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B7DC0DE7-4BE2-4D22-ACB3-969B050067CA}"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definedNames>
    <definedName name="_xlnm._FilterDatabase" localSheetId="2" hidden="1">ARTICULOS!$A$2:$N$1000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0" i="3" l="1"/>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D8" i="2"/>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494" i="3"/>
  <c r="AC1495" i="3"/>
  <c r="AC1496" i="3"/>
  <c r="AC1497" i="3"/>
  <c r="AC1498" i="3"/>
  <c r="AC1499" i="3"/>
  <c r="AC1500" i="3"/>
  <c r="AC1501" i="3"/>
  <c r="AC1502" i="3"/>
  <c r="AC1503" i="3"/>
  <c r="AC1504" i="3"/>
  <c r="AC1505" i="3"/>
  <c r="AC1506" i="3"/>
  <c r="AC1507" i="3"/>
  <c r="AC1508" i="3"/>
  <c r="AC1509" i="3"/>
  <c r="AC1510" i="3"/>
  <c r="AC1511" i="3"/>
  <c r="AC1512" i="3"/>
  <c r="AC1513" i="3"/>
  <c r="AC1514" i="3"/>
  <c r="AC1515" i="3"/>
  <c r="AC1516" i="3"/>
  <c r="AC1517" i="3"/>
  <c r="AC1518" i="3"/>
  <c r="AC1519" i="3"/>
  <c r="AC1520" i="3"/>
  <c r="AC1521" i="3"/>
  <c r="AC1522" i="3"/>
  <c r="AC1523" i="3"/>
  <c r="AC1524" i="3"/>
  <c r="AC1525" i="3"/>
  <c r="AC1526" i="3"/>
  <c r="AC1527" i="3"/>
  <c r="AC1528" i="3"/>
  <c r="AC1529" i="3"/>
  <c r="AC1530" i="3"/>
  <c r="AC1531" i="3"/>
  <c r="AC1532" i="3"/>
  <c r="AC1533" i="3"/>
  <c r="AC1534" i="3"/>
  <c r="AC1535" i="3"/>
  <c r="AC1536" i="3"/>
  <c r="AC1537" i="3"/>
  <c r="AC1538" i="3"/>
  <c r="AC1539" i="3"/>
  <c r="AC1540" i="3"/>
  <c r="AC1541" i="3"/>
  <c r="AC1542" i="3"/>
  <c r="AC1543" i="3"/>
  <c r="AC1544" i="3"/>
  <c r="AC1545" i="3"/>
  <c r="AC1546" i="3"/>
  <c r="AC1547" i="3"/>
  <c r="AC1548" i="3"/>
  <c r="AC1549" i="3"/>
  <c r="AC1550" i="3"/>
  <c r="AC1551" i="3"/>
  <c r="AC1552" i="3"/>
  <c r="AC1553" i="3"/>
  <c r="AC1554" i="3"/>
  <c r="AC1555" i="3"/>
  <c r="AC1556" i="3"/>
  <c r="AC1557" i="3"/>
  <c r="AC1558" i="3"/>
  <c r="AC1559" i="3"/>
  <c r="AC1560" i="3"/>
  <c r="AC1561" i="3"/>
  <c r="AC1562" i="3"/>
  <c r="AC1563" i="3"/>
  <c r="AC1564" i="3"/>
  <c r="AC1565" i="3"/>
  <c r="AC1566" i="3"/>
  <c r="AC1567" i="3"/>
  <c r="AC1568" i="3"/>
  <c r="AC1569" i="3"/>
  <c r="AC1570" i="3"/>
  <c r="AC1571" i="3"/>
  <c r="AC1572" i="3"/>
  <c r="AC1573" i="3"/>
  <c r="AC1574" i="3"/>
  <c r="AC1575" i="3"/>
  <c r="AC1576" i="3"/>
  <c r="AC1577" i="3"/>
  <c r="AC1578" i="3"/>
  <c r="AC1579" i="3"/>
  <c r="AC1580" i="3"/>
  <c r="AC1581" i="3"/>
  <c r="AC1582" i="3"/>
  <c r="AC1583" i="3"/>
  <c r="AC1584" i="3"/>
  <c r="AC1585" i="3"/>
  <c r="AC1586" i="3"/>
  <c r="AC1587" i="3"/>
  <c r="AC1588" i="3"/>
  <c r="AC1589" i="3"/>
  <c r="AC1590" i="3"/>
  <c r="AC1591" i="3"/>
  <c r="AC1592" i="3"/>
  <c r="AC1593" i="3"/>
  <c r="AC1594" i="3"/>
  <c r="AC1595" i="3"/>
  <c r="AC1596" i="3"/>
  <c r="AC1597" i="3"/>
  <c r="AC1598" i="3"/>
  <c r="AC1599" i="3"/>
  <c r="AC1600" i="3"/>
  <c r="AC1601" i="3"/>
  <c r="AC1602" i="3"/>
  <c r="AC1603" i="3"/>
  <c r="AC1604" i="3"/>
  <c r="AC1605" i="3"/>
  <c r="AC1606" i="3"/>
  <c r="AC1607" i="3"/>
  <c r="AC1608" i="3"/>
  <c r="AC1609" i="3"/>
  <c r="AC1610" i="3"/>
  <c r="AC1611" i="3"/>
  <c r="AC1612" i="3"/>
  <c r="AC1613" i="3"/>
  <c r="AC1614" i="3"/>
  <c r="AC1615" i="3"/>
  <c r="AC1616" i="3"/>
  <c r="AC1617" i="3"/>
  <c r="AC1618" i="3"/>
  <c r="AC1619" i="3"/>
  <c r="AC1620" i="3"/>
  <c r="AC1621" i="3"/>
  <c r="AC1622" i="3"/>
  <c r="AC1623" i="3"/>
  <c r="AC1624" i="3"/>
  <c r="AC1625" i="3"/>
  <c r="AC1626" i="3"/>
  <c r="AC1627" i="3"/>
  <c r="AC1628" i="3"/>
  <c r="AC1629" i="3"/>
  <c r="AC1630" i="3"/>
  <c r="AC1631" i="3"/>
  <c r="AC1632" i="3"/>
  <c r="AC1633" i="3"/>
  <c r="AC1634" i="3"/>
  <c r="AC1635" i="3"/>
  <c r="AC1636" i="3"/>
  <c r="AC1637" i="3"/>
  <c r="AC1638" i="3"/>
  <c r="AC1639" i="3"/>
  <c r="AC1640" i="3"/>
  <c r="AC1641" i="3"/>
  <c r="AC1642" i="3"/>
  <c r="AC1643" i="3"/>
  <c r="AC1644" i="3"/>
  <c r="AC1645" i="3"/>
  <c r="AC1646" i="3"/>
  <c r="AC1647" i="3"/>
  <c r="AC1648" i="3"/>
  <c r="AC1649" i="3"/>
  <c r="AC1650" i="3"/>
  <c r="AC1651" i="3"/>
  <c r="AC1652" i="3"/>
  <c r="AC1653" i="3"/>
  <c r="AC1654" i="3"/>
  <c r="AC1655" i="3"/>
  <c r="AC1656" i="3"/>
  <c r="AC1657" i="3"/>
  <c r="AC1658" i="3"/>
  <c r="AC1659" i="3"/>
  <c r="AC1660" i="3"/>
  <c r="AC1661" i="3"/>
  <c r="AC1662" i="3"/>
  <c r="AC1663" i="3"/>
  <c r="AC1664" i="3"/>
  <c r="AC1665" i="3"/>
  <c r="AC1666" i="3"/>
  <c r="AC1667" i="3"/>
  <c r="AC1668" i="3"/>
  <c r="AC1669" i="3"/>
  <c r="AC1670" i="3"/>
  <c r="AC1671" i="3"/>
  <c r="AC1672" i="3"/>
  <c r="AC1673" i="3"/>
  <c r="AC1674" i="3"/>
  <c r="AC1675" i="3"/>
  <c r="AC1676" i="3"/>
  <c r="AC1677" i="3"/>
  <c r="AC1678" i="3"/>
  <c r="AC1679" i="3"/>
  <c r="AC1680" i="3"/>
  <c r="AC1681" i="3"/>
  <c r="AC1682" i="3"/>
  <c r="AC1683" i="3"/>
  <c r="AC1684" i="3"/>
  <c r="AC1685" i="3"/>
  <c r="AC1686" i="3"/>
  <c r="AC1687" i="3"/>
  <c r="AC1688" i="3"/>
  <c r="AC1689" i="3"/>
  <c r="AC1690" i="3"/>
  <c r="AC1691" i="3"/>
  <c r="AC1692" i="3"/>
  <c r="AC1693" i="3"/>
  <c r="AC1694" i="3"/>
  <c r="AC1695" i="3"/>
  <c r="AC1696" i="3"/>
  <c r="AC1697" i="3"/>
  <c r="AC1698" i="3"/>
  <c r="AC1699" i="3"/>
  <c r="AC1700" i="3"/>
  <c r="AC1701" i="3"/>
  <c r="AC1702" i="3"/>
  <c r="AC1703" i="3"/>
  <c r="AC1704" i="3"/>
  <c r="AC1705" i="3"/>
  <c r="AC1706" i="3"/>
  <c r="AC1707" i="3"/>
  <c r="AC1708" i="3"/>
  <c r="AC1709" i="3"/>
  <c r="AC1710" i="3"/>
  <c r="AC1711" i="3"/>
  <c r="AC1712" i="3"/>
  <c r="AC1713" i="3"/>
  <c r="AC1714" i="3"/>
  <c r="AC1715" i="3"/>
  <c r="AC1716" i="3"/>
  <c r="AC1717" i="3"/>
  <c r="AC1718" i="3"/>
  <c r="AC1719" i="3"/>
  <c r="AC1720" i="3"/>
  <c r="AC1721" i="3"/>
  <c r="AC1722" i="3"/>
  <c r="AC1723" i="3"/>
  <c r="AC1724" i="3"/>
  <c r="AC1725" i="3"/>
  <c r="AC1726" i="3"/>
  <c r="AC1727" i="3"/>
  <c r="AC1728" i="3"/>
  <c r="AC1729" i="3"/>
  <c r="AC1730" i="3"/>
  <c r="AC1731" i="3"/>
  <c r="AC1732" i="3"/>
  <c r="AC1733" i="3"/>
  <c r="AC1734" i="3"/>
  <c r="AC1735" i="3"/>
  <c r="AC1736" i="3"/>
  <c r="AC1737" i="3"/>
  <c r="AC1738" i="3"/>
  <c r="AC1739" i="3"/>
  <c r="AC1740" i="3"/>
  <c r="AC1741" i="3"/>
  <c r="AC1742" i="3"/>
  <c r="AC1743" i="3"/>
  <c r="AC1744" i="3"/>
  <c r="AC1745" i="3"/>
  <c r="AC1746" i="3"/>
  <c r="AC1747" i="3"/>
  <c r="AC1748" i="3"/>
  <c r="AC1749" i="3"/>
  <c r="AC1750" i="3"/>
  <c r="AC1751" i="3"/>
  <c r="AC1752" i="3"/>
  <c r="AC1753" i="3"/>
  <c r="AC1754" i="3"/>
  <c r="AC1755" i="3"/>
  <c r="AC1756" i="3"/>
  <c r="AC1757" i="3"/>
  <c r="AC1758" i="3"/>
  <c r="AC1759" i="3"/>
  <c r="AC1760" i="3"/>
  <c r="AC1761" i="3"/>
  <c r="AC1762" i="3"/>
  <c r="AC1763" i="3"/>
  <c r="AC1764" i="3"/>
  <c r="AC1765" i="3"/>
  <c r="AC1766" i="3"/>
  <c r="AC1767" i="3"/>
  <c r="AC1768" i="3"/>
  <c r="AC1769" i="3"/>
  <c r="AC1770" i="3"/>
  <c r="AC1771" i="3"/>
  <c r="AC1772" i="3"/>
  <c r="AC1773" i="3"/>
  <c r="AC1774" i="3"/>
  <c r="AC1775" i="3"/>
  <c r="AC1776" i="3"/>
  <c r="AC1777" i="3"/>
  <c r="AC1778" i="3"/>
  <c r="AC1779" i="3"/>
  <c r="AC1780" i="3"/>
  <c r="AC1781" i="3"/>
  <c r="AC1782" i="3"/>
  <c r="AC1783" i="3"/>
  <c r="AC1784" i="3"/>
  <c r="AC1785" i="3"/>
  <c r="AC1786" i="3"/>
  <c r="AC1787" i="3"/>
  <c r="AC1788" i="3"/>
  <c r="AC1789" i="3"/>
  <c r="AC1790" i="3"/>
  <c r="AC1791" i="3"/>
  <c r="AC1792" i="3"/>
  <c r="AC1793" i="3"/>
  <c r="AC1794" i="3"/>
  <c r="AC1795" i="3"/>
  <c r="AC1796" i="3"/>
  <c r="AC1797" i="3"/>
  <c r="AC1798" i="3"/>
  <c r="AC1799" i="3"/>
  <c r="AC1800" i="3"/>
  <c r="AC1801" i="3"/>
  <c r="AC1802" i="3"/>
  <c r="AC1803" i="3"/>
  <c r="AC1804" i="3"/>
  <c r="AC1805" i="3"/>
  <c r="AC1806" i="3"/>
  <c r="AC1807" i="3"/>
  <c r="AC1808" i="3"/>
  <c r="AC1809" i="3"/>
  <c r="AC1810" i="3"/>
  <c r="AC1811" i="3"/>
  <c r="AC1812" i="3"/>
  <c r="AC1813" i="3"/>
  <c r="AC1814" i="3"/>
  <c r="AC1815" i="3"/>
  <c r="AC1816" i="3"/>
  <c r="AC1817" i="3"/>
  <c r="AC1818" i="3"/>
  <c r="AC1819" i="3"/>
  <c r="AC1820" i="3"/>
  <c r="AC1821" i="3"/>
  <c r="AC1822" i="3"/>
  <c r="AC1823" i="3"/>
  <c r="AC1824" i="3"/>
  <c r="AC1825" i="3"/>
  <c r="AC1826" i="3"/>
  <c r="AC1827" i="3"/>
  <c r="AC1828" i="3"/>
  <c r="AC1829" i="3"/>
  <c r="AC1830" i="3"/>
  <c r="AC1831" i="3"/>
  <c r="AC1832" i="3"/>
  <c r="AC1833" i="3"/>
  <c r="AC1834" i="3"/>
  <c r="AC1835" i="3"/>
  <c r="AC1836" i="3"/>
  <c r="AC1837" i="3"/>
  <c r="AC1838" i="3"/>
  <c r="AC1839" i="3"/>
  <c r="AC1840" i="3"/>
  <c r="AC1841" i="3"/>
  <c r="AC1842" i="3"/>
  <c r="AC1843" i="3"/>
  <c r="AC1844" i="3"/>
  <c r="AC1845" i="3"/>
  <c r="AC1846" i="3"/>
  <c r="AC1847" i="3"/>
  <c r="AC1848" i="3"/>
  <c r="AC1849" i="3"/>
  <c r="AC1850" i="3"/>
  <c r="AC1851" i="3"/>
  <c r="AC1852" i="3"/>
  <c r="AC1853" i="3"/>
  <c r="AC1854" i="3"/>
  <c r="AC1855" i="3"/>
  <c r="AC1856" i="3"/>
  <c r="AC1857" i="3"/>
  <c r="AC1858" i="3"/>
  <c r="AC1859" i="3"/>
  <c r="AC1860" i="3"/>
  <c r="AC1861" i="3"/>
  <c r="AC1862" i="3"/>
  <c r="AC1863" i="3"/>
  <c r="AC1864" i="3"/>
  <c r="AC1865" i="3"/>
  <c r="AC1866" i="3"/>
  <c r="AC1867" i="3"/>
  <c r="AC1868" i="3"/>
  <c r="AC1869" i="3"/>
  <c r="AC1870" i="3"/>
  <c r="AC1871" i="3"/>
  <c r="AC1872" i="3"/>
  <c r="AC1873" i="3"/>
  <c r="AC1874" i="3"/>
  <c r="AC1875" i="3"/>
  <c r="AC1876" i="3"/>
  <c r="AC1877" i="3"/>
  <c r="AC1878" i="3"/>
  <c r="AC1879" i="3"/>
  <c r="AC1880" i="3"/>
  <c r="AC1881" i="3"/>
  <c r="AC1882" i="3"/>
  <c r="AC1883" i="3"/>
  <c r="AC1884" i="3"/>
  <c r="AC1885" i="3"/>
  <c r="AC1886" i="3"/>
  <c r="AC1887" i="3"/>
  <c r="AC1888" i="3"/>
  <c r="AC1889" i="3"/>
  <c r="AC1890" i="3"/>
  <c r="AC1891" i="3"/>
  <c r="AC1892" i="3"/>
  <c r="AC1893" i="3"/>
  <c r="AC1894" i="3"/>
  <c r="AC1895" i="3"/>
  <c r="AC1896" i="3"/>
  <c r="AC1897" i="3"/>
  <c r="AC1898" i="3"/>
  <c r="AC1899" i="3"/>
  <c r="AC1900" i="3"/>
  <c r="AC1901" i="3"/>
  <c r="AC1902" i="3"/>
  <c r="AC1903" i="3"/>
  <c r="AC1904" i="3"/>
  <c r="AC1905" i="3"/>
  <c r="AC1906" i="3"/>
  <c r="AC1907" i="3"/>
  <c r="AC1908" i="3"/>
  <c r="AC1909" i="3"/>
  <c r="AC1910" i="3"/>
  <c r="AC1911" i="3"/>
  <c r="AC1912" i="3"/>
  <c r="AC1913" i="3"/>
  <c r="AC1914" i="3"/>
  <c r="AC1915" i="3"/>
  <c r="AC1916" i="3"/>
  <c r="AC1917" i="3"/>
  <c r="AC1918" i="3"/>
  <c r="AC1919" i="3"/>
  <c r="AC1920" i="3"/>
  <c r="AC1921" i="3"/>
  <c r="AC1922" i="3"/>
  <c r="AC1923" i="3"/>
  <c r="AC1924" i="3"/>
  <c r="AC1925" i="3"/>
  <c r="AC1926" i="3"/>
  <c r="AC1927" i="3"/>
  <c r="AC1928" i="3"/>
  <c r="AC1929" i="3"/>
  <c r="AC1930" i="3"/>
  <c r="AC1931" i="3"/>
  <c r="AC1932" i="3"/>
  <c r="AC1933" i="3"/>
  <c r="AC1934" i="3"/>
  <c r="AC1935" i="3"/>
  <c r="AC1936" i="3"/>
  <c r="AC1937" i="3"/>
  <c r="AC1938" i="3"/>
  <c r="AC1939" i="3"/>
  <c r="AC1940" i="3"/>
  <c r="AC1941" i="3"/>
  <c r="AC1942" i="3"/>
  <c r="AC1943" i="3"/>
  <c r="AC1944" i="3"/>
  <c r="AC1945" i="3"/>
  <c r="AC1946" i="3"/>
  <c r="AC1947" i="3"/>
  <c r="AC1948" i="3"/>
  <c r="AC1949" i="3"/>
  <c r="AC1950" i="3"/>
  <c r="AC1951" i="3"/>
  <c r="AC1952" i="3"/>
  <c r="AC1953" i="3"/>
  <c r="AC1954" i="3"/>
  <c r="AC1955" i="3"/>
  <c r="AC1956" i="3"/>
  <c r="AC1957" i="3"/>
  <c r="AC1958" i="3"/>
  <c r="AC1959" i="3"/>
  <c r="AC1960" i="3"/>
  <c r="AC1961" i="3"/>
  <c r="AC1962" i="3"/>
  <c r="AC1963" i="3"/>
  <c r="AC1964" i="3"/>
  <c r="AC1965" i="3"/>
  <c r="AC1966" i="3"/>
  <c r="AC1967" i="3"/>
  <c r="AC1968" i="3"/>
  <c r="AC1969" i="3"/>
  <c r="AC1970" i="3"/>
  <c r="AC1971" i="3"/>
  <c r="AC1972" i="3"/>
  <c r="AC1973" i="3"/>
  <c r="AC1974" i="3"/>
  <c r="AC1975" i="3"/>
  <c r="AC1976" i="3"/>
  <c r="AC1977" i="3"/>
  <c r="AC1978" i="3"/>
  <c r="AC1979" i="3"/>
  <c r="AC1980" i="3"/>
  <c r="AC1981" i="3"/>
  <c r="AC1982" i="3"/>
  <c r="AC1983" i="3"/>
  <c r="AC1984" i="3"/>
  <c r="AC1985" i="3"/>
  <c r="AC1986" i="3"/>
  <c r="AC1987" i="3"/>
  <c r="AC1988" i="3"/>
  <c r="AC1989" i="3"/>
  <c r="AC1990" i="3"/>
  <c r="AC1991" i="3"/>
  <c r="AC1992" i="3"/>
  <c r="AC1993" i="3"/>
  <c r="AC1994" i="3"/>
  <c r="AC1995" i="3"/>
  <c r="AC1996" i="3"/>
  <c r="AC1997" i="3"/>
  <c r="AC1998" i="3"/>
  <c r="AC1999" i="3"/>
  <c r="AC2000" i="3"/>
  <c r="AC4" i="3"/>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199" i="5"/>
  <c r="A200" i="5" s="1"/>
  <c r="A208" i="5"/>
  <c r="A209" i="5"/>
  <c r="A210" i="5"/>
  <c r="B210" i="5"/>
  <c r="A211" i="5"/>
  <c r="A212" i="5" s="1"/>
  <c r="B211" i="5"/>
  <c r="B212" i="5"/>
  <c r="B213" i="5"/>
  <c r="B214" i="5"/>
  <c r="A215" i="5"/>
  <c r="B215" i="5"/>
  <c r="A216" i="5"/>
  <c r="B216" i="5"/>
  <c r="A217" i="5"/>
  <c r="B217" i="5"/>
  <c r="B218"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M53" i="3"/>
  <c r="M52" i="3"/>
  <c r="M51" i="3"/>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D9" i="2" s="1"/>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A2" i="5"/>
  <c r="M32" i="3"/>
  <c r="M31" i="3"/>
  <c r="M33" i="3"/>
  <c r="M34" i="3"/>
  <c r="M35" i="3"/>
  <c r="M36" i="3"/>
  <c r="M37" i="3"/>
  <c r="M38" i="3"/>
  <c r="M39" i="3"/>
  <c r="M40" i="3"/>
  <c r="M41" i="3"/>
  <c r="M42" i="3"/>
  <c r="M43" i="3"/>
  <c r="M44" i="3"/>
  <c r="M45" i="3"/>
  <c r="M46" i="3"/>
  <c r="M47" i="3"/>
  <c r="M48" i="3"/>
  <c r="M49" i="3"/>
  <c r="M50"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4" i="3"/>
  <c r="M5" i="3"/>
  <c r="M6" i="3"/>
  <c r="M7" i="3"/>
  <c r="M8" i="3"/>
  <c r="M9" i="3"/>
  <c r="M10" i="3"/>
  <c r="M11" i="3"/>
  <c r="M12" i="3"/>
  <c r="M13" i="3"/>
  <c r="M14" i="3"/>
  <c r="M15" i="3"/>
  <c r="M16" i="3"/>
  <c r="M17" i="3"/>
  <c r="M18" i="3"/>
  <c r="M19" i="3"/>
  <c r="M20" i="3"/>
  <c r="M21" i="3"/>
  <c r="M22" i="3"/>
  <c r="M23" i="3"/>
  <c r="M24" i="3"/>
  <c r="M25" i="3"/>
  <c r="M26" i="3"/>
  <c r="M27" i="3"/>
  <c r="M28" i="3"/>
  <c r="M29" i="3"/>
  <c r="M30" i="3"/>
  <c r="M3" i="3"/>
  <c r="AP1001" i="3"/>
  <c r="B4" i="3"/>
  <c r="B5" i="3"/>
  <c r="B6" i="3"/>
  <c r="B8" i="3"/>
  <c r="B9" i="3"/>
  <c r="B10" i="3"/>
  <c r="B13" i="3"/>
  <c r="B14" i="3"/>
  <c r="B16" i="3"/>
  <c r="B61" i="3"/>
  <c r="B62" i="3"/>
  <c r="B63" i="3"/>
  <c r="B64" i="3"/>
  <c r="B65" i="3"/>
  <c r="B66" i="3"/>
  <c r="B68" i="3"/>
  <c r="B70" i="3"/>
  <c r="B71" i="3"/>
  <c r="B72" i="3"/>
  <c r="B74" i="3"/>
  <c r="B75" i="3"/>
  <c r="B76" i="3"/>
  <c r="B78" i="3"/>
  <c r="B79" i="3"/>
  <c r="B80" i="3"/>
  <c r="B154" i="3"/>
  <c r="B155" i="3" s="1"/>
  <c r="B156" i="3"/>
  <c r="B157" i="3" s="1"/>
  <c r="B158" i="3" s="1"/>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54" i="3"/>
  <c r="A155" i="3"/>
  <c r="A156" i="3"/>
  <c r="A157" i="3"/>
  <c r="A158" i="3"/>
  <c r="A160" i="3"/>
  <c r="AP160" i="3" s="1"/>
  <c r="A161" i="3"/>
  <c r="A162" i="3"/>
  <c r="A163" i="3"/>
  <c r="AP163" i="3" s="1"/>
  <c r="A164" i="3"/>
  <c r="A165" i="3"/>
  <c r="AP165" i="3" s="1"/>
  <c r="A166" i="3"/>
  <c r="AP166" i="3" s="1"/>
  <c r="A167" i="3"/>
  <c r="AO167" i="3" s="1"/>
  <c r="A168" i="3"/>
  <c r="A169" i="3"/>
  <c r="A170" i="3"/>
  <c r="A171" i="3"/>
  <c r="A172" i="3"/>
  <c r="A173" i="3"/>
  <c r="A174" i="3"/>
  <c r="A175" i="3"/>
  <c r="A176" i="3"/>
  <c r="A177" i="3"/>
  <c r="AP177" i="3" s="1"/>
  <c r="A178" i="3"/>
  <c r="AP178" i="3" s="1"/>
  <c r="A179" i="3"/>
  <c r="AO179" i="3" s="1"/>
  <c r="A180" i="3"/>
  <c r="A181" i="3"/>
  <c r="A182" i="3"/>
  <c r="A183" i="3"/>
  <c r="A184" i="3"/>
  <c r="AP184" i="3" s="1"/>
  <c r="A185" i="3"/>
  <c r="A186" i="3"/>
  <c r="A187" i="3"/>
  <c r="AP187" i="3" s="1"/>
  <c r="A188" i="3"/>
  <c r="AP188" i="3" s="1"/>
  <c r="A189" i="3"/>
  <c r="AP189" i="3" s="1"/>
  <c r="A190" i="3"/>
  <c r="AP190" i="3" s="1"/>
  <c r="A191" i="3"/>
  <c r="AP191" i="3" s="1"/>
  <c r="A192" i="3"/>
  <c r="A193" i="3"/>
  <c r="A194" i="3"/>
  <c r="A195" i="3"/>
  <c r="A196" i="3"/>
  <c r="A197" i="3"/>
  <c r="A198" i="3"/>
  <c r="A199" i="3"/>
  <c r="A200" i="3"/>
  <c r="A201" i="3"/>
  <c r="AP201" i="3" s="1"/>
  <c r="A202" i="3"/>
  <c r="AP202" i="3" s="1"/>
  <c r="A203" i="3"/>
  <c r="AP203" i="3" s="1"/>
  <c r="A204" i="3"/>
  <c r="A205" i="3"/>
  <c r="A206" i="3"/>
  <c r="A207" i="3"/>
  <c r="A208" i="3"/>
  <c r="AP208" i="3" s="1"/>
  <c r="A209" i="3"/>
  <c r="A210" i="3"/>
  <c r="A211" i="3"/>
  <c r="AP211" i="3" s="1"/>
  <c r="A212" i="3"/>
  <c r="AO212" i="3" s="1"/>
  <c r="A213" i="3"/>
  <c r="AP213" i="3" s="1"/>
  <c r="A214" i="3"/>
  <c r="AP214" i="3" s="1"/>
  <c r="A215" i="3"/>
  <c r="AP215" i="3" s="1"/>
  <c r="A216" i="3"/>
  <c r="A217" i="3"/>
  <c r="A218" i="3"/>
  <c r="A219" i="3"/>
  <c r="A220" i="3"/>
  <c r="A221" i="3"/>
  <c r="A222" i="3"/>
  <c r="A223" i="3"/>
  <c r="A224" i="3"/>
  <c r="A225" i="3"/>
  <c r="AP225" i="3" s="1"/>
  <c r="A226" i="3"/>
  <c r="AP226" i="3" s="1"/>
  <c r="A227" i="3"/>
  <c r="AP227" i="3" s="1"/>
  <c r="A228" i="3"/>
  <c r="A229" i="3"/>
  <c r="A230" i="3"/>
  <c r="A231" i="3"/>
  <c r="A232" i="3"/>
  <c r="AP232" i="3" s="1"/>
  <c r="A233" i="3"/>
  <c r="A234" i="3"/>
  <c r="A235" i="3"/>
  <c r="AP235" i="3" s="1"/>
  <c r="A236" i="3"/>
  <c r="AP236" i="3" s="1"/>
  <c r="A237" i="3"/>
  <c r="AP237" i="3" s="1"/>
  <c r="A238" i="3"/>
  <c r="AP238" i="3" s="1"/>
  <c r="A239" i="3"/>
  <c r="AP239" i="3" s="1"/>
  <c r="A240" i="3"/>
  <c r="A241" i="3"/>
  <c r="A242" i="3"/>
  <c r="A243" i="3"/>
  <c r="A244" i="3"/>
  <c r="A245" i="3"/>
  <c r="A246" i="3"/>
  <c r="A247" i="3"/>
  <c r="A248" i="3"/>
  <c r="A249" i="3"/>
  <c r="AP249" i="3" s="1"/>
  <c r="A250" i="3"/>
  <c r="AP250" i="3" s="1"/>
  <c r="A251" i="3"/>
  <c r="AO251" i="3" s="1"/>
  <c r="A252" i="3"/>
  <c r="A253" i="3"/>
  <c r="A254" i="3"/>
  <c r="A255" i="3"/>
  <c r="A256" i="3"/>
  <c r="AP256" i="3" s="1"/>
  <c r="A257" i="3"/>
  <c r="A258" i="3"/>
  <c r="A259" i="3"/>
  <c r="AP259" i="3" s="1"/>
  <c r="A260" i="3"/>
  <c r="AP260" i="3" s="1"/>
  <c r="A261" i="3"/>
  <c r="AP261" i="3" s="1"/>
  <c r="A262" i="3"/>
  <c r="AP262" i="3" s="1"/>
  <c r="A263" i="3"/>
  <c r="AP263" i="3" s="1"/>
  <c r="A264" i="3"/>
  <c r="A265" i="3"/>
  <c r="A266" i="3"/>
  <c r="A267" i="3"/>
  <c r="A268" i="3"/>
  <c r="A269" i="3"/>
  <c r="A270" i="3"/>
  <c r="A271" i="3"/>
  <c r="A272" i="3"/>
  <c r="A273" i="3"/>
  <c r="AP273" i="3" s="1"/>
  <c r="A274" i="3"/>
  <c r="AP274" i="3" s="1"/>
  <c r="A275" i="3"/>
  <c r="AP275" i="3" s="1"/>
  <c r="A276" i="3"/>
  <c r="A277" i="3"/>
  <c r="A278" i="3"/>
  <c r="A279" i="3"/>
  <c r="A280" i="3"/>
  <c r="AP280" i="3" s="1"/>
  <c r="A281" i="3"/>
  <c r="A282" i="3"/>
  <c r="A283" i="3"/>
  <c r="AP283" i="3" s="1"/>
  <c r="A284" i="3"/>
  <c r="AP284" i="3" s="1"/>
  <c r="A285" i="3"/>
  <c r="AP285" i="3" s="1"/>
  <c r="A286" i="3"/>
  <c r="AP286" i="3" s="1"/>
  <c r="A287" i="3"/>
  <c r="AP287" i="3" s="1"/>
  <c r="A288" i="3"/>
  <c r="A289" i="3"/>
  <c r="A290" i="3"/>
  <c r="A291" i="3"/>
  <c r="A292" i="3"/>
  <c r="A293" i="3"/>
  <c r="A294" i="3"/>
  <c r="A295" i="3"/>
  <c r="A296" i="3"/>
  <c r="A297" i="3"/>
  <c r="AP297" i="3" s="1"/>
  <c r="A298" i="3"/>
  <c r="AP298" i="3" s="1"/>
  <c r="A299" i="3"/>
  <c r="AP299" i="3" s="1"/>
  <c r="A300" i="3"/>
  <c r="A301" i="3"/>
  <c r="A302" i="3"/>
  <c r="A303" i="3"/>
  <c r="A304" i="3"/>
  <c r="AP304" i="3" s="1"/>
  <c r="A305" i="3"/>
  <c r="A306" i="3"/>
  <c r="A307" i="3"/>
  <c r="AP307" i="3" s="1"/>
  <c r="A308" i="3"/>
  <c r="AP308" i="3" s="1"/>
  <c r="A309" i="3"/>
  <c r="AP309" i="3" s="1"/>
  <c r="A310" i="3"/>
  <c r="AP310" i="3" s="1"/>
  <c r="A311" i="3"/>
  <c r="AP311" i="3" s="1"/>
  <c r="A312" i="3"/>
  <c r="A313" i="3"/>
  <c r="A314" i="3"/>
  <c r="A315" i="3"/>
  <c r="A316" i="3"/>
  <c r="A317" i="3"/>
  <c r="A318" i="3"/>
  <c r="A319" i="3"/>
  <c r="A320" i="3"/>
  <c r="A321" i="3"/>
  <c r="AP321" i="3" s="1"/>
  <c r="A322" i="3"/>
  <c r="AP322" i="3" s="1"/>
  <c r="A323" i="3"/>
  <c r="AP323" i="3" s="1"/>
  <c r="A324" i="3"/>
  <c r="A325" i="3"/>
  <c r="A326" i="3"/>
  <c r="A327" i="3"/>
  <c r="A328" i="3"/>
  <c r="AP328" i="3" s="1"/>
  <c r="A329" i="3"/>
  <c r="A330" i="3"/>
  <c r="A331" i="3"/>
  <c r="AP331" i="3" s="1"/>
  <c r="A332" i="3"/>
  <c r="AP332" i="3" s="1"/>
  <c r="A333" i="3"/>
  <c r="AP333" i="3" s="1"/>
  <c r="A334" i="3"/>
  <c r="AP334" i="3" s="1"/>
  <c r="A335" i="3"/>
  <c r="AP335" i="3" s="1"/>
  <c r="A336" i="3"/>
  <c r="A337" i="3"/>
  <c r="A338" i="3"/>
  <c r="A339" i="3"/>
  <c r="A340" i="3"/>
  <c r="A341" i="3"/>
  <c r="A342" i="3"/>
  <c r="A343" i="3"/>
  <c r="A344" i="3"/>
  <c r="A345" i="3"/>
  <c r="AP345" i="3" s="1"/>
  <c r="A346" i="3"/>
  <c r="AP346" i="3" s="1"/>
  <c r="A347" i="3"/>
  <c r="AP347" i="3" s="1"/>
  <c r="A348" i="3"/>
  <c r="A349" i="3"/>
  <c r="A350" i="3"/>
  <c r="A351" i="3"/>
  <c r="A352" i="3"/>
  <c r="AP352" i="3" s="1"/>
  <c r="A353" i="3"/>
  <c r="A354" i="3"/>
  <c r="A355" i="3"/>
  <c r="AP355" i="3" s="1"/>
  <c r="A356" i="3"/>
  <c r="AP356" i="3" s="1"/>
  <c r="A357" i="3"/>
  <c r="AP357" i="3" s="1"/>
  <c r="A358" i="3"/>
  <c r="AP358" i="3" s="1"/>
  <c r="A359" i="3"/>
  <c r="AP359" i="3" s="1"/>
  <c r="A360" i="3"/>
  <c r="A361" i="3"/>
  <c r="A362" i="3"/>
  <c r="A363" i="3"/>
  <c r="A364" i="3"/>
  <c r="A365" i="3"/>
  <c r="A366" i="3"/>
  <c r="A367" i="3"/>
  <c r="A368" i="3"/>
  <c r="A369" i="3"/>
  <c r="AP369" i="3" s="1"/>
  <c r="A370" i="3"/>
  <c r="AP370" i="3" s="1"/>
  <c r="A371" i="3"/>
  <c r="AP371" i="3" s="1"/>
  <c r="A372" i="3"/>
  <c r="A373" i="3"/>
  <c r="A374" i="3"/>
  <c r="A375" i="3"/>
  <c r="A376" i="3"/>
  <c r="AP376" i="3" s="1"/>
  <c r="A377" i="3"/>
  <c r="A378" i="3"/>
  <c r="A379" i="3"/>
  <c r="AP379" i="3" s="1"/>
  <c r="A380" i="3"/>
  <c r="AP380" i="3" s="1"/>
  <c r="A381" i="3"/>
  <c r="AP381" i="3" s="1"/>
  <c r="A382" i="3"/>
  <c r="AP382" i="3" s="1"/>
  <c r="A383" i="3"/>
  <c r="AP383" i="3" s="1"/>
  <c r="A384" i="3"/>
  <c r="A385" i="3"/>
  <c r="A386" i="3"/>
  <c r="A387" i="3"/>
  <c r="A388" i="3"/>
  <c r="A389" i="3"/>
  <c r="A390" i="3"/>
  <c r="A391" i="3"/>
  <c r="A392" i="3"/>
  <c r="A393" i="3"/>
  <c r="AP393" i="3" s="1"/>
  <c r="A394" i="3"/>
  <c r="AP394" i="3" s="1"/>
  <c r="A395" i="3"/>
  <c r="AP395" i="3" s="1"/>
  <c r="A396" i="3"/>
  <c r="A397" i="3"/>
  <c r="A398" i="3"/>
  <c r="A399" i="3"/>
  <c r="A400" i="3"/>
  <c r="AP400" i="3" s="1"/>
  <c r="A401" i="3"/>
  <c r="A402" i="3"/>
  <c r="A403" i="3"/>
  <c r="AP403" i="3" s="1"/>
  <c r="A404" i="3"/>
  <c r="AP404" i="3" s="1"/>
  <c r="A405" i="3"/>
  <c r="AP405" i="3" s="1"/>
  <c r="A406" i="3"/>
  <c r="AP406" i="3" s="1"/>
  <c r="A407" i="3"/>
  <c r="AP407" i="3" s="1"/>
  <c r="A408" i="3"/>
  <c r="A409" i="3"/>
  <c r="A410" i="3"/>
  <c r="A411" i="3"/>
  <c r="A412" i="3"/>
  <c r="A413" i="3"/>
  <c r="A414" i="3"/>
  <c r="A415" i="3"/>
  <c r="A416" i="3"/>
  <c r="A417" i="3"/>
  <c r="AP417" i="3" s="1"/>
  <c r="A418" i="3"/>
  <c r="AP418" i="3" s="1"/>
  <c r="A419" i="3"/>
  <c r="AP419" i="3" s="1"/>
  <c r="A420" i="3"/>
  <c r="A421" i="3"/>
  <c r="A422" i="3"/>
  <c r="A423" i="3"/>
  <c r="A424" i="3"/>
  <c r="AP424" i="3" s="1"/>
  <c r="A425" i="3"/>
  <c r="A426" i="3"/>
  <c r="A427" i="3"/>
  <c r="AP427" i="3" s="1"/>
  <c r="A428" i="3"/>
  <c r="AP428" i="3" s="1"/>
  <c r="A429" i="3"/>
  <c r="AP429" i="3" s="1"/>
  <c r="A430" i="3"/>
  <c r="AP430" i="3" s="1"/>
  <c r="A431" i="3"/>
  <c r="AP431" i="3" s="1"/>
  <c r="A432" i="3"/>
  <c r="A433" i="3"/>
  <c r="A434" i="3"/>
  <c r="A435" i="3"/>
  <c r="A436" i="3"/>
  <c r="A437" i="3"/>
  <c r="A438" i="3"/>
  <c r="A439" i="3"/>
  <c r="A440" i="3"/>
  <c r="A441" i="3"/>
  <c r="AP441" i="3" s="1"/>
  <c r="A442" i="3"/>
  <c r="AP442" i="3" s="1"/>
  <c r="A443" i="3"/>
  <c r="AP443" i="3" s="1"/>
  <c r="A444" i="3"/>
  <c r="A445" i="3"/>
  <c r="A446" i="3"/>
  <c r="A447" i="3"/>
  <c r="A448" i="3"/>
  <c r="AP448" i="3" s="1"/>
  <c r="A449" i="3"/>
  <c r="A450" i="3"/>
  <c r="A451" i="3"/>
  <c r="AP451" i="3" s="1"/>
  <c r="A452" i="3"/>
  <c r="AP452" i="3" s="1"/>
  <c r="A453" i="3"/>
  <c r="AP453" i="3" s="1"/>
  <c r="A454" i="3"/>
  <c r="AP454" i="3" s="1"/>
  <c r="A455" i="3"/>
  <c r="AP455" i="3" s="1"/>
  <c r="A456" i="3"/>
  <c r="A457" i="3"/>
  <c r="A458" i="3"/>
  <c r="A459" i="3"/>
  <c r="A460" i="3"/>
  <c r="A461" i="3"/>
  <c r="A462" i="3"/>
  <c r="A463" i="3"/>
  <c r="A464" i="3"/>
  <c r="A465" i="3"/>
  <c r="AP465" i="3" s="1"/>
  <c r="A466" i="3"/>
  <c r="AP466" i="3" s="1"/>
  <c r="A467" i="3"/>
  <c r="AP467" i="3" s="1"/>
  <c r="A468" i="3"/>
  <c r="A469" i="3"/>
  <c r="A470" i="3"/>
  <c r="A471" i="3"/>
  <c r="A472" i="3"/>
  <c r="AP472" i="3" s="1"/>
  <c r="A473" i="3"/>
  <c r="A474" i="3"/>
  <c r="A475" i="3"/>
  <c r="AP475" i="3" s="1"/>
  <c r="A476" i="3"/>
  <c r="AP476" i="3" s="1"/>
  <c r="A477" i="3"/>
  <c r="AP477" i="3" s="1"/>
  <c r="A478" i="3"/>
  <c r="AP478" i="3" s="1"/>
  <c r="A479" i="3"/>
  <c r="AP479" i="3" s="1"/>
  <c r="A480" i="3"/>
  <c r="A481" i="3"/>
  <c r="A482" i="3"/>
  <c r="A483" i="3"/>
  <c r="A484" i="3"/>
  <c r="A485" i="3"/>
  <c r="A486" i="3"/>
  <c r="A487" i="3"/>
  <c r="A488" i="3"/>
  <c r="A489" i="3"/>
  <c r="AP489" i="3" s="1"/>
  <c r="A490" i="3"/>
  <c r="AP490" i="3" s="1"/>
  <c r="A491" i="3"/>
  <c r="AP491" i="3" s="1"/>
  <c r="A492" i="3"/>
  <c r="A493" i="3"/>
  <c r="A494" i="3"/>
  <c r="A495" i="3"/>
  <c r="A496" i="3"/>
  <c r="AP496" i="3" s="1"/>
  <c r="A497" i="3"/>
  <c r="A498" i="3"/>
  <c r="A499" i="3"/>
  <c r="AP499" i="3" s="1"/>
  <c r="A500" i="3"/>
  <c r="AP500" i="3" s="1"/>
  <c r="A501" i="3"/>
  <c r="AP501" i="3" s="1"/>
  <c r="A502" i="3"/>
  <c r="AP502" i="3" s="1"/>
  <c r="A503" i="3"/>
  <c r="AP503" i="3" s="1"/>
  <c r="A504" i="3"/>
  <c r="A505" i="3"/>
  <c r="A506" i="3"/>
  <c r="A507" i="3"/>
  <c r="A508" i="3"/>
  <c r="A509" i="3"/>
  <c r="A510" i="3"/>
  <c r="A511" i="3"/>
  <c r="A512" i="3"/>
  <c r="A513" i="3"/>
  <c r="AP513" i="3" s="1"/>
  <c r="A514" i="3"/>
  <c r="AP514" i="3" s="1"/>
  <c r="A515" i="3"/>
  <c r="AP515" i="3" s="1"/>
  <c r="A516" i="3"/>
  <c r="A517" i="3"/>
  <c r="A518" i="3"/>
  <c r="A519" i="3"/>
  <c r="A520" i="3"/>
  <c r="AP520" i="3" s="1"/>
  <c r="A521" i="3"/>
  <c r="A522" i="3"/>
  <c r="A523" i="3"/>
  <c r="AP523" i="3" s="1"/>
  <c r="A524" i="3"/>
  <c r="AP524" i="3" s="1"/>
  <c r="A525" i="3"/>
  <c r="AP525" i="3" s="1"/>
  <c r="A526" i="3"/>
  <c r="AP526" i="3" s="1"/>
  <c r="A527" i="3"/>
  <c r="AP527" i="3" s="1"/>
  <c r="A528" i="3"/>
  <c r="A529" i="3"/>
  <c r="A530" i="3"/>
  <c r="A531" i="3"/>
  <c r="A532" i="3"/>
  <c r="A533" i="3"/>
  <c r="A534" i="3"/>
  <c r="A535" i="3"/>
  <c r="A536" i="3"/>
  <c r="A537" i="3"/>
  <c r="AP537" i="3" s="1"/>
  <c r="A538" i="3"/>
  <c r="AP538" i="3" s="1"/>
  <c r="A539" i="3"/>
  <c r="AP539" i="3" s="1"/>
  <c r="A540" i="3"/>
  <c r="A541" i="3"/>
  <c r="A542" i="3"/>
  <c r="A543" i="3"/>
  <c r="A544" i="3"/>
  <c r="AP544" i="3" s="1"/>
  <c r="A545" i="3"/>
  <c r="A546" i="3"/>
  <c r="A547" i="3"/>
  <c r="AP547" i="3" s="1"/>
  <c r="A548" i="3"/>
  <c r="AP548" i="3" s="1"/>
  <c r="A549" i="3"/>
  <c r="AP549" i="3" s="1"/>
  <c r="A550" i="3"/>
  <c r="AP550" i="3" s="1"/>
  <c r="A551" i="3"/>
  <c r="AP551" i="3" s="1"/>
  <c r="A552" i="3"/>
  <c r="A553" i="3"/>
  <c r="A554" i="3"/>
  <c r="A555" i="3"/>
  <c r="A556" i="3"/>
  <c r="A557" i="3"/>
  <c r="A558" i="3"/>
  <c r="A559" i="3"/>
  <c r="A560" i="3"/>
  <c r="A561" i="3"/>
  <c r="AP561" i="3" s="1"/>
  <c r="A562" i="3"/>
  <c r="AP562" i="3" s="1"/>
  <c r="A563" i="3"/>
  <c r="AP563" i="3" s="1"/>
  <c r="A564" i="3"/>
  <c r="A565" i="3"/>
  <c r="A566" i="3"/>
  <c r="A567" i="3"/>
  <c r="A568" i="3"/>
  <c r="AP568" i="3" s="1"/>
  <c r="A569" i="3"/>
  <c r="A570" i="3"/>
  <c r="A571" i="3"/>
  <c r="AP571" i="3" s="1"/>
  <c r="A572" i="3"/>
  <c r="AP572" i="3" s="1"/>
  <c r="A573" i="3"/>
  <c r="AP573" i="3" s="1"/>
  <c r="A574" i="3"/>
  <c r="AP574" i="3" s="1"/>
  <c r="A575" i="3"/>
  <c r="AP575" i="3" s="1"/>
  <c r="A576" i="3"/>
  <c r="A577" i="3"/>
  <c r="A578" i="3"/>
  <c r="A579" i="3"/>
  <c r="A580" i="3"/>
  <c r="A581" i="3"/>
  <c r="A582" i="3"/>
  <c r="A583" i="3"/>
  <c r="A584" i="3"/>
  <c r="A585" i="3"/>
  <c r="AP585" i="3" s="1"/>
  <c r="A586" i="3"/>
  <c r="AP586" i="3" s="1"/>
  <c r="A587" i="3"/>
  <c r="AP587" i="3" s="1"/>
  <c r="A588" i="3"/>
  <c r="A589" i="3"/>
  <c r="A590" i="3"/>
  <c r="A591" i="3"/>
  <c r="A592" i="3"/>
  <c r="AP592" i="3" s="1"/>
  <c r="A593" i="3"/>
  <c r="A594" i="3"/>
  <c r="A595" i="3"/>
  <c r="AP595" i="3" s="1"/>
  <c r="A596" i="3"/>
  <c r="AP596" i="3" s="1"/>
  <c r="A597" i="3"/>
  <c r="AP597" i="3" s="1"/>
  <c r="A598" i="3"/>
  <c r="AP598" i="3" s="1"/>
  <c r="A599" i="3"/>
  <c r="AP599" i="3" s="1"/>
  <c r="A600" i="3"/>
  <c r="A601" i="3"/>
  <c r="A602" i="3"/>
  <c r="A603" i="3"/>
  <c r="A604" i="3"/>
  <c r="A605" i="3"/>
  <c r="A606" i="3"/>
  <c r="A607" i="3"/>
  <c r="A608" i="3"/>
  <c r="A609" i="3"/>
  <c r="AP609" i="3" s="1"/>
  <c r="A610" i="3"/>
  <c r="AP610" i="3" s="1"/>
  <c r="A611" i="3"/>
  <c r="AP611" i="3" s="1"/>
  <c r="A612" i="3"/>
  <c r="A613" i="3"/>
  <c r="A614" i="3"/>
  <c r="A615" i="3"/>
  <c r="A616" i="3"/>
  <c r="AP616" i="3" s="1"/>
  <c r="A617" i="3"/>
  <c r="A618" i="3"/>
  <c r="A619" i="3"/>
  <c r="AP619" i="3" s="1"/>
  <c r="A620" i="3"/>
  <c r="AP620" i="3" s="1"/>
  <c r="A621" i="3"/>
  <c r="AP621" i="3" s="1"/>
  <c r="A622" i="3"/>
  <c r="AP622" i="3" s="1"/>
  <c r="A623" i="3"/>
  <c r="AP623" i="3" s="1"/>
  <c r="A624" i="3"/>
  <c r="A625" i="3"/>
  <c r="A626" i="3"/>
  <c r="A627" i="3"/>
  <c r="A628" i="3"/>
  <c r="A629" i="3"/>
  <c r="A630" i="3"/>
  <c r="A631" i="3"/>
  <c r="A632" i="3"/>
  <c r="A633" i="3"/>
  <c r="AP633" i="3" s="1"/>
  <c r="A634" i="3"/>
  <c r="AP634" i="3" s="1"/>
  <c r="A635" i="3"/>
  <c r="AP635" i="3" s="1"/>
  <c r="A636" i="3"/>
  <c r="A637" i="3"/>
  <c r="A638" i="3"/>
  <c r="A639" i="3"/>
  <c r="A640" i="3"/>
  <c r="AP640" i="3" s="1"/>
  <c r="A641" i="3"/>
  <c r="A642" i="3"/>
  <c r="A643" i="3"/>
  <c r="AP643" i="3" s="1"/>
  <c r="A644" i="3"/>
  <c r="AP644" i="3" s="1"/>
  <c r="A645" i="3"/>
  <c r="AP645" i="3" s="1"/>
  <c r="A646" i="3"/>
  <c r="AP646" i="3" s="1"/>
  <c r="A647" i="3"/>
  <c r="AP647" i="3" s="1"/>
  <c r="A648" i="3"/>
  <c r="A649" i="3"/>
  <c r="A650" i="3"/>
  <c r="A651" i="3"/>
  <c r="A652" i="3"/>
  <c r="A653" i="3"/>
  <c r="A654" i="3"/>
  <c r="A655" i="3"/>
  <c r="A656" i="3"/>
  <c r="A657" i="3"/>
  <c r="AP657" i="3" s="1"/>
  <c r="A658" i="3"/>
  <c r="AP658" i="3" s="1"/>
  <c r="A659" i="3"/>
  <c r="AP659" i="3" s="1"/>
  <c r="A660" i="3"/>
  <c r="A661" i="3"/>
  <c r="A662" i="3"/>
  <c r="A663" i="3"/>
  <c r="A664" i="3"/>
  <c r="AP664" i="3" s="1"/>
  <c r="A665" i="3"/>
  <c r="A666" i="3"/>
  <c r="A667" i="3"/>
  <c r="AP667" i="3" s="1"/>
  <c r="A668" i="3"/>
  <c r="AP668" i="3" s="1"/>
  <c r="A669" i="3"/>
  <c r="AP669" i="3" s="1"/>
  <c r="A670" i="3"/>
  <c r="AP670" i="3" s="1"/>
  <c r="A671" i="3"/>
  <c r="AP671" i="3" s="1"/>
  <c r="A672" i="3"/>
  <c r="A673" i="3"/>
  <c r="A674" i="3"/>
  <c r="A675" i="3"/>
  <c r="A676" i="3"/>
  <c r="A677" i="3"/>
  <c r="A678" i="3"/>
  <c r="A679" i="3"/>
  <c r="A680" i="3"/>
  <c r="A681" i="3"/>
  <c r="AP681" i="3" s="1"/>
  <c r="A682" i="3"/>
  <c r="AP682" i="3" s="1"/>
  <c r="A683" i="3"/>
  <c r="AP683" i="3" s="1"/>
  <c r="A684" i="3"/>
  <c r="A685" i="3"/>
  <c r="A686" i="3"/>
  <c r="A687" i="3"/>
  <c r="A688" i="3"/>
  <c r="AP688" i="3" s="1"/>
  <c r="A689" i="3"/>
  <c r="A690" i="3"/>
  <c r="A691" i="3"/>
  <c r="AP691" i="3" s="1"/>
  <c r="A692" i="3"/>
  <c r="AP692" i="3" s="1"/>
  <c r="A693" i="3"/>
  <c r="AP693" i="3" s="1"/>
  <c r="A694" i="3"/>
  <c r="AP694" i="3" s="1"/>
  <c r="A695" i="3"/>
  <c r="AP695" i="3" s="1"/>
  <c r="A696" i="3"/>
  <c r="A697" i="3"/>
  <c r="A698" i="3"/>
  <c r="A699" i="3"/>
  <c r="A700" i="3"/>
  <c r="A701" i="3"/>
  <c r="A702" i="3"/>
  <c r="A703" i="3"/>
  <c r="A704" i="3"/>
  <c r="A705" i="3"/>
  <c r="AP705" i="3" s="1"/>
  <c r="A706" i="3"/>
  <c r="AP706" i="3" s="1"/>
  <c r="A707" i="3"/>
  <c r="AP707" i="3" s="1"/>
  <c r="A708" i="3"/>
  <c r="A709" i="3"/>
  <c r="A710" i="3"/>
  <c r="A711" i="3"/>
  <c r="A712" i="3"/>
  <c r="AP712" i="3" s="1"/>
  <c r="A713" i="3"/>
  <c r="A714" i="3"/>
  <c r="A715" i="3"/>
  <c r="AP715" i="3" s="1"/>
  <c r="A716" i="3"/>
  <c r="AP716" i="3" s="1"/>
  <c r="A717" i="3"/>
  <c r="AP717" i="3" s="1"/>
  <c r="A718" i="3"/>
  <c r="AP718" i="3" s="1"/>
  <c r="A719" i="3"/>
  <c r="AP719" i="3" s="1"/>
  <c r="A720" i="3"/>
  <c r="A721" i="3"/>
  <c r="A722" i="3"/>
  <c r="A723" i="3"/>
  <c r="A724" i="3"/>
  <c r="A725" i="3"/>
  <c r="A726" i="3"/>
  <c r="A727" i="3"/>
  <c r="A728" i="3"/>
  <c r="A729" i="3"/>
  <c r="AP729" i="3" s="1"/>
  <c r="A730" i="3"/>
  <c r="AP730" i="3" s="1"/>
  <c r="A731" i="3"/>
  <c r="AP731" i="3" s="1"/>
  <c r="A732" i="3"/>
  <c r="A733" i="3"/>
  <c r="A734" i="3"/>
  <c r="A735" i="3"/>
  <c r="A736" i="3"/>
  <c r="AP736" i="3" s="1"/>
  <c r="A737" i="3"/>
  <c r="A738" i="3"/>
  <c r="A739" i="3"/>
  <c r="AP739" i="3" s="1"/>
  <c r="A740" i="3"/>
  <c r="AP740" i="3" s="1"/>
  <c r="A741" i="3"/>
  <c r="AP741" i="3" s="1"/>
  <c r="A742" i="3"/>
  <c r="AP742" i="3" s="1"/>
  <c r="A743" i="3"/>
  <c r="AP743" i="3" s="1"/>
  <c r="A744" i="3"/>
  <c r="A745" i="3"/>
  <c r="A746" i="3"/>
  <c r="A747" i="3"/>
  <c r="A748" i="3"/>
  <c r="A749" i="3"/>
  <c r="A750" i="3"/>
  <c r="A751" i="3"/>
  <c r="A752" i="3"/>
  <c r="A753" i="3"/>
  <c r="AP753" i="3" s="1"/>
  <c r="A754" i="3"/>
  <c r="AP754" i="3" s="1"/>
  <c r="A755" i="3"/>
  <c r="AP755" i="3" s="1"/>
  <c r="A756" i="3"/>
  <c r="A757" i="3"/>
  <c r="A758" i="3"/>
  <c r="A759" i="3"/>
  <c r="A760" i="3"/>
  <c r="AP760" i="3" s="1"/>
  <c r="A761" i="3"/>
  <c r="A762" i="3"/>
  <c r="A763" i="3"/>
  <c r="AP763" i="3" s="1"/>
  <c r="A764" i="3"/>
  <c r="AP764" i="3" s="1"/>
  <c r="A765" i="3"/>
  <c r="AP765" i="3" s="1"/>
  <c r="A766" i="3"/>
  <c r="AP766" i="3" s="1"/>
  <c r="A767" i="3"/>
  <c r="AP767" i="3" s="1"/>
  <c r="A768" i="3"/>
  <c r="A769" i="3"/>
  <c r="A770" i="3"/>
  <c r="A771" i="3"/>
  <c r="A772" i="3"/>
  <c r="A773" i="3"/>
  <c r="A774" i="3"/>
  <c r="A775" i="3"/>
  <c r="A776" i="3"/>
  <c r="A777" i="3"/>
  <c r="AP777" i="3" s="1"/>
  <c r="A778" i="3"/>
  <c r="AP778" i="3" s="1"/>
  <c r="A779" i="3"/>
  <c r="AP779" i="3" s="1"/>
  <c r="A780" i="3"/>
  <c r="A781" i="3"/>
  <c r="A782" i="3"/>
  <c r="A783" i="3"/>
  <c r="A784" i="3"/>
  <c r="AP784" i="3" s="1"/>
  <c r="A785" i="3"/>
  <c r="A786" i="3"/>
  <c r="A787" i="3"/>
  <c r="AP787" i="3" s="1"/>
  <c r="A788" i="3"/>
  <c r="AP788" i="3" s="1"/>
  <c r="A789" i="3"/>
  <c r="AP789" i="3" s="1"/>
  <c r="A790" i="3"/>
  <c r="AP790" i="3" s="1"/>
  <c r="A791" i="3"/>
  <c r="AP791" i="3" s="1"/>
  <c r="A792" i="3"/>
  <c r="A793" i="3"/>
  <c r="A794" i="3"/>
  <c r="A795" i="3"/>
  <c r="A796" i="3"/>
  <c r="A797" i="3"/>
  <c r="A798" i="3"/>
  <c r="A799" i="3"/>
  <c r="A800" i="3"/>
  <c r="A801" i="3"/>
  <c r="AP801" i="3" s="1"/>
  <c r="A802" i="3"/>
  <c r="AP802" i="3" s="1"/>
  <c r="A803" i="3"/>
  <c r="AP803" i="3" s="1"/>
  <c r="A804" i="3"/>
  <c r="A805" i="3"/>
  <c r="A806" i="3"/>
  <c r="A807" i="3"/>
  <c r="A808" i="3"/>
  <c r="AP808" i="3" s="1"/>
  <c r="A809" i="3"/>
  <c r="A810" i="3"/>
  <c r="A811" i="3"/>
  <c r="AP811" i="3" s="1"/>
  <c r="A812" i="3"/>
  <c r="AP812" i="3" s="1"/>
  <c r="A813" i="3"/>
  <c r="AP813" i="3" s="1"/>
  <c r="A814" i="3"/>
  <c r="AP814" i="3" s="1"/>
  <c r="A815" i="3"/>
  <c r="AP815" i="3" s="1"/>
  <c r="A816" i="3"/>
  <c r="A817" i="3"/>
  <c r="A818" i="3"/>
  <c r="A819" i="3"/>
  <c r="A820" i="3"/>
  <c r="A821" i="3"/>
  <c r="A822" i="3"/>
  <c r="A823" i="3"/>
  <c r="A824" i="3"/>
  <c r="A825" i="3"/>
  <c r="AP825" i="3" s="1"/>
  <c r="A826" i="3"/>
  <c r="AP826" i="3" s="1"/>
  <c r="A827" i="3"/>
  <c r="AP827" i="3" s="1"/>
  <c r="A828" i="3"/>
  <c r="A829" i="3"/>
  <c r="A830" i="3"/>
  <c r="A831" i="3"/>
  <c r="A832" i="3"/>
  <c r="AP832" i="3" s="1"/>
  <c r="A833" i="3"/>
  <c r="A834" i="3"/>
  <c r="A835" i="3"/>
  <c r="AP835" i="3" s="1"/>
  <c r="A836" i="3"/>
  <c r="AP836" i="3" s="1"/>
  <c r="A837" i="3"/>
  <c r="AP837" i="3" s="1"/>
  <c r="A838" i="3"/>
  <c r="AP838" i="3" s="1"/>
  <c r="A839" i="3"/>
  <c r="AP839" i="3" s="1"/>
  <c r="A840" i="3"/>
  <c r="A841" i="3"/>
  <c r="A842" i="3"/>
  <c r="A843" i="3"/>
  <c r="A844" i="3"/>
  <c r="A845" i="3"/>
  <c r="A846" i="3"/>
  <c r="A847" i="3"/>
  <c r="A848" i="3"/>
  <c r="A849" i="3"/>
  <c r="AP849" i="3" s="1"/>
  <c r="A850" i="3"/>
  <c r="AP850" i="3" s="1"/>
  <c r="A851" i="3"/>
  <c r="AP851" i="3" s="1"/>
  <c r="A852" i="3"/>
  <c r="A853" i="3"/>
  <c r="A854" i="3"/>
  <c r="A855" i="3"/>
  <c r="A856" i="3"/>
  <c r="AP856" i="3" s="1"/>
  <c r="A857" i="3"/>
  <c r="A858" i="3"/>
  <c r="A859" i="3"/>
  <c r="AP859" i="3" s="1"/>
  <c r="A860" i="3"/>
  <c r="AP860" i="3" s="1"/>
  <c r="A861" i="3"/>
  <c r="AP861" i="3" s="1"/>
  <c r="A862" i="3"/>
  <c r="AP862" i="3" s="1"/>
  <c r="A863" i="3"/>
  <c r="AP863" i="3" s="1"/>
  <c r="A864" i="3"/>
  <c r="A865" i="3"/>
  <c r="A866" i="3"/>
  <c r="A867" i="3"/>
  <c r="A868" i="3"/>
  <c r="A869" i="3"/>
  <c r="A870" i="3"/>
  <c r="A871" i="3"/>
  <c r="A872" i="3"/>
  <c r="A873" i="3"/>
  <c r="AP873" i="3" s="1"/>
  <c r="A874" i="3"/>
  <c r="AP874" i="3" s="1"/>
  <c r="A875" i="3"/>
  <c r="AP875" i="3" s="1"/>
  <c r="A876" i="3"/>
  <c r="A877" i="3"/>
  <c r="A878" i="3"/>
  <c r="A879" i="3"/>
  <c r="A880" i="3"/>
  <c r="AP880" i="3" s="1"/>
  <c r="A881" i="3"/>
  <c r="A882" i="3"/>
  <c r="A883" i="3"/>
  <c r="AP883" i="3" s="1"/>
  <c r="A884" i="3"/>
  <c r="AP884" i="3" s="1"/>
  <c r="A885" i="3"/>
  <c r="AP885" i="3" s="1"/>
  <c r="A886" i="3"/>
  <c r="AP886" i="3" s="1"/>
  <c r="A887" i="3"/>
  <c r="AP887" i="3" s="1"/>
  <c r="A888" i="3"/>
  <c r="A889" i="3"/>
  <c r="A890" i="3"/>
  <c r="A891" i="3"/>
  <c r="A892" i="3"/>
  <c r="A893" i="3"/>
  <c r="A894" i="3"/>
  <c r="A895" i="3"/>
  <c r="A896" i="3"/>
  <c r="A897" i="3"/>
  <c r="AP897" i="3" s="1"/>
  <c r="A898" i="3"/>
  <c r="AP898" i="3" s="1"/>
  <c r="A899" i="3"/>
  <c r="AP899" i="3" s="1"/>
  <c r="A900" i="3"/>
  <c r="A901" i="3"/>
  <c r="A902" i="3"/>
  <c r="A903" i="3"/>
  <c r="A904" i="3"/>
  <c r="AP904" i="3" s="1"/>
  <c r="A905" i="3"/>
  <c r="A906" i="3"/>
  <c r="A907" i="3"/>
  <c r="AP907" i="3" s="1"/>
  <c r="A908" i="3"/>
  <c r="AP908" i="3" s="1"/>
  <c r="A909" i="3"/>
  <c r="AP909" i="3" s="1"/>
  <c r="A910" i="3"/>
  <c r="AP910" i="3" s="1"/>
  <c r="A911" i="3"/>
  <c r="AP911" i="3" s="1"/>
  <c r="A912" i="3"/>
  <c r="A913" i="3"/>
  <c r="A914" i="3"/>
  <c r="A915" i="3"/>
  <c r="A916" i="3"/>
  <c r="A917" i="3"/>
  <c r="A918" i="3"/>
  <c r="A919" i="3"/>
  <c r="A920" i="3"/>
  <c r="A921" i="3"/>
  <c r="AP921" i="3" s="1"/>
  <c r="A922" i="3"/>
  <c r="AP922" i="3" s="1"/>
  <c r="A923" i="3"/>
  <c r="AP923" i="3" s="1"/>
  <c r="A924" i="3"/>
  <c r="A925" i="3"/>
  <c r="A926" i="3"/>
  <c r="A927" i="3"/>
  <c r="A928" i="3"/>
  <c r="AP928" i="3" s="1"/>
  <c r="A929" i="3"/>
  <c r="A930" i="3"/>
  <c r="A931" i="3"/>
  <c r="AP931" i="3" s="1"/>
  <c r="A932" i="3"/>
  <c r="AP932" i="3" s="1"/>
  <c r="A933" i="3"/>
  <c r="AP933" i="3" s="1"/>
  <c r="A934" i="3"/>
  <c r="AP934" i="3" s="1"/>
  <c r="A935" i="3"/>
  <c r="AP935" i="3" s="1"/>
  <c r="A936" i="3"/>
  <c r="A937" i="3"/>
  <c r="A938" i="3"/>
  <c r="A939" i="3"/>
  <c r="A940" i="3"/>
  <c r="A941" i="3"/>
  <c r="A942" i="3"/>
  <c r="A943" i="3"/>
  <c r="A944" i="3"/>
  <c r="A945" i="3"/>
  <c r="AP945" i="3" s="1"/>
  <c r="A946" i="3"/>
  <c r="AP946" i="3" s="1"/>
  <c r="A947" i="3"/>
  <c r="AP947" i="3" s="1"/>
  <c r="A948" i="3"/>
  <c r="A949" i="3"/>
  <c r="A950" i="3"/>
  <c r="A951" i="3"/>
  <c r="A952" i="3"/>
  <c r="AP952" i="3" s="1"/>
  <c r="A953" i="3"/>
  <c r="A954" i="3"/>
  <c r="A955" i="3"/>
  <c r="AP955" i="3" s="1"/>
  <c r="A956" i="3"/>
  <c r="AP956" i="3" s="1"/>
  <c r="A957" i="3"/>
  <c r="AP957" i="3" s="1"/>
  <c r="A958" i="3"/>
  <c r="AP958" i="3" s="1"/>
  <c r="A959" i="3"/>
  <c r="AP959" i="3" s="1"/>
  <c r="A960" i="3"/>
  <c r="A961" i="3"/>
  <c r="A962" i="3"/>
  <c r="A963" i="3"/>
  <c r="A964" i="3"/>
  <c r="A965" i="3"/>
  <c r="A966" i="3"/>
  <c r="A967" i="3"/>
  <c r="A968" i="3"/>
  <c r="A969" i="3"/>
  <c r="AP969" i="3" s="1"/>
  <c r="A970" i="3"/>
  <c r="AP970" i="3" s="1"/>
  <c r="A971" i="3"/>
  <c r="AP971" i="3" s="1"/>
  <c r="A972" i="3"/>
  <c r="A973" i="3"/>
  <c r="A974" i="3"/>
  <c r="A975" i="3"/>
  <c r="A976" i="3"/>
  <c r="AP976" i="3" s="1"/>
  <c r="A977" i="3"/>
  <c r="A978" i="3"/>
  <c r="A979" i="3"/>
  <c r="AP979" i="3" s="1"/>
  <c r="A980" i="3"/>
  <c r="AP980" i="3" s="1"/>
  <c r="A981" i="3"/>
  <c r="AP981" i="3" s="1"/>
  <c r="A982" i="3"/>
  <c r="AP982" i="3" s="1"/>
  <c r="A983" i="3"/>
  <c r="AP983" i="3" s="1"/>
  <c r="A984" i="3"/>
  <c r="A985" i="3"/>
  <c r="A986" i="3"/>
  <c r="A987" i="3"/>
  <c r="A988" i="3"/>
  <c r="A989" i="3"/>
  <c r="A990" i="3"/>
  <c r="A991" i="3"/>
  <c r="A992" i="3"/>
  <c r="A993" i="3"/>
  <c r="AP993" i="3" s="1"/>
  <c r="A994" i="3"/>
  <c r="AP994" i="3" s="1"/>
  <c r="A995" i="3"/>
  <c r="AP995" i="3" s="1"/>
  <c r="A996" i="3"/>
  <c r="A997" i="3"/>
  <c r="A998" i="3"/>
  <c r="A999" i="3"/>
  <c r="A1000" i="3"/>
  <c r="AP1000" i="3" s="1"/>
  <c r="A3" i="3"/>
  <c r="B3" i="3"/>
  <c r="B5" i="5" s="1"/>
  <c r="AK1001" i="3"/>
  <c r="AO1001" i="3"/>
  <c r="AI4" i="3"/>
  <c r="AM4" i="3" s="1"/>
  <c r="AJ4" i="3"/>
  <c r="AN4" i="3" s="1"/>
  <c r="AI5" i="3"/>
  <c r="AM5" i="3" s="1"/>
  <c r="AJ5" i="3"/>
  <c r="AN5" i="3" s="1"/>
  <c r="AI6" i="3"/>
  <c r="AM6" i="3" s="1"/>
  <c r="AJ6" i="3"/>
  <c r="AN6" i="3" s="1"/>
  <c r="AI7" i="3"/>
  <c r="AM7" i="3" s="1"/>
  <c r="AJ7" i="3"/>
  <c r="AN7" i="3" s="1"/>
  <c r="AI8" i="3"/>
  <c r="AM8" i="3" s="1"/>
  <c r="AJ8" i="3"/>
  <c r="AN8" i="3" s="1"/>
  <c r="AI9" i="3"/>
  <c r="AM9" i="3" s="1"/>
  <c r="AJ9" i="3"/>
  <c r="AN9" i="3" s="1"/>
  <c r="AI10" i="3"/>
  <c r="AM10" i="3" s="1"/>
  <c r="AJ10" i="3"/>
  <c r="AN10" i="3" s="1"/>
  <c r="AI11" i="3"/>
  <c r="AM11" i="3" s="1"/>
  <c r="AI12" i="3"/>
  <c r="AM12" i="3" s="1"/>
  <c r="AI13" i="3"/>
  <c r="AM13" i="3" s="1"/>
  <c r="AI14" i="3"/>
  <c r="AM14" i="3" s="1"/>
  <c r="AI15" i="3"/>
  <c r="AM15" i="3" s="1"/>
  <c r="AI16" i="3"/>
  <c r="AM16" i="3" s="1"/>
  <c r="AI17" i="3"/>
  <c r="AM17" i="3" s="1"/>
  <c r="AI18" i="3"/>
  <c r="AM18" i="3" s="1"/>
  <c r="AI28" i="3"/>
  <c r="AM28" i="3" s="1"/>
  <c r="AI32" i="3"/>
  <c r="AM32" i="3" s="1"/>
  <c r="AJ32" i="3"/>
  <c r="AN32" i="3" s="1"/>
  <c r="AI37" i="3"/>
  <c r="AM37" i="3" s="1"/>
  <c r="AI38" i="3"/>
  <c r="AM38" i="3" s="1"/>
  <c r="AI39" i="3"/>
  <c r="AM39" i="3" s="1"/>
  <c r="AI40" i="3"/>
  <c r="AM40" i="3" s="1"/>
  <c r="AI41" i="3"/>
  <c r="AM41" i="3" s="1"/>
  <c r="AI42" i="3"/>
  <c r="AM42" i="3" s="1"/>
  <c r="AI43" i="3"/>
  <c r="AM43" i="3" s="1"/>
  <c r="AI44" i="3"/>
  <c r="AM44" i="3" s="1"/>
  <c r="AI45" i="3"/>
  <c r="AM45" i="3" s="1"/>
  <c r="AI46" i="3"/>
  <c r="AM46" i="3" s="1"/>
  <c r="AI47" i="3"/>
  <c r="AM47" i="3" s="1"/>
  <c r="AI48" i="3"/>
  <c r="AM48" i="3" s="1"/>
  <c r="AI54" i="3"/>
  <c r="AM54" i="3" s="1"/>
  <c r="AI56" i="3"/>
  <c r="AM56" i="3" s="1"/>
  <c r="AJ56" i="3"/>
  <c r="AN56" i="3" s="1"/>
  <c r="AI57" i="3"/>
  <c r="AM57" i="3" s="1"/>
  <c r="AJ57" i="3"/>
  <c r="AN57" i="3" s="1"/>
  <c r="AI58" i="3"/>
  <c r="AM58" i="3" s="1"/>
  <c r="AJ58" i="3"/>
  <c r="AN58" i="3" s="1"/>
  <c r="AI59" i="3"/>
  <c r="AM59" i="3" s="1"/>
  <c r="AJ59" i="3"/>
  <c r="AN59" i="3" s="1"/>
  <c r="AI60" i="3"/>
  <c r="AM60" i="3" s="1"/>
  <c r="AI61" i="3"/>
  <c r="AM61" i="3" s="1"/>
  <c r="AJ61" i="3"/>
  <c r="AN61" i="3" s="1"/>
  <c r="AI62" i="3"/>
  <c r="AM62" i="3" s="1"/>
  <c r="AJ62" i="3"/>
  <c r="AN62" i="3" s="1"/>
  <c r="AI63" i="3"/>
  <c r="AM63" i="3" s="1"/>
  <c r="AJ63" i="3"/>
  <c r="AN63" i="3" s="1"/>
  <c r="AI64" i="3"/>
  <c r="AM64" i="3" s="1"/>
  <c r="AJ64" i="3"/>
  <c r="AN64" i="3" s="1"/>
  <c r="AI65" i="3"/>
  <c r="AM65" i="3" s="1"/>
  <c r="AJ65" i="3"/>
  <c r="AN65" i="3" s="1"/>
  <c r="AI66" i="3"/>
  <c r="AM66" i="3" s="1"/>
  <c r="AJ66" i="3"/>
  <c r="AN66" i="3" s="1"/>
  <c r="AI67" i="3"/>
  <c r="AM67" i="3" s="1"/>
  <c r="AJ67" i="3"/>
  <c r="AN67" i="3" s="1"/>
  <c r="AI68" i="3"/>
  <c r="AM68" i="3" s="1"/>
  <c r="AJ68" i="3"/>
  <c r="AN68" i="3" s="1"/>
  <c r="AI69" i="3"/>
  <c r="AM69" i="3" s="1"/>
  <c r="AJ69" i="3"/>
  <c r="AN69" i="3" s="1"/>
  <c r="AI70" i="3"/>
  <c r="AM70" i="3" s="1"/>
  <c r="AJ70" i="3"/>
  <c r="AN70" i="3" s="1"/>
  <c r="AI71" i="3"/>
  <c r="AM71" i="3" s="1"/>
  <c r="AJ71" i="3"/>
  <c r="AN71" i="3" s="1"/>
  <c r="AI72" i="3"/>
  <c r="AM72" i="3" s="1"/>
  <c r="AJ72" i="3"/>
  <c r="AN72" i="3" s="1"/>
  <c r="AI73" i="3"/>
  <c r="AM73" i="3" s="1"/>
  <c r="AJ73" i="3"/>
  <c r="AN73" i="3" s="1"/>
  <c r="AI74" i="3"/>
  <c r="AM74" i="3" s="1"/>
  <c r="AJ74" i="3"/>
  <c r="AN74" i="3" s="1"/>
  <c r="AI75" i="3"/>
  <c r="AM75" i="3" s="1"/>
  <c r="AJ75" i="3"/>
  <c r="AN75" i="3" s="1"/>
  <c r="AI76" i="3"/>
  <c r="AM76" i="3" s="1"/>
  <c r="AJ76" i="3"/>
  <c r="AN76" i="3" s="1"/>
  <c r="AI77" i="3"/>
  <c r="AM77" i="3" s="1"/>
  <c r="AJ77" i="3"/>
  <c r="AN77" i="3" s="1"/>
  <c r="AI78" i="3"/>
  <c r="AM78" i="3" s="1"/>
  <c r="AJ78" i="3"/>
  <c r="AN78" i="3" s="1"/>
  <c r="AI79" i="3"/>
  <c r="AM79" i="3" s="1"/>
  <c r="AJ79" i="3"/>
  <c r="AN79" i="3" s="1"/>
  <c r="AI80" i="3"/>
  <c r="AM80" i="3" s="1"/>
  <c r="AJ80" i="3"/>
  <c r="AN80" i="3" s="1"/>
  <c r="AI81" i="3"/>
  <c r="AM81" i="3" s="1"/>
  <c r="AJ81" i="3"/>
  <c r="AN81" i="3" s="1"/>
  <c r="AI82" i="3"/>
  <c r="AM82" i="3" s="1"/>
  <c r="AJ82" i="3"/>
  <c r="AN82" i="3" s="1"/>
  <c r="AI85" i="3"/>
  <c r="AM85" i="3" s="1"/>
  <c r="AJ85" i="3"/>
  <c r="AN85" i="3" s="1"/>
  <c r="AI86" i="3"/>
  <c r="AM86" i="3" s="1"/>
  <c r="AJ86" i="3"/>
  <c r="AN86" i="3" s="1"/>
  <c r="AI93" i="3"/>
  <c r="AM93" i="3" s="1"/>
  <c r="AI98" i="3"/>
  <c r="AM98" i="3" s="1"/>
  <c r="AI99" i="3"/>
  <c r="AM99" i="3" s="1"/>
  <c r="AI100" i="3"/>
  <c r="AM100" i="3" s="1"/>
  <c r="AI101" i="3"/>
  <c r="AM101" i="3" s="1"/>
  <c r="AI102" i="3"/>
  <c r="AM102" i="3" s="1"/>
  <c r="AI103" i="3"/>
  <c r="AM103" i="3" s="1"/>
  <c r="AI104" i="3"/>
  <c r="AM104" i="3" s="1"/>
  <c r="AI105" i="3"/>
  <c r="AM105" i="3" s="1"/>
  <c r="AI107" i="3"/>
  <c r="AM107" i="3" s="1"/>
  <c r="AI108" i="3"/>
  <c r="AM108" i="3" s="1"/>
  <c r="AI109" i="3"/>
  <c r="AM109" i="3" s="1"/>
  <c r="AI110" i="3"/>
  <c r="AM110" i="3" s="1"/>
  <c r="AI111" i="3"/>
  <c r="AM111" i="3" s="1"/>
  <c r="AI112" i="3"/>
  <c r="AM112" i="3" s="1"/>
  <c r="AI113" i="3"/>
  <c r="AM113" i="3" s="1"/>
  <c r="AI114" i="3"/>
  <c r="AM114" i="3" s="1"/>
  <c r="AI115" i="3"/>
  <c r="AM115" i="3" s="1"/>
  <c r="AI116" i="3"/>
  <c r="AM116" i="3" s="1"/>
  <c r="AI117" i="3"/>
  <c r="AM117" i="3" s="1"/>
  <c r="AI118" i="3"/>
  <c r="AM118" i="3" s="1"/>
  <c r="AI119" i="3"/>
  <c r="AM119" i="3" s="1"/>
  <c r="AI120" i="3"/>
  <c r="AM120" i="3" s="1"/>
  <c r="AI121" i="3"/>
  <c r="AM121" i="3" s="1"/>
  <c r="AJ132" i="3"/>
  <c r="AN132" i="3" s="1"/>
  <c r="AJ133" i="3"/>
  <c r="AN133" i="3" s="1"/>
  <c r="AJ135" i="3"/>
  <c r="AN135" i="3" s="1"/>
  <c r="AJ139" i="3"/>
  <c r="AN139" i="3" s="1"/>
  <c r="AJ140" i="3"/>
  <c r="AN140" i="3" s="1"/>
  <c r="AI141" i="3"/>
  <c r="AM141" i="3" s="1"/>
  <c r="AJ141" i="3"/>
  <c r="AN141" i="3" s="1"/>
  <c r="AI142" i="3"/>
  <c r="AM142" i="3" s="1"/>
  <c r="AJ142" i="3"/>
  <c r="AN142" i="3" s="1"/>
  <c r="AI143" i="3"/>
  <c r="AM143" i="3" s="1"/>
  <c r="AJ143" i="3"/>
  <c r="AN143" i="3" s="1"/>
  <c r="AI144" i="3"/>
  <c r="AM144" i="3" s="1"/>
  <c r="AJ144" i="3"/>
  <c r="AN144" i="3" s="1"/>
  <c r="AI145" i="3"/>
  <c r="AM145" i="3" s="1"/>
  <c r="AJ145" i="3"/>
  <c r="AN145" i="3" s="1"/>
  <c r="AI146" i="3"/>
  <c r="AM146" i="3" s="1"/>
  <c r="AJ146" i="3"/>
  <c r="AN146" i="3" s="1"/>
  <c r="AI147" i="3"/>
  <c r="AM147" i="3" s="1"/>
  <c r="AJ147" i="3"/>
  <c r="AN147" i="3" s="1"/>
  <c r="AI148" i="3"/>
  <c r="AM148" i="3" s="1"/>
  <c r="AJ148" i="3"/>
  <c r="AN148" i="3" s="1"/>
  <c r="AI149" i="3"/>
  <c r="AM149" i="3" s="1"/>
  <c r="AJ149" i="3"/>
  <c r="AN149" i="3" s="1"/>
  <c r="AI150" i="3"/>
  <c r="AM150" i="3" s="1"/>
  <c r="AJ150" i="3"/>
  <c r="AN150" i="3" s="1"/>
  <c r="AI151" i="3"/>
  <c r="AM151" i="3" s="1"/>
  <c r="AJ151" i="3"/>
  <c r="AN151" i="3" s="1"/>
  <c r="AI152" i="3"/>
  <c r="AM152" i="3" s="1"/>
  <c r="AJ152" i="3"/>
  <c r="AN152" i="3" s="1"/>
  <c r="AI153" i="3"/>
  <c r="AM153" i="3" s="1"/>
  <c r="AJ153" i="3"/>
  <c r="AN153" i="3" s="1"/>
  <c r="AI154" i="3"/>
  <c r="AM154" i="3" s="1"/>
  <c r="AJ154" i="3"/>
  <c r="AN154" i="3" s="1"/>
  <c r="AI155" i="3"/>
  <c r="AM155" i="3" s="1"/>
  <c r="AJ155" i="3"/>
  <c r="AN155" i="3" s="1"/>
  <c r="AI156" i="3"/>
  <c r="AM156" i="3" s="1"/>
  <c r="AJ156" i="3"/>
  <c r="AN156" i="3" s="1"/>
  <c r="AI157" i="3"/>
  <c r="AM157" i="3" s="1"/>
  <c r="AJ157" i="3"/>
  <c r="AN157" i="3" s="1"/>
  <c r="AI158" i="3"/>
  <c r="AM158" i="3" s="1"/>
  <c r="AJ158" i="3"/>
  <c r="AN158" i="3" s="1"/>
  <c r="AI159" i="3"/>
  <c r="AM159" i="3" s="1"/>
  <c r="AJ159" i="3"/>
  <c r="AN159" i="3" s="1"/>
  <c r="AI160" i="3"/>
  <c r="AM160" i="3" s="1"/>
  <c r="AJ160" i="3"/>
  <c r="AN160" i="3" s="1"/>
  <c r="AI161" i="3"/>
  <c r="AM161" i="3" s="1"/>
  <c r="AJ161" i="3"/>
  <c r="AN161" i="3" s="1"/>
  <c r="AI162" i="3"/>
  <c r="AM162" i="3" s="1"/>
  <c r="AJ162" i="3"/>
  <c r="AN162" i="3" s="1"/>
  <c r="AI163" i="3"/>
  <c r="AM163" i="3" s="1"/>
  <c r="AJ163" i="3"/>
  <c r="AN163" i="3" s="1"/>
  <c r="AI164" i="3"/>
  <c r="AM164" i="3" s="1"/>
  <c r="AJ164" i="3"/>
  <c r="AN164" i="3" s="1"/>
  <c r="AI165" i="3"/>
  <c r="AM165" i="3" s="1"/>
  <c r="AJ165" i="3"/>
  <c r="AN165" i="3" s="1"/>
  <c r="AI166" i="3"/>
  <c r="AM166" i="3" s="1"/>
  <c r="AJ166" i="3"/>
  <c r="AN166" i="3" s="1"/>
  <c r="AI167" i="3"/>
  <c r="AM167" i="3" s="1"/>
  <c r="AJ167" i="3"/>
  <c r="AN167" i="3" s="1"/>
  <c r="AI168" i="3"/>
  <c r="AM168" i="3" s="1"/>
  <c r="AJ168" i="3"/>
  <c r="AN168" i="3" s="1"/>
  <c r="AI169" i="3"/>
  <c r="AM169" i="3" s="1"/>
  <c r="AJ169" i="3"/>
  <c r="AN169" i="3" s="1"/>
  <c r="AI170" i="3"/>
  <c r="AM170" i="3" s="1"/>
  <c r="AJ170" i="3"/>
  <c r="AN170" i="3" s="1"/>
  <c r="AI171" i="3"/>
  <c r="AM171" i="3" s="1"/>
  <c r="AJ171" i="3"/>
  <c r="AN171" i="3" s="1"/>
  <c r="AI172" i="3"/>
  <c r="AM172" i="3" s="1"/>
  <c r="AJ172" i="3"/>
  <c r="AN172" i="3" s="1"/>
  <c r="AI173" i="3"/>
  <c r="AM173" i="3" s="1"/>
  <c r="AJ173" i="3"/>
  <c r="AN173" i="3" s="1"/>
  <c r="AI174" i="3"/>
  <c r="AM174" i="3" s="1"/>
  <c r="AJ174" i="3"/>
  <c r="AN174" i="3" s="1"/>
  <c r="AI175" i="3"/>
  <c r="AM175" i="3" s="1"/>
  <c r="AJ175" i="3"/>
  <c r="AN175" i="3" s="1"/>
  <c r="AI176" i="3"/>
  <c r="AM176" i="3" s="1"/>
  <c r="AJ176" i="3"/>
  <c r="AN176" i="3" s="1"/>
  <c r="AI177" i="3"/>
  <c r="AM177" i="3" s="1"/>
  <c r="AJ177" i="3"/>
  <c r="AN177" i="3" s="1"/>
  <c r="AI178" i="3"/>
  <c r="AM178" i="3" s="1"/>
  <c r="AJ178" i="3"/>
  <c r="AN178" i="3" s="1"/>
  <c r="AI179" i="3"/>
  <c r="AM179" i="3" s="1"/>
  <c r="AJ179" i="3"/>
  <c r="AN179" i="3" s="1"/>
  <c r="AI180" i="3"/>
  <c r="AM180" i="3" s="1"/>
  <c r="AJ180" i="3"/>
  <c r="AN180" i="3" s="1"/>
  <c r="AI181" i="3"/>
  <c r="AM181" i="3" s="1"/>
  <c r="AJ181" i="3"/>
  <c r="AN181" i="3" s="1"/>
  <c r="AI182" i="3"/>
  <c r="AM182" i="3" s="1"/>
  <c r="AJ182" i="3"/>
  <c r="AN182" i="3" s="1"/>
  <c r="AI183" i="3"/>
  <c r="AM183" i="3" s="1"/>
  <c r="AJ183" i="3"/>
  <c r="AN183" i="3" s="1"/>
  <c r="AI184" i="3"/>
  <c r="AM184" i="3" s="1"/>
  <c r="AJ184" i="3"/>
  <c r="AN184" i="3" s="1"/>
  <c r="AI185" i="3"/>
  <c r="AM185" i="3" s="1"/>
  <c r="AJ185" i="3"/>
  <c r="AN185" i="3" s="1"/>
  <c r="AI186" i="3"/>
  <c r="AM186" i="3" s="1"/>
  <c r="AJ186" i="3"/>
  <c r="AN186" i="3" s="1"/>
  <c r="AI187" i="3"/>
  <c r="AM187" i="3" s="1"/>
  <c r="AJ187" i="3"/>
  <c r="AN187" i="3" s="1"/>
  <c r="AI188" i="3"/>
  <c r="AM188" i="3" s="1"/>
  <c r="AJ188" i="3"/>
  <c r="AN188" i="3" s="1"/>
  <c r="AI189" i="3"/>
  <c r="AM189" i="3" s="1"/>
  <c r="AJ189" i="3"/>
  <c r="AN189" i="3" s="1"/>
  <c r="AI190" i="3"/>
  <c r="AM190" i="3" s="1"/>
  <c r="AJ190" i="3"/>
  <c r="AN190" i="3" s="1"/>
  <c r="AI191" i="3"/>
  <c r="AM191" i="3" s="1"/>
  <c r="AJ191" i="3"/>
  <c r="AN191" i="3" s="1"/>
  <c r="AI192" i="3"/>
  <c r="AM192" i="3" s="1"/>
  <c r="AJ192" i="3"/>
  <c r="AN192" i="3" s="1"/>
  <c r="AI193" i="3"/>
  <c r="AM193" i="3" s="1"/>
  <c r="AJ193" i="3"/>
  <c r="AN193" i="3" s="1"/>
  <c r="AI194" i="3"/>
  <c r="AM194" i="3" s="1"/>
  <c r="AJ194" i="3"/>
  <c r="AN194" i="3" s="1"/>
  <c r="AI195" i="3"/>
  <c r="AM195" i="3" s="1"/>
  <c r="AJ195" i="3"/>
  <c r="AN195" i="3" s="1"/>
  <c r="AI196" i="3"/>
  <c r="AM196" i="3" s="1"/>
  <c r="AJ196" i="3"/>
  <c r="AN196" i="3" s="1"/>
  <c r="AI197" i="3"/>
  <c r="AM197" i="3" s="1"/>
  <c r="AJ197" i="3"/>
  <c r="AN197" i="3" s="1"/>
  <c r="AI198" i="3"/>
  <c r="AM198" i="3" s="1"/>
  <c r="AJ198" i="3"/>
  <c r="AN198" i="3" s="1"/>
  <c r="AI199" i="3"/>
  <c r="AM199" i="3" s="1"/>
  <c r="AJ199" i="3"/>
  <c r="AN199" i="3" s="1"/>
  <c r="AI200" i="3"/>
  <c r="AM200" i="3" s="1"/>
  <c r="AJ200" i="3"/>
  <c r="AN200" i="3" s="1"/>
  <c r="AI201" i="3"/>
  <c r="AM201" i="3" s="1"/>
  <c r="AJ201" i="3"/>
  <c r="AN201" i="3" s="1"/>
  <c r="AI202" i="3"/>
  <c r="AM202" i="3" s="1"/>
  <c r="AJ202" i="3"/>
  <c r="AN202" i="3" s="1"/>
  <c r="AI203" i="3"/>
  <c r="AM203" i="3" s="1"/>
  <c r="AJ203" i="3"/>
  <c r="AN203" i="3" s="1"/>
  <c r="AI204" i="3"/>
  <c r="AM204" i="3" s="1"/>
  <c r="AJ204" i="3"/>
  <c r="AN204" i="3" s="1"/>
  <c r="AI205" i="3"/>
  <c r="AM205" i="3" s="1"/>
  <c r="AJ205" i="3"/>
  <c r="AN205" i="3" s="1"/>
  <c r="AI206" i="3"/>
  <c r="AM206" i="3" s="1"/>
  <c r="AJ206" i="3"/>
  <c r="AN206" i="3" s="1"/>
  <c r="AI207" i="3"/>
  <c r="AM207" i="3" s="1"/>
  <c r="AJ207" i="3"/>
  <c r="AN207" i="3" s="1"/>
  <c r="AI208" i="3"/>
  <c r="AM208" i="3" s="1"/>
  <c r="AJ208" i="3"/>
  <c r="AN208" i="3" s="1"/>
  <c r="AI209" i="3"/>
  <c r="AM209" i="3" s="1"/>
  <c r="AJ209" i="3"/>
  <c r="AN209" i="3" s="1"/>
  <c r="AI210" i="3"/>
  <c r="AM210" i="3" s="1"/>
  <c r="AJ210" i="3"/>
  <c r="AN210" i="3" s="1"/>
  <c r="AI211" i="3"/>
  <c r="AM211" i="3" s="1"/>
  <c r="AJ211" i="3"/>
  <c r="AN211" i="3" s="1"/>
  <c r="AI212" i="3"/>
  <c r="AM212" i="3" s="1"/>
  <c r="AJ212" i="3"/>
  <c r="AN212" i="3" s="1"/>
  <c r="AI213" i="3"/>
  <c r="AM213" i="3" s="1"/>
  <c r="AJ213" i="3"/>
  <c r="AN213" i="3" s="1"/>
  <c r="AI214" i="3"/>
  <c r="AM214" i="3" s="1"/>
  <c r="AJ214" i="3"/>
  <c r="AN214" i="3" s="1"/>
  <c r="AI215" i="3"/>
  <c r="AM215" i="3" s="1"/>
  <c r="AJ215" i="3"/>
  <c r="AN215" i="3" s="1"/>
  <c r="AI216" i="3"/>
  <c r="AM216" i="3" s="1"/>
  <c r="AJ216" i="3"/>
  <c r="AN216" i="3" s="1"/>
  <c r="AI217" i="3"/>
  <c r="AM217" i="3" s="1"/>
  <c r="AJ217" i="3"/>
  <c r="AN217" i="3" s="1"/>
  <c r="AI218" i="3"/>
  <c r="AM218" i="3" s="1"/>
  <c r="AJ218" i="3"/>
  <c r="AN218" i="3" s="1"/>
  <c r="AI219" i="3"/>
  <c r="AM219" i="3" s="1"/>
  <c r="AJ219" i="3"/>
  <c r="AN219" i="3" s="1"/>
  <c r="AI220" i="3"/>
  <c r="AM220" i="3" s="1"/>
  <c r="AJ220" i="3"/>
  <c r="AN220" i="3" s="1"/>
  <c r="AI221" i="3"/>
  <c r="AM221" i="3" s="1"/>
  <c r="AJ221" i="3"/>
  <c r="AN221" i="3" s="1"/>
  <c r="AI222" i="3"/>
  <c r="AM222" i="3" s="1"/>
  <c r="AJ222" i="3"/>
  <c r="AN222" i="3" s="1"/>
  <c r="AI223" i="3"/>
  <c r="AM223" i="3" s="1"/>
  <c r="AJ223" i="3"/>
  <c r="AN223" i="3" s="1"/>
  <c r="AI224" i="3"/>
  <c r="AM224" i="3" s="1"/>
  <c r="AJ224" i="3"/>
  <c r="AN224" i="3" s="1"/>
  <c r="AI225" i="3"/>
  <c r="AM225" i="3" s="1"/>
  <c r="AJ225" i="3"/>
  <c r="AN225" i="3" s="1"/>
  <c r="AI226" i="3"/>
  <c r="AM226" i="3" s="1"/>
  <c r="AJ226" i="3"/>
  <c r="AN226" i="3" s="1"/>
  <c r="AI227" i="3"/>
  <c r="AM227" i="3" s="1"/>
  <c r="AJ227" i="3"/>
  <c r="AN227" i="3" s="1"/>
  <c r="AI228" i="3"/>
  <c r="AM228" i="3" s="1"/>
  <c r="AJ228" i="3"/>
  <c r="AN228" i="3" s="1"/>
  <c r="AI229" i="3"/>
  <c r="AM229" i="3" s="1"/>
  <c r="AJ229" i="3"/>
  <c r="AN229" i="3" s="1"/>
  <c r="AI230" i="3"/>
  <c r="AM230" i="3" s="1"/>
  <c r="AJ230" i="3"/>
  <c r="AN230" i="3" s="1"/>
  <c r="AI231" i="3"/>
  <c r="AM231" i="3" s="1"/>
  <c r="AJ231" i="3"/>
  <c r="AN231" i="3" s="1"/>
  <c r="AI232" i="3"/>
  <c r="AM232" i="3" s="1"/>
  <c r="AJ232" i="3"/>
  <c r="AN232" i="3" s="1"/>
  <c r="AI233" i="3"/>
  <c r="AM233" i="3" s="1"/>
  <c r="AJ233" i="3"/>
  <c r="AN233" i="3" s="1"/>
  <c r="AI234" i="3"/>
  <c r="AM234" i="3" s="1"/>
  <c r="AJ234" i="3"/>
  <c r="AN234" i="3" s="1"/>
  <c r="AI235" i="3"/>
  <c r="AM235" i="3" s="1"/>
  <c r="AJ235" i="3"/>
  <c r="AN235" i="3" s="1"/>
  <c r="AI236" i="3"/>
  <c r="AM236" i="3" s="1"/>
  <c r="AJ236" i="3"/>
  <c r="AN236" i="3" s="1"/>
  <c r="AI237" i="3"/>
  <c r="AM237" i="3" s="1"/>
  <c r="AJ237" i="3"/>
  <c r="AN237" i="3" s="1"/>
  <c r="AI238" i="3"/>
  <c r="AM238" i="3" s="1"/>
  <c r="AJ238" i="3"/>
  <c r="AN238" i="3" s="1"/>
  <c r="AI239" i="3"/>
  <c r="AM239" i="3" s="1"/>
  <c r="AJ239" i="3"/>
  <c r="AN239" i="3" s="1"/>
  <c r="AI240" i="3"/>
  <c r="AM240" i="3" s="1"/>
  <c r="AJ240" i="3"/>
  <c r="AN240" i="3" s="1"/>
  <c r="AI241" i="3"/>
  <c r="AM241" i="3" s="1"/>
  <c r="AJ241" i="3"/>
  <c r="AN241" i="3" s="1"/>
  <c r="AI242" i="3"/>
  <c r="AM242" i="3" s="1"/>
  <c r="AJ242" i="3"/>
  <c r="AN242" i="3" s="1"/>
  <c r="AI243" i="3"/>
  <c r="AM243" i="3" s="1"/>
  <c r="AJ243" i="3"/>
  <c r="AN243" i="3" s="1"/>
  <c r="AI244" i="3"/>
  <c r="AM244" i="3" s="1"/>
  <c r="AJ244" i="3"/>
  <c r="AN244" i="3" s="1"/>
  <c r="AI245" i="3"/>
  <c r="AM245" i="3" s="1"/>
  <c r="AJ245" i="3"/>
  <c r="AN245" i="3" s="1"/>
  <c r="AI246" i="3"/>
  <c r="AM246" i="3" s="1"/>
  <c r="AJ246" i="3"/>
  <c r="AN246" i="3" s="1"/>
  <c r="AI247" i="3"/>
  <c r="AM247" i="3" s="1"/>
  <c r="AJ247" i="3"/>
  <c r="AN247" i="3" s="1"/>
  <c r="AI248" i="3"/>
  <c r="AM248" i="3" s="1"/>
  <c r="AJ248" i="3"/>
  <c r="AN248" i="3" s="1"/>
  <c r="AI249" i="3"/>
  <c r="AM249" i="3" s="1"/>
  <c r="AJ249" i="3"/>
  <c r="AN249" i="3" s="1"/>
  <c r="AI250" i="3"/>
  <c r="AM250" i="3" s="1"/>
  <c r="AJ250" i="3"/>
  <c r="AN250" i="3" s="1"/>
  <c r="AI251" i="3"/>
  <c r="AM251" i="3" s="1"/>
  <c r="AJ251" i="3"/>
  <c r="AN251" i="3" s="1"/>
  <c r="AI252" i="3"/>
  <c r="AM252" i="3" s="1"/>
  <c r="AJ252" i="3"/>
  <c r="AN252" i="3" s="1"/>
  <c r="AI253" i="3"/>
  <c r="AM253" i="3" s="1"/>
  <c r="AJ253" i="3"/>
  <c r="AN253" i="3" s="1"/>
  <c r="AI254" i="3"/>
  <c r="AM254" i="3" s="1"/>
  <c r="AJ254" i="3"/>
  <c r="AN254" i="3" s="1"/>
  <c r="AI255" i="3"/>
  <c r="AM255" i="3" s="1"/>
  <c r="AJ255" i="3"/>
  <c r="AN255" i="3" s="1"/>
  <c r="AI256" i="3"/>
  <c r="AM256" i="3" s="1"/>
  <c r="AJ256" i="3"/>
  <c r="AN256" i="3" s="1"/>
  <c r="AI257" i="3"/>
  <c r="AM257" i="3" s="1"/>
  <c r="AJ257" i="3"/>
  <c r="AN257" i="3" s="1"/>
  <c r="AI258" i="3"/>
  <c r="AM258" i="3" s="1"/>
  <c r="AJ258" i="3"/>
  <c r="AN258" i="3" s="1"/>
  <c r="AI259" i="3"/>
  <c r="AM259" i="3" s="1"/>
  <c r="AJ259" i="3"/>
  <c r="AN259" i="3" s="1"/>
  <c r="AI260" i="3"/>
  <c r="AM260" i="3" s="1"/>
  <c r="AJ260" i="3"/>
  <c r="AN260" i="3" s="1"/>
  <c r="AI261" i="3"/>
  <c r="AM261" i="3" s="1"/>
  <c r="AJ261" i="3"/>
  <c r="AN261" i="3" s="1"/>
  <c r="AI262" i="3"/>
  <c r="AM262" i="3" s="1"/>
  <c r="AJ262" i="3"/>
  <c r="AN262" i="3" s="1"/>
  <c r="AI263" i="3"/>
  <c r="AM263" i="3" s="1"/>
  <c r="AJ263" i="3"/>
  <c r="AN263" i="3" s="1"/>
  <c r="AI264" i="3"/>
  <c r="AM264" i="3" s="1"/>
  <c r="AJ264" i="3"/>
  <c r="AN264" i="3" s="1"/>
  <c r="AI265" i="3"/>
  <c r="AM265" i="3" s="1"/>
  <c r="AJ265" i="3"/>
  <c r="AN265" i="3" s="1"/>
  <c r="AI266" i="3"/>
  <c r="AM266" i="3" s="1"/>
  <c r="AJ266" i="3"/>
  <c r="AN266" i="3" s="1"/>
  <c r="AI267" i="3"/>
  <c r="AM267" i="3" s="1"/>
  <c r="AJ267" i="3"/>
  <c r="AN267" i="3" s="1"/>
  <c r="AI268" i="3"/>
  <c r="AM268" i="3" s="1"/>
  <c r="AJ268" i="3"/>
  <c r="AN268" i="3" s="1"/>
  <c r="AI269" i="3"/>
  <c r="AM269" i="3" s="1"/>
  <c r="AJ269" i="3"/>
  <c r="AN269" i="3" s="1"/>
  <c r="AI270" i="3"/>
  <c r="AM270" i="3" s="1"/>
  <c r="AJ270" i="3"/>
  <c r="AN270" i="3" s="1"/>
  <c r="AI271" i="3"/>
  <c r="AM271" i="3" s="1"/>
  <c r="AJ271" i="3"/>
  <c r="AN271" i="3" s="1"/>
  <c r="AI272" i="3"/>
  <c r="AM272" i="3" s="1"/>
  <c r="AJ272" i="3"/>
  <c r="AN272" i="3" s="1"/>
  <c r="AI273" i="3"/>
  <c r="AM273" i="3" s="1"/>
  <c r="AJ273" i="3"/>
  <c r="AN273" i="3" s="1"/>
  <c r="AI274" i="3"/>
  <c r="AM274" i="3" s="1"/>
  <c r="AJ274" i="3"/>
  <c r="AN274" i="3" s="1"/>
  <c r="AI275" i="3"/>
  <c r="AM275" i="3" s="1"/>
  <c r="AJ275" i="3"/>
  <c r="AN275" i="3" s="1"/>
  <c r="AI276" i="3"/>
  <c r="AM276" i="3" s="1"/>
  <c r="AJ276" i="3"/>
  <c r="AN276" i="3" s="1"/>
  <c r="AI277" i="3"/>
  <c r="AM277" i="3" s="1"/>
  <c r="AJ277" i="3"/>
  <c r="AN277" i="3" s="1"/>
  <c r="AI278" i="3"/>
  <c r="AM278" i="3" s="1"/>
  <c r="AJ278" i="3"/>
  <c r="AN278" i="3" s="1"/>
  <c r="AI279" i="3"/>
  <c r="AM279" i="3" s="1"/>
  <c r="AJ279" i="3"/>
  <c r="AN279" i="3" s="1"/>
  <c r="AI280" i="3"/>
  <c r="AM280" i="3" s="1"/>
  <c r="AJ280" i="3"/>
  <c r="AN280" i="3" s="1"/>
  <c r="AI281" i="3"/>
  <c r="AM281" i="3" s="1"/>
  <c r="AJ281" i="3"/>
  <c r="AN281" i="3" s="1"/>
  <c r="AI282" i="3"/>
  <c r="AM282" i="3" s="1"/>
  <c r="AJ282" i="3"/>
  <c r="AN282" i="3" s="1"/>
  <c r="AI283" i="3"/>
  <c r="AM283" i="3" s="1"/>
  <c r="AJ283" i="3"/>
  <c r="AN283" i="3" s="1"/>
  <c r="AI284" i="3"/>
  <c r="AM284" i="3" s="1"/>
  <c r="AJ284" i="3"/>
  <c r="AN284" i="3" s="1"/>
  <c r="AI285" i="3"/>
  <c r="AM285" i="3" s="1"/>
  <c r="AJ285" i="3"/>
  <c r="AN285" i="3" s="1"/>
  <c r="AI286" i="3"/>
  <c r="AM286" i="3" s="1"/>
  <c r="AJ286" i="3"/>
  <c r="AN286" i="3" s="1"/>
  <c r="AI287" i="3"/>
  <c r="AM287" i="3" s="1"/>
  <c r="AJ287" i="3"/>
  <c r="AN287" i="3" s="1"/>
  <c r="AI288" i="3"/>
  <c r="AM288" i="3" s="1"/>
  <c r="AJ288" i="3"/>
  <c r="AN288" i="3" s="1"/>
  <c r="AI289" i="3"/>
  <c r="AM289" i="3" s="1"/>
  <c r="AJ289" i="3"/>
  <c r="AN289" i="3" s="1"/>
  <c r="AI290" i="3"/>
  <c r="AM290" i="3" s="1"/>
  <c r="AJ290" i="3"/>
  <c r="AN290" i="3" s="1"/>
  <c r="AI291" i="3"/>
  <c r="AM291" i="3" s="1"/>
  <c r="AJ291" i="3"/>
  <c r="AN291" i="3" s="1"/>
  <c r="AI292" i="3"/>
  <c r="AM292" i="3" s="1"/>
  <c r="AJ292" i="3"/>
  <c r="AN292" i="3" s="1"/>
  <c r="AI293" i="3"/>
  <c r="AM293" i="3" s="1"/>
  <c r="AJ293" i="3"/>
  <c r="AN293" i="3" s="1"/>
  <c r="AI294" i="3"/>
  <c r="AM294" i="3" s="1"/>
  <c r="AJ294" i="3"/>
  <c r="AN294" i="3" s="1"/>
  <c r="AI295" i="3"/>
  <c r="AM295" i="3" s="1"/>
  <c r="AJ295" i="3"/>
  <c r="AN295" i="3" s="1"/>
  <c r="AI296" i="3"/>
  <c r="AM296" i="3" s="1"/>
  <c r="AJ296" i="3"/>
  <c r="AN296" i="3" s="1"/>
  <c r="AI297" i="3"/>
  <c r="AM297" i="3" s="1"/>
  <c r="AJ297" i="3"/>
  <c r="AN297" i="3" s="1"/>
  <c r="AI298" i="3"/>
  <c r="AM298" i="3" s="1"/>
  <c r="AJ298" i="3"/>
  <c r="AN298" i="3" s="1"/>
  <c r="AI299" i="3"/>
  <c r="AM299" i="3" s="1"/>
  <c r="AJ299" i="3"/>
  <c r="AN299" i="3" s="1"/>
  <c r="AI300" i="3"/>
  <c r="AM300" i="3" s="1"/>
  <c r="AJ300" i="3"/>
  <c r="AN300" i="3" s="1"/>
  <c r="AI301" i="3"/>
  <c r="AM301" i="3" s="1"/>
  <c r="AJ301" i="3"/>
  <c r="AN301" i="3" s="1"/>
  <c r="AI302" i="3"/>
  <c r="AM302" i="3" s="1"/>
  <c r="AJ302" i="3"/>
  <c r="AN302" i="3" s="1"/>
  <c r="AI303" i="3"/>
  <c r="AM303" i="3" s="1"/>
  <c r="AJ303" i="3"/>
  <c r="AN303" i="3" s="1"/>
  <c r="AI304" i="3"/>
  <c r="AM304" i="3" s="1"/>
  <c r="AJ304" i="3"/>
  <c r="AN304" i="3" s="1"/>
  <c r="AI305" i="3"/>
  <c r="AM305" i="3" s="1"/>
  <c r="AJ305" i="3"/>
  <c r="AN305" i="3" s="1"/>
  <c r="AI306" i="3"/>
  <c r="AM306" i="3" s="1"/>
  <c r="AJ306" i="3"/>
  <c r="AN306" i="3" s="1"/>
  <c r="AI307" i="3"/>
  <c r="AM307" i="3" s="1"/>
  <c r="AJ307" i="3"/>
  <c r="AN307" i="3" s="1"/>
  <c r="AI308" i="3"/>
  <c r="AM308" i="3" s="1"/>
  <c r="AJ308" i="3"/>
  <c r="AN308" i="3" s="1"/>
  <c r="AI309" i="3"/>
  <c r="AM309" i="3" s="1"/>
  <c r="AJ309" i="3"/>
  <c r="AN309" i="3" s="1"/>
  <c r="AI310" i="3"/>
  <c r="AM310" i="3" s="1"/>
  <c r="AJ310" i="3"/>
  <c r="AN310" i="3" s="1"/>
  <c r="AI311" i="3"/>
  <c r="AM311" i="3" s="1"/>
  <c r="AJ311" i="3"/>
  <c r="AN311" i="3" s="1"/>
  <c r="AI312" i="3"/>
  <c r="AM312" i="3" s="1"/>
  <c r="AJ312" i="3"/>
  <c r="AN312" i="3" s="1"/>
  <c r="AI313" i="3"/>
  <c r="AM313" i="3" s="1"/>
  <c r="AJ313" i="3"/>
  <c r="AN313" i="3" s="1"/>
  <c r="AI314" i="3"/>
  <c r="AM314" i="3" s="1"/>
  <c r="AJ314" i="3"/>
  <c r="AN314" i="3" s="1"/>
  <c r="AI315" i="3"/>
  <c r="AM315" i="3" s="1"/>
  <c r="AJ315" i="3"/>
  <c r="AN315" i="3" s="1"/>
  <c r="AI316" i="3"/>
  <c r="AM316" i="3" s="1"/>
  <c r="AJ316" i="3"/>
  <c r="AN316" i="3" s="1"/>
  <c r="AI317" i="3"/>
  <c r="AM317" i="3" s="1"/>
  <c r="AJ317" i="3"/>
  <c r="AN317" i="3" s="1"/>
  <c r="AI318" i="3"/>
  <c r="AM318" i="3" s="1"/>
  <c r="AJ318" i="3"/>
  <c r="AN318" i="3" s="1"/>
  <c r="AI319" i="3"/>
  <c r="AM319" i="3" s="1"/>
  <c r="AJ319" i="3"/>
  <c r="AN319" i="3" s="1"/>
  <c r="AI320" i="3"/>
  <c r="AM320" i="3" s="1"/>
  <c r="AJ320" i="3"/>
  <c r="AN320" i="3" s="1"/>
  <c r="AI321" i="3"/>
  <c r="AM321" i="3" s="1"/>
  <c r="AJ321" i="3"/>
  <c r="AN321" i="3" s="1"/>
  <c r="AI322" i="3"/>
  <c r="AM322" i="3" s="1"/>
  <c r="AJ322" i="3"/>
  <c r="AN322" i="3" s="1"/>
  <c r="AI323" i="3"/>
  <c r="AM323" i="3" s="1"/>
  <c r="AJ323" i="3"/>
  <c r="AN323" i="3" s="1"/>
  <c r="AI324" i="3"/>
  <c r="AM324" i="3" s="1"/>
  <c r="AJ324" i="3"/>
  <c r="AN324" i="3" s="1"/>
  <c r="AI325" i="3"/>
  <c r="AM325" i="3" s="1"/>
  <c r="AJ325" i="3"/>
  <c r="AN325" i="3" s="1"/>
  <c r="AI326" i="3"/>
  <c r="AM326" i="3" s="1"/>
  <c r="AJ326" i="3"/>
  <c r="AN326" i="3" s="1"/>
  <c r="AI327" i="3"/>
  <c r="AM327" i="3" s="1"/>
  <c r="AJ327" i="3"/>
  <c r="AN327" i="3" s="1"/>
  <c r="AI328" i="3"/>
  <c r="AM328" i="3" s="1"/>
  <c r="AJ328" i="3"/>
  <c r="AN328" i="3" s="1"/>
  <c r="AI329" i="3"/>
  <c r="AM329" i="3" s="1"/>
  <c r="AJ329" i="3"/>
  <c r="AN329" i="3" s="1"/>
  <c r="AI330" i="3"/>
  <c r="AM330" i="3" s="1"/>
  <c r="AJ330" i="3"/>
  <c r="AN330" i="3" s="1"/>
  <c r="AI331" i="3"/>
  <c r="AM331" i="3" s="1"/>
  <c r="AJ331" i="3"/>
  <c r="AN331" i="3" s="1"/>
  <c r="AI332" i="3"/>
  <c r="AM332" i="3" s="1"/>
  <c r="AJ332" i="3"/>
  <c r="AN332" i="3" s="1"/>
  <c r="AI333" i="3"/>
  <c r="AM333" i="3" s="1"/>
  <c r="AJ333" i="3"/>
  <c r="AN333" i="3" s="1"/>
  <c r="AI334" i="3"/>
  <c r="AM334" i="3" s="1"/>
  <c r="AJ334" i="3"/>
  <c r="AN334" i="3" s="1"/>
  <c r="AI335" i="3"/>
  <c r="AM335" i="3" s="1"/>
  <c r="AJ335" i="3"/>
  <c r="AN335" i="3" s="1"/>
  <c r="AI336" i="3"/>
  <c r="AM336" i="3" s="1"/>
  <c r="AJ336" i="3"/>
  <c r="AN336" i="3" s="1"/>
  <c r="AI337" i="3"/>
  <c r="AM337" i="3" s="1"/>
  <c r="AJ337" i="3"/>
  <c r="AN337" i="3" s="1"/>
  <c r="AI338" i="3"/>
  <c r="AM338" i="3" s="1"/>
  <c r="AJ338" i="3"/>
  <c r="AN338" i="3" s="1"/>
  <c r="AI339" i="3"/>
  <c r="AM339" i="3" s="1"/>
  <c r="AJ339" i="3"/>
  <c r="AN339" i="3" s="1"/>
  <c r="AI340" i="3"/>
  <c r="AM340" i="3" s="1"/>
  <c r="AJ340" i="3"/>
  <c r="AN340" i="3" s="1"/>
  <c r="AI341" i="3"/>
  <c r="AM341" i="3" s="1"/>
  <c r="AJ341" i="3"/>
  <c r="AN341" i="3" s="1"/>
  <c r="AI342" i="3"/>
  <c r="AM342" i="3" s="1"/>
  <c r="AJ342" i="3"/>
  <c r="AN342" i="3" s="1"/>
  <c r="AI343" i="3"/>
  <c r="AM343" i="3" s="1"/>
  <c r="AJ343" i="3"/>
  <c r="AN343" i="3" s="1"/>
  <c r="AI344" i="3"/>
  <c r="AM344" i="3" s="1"/>
  <c r="AJ344" i="3"/>
  <c r="AN344" i="3" s="1"/>
  <c r="AI345" i="3"/>
  <c r="AM345" i="3" s="1"/>
  <c r="AJ345" i="3"/>
  <c r="AN345" i="3" s="1"/>
  <c r="AI346" i="3"/>
  <c r="AM346" i="3" s="1"/>
  <c r="AJ346" i="3"/>
  <c r="AN346" i="3" s="1"/>
  <c r="AI347" i="3"/>
  <c r="AM347" i="3" s="1"/>
  <c r="AJ347" i="3"/>
  <c r="AN347" i="3" s="1"/>
  <c r="AI348" i="3"/>
  <c r="AM348" i="3" s="1"/>
  <c r="AJ348" i="3"/>
  <c r="AN348" i="3" s="1"/>
  <c r="AI349" i="3"/>
  <c r="AM349" i="3" s="1"/>
  <c r="AJ349" i="3"/>
  <c r="AN349" i="3" s="1"/>
  <c r="AI350" i="3"/>
  <c r="AM350" i="3" s="1"/>
  <c r="AJ350" i="3"/>
  <c r="AN350" i="3" s="1"/>
  <c r="AI351" i="3"/>
  <c r="AM351" i="3" s="1"/>
  <c r="AJ351" i="3"/>
  <c r="AN351" i="3" s="1"/>
  <c r="AI352" i="3"/>
  <c r="AM352" i="3" s="1"/>
  <c r="AJ352" i="3"/>
  <c r="AN352" i="3" s="1"/>
  <c r="AI353" i="3"/>
  <c r="AM353" i="3" s="1"/>
  <c r="AJ353" i="3"/>
  <c r="AN353" i="3" s="1"/>
  <c r="AI354" i="3"/>
  <c r="AM354" i="3" s="1"/>
  <c r="AJ354" i="3"/>
  <c r="AN354" i="3" s="1"/>
  <c r="AI355" i="3"/>
  <c r="AM355" i="3" s="1"/>
  <c r="AJ355" i="3"/>
  <c r="AN355" i="3" s="1"/>
  <c r="AI356" i="3"/>
  <c r="AM356" i="3" s="1"/>
  <c r="AJ356" i="3"/>
  <c r="AN356" i="3" s="1"/>
  <c r="AI357" i="3"/>
  <c r="AM357" i="3" s="1"/>
  <c r="AJ357" i="3"/>
  <c r="AN357" i="3" s="1"/>
  <c r="AI358" i="3"/>
  <c r="AM358" i="3" s="1"/>
  <c r="AJ358" i="3"/>
  <c r="AN358" i="3" s="1"/>
  <c r="AI359" i="3"/>
  <c r="AM359" i="3" s="1"/>
  <c r="AJ359" i="3"/>
  <c r="AN359" i="3" s="1"/>
  <c r="AI360" i="3"/>
  <c r="AM360" i="3" s="1"/>
  <c r="AJ360" i="3"/>
  <c r="AN360" i="3" s="1"/>
  <c r="AI361" i="3"/>
  <c r="AM361" i="3" s="1"/>
  <c r="AJ361" i="3"/>
  <c r="AN361" i="3" s="1"/>
  <c r="AI362" i="3"/>
  <c r="AM362" i="3" s="1"/>
  <c r="AJ362" i="3"/>
  <c r="AN362" i="3" s="1"/>
  <c r="AI363" i="3"/>
  <c r="AM363" i="3" s="1"/>
  <c r="AJ363" i="3"/>
  <c r="AN363" i="3" s="1"/>
  <c r="AI364" i="3"/>
  <c r="AM364" i="3" s="1"/>
  <c r="AJ364" i="3"/>
  <c r="AN364" i="3" s="1"/>
  <c r="AI365" i="3"/>
  <c r="AM365" i="3" s="1"/>
  <c r="AJ365" i="3"/>
  <c r="AN365" i="3" s="1"/>
  <c r="AI366" i="3"/>
  <c r="AM366" i="3" s="1"/>
  <c r="AJ366" i="3"/>
  <c r="AN366" i="3" s="1"/>
  <c r="AI367" i="3"/>
  <c r="AM367" i="3" s="1"/>
  <c r="AJ367" i="3"/>
  <c r="AN367" i="3" s="1"/>
  <c r="AI368" i="3"/>
  <c r="AM368" i="3" s="1"/>
  <c r="AJ368" i="3"/>
  <c r="AN368" i="3" s="1"/>
  <c r="AI369" i="3"/>
  <c r="AM369" i="3" s="1"/>
  <c r="AJ369" i="3"/>
  <c r="AN369" i="3" s="1"/>
  <c r="AI370" i="3"/>
  <c r="AM370" i="3" s="1"/>
  <c r="AJ370" i="3"/>
  <c r="AN370" i="3" s="1"/>
  <c r="AI371" i="3"/>
  <c r="AM371" i="3" s="1"/>
  <c r="AJ371" i="3"/>
  <c r="AN371" i="3" s="1"/>
  <c r="AI372" i="3"/>
  <c r="AM372" i="3" s="1"/>
  <c r="AJ372" i="3"/>
  <c r="AN372" i="3" s="1"/>
  <c r="AI373" i="3"/>
  <c r="AM373" i="3" s="1"/>
  <c r="AJ373" i="3"/>
  <c r="AN373" i="3" s="1"/>
  <c r="AI374" i="3"/>
  <c r="AM374" i="3" s="1"/>
  <c r="AJ374" i="3"/>
  <c r="AN374" i="3" s="1"/>
  <c r="AI375" i="3"/>
  <c r="AM375" i="3" s="1"/>
  <c r="AJ375" i="3"/>
  <c r="AN375" i="3" s="1"/>
  <c r="AI376" i="3"/>
  <c r="AM376" i="3" s="1"/>
  <c r="AJ376" i="3"/>
  <c r="AN376" i="3" s="1"/>
  <c r="AI377" i="3"/>
  <c r="AM377" i="3" s="1"/>
  <c r="AJ377" i="3"/>
  <c r="AN377" i="3" s="1"/>
  <c r="AI378" i="3"/>
  <c r="AM378" i="3" s="1"/>
  <c r="AJ378" i="3"/>
  <c r="AN378" i="3" s="1"/>
  <c r="AI379" i="3"/>
  <c r="AM379" i="3" s="1"/>
  <c r="AJ379" i="3"/>
  <c r="AN379" i="3" s="1"/>
  <c r="AI380" i="3"/>
  <c r="AM380" i="3" s="1"/>
  <c r="AJ380" i="3"/>
  <c r="AN380" i="3" s="1"/>
  <c r="AI381" i="3"/>
  <c r="AM381" i="3" s="1"/>
  <c r="AJ381" i="3"/>
  <c r="AN381" i="3" s="1"/>
  <c r="AI382" i="3"/>
  <c r="AM382" i="3" s="1"/>
  <c r="AJ382" i="3"/>
  <c r="AN382" i="3" s="1"/>
  <c r="AI383" i="3"/>
  <c r="AM383" i="3" s="1"/>
  <c r="AJ383" i="3"/>
  <c r="AN383" i="3" s="1"/>
  <c r="AI384" i="3"/>
  <c r="AM384" i="3" s="1"/>
  <c r="AJ384" i="3"/>
  <c r="AN384" i="3" s="1"/>
  <c r="AI385" i="3"/>
  <c r="AM385" i="3" s="1"/>
  <c r="AJ385" i="3"/>
  <c r="AN385" i="3" s="1"/>
  <c r="AI386" i="3"/>
  <c r="AM386" i="3" s="1"/>
  <c r="AJ386" i="3"/>
  <c r="AN386" i="3" s="1"/>
  <c r="AI387" i="3"/>
  <c r="AM387" i="3" s="1"/>
  <c r="AJ387" i="3"/>
  <c r="AN387" i="3" s="1"/>
  <c r="AI388" i="3"/>
  <c r="AM388" i="3" s="1"/>
  <c r="AJ388" i="3"/>
  <c r="AN388" i="3" s="1"/>
  <c r="AI389" i="3"/>
  <c r="AM389" i="3" s="1"/>
  <c r="AJ389" i="3"/>
  <c r="AN389" i="3" s="1"/>
  <c r="AI390" i="3"/>
  <c r="AM390" i="3" s="1"/>
  <c r="AJ390" i="3"/>
  <c r="AN390" i="3" s="1"/>
  <c r="AI391" i="3"/>
  <c r="AM391" i="3" s="1"/>
  <c r="AJ391" i="3"/>
  <c r="AN391" i="3" s="1"/>
  <c r="AI392" i="3"/>
  <c r="AM392" i="3" s="1"/>
  <c r="AJ392" i="3"/>
  <c r="AN392" i="3" s="1"/>
  <c r="AI393" i="3"/>
  <c r="AM393" i="3" s="1"/>
  <c r="AJ393" i="3"/>
  <c r="AN393" i="3" s="1"/>
  <c r="AI394" i="3"/>
  <c r="AM394" i="3" s="1"/>
  <c r="AJ394" i="3"/>
  <c r="AN394" i="3" s="1"/>
  <c r="AI395" i="3"/>
  <c r="AM395" i="3" s="1"/>
  <c r="AJ395" i="3"/>
  <c r="AN395" i="3" s="1"/>
  <c r="AI396" i="3"/>
  <c r="AM396" i="3" s="1"/>
  <c r="AJ396" i="3"/>
  <c r="AN396" i="3" s="1"/>
  <c r="AI397" i="3"/>
  <c r="AM397" i="3" s="1"/>
  <c r="AJ397" i="3"/>
  <c r="AN397" i="3" s="1"/>
  <c r="AI398" i="3"/>
  <c r="AM398" i="3" s="1"/>
  <c r="AJ398" i="3"/>
  <c r="AN398" i="3" s="1"/>
  <c r="AI399" i="3"/>
  <c r="AM399" i="3" s="1"/>
  <c r="AJ399" i="3"/>
  <c r="AN399" i="3" s="1"/>
  <c r="AI400" i="3"/>
  <c r="AM400" i="3" s="1"/>
  <c r="AJ400" i="3"/>
  <c r="AN400" i="3" s="1"/>
  <c r="AI401" i="3"/>
  <c r="AM401" i="3" s="1"/>
  <c r="AJ401" i="3"/>
  <c r="AN401" i="3" s="1"/>
  <c r="AI402" i="3"/>
  <c r="AM402" i="3" s="1"/>
  <c r="AJ402" i="3"/>
  <c r="AN402" i="3" s="1"/>
  <c r="AI403" i="3"/>
  <c r="AM403" i="3" s="1"/>
  <c r="AJ403" i="3"/>
  <c r="AN403" i="3" s="1"/>
  <c r="AI404" i="3"/>
  <c r="AM404" i="3" s="1"/>
  <c r="AJ404" i="3"/>
  <c r="AN404" i="3" s="1"/>
  <c r="AI405" i="3"/>
  <c r="AM405" i="3" s="1"/>
  <c r="AJ405" i="3"/>
  <c r="AN405" i="3" s="1"/>
  <c r="AI406" i="3"/>
  <c r="AM406" i="3" s="1"/>
  <c r="AJ406" i="3"/>
  <c r="AN406" i="3" s="1"/>
  <c r="AI407" i="3"/>
  <c r="AM407" i="3" s="1"/>
  <c r="AJ407" i="3"/>
  <c r="AN407" i="3" s="1"/>
  <c r="AI408" i="3"/>
  <c r="AM408" i="3" s="1"/>
  <c r="AJ408" i="3"/>
  <c r="AN408" i="3" s="1"/>
  <c r="AI409" i="3"/>
  <c r="AM409" i="3" s="1"/>
  <c r="AJ409" i="3"/>
  <c r="AN409" i="3" s="1"/>
  <c r="AI410" i="3"/>
  <c r="AM410" i="3" s="1"/>
  <c r="AJ410" i="3"/>
  <c r="AN410" i="3" s="1"/>
  <c r="AI411" i="3"/>
  <c r="AM411" i="3" s="1"/>
  <c r="AJ411" i="3"/>
  <c r="AN411" i="3" s="1"/>
  <c r="AI412" i="3"/>
  <c r="AM412" i="3" s="1"/>
  <c r="AJ412" i="3"/>
  <c r="AN412" i="3" s="1"/>
  <c r="AI413" i="3"/>
  <c r="AM413" i="3" s="1"/>
  <c r="AJ413" i="3"/>
  <c r="AN413" i="3" s="1"/>
  <c r="AI414" i="3"/>
  <c r="AM414" i="3" s="1"/>
  <c r="AJ414" i="3"/>
  <c r="AN414" i="3" s="1"/>
  <c r="AI415" i="3"/>
  <c r="AM415" i="3" s="1"/>
  <c r="AJ415" i="3"/>
  <c r="AN415" i="3" s="1"/>
  <c r="AI416" i="3"/>
  <c r="AM416" i="3" s="1"/>
  <c r="AJ416" i="3"/>
  <c r="AN416" i="3" s="1"/>
  <c r="AI417" i="3"/>
  <c r="AM417" i="3" s="1"/>
  <c r="AJ417" i="3"/>
  <c r="AN417" i="3" s="1"/>
  <c r="AI418" i="3"/>
  <c r="AM418" i="3" s="1"/>
  <c r="AJ418" i="3"/>
  <c r="AN418" i="3" s="1"/>
  <c r="AI419" i="3"/>
  <c r="AM419" i="3" s="1"/>
  <c r="AJ419" i="3"/>
  <c r="AN419" i="3" s="1"/>
  <c r="AI420" i="3"/>
  <c r="AM420" i="3" s="1"/>
  <c r="AJ420" i="3"/>
  <c r="AN420" i="3" s="1"/>
  <c r="AI421" i="3"/>
  <c r="AM421" i="3" s="1"/>
  <c r="AJ421" i="3"/>
  <c r="AN421" i="3" s="1"/>
  <c r="AI422" i="3"/>
  <c r="AM422" i="3" s="1"/>
  <c r="AJ422" i="3"/>
  <c r="AN422" i="3" s="1"/>
  <c r="AI423" i="3"/>
  <c r="AM423" i="3" s="1"/>
  <c r="AJ423" i="3"/>
  <c r="AN423" i="3" s="1"/>
  <c r="AI424" i="3"/>
  <c r="AM424" i="3" s="1"/>
  <c r="AJ424" i="3"/>
  <c r="AN424" i="3" s="1"/>
  <c r="AI425" i="3"/>
  <c r="AM425" i="3" s="1"/>
  <c r="AJ425" i="3"/>
  <c r="AN425" i="3" s="1"/>
  <c r="AI426" i="3"/>
  <c r="AM426" i="3" s="1"/>
  <c r="AJ426" i="3"/>
  <c r="AN426" i="3" s="1"/>
  <c r="AI427" i="3"/>
  <c r="AM427" i="3" s="1"/>
  <c r="AJ427" i="3"/>
  <c r="AN427" i="3" s="1"/>
  <c r="AI428" i="3"/>
  <c r="AM428" i="3" s="1"/>
  <c r="AJ428" i="3"/>
  <c r="AN428" i="3" s="1"/>
  <c r="AI429" i="3"/>
  <c r="AM429" i="3" s="1"/>
  <c r="AJ429" i="3"/>
  <c r="AN429" i="3" s="1"/>
  <c r="AI430" i="3"/>
  <c r="AM430" i="3" s="1"/>
  <c r="AJ430" i="3"/>
  <c r="AN430" i="3" s="1"/>
  <c r="AI431" i="3"/>
  <c r="AM431" i="3" s="1"/>
  <c r="AJ431" i="3"/>
  <c r="AN431" i="3" s="1"/>
  <c r="AI432" i="3"/>
  <c r="AM432" i="3" s="1"/>
  <c r="AJ432" i="3"/>
  <c r="AN432" i="3" s="1"/>
  <c r="AI433" i="3"/>
  <c r="AM433" i="3" s="1"/>
  <c r="AJ433" i="3"/>
  <c r="AN433" i="3" s="1"/>
  <c r="AI434" i="3"/>
  <c r="AM434" i="3" s="1"/>
  <c r="AJ434" i="3"/>
  <c r="AN434" i="3" s="1"/>
  <c r="AI435" i="3"/>
  <c r="AM435" i="3" s="1"/>
  <c r="AJ435" i="3"/>
  <c r="AN435" i="3" s="1"/>
  <c r="AI436" i="3"/>
  <c r="AM436" i="3" s="1"/>
  <c r="AJ436" i="3"/>
  <c r="AN436" i="3" s="1"/>
  <c r="AI437" i="3"/>
  <c r="AM437" i="3" s="1"/>
  <c r="AJ437" i="3"/>
  <c r="AN437" i="3" s="1"/>
  <c r="AI438" i="3"/>
  <c r="AM438" i="3" s="1"/>
  <c r="AJ438" i="3"/>
  <c r="AN438" i="3" s="1"/>
  <c r="AI439" i="3"/>
  <c r="AM439" i="3" s="1"/>
  <c r="AJ439" i="3"/>
  <c r="AN439" i="3" s="1"/>
  <c r="AI440" i="3"/>
  <c r="AM440" i="3" s="1"/>
  <c r="AJ440" i="3"/>
  <c r="AN440" i="3" s="1"/>
  <c r="AI441" i="3"/>
  <c r="AM441" i="3" s="1"/>
  <c r="AJ441" i="3"/>
  <c r="AN441" i="3" s="1"/>
  <c r="AI442" i="3"/>
  <c r="AM442" i="3" s="1"/>
  <c r="AJ442" i="3"/>
  <c r="AN442" i="3" s="1"/>
  <c r="AI443" i="3"/>
  <c r="AM443" i="3" s="1"/>
  <c r="AJ443" i="3"/>
  <c r="AN443" i="3" s="1"/>
  <c r="AI444" i="3"/>
  <c r="AM444" i="3" s="1"/>
  <c r="AJ444" i="3"/>
  <c r="AN444" i="3" s="1"/>
  <c r="AI445" i="3"/>
  <c r="AM445" i="3" s="1"/>
  <c r="AJ445" i="3"/>
  <c r="AN445" i="3" s="1"/>
  <c r="AI446" i="3"/>
  <c r="AM446" i="3" s="1"/>
  <c r="AJ446" i="3"/>
  <c r="AN446" i="3" s="1"/>
  <c r="AI447" i="3"/>
  <c r="AM447" i="3" s="1"/>
  <c r="AJ447" i="3"/>
  <c r="AN447" i="3" s="1"/>
  <c r="AI448" i="3"/>
  <c r="AM448" i="3" s="1"/>
  <c r="AJ448" i="3"/>
  <c r="AN448" i="3" s="1"/>
  <c r="AI449" i="3"/>
  <c r="AM449" i="3" s="1"/>
  <c r="AJ449" i="3"/>
  <c r="AN449" i="3" s="1"/>
  <c r="AI450" i="3"/>
  <c r="AM450" i="3" s="1"/>
  <c r="AJ450" i="3"/>
  <c r="AN450" i="3" s="1"/>
  <c r="AI451" i="3"/>
  <c r="AM451" i="3" s="1"/>
  <c r="AJ451" i="3"/>
  <c r="AN451" i="3" s="1"/>
  <c r="AI452" i="3"/>
  <c r="AM452" i="3" s="1"/>
  <c r="AJ452" i="3"/>
  <c r="AN452" i="3" s="1"/>
  <c r="AI453" i="3"/>
  <c r="AM453" i="3" s="1"/>
  <c r="AJ453" i="3"/>
  <c r="AN453" i="3" s="1"/>
  <c r="AI454" i="3"/>
  <c r="AM454" i="3" s="1"/>
  <c r="AJ454" i="3"/>
  <c r="AN454" i="3" s="1"/>
  <c r="AI455" i="3"/>
  <c r="AM455" i="3" s="1"/>
  <c r="AJ455" i="3"/>
  <c r="AN455" i="3" s="1"/>
  <c r="AI456" i="3"/>
  <c r="AM456" i="3" s="1"/>
  <c r="AJ456" i="3"/>
  <c r="AN456" i="3" s="1"/>
  <c r="AI457" i="3"/>
  <c r="AM457" i="3" s="1"/>
  <c r="AJ457" i="3"/>
  <c r="AN457" i="3" s="1"/>
  <c r="AI458" i="3"/>
  <c r="AM458" i="3" s="1"/>
  <c r="AJ458" i="3"/>
  <c r="AN458" i="3" s="1"/>
  <c r="AI459" i="3"/>
  <c r="AM459" i="3" s="1"/>
  <c r="AJ459" i="3"/>
  <c r="AN459" i="3" s="1"/>
  <c r="AI460" i="3"/>
  <c r="AM460" i="3" s="1"/>
  <c r="AJ460" i="3"/>
  <c r="AN460" i="3" s="1"/>
  <c r="AI461" i="3"/>
  <c r="AM461" i="3" s="1"/>
  <c r="AJ461" i="3"/>
  <c r="AN461" i="3" s="1"/>
  <c r="AI462" i="3"/>
  <c r="AM462" i="3" s="1"/>
  <c r="AJ462" i="3"/>
  <c r="AN462" i="3" s="1"/>
  <c r="AI463" i="3"/>
  <c r="AM463" i="3" s="1"/>
  <c r="AJ463" i="3"/>
  <c r="AN463" i="3" s="1"/>
  <c r="AI464" i="3"/>
  <c r="AM464" i="3" s="1"/>
  <c r="AJ464" i="3"/>
  <c r="AN464" i="3" s="1"/>
  <c r="AI465" i="3"/>
  <c r="AM465" i="3" s="1"/>
  <c r="AJ465" i="3"/>
  <c r="AN465" i="3" s="1"/>
  <c r="AI466" i="3"/>
  <c r="AM466" i="3" s="1"/>
  <c r="AJ466" i="3"/>
  <c r="AN466" i="3" s="1"/>
  <c r="AI467" i="3"/>
  <c r="AM467" i="3" s="1"/>
  <c r="AJ467" i="3"/>
  <c r="AN467" i="3" s="1"/>
  <c r="AI468" i="3"/>
  <c r="AM468" i="3" s="1"/>
  <c r="AJ468" i="3"/>
  <c r="AN468" i="3" s="1"/>
  <c r="AI469" i="3"/>
  <c r="AM469" i="3" s="1"/>
  <c r="AJ469" i="3"/>
  <c r="AN469" i="3" s="1"/>
  <c r="AI470" i="3"/>
  <c r="AM470" i="3" s="1"/>
  <c r="AJ470" i="3"/>
  <c r="AN470" i="3" s="1"/>
  <c r="AI471" i="3"/>
  <c r="AM471" i="3" s="1"/>
  <c r="AJ471" i="3"/>
  <c r="AN471" i="3" s="1"/>
  <c r="AI472" i="3"/>
  <c r="AM472" i="3" s="1"/>
  <c r="AJ472" i="3"/>
  <c r="AN472" i="3" s="1"/>
  <c r="AI473" i="3"/>
  <c r="AM473" i="3" s="1"/>
  <c r="AJ473" i="3"/>
  <c r="AN473" i="3" s="1"/>
  <c r="AI474" i="3"/>
  <c r="AM474" i="3" s="1"/>
  <c r="AJ474" i="3"/>
  <c r="AN474" i="3" s="1"/>
  <c r="AI475" i="3"/>
  <c r="AM475" i="3" s="1"/>
  <c r="AJ475" i="3"/>
  <c r="AN475" i="3" s="1"/>
  <c r="AI476" i="3"/>
  <c r="AM476" i="3" s="1"/>
  <c r="AJ476" i="3"/>
  <c r="AN476" i="3" s="1"/>
  <c r="AI477" i="3"/>
  <c r="AM477" i="3" s="1"/>
  <c r="AJ477" i="3"/>
  <c r="AN477" i="3" s="1"/>
  <c r="AI478" i="3"/>
  <c r="AM478" i="3" s="1"/>
  <c r="AJ478" i="3"/>
  <c r="AN478" i="3" s="1"/>
  <c r="AI479" i="3"/>
  <c r="AM479" i="3" s="1"/>
  <c r="AJ479" i="3"/>
  <c r="AN479" i="3" s="1"/>
  <c r="AI480" i="3"/>
  <c r="AM480" i="3" s="1"/>
  <c r="AJ480" i="3"/>
  <c r="AN480" i="3" s="1"/>
  <c r="AI481" i="3"/>
  <c r="AM481" i="3" s="1"/>
  <c r="AJ481" i="3"/>
  <c r="AN481" i="3" s="1"/>
  <c r="AI482" i="3"/>
  <c r="AM482" i="3" s="1"/>
  <c r="AJ482" i="3"/>
  <c r="AN482" i="3" s="1"/>
  <c r="AI483" i="3"/>
  <c r="AM483" i="3" s="1"/>
  <c r="AJ483" i="3"/>
  <c r="AN483" i="3" s="1"/>
  <c r="AI484" i="3"/>
  <c r="AM484" i="3" s="1"/>
  <c r="AJ484" i="3"/>
  <c r="AN484" i="3" s="1"/>
  <c r="AI485" i="3"/>
  <c r="AM485" i="3" s="1"/>
  <c r="AJ485" i="3"/>
  <c r="AN485" i="3" s="1"/>
  <c r="AI486" i="3"/>
  <c r="AM486" i="3" s="1"/>
  <c r="AJ486" i="3"/>
  <c r="AN486" i="3" s="1"/>
  <c r="AI487" i="3"/>
  <c r="AM487" i="3" s="1"/>
  <c r="AJ487" i="3"/>
  <c r="AN487" i="3" s="1"/>
  <c r="AI488" i="3"/>
  <c r="AM488" i="3" s="1"/>
  <c r="AJ488" i="3"/>
  <c r="AN488" i="3" s="1"/>
  <c r="AI489" i="3"/>
  <c r="AM489" i="3" s="1"/>
  <c r="AJ489" i="3"/>
  <c r="AN489" i="3" s="1"/>
  <c r="AI490" i="3"/>
  <c r="AM490" i="3" s="1"/>
  <c r="AJ490" i="3"/>
  <c r="AN490" i="3" s="1"/>
  <c r="AI491" i="3"/>
  <c r="AM491" i="3" s="1"/>
  <c r="AJ491" i="3"/>
  <c r="AN491" i="3" s="1"/>
  <c r="AI492" i="3"/>
  <c r="AM492" i="3" s="1"/>
  <c r="AJ492" i="3"/>
  <c r="AN492" i="3" s="1"/>
  <c r="AI493" i="3"/>
  <c r="AM493" i="3" s="1"/>
  <c r="AJ493" i="3"/>
  <c r="AN493" i="3" s="1"/>
  <c r="AI494" i="3"/>
  <c r="AM494" i="3" s="1"/>
  <c r="AJ494" i="3"/>
  <c r="AN494" i="3" s="1"/>
  <c r="AI495" i="3"/>
  <c r="AM495" i="3" s="1"/>
  <c r="AJ495" i="3"/>
  <c r="AN495" i="3" s="1"/>
  <c r="AI496" i="3"/>
  <c r="AM496" i="3" s="1"/>
  <c r="AJ496" i="3"/>
  <c r="AN496" i="3" s="1"/>
  <c r="AI497" i="3"/>
  <c r="AM497" i="3" s="1"/>
  <c r="AJ497" i="3"/>
  <c r="AN497" i="3" s="1"/>
  <c r="AI498" i="3"/>
  <c r="AM498" i="3" s="1"/>
  <c r="AJ498" i="3"/>
  <c r="AN498" i="3" s="1"/>
  <c r="AI499" i="3"/>
  <c r="AM499" i="3" s="1"/>
  <c r="AJ499" i="3"/>
  <c r="AN499" i="3" s="1"/>
  <c r="AI500" i="3"/>
  <c r="AM500" i="3" s="1"/>
  <c r="AJ500" i="3"/>
  <c r="AN500" i="3" s="1"/>
  <c r="AI501" i="3"/>
  <c r="AM501" i="3" s="1"/>
  <c r="AJ501" i="3"/>
  <c r="AN501" i="3" s="1"/>
  <c r="AI502" i="3"/>
  <c r="AM502" i="3" s="1"/>
  <c r="AJ502" i="3"/>
  <c r="AN502" i="3" s="1"/>
  <c r="AI503" i="3"/>
  <c r="AM503" i="3" s="1"/>
  <c r="AJ503" i="3"/>
  <c r="AN503" i="3" s="1"/>
  <c r="AI504" i="3"/>
  <c r="AM504" i="3" s="1"/>
  <c r="AJ504" i="3"/>
  <c r="AN504" i="3" s="1"/>
  <c r="AI505" i="3"/>
  <c r="AM505" i="3" s="1"/>
  <c r="AJ505" i="3"/>
  <c r="AN505" i="3" s="1"/>
  <c r="AI506" i="3"/>
  <c r="AM506" i="3" s="1"/>
  <c r="AJ506" i="3"/>
  <c r="AN506" i="3" s="1"/>
  <c r="AI507" i="3"/>
  <c r="AM507" i="3" s="1"/>
  <c r="AJ507" i="3"/>
  <c r="AN507" i="3" s="1"/>
  <c r="AI508" i="3"/>
  <c r="AM508" i="3" s="1"/>
  <c r="AJ508" i="3"/>
  <c r="AN508" i="3" s="1"/>
  <c r="AI509" i="3"/>
  <c r="AM509" i="3" s="1"/>
  <c r="AJ509" i="3"/>
  <c r="AN509" i="3" s="1"/>
  <c r="AI510" i="3"/>
  <c r="AM510" i="3" s="1"/>
  <c r="AJ510" i="3"/>
  <c r="AN510" i="3" s="1"/>
  <c r="AI511" i="3"/>
  <c r="AM511" i="3" s="1"/>
  <c r="AJ511" i="3"/>
  <c r="AN511" i="3" s="1"/>
  <c r="AI512" i="3"/>
  <c r="AM512" i="3" s="1"/>
  <c r="AJ512" i="3"/>
  <c r="AN512" i="3" s="1"/>
  <c r="AI513" i="3"/>
  <c r="AM513" i="3" s="1"/>
  <c r="AJ513" i="3"/>
  <c r="AN513" i="3" s="1"/>
  <c r="AI514" i="3"/>
  <c r="AM514" i="3" s="1"/>
  <c r="AJ514" i="3"/>
  <c r="AN514" i="3" s="1"/>
  <c r="AI515" i="3"/>
  <c r="AM515" i="3" s="1"/>
  <c r="AJ515" i="3"/>
  <c r="AN515" i="3" s="1"/>
  <c r="AI516" i="3"/>
  <c r="AM516" i="3" s="1"/>
  <c r="AJ516" i="3"/>
  <c r="AN516" i="3" s="1"/>
  <c r="AI517" i="3"/>
  <c r="AM517" i="3" s="1"/>
  <c r="AJ517" i="3"/>
  <c r="AN517" i="3" s="1"/>
  <c r="AI518" i="3"/>
  <c r="AM518" i="3" s="1"/>
  <c r="AJ518" i="3"/>
  <c r="AN518" i="3" s="1"/>
  <c r="AI519" i="3"/>
  <c r="AM519" i="3" s="1"/>
  <c r="AJ519" i="3"/>
  <c r="AN519" i="3" s="1"/>
  <c r="AI520" i="3"/>
  <c r="AM520" i="3" s="1"/>
  <c r="AJ520" i="3"/>
  <c r="AN520" i="3" s="1"/>
  <c r="AI521" i="3"/>
  <c r="AM521" i="3" s="1"/>
  <c r="AJ521" i="3"/>
  <c r="AN521" i="3" s="1"/>
  <c r="AI522" i="3"/>
  <c r="AM522" i="3" s="1"/>
  <c r="AJ522" i="3"/>
  <c r="AN522" i="3" s="1"/>
  <c r="AI523" i="3"/>
  <c r="AM523" i="3" s="1"/>
  <c r="AJ523" i="3"/>
  <c r="AN523" i="3" s="1"/>
  <c r="AI524" i="3"/>
  <c r="AM524" i="3" s="1"/>
  <c r="AJ524" i="3"/>
  <c r="AN524" i="3" s="1"/>
  <c r="AI525" i="3"/>
  <c r="AM525" i="3" s="1"/>
  <c r="AJ525" i="3"/>
  <c r="AN525" i="3" s="1"/>
  <c r="AI526" i="3"/>
  <c r="AM526" i="3" s="1"/>
  <c r="AJ526" i="3"/>
  <c r="AN526" i="3" s="1"/>
  <c r="AI527" i="3"/>
  <c r="AM527" i="3" s="1"/>
  <c r="AJ527" i="3"/>
  <c r="AN527" i="3" s="1"/>
  <c r="AI528" i="3"/>
  <c r="AM528" i="3" s="1"/>
  <c r="AJ528" i="3"/>
  <c r="AN528" i="3" s="1"/>
  <c r="AI529" i="3"/>
  <c r="AM529" i="3" s="1"/>
  <c r="AJ529" i="3"/>
  <c r="AN529" i="3" s="1"/>
  <c r="AI530" i="3"/>
  <c r="AM530" i="3" s="1"/>
  <c r="AJ530" i="3"/>
  <c r="AN530" i="3" s="1"/>
  <c r="AI531" i="3"/>
  <c r="AM531" i="3" s="1"/>
  <c r="AJ531" i="3"/>
  <c r="AN531" i="3" s="1"/>
  <c r="AI532" i="3"/>
  <c r="AM532" i="3" s="1"/>
  <c r="AJ532" i="3"/>
  <c r="AN532" i="3" s="1"/>
  <c r="AI533" i="3"/>
  <c r="AM533" i="3" s="1"/>
  <c r="AJ533" i="3"/>
  <c r="AN533" i="3" s="1"/>
  <c r="AI534" i="3"/>
  <c r="AM534" i="3" s="1"/>
  <c r="AJ534" i="3"/>
  <c r="AN534" i="3" s="1"/>
  <c r="AI535" i="3"/>
  <c r="AM535" i="3" s="1"/>
  <c r="AJ535" i="3"/>
  <c r="AN535" i="3" s="1"/>
  <c r="AI536" i="3"/>
  <c r="AM536" i="3" s="1"/>
  <c r="AJ536" i="3"/>
  <c r="AN536" i="3" s="1"/>
  <c r="AI537" i="3"/>
  <c r="AM537" i="3" s="1"/>
  <c r="AJ537" i="3"/>
  <c r="AN537" i="3" s="1"/>
  <c r="AI538" i="3"/>
  <c r="AM538" i="3" s="1"/>
  <c r="AJ538" i="3"/>
  <c r="AN538" i="3" s="1"/>
  <c r="AI539" i="3"/>
  <c r="AM539" i="3" s="1"/>
  <c r="AJ539" i="3"/>
  <c r="AN539" i="3" s="1"/>
  <c r="AI540" i="3"/>
  <c r="AM540" i="3" s="1"/>
  <c r="AJ540" i="3"/>
  <c r="AN540" i="3" s="1"/>
  <c r="AI541" i="3"/>
  <c r="AM541" i="3" s="1"/>
  <c r="AJ541" i="3"/>
  <c r="AN541" i="3" s="1"/>
  <c r="AI542" i="3"/>
  <c r="AM542" i="3" s="1"/>
  <c r="AJ542" i="3"/>
  <c r="AN542" i="3" s="1"/>
  <c r="AI543" i="3"/>
  <c r="AM543" i="3" s="1"/>
  <c r="AJ543" i="3"/>
  <c r="AN543" i="3" s="1"/>
  <c r="AI544" i="3"/>
  <c r="AM544" i="3" s="1"/>
  <c r="AJ544" i="3"/>
  <c r="AN544" i="3" s="1"/>
  <c r="AI545" i="3"/>
  <c r="AM545" i="3" s="1"/>
  <c r="AJ545" i="3"/>
  <c r="AN545" i="3" s="1"/>
  <c r="AI546" i="3"/>
  <c r="AM546" i="3" s="1"/>
  <c r="AJ546" i="3"/>
  <c r="AN546" i="3" s="1"/>
  <c r="AI547" i="3"/>
  <c r="AM547" i="3" s="1"/>
  <c r="AJ547" i="3"/>
  <c r="AN547" i="3" s="1"/>
  <c r="AI548" i="3"/>
  <c r="AM548" i="3" s="1"/>
  <c r="AJ548" i="3"/>
  <c r="AN548" i="3" s="1"/>
  <c r="AI549" i="3"/>
  <c r="AM549" i="3" s="1"/>
  <c r="AJ549" i="3"/>
  <c r="AN549" i="3" s="1"/>
  <c r="AI550" i="3"/>
  <c r="AM550" i="3" s="1"/>
  <c r="AJ550" i="3"/>
  <c r="AN550" i="3" s="1"/>
  <c r="AI551" i="3"/>
  <c r="AM551" i="3" s="1"/>
  <c r="AJ551" i="3"/>
  <c r="AN551" i="3" s="1"/>
  <c r="AI552" i="3"/>
  <c r="AM552" i="3" s="1"/>
  <c r="AJ552" i="3"/>
  <c r="AN552" i="3" s="1"/>
  <c r="AI553" i="3"/>
  <c r="AM553" i="3" s="1"/>
  <c r="AJ553" i="3"/>
  <c r="AN553" i="3" s="1"/>
  <c r="AI554" i="3"/>
  <c r="AM554" i="3" s="1"/>
  <c r="AJ554" i="3"/>
  <c r="AN554" i="3" s="1"/>
  <c r="AI555" i="3"/>
  <c r="AM555" i="3" s="1"/>
  <c r="AJ555" i="3"/>
  <c r="AN555" i="3" s="1"/>
  <c r="AI556" i="3"/>
  <c r="AM556" i="3" s="1"/>
  <c r="AJ556" i="3"/>
  <c r="AN556" i="3" s="1"/>
  <c r="AI557" i="3"/>
  <c r="AM557" i="3" s="1"/>
  <c r="AJ557" i="3"/>
  <c r="AN557" i="3" s="1"/>
  <c r="AI558" i="3"/>
  <c r="AM558" i="3" s="1"/>
  <c r="AJ558" i="3"/>
  <c r="AN558" i="3" s="1"/>
  <c r="AI559" i="3"/>
  <c r="AM559" i="3" s="1"/>
  <c r="AJ559" i="3"/>
  <c r="AN559" i="3" s="1"/>
  <c r="AI560" i="3"/>
  <c r="AM560" i="3" s="1"/>
  <c r="AJ560" i="3"/>
  <c r="AN560" i="3" s="1"/>
  <c r="AI561" i="3"/>
  <c r="AM561" i="3" s="1"/>
  <c r="AJ561" i="3"/>
  <c r="AN561" i="3" s="1"/>
  <c r="AI562" i="3"/>
  <c r="AM562" i="3" s="1"/>
  <c r="AJ562" i="3"/>
  <c r="AN562" i="3" s="1"/>
  <c r="AI563" i="3"/>
  <c r="AM563" i="3" s="1"/>
  <c r="AJ563" i="3"/>
  <c r="AN563" i="3" s="1"/>
  <c r="AI564" i="3"/>
  <c r="AM564" i="3" s="1"/>
  <c r="AJ564" i="3"/>
  <c r="AN564" i="3" s="1"/>
  <c r="AI565" i="3"/>
  <c r="AM565" i="3" s="1"/>
  <c r="AJ565" i="3"/>
  <c r="AN565" i="3" s="1"/>
  <c r="AI566" i="3"/>
  <c r="AM566" i="3" s="1"/>
  <c r="AJ566" i="3"/>
  <c r="AN566" i="3" s="1"/>
  <c r="AI567" i="3"/>
  <c r="AM567" i="3" s="1"/>
  <c r="AJ567" i="3"/>
  <c r="AN567" i="3" s="1"/>
  <c r="AI568" i="3"/>
  <c r="AM568" i="3" s="1"/>
  <c r="AJ568" i="3"/>
  <c r="AN568" i="3" s="1"/>
  <c r="AI569" i="3"/>
  <c r="AM569" i="3" s="1"/>
  <c r="AJ569" i="3"/>
  <c r="AN569" i="3" s="1"/>
  <c r="AI570" i="3"/>
  <c r="AM570" i="3" s="1"/>
  <c r="AJ570" i="3"/>
  <c r="AN570" i="3" s="1"/>
  <c r="AI571" i="3"/>
  <c r="AM571" i="3" s="1"/>
  <c r="AJ571" i="3"/>
  <c r="AN571" i="3" s="1"/>
  <c r="AI572" i="3"/>
  <c r="AM572" i="3" s="1"/>
  <c r="AJ572" i="3"/>
  <c r="AN572" i="3" s="1"/>
  <c r="AI573" i="3"/>
  <c r="AM573" i="3" s="1"/>
  <c r="AJ573" i="3"/>
  <c r="AN573" i="3" s="1"/>
  <c r="AI574" i="3"/>
  <c r="AM574" i="3" s="1"/>
  <c r="AJ574" i="3"/>
  <c r="AN574" i="3" s="1"/>
  <c r="AI575" i="3"/>
  <c r="AM575" i="3" s="1"/>
  <c r="AJ575" i="3"/>
  <c r="AN575" i="3" s="1"/>
  <c r="AI576" i="3"/>
  <c r="AM576" i="3" s="1"/>
  <c r="AJ576" i="3"/>
  <c r="AN576" i="3" s="1"/>
  <c r="AI577" i="3"/>
  <c r="AM577" i="3" s="1"/>
  <c r="AJ577" i="3"/>
  <c r="AN577" i="3" s="1"/>
  <c r="AI578" i="3"/>
  <c r="AM578" i="3" s="1"/>
  <c r="AJ578" i="3"/>
  <c r="AN578" i="3" s="1"/>
  <c r="AI579" i="3"/>
  <c r="AM579" i="3" s="1"/>
  <c r="AJ579" i="3"/>
  <c r="AN579" i="3" s="1"/>
  <c r="AI580" i="3"/>
  <c r="AM580" i="3" s="1"/>
  <c r="AJ580" i="3"/>
  <c r="AN580" i="3" s="1"/>
  <c r="AI581" i="3"/>
  <c r="AM581" i="3" s="1"/>
  <c r="AJ581" i="3"/>
  <c r="AN581" i="3" s="1"/>
  <c r="AI582" i="3"/>
  <c r="AM582" i="3" s="1"/>
  <c r="AJ582" i="3"/>
  <c r="AN582" i="3" s="1"/>
  <c r="AI583" i="3"/>
  <c r="AM583" i="3" s="1"/>
  <c r="AJ583" i="3"/>
  <c r="AN583" i="3" s="1"/>
  <c r="AI584" i="3"/>
  <c r="AM584" i="3" s="1"/>
  <c r="AJ584" i="3"/>
  <c r="AN584" i="3" s="1"/>
  <c r="AI585" i="3"/>
  <c r="AM585" i="3" s="1"/>
  <c r="AJ585" i="3"/>
  <c r="AN585" i="3" s="1"/>
  <c r="AI586" i="3"/>
  <c r="AM586" i="3" s="1"/>
  <c r="AJ586" i="3"/>
  <c r="AN586" i="3" s="1"/>
  <c r="AI587" i="3"/>
  <c r="AM587" i="3" s="1"/>
  <c r="AJ587" i="3"/>
  <c r="AN587" i="3" s="1"/>
  <c r="AI588" i="3"/>
  <c r="AM588" i="3" s="1"/>
  <c r="AJ588" i="3"/>
  <c r="AN588" i="3" s="1"/>
  <c r="AI589" i="3"/>
  <c r="AM589" i="3" s="1"/>
  <c r="AJ589" i="3"/>
  <c r="AN589" i="3" s="1"/>
  <c r="AI590" i="3"/>
  <c r="AM590" i="3" s="1"/>
  <c r="AJ590" i="3"/>
  <c r="AN590" i="3" s="1"/>
  <c r="AI591" i="3"/>
  <c r="AM591" i="3" s="1"/>
  <c r="AJ591" i="3"/>
  <c r="AN591" i="3" s="1"/>
  <c r="AI592" i="3"/>
  <c r="AM592" i="3" s="1"/>
  <c r="AJ592" i="3"/>
  <c r="AN592" i="3" s="1"/>
  <c r="AI593" i="3"/>
  <c r="AM593" i="3" s="1"/>
  <c r="AJ593" i="3"/>
  <c r="AN593" i="3" s="1"/>
  <c r="AI594" i="3"/>
  <c r="AM594" i="3" s="1"/>
  <c r="AJ594" i="3"/>
  <c r="AN594" i="3" s="1"/>
  <c r="AI595" i="3"/>
  <c r="AM595" i="3" s="1"/>
  <c r="AJ595" i="3"/>
  <c r="AN595" i="3" s="1"/>
  <c r="AI596" i="3"/>
  <c r="AM596" i="3" s="1"/>
  <c r="AJ596" i="3"/>
  <c r="AN596" i="3" s="1"/>
  <c r="AI597" i="3"/>
  <c r="AM597" i="3" s="1"/>
  <c r="AJ597" i="3"/>
  <c r="AN597" i="3" s="1"/>
  <c r="AI598" i="3"/>
  <c r="AM598" i="3" s="1"/>
  <c r="AJ598" i="3"/>
  <c r="AN598" i="3" s="1"/>
  <c r="AI599" i="3"/>
  <c r="AM599" i="3" s="1"/>
  <c r="AJ599" i="3"/>
  <c r="AN599" i="3" s="1"/>
  <c r="AI600" i="3"/>
  <c r="AM600" i="3" s="1"/>
  <c r="AJ600" i="3"/>
  <c r="AN600" i="3" s="1"/>
  <c r="AI601" i="3"/>
  <c r="AM601" i="3" s="1"/>
  <c r="AJ601" i="3"/>
  <c r="AN601" i="3" s="1"/>
  <c r="AI602" i="3"/>
  <c r="AM602" i="3" s="1"/>
  <c r="AJ602" i="3"/>
  <c r="AN602" i="3" s="1"/>
  <c r="AI603" i="3"/>
  <c r="AM603" i="3" s="1"/>
  <c r="AJ603" i="3"/>
  <c r="AN603" i="3" s="1"/>
  <c r="AI604" i="3"/>
  <c r="AM604" i="3" s="1"/>
  <c r="AJ604" i="3"/>
  <c r="AN604" i="3" s="1"/>
  <c r="AI605" i="3"/>
  <c r="AM605" i="3" s="1"/>
  <c r="AJ605" i="3"/>
  <c r="AN605" i="3" s="1"/>
  <c r="AI606" i="3"/>
  <c r="AM606" i="3" s="1"/>
  <c r="AJ606" i="3"/>
  <c r="AN606" i="3" s="1"/>
  <c r="AI607" i="3"/>
  <c r="AM607" i="3" s="1"/>
  <c r="AJ607" i="3"/>
  <c r="AN607" i="3" s="1"/>
  <c r="AI608" i="3"/>
  <c r="AM608" i="3" s="1"/>
  <c r="AJ608" i="3"/>
  <c r="AN608" i="3" s="1"/>
  <c r="AI609" i="3"/>
  <c r="AM609" i="3" s="1"/>
  <c r="AJ609" i="3"/>
  <c r="AN609" i="3" s="1"/>
  <c r="AI610" i="3"/>
  <c r="AM610" i="3" s="1"/>
  <c r="AJ610" i="3"/>
  <c r="AN610" i="3" s="1"/>
  <c r="AI611" i="3"/>
  <c r="AM611" i="3" s="1"/>
  <c r="AJ611" i="3"/>
  <c r="AN611" i="3" s="1"/>
  <c r="AI612" i="3"/>
  <c r="AM612" i="3" s="1"/>
  <c r="AJ612" i="3"/>
  <c r="AN612" i="3" s="1"/>
  <c r="AI613" i="3"/>
  <c r="AM613" i="3" s="1"/>
  <c r="AJ613" i="3"/>
  <c r="AN613" i="3" s="1"/>
  <c r="AI614" i="3"/>
  <c r="AM614" i="3" s="1"/>
  <c r="AJ614" i="3"/>
  <c r="AN614" i="3" s="1"/>
  <c r="AI615" i="3"/>
  <c r="AM615" i="3" s="1"/>
  <c r="AJ615" i="3"/>
  <c r="AN615" i="3" s="1"/>
  <c r="AI616" i="3"/>
  <c r="AM616" i="3" s="1"/>
  <c r="AJ616" i="3"/>
  <c r="AN616" i="3" s="1"/>
  <c r="AI617" i="3"/>
  <c r="AM617" i="3" s="1"/>
  <c r="AJ617" i="3"/>
  <c r="AN617" i="3" s="1"/>
  <c r="AI618" i="3"/>
  <c r="AM618" i="3" s="1"/>
  <c r="AJ618" i="3"/>
  <c r="AN618" i="3" s="1"/>
  <c r="AI619" i="3"/>
  <c r="AM619" i="3" s="1"/>
  <c r="AJ619" i="3"/>
  <c r="AN619" i="3" s="1"/>
  <c r="AI620" i="3"/>
  <c r="AM620" i="3" s="1"/>
  <c r="AJ620" i="3"/>
  <c r="AN620" i="3" s="1"/>
  <c r="AI621" i="3"/>
  <c r="AM621" i="3" s="1"/>
  <c r="AJ621" i="3"/>
  <c r="AN621" i="3" s="1"/>
  <c r="AI622" i="3"/>
  <c r="AM622" i="3" s="1"/>
  <c r="AJ622" i="3"/>
  <c r="AN622" i="3" s="1"/>
  <c r="AI623" i="3"/>
  <c r="AM623" i="3" s="1"/>
  <c r="AJ623" i="3"/>
  <c r="AN623" i="3" s="1"/>
  <c r="AI624" i="3"/>
  <c r="AM624" i="3" s="1"/>
  <c r="AJ624" i="3"/>
  <c r="AN624" i="3" s="1"/>
  <c r="AI625" i="3"/>
  <c r="AM625" i="3" s="1"/>
  <c r="AJ625" i="3"/>
  <c r="AN625" i="3" s="1"/>
  <c r="AI626" i="3"/>
  <c r="AM626" i="3" s="1"/>
  <c r="AJ626" i="3"/>
  <c r="AN626" i="3" s="1"/>
  <c r="AI627" i="3"/>
  <c r="AM627" i="3" s="1"/>
  <c r="AJ627" i="3"/>
  <c r="AN627" i="3" s="1"/>
  <c r="AI628" i="3"/>
  <c r="AM628" i="3" s="1"/>
  <c r="AJ628" i="3"/>
  <c r="AN628" i="3" s="1"/>
  <c r="AI629" i="3"/>
  <c r="AM629" i="3" s="1"/>
  <c r="AJ629" i="3"/>
  <c r="AN629" i="3" s="1"/>
  <c r="AI630" i="3"/>
  <c r="AM630" i="3" s="1"/>
  <c r="AJ630" i="3"/>
  <c r="AN630" i="3" s="1"/>
  <c r="AI631" i="3"/>
  <c r="AM631" i="3" s="1"/>
  <c r="AJ631" i="3"/>
  <c r="AN631" i="3" s="1"/>
  <c r="AI632" i="3"/>
  <c r="AM632" i="3" s="1"/>
  <c r="AJ632" i="3"/>
  <c r="AN632" i="3" s="1"/>
  <c r="AI633" i="3"/>
  <c r="AM633" i="3" s="1"/>
  <c r="AJ633" i="3"/>
  <c r="AN633" i="3" s="1"/>
  <c r="AI634" i="3"/>
  <c r="AM634" i="3" s="1"/>
  <c r="AJ634" i="3"/>
  <c r="AN634" i="3" s="1"/>
  <c r="AI635" i="3"/>
  <c r="AM635" i="3" s="1"/>
  <c r="AJ635" i="3"/>
  <c r="AN635" i="3" s="1"/>
  <c r="AI636" i="3"/>
  <c r="AM636" i="3" s="1"/>
  <c r="AJ636" i="3"/>
  <c r="AN636" i="3" s="1"/>
  <c r="AI637" i="3"/>
  <c r="AM637" i="3" s="1"/>
  <c r="AJ637" i="3"/>
  <c r="AN637" i="3" s="1"/>
  <c r="AI638" i="3"/>
  <c r="AM638" i="3" s="1"/>
  <c r="AJ638" i="3"/>
  <c r="AN638" i="3" s="1"/>
  <c r="AI639" i="3"/>
  <c r="AM639" i="3" s="1"/>
  <c r="AJ639" i="3"/>
  <c r="AN639" i="3" s="1"/>
  <c r="AI640" i="3"/>
  <c r="AM640" i="3" s="1"/>
  <c r="AJ640" i="3"/>
  <c r="AN640" i="3" s="1"/>
  <c r="AI641" i="3"/>
  <c r="AM641" i="3" s="1"/>
  <c r="AJ641" i="3"/>
  <c r="AN641" i="3" s="1"/>
  <c r="AI642" i="3"/>
  <c r="AM642" i="3" s="1"/>
  <c r="AJ642" i="3"/>
  <c r="AN642" i="3" s="1"/>
  <c r="AI643" i="3"/>
  <c r="AM643" i="3" s="1"/>
  <c r="AJ643" i="3"/>
  <c r="AN643" i="3" s="1"/>
  <c r="AI644" i="3"/>
  <c r="AM644" i="3" s="1"/>
  <c r="AJ644" i="3"/>
  <c r="AN644" i="3" s="1"/>
  <c r="AI645" i="3"/>
  <c r="AM645" i="3" s="1"/>
  <c r="AJ645" i="3"/>
  <c r="AN645" i="3" s="1"/>
  <c r="AI646" i="3"/>
  <c r="AM646" i="3" s="1"/>
  <c r="AJ646" i="3"/>
  <c r="AN646" i="3" s="1"/>
  <c r="AI647" i="3"/>
  <c r="AM647" i="3" s="1"/>
  <c r="AJ647" i="3"/>
  <c r="AN647" i="3" s="1"/>
  <c r="AI648" i="3"/>
  <c r="AM648" i="3" s="1"/>
  <c r="AJ648" i="3"/>
  <c r="AN648" i="3" s="1"/>
  <c r="AI649" i="3"/>
  <c r="AM649" i="3" s="1"/>
  <c r="AJ649" i="3"/>
  <c r="AN649" i="3" s="1"/>
  <c r="AI650" i="3"/>
  <c r="AM650" i="3" s="1"/>
  <c r="AJ650" i="3"/>
  <c r="AN650" i="3" s="1"/>
  <c r="AI651" i="3"/>
  <c r="AM651" i="3" s="1"/>
  <c r="AJ651" i="3"/>
  <c r="AN651" i="3" s="1"/>
  <c r="AI652" i="3"/>
  <c r="AM652" i="3" s="1"/>
  <c r="AJ652" i="3"/>
  <c r="AN652" i="3" s="1"/>
  <c r="AI653" i="3"/>
  <c r="AM653" i="3" s="1"/>
  <c r="AJ653" i="3"/>
  <c r="AN653" i="3" s="1"/>
  <c r="AI654" i="3"/>
  <c r="AM654" i="3" s="1"/>
  <c r="AJ654" i="3"/>
  <c r="AN654" i="3" s="1"/>
  <c r="AI655" i="3"/>
  <c r="AM655" i="3" s="1"/>
  <c r="AJ655" i="3"/>
  <c r="AN655" i="3" s="1"/>
  <c r="AI656" i="3"/>
  <c r="AM656" i="3" s="1"/>
  <c r="AJ656" i="3"/>
  <c r="AN656" i="3" s="1"/>
  <c r="AI657" i="3"/>
  <c r="AM657" i="3" s="1"/>
  <c r="AJ657" i="3"/>
  <c r="AN657" i="3" s="1"/>
  <c r="AI658" i="3"/>
  <c r="AM658" i="3" s="1"/>
  <c r="AJ658" i="3"/>
  <c r="AN658" i="3" s="1"/>
  <c r="AI659" i="3"/>
  <c r="AM659" i="3" s="1"/>
  <c r="AJ659" i="3"/>
  <c r="AN659" i="3" s="1"/>
  <c r="AI660" i="3"/>
  <c r="AM660" i="3" s="1"/>
  <c r="AJ660" i="3"/>
  <c r="AN660" i="3" s="1"/>
  <c r="AI661" i="3"/>
  <c r="AM661" i="3" s="1"/>
  <c r="AJ661" i="3"/>
  <c r="AN661" i="3" s="1"/>
  <c r="AI662" i="3"/>
  <c r="AM662" i="3" s="1"/>
  <c r="AJ662" i="3"/>
  <c r="AN662" i="3" s="1"/>
  <c r="AI663" i="3"/>
  <c r="AM663" i="3" s="1"/>
  <c r="AJ663" i="3"/>
  <c r="AN663" i="3" s="1"/>
  <c r="AI664" i="3"/>
  <c r="AM664" i="3" s="1"/>
  <c r="AJ664" i="3"/>
  <c r="AN664" i="3" s="1"/>
  <c r="AI665" i="3"/>
  <c r="AM665" i="3" s="1"/>
  <c r="AJ665" i="3"/>
  <c r="AN665" i="3" s="1"/>
  <c r="AI666" i="3"/>
  <c r="AM666" i="3" s="1"/>
  <c r="AJ666" i="3"/>
  <c r="AN666" i="3" s="1"/>
  <c r="AI667" i="3"/>
  <c r="AM667" i="3" s="1"/>
  <c r="AJ667" i="3"/>
  <c r="AN667" i="3" s="1"/>
  <c r="AI668" i="3"/>
  <c r="AM668" i="3" s="1"/>
  <c r="AJ668" i="3"/>
  <c r="AN668" i="3" s="1"/>
  <c r="AI669" i="3"/>
  <c r="AM669" i="3" s="1"/>
  <c r="AJ669" i="3"/>
  <c r="AN669" i="3" s="1"/>
  <c r="AI670" i="3"/>
  <c r="AM670" i="3" s="1"/>
  <c r="AJ670" i="3"/>
  <c r="AN670" i="3" s="1"/>
  <c r="AI671" i="3"/>
  <c r="AM671" i="3" s="1"/>
  <c r="AJ671" i="3"/>
  <c r="AN671" i="3" s="1"/>
  <c r="AI672" i="3"/>
  <c r="AM672" i="3" s="1"/>
  <c r="AJ672" i="3"/>
  <c r="AN672" i="3" s="1"/>
  <c r="AI673" i="3"/>
  <c r="AM673" i="3" s="1"/>
  <c r="AJ673" i="3"/>
  <c r="AN673" i="3" s="1"/>
  <c r="AI674" i="3"/>
  <c r="AM674" i="3" s="1"/>
  <c r="AJ674" i="3"/>
  <c r="AN674" i="3" s="1"/>
  <c r="AI675" i="3"/>
  <c r="AM675" i="3" s="1"/>
  <c r="AJ675" i="3"/>
  <c r="AN675" i="3" s="1"/>
  <c r="AI676" i="3"/>
  <c r="AM676" i="3" s="1"/>
  <c r="AJ676" i="3"/>
  <c r="AN676" i="3" s="1"/>
  <c r="AI677" i="3"/>
  <c r="AM677" i="3" s="1"/>
  <c r="AJ677" i="3"/>
  <c r="AN677" i="3" s="1"/>
  <c r="AI678" i="3"/>
  <c r="AM678" i="3" s="1"/>
  <c r="AJ678" i="3"/>
  <c r="AN678" i="3" s="1"/>
  <c r="AI679" i="3"/>
  <c r="AM679" i="3" s="1"/>
  <c r="AJ679" i="3"/>
  <c r="AN679" i="3" s="1"/>
  <c r="AI680" i="3"/>
  <c r="AM680" i="3" s="1"/>
  <c r="AJ680" i="3"/>
  <c r="AN680" i="3" s="1"/>
  <c r="AI681" i="3"/>
  <c r="AM681" i="3" s="1"/>
  <c r="AJ681" i="3"/>
  <c r="AN681" i="3" s="1"/>
  <c r="AI682" i="3"/>
  <c r="AM682" i="3" s="1"/>
  <c r="AJ682" i="3"/>
  <c r="AN682" i="3" s="1"/>
  <c r="AI683" i="3"/>
  <c r="AM683" i="3" s="1"/>
  <c r="AJ683" i="3"/>
  <c r="AN683" i="3" s="1"/>
  <c r="AI684" i="3"/>
  <c r="AM684" i="3" s="1"/>
  <c r="AJ684" i="3"/>
  <c r="AN684" i="3" s="1"/>
  <c r="AI685" i="3"/>
  <c r="AM685" i="3" s="1"/>
  <c r="AJ685" i="3"/>
  <c r="AN685" i="3" s="1"/>
  <c r="AI686" i="3"/>
  <c r="AM686" i="3" s="1"/>
  <c r="AJ686" i="3"/>
  <c r="AN686" i="3" s="1"/>
  <c r="AI687" i="3"/>
  <c r="AM687" i="3" s="1"/>
  <c r="AJ687" i="3"/>
  <c r="AN687" i="3" s="1"/>
  <c r="AI688" i="3"/>
  <c r="AM688" i="3" s="1"/>
  <c r="AJ688" i="3"/>
  <c r="AN688" i="3" s="1"/>
  <c r="AI689" i="3"/>
  <c r="AM689" i="3" s="1"/>
  <c r="AJ689" i="3"/>
  <c r="AN689" i="3" s="1"/>
  <c r="AI690" i="3"/>
  <c r="AM690" i="3" s="1"/>
  <c r="AJ690" i="3"/>
  <c r="AN690" i="3" s="1"/>
  <c r="AI691" i="3"/>
  <c r="AM691" i="3" s="1"/>
  <c r="AJ691" i="3"/>
  <c r="AN691" i="3" s="1"/>
  <c r="AI692" i="3"/>
  <c r="AM692" i="3" s="1"/>
  <c r="AJ692" i="3"/>
  <c r="AN692" i="3" s="1"/>
  <c r="AI693" i="3"/>
  <c r="AM693" i="3" s="1"/>
  <c r="AJ693" i="3"/>
  <c r="AN693" i="3" s="1"/>
  <c r="AI694" i="3"/>
  <c r="AM694" i="3" s="1"/>
  <c r="AJ694" i="3"/>
  <c r="AN694" i="3" s="1"/>
  <c r="AI695" i="3"/>
  <c r="AM695" i="3" s="1"/>
  <c r="AJ695" i="3"/>
  <c r="AN695" i="3" s="1"/>
  <c r="AI696" i="3"/>
  <c r="AM696" i="3" s="1"/>
  <c r="AJ696" i="3"/>
  <c r="AN696" i="3" s="1"/>
  <c r="AI697" i="3"/>
  <c r="AM697" i="3" s="1"/>
  <c r="AJ697" i="3"/>
  <c r="AN697" i="3" s="1"/>
  <c r="AI698" i="3"/>
  <c r="AM698" i="3" s="1"/>
  <c r="AJ698" i="3"/>
  <c r="AN698" i="3" s="1"/>
  <c r="AI699" i="3"/>
  <c r="AM699" i="3" s="1"/>
  <c r="AJ699" i="3"/>
  <c r="AN699" i="3" s="1"/>
  <c r="AI700" i="3"/>
  <c r="AM700" i="3" s="1"/>
  <c r="AJ700" i="3"/>
  <c r="AN700" i="3" s="1"/>
  <c r="AI701" i="3"/>
  <c r="AM701" i="3" s="1"/>
  <c r="AJ701" i="3"/>
  <c r="AN701" i="3" s="1"/>
  <c r="AI702" i="3"/>
  <c r="AM702" i="3" s="1"/>
  <c r="AJ702" i="3"/>
  <c r="AN702" i="3" s="1"/>
  <c r="AI703" i="3"/>
  <c r="AM703" i="3" s="1"/>
  <c r="AJ703" i="3"/>
  <c r="AN703" i="3" s="1"/>
  <c r="AI704" i="3"/>
  <c r="AM704" i="3" s="1"/>
  <c r="AJ704" i="3"/>
  <c r="AN704" i="3" s="1"/>
  <c r="AI705" i="3"/>
  <c r="AM705" i="3" s="1"/>
  <c r="AJ705" i="3"/>
  <c r="AN705" i="3" s="1"/>
  <c r="AI706" i="3"/>
  <c r="AM706" i="3" s="1"/>
  <c r="AJ706" i="3"/>
  <c r="AN706" i="3" s="1"/>
  <c r="AI707" i="3"/>
  <c r="AM707" i="3" s="1"/>
  <c r="AJ707" i="3"/>
  <c r="AN707" i="3" s="1"/>
  <c r="AI708" i="3"/>
  <c r="AM708" i="3" s="1"/>
  <c r="AJ708" i="3"/>
  <c r="AN708" i="3" s="1"/>
  <c r="AI709" i="3"/>
  <c r="AM709" i="3" s="1"/>
  <c r="AJ709" i="3"/>
  <c r="AN709" i="3" s="1"/>
  <c r="AI710" i="3"/>
  <c r="AM710" i="3" s="1"/>
  <c r="AJ710" i="3"/>
  <c r="AN710" i="3" s="1"/>
  <c r="AI711" i="3"/>
  <c r="AM711" i="3" s="1"/>
  <c r="AJ711" i="3"/>
  <c r="AN711" i="3" s="1"/>
  <c r="AI712" i="3"/>
  <c r="AM712" i="3" s="1"/>
  <c r="AJ712" i="3"/>
  <c r="AN712" i="3" s="1"/>
  <c r="AI713" i="3"/>
  <c r="AM713" i="3" s="1"/>
  <c r="AJ713" i="3"/>
  <c r="AN713" i="3" s="1"/>
  <c r="AI714" i="3"/>
  <c r="AM714" i="3" s="1"/>
  <c r="AJ714" i="3"/>
  <c r="AN714" i="3" s="1"/>
  <c r="AI715" i="3"/>
  <c r="AM715" i="3" s="1"/>
  <c r="AJ715" i="3"/>
  <c r="AN715" i="3" s="1"/>
  <c r="AI716" i="3"/>
  <c r="AM716" i="3" s="1"/>
  <c r="AJ716" i="3"/>
  <c r="AN716" i="3" s="1"/>
  <c r="AI717" i="3"/>
  <c r="AM717" i="3" s="1"/>
  <c r="AJ717" i="3"/>
  <c r="AN717" i="3" s="1"/>
  <c r="AI718" i="3"/>
  <c r="AM718" i="3" s="1"/>
  <c r="AJ718" i="3"/>
  <c r="AN718" i="3" s="1"/>
  <c r="AI719" i="3"/>
  <c r="AM719" i="3" s="1"/>
  <c r="AJ719" i="3"/>
  <c r="AN719" i="3" s="1"/>
  <c r="AI720" i="3"/>
  <c r="AM720" i="3" s="1"/>
  <c r="AJ720" i="3"/>
  <c r="AN720" i="3" s="1"/>
  <c r="AI721" i="3"/>
  <c r="AM721" i="3" s="1"/>
  <c r="AJ721" i="3"/>
  <c r="AN721" i="3" s="1"/>
  <c r="AI722" i="3"/>
  <c r="AM722" i="3" s="1"/>
  <c r="AJ722" i="3"/>
  <c r="AN722" i="3" s="1"/>
  <c r="AI723" i="3"/>
  <c r="AM723" i="3" s="1"/>
  <c r="AJ723" i="3"/>
  <c r="AN723" i="3" s="1"/>
  <c r="AI724" i="3"/>
  <c r="AM724" i="3" s="1"/>
  <c r="AJ724" i="3"/>
  <c r="AN724" i="3" s="1"/>
  <c r="AI725" i="3"/>
  <c r="AM725" i="3" s="1"/>
  <c r="AJ725" i="3"/>
  <c r="AN725" i="3" s="1"/>
  <c r="AI726" i="3"/>
  <c r="AM726" i="3" s="1"/>
  <c r="AJ726" i="3"/>
  <c r="AN726" i="3" s="1"/>
  <c r="AI727" i="3"/>
  <c r="AM727" i="3" s="1"/>
  <c r="AJ727" i="3"/>
  <c r="AN727" i="3" s="1"/>
  <c r="AI728" i="3"/>
  <c r="AM728" i="3" s="1"/>
  <c r="AJ728" i="3"/>
  <c r="AN728" i="3" s="1"/>
  <c r="AI729" i="3"/>
  <c r="AM729" i="3" s="1"/>
  <c r="AJ729" i="3"/>
  <c r="AN729" i="3" s="1"/>
  <c r="AI730" i="3"/>
  <c r="AM730" i="3" s="1"/>
  <c r="AJ730" i="3"/>
  <c r="AN730" i="3" s="1"/>
  <c r="AI731" i="3"/>
  <c r="AM731" i="3" s="1"/>
  <c r="AJ731" i="3"/>
  <c r="AN731" i="3" s="1"/>
  <c r="AI732" i="3"/>
  <c r="AM732" i="3" s="1"/>
  <c r="AJ732" i="3"/>
  <c r="AN732" i="3" s="1"/>
  <c r="AI733" i="3"/>
  <c r="AM733" i="3" s="1"/>
  <c r="AJ733" i="3"/>
  <c r="AN733" i="3" s="1"/>
  <c r="AI734" i="3"/>
  <c r="AM734" i="3" s="1"/>
  <c r="AJ734" i="3"/>
  <c r="AN734" i="3" s="1"/>
  <c r="AI735" i="3"/>
  <c r="AM735" i="3" s="1"/>
  <c r="AJ735" i="3"/>
  <c r="AN735" i="3" s="1"/>
  <c r="AI736" i="3"/>
  <c r="AM736" i="3" s="1"/>
  <c r="AJ736" i="3"/>
  <c r="AN736" i="3" s="1"/>
  <c r="AI737" i="3"/>
  <c r="AM737" i="3" s="1"/>
  <c r="AJ737" i="3"/>
  <c r="AN737" i="3" s="1"/>
  <c r="AI738" i="3"/>
  <c r="AM738" i="3" s="1"/>
  <c r="AJ738" i="3"/>
  <c r="AN738" i="3" s="1"/>
  <c r="AI739" i="3"/>
  <c r="AM739" i="3" s="1"/>
  <c r="AJ739" i="3"/>
  <c r="AN739" i="3" s="1"/>
  <c r="AI740" i="3"/>
  <c r="AM740" i="3" s="1"/>
  <c r="AJ740" i="3"/>
  <c r="AN740" i="3" s="1"/>
  <c r="AI741" i="3"/>
  <c r="AM741" i="3" s="1"/>
  <c r="AJ741" i="3"/>
  <c r="AN741" i="3" s="1"/>
  <c r="AI742" i="3"/>
  <c r="AM742" i="3" s="1"/>
  <c r="AJ742" i="3"/>
  <c r="AN742" i="3" s="1"/>
  <c r="AI743" i="3"/>
  <c r="AM743" i="3" s="1"/>
  <c r="AJ743" i="3"/>
  <c r="AN743" i="3" s="1"/>
  <c r="AI744" i="3"/>
  <c r="AM744" i="3" s="1"/>
  <c r="AJ744" i="3"/>
  <c r="AN744" i="3" s="1"/>
  <c r="AI745" i="3"/>
  <c r="AM745" i="3" s="1"/>
  <c r="AJ745" i="3"/>
  <c r="AN745" i="3" s="1"/>
  <c r="AI746" i="3"/>
  <c r="AM746" i="3" s="1"/>
  <c r="AJ746" i="3"/>
  <c r="AN746" i="3" s="1"/>
  <c r="AI747" i="3"/>
  <c r="AM747" i="3" s="1"/>
  <c r="AJ747" i="3"/>
  <c r="AN747" i="3" s="1"/>
  <c r="AI748" i="3"/>
  <c r="AM748" i="3" s="1"/>
  <c r="AJ748" i="3"/>
  <c r="AN748" i="3" s="1"/>
  <c r="AI749" i="3"/>
  <c r="AM749" i="3" s="1"/>
  <c r="AJ749" i="3"/>
  <c r="AN749" i="3" s="1"/>
  <c r="AI750" i="3"/>
  <c r="AM750" i="3" s="1"/>
  <c r="AJ750" i="3"/>
  <c r="AN750" i="3" s="1"/>
  <c r="AI751" i="3"/>
  <c r="AM751" i="3" s="1"/>
  <c r="AJ751" i="3"/>
  <c r="AN751" i="3" s="1"/>
  <c r="AI752" i="3"/>
  <c r="AM752" i="3" s="1"/>
  <c r="AJ752" i="3"/>
  <c r="AN752" i="3" s="1"/>
  <c r="AI753" i="3"/>
  <c r="AM753" i="3" s="1"/>
  <c r="AJ753" i="3"/>
  <c r="AN753" i="3" s="1"/>
  <c r="AI754" i="3"/>
  <c r="AM754" i="3" s="1"/>
  <c r="AJ754" i="3"/>
  <c r="AN754" i="3" s="1"/>
  <c r="AI755" i="3"/>
  <c r="AM755" i="3" s="1"/>
  <c r="AJ755" i="3"/>
  <c r="AN755" i="3" s="1"/>
  <c r="AI756" i="3"/>
  <c r="AM756" i="3" s="1"/>
  <c r="AJ756" i="3"/>
  <c r="AN756" i="3" s="1"/>
  <c r="AI757" i="3"/>
  <c r="AM757" i="3" s="1"/>
  <c r="AJ757" i="3"/>
  <c r="AN757" i="3" s="1"/>
  <c r="AI758" i="3"/>
  <c r="AM758" i="3" s="1"/>
  <c r="AJ758" i="3"/>
  <c r="AN758" i="3" s="1"/>
  <c r="AI759" i="3"/>
  <c r="AM759" i="3" s="1"/>
  <c r="AJ759" i="3"/>
  <c r="AN759" i="3" s="1"/>
  <c r="AI760" i="3"/>
  <c r="AM760" i="3" s="1"/>
  <c r="AJ760" i="3"/>
  <c r="AN760" i="3" s="1"/>
  <c r="AI761" i="3"/>
  <c r="AM761" i="3" s="1"/>
  <c r="AJ761" i="3"/>
  <c r="AN761" i="3" s="1"/>
  <c r="AI762" i="3"/>
  <c r="AM762" i="3" s="1"/>
  <c r="AJ762" i="3"/>
  <c r="AN762" i="3" s="1"/>
  <c r="AI763" i="3"/>
  <c r="AM763" i="3" s="1"/>
  <c r="AJ763" i="3"/>
  <c r="AN763" i="3" s="1"/>
  <c r="AI764" i="3"/>
  <c r="AM764" i="3" s="1"/>
  <c r="AJ764" i="3"/>
  <c r="AN764" i="3" s="1"/>
  <c r="AI765" i="3"/>
  <c r="AM765" i="3" s="1"/>
  <c r="AJ765" i="3"/>
  <c r="AN765" i="3" s="1"/>
  <c r="AI766" i="3"/>
  <c r="AM766" i="3" s="1"/>
  <c r="AJ766" i="3"/>
  <c r="AN766" i="3" s="1"/>
  <c r="AI767" i="3"/>
  <c r="AM767" i="3" s="1"/>
  <c r="AJ767" i="3"/>
  <c r="AN767" i="3" s="1"/>
  <c r="AI768" i="3"/>
  <c r="AM768" i="3" s="1"/>
  <c r="AJ768" i="3"/>
  <c r="AN768" i="3" s="1"/>
  <c r="AI769" i="3"/>
  <c r="AM769" i="3" s="1"/>
  <c r="AJ769" i="3"/>
  <c r="AN769" i="3" s="1"/>
  <c r="AI770" i="3"/>
  <c r="AM770" i="3" s="1"/>
  <c r="AJ770" i="3"/>
  <c r="AN770" i="3" s="1"/>
  <c r="AI771" i="3"/>
  <c r="AM771" i="3" s="1"/>
  <c r="AJ771" i="3"/>
  <c r="AN771" i="3" s="1"/>
  <c r="AI772" i="3"/>
  <c r="AM772" i="3" s="1"/>
  <c r="AJ772" i="3"/>
  <c r="AN772" i="3" s="1"/>
  <c r="AI773" i="3"/>
  <c r="AM773" i="3" s="1"/>
  <c r="AJ773" i="3"/>
  <c r="AN773" i="3" s="1"/>
  <c r="AI774" i="3"/>
  <c r="AM774" i="3" s="1"/>
  <c r="AJ774" i="3"/>
  <c r="AN774" i="3" s="1"/>
  <c r="AI775" i="3"/>
  <c r="AM775" i="3" s="1"/>
  <c r="AJ775" i="3"/>
  <c r="AN775" i="3" s="1"/>
  <c r="AI776" i="3"/>
  <c r="AM776" i="3" s="1"/>
  <c r="AJ776" i="3"/>
  <c r="AN776" i="3" s="1"/>
  <c r="AI777" i="3"/>
  <c r="AM777" i="3" s="1"/>
  <c r="AJ777" i="3"/>
  <c r="AN777" i="3" s="1"/>
  <c r="AI778" i="3"/>
  <c r="AM778" i="3" s="1"/>
  <c r="AJ778" i="3"/>
  <c r="AN778" i="3" s="1"/>
  <c r="AI779" i="3"/>
  <c r="AM779" i="3" s="1"/>
  <c r="AJ779" i="3"/>
  <c r="AN779" i="3" s="1"/>
  <c r="AI780" i="3"/>
  <c r="AM780" i="3" s="1"/>
  <c r="AJ780" i="3"/>
  <c r="AN780" i="3" s="1"/>
  <c r="AI781" i="3"/>
  <c r="AM781" i="3" s="1"/>
  <c r="AJ781" i="3"/>
  <c r="AN781" i="3" s="1"/>
  <c r="AI782" i="3"/>
  <c r="AM782" i="3" s="1"/>
  <c r="AJ782" i="3"/>
  <c r="AN782" i="3" s="1"/>
  <c r="AI783" i="3"/>
  <c r="AM783" i="3" s="1"/>
  <c r="AJ783" i="3"/>
  <c r="AN783" i="3" s="1"/>
  <c r="AI784" i="3"/>
  <c r="AM784" i="3" s="1"/>
  <c r="AJ784" i="3"/>
  <c r="AN784" i="3" s="1"/>
  <c r="AI785" i="3"/>
  <c r="AM785" i="3" s="1"/>
  <c r="AJ785" i="3"/>
  <c r="AN785" i="3" s="1"/>
  <c r="AI786" i="3"/>
  <c r="AM786" i="3" s="1"/>
  <c r="AJ786" i="3"/>
  <c r="AN786" i="3" s="1"/>
  <c r="AI787" i="3"/>
  <c r="AM787" i="3" s="1"/>
  <c r="AJ787" i="3"/>
  <c r="AN787" i="3" s="1"/>
  <c r="AI788" i="3"/>
  <c r="AM788" i="3" s="1"/>
  <c r="AJ788" i="3"/>
  <c r="AN788" i="3" s="1"/>
  <c r="AI789" i="3"/>
  <c r="AM789" i="3" s="1"/>
  <c r="AJ789" i="3"/>
  <c r="AN789" i="3" s="1"/>
  <c r="AI790" i="3"/>
  <c r="AM790" i="3" s="1"/>
  <c r="AJ790" i="3"/>
  <c r="AN790" i="3" s="1"/>
  <c r="AI791" i="3"/>
  <c r="AM791" i="3" s="1"/>
  <c r="AJ791" i="3"/>
  <c r="AN791" i="3" s="1"/>
  <c r="AI792" i="3"/>
  <c r="AM792" i="3" s="1"/>
  <c r="AJ792" i="3"/>
  <c r="AN792" i="3" s="1"/>
  <c r="AI793" i="3"/>
  <c r="AM793" i="3" s="1"/>
  <c r="AJ793" i="3"/>
  <c r="AN793" i="3" s="1"/>
  <c r="AI794" i="3"/>
  <c r="AM794" i="3" s="1"/>
  <c r="AJ794" i="3"/>
  <c r="AN794" i="3" s="1"/>
  <c r="AI795" i="3"/>
  <c r="AM795" i="3" s="1"/>
  <c r="AJ795" i="3"/>
  <c r="AN795" i="3" s="1"/>
  <c r="AI796" i="3"/>
  <c r="AM796" i="3" s="1"/>
  <c r="AJ796" i="3"/>
  <c r="AN796" i="3" s="1"/>
  <c r="AI797" i="3"/>
  <c r="AM797" i="3" s="1"/>
  <c r="AJ797" i="3"/>
  <c r="AN797" i="3" s="1"/>
  <c r="AI798" i="3"/>
  <c r="AM798" i="3" s="1"/>
  <c r="AJ798" i="3"/>
  <c r="AN798" i="3" s="1"/>
  <c r="AI799" i="3"/>
  <c r="AM799" i="3" s="1"/>
  <c r="AJ799" i="3"/>
  <c r="AN799" i="3" s="1"/>
  <c r="AI800" i="3"/>
  <c r="AM800" i="3" s="1"/>
  <c r="AJ800" i="3"/>
  <c r="AN800" i="3" s="1"/>
  <c r="AI801" i="3"/>
  <c r="AM801" i="3" s="1"/>
  <c r="AJ801" i="3"/>
  <c r="AN801" i="3" s="1"/>
  <c r="AI802" i="3"/>
  <c r="AM802" i="3" s="1"/>
  <c r="AJ802" i="3"/>
  <c r="AN802" i="3" s="1"/>
  <c r="AI803" i="3"/>
  <c r="AM803" i="3" s="1"/>
  <c r="AJ803" i="3"/>
  <c r="AN803" i="3" s="1"/>
  <c r="AI804" i="3"/>
  <c r="AM804" i="3" s="1"/>
  <c r="AJ804" i="3"/>
  <c r="AN804" i="3" s="1"/>
  <c r="AI805" i="3"/>
  <c r="AM805" i="3" s="1"/>
  <c r="AJ805" i="3"/>
  <c r="AN805" i="3" s="1"/>
  <c r="AI806" i="3"/>
  <c r="AM806" i="3" s="1"/>
  <c r="AJ806" i="3"/>
  <c r="AN806" i="3" s="1"/>
  <c r="AI807" i="3"/>
  <c r="AM807" i="3" s="1"/>
  <c r="AJ807" i="3"/>
  <c r="AN807" i="3" s="1"/>
  <c r="AI808" i="3"/>
  <c r="AM808" i="3" s="1"/>
  <c r="AJ808" i="3"/>
  <c r="AN808" i="3" s="1"/>
  <c r="AI809" i="3"/>
  <c r="AM809" i="3" s="1"/>
  <c r="AJ809" i="3"/>
  <c r="AN809" i="3" s="1"/>
  <c r="AI810" i="3"/>
  <c r="AM810" i="3" s="1"/>
  <c r="AJ810" i="3"/>
  <c r="AN810" i="3" s="1"/>
  <c r="AI811" i="3"/>
  <c r="AM811" i="3" s="1"/>
  <c r="AJ811" i="3"/>
  <c r="AN811" i="3" s="1"/>
  <c r="AI812" i="3"/>
  <c r="AM812" i="3" s="1"/>
  <c r="AJ812" i="3"/>
  <c r="AN812" i="3" s="1"/>
  <c r="AI813" i="3"/>
  <c r="AM813" i="3" s="1"/>
  <c r="AJ813" i="3"/>
  <c r="AN813" i="3" s="1"/>
  <c r="AI814" i="3"/>
  <c r="AM814" i="3" s="1"/>
  <c r="AJ814" i="3"/>
  <c r="AN814" i="3" s="1"/>
  <c r="AI815" i="3"/>
  <c r="AM815" i="3" s="1"/>
  <c r="AJ815" i="3"/>
  <c r="AN815" i="3" s="1"/>
  <c r="AI816" i="3"/>
  <c r="AM816" i="3" s="1"/>
  <c r="AJ816" i="3"/>
  <c r="AN816" i="3" s="1"/>
  <c r="AI817" i="3"/>
  <c r="AM817" i="3" s="1"/>
  <c r="AJ817" i="3"/>
  <c r="AN817" i="3" s="1"/>
  <c r="AI818" i="3"/>
  <c r="AM818" i="3" s="1"/>
  <c r="AJ818" i="3"/>
  <c r="AN818" i="3" s="1"/>
  <c r="AI819" i="3"/>
  <c r="AM819" i="3" s="1"/>
  <c r="AJ819" i="3"/>
  <c r="AN819" i="3" s="1"/>
  <c r="AI820" i="3"/>
  <c r="AM820" i="3" s="1"/>
  <c r="AJ820" i="3"/>
  <c r="AN820" i="3" s="1"/>
  <c r="AI821" i="3"/>
  <c r="AM821" i="3" s="1"/>
  <c r="AJ821" i="3"/>
  <c r="AN821" i="3" s="1"/>
  <c r="AI822" i="3"/>
  <c r="AM822" i="3" s="1"/>
  <c r="AJ822" i="3"/>
  <c r="AN822" i="3" s="1"/>
  <c r="AI823" i="3"/>
  <c r="AM823" i="3" s="1"/>
  <c r="AJ823" i="3"/>
  <c r="AN823" i="3" s="1"/>
  <c r="AI824" i="3"/>
  <c r="AM824" i="3" s="1"/>
  <c r="AJ824" i="3"/>
  <c r="AN824" i="3" s="1"/>
  <c r="AI825" i="3"/>
  <c r="AM825" i="3" s="1"/>
  <c r="AJ825" i="3"/>
  <c r="AN825" i="3" s="1"/>
  <c r="AI826" i="3"/>
  <c r="AM826" i="3" s="1"/>
  <c r="AJ826" i="3"/>
  <c r="AN826" i="3" s="1"/>
  <c r="AI827" i="3"/>
  <c r="AM827" i="3" s="1"/>
  <c r="AJ827" i="3"/>
  <c r="AN827" i="3" s="1"/>
  <c r="AI828" i="3"/>
  <c r="AM828" i="3" s="1"/>
  <c r="AJ828" i="3"/>
  <c r="AN828" i="3" s="1"/>
  <c r="AI829" i="3"/>
  <c r="AM829" i="3" s="1"/>
  <c r="AJ829" i="3"/>
  <c r="AN829" i="3" s="1"/>
  <c r="AI830" i="3"/>
  <c r="AM830" i="3" s="1"/>
  <c r="AJ830" i="3"/>
  <c r="AN830" i="3" s="1"/>
  <c r="AI831" i="3"/>
  <c r="AM831" i="3" s="1"/>
  <c r="AJ831" i="3"/>
  <c r="AN831" i="3" s="1"/>
  <c r="AI832" i="3"/>
  <c r="AM832" i="3" s="1"/>
  <c r="AJ832" i="3"/>
  <c r="AN832" i="3" s="1"/>
  <c r="AI833" i="3"/>
  <c r="AM833" i="3" s="1"/>
  <c r="AJ833" i="3"/>
  <c r="AN833" i="3" s="1"/>
  <c r="AI834" i="3"/>
  <c r="AM834" i="3" s="1"/>
  <c r="AJ834" i="3"/>
  <c r="AN834" i="3" s="1"/>
  <c r="AI835" i="3"/>
  <c r="AM835" i="3" s="1"/>
  <c r="AJ835" i="3"/>
  <c r="AN835" i="3" s="1"/>
  <c r="AI836" i="3"/>
  <c r="AM836" i="3" s="1"/>
  <c r="AJ836" i="3"/>
  <c r="AN836" i="3" s="1"/>
  <c r="AI837" i="3"/>
  <c r="AM837" i="3" s="1"/>
  <c r="AJ837" i="3"/>
  <c r="AN837" i="3" s="1"/>
  <c r="AI838" i="3"/>
  <c r="AM838" i="3" s="1"/>
  <c r="AJ838" i="3"/>
  <c r="AN838" i="3" s="1"/>
  <c r="AI839" i="3"/>
  <c r="AM839" i="3" s="1"/>
  <c r="AJ839" i="3"/>
  <c r="AN839" i="3" s="1"/>
  <c r="AI840" i="3"/>
  <c r="AM840" i="3" s="1"/>
  <c r="AJ840" i="3"/>
  <c r="AN840" i="3" s="1"/>
  <c r="AI841" i="3"/>
  <c r="AM841" i="3" s="1"/>
  <c r="AJ841" i="3"/>
  <c r="AN841" i="3" s="1"/>
  <c r="AI842" i="3"/>
  <c r="AM842" i="3" s="1"/>
  <c r="AJ842" i="3"/>
  <c r="AN842" i="3" s="1"/>
  <c r="AI843" i="3"/>
  <c r="AM843" i="3" s="1"/>
  <c r="AJ843" i="3"/>
  <c r="AN843" i="3" s="1"/>
  <c r="AI844" i="3"/>
  <c r="AM844" i="3" s="1"/>
  <c r="AJ844" i="3"/>
  <c r="AN844" i="3" s="1"/>
  <c r="AI845" i="3"/>
  <c r="AM845" i="3" s="1"/>
  <c r="AJ845" i="3"/>
  <c r="AN845" i="3" s="1"/>
  <c r="AI846" i="3"/>
  <c r="AM846" i="3" s="1"/>
  <c r="AJ846" i="3"/>
  <c r="AN846" i="3" s="1"/>
  <c r="AI847" i="3"/>
  <c r="AM847" i="3" s="1"/>
  <c r="AJ847" i="3"/>
  <c r="AN847" i="3" s="1"/>
  <c r="AI848" i="3"/>
  <c r="AM848" i="3" s="1"/>
  <c r="AJ848" i="3"/>
  <c r="AN848" i="3" s="1"/>
  <c r="AI849" i="3"/>
  <c r="AM849" i="3" s="1"/>
  <c r="AJ849" i="3"/>
  <c r="AN849" i="3" s="1"/>
  <c r="AI850" i="3"/>
  <c r="AM850" i="3" s="1"/>
  <c r="AJ850" i="3"/>
  <c r="AN850" i="3" s="1"/>
  <c r="AI851" i="3"/>
  <c r="AM851" i="3" s="1"/>
  <c r="AJ851" i="3"/>
  <c r="AN851" i="3" s="1"/>
  <c r="AI852" i="3"/>
  <c r="AM852" i="3" s="1"/>
  <c r="AJ852" i="3"/>
  <c r="AN852" i="3" s="1"/>
  <c r="AI853" i="3"/>
  <c r="AM853" i="3" s="1"/>
  <c r="AJ853" i="3"/>
  <c r="AN853" i="3" s="1"/>
  <c r="AI854" i="3"/>
  <c r="AM854" i="3" s="1"/>
  <c r="AJ854" i="3"/>
  <c r="AN854" i="3" s="1"/>
  <c r="AI855" i="3"/>
  <c r="AM855" i="3" s="1"/>
  <c r="AJ855" i="3"/>
  <c r="AN855" i="3" s="1"/>
  <c r="AI856" i="3"/>
  <c r="AM856" i="3" s="1"/>
  <c r="AJ856" i="3"/>
  <c r="AN856" i="3" s="1"/>
  <c r="AI857" i="3"/>
  <c r="AM857" i="3" s="1"/>
  <c r="AJ857" i="3"/>
  <c r="AN857" i="3" s="1"/>
  <c r="AI858" i="3"/>
  <c r="AM858" i="3" s="1"/>
  <c r="AJ858" i="3"/>
  <c r="AN858" i="3" s="1"/>
  <c r="AI859" i="3"/>
  <c r="AM859" i="3" s="1"/>
  <c r="AJ859" i="3"/>
  <c r="AN859" i="3" s="1"/>
  <c r="AI860" i="3"/>
  <c r="AM860" i="3" s="1"/>
  <c r="AJ860" i="3"/>
  <c r="AN860" i="3" s="1"/>
  <c r="AI861" i="3"/>
  <c r="AM861" i="3" s="1"/>
  <c r="AJ861" i="3"/>
  <c r="AN861" i="3" s="1"/>
  <c r="AI862" i="3"/>
  <c r="AM862" i="3" s="1"/>
  <c r="AJ862" i="3"/>
  <c r="AN862" i="3" s="1"/>
  <c r="AI863" i="3"/>
  <c r="AM863" i="3" s="1"/>
  <c r="AJ863" i="3"/>
  <c r="AN863" i="3" s="1"/>
  <c r="AI864" i="3"/>
  <c r="AM864" i="3" s="1"/>
  <c r="AJ864" i="3"/>
  <c r="AN864" i="3" s="1"/>
  <c r="AI865" i="3"/>
  <c r="AM865" i="3" s="1"/>
  <c r="AJ865" i="3"/>
  <c r="AN865" i="3" s="1"/>
  <c r="AI866" i="3"/>
  <c r="AM866" i="3" s="1"/>
  <c r="AJ866" i="3"/>
  <c r="AN866" i="3" s="1"/>
  <c r="AI867" i="3"/>
  <c r="AM867" i="3" s="1"/>
  <c r="AJ867" i="3"/>
  <c r="AN867" i="3" s="1"/>
  <c r="AI868" i="3"/>
  <c r="AM868" i="3" s="1"/>
  <c r="AJ868" i="3"/>
  <c r="AN868" i="3" s="1"/>
  <c r="AI869" i="3"/>
  <c r="AM869" i="3" s="1"/>
  <c r="AJ869" i="3"/>
  <c r="AN869" i="3" s="1"/>
  <c r="AI870" i="3"/>
  <c r="AM870" i="3" s="1"/>
  <c r="AJ870" i="3"/>
  <c r="AN870" i="3" s="1"/>
  <c r="AI871" i="3"/>
  <c r="AM871" i="3" s="1"/>
  <c r="AJ871" i="3"/>
  <c r="AN871" i="3" s="1"/>
  <c r="AI872" i="3"/>
  <c r="AM872" i="3" s="1"/>
  <c r="AJ872" i="3"/>
  <c r="AN872" i="3" s="1"/>
  <c r="AI873" i="3"/>
  <c r="AM873" i="3" s="1"/>
  <c r="AJ873" i="3"/>
  <c r="AN873" i="3" s="1"/>
  <c r="AI874" i="3"/>
  <c r="AM874" i="3" s="1"/>
  <c r="AJ874" i="3"/>
  <c r="AN874" i="3" s="1"/>
  <c r="AI875" i="3"/>
  <c r="AM875" i="3" s="1"/>
  <c r="AJ875" i="3"/>
  <c r="AN875" i="3" s="1"/>
  <c r="AI876" i="3"/>
  <c r="AM876" i="3" s="1"/>
  <c r="AJ876" i="3"/>
  <c r="AN876" i="3" s="1"/>
  <c r="AI877" i="3"/>
  <c r="AM877" i="3" s="1"/>
  <c r="AJ877" i="3"/>
  <c r="AN877" i="3" s="1"/>
  <c r="AI878" i="3"/>
  <c r="AM878" i="3" s="1"/>
  <c r="AJ878" i="3"/>
  <c r="AN878" i="3" s="1"/>
  <c r="AI879" i="3"/>
  <c r="AM879" i="3" s="1"/>
  <c r="AJ879" i="3"/>
  <c r="AN879" i="3" s="1"/>
  <c r="AI880" i="3"/>
  <c r="AM880" i="3" s="1"/>
  <c r="AJ880" i="3"/>
  <c r="AN880" i="3" s="1"/>
  <c r="AI881" i="3"/>
  <c r="AM881" i="3" s="1"/>
  <c r="AJ881" i="3"/>
  <c r="AN881" i="3" s="1"/>
  <c r="AI882" i="3"/>
  <c r="AM882" i="3" s="1"/>
  <c r="AJ882" i="3"/>
  <c r="AN882" i="3" s="1"/>
  <c r="AI883" i="3"/>
  <c r="AM883" i="3" s="1"/>
  <c r="AJ883" i="3"/>
  <c r="AN883" i="3" s="1"/>
  <c r="AI884" i="3"/>
  <c r="AM884" i="3" s="1"/>
  <c r="AJ884" i="3"/>
  <c r="AN884" i="3" s="1"/>
  <c r="AI885" i="3"/>
  <c r="AM885" i="3" s="1"/>
  <c r="AJ885" i="3"/>
  <c r="AN885" i="3" s="1"/>
  <c r="AI886" i="3"/>
  <c r="AM886" i="3" s="1"/>
  <c r="AJ886" i="3"/>
  <c r="AN886" i="3" s="1"/>
  <c r="AI887" i="3"/>
  <c r="AM887" i="3" s="1"/>
  <c r="AJ887" i="3"/>
  <c r="AN887" i="3" s="1"/>
  <c r="AI888" i="3"/>
  <c r="AM888" i="3" s="1"/>
  <c r="AJ888" i="3"/>
  <c r="AN888" i="3" s="1"/>
  <c r="AI889" i="3"/>
  <c r="AM889" i="3" s="1"/>
  <c r="AJ889" i="3"/>
  <c r="AN889" i="3" s="1"/>
  <c r="AI890" i="3"/>
  <c r="AM890" i="3" s="1"/>
  <c r="AJ890" i="3"/>
  <c r="AN890" i="3" s="1"/>
  <c r="AI891" i="3"/>
  <c r="AM891" i="3" s="1"/>
  <c r="AJ891" i="3"/>
  <c r="AN891" i="3" s="1"/>
  <c r="AI892" i="3"/>
  <c r="AM892" i="3" s="1"/>
  <c r="AJ892" i="3"/>
  <c r="AN892" i="3" s="1"/>
  <c r="AI893" i="3"/>
  <c r="AM893" i="3" s="1"/>
  <c r="AJ893" i="3"/>
  <c r="AN893" i="3" s="1"/>
  <c r="AI894" i="3"/>
  <c r="AM894" i="3" s="1"/>
  <c r="AJ894" i="3"/>
  <c r="AN894" i="3" s="1"/>
  <c r="AI895" i="3"/>
  <c r="AM895" i="3" s="1"/>
  <c r="AJ895" i="3"/>
  <c r="AN895" i="3" s="1"/>
  <c r="AI896" i="3"/>
  <c r="AM896" i="3" s="1"/>
  <c r="AJ896" i="3"/>
  <c r="AN896" i="3" s="1"/>
  <c r="AI897" i="3"/>
  <c r="AM897" i="3" s="1"/>
  <c r="AJ897" i="3"/>
  <c r="AN897" i="3" s="1"/>
  <c r="AI898" i="3"/>
  <c r="AM898" i="3" s="1"/>
  <c r="AJ898" i="3"/>
  <c r="AN898" i="3" s="1"/>
  <c r="AI899" i="3"/>
  <c r="AM899" i="3" s="1"/>
  <c r="AJ899" i="3"/>
  <c r="AN899" i="3" s="1"/>
  <c r="AI900" i="3"/>
  <c r="AM900" i="3" s="1"/>
  <c r="AJ900" i="3"/>
  <c r="AN900" i="3" s="1"/>
  <c r="AI901" i="3"/>
  <c r="AM901" i="3" s="1"/>
  <c r="AJ901" i="3"/>
  <c r="AN901" i="3" s="1"/>
  <c r="AI902" i="3"/>
  <c r="AM902" i="3" s="1"/>
  <c r="AJ902" i="3"/>
  <c r="AN902" i="3" s="1"/>
  <c r="AI903" i="3"/>
  <c r="AM903" i="3" s="1"/>
  <c r="AJ903" i="3"/>
  <c r="AN903" i="3" s="1"/>
  <c r="AI904" i="3"/>
  <c r="AM904" i="3" s="1"/>
  <c r="AJ904" i="3"/>
  <c r="AN904" i="3" s="1"/>
  <c r="AI905" i="3"/>
  <c r="AM905" i="3" s="1"/>
  <c r="AJ905" i="3"/>
  <c r="AN905" i="3" s="1"/>
  <c r="AI906" i="3"/>
  <c r="AM906" i="3" s="1"/>
  <c r="AJ906" i="3"/>
  <c r="AN906" i="3" s="1"/>
  <c r="AI907" i="3"/>
  <c r="AM907" i="3" s="1"/>
  <c r="AJ907" i="3"/>
  <c r="AN907" i="3" s="1"/>
  <c r="AI908" i="3"/>
  <c r="AM908" i="3" s="1"/>
  <c r="AJ908" i="3"/>
  <c r="AN908" i="3" s="1"/>
  <c r="AI909" i="3"/>
  <c r="AM909" i="3" s="1"/>
  <c r="AJ909" i="3"/>
  <c r="AN909" i="3" s="1"/>
  <c r="AI910" i="3"/>
  <c r="AM910" i="3" s="1"/>
  <c r="AJ910" i="3"/>
  <c r="AN910" i="3" s="1"/>
  <c r="AI911" i="3"/>
  <c r="AM911" i="3" s="1"/>
  <c r="AJ911" i="3"/>
  <c r="AN911" i="3" s="1"/>
  <c r="AI912" i="3"/>
  <c r="AM912" i="3" s="1"/>
  <c r="AJ912" i="3"/>
  <c r="AN912" i="3" s="1"/>
  <c r="AI913" i="3"/>
  <c r="AM913" i="3" s="1"/>
  <c r="AJ913" i="3"/>
  <c r="AN913" i="3" s="1"/>
  <c r="AI914" i="3"/>
  <c r="AM914" i="3" s="1"/>
  <c r="AJ914" i="3"/>
  <c r="AN914" i="3" s="1"/>
  <c r="AI915" i="3"/>
  <c r="AM915" i="3" s="1"/>
  <c r="AJ915" i="3"/>
  <c r="AN915" i="3" s="1"/>
  <c r="AI916" i="3"/>
  <c r="AM916" i="3" s="1"/>
  <c r="AJ916" i="3"/>
  <c r="AN916" i="3" s="1"/>
  <c r="AI917" i="3"/>
  <c r="AM917" i="3" s="1"/>
  <c r="AJ917" i="3"/>
  <c r="AN917" i="3" s="1"/>
  <c r="AI918" i="3"/>
  <c r="AM918" i="3" s="1"/>
  <c r="AJ918" i="3"/>
  <c r="AN918" i="3" s="1"/>
  <c r="AI919" i="3"/>
  <c r="AM919" i="3" s="1"/>
  <c r="AJ919" i="3"/>
  <c r="AN919" i="3" s="1"/>
  <c r="AI920" i="3"/>
  <c r="AM920" i="3" s="1"/>
  <c r="AJ920" i="3"/>
  <c r="AN920" i="3" s="1"/>
  <c r="AI921" i="3"/>
  <c r="AM921" i="3" s="1"/>
  <c r="AJ921" i="3"/>
  <c r="AN921" i="3" s="1"/>
  <c r="AI922" i="3"/>
  <c r="AM922" i="3" s="1"/>
  <c r="AJ922" i="3"/>
  <c r="AN922" i="3" s="1"/>
  <c r="AI923" i="3"/>
  <c r="AM923" i="3" s="1"/>
  <c r="AJ923" i="3"/>
  <c r="AN923" i="3" s="1"/>
  <c r="AI924" i="3"/>
  <c r="AM924" i="3" s="1"/>
  <c r="AJ924" i="3"/>
  <c r="AN924" i="3" s="1"/>
  <c r="AI925" i="3"/>
  <c r="AM925" i="3" s="1"/>
  <c r="AJ925" i="3"/>
  <c r="AN925" i="3" s="1"/>
  <c r="AI926" i="3"/>
  <c r="AM926" i="3" s="1"/>
  <c r="AJ926" i="3"/>
  <c r="AN926" i="3" s="1"/>
  <c r="AI927" i="3"/>
  <c r="AM927" i="3" s="1"/>
  <c r="AJ927" i="3"/>
  <c r="AN927" i="3" s="1"/>
  <c r="AI928" i="3"/>
  <c r="AM928" i="3" s="1"/>
  <c r="AJ928" i="3"/>
  <c r="AN928" i="3" s="1"/>
  <c r="AI929" i="3"/>
  <c r="AM929" i="3" s="1"/>
  <c r="AJ929" i="3"/>
  <c r="AN929" i="3" s="1"/>
  <c r="AI930" i="3"/>
  <c r="AM930" i="3" s="1"/>
  <c r="AJ930" i="3"/>
  <c r="AN930" i="3" s="1"/>
  <c r="AI931" i="3"/>
  <c r="AM931" i="3" s="1"/>
  <c r="AJ931" i="3"/>
  <c r="AN931" i="3" s="1"/>
  <c r="AI932" i="3"/>
  <c r="AM932" i="3" s="1"/>
  <c r="AJ932" i="3"/>
  <c r="AN932" i="3" s="1"/>
  <c r="AI933" i="3"/>
  <c r="AM933" i="3" s="1"/>
  <c r="AJ933" i="3"/>
  <c r="AN933" i="3" s="1"/>
  <c r="AI934" i="3"/>
  <c r="AM934" i="3" s="1"/>
  <c r="AJ934" i="3"/>
  <c r="AN934" i="3" s="1"/>
  <c r="AI935" i="3"/>
  <c r="AM935" i="3" s="1"/>
  <c r="AJ935" i="3"/>
  <c r="AN935" i="3" s="1"/>
  <c r="AI936" i="3"/>
  <c r="AM936" i="3" s="1"/>
  <c r="AJ936" i="3"/>
  <c r="AN936" i="3" s="1"/>
  <c r="AI937" i="3"/>
  <c r="AM937" i="3" s="1"/>
  <c r="AJ937" i="3"/>
  <c r="AN937" i="3" s="1"/>
  <c r="AI938" i="3"/>
  <c r="AM938" i="3" s="1"/>
  <c r="AJ938" i="3"/>
  <c r="AN938" i="3" s="1"/>
  <c r="AI939" i="3"/>
  <c r="AM939" i="3" s="1"/>
  <c r="AJ939" i="3"/>
  <c r="AN939" i="3" s="1"/>
  <c r="AI940" i="3"/>
  <c r="AM940" i="3" s="1"/>
  <c r="AJ940" i="3"/>
  <c r="AN940" i="3" s="1"/>
  <c r="AI941" i="3"/>
  <c r="AM941" i="3" s="1"/>
  <c r="AJ941" i="3"/>
  <c r="AN941" i="3" s="1"/>
  <c r="AI942" i="3"/>
  <c r="AM942" i="3" s="1"/>
  <c r="AJ942" i="3"/>
  <c r="AN942" i="3" s="1"/>
  <c r="AI943" i="3"/>
  <c r="AM943" i="3" s="1"/>
  <c r="AJ943" i="3"/>
  <c r="AN943" i="3" s="1"/>
  <c r="AI944" i="3"/>
  <c r="AM944" i="3" s="1"/>
  <c r="AJ944" i="3"/>
  <c r="AN944" i="3" s="1"/>
  <c r="AI945" i="3"/>
  <c r="AM945" i="3" s="1"/>
  <c r="AJ945" i="3"/>
  <c r="AN945" i="3" s="1"/>
  <c r="AI946" i="3"/>
  <c r="AM946" i="3" s="1"/>
  <c r="AJ946" i="3"/>
  <c r="AN946" i="3" s="1"/>
  <c r="AI947" i="3"/>
  <c r="AM947" i="3" s="1"/>
  <c r="AJ947" i="3"/>
  <c r="AN947" i="3" s="1"/>
  <c r="AI948" i="3"/>
  <c r="AM948" i="3" s="1"/>
  <c r="AJ948" i="3"/>
  <c r="AN948" i="3" s="1"/>
  <c r="AI949" i="3"/>
  <c r="AM949" i="3" s="1"/>
  <c r="AJ949" i="3"/>
  <c r="AN949" i="3" s="1"/>
  <c r="AI950" i="3"/>
  <c r="AM950" i="3" s="1"/>
  <c r="AJ950" i="3"/>
  <c r="AN950" i="3" s="1"/>
  <c r="AI951" i="3"/>
  <c r="AM951" i="3" s="1"/>
  <c r="AJ951" i="3"/>
  <c r="AN951" i="3" s="1"/>
  <c r="AI952" i="3"/>
  <c r="AM952" i="3" s="1"/>
  <c r="AJ952" i="3"/>
  <c r="AN952" i="3" s="1"/>
  <c r="AI953" i="3"/>
  <c r="AM953" i="3" s="1"/>
  <c r="AJ953" i="3"/>
  <c r="AN953" i="3" s="1"/>
  <c r="AI954" i="3"/>
  <c r="AM954" i="3" s="1"/>
  <c r="AJ954" i="3"/>
  <c r="AN954" i="3" s="1"/>
  <c r="AI955" i="3"/>
  <c r="AM955" i="3" s="1"/>
  <c r="AJ955" i="3"/>
  <c r="AN955" i="3" s="1"/>
  <c r="AI956" i="3"/>
  <c r="AM956" i="3" s="1"/>
  <c r="AJ956" i="3"/>
  <c r="AN956" i="3" s="1"/>
  <c r="AI957" i="3"/>
  <c r="AM957" i="3" s="1"/>
  <c r="AJ957" i="3"/>
  <c r="AN957" i="3" s="1"/>
  <c r="AI958" i="3"/>
  <c r="AM958" i="3" s="1"/>
  <c r="AJ958" i="3"/>
  <c r="AN958" i="3" s="1"/>
  <c r="AI959" i="3"/>
  <c r="AM959" i="3" s="1"/>
  <c r="AJ959" i="3"/>
  <c r="AN959" i="3" s="1"/>
  <c r="AI960" i="3"/>
  <c r="AM960" i="3" s="1"/>
  <c r="AJ960" i="3"/>
  <c r="AN960" i="3" s="1"/>
  <c r="AI961" i="3"/>
  <c r="AM961" i="3" s="1"/>
  <c r="AJ961" i="3"/>
  <c r="AN961" i="3" s="1"/>
  <c r="AI962" i="3"/>
  <c r="AM962" i="3" s="1"/>
  <c r="AJ962" i="3"/>
  <c r="AN962" i="3" s="1"/>
  <c r="AI963" i="3"/>
  <c r="AM963" i="3" s="1"/>
  <c r="AJ963" i="3"/>
  <c r="AN963" i="3" s="1"/>
  <c r="AI964" i="3"/>
  <c r="AM964" i="3" s="1"/>
  <c r="AJ964" i="3"/>
  <c r="AN964" i="3" s="1"/>
  <c r="AI965" i="3"/>
  <c r="AM965" i="3" s="1"/>
  <c r="AJ965" i="3"/>
  <c r="AN965" i="3" s="1"/>
  <c r="AI966" i="3"/>
  <c r="AM966" i="3" s="1"/>
  <c r="AJ966" i="3"/>
  <c r="AN966" i="3" s="1"/>
  <c r="AI967" i="3"/>
  <c r="AM967" i="3" s="1"/>
  <c r="AJ967" i="3"/>
  <c r="AN967" i="3" s="1"/>
  <c r="AI968" i="3"/>
  <c r="AM968" i="3" s="1"/>
  <c r="AJ968" i="3"/>
  <c r="AN968" i="3" s="1"/>
  <c r="AI969" i="3"/>
  <c r="AM969" i="3" s="1"/>
  <c r="AJ969" i="3"/>
  <c r="AN969" i="3" s="1"/>
  <c r="AI970" i="3"/>
  <c r="AM970" i="3" s="1"/>
  <c r="AJ970" i="3"/>
  <c r="AN970" i="3" s="1"/>
  <c r="AI971" i="3"/>
  <c r="AM971" i="3" s="1"/>
  <c r="AJ971" i="3"/>
  <c r="AN971" i="3" s="1"/>
  <c r="AI972" i="3"/>
  <c r="AM972" i="3" s="1"/>
  <c r="AJ972" i="3"/>
  <c r="AN972" i="3" s="1"/>
  <c r="AI973" i="3"/>
  <c r="AM973" i="3" s="1"/>
  <c r="AJ973" i="3"/>
  <c r="AN973" i="3" s="1"/>
  <c r="AI974" i="3"/>
  <c r="AM974" i="3" s="1"/>
  <c r="AJ974" i="3"/>
  <c r="AN974" i="3" s="1"/>
  <c r="AI975" i="3"/>
  <c r="AM975" i="3" s="1"/>
  <c r="AJ975" i="3"/>
  <c r="AN975" i="3" s="1"/>
  <c r="AI976" i="3"/>
  <c r="AM976" i="3" s="1"/>
  <c r="AJ976" i="3"/>
  <c r="AN976" i="3" s="1"/>
  <c r="AI977" i="3"/>
  <c r="AM977" i="3" s="1"/>
  <c r="AJ977" i="3"/>
  <c r="AN977" i="3" s="1"/>
  <c r="AI978" i="3"/>
  <c r="AM978" i="3" s="1"/>
  <c r="AJ978" i="3"/>
  <c r="AN978" i="3" s="1"/>
  <c r="AI979" i="3"/>
  <c r="AM979" i="3" s="1"/>
  <c r="AJ979" i="3"/>
  <c r="AN979" i="3" s="1"/>
  <c r="AI980" i="3"/>
  <c r="AM980" i="3" s="1"/>
  <c r="AJ980" i="3"/>
  <c r="AN980" i="3" s="1"/>
  <c r="AI981" i="3"/>
  <c r="AM981" i="3" s="1"/>
  <c r="AJ981" i="3"/>
  <c r="AN981" i="3" s="1"/>
  <c r="AI982" i="3"/>
  <c r="AM982" i="3" s="1"/>
  <c r="AJ982" i="3"/>
  <c r="AN982" i="3" s="1"/>
  <c r="AI983" i="3"/>
  <c r="AM983" i="3" s="1"/>
  <c r="AJ983" i="3"/>
  <c r="AN983" i="3" s="1"/>
  <c r="AI984" i="3"/>
  <c r="AM984" i="3" s="1"/>
  <c r="AJ984" i="3"/>
  <c r="AN984" i="3" s="1"/>
  <c r="AI985" i="3"/>
  <c r="AM985" i="3" s="1"/>
  <c r="AJ985" i="3"/>
  <c r="AN985" i="3" s="1"/>
  <c r="AI986" i="3"/>
  <c r="AM986" i="3" s="1"/>
  <c r="AJ986" i="3"/>
  <c r="AN986" i="3" s="1"/>
  <c r="AI987" i="3"/>
  <c r="AM987" i="3" s="1"/>
  <c r="AJ987" i="3"/>
  <c r="AN987" i="3" s="1"/>
  <c r="AI988" i="3"/>
  <c r="AM988" i="3" s="1"/>
  <c r="AJ988" i="3"/>
  <c r="AN988" i="3" s="1"/>
  <c r="AI989" i="3"/>
  <c r="AM989" i="3" s="1"/>
  <c r="AJ989" i="3"/>
  <c r="AN989" i="3" s="1"/>
  <c r="AI990" i="3"/>
  <c r="AM990" i="3" s="1"/>
  <c r="AJ990" i="3"/>
  <c r="AN990" i="3" s="1"/>
  <c r="AI991" i="3"/>
  <c r="AM991" i="3" s="1"/>
  <c r="AJ991" i="3"/>
  <c r="AN991" i="3" s="1"/>
  <c r="AI992" i="3"/>
  <c r="AM992" i="3" s="1"/>
  <c r="AJ992" i="3"/>
  <c r="AN992" i="3" s="1"/>
  <c r="AI993" i="3"/>
  <c r="AM993" i="3" s="1"/>
  <c r="AJ993" i="3"/>
  <c r="AN993" i="3" s="1"/>
  <c r="AI994" i="3"/>
  <c r="AM994" i="3" s="1"/>
  <c r="AJ994" i="3"/>
  <c r="AN994" i="3" s="1"/>
  <c r="AI995" i="3"/>
  <c r="AM995" i="3" s="1"/>
  <c r="AJ995" i="3"/>
  <c r="AN995" i="3" s="1"/>
  <c r="AI996" i="3"/>
  <c r="AM996" i="3" s="1"/>
  <c r="AJ996" i="3"/>
  <c r="AN996" i="3" s="1"/>
  <c r="AI997" i="3"/>
  <c r="AM997" i="3" s="1"/>
  <c r="AJ997" i="3"/>
  <c r="AN997" i="3" s="1"/>
  <c r="AI998" i="3"/>
  <c r="AM998" i="3" s="1"/>
  <c r="AJ998" i="3"/>
  <c r="AN998" i="3" s="1"/>
  <c r="AI999" i="3"/>
  <c r="AM999" i="3" s="1"/>
  <c r="AJ999" i="3"/>
  <c r="AN999" i="3" s="1"/>
  <c r="AI1000" i="3"/>
  <c r="AM1000" i="3" s="1"/>
  <c r="AJ1000" i="3"/>
  <c r="AN1000" i="3" s="1"/>
  <c r="AI1001" i="3"/>
  <c r="AM1001" i="3" s="1"/>
  <c r="AJ1001" i="3"/>
  <c r="AN1001" i="3" s="1"/>
  <c r="AJ3" i="3"/>
  <c r="AN3" i="3" s="1"/>
  <c r="AI3" i="3"/>
  <c r="AM3" i="3" s="1"/>
  <c r="F217" i="5" l="1"/>
  <c r="A218" i="5"/>
  <c r="F218" i="5" s="1"/>
  <c r="F216" i="5"/>
  <c r="A159" i="3"/>
  <c r="B159" i="3"/>
  <c r="P154" i="3" s="1"/>
  <c r="A213" i="5"/>
  <c r="B2" i="5"/>
  <c r="B4" i="5"/>
  <c r="B3" i="5"/>
  <c r="A201" i="5"/>
  <c r="D2" i="2"/>
  <c r="A3" i="2"/>
  <c r="AJ11" i="3"/>
  <c r="AN11" i="3" s="1"/>
  <c r="A5" i="4"/>
  <c r="P928" i="3"/>
  <c r="A4" i="5"/>
  <c r="A3" i="5"/>
  <c r="AO225" i="3"/>
  <c r="P976" i="3"/>
  <c r="P880" i="3"/>
  <c r="P496" i="3"/>
  <c r="P448" i="3"/>
  <c r="P352" i="3"/>
  <c r="P304" i="3"/>
  <c r="AO165" i="3"/>
  <c r="P400" i="3"/>
  <c r="P256" i="3"/>
  <c r="P784" i="3"/>
  <c r="P208" i="3"/>
  <c r="P832" i="3"/>
  <c r="P164" i="3"/>
  <c r="P736" i="3"/>
  <c r="P160" i="3"/>
  <c r="P688" i="3"/>
  <c r="P592" i="3"/>
  <c r="P640" i="3"/>
  <c r="P544" i="3"/>
  <c r="AP953" i="3"/>
  <c r="P953" i="3"/>
  <c r="AP893" i="3"/>
  <c r="P893" i="3"/>
  <c r="AP833" i="3"/>
  <c r="P833" i="3"/>
  <c r="AP749" i="3"/>
  <c r="P749" i="3"/>
  <c r="AP557" i="3"/>
  <c r="P557" i="3"/>
  <c r="AP449" i="3"/>
  <c r="P449" i="3"/>
  <c r="AP317" i="3"/>
  <c r="P317" i="3"/>
  <c r="AP281" i="3"/>
  <c r="P281" i="3"/>
  <c r="AP221" i="3"/>
  <c r="P221" i="3"/>
  <c r="AP964" i="3"/>
  <c r="P964" i="3"/>
  <c r="AP940" i="3"/>
  <c r="P940" i="3"/>
  <c r="AP892" i="3"/>
  <c r="P892" i="3"/>
  <c r="AP868" i="3"/>
  <c r="P868" i="3"/>
  <c r="AP820" i="3"/>
  <c r="P820" i="3"/>
  <c r="AP772" i="3"/>
  <c r="P772" i="3"/>
  <c r="AP652" i="3"/>
  <c r="P652" i="3"/>
  <c r="AP604" i="3"/>
  <c r="P604" i="3"/>
  <c r="AP484" i="3"/>
  <c r="P484" i="3"/>
  <c r="AP364" i="3"/>
  <c r="P364" i="3"/>
  <c r="P779" i="3"/>
  <c r="P443" i="3"/>
  <c r="AP987" i="3"/>
  <c r="P987" i="3"/>
  <c r="AP963" i="3"/>
  <c r="P963" i="3"/>
  <c r="AP939" i="3"/>
  <c r="P939" i="3"/>
  <c r="AP915" i="3"/>
  <c r="P915" i="3"/>
  <c r="AP891" i="3"/>
  <c r="P891" i="3"/>
  <c r="AP855" i="3"/>
  <c r="P855" i="3"/>
  <c r="AP831" i="3"/>
  <c r="P831" i="3"/>
  <c r="AP807" i="3"/>
  <c r="P807" i="3"/>
  <c r="AP783" i="3"/>
  <c r="P783" i="3"/>
  <c r="AP759" i="3"/>
  <c r="P759" i="3"/>
  <c r="AP735" i="3"/>
  <c r="P735" i="3"/>
  <c r="AP723" i="3"/>
  <c r="P723" i="3"/>
  <c r="AP699" i="3"/>
  <c r="P699" i="3"/>
  <c r="AP687" i="3"/>
  <c r="P687" i="3"/>
  <c r="AP651" i="3"/>
  <c r="P651" i="3"/>
  <c r="AP627" i="3"/>
  <c r="P627" i="3"/>
  <c r="AP615" i="3"/>
  <c r="P615" i="3"/>
  <c r="AP603" i="3"/>
  <c r="P603" i="3"/>
  <c r="AP579" i="3"/>
  <c r="P579" i="3"/>
  <c r="AP567" i="3"/>
  <c r="P567" i="3"/>
  <c r="AP555" i="3"/>
  <c r="P555" i="3"/>
  <c r="AP543" i="3"/>
  <c r="P543" i="3"/>
  <c r="AP531" i="3"/>
  <c r="P531" i="3"/>
  <c r="AP519" i="3"/>
  <c r="P519" i="3"/>
  <c r="AP507" i="3"/>
  <c r="P507" i="3"/>
  <c r="AP495" i="3"/>
  <c r="P495" i="3"/>
  <c r="AP483" i="3"/>
  <c r="P483" i="3"/>
  <c r="AP471" i="3"/>
  <c r="P471" i="3"/>
  <c r="AP459" i="3"/>
  <c r="P459" i="3"/>
  <c r="AP447" i="3"/>
  <c r="P447" i="3"/>
  <c r="AP435" i="3"/>
  <c r="P435" i="3"/>
  <c r="AP423" i="3"/>
  <c r="P423" i="3"/>
  <c r="AP411" i="3"/>
  <c r="P411" i="3"/>
  <c r="AP399" i="3"/>
  <c r="P399" i="3"/>
  <c r="AP387" i="3"/>
  <c r="P387" i="3"/>
  <c r="AP375" i="3"/>
  <c r="P375" i="3"/>
  <c r="AP363" i="3"/>
  <c r="P363" i="3"/>
  <c r="AP351" i="3"/>
  <c r="P351" i="3"/>
  <c r="AP339" i="3"/>
  <c r="P339" i="3"/>
  <c r="AP327" i="3"/>
  <c r="P327" i="3"/>
  <c r="AP315" i="3"/>
  <c r="P315" i="3"/>
  <c r="AP303" i="3"/>
  <c r="P303" i="3"/>
  <c r="AP291" i="3"/>
  <c r="P291" i="3"/>
  <c r="AP279" i="3"/>
  <c r="P279" i="3"/>
  <c r="AP267" i="3"/>
  <c r="P267" i="3"/>
  <c r="AP255" i="3"/>
  <c r="P255" i="3"/>
  <c r="AP243" i="3"/>
  <c r="P243" i="3"/>
  <c r="AP231" i="3"/>
  <c r="P231" i="3"/>
  <c r="AP195" i="3"/>
  <c r="P195" i="3"/>
  <c r="AP183" i="3"/>
  <c r="P183" i="3"/>
  <c r="AP171" i="3"/>
  <c r="P171" i="3"/>
  <c r="P970" i="3"/>
  <c r="P922" i="3"/>
  <c r="P874" i="3"/>
  <c r="P826" i="3"/>
  <c r="P778" i="3"/>
  <c r="P730" i="3"/>
  <c r="P682" i="3"/>
  <c r="P634" i="3"/>
  <c r="P586" i="3"/>
  <c r="P538" i="3"/>
  <c r="P490" i="3"/>
  <c r="P442" i="3"/>
  <c r="P394" i="3"/>
  <c r="P346" i="3"/>
  <c r="P298" i="3"/>
  <c r="P250" i="3"/>
  <c r="P202" i="3"/>
  <c r="P957" i="3"/>
  <c r="P909" i="3"/>
  <c r="P861" i="3"/>
  <c r="P813" i="3"/>
  <c r="P765" i="3"/>
  <c r="P717" i="3"/>
  <c r="P669" i="3"/>
  <c r="P621" i="3"/>
  <c r="P573" i="3"/>
  <c r="P525" i="3"/>
  <c r="P477" i="3"/>
  <c r="P429" i="3"/>
  <c r="P381" i="3"/>
  <c r="P333" i="3"/>
  <c r="P285" i="3"/>
  <c r="P237" i="3"/>
  <c r="P189" i="3"/>
  <c r="AK3" i="3"/>
  <c r="P3" i="3"/>
  <c r="AP929" i="3"/>
  <c r="P929" i="3"/>
  <c r="AP869" i="3"/>
  <c r="P869" i="3"/>
  <c r="AP785" i="3"/>
  <c r="P785" i="3"/>
  <c r="AP701" i="3"/>
  <c r="P701" i="3"/>
  <c r="AP629" i="3"/>
  <c r="P629" i="3"/>
  <c r="AP533" i="3"/>
  <c r="P533" i="3"/>
  <c r="AP461" i="3"/>
  <c r="P461" i="3"/>
  <c r="AP389" i="3"/>
  <c r="P389" i="3"/>
  <c r="AP329" i="3"/>
  <c r="P329" i="3"/>
  <c r="AP257" i="3"/>
  <c r="P257" i="3"/>
  <c r="AP197" i="3"/>
  <c r="P197" i="3"/>
  <c r="AP844" i="3"/>
  <c r="P844" i="3"/>
  <c r="AP700" i="3"/>
  <c r="P700" i="3"/>
  <c r="AP508" i="3"/>
  <c r="P508" i="3"/>
  <c r="AP220" i="3"/>
  <c r="P220" i="3"/>
  <c r="AP172" i="3"/>
  <c r="P172" i="3"/>
  <c r="P971" i="3"/>
  <c r="P827" i="3"/>
  <c r="P635" i="3"/>
  <c r="P491" i="3"/>
  <c r="P347" i="3"/>
  <c r="AP975" i="3"/>
  <c r="P975" i="3"/>
  <c r="AP951" i="3"/>
  <c r="P951" i="3"/>
  <c r="AP927" i="3"/>
  <c r="P927" i="3"/>
  <c r="AP903" i="3"/>
  <c r="P903" i="3"/>
  <c r="AP867" i="3"/>
  <c r="P867" i="3"/>
  <c r="AP843" i="3"/>
  <c r="P843" i="3"/>
  <c r="AP819" i="3"/>
  <c r="P819" i="3"/>
  <c r="AP795" i="3"/>
  <c r="P795" i="3"/>
  <c r="AP771" i="3"/>
  <c r="P771" i="3"/>
  <c r="AP747" i="3"/>
  <c r="P747" i="3"/>
  <c r="AP711" i="3"/>
  <c r="P711" i="3"/>
  <c r="AP675" i="3"/>
  <c r="P675" i="3"/>
  <c r="AP663" i="3"/>
  <c r="P663" i="3"/>
  <c r="AP639" i="3"/>
  <c r="P639" i="3"/>
  <c r="AP591" i="3"/>
  <c r="P591" i="3"/>
  <c r="AP207" i="3"/>
  <c r="P207" i="3"/>
  <c r="P956" i="3"/>
  <c r="P860" i="3"/>
  <c r="P764" i="3"/>
  <c r="P716" i="3"/>
  <c r="P620" i="3"/>
  <c r="P524" i="3"/>
  <c r="P428" i="3"/>
  <c r="P332" i="3"/>
  <c r="P284" i="3"/>
  <c r="P188" i="3"/>
  <c r="AP941" i="3"/>
  <c r="P941" i="3"/>
  <c r="AP845" i="3"/>
  <c r="P845" i="3"/>
  <c r="AP761" i="3"/>
  <c r="P761" i="3"/>
  <c r="AP677" i="3"/>
  <c r="P677" i="3"/>
  <c r="AP593" i="3"/>
  <c r="P593" i="3"/>
  <c r="AP521" i="3"/>
  <c r="P521" i="3"/>
  <c r="AP437" i="3"/>
  <c r="P437" i="3"/>
  <c r="AP353" i="3"/>
  <c r="P353" i="3"/>
  <c r="AP245" i="3"/>
  <c r="P245" i="3"/>
  <c r="AP161" i="3"/>
  <c r="P161" i="3"/>
  <c r="AP988" i="3"/>
  <c r="P988" i="3"/>
  <c r="AP916" i="3"/>
  <c r="P916" i="3"/>
  <c r="AP796" i="3"/>
  <c r="P796" i="3"/>
  <c r="AP748" i="3"/>
  <c r="P748" i="3"/>
  <c r="AP676" i="3"/>
  <c r="P676" i="3"/>
  <c r="AP556" i="3"/>
  <c r="P556" i="3"/>
  <c r="P683" i="3"/>
  <c r="P203" i="3"/>
  <c r="AP999" i="3"/>
  <c r="P999" i="3"/>
  <c r="AP879" i="3"/>
  <c r="P879" i="3"/>
  <c r="AP219" i="3"/>
  <c r="P219" i="3"/>
  <c r="P908" i="3"/>
  <c r="P812" i="3"/>
  <c r="P668" i="3"/>
  <c r="P572" i="3"/>
  <c r="P476" i="3"/>
  <c r="P380" i="3"/>
  <c r="P236" i="3"/>
  <c r="P955" i="3"/>
  <c r="P907" i="3"/>
  <c r="P859" i="3"/>
  <c r="P811" i="3"/>
  <c r="P763" i="3"/>
  <c r="P715" i="3"/>
  <c r="P667" i="3"/>
  <c r="P619" i="3"/>
  <c r="P571" i="3"/>
  <c r="P523" i="3"/>
  <c r="P475" i="3"/>
  <c r="P427" i="3"/>
  <c r="P379" i="3"/>
  <c r="P331" i="3"/>
  <c r="P283" i="3"/>
  <c r="P235" i="3"/>
  <c r="P187" i="3"/>
  <c r="P1000" i="3"/>
  <c r="P952" i="3"/>
  <c r="P904" i="3"/>
  <c r="P856" i="3"/>
  <c r="P808" i="3"/>
  <c r="P760" i="3"/>
  <c r="P712" i="3"/>
  <c r="P664" i="3"/>
  <c r="P616" i="3"/>
  <c r="P568" i="3"/>
  <c r="P520" i="3"/>
  <c r="P472" i="3"/>
  <c r="P424" i="3"/>
  <c r="P376" i="3"/>
  <c r="P328" i="3"/>
  <c r="P280" i="3"/>
  <c r="P232" i="3"/>
  <c r="P184" i="3"/>
  <c r="P995" i="3"/>
  <c r="P947" i="3"/>
  <c r="P899" i="3"/>
  <c r="P851" i="3"/>
  <c r="P803" i="3"/>
  <c r="P755" i="3"/>
  <c r="P707" i="3"/>
  <c r="P659" i="3"/>
  <c r="P611" i="3"/>
  <c r="P563" i="3"/>
  <c r="P515" i="3"/>
  <c r="P467" i="3"/>
  <c r="P419" i="3"/>
  <c r="P371" i="3"/>
  <c r="P323" i="3"/>
  <c r="P275" i="3"/>
  <c r="P227" i="3"/>
  <c r="P179" i="3"/>
  <c r="AP965" i="3"/>
  <c r="P965" i="3"/>
  <c r="AP881" i="3"/>
  <c r="P881" i="3"/>
  <c r="AP821" i="3"/>
  <c r="P821" i="3"/>
  <c r="AP773" i="3"/>
  <c r="P773" i="3"/>
  <c r="AP725" i="3"/>
  <c r="P725" i="3"/>
  <c r="AP689" i="3"/>
  <c r="P689" i="3"/>
  <c r="AP641" i="3"/>
  <c r="P641" i="3"/>
  <c r="AP581" i="3"/>
  <c r="P581" i="3"/>
  <c r="AP509" i="3"/>
  <c r="P509" i="3"/>
  <c r="AP473" i="3"/>
  <c r="P473" i="3"/>
  <c r="AP413" i="3"/>
  <c r="P413" i="3"/>
  <c r="AP365" i="3"/>
  <c r="P365" i="3"/>
  <c r="AP305" i="3"/>
  <c r="P305" i="3"/>
  <c r="AP233" i="3"/>
  <c r="P233" i="3"/>
  <c r="AP185" i="3"/>
  <c r="P185" i="3"/>
  <c r="AP724" i="3"/>
  <c r="P724" i="3"/>
  <c r="AP436" i="3"/>
  <c r="P436" i="3"/>
  <c r="AP340" i="3"/>
  <c r="P340" i="3"/>
  <c r="AP292" i="3"/>
  <c r="P292" i="3"/>
  <c r="AP268" i="3"/>
  <c r="P268" i="3"/>
  <c r="P946" i="3"/>
  <c r="P802" i="3"/>
  <c r="P466" i="3"/>
  <c r="AP992" i="3"/>
  <c r="P992" i="3"/>
  <c r="AP968" i="3"/>
  <c r="P968" i="3"/>
  <c r="AP944" i="3"/>
  <c r="P944" i="3"/>
  <c r="AP920" i="3"/>
  <c r="P920" i="3"/>
  <c r="AP896" i="3"/>
  <c r="P896" i="3"/>
  <c r="AP872" i="3"/>
  <c r="P872" i="3"/>
  <c r="AP848" i="3"/>
  <c r="P848" i="3"/>
  <c r="AP824" i="3"/>
  <c r="P824" i="3"/>
  <c r="AP800" i="3"/>
  <c r="P800" i="3"/>
  <c r="AP776" i="3"/>
  <c r="P776" i="3"/>
  <c r="AP752" i="3"/>
  <c r="P752" i="3"/>
  <c r="AP728" i="3"/>
  <c r="P728" i="3"/>
  <c r="AP704" i="3"/>
  <c r="P704" i="3"/>
  <c r="AP680" i="3"/>
  <c r="P680" i="3"/>
  <c r="AP656" i="3"/>
  <c r="P656" i="3"/>
  <c r="AP632" i="3"/>
  <c r="P632" i="3"/>
  <c r="AP608" i="3"/>
  <c r="P608" i="3"/>
  <c r="AP584" i="3"/>
  <c r="P584" i="3"/>
  <c r="AP560" i="3"/>
  <c r="P560" i="3"/>
  <c r="AP536" i="3"/>
  <c r="P536" i="3"/>
  <c r="AP512" i="3"/>
  <c r="P512" i="3"/>
  <c r="AP488" i="3"/>
  <c r="P488" i="3"/>
  <c r="AP464" i="3"/>
  <c r="P464" i="3"/>
  <c r="AP440" i="3"/>
  <c r="P440" i="3"/>
  <c r="AP416" i="3"/>
  <c r="P416" i="3"/>
  <c r="AP392" i="3"/>
  <c r="P392" i="3"/>
  <c r="AP368" i="3"/>
  <c r="P368" i="3"/>
  <c r="AP344" i="3"/>
  <c r="P344" i="3"/>
  <c r="AP320" i="3"/>
  <c r="P320" i="3"/>
  <c r="AP296" i="3"/>
  <c r="P296" i="3"/>
  <c r="AP272" i="3"/>
  <c r="P272" i="3"/>
  <c r="AP248" i="3"/>
  <c r="P248" i="3"/>
  <c r="AP224" i="3"/>
  <c r="P224" i="3"/>
  <c r="AP200" i="3"/>
  <c r="P200" i="3"/>
  <c r="P176" i="3"/>
  <c r="P981" i="3"/>
  <c r="P933" i="3"/>
  <c r="P885" i="3"/>
  <c r="P837" i="3"/>
  <c r="P789" i="3"/>
  <c r="P741" i="3"/>
  <c r="P693" i="3"/>
  <c r="P645" i="3"/>
  <c r="P597" i="3"/>
  <c r="P549" i="3"/>
  <c r="P501" i="3"/>
  <c r="P453" i="3"/>
  <c r="P405" i="3"/>
  <c r="P357" i="3"/>
  <c r="P309" i="3"/>
  <c r="P261" i="3"/>
  <c r="P213" i="3"/>
  <c r="P165" i="3"/>
  <c r="AP989" i="3"/>
  <c r="P989" i="3"/>
  <c r="AP905" i="3"/>
  <c r="P905" i="3"/>
  <c r="AP809" i="3"/>
  <c r="P809" i="3"/>
  <c r="AP737" i="3"/>
  <c r="P737" i="3"/>
  <c r="AP653" i="3"/>
  <c r="P653" i="3"/>
  <c r="AP605" i="3"/>
  <c r="P605" i="3"/>
  <c r="AP545" i="3"/>
  <c r="P545" i="3"/>
  <c r="AP485" i="3"/>
  <c r="P485" i="3"/>
  <c r="AP401" i="3"/>
  <c r="P401" i="3"/>
  <c r="AP341" i="3"/>
  <c r="P341" i="3"/>
  <c r="AP269" i="3"/>
  <c r="P269" i="3"/>
  <c r="AP209" i="3"/>
  <c r="P209" i="3"/>
  <c r="AP532" i="3"/>
  <c r="P532" i="3"/>
  <c r="AP388" i="3"/>
  <c r="P388" i="3"/>
  <c r="AP316" i="3"/>
  <c r="P316" i="3"/>
  <c r="AP244" i="3"/>
  <c r="P244" i="3"/>
  <c r="P875" i="3"/>
  <c r="P539" i="3"/>
  <c r="P251" i="3"/>
  <c r="P514" i="3"/>
  <c r="AP991" i="3"/>
  <c r="P991" i="3"/>
  <c r="AP967" i="3"/>
  <c r="P967" i="3"/>
  <c r="AP943" i="3"/>
  <c r="P943" i="3"/>
  <c r="AP919" i="3"/>
  <c r="P919" i="3"/>
  <c r="AP895" i="3"/>
  <c r="P895" i="3"/>
  <c r="AP871" i="3"/>
  <c r="P871" i="3"/>
  <c r="AP847" i="3"/>
  <c r="P847" i="3"/>
  <c r="AP823" i="3"/>
  <c r="P823" i="3"/>
  <c r="AP799" i="3"/>
  <c r="P799" i="3"/>
  <c r="AP775" i="3"/>
  <c r="P775" i="3"/>
  <c r="AP751" i="3"/>
  <c r="P751" i="3"/>
  <c r="AP727" i="3"/>
  <c r="P727" i="3"/>
  <c r="AP703" i="3"/>
  <c r="P703" i="3"/>
  <c r="AP679" i="3"/>
  <c r="P679" i="3"/>
  <c r="AP655" i="3"/>
  <c r="P655" i="3"/>
  <c r="AP631" i="3"/>
  <c r="P631" i="3"/>
  <c r="AP607" i="3"/>
  <c r="P607" i="3"/>
  <c r="AP583" i="3"/>
  <c r="P583" i="3"/>
  <c r="AP559" i="3"/>
  <c r="P559" i="3"/>
  <c r="AP535" i="3"/>
  <c r="P535" i="3"/>
  <c r="AP511" i="3"/>
  <c r="P511" i="3"/>
  <c r="AP487" i="3"/>
  <c r="P487" i="3"/>
  <c r="AP463" i="3"/>
  <c r="P463" i="3"/>
  <c r="AP439" i="3"/>
  <c r="P439" i="3"/>
  <c r="AP415" i="3"/>
  <c r="P415" i="3"/>
  <c r="AP391" i="3"/>
  <c r="P391" i="3"/>
  <c r="AP367" i="3"/>
  <c r="P367" i="3"/>
  <c r="AP343" i="3"/>
  <c r="P343" i="3"/>
  <c r="AP319" i="3"/>
  <c r="P319" i="3"/>
  <c r="AP295" i="3"/>
  <c r="P295" i="3"/>
  <c r="AP271" i="3"/>
  <c r="P271" i="3"/>
  <c r="AP247" i="3"/>
  <c r="P247" i="3"/>
  <c r="AP223" i="3"/>
  <c r="P223" i="3"/>
  <c r="AP199" i="3"/>
  <c r="P199" i="3"/>
  <c r="AP175" i="3"/>
  <c r="P175" i="3"/>
  <c r="P980" i="3"/>
  <c r="P932" i="3"/>
  <c r="P884" i="3"/>
  <c r="P836" i="3"/>
  <c r="P788" i="3"/>
  <c r="P740" i="3"/>
  <c r="P692" i="3"/>
  <c r="P644" i="3"/>
  <c r="P596" i="3"/>
  <c r="P548" i="3"/>
  <c r="P500" i="3"/>
  <c r="P452" i="3"/>
  <c r="P404" i="3"/>
  <c r="P356" i="3"/>
  <c r="P308" i="3"/>
  <c r="P260" i="3"/>
  <c r="P212" i="3"/>
  <c r="AP977" i="3"/>
  <c r="P977" i="3"/>
  <c r="AP917" i="3"/>
  <c r="P917" i="3"/>
  <c r="AP857" i="3"/>
  <c r="P857" i="3"/>
  <c r="AP797" i="3"/>
  <c r="P797" i="3"/>
  <c r="AP713" i="3"/>
  <c r="P713" i="3"/>
  <c r="AP665" i="3"/>
  <c r="P665" i="3"/>
  <c r="AP617" i="3"/>
  <c r="P617" i="3"/>
  <c r="AP569" i="3"/>
  <c r="P569" i="3"/>
  <c r="AP497" i="3"/>
  <c r="P497" i="3"/>
  <c r="AP425" i="3"/>
  <c r="P425" i="3"/>
  <c r="AP377" i="3"/>
  <c r="P377" i="3"/>
  <c r="AP293" i="3"/>
  <c r="P293" i="3"/>
  <c r="AP173" i="3"/>
  <c r="P173" i="3"/>
  <c r="AP628" i="3"/>
  <c r="P628" i="3"/>
  <c r="AP580" i="3"/>
  <c r="P580" i="3"/>
  <c r="AP460" i="3"/>
  <c r="P460" i="3"/>
  <c r="AP412" i="3"/>
  <c r="P412" i="3"/>
  <c r="AP196" i="3"/>
  <c r="P196" i="3"/>
  <c r="P923" i="3"/>
  <c r="P731" i="3"/>
  <c r="P587" i="3"/>
  <c r="P395" i="3"/>
  <c r="P299" i="3"/>
  <c r="P155" i="3"/>
  <c r="P994" i="3"/>
  <c r="P898" i="3"/>
  <c r="P850" i="3"/>
  <c r="P754" i="3"/>
  <c r="P706" i="3"/>
  <c r="P658" i="3"/>
  <c r="P610" i="3"/>
  <c r="P562" i="3"/>
  <c r="P418" i="3"/>
  <c r="P370" i="3"/>
  <c r="P322" i="3"/>
  <c r="P274" i="3"/>
  <c r="P226" i="3"/>
  <c r="P178" i="3"/>
  <c r="AP990" i="3"/>
  <c r="P990" i="3"/>
  <c r="AP978" i="3"/>
  <c r="P978" i="3"/>
  <c r="AP966" i="3"/>
  <c r="P966" i="3"/>
  <c r="AP954" i="3"/>
  <c r="P954" i="3"/>
  <c r="AP942" i="3"/>
  <c r="P942" i="3"/>
  <c r="AP930" i="3"/>
  <c r="P930" i="3"/>
  <c r="AP918" i="3"/>
  <c r="P918" i="3"/>
  <c r="AP906" i="3"/>
  <c r="P906" i="3"/>
  <c r="AP894" i="3"/>
  <c r="P894" i="3"/>
  <c r="AP882" i="3"/>
  <c r="P882" i="3"/>
  <c r="AP870" i="3"/>
  <c r="P870" i="3"/>
  <c r="AP858" i="3"/>
  <c r="P858" i="3"/>
  <c r="AP846" i="3"/>
  <c r="P846" i="3"/>
  <c r="AP834" i="3"/>
  <c r="P834" i="3"/>
  <c r="AP822" i="3"/>
  <c r="P822" i="3"/>
  <c r="AP810" i="3"/>
  <c r="P810" i="3"/>
  <c r="AP798" i="3"/>
  <c r="P798" i="3"/>
  <c r="AP786" i="3"/>
  <c r="P786" i="3"/>
  <c r="AP774" i="3"/>
  <c r="P774" i="3"/>
  <c r="AP762" i="3"/>
  <c r="P762" i="3"/>
  <c r="AP750" i="3"/>
  <c r="P750" i="3"/>
  <c r="AP738" i="3"/>
  <c r="P738" i="3"/>
  <c r="AP726" i="3"/>
  <c r="P726" i="3"/>
  <c r="AP714" i="3"/>
  <c r="P714" i="3"/>
  <c r="AP702" i="3"/>
  <c r="P702" i="3"/>
  <c r="AP690" i="3"/>
  <c r="P690" i="3"/>
  <c r="AP678" i="3"/>
  <c r="P678" i="3"/>
  <c r="AP666" i="3"/>
  <c r="P666" i="3"/>
  <c r="AP654" i="3"/>
  <c r="P654" i="3"/>
  <c r="AP642" i="3"/>
  <c r="P642" i="3"/>
  <c r="AP630" i="3"/>
  <c r="P630" i="3"/>
  <c r="AP618" i="3"/>
  <c r="P618" i="3"/>
  <c r="AP606" i="3"/>
  <c r="P606" i="3"/>
  <c r="AP594" i="3"/>
  <c r="P594" i="3"/>
  <c r="AP582" i="3"/>
  <c r="P582" i="3"/>
  <c r="AP570" i="3"/>
  <c r="P570" i="3"/>
  <c r="AP558" i="3"/>
  <c r="P558" i="3"/>
  <c r="AP546" i="3"/>
  <c r="P546" i="3"/>
  <c r="AP534" i="3"/>
  <c r="P534" i="3"/>
  <c r="AP522" i="3"/>
  <c r="P522" i="3"/>
  <c r="AP510" i="3"/>
  <c r="P510" i="3"/>
  <c r="AP498" i="3"/>
  <c r="P498" i="3"/>
  <c r="AP486" i="3"/>
  <c r="P486" i="3"/>
  <c r="AP474" i="3"/>
  <c r="P474" i="3"/>
  <c r="AP462" i="3"/>
  <c r="P462" i="3"/>
  <c r="AP450" i="3"/>
  <c r="P450" i="3"/>
  <c r="AP438" i="3"/>
  <c r="P438" i="3"/>
  <c r="AP426" i="3"/>
  <c r="P426" i="3"/>
  <c r="AP414" i="3"/>
  <c r="P414" i="3"/>
  <c r="AP402" i="3"/>
  <c r="P402" i="3"/>
  <c r="AP390" i="3"/>
  <c r="P390" i="3"/>
  <c r="AP378" i="3"/>
  <c r="P378" i="3"/>
  <c r="AP366" i="3"/>
  <c r="P366" i="3"/>
  <c r="AP354" i="3"/>
  <c r="P354" i="3"/>
  <c r="AP342" i="3"/>
  <c r="P342" i="3"/>
  <c r="AP330" i="3"/>
  <c r="P330" i="3"/>
  <c r="AP318" i="3"/>
  <c r="P318" i="3"/>
  <c r="AP306" i="3"/>
  <c r="P306" i="3"/>
  <c r="AP294" i="3"/>
  <c r="P294" i="3"/>
  <c r="AP282" i="3"/>
  <c r="P282" i="3"/>
  <c r="AP270" i="3"/>
  <c r="P270" i="3"/>
  <c r="AP258" i="3"/>
  <c r="P258" i="3"/>
  <c r="AP246" i="3"/>
  <c r="P246" i="3"/>
  <c r="AP234" i="3"/>
  <c r="P234" i="3"/>
  <c r="AP222" i="3"/>
  <c r="P222" i="3"/>
  <c r="AP210" i="3"/>
  <c r="P210" i="3"/>
  <c r="AP198" i="3"/>
  <c r="P198" i="3"/>
  <c r="AP186" i="3"/>
  <c r="P186" i="3"/>
  <c r="AP174" i="3"/>
  <c r="P174" i="3"/>
  <c r="AP162" i="3"/>
  <c r="P162" i="3"/>
  <c r="P979" i="3"/>
  <c r="P931" i="3"/>
  <c r="P883" i="3"/>
  <c r="P835" i="3"/>
  <c r="P787" i="3"/>
  <c r="P739" i="3"/>
  <c r="P691" i="3"/>
  <c r="P643" i="3"/>
  <c r="P595" i="3"/>
  <c r="P547" i="3"/>
  <c r="P499" i="3"/>
  <c r="P451" i="3"/>
  <c r="P403" i="3"/>
  <c r="P355" i="3"/>
  <c r="P307" i="3"/>
  <c r="P259" i="3"/>
  <c r="P211" i="3"/>
  <c r="P163" i="3"/>
  <c r="AP998" i="3"/>
  <c r="P998" i="3"/>
  <c r="AP986" i="3"/>
  <c r="P986" i="3"/>
  <c r="AP974" i="3"/>
  <c r="P974" i="3"/>
  <c r="P962" i="3"/>
  <c r="P950" i="3"/>
  <c r="P938" i="3"/>
  <c r="P926" i="3"/>
  <c r="P914" i="3"/>
  <c r="P902" i="3"/>
  <c r="P890" i="3"/>
  <c r="P878" i="3"/>
  <c r="AP866" i="3"/>
  <c r="P866" i="3"/>
  <c r="AP854" i="3"/>
  <c r="P854" i="3"/>
  <c r="AP842" i="3"/>
  <c r="P842" i="3"/>
  <c r="AP830" i="3"/>
  <c r="P830" i="3"/>
  <c r="P818" i="3"/>
  <c r="P806" i="3"/>
  <c r="P794" i="3"/>
  <c r="P782" i="3"/>
  <c r="P770" i="3"/>
  <c r="AK758" i="3"/>
  <c r="P758" i="3"/>
  <c r="AO746" i="3"/>
  <c r="P746" i="3"/>
  <c r="AO734" i="3"/>
  <c r="P734" i="3"/>
  <c r="AP722" i="3"/>
  <c r="P722" i="3"/>
  <c r="AP710" i="3"/>
  <c r="P710" i="3"/>
  <c r="AP698" i="3"/>
  <c r="P698" i="3"/>
  <c r="AP686" i="3"/>
  <c r="P686" i="3"/>
  <c r="AK674" i="3"/>
  <c r="P674" i="3"/>
  <c r="AK662" i="3"/>
  <c r="P662" i="3"/>
  <c r="AK650" i="3"/>
  <c r="P650" i="3"/>
  <c r="AK638" i="3"/>
  <c r="P638" i="3"/>
  <c r="AK626" i="3"/>
  <c r="P626" i="3"/>
  <c r="AK614" i="3"/>
  <c r="P614" i="3"/>
  <c r="AO602" i="3"/>
  <c r="P602" i="3"/>
  <c r="AO590" i="3"/>
  <c r="P590" i="3"/>
  <c r="AP578" i="3"/>
  <c r="P578" i="3"/>
  <c r="AP566" i="3"/>
  <c r="P566" i="3"/>
  <c r="AP554" i="3"/>
  <c r="P554" i="3"/>
  <c r="AP542" i="3"/>
  <c r="P542" i="3"/>
  <c r="AK530" i="3"/>
  <c r="P530" i="3"/>
  <c r="AK518" i="3"/>
  <c r="P518" i="3"/>
  <c r="AK506" i="3"/>
  <c r="P506" i="3"/>
  <c r="AO494" i="3"/>
  <c r="P494" i="3"/>
  <c r="AK482" i="3"/>
  <c r="P482" i="3"/>
  <c r="AK470" i="3"/>
  <c r="P470" i="3"/>
  <c r="AO458" i="3"/>
  <c r="P458" i="3"/>
  <c r="AO446" i="3"/>
  <c r="P446" i="3"/>
  <c r="AP434" i="3"/>
  <c r="P434" i="3"/>
  <c r="AP422" i="3"/>
  <c r="P422" i="3"/>
  <c r="AP410" i="3"/>
  <c r="P410" i="3"/>
  <c r="AP398" i="3"/>
  <c r="P398" i="3"/>
  <c r="AK386" i="3"/>
  <c r="P386" i="3"/>
  <c r="AK374" i="3"/>
  <c r="P374" i="3"/>
  <c r="AK362" i="3"/>
  <c r="P362" i="3"/>
  <c r="AK350" i="3"/>
  <c r="P350" i="3"/>
  <c r="AK338" i="3"/>
  <c r="P338" i="3"/>
  <c r="AK326" i="3"/>
  <c r="P326" i="3"/>
  <c r="AO314" i="3"/>
  <c r="P314" i="3"/>
  <c r="AO302" i="3"/>
  <c r="P302" i="3"/>
  <c r="AP290" i="3"/>
  <c r="P290" i="3"/>
  <c r="AP278" i="3"/>
  <c r="P278" i="3"/>
  <c r="AP266" i="3"/>
  <c r="P266" i="3"/>
  <c r="AP254" i="3"/>
  <c r="P254" i="3"/>
  <c r="AK242" i="3"/>
  <c r="P242" i="3"/>
  <c r="AK230" i="3"/>
  <c r="P230" i="3"/>
  <c r="AK218" i="3"/>
  <c r="P218" i="3"/>
  <c r="AK206" i="3"/>
  <c r="P206" i="3"/>
  <c r="AK194" i="3"/>
  <c r="P194" i="3"/>
  <c r="AK182" i="3"/>
  <c r="P182" i="3"/>
  <c r="AO170" i="3"/>
  <c r="P170" i="3"/>
  <c r="AO158" i="3"/>
  <c r="AP158" i="3" s="1"/>
  <c r="P158" i="3"/>
  <c r="P993" i="3"/>
  <c r="P969" i="3"/>
  <c r="P945" i="3"/>
  <c r="P921" i="3"/>
  <c r="P897" i="3"/>
  <c r="P873" i="3"/>
  <c r="P849" i="3"/>
  <c r="P825" i="3"/>
  <c r="P801" i="3"/>
  <c r="P777" i="3"/>
  <c r="P753" i="3"/>
  <c r="P729" i="3"/>
  <c r="P705" i="3"/>
  <c r="P681" i="3"/>
  <c r="P657" i="3"/>
  <c r="P633" i="3"/>
  <c r="P609" i="3"/>
  <c r="P585" i="3"/>
  <c r="P561" i="3"/>
  <c r="P537" i="3"/>
  <c r="P513" i="3"/>
  <c r="P489" i="3"/>
  <c r="P465" i="3"/>
  <c r="P441" i="3"/>
  <c r="P417" i="3"/>
  <c r="P393" i="3"/>
  <c r="P369" i="3"/>
  <c r="P345" i="3"/>
  <c r="P321" i="3"/>
  <c r="P297" i="3"/>
  <c r="P273" i="3"/>
  <c r="P249" i="3"/>
  <c r="P225" i="3"/>
  <c r="P201" i="3"/>
  <c r="P177" i="3"/>
  <c r="AP949" i="3"/>
  <c r="P949" i="3"/>
  <c r="AP913" i="3"/>
  <c r="P913" i="3"/>
  <c r="AP865" i="3"/>
  <c r="P865" i="3"/>
  <c r="AP805" i="3"/>
  <c r="P805" i="3"/>
  <c r="AP769" i="3"/>
  <c r="P769" i="3"/>
  <c r="AP733" i="3"/>
  <c r="P733" i="3"/>
  <c r="AP697" i="3"/>
  <c r="P697" i="3"/>
  <c r="AP661" i="3"/>
  <c r="P661" i="3"/>
  <c r="AP625" i="3"/>
  <c r="P625" i="3"/>
  <c r="AP565" i="3"/>
  <c r="P565" i="3"/>
  <c r="AP505" i="3"/>
  <c r="P505" i="3"/>
  <c r="AP457" i="3"/>
  <c r="P457" i="3"/>
  <c r="AP421" i="3"/>
  <c r="P421" i="3"/>
  <c r="AP373" i="3"/>
  <c r="P373" i="3"/>
  <c r="AP337" i="3"/>
  <c r="P337" i="3"/>
  <c r="AP301" i="3"/>
  <c r="P301" i="3"/>
  <c r="AP265" i="3"/>
  <c r="P265" i="3"/>
  <c r="AP229" i="3"/>
  <c r="P229" i="3"/>
  <c r="AP193" i="3"/>
  <c r="P193" i="3"/>
  <c r="P157" i="3"/>
  <c r="P996" i="3"/>
  <c r="P984" i="3"/>
  <c r="P972" i="3"/>
  <c r="P960" i="3"/>
  <c r="P948" i="3"/>
  <c r="P936" i="3"/>
  <c r="P924" i="3"/>
  <c r="P912" i="3"/>
  <c r="P900" i="3"/>
  <c r="P888" i="3"/>
  <c r="P876" i="3"/>
  <c r="P864" i="3"/>
  <c r="P852" i="3"/>
  <c r="P840" i="3"/>
  <c r="P828" i="3"/>
  <c r="P816" i="3"/>
  <c r="P804" i="3"/>
  <c r="P792" i="3"/>
  <c r="P780" i="3"/>
  <c r="P768" i="3"/>
  <c r="P756" i="3"/>
  <c r="P744" i="3"/>
  <c r="P732" i="3"/>
  <c r="P720" i="3"/>
  <c r="P708" i="3"/>
  <c r="P696" i="3"/>
  <c r="P684" i="3"/>
  <c r="P672" i="3"/>
  <c r="P660" i="3"/>
  <c r="P648" i="3"/>
  <c r="AK636" i="3"/>
  <c r="P636" i="3"/>
  <c r="AK624" i="3"/>
  <c r="P624" i="3"/>
  <c r="AK612" i="3"/>
  <c r="P612" i="3"/>
  <c r="AK600" i="3"/>
  <c r="P600" i="3"/>
  <c r="AK588" i="3"/>
  <c r="P588" i="3"/>
  <c r="AK576" i="3"/>
  <c r="P576" i="3"/>
  <c r="AK564" i="3"/>
  <c r="P564" i="3"/>
  <c r="AK552" i="3"/>
  <c r="P552" i="3"/>
  <c r="AK540" i="3"/>
  <c r="P540" i="3"/>
  <c r="AK528" i="3"/>
  <c r="P528" i="3"/>
  <c r="AK516" i="3"/>
  <c r="P516" i="3"/>
  <c r="AK504" i="3"/>
  <c r="P504" i="3"/>
  <c r="AK492" i="3"/>
  <c r="P492" i="3"/>
  <c r="AK480" i="3"/>
  <c r="P480" i="3"/>
  <c r="AK468" i="3"/>
  <c r="P468" i="3"/>
  <c r="AK456" i="3"/>
  <c r="P456" i="3"/>
  <c r="AK444" i="3"/>
  <c r="P444" i="3"/>
  <c r="AK432" i="3"/>
  <c r="P432" i="3"/>
  <c r="AK420" i="3"/>
  <c r="P420" i="3"/>
  <c r="AK408" i="3"/>
  <c r="P408" i="3"/>
  <c r="AK396" i="3"/>
  <c r="P396" i="3"/>
  <c r="AK384" i="3"/>
  <c r="P384" i="3"/>
  <c r="AK372" i="3"/>
  <c r="P372" i="3"/>
  <c r="AK360" i="3"/>
  <c r="P360" i="3"/>
  <c r="AK348" i="3"/>
  <c r="P348" i="3"/>
  <c r="AK336" i="3"/>
  <c r="P336" i="3"/>
  <c r="AK324" i="3"/>
  <c r="P324" i="3"/>
  <c r="AK312" i="3"/>
  <c r="P312" i="3"/>
  <c r="AK300" i="3"/>
  <c r="P300" i="3"/>
  <c r="AK288" i="3"/>
  <c r="P288" i="3"/>
  <c r="AK276" i="3"/>
  <c r="P276" i="3"/>
  <c r="AK264" i="3"/>
  <c r="P264" i="3"/>
  <c r="AK252" i="3"/>
  <c r="P252" i="3"/>
  <c r="AK240" i="3"/>
  <c r="P240" i="3"/>
  <c r="AK228" i="3"/>
  <c r="P228" i="3"/>
  <c r="AK216" i="3"/>
  <c r="P216" i="3"/>
  <c r="AK204" i="3"/>
  <c r="P204" i="3"/>
  <c r="AK192" i="3"/>
  <c r="P192" i="3"/>
  <c r="AK180" i="3"/>
  <c r="P180" i="3"/>
  <c r="AK168" i="3"/>
  <c r="P168" i="3"/>
  <c r="AK156" i="3"/>
  <c r="P156" i="3"/>
  <c r="AP829" i="3"/>
  <c r="P829" i="3"/>
  <c r="AP997" i="3"/>
  <c r="P997" i="3"/>
  <c r="AP961" i="3"/>
  <c r="P961" i="3"/>
  <c r="AP925" i="3"/>
  <c r="P925" i="3"/>
  <c r="AP889" i="3"/>
  <c r="P889" i="3"/>
  <c r="AP841" i="3"/>
  <c r="P841" i="3"/>
  <c r="AP793" i="3"/>
  <c r="P793" i="3"/>
  <c r="AP757" i="3"/>
  <c r="P757" i="3"/>
  <c r="AP721" i="3"/>
  <c r="P721" i="3"/>
  <c r="AP685" i="3"/>
  <c r="P685" i="3"/>
  <c r="AP649" i="3"/>
  <c r="P649" i="3"/>
  <c r="AP613" i="3"/>
  <c r="P613" i="3"/>
  <c r="AP577" i="3"/>
  <c r="P577" i="3"/>
  <c r="AP553" i="3"/>
  <c r="P553" i="3"/>
  <c r="AP529" i="3"/>
  <c r="P529" i="3"/>
  <c r="AP493" i="3"/>
  <c r="P493" i="3"/>
  <c r="AP469" i="3"/>
  <c r="P469" i="3"/>
  <c r="AP445" i="3"/>
  <c r="P445" i="3"/>
  <c r="AP409" i="3"/>
  <c r="P409" i="3"/>
  <c r="AP385" i="3"/>
  <c r="P385" i="3"/>
  <c r="AP349" i="3"/>
  <c r="P349" i="3"/>
  <c r="AP313" i="3"/>
  <c r="P313" i="3"/>
  <c r="AP289" i="3"/>
  <c r="P289" i="3"/>
  <c r="AP253" i="3"/>
  <c r="P253" i="3"/>
  <c r="AP217" i="3"/>
  <c r="P217" i="3"/>
  <c r="AP181" i="3"/>
  <c r="P181" i="3"/>
  <c r="P983" i="3"/>
  <c r="P959" i="3"/>
  <c r="P935" i="3"/>
  <c r="P911" i="3"/>
  <c r="P887" i="3"/>
  <c r="P863" i="3"/>
  <c r="P839" i="3"/>
  <c r="P815" i="3"/>
  <c r="P791" i="3"/>
  <c r="P767" i="3"/>
  <c r="P743" i="3"/>
  <c r="P719" i="3"/>
  <c r="P695" i="3"/>
  <c r="P671" i="3"/>
  <c r="P647" i="3"/>
  <c r="P623" i="3"/>
  <c r="P599" i="3"/>
  <c r="P575" i="3"/>
  <c r="P551" i="3"/>
  <c r="P527" i="3"/>
  <c r="P503" i="3"/>
  <c r="P479" i="3"/>
  <c r="P455" i="3"/>
  <c r="P431" i="3"/>
  <c r="P407" i="3"/>
  <c r="P383" i="3"/>
  <c r="P359" i="3"/>
  <c r="P335" i="3"/>
  <c r="P311" i="3"/>
  <c r="P287" i="3"/>
  <c r="P263" i="3"/>
  <c r="P239" i="3"/>
  <c r="P215" i="3"/>
  <c r="P191" i="3"/>
  <c r="P167" i="3"/>
  <c r="AP985" i="3"/>
  <c r="P985" i="3"/>
  <c r="AP973" i="3"/>
  <c r="P973" i="3"/>
  <c r="AP937" i="3"/>
  <c r="P937" i="3"/>
  <c r="AP901" i="3"/>
  <c r="P901" i="3"/>
  <c r="AP877" i="3"/>
  <c r="P877" i="3"/>
  <c r="AP853" i="3"/>
  <c r="P853" i="3"/>
  <c r="AP817" i="3"/>
  <c r="P817" i="3"/>
  <c r="AP781" i="3"/>
  <c r="P781" i="3"/>
  <c r="AP745" i="3"/>
  <c r="P745" i="3"/>
  <c r="AP709" i="3"/>
  <c r="P709" i="3"/>
  <c r="AP673" i="3"/>
  <c r="P673" i="3"/>
  <c r="AP637" i="3"/>
  <c r="P637" i="3"/>
  <c r="AP601" i="3"/>
  <c r="P601" i="3"/>
  <c r="AP589" i="3"/>
  <c r="P589" i="3"/>
  <c r="AP541" i="3"/>
  <c r="P541" i="3"/>
  <c r="AP517" i="3"/>
  <c r="P517" i="3"/>
  <c r="AP481" i="3"/>
  <c r="P481" i="3"/>
  <c r="AP433" i="3"/>
  <c r="P433" i="3"/>
  <c r="AP397" i="3"/>
  <c r="P397" i="3"/>
  <c r="AP361" i="3"/>
  <c r="P361" i="3"/>
  <c r="AP325" i="3"/>
  <c r="P325" i="3"/>
  <c r="AP277" i="3"/>
  <c r="P277" i="3"/>
  <c r="AP241" i="3"/>
  <c r="P241" i="3"/>
  <c r="AP205" i="3"/>
  <c r="P205" i="3"/>
  <c r="AP169" i="3"/>
  <c r="P169" i="3"/>
  <c r="P982" i="3"/>
  <c r="P958" i="3"/>
  <c r="P934" i="3"/>
  <c r="P910" i="3"/>
  <c r="P886" i="3"/>
  <c r="P862" i="3"/>
  <c r="P838" i="3"/>
  <c r="P814" i="3"/>
  <c r="P790" i="3"/>
  <c r="P766" i="3"/>
  <c r="P742" i="3"/>
  <c r="P718" i="3"/>
  <c r="P694" i="3"/>
  <c r="P670" i="3"/>
  <c r="P646" i="3"/>
  <c r="P622" i="3"/>
  <c r="P598" i="3"/>
  <c r="P574" i="3"/>
  <c r="P550" i="3"/>
  <c r="P526" i="3"/>
  <c r="P502" i="3"/>
  <c r="P478" i="3"/>
  <c r="P454" i="3"/>
  <c r="P430" i="3"/>
  <c r="P406" i="3"/>
  <c r="P382" i="3"/>
  <c r="P358" i="3"/>
  <c r="P334" i="3"/>
  <c r="P310" i="3"/>
  <c r="P286" i="3"/>
  <c r="P262" i="3"/>
  <c r="P238" i="3"/>
  <c r="P214" i="3"/>
  <c r="P190" i="3"/>
  <c r="P166" i="3"/>
  <c r="AO393" i="3"/>
  <c r="AK417" i="3"/>
  <c r="A4" i="3"/>
  <c r="AO3" i="3"/>
  <c r="AP3" i="3" s="1"/>
  <c r="B7" i="3"/>
  <c r="AO849" i="3"/>
  <c r="AK873" i="3"/>
  <c r="AK465" i="3"/>
  <c r="AO897" i="3"/>
  <c r="AK645" i="3"/>
  <c r="AO801" i="3"/>
  <c r="AO466" i="3"/>
  <c r="AK286" i="3"/>
  <c r="AO337" i="3"/>
  <c r="AK874" i="3"/>
  <c r="AK171" i="3"/>
  <c r="AO735" i="3"/>
  <c r="AO326" i="3"/>
  <c r="AK399" i="3"/>
  <c r="AO699" i="3"/>
  <c r="AO315" i="3"/>
  <c r="AK387" i="3"/>
  <c r="AO627" i="3"/>
  <c r="AO243" i="3"/>
  <c r="AK351" i="3"/>
  <c r="AO614" i="3"/>
  <c r="AK795" i="3"/>
  <c r="AK327" i="3"/>
  <c r="AO591" i="3"/>
  <c r="AO219" i="3"/>
  <c r="AK675" i="3"/>
  <c r="AK315" i="3"/>
  <c r="AK159" i="3"/>
  <c r="AO579" i="3"/>
  <c r="AO207" i="3"/>
  <c r="AO543" i="3"/>
  <c r="AO171" i="3"/>
  <c r="AK639" i="3"/>
  <c r="AK279" i="3"/>
  <c r="AO471" i="3"/>
  <c r="AK591" i="3"/>
  <c r="AK243" i="3"/>
  <c r="AK543" i="3"/>
  <c r="AK207" i="3"/>
  <c r="AO879" i="3"/>
  <c r="AO435" i="3"/>
  <c r="AK471" i="3"/>
  <c r="AK195" i="3"/>
  <c r="AO580" i="3"/>
  <c r="AO208" i="3"/>
  <c r="AK160" i="3"/>
  <c r="AO808" i="3"/>
  <c r="AK712" i="3"/>
  <c r="AO400" i="3"/>
  <c r="AK329" i="3"/>
  <c r="AO364" i="3"/>
  <c r="AK316" i="3"/>
  <c r="AK508" i="3"/>
  <c r="AO940" i="3"/>
  <c r="AO915" i="3"/>
  <c r="AK759" i="3"/>
  <c r="AK368" i="3"/>
  <c r="AO848" i="3"/>
  <c r="AK644" i="3"/>
  <c r="AO843" i="3"/>
  <c r="AO500" i="3"/>
  <c r="AO224" i="3"/>
  <c r="AK872" i="3"/>
  <c r="AO704" i="3"/>
  <c r="AO771" i="3"/>
  <c r="AO987" i="3"/>
  <c r="AK927" i="3"/>
  <c r="AO951" i="3"/>
  <c r="AO939" i="3"/>
  <c r="AK963" i="3"/>
  <c r="AK449" i="3"/>
  <c r="AO725" i="3"/>
  <c r="AO509" i="3"/>
  <c r="AO172" i="3"/>
  <c r="AK1000" i="3"/>
  <c r="AK436" i="3"/>
  <c r="AO508" i="3"/>
  <c r="AO316" i="3"/>
  <c r="AO700" i="3"/>
  <c r="AO869" i="3"/>
  <c r="AO485" i="3"/>
  <c r="AO305" i="3"/>
  <c r="AK592" i="3"/>
  <c r="AK388" i="3"/>
  <c r="AO665" i="3"/>
  <c r="AO245" i="3"/>
  <c r="AK196" i="3"/>
  <c r="AO664" i="3"/>
  <c r="AO244" i="3"/>
  <c r="AK544" i="3"/>
  <c r="AK727" i="3"/>
  <c r="AO844" i="3"/>
  <c r="AK796" i="3"/>
  <c r="AK352" i="3"/>
  <c r="AK173" i="3"/>
  <c r="AO425" i="3"/>
  <c r="AK509" i="3"/>
  <c r="AK961" i="3"/>
  <c r="AO655" i="3"/>
  <c r="AO499" i="3"/>
  <c r="AO331" i="3"/>
  <c r="AO223" i="3"/>
  <c r="AK691" i="3"/>
  <c r="AK235" i="3"/>
  <c r="AO931" i="3"/>
  <c r="AK919" i="3"/>
  <c r="AO799" i="3"/>
  <c r="AK499" i="3"/>
  <c r="AK367" i="3"/>
  <c r="AO607" i="3"/>
  <c r="AK871" i="3"/>
  <c r="AO895" i="3"/>
  <c r="AO451" i="3"/>
  <c r="AK823" i="3"/>
  <c r="AK643" i="3"/>
  <c r="AK187" i="3"/>
  <c r="AO283" i="3"/>
  <c r="AK463" i="3"/>
  <c r="AO271" i="3"/>
  <c r="AK595" i="3"/>
  <c r="AO703" i="3"/>
  <c r="AO547" i="3"/>
  <c r="AO163" i="3"/>
  <c r="AK775" i="3"/>
  <c r="AO979" i="3"/>
  <c r="AO847" i="3"/>
  <c r="AO391" i="3"/>
  <c r="AK739" i="3"/>
  <c r="AK547" i="3"/>
  <c r="AK415" i="3"/>
  <c r="AO910" i="3"/>
  <c r="AO730" i="3"/>
  <c r="AO1000" i="3"/>
  <c r="AO203" i="3"/>
  <c r="AO418" i="3"/>
  <c r="AK844" i="3"/>
  <c r="AK214" i="3"/>
  <c r="AK466" i="3"/>
  <c r="AK967" i="3"/>
  <c r="AK334" i="3"/>
  <c r="AO613" i="3"/>
  <c r="AO481" i="3"/>
  <c r="AK469" i="3"/>
  <c r="AO973" i="3"/>
  <c r="AK877" i="3"/>
  <c r="AK745" i="3"/>
  <c r="AK217" i="3"/>
  <c r="AK613" i="3"/>
  <c r="AO673" i="3"/>
  <c r="AK701" i="3"/>
  <c r="AO913" i="3"/>
  <c r="AK409" i="3"/>
  <c r="AK817" i="3"/>
  <c r="AK289" i="3"/>
  <c r="AK169" i="3"/>
  <c r="AO169" i="3"/>
  <c r="AK541" i="3"/>
  <c r="AO901" i="3"/>
  <c r="AO845" i="3"/>
  <c r="AO793" i="3"/>
  <c r="AO721" i="3"/>
  <c r="AO601" i="3"/>
  <c r="AO529" i="3"/>
  <c r="AO469" i="3"/>
  <c r="AO217" i="3"/>
  <c r="AK946" i="3"/>
  <c r="AK802" i="3"/>
  <c r="AK737" i="3"/>
  <c r="AK670" i="3"/>
  <c r="AK529" i="3"/>
  <c r="AK397" i="3"/>
  <c r="AK337" i="3"/>
  <c r="AO541" i="3"/>
  <c r="AO661" i="3"/>
  <c r="AK349" i="3"/>
  <c r="AK517" i="3"/>
  <c r="AK277" i="3"/>
  <c r="AK157" i="3"/>
  <c r="AO778" i="3"/>
  <c r="AO706" i="3"/>
  <c r="AO589" i="3"/>
  <c r="AO457" i="3"/>
  <c r="AO394" i="3"/>
  <c r="AO253" i="3"/>
  <c r="AO157" i="3"/>
  <c r="AP157" i="3" s="1"/>
  <c r="AK649" i="3"/>
  <c r="AK457" i="3"/>
  <c r="AK265" i="3"/>
  <c r="AK601" i="3"/>
  <c r="AO709" i="3"/>
  <c r="AO265" i="3"/>
  <c r="AK205" i="3"/>
  <c r="AO889" i="3"/>
  <c r="AO841" i="3"/>
  <c r="AO649" i="3"/>
  <c r="AO205" i="3"/>
  <c r="AK997" i="3"/>
  <c r="AK925" i="3"/>
  <c r="AK865" i="3"/>
  <c r="AK793" i="3"/>
  <c r="AK721" i="3"/>
  <c r="AK646" i="3"/>
  <c r="AK589" i="3"/>
  <c r="AK385" i="3"/>
  <c r="AK262" i="3"/>
  <c r="AO397" i="3"/>
  <c r="AK733" i="3"/>
  <c r="AO937" i="3"/>
  <c r="AO829" i="3"/>
  <c r="AO769" i="3"/>
  <c r="AO646" i="3"/>
  <c r="AO505" i="3"/>
  <c r="AO445" i="3"/>
  <c r="AO313" i="3"/>
  <c r="AK994" i="3"/>
  <c r="AK922" i="3"/>
  <c r="AK853" i="3"/>
  <c r="AK781" i="3"/>
  <c r="AK581" i="3"/>
  <c r="AK505" i="3"/>
  <c r="AK445" i="3"/>
  <c r="AK373" i="3"/>
  <c r="AK325" i="3"/>
  <c r="AK253" i="3"/>
  <c r="AK193" i="3"/>
  <c r="AO961" i="3"/>
  <c r="AO949" i="3"/>
  <c r="AO781" i="3"/>
  <c r="AO517" i="3"/>
  <c r="AO325" i="3"/>
  <c r="AK937" i="3"/>
  <c r="AK661" i="3"/>
  <c r="AO934" i="3"/>
  <c r="AO877" i="3"/>
  <c r="AO826" i="3"/>
  <c r="AO757" i="3"/>
  <c r="AO701" i="3"/>
  <c r="AO637" i="3"/>
  <c r="AO577" i="3"/>
  <c r="AO442" i="3"/>
  <c r="AO385" i="3"/>
  <c r="AO310" i="3"/>
  <c r="AO202" i="3"/>
  <c r="AK985" i="3"/>
  <c r="AK778" i="3"/>
  <c r="AK709" i="3"/>
  <c r="AK577" i="3"/>
  <c r="AK190" i="3"/>
  <c r="AK673" i="3"/>
  <c r="AO373" i="3"/>
  <c r="AK949" i="3"/>
  <c r="AO997" i="3"/>
  <c r="AO565" i="3"/>
  <c r="AK913" i="3"/>
  <c r="AK493" i="3"/>
  <c r="AK241" i="3"/>
  <c r="AO929" i="3"/>
  <c r="AO865" i="3"/>
  <c r="AO745" i="3"/>
  <c r="AO625" i="3"/>
  <c r="AO553" i="3"/>
  <c r="AO493" i="3"/>
  <c r="AO433" i="3"/>
  <c r="AO301" i="3"/>
  <c r="AO229" i="3"/>
  <c r="AO181" i="3"/>
  <c r="AK970" i="3"/>
  <c r="AK901" i="3"/>
  <c r="AK829" i="3"/>
  <c r="AK769" i="3"/>
  <c r="AK697" i="3"/>
  <c r="AK553" i="3"/>
  <c r="AK490" i="3"/>
  <c r="AK421" i="3"/>
  <c r="AK361" i="3"/>
  <c r="AK313" i="3"/>
  <c r="AK238" i="3"/>
  <c r="AK181" i="3"/>
  <c r="AO277" i="3"/>
  <c r="AO817" i="3"/>
  <c r="AO193" i="3"/>
  <c r="AO985" i="3"/>
  <c r="AO925" i="3"/>
  <c r="AO853" i="3"/>
  <c r="AO805" i="3"/>
  <c r="AO697" i="3"/>
  <c r="AO622" i="3"/>
  <c r="AO490" i="3"/>
  <c r="AO361" i="3"/>
  <c r="AO289" i="3"/>
  <c r="AO178" i="3"/>
  <c r="AK898" i="3"/>
  <c r="AK826" i="3"/>
  <c r="AK637" i="3"/>
  <c r="AK481" i="3"/>
  <c r="AK358" i="3"/>
  <c r="AK310" i="3"/>
  <c r="AO409" i="3"/>
  <c r="AK805" i="3"/>
  <c r="AO754" i="3"/>
  <c r="AO241" i="3"/>
  <c r="AK973" i="3"/>
  <c r="AK841" i="3"/>
  <c r="AK565" i="3"/>
  <c r="AK433" i="3"/>
  <c r="AO802" i="3"/>
  <c r="AO733" i="3"/>
  <c r="AO685" i="3"/>
  <c r="AO545" i="3"/>
  <c r="AO421" i="3"/>
  <c r="AO349" i="3"/>
  <c r="AO286" i="3"/>
  <c r="AK889" i="3"/>
  <c r="AK757" i="3"/>
  <c r="AK685" i="3"/>
  <c r="AK625" i="3"/>
  <c r="AK301" i="3"/>
  <c r="AK229" i="3"/>
  <c r="AO846" i="3"/>
  <c r="AO999" i="3"/>
  <c r="AO807" i="3"/>
  <c r="AO772" i="3"/>
  <c r="AO663" i="3"/>
  <c r="AO544" i="3"/>
  <c r="AO507" i="3"/>
  <c r="AO472" i="3"/>
  <c r="AO436" i="3"/>
  <c r="AO399" i="3"/>
  <c r="AO363" i="3"/>
  <c r="AK964" i="3"/>
  <c r="AK880" i="3"/>
  <c r="AK843" i="3"/>
  <c r="AK760" i="3"/>
  <c r="AK711" i="3"/>
  <c r="AK640" i="3"/>
  <c r="AK507" i="3"/>
  <c r="AK435" i="3"/>
  <c r="AK280" i="3"/>
  <c r="AK832" i="3"/>
  <c r="AO903" i="3"/>
  <c r="AO867" i="3"/>
  <c r="AO760" i="3"/>
  <c r="AO724" i="3"/>
  <c r="AO652" i="3"/>
  <c r="AO615" i="3"/>
  <c r="AO532" i="3"/>
  <c r="AO351" i="3"/>
  <c r="AO279" i="3"/>
  <c r="AK952" i="3"/>
  <c r="AK916" i="3"/>
  <c r="AK700" i="3"/>
  <c r="AK663" i="3"/>
  <c r="AK628" i="3"/>
  <c r="AK496" i="3"/>
  <c r="AK423" i="3"/>
  <c r="AK268" i="3"/>
  <c r="AK232" i="3"/>
  <c r="AO868" i="3"/>
  <c r="AO280" i="3"/>
  <c r="AO832" i="3"/>
  <c r="AO759" i="3"/>
  <c r="AO723" i="3"/>
  <c r="AO688" i="3"/>
  <c r="AO651" i="3"/>
  <c r="AO568" i="3"/>
  <c r="AO531" i="3"/>
  <c r="AO496" i="3"/>
  <c r="AO460" i="3"/>
  <c r="AO424" i="3"/>
  <c r="AO232" i="3"/>
  <c r="AK988" i="3"/>
  <c r="AK951" i="3"/>
  <c r="AK915" i="3"/>
  <c r="AK784" i="3"/>
  <c r="AK699" i="3"/>
  <c r="AK627" i="3"/>
  <c r="AK532" i="3"/>
  <c r="AK495" i="3"/>
  <c r="AK460" i="3"/>
  <c r="AK376" i="3"/>
  <c r="AK340" i="3"/>
  <c r="AK267" i="3"/>
  <c r="AK231" i="3"/>
  <c r="AO975" i="3"/>
  <c r="AO856" i="3"/>
  <c r="AO831" i="3"/>
  <c r="AO796" i="3"/>
  <c r="AO687" i="3"/>
  <c r="AO567" i="3"/>
  <c r="AO495" i="3"/>
  <c r="AO459" i="3"/>
  <c r="AO423" i="3"/>
  <c r="AO388" i="3"/>
  <c r="AO340" i="3"/>
  <c r="AO231" i="3"/>
  <c r="AK987" i="3"/>
  <c r="AK783" i="3"/>
  <c r="AK652" i="3"/>
  <c r="AK579" i="3"/>
  <c r="AK531" i="3"/>
  <c r="AK459" i="3"/>
  <c r="AK375" i="3"/>
  <c r="AK339" i="3"/>
  <c r="AK304" i="3"/>
  <c r="AO904" i="3"/>
  <c r="AO855" i="3"/>
  <c r="AO795" i="3"/>
  <c r="AO712" i="3"/>
  <c r="AO520" i="3"/>
  <c r="AO387" i="3"/>
  <c r="AO339" i="3"/>
  <c r="AO304" i="3"/>
  <c r="AO268" i="3"/>
  <c r="AO196" i="3"/>
  <c r="AO160" i="3"/>
  <c r="AK904" i="3"/>
  <c r="AK868" i="3"/>
  <c r="AK820" i="3"/>
  <c r="AK736" i="3"/>
  <c r="AK651" i="3"/>
  <c r="AK616" i="3"/>
  <c r="AK303" i="3"/>
  <c r="AK220" i="3"/>
  <c r="AK184" i="3"/>
  <c r="AO964" i="3"/>
  <c r="AO928" i="3"/>
  <c r="AO892" i="3"/>
  <c r="AO748" i="3"/>
  <c r="AO711" i="3"/>
  <c r="AO676" i="3"/>
  <c r="AO640" i="3"/>
  <c r="AO604" i="3"/>
  <c r="AO556" i="3"/>
  <c r="AO519" i="3"/>
  <c r="AO303" i="3"/>
  <c r="AO267" i="3"/>
  <c r="AO195" i="3"/>
  <c r="AO159" i="3"/>
  <c r="AP159" i="3" s="1"/>
  <c r="AK976" i="3"/>
  <c r="AK940" i="3"/>
  <c r="AK903" i="3"/>
  <c r="AK867" i="3"/>
  <c r="AK819" i="3"/>
  <c r="AK688" i="3"/>
  <c r="AK615" i="3"/>
  <c r="AK568" i="3"/>
  <c r="AK520" i="3"/>
  <c r="AK484" i="3"/>
  <c r="AK412" i="3"/>
  <c r="AK256" i="3"/>
  <c r="AK219" i="3"/>
  <c r="AK183" i="3"/>
  <c r="AO616" i="3"/>
  <c r="AK424" i="3"/>
  <c r="AO963" i="3"/>
  <c r="AO927" i="3"/>
  <c r="AO891" i="3"/>
  <c r="AO820" i="3"/>
  <c r="AO784" i="3"/>
  <c r="AO747" i="3"/>
  <c r="AO675" i="3"/>
  <c r="AO639" i="3"/>
  <c r="AO603" i="3"/>
  <c r="AO555" i="3"/>
  <c r="AO448" i="3"/>
  <c r="AO412" i="3"/>
  <c r="AO376" i="3"/>
  <c r="AK975" i="3"/>
  <c r="AK939" i="3"/>
  <c r="AK687" i="3"/>
  <c r="AK519" i="3"/>
  <c r="AK483" i="3"/>
  <c r="AK448" i="3"/>
  <c r="AK411" i="3"/>
  <c r="AK330" i="3"/>
  <c r="AK292" i="3"/>
  <c r="AK255" i="3"/>
  <c r="AO819" i="3"/>
  <c r="AO783" i="3"/>
  <c r="AO510" i="3"/>
  <c r="AO484" i="3"/>
  <c r="AO447" i="3"/>
  <c r="AO411" i="3"/>
  <c r="AO375" i="3"/>
  <c r="AO328" i="3"/>
  <c r="AO292" i="3"/>
  <c r="AO256" i="3"/>
  <c r="AO184" i="3"/>
  <c r="AK855" i="3"/>
  <c r="AK808" i="3"/>
  <c r="AK772" i="3"/>
  <c r="AK724" i="3"/>
  <c r="AK604" i="3"/>
  <c r="AK556" i="3"/>
  <c r="AK447" i="3"/>
  <c r="AK364" i="3"/>
  <c r="AK291" i="3"/>
  <c r="AO352" i="3"/>
  <c r="AK664" i="3"/>
  <c r="AO952" i="3"/>
  <c r="AO916" i="3"/>
  <c r="AO880" i="3"/>
  <c r="AO736" i="3"/>
  <c r="AO628" i="3"/>
  <c r="AO592" i="3"/>
  <c r="AO483" i="3"/>
  <c r="AO327" i="3"/>
  <c r="AO291" i="3"/>
  <c r="AO255" i="3"/>
  <c r="AO220" i="3"/>
  <c r="AO183" i="3"/>
  <c r="AK928" i="3"/>
  <c r="AK891" i="3"/>
  <c r="AK807" i="3"/>
  <c r="AK771" i="3"/>
  <c r="AK676" i="3"/>
  <c r="AK603" i="3"/>
  <c r="AK555" i="3"/>
  <c r="AK472" i="3"/>
  <c r="AK400" i="3"/>
  <c r="AK363" i="3"/>
  <c r="AK328" i="3"/>
  <c r="AK244" i="3"/>
  <c r="AK208" i="3"/>
  <c r="AK172" i="3"/>
  <c r="AK917" i="3"/>
  <c r="AK809" i="3"/>
  <c r="AK978" i="3"/>
  <c r="AO953" i="3"/>
  <c r="AO809" i="3"/>
  <c r="AO785" i="3"/>
  <c r="AO629" i="3"/>
  <c r="AO605" i="3"/>
  <c r="AO365" i="3"/>
  <c r="AO186" i="3"/>
  <c r="AO161" i="3"/>
  <c r="AK473" i="3"/>
  <c r="AK293" i="3"/>
  <c r="AK233" i="3"/>
  <c r="AO989" i="3"/>
  <c r="AO569" i="3"/>
  <c r="AO449" i="3"/>
  <c r="AO329" i="3"/>
  <c r="AO210" i="3"/>
  <c r="AO185" i="3"/>
  <c r="AK833" i="3"/>
  <c r="AK773" i="3"/>
  <c r="AK665" i="3"/>
  <c r="AK641" i="3"/>
  <c r="AK605" i="3"/>
  <c r="AK569" i="3"/>
  <c r="AK534" i="3"/>
  <c r="AK413" i="3"/>
  <c r="AK378" i="3"/>
  <c r="AK353" i="3"/>
  <c r="AK197" i="3"/>
  <c r="AO749" i="3"/>
  <c r="AO689" i="3"/>
  <c r="AO533" i="3"/>
  <c r="AO473" i="3"/>
  <c r="AO269" i="3"/>
  <c r="AO233" i="3"/>
  <c r="AO209" i="3"/>
  <c r="AK941" i="3"/>
  <c r="AK533" i="3"/>
  <c r="AK377" i="3"/>
  <c r="AK257" i="3"/>
  <c r="AO918" i="3"/>
  <c r="AO893" i="3"/>
  <c r="AO857" i="3"/>
  <c r="AO833" i="3"/>
  <c r="AO713" i="3"/>
  <c r="AO653" i="3"/>
  <c r="AO390" i="3"/>
  <c r="AO293" i="3"/>
  <c r="AK725" i="3"/>
  <c r="AK690" i="3"/>
  <c r="AK497" i="3"/>
  <c r="AK437" i="3"/>
  <c r="AK317" i="3"/>
  <c r="AK161" i="3"/>
  <c r="AO942" i="3"/>
  <c r="AO917" i="3"/>
  <c r="AO594" i="3"/>
  <c r="AO413" i="3"/>
  <c r="AO389" i="3"/>
  <c r="AO353" i="3"/>
  <c r="AK797" i="3"/>
  <c r="AK689" i="3"/>
  <c r="AK557" i="3"/>
  <c r="AK221" i="3"/>
  <c r="AO977" i="3"/>
  <c r="AO941" i="3"/>
  <c r="AO773" i="3"/>
  <c r="AO618" i="3"/>
  <c r="AO593" i="3"/>
  <c r="AO557" i="3"/>
  <c r="AO497" i="3"/>
  <c r="AK965" i="3"/>
  <c r="AK653" i="3"/>
  <c r="AK629" i="3"/>
  <c r="AK401" i="3"/>
  <c r="AK341" i="3"/>
  <c r="AK281" i="3"/>
  <c r="AO737" i="3"/>
  <c r="AO677" i="3"/>
  <c r="AO617" i="3"/>
  <c r="AO521" i="3"/>
  <c r="AO438" i="3"/>
  <c r="AO317" i="3"/>
  <c r="AO257" i="3"/>
  <c r="AO173" i="3"/>
  <c r="AK822" i="3"/>
  <c r="AK713" i="3"/>
  <c r="AK593" i="3"/>
  <c r="AK521" i="3"/>
  <c r="AK245" i="3"/>
  <c r="AO881" i="3"/>
  <c r="AO798" i="3"/>
  <c r="AO462" i="3"/>
  <c r="AO437" i="3"/>
  <c r="AK989" i="3"/>
  <c r="AK857" i="3"/>
  <c r="AK821" i="3"/>
  <c r="AK461" i="3"/>
  <c r="AK425" i="3"/>
  <c r="AK185" i="3"/>
  <c r="AO965" i="3"/>
  <c r="AO821" i="3"/>
  <c r="AO797" i="3"/>
  <c r="AO641" i="3"/>
  <c r="AO461" i="3"/>
  <c r="AO401" i="3"/>
  <c r="AO377" i="3"/>
  <c r="AO341" i="3"/>
  <c r="AO197" i="3"/>
  <c r="AK749" i="3"/>
  <c r="AK677" i="3"/>
  <c r="AK485" i="3"/>
  <c r="AK365" i="3"/>
  <c r="AK305" i="3"/>
  <c r="AO905" i="3"/>
  <c r="AO761" i="3"/>
  <c r="AO581" i="3"/>
  <c r="AO281" i="3"/>
  <c r="AO221" i="3"/>
  <c r="AK953" i="3"/>
  <c r="AK881" i="3"/>
  <c r="AK617" i="3"/>
  <c r="AK545" i="3"/>
  <c r="AK389" i="3"/>
  <c r="AK269" i="3"/>
  <c r="AK209" i="3"/>
  <c r="AO894" i="3"/>
  <c r="AO666" i="3"/>
  <c r="AO642" i="3"/>
  <c r="AO486" i="3"/>
  <c r="AO258" i="3"/>
  <c r="AO162" i="3"/>
  <c r="AK714" i="3"/>
  <c r="AK642" i="3"/>
  <c r="AK558" i="3"/>
  <c r="AK354" i="3"/>
  <c r="AK198" i="3"/>
  <c r="AK174" i="3"/>
  <c r="AO966" i="3"/>
  <c r="AO714" i="3"/>
  <c r="AO534" i="3"/>
  <c r="AO330" i="3"/>
  <c r="AO306" i="3"/>
  <c r="AO282" i="3"/>
  <c r="AK846" i="3"/>
  <c r="AK738" i="3"/>
  <c r="AK426" i="3"/>
  <c r="AK402" i="3"/>
  <c r="AK246" i="3"/>
  <c r="AK222" i="3"/>
  <c r="AO738" i="3"/>
  <c r="AO690" i="3"/>
  <c r="AO558" i="3"/>
  <c r="AO354" i="3"/>
  <c r="AK582" i="3"/>
  <c r="AK474" i="3"/>
  <c r="AK270" i="3"/>
  <c r="AO810" i="3"/>
  <c r="AO762" i="3"/>
  <c r="AO402" i="3"/>
  <c r="AK894" i="3"/>
  <c r="AK870" i="3"/>
  <c r="AK786" i="3"/>
  <c r="AK762" i="3"/>
  <c r="AK654" i="3"/>
  <c r="AK606" i="3"/>
  <c r="AK498" i="3"/>
  <c r="AK450" i="3"/>
  <c r="AK294" i="3"/>
  <c r="AO990" i="3"/>
  <c r="AO858" i="3"/>
  <c r="AO988" i="3"/>
  <c r="AO834" i="3"/>
  <c r="AO786" i="3"/>
  <c r="AO582" i="3"/>
  <c r="AO426" i="3"/>
  <c r="AO378" i="3"/>
  <c r="AK942" i="3"/>
  <c r="AK918" i="3"/>
  <c r="AK892" i="3"/>
  <c r="AK869" i="3"/>
  <c r="AK810" i="3"/>
  <c r="AK785" i="3"/>
  <c r="AK761" i="3"/>
  <c r="AK735" i="3"/>
  <c r="AK678" i="3"/>
  <c r="AK580" i="3"/>
  <c r="AK522" i="3"/>
  <c r="AK318" i="3"/>
  <c r="AO906" i="3"/>
  <c r="AO882" i="3"/>
  <c r="AO630" i="3"/>
  <c r="AO474" i="3"/>
  <c r="AO450" i="3"/>
  <c r="AO246" i="3"/>
  <c r="AO174" i="3"/>
  <c r="AK966" i="3"/>
  <c r="AK834" i="3"/>
  <c r="AK702" i="3"/>
  <c r="AK630" i="3"/>
  <c r="AK342" i="3"/>
  <c r="AK162" i="3"/>
  <c r="AO954" i="3"/>
  <c r="AO930" i="3"/>
  <c r="AO654" i="3"/>
  <c r="AO606" i="3"/>
  <c r="AO522" i="3"/>
  <c r="AO498" i="3"/>
  <c r="AO294" i="3"/>
  <c r="AO222" i="3"/>
  <c r="AO198" i="3"/>
  <c r="AK990" i="3"/>
  <c r="AK546" i="3"/>
  <c r="AK390" i="3"/>
  <c r="AK366" i="3"/>
  <c r="AO678" i="3"/>
  <c r="AO342" i="3"/>
  <c r="AO318" i="3"/>
  <c r="AO270" i="3"/>
  <c r="AK882" i="3"/>
  <c r="AK726" i="3"/>
  <c r="AK570" i="3"/>
  <c r="AK210" i="3"/>
  <c r="AK186" i="3"/>
  <c r="AO978" i="3"/>
  <c r="AO726" i="3"/>
  <c r="AK858" i="3"/>
  <c r="AK750" i="3"/>
  <c r="AK438" i="3"/>
  <c r="AK414" i="3"/>
  <c r="AK258" i="3"/>
  <c r="AK234" i="3"/>
  <c r="AO702" i="3"/>
  <c r="AO570" i="3"/>
  <c r="AO366" i="3"/>
  <c r="AK930" i="3"/>
  <c r="AK906" i="3"/>
  <c r="AK594" i="3"/>
  <c r="AK510" i="3"/>
  <c r="AK486" i="3"/>
  <c r="AK282" i="3"/>
  <c r="AO546" i="3"/>
  <c r="AO750" i="3"/>
  <c r="AO976" i="3"/>
  <c r="AO870" i="3"/>
  <c r="AO822" i="3"/>
  <c r="AO774" i="3"/>
  <c r="AO414" i="3"/>
  <c r="AO234" i="3"/>
  <c r="AK954" i="3"/>
  <c r="AK929" i="3"/>
  <c r="AK905" i="3"/>
  <c r="AK856" i="3"/>
  <c r="AK798" i="3"/>
  <c r="AK774" i="3"/>
  <c r="AK748" i="3"/>
  <c r="AK723" i="3"/>
  <c r="AK666" i="3"/>
  <c r="AK618" i="3"/>
  <c r="AK567" i="3"/>
  <c r="AK462" i="3"/>
  <c r="AK306" i="3"/>
  <c r="AO886" i="3"/>
  <c r="AO862" i="3"/>
  <c r="AO598" i="3"/>
  <c r="AO574" i="3"/>
  <c r="AO551" i="3"/>
  <c r="AO262" i="3"/>
  <c r="AO239" i="3"/>
  <c r="AK850" i="3"/>
  <c r="AK754" i="3"/>
  <c r="AK730" i="3"/>
  <c r="AK622" i="3"/>
  <c r="AK598" i="3"/>
  <c r="AK442" i="3"/>
  <c r="AK418" i="3"/>
  <c r="AK166" i="3"/>
  <c r="AO994" i="3"/>
  <c r="AO682" i="3"/>
  <c r="AO550" i="3"/>
  <c r="AO370" i="3"/>
  <c r="AO346" i="3"/>
  <c r="AO238" i="3"/>
  <c r="AO154" i="3"/>
  <c r="AP154" i="3" s="1"/>
  <c r="AK706" i="3"/>
  <c r="AK574" i="3"/>
  <c r="AK550" i="3"/>
  <c r="AO970" i="3"/>
  <c r="AO947" i="3"/>
  <c r="AO658" i="3"/>
  <c r="AO526" i="3"/>
  <c r="AO502" i="3"/>
  <c r="AK682" i="3"/>
  <c r="AK526" i="3"/>
  <c r="AK502" i="3"/>
  <c r="AK394" i="3"/>
  <c r="AK370" i="3"/>
  <c r="AO946" i="3"/>
  <c r="AO838" i="3"/>
  <c r="AO814" i="3"/>
  <c r="AO634" i="3"/>
  <c r="AK658" i="3"/>
  <c r="AK478" i="3"/>
  <c r="AO922" i="3"/>
  <c r="AO898" i="3"/>
  <c r="AO611" i="3"/>
  <c r="AO478" i="3"/>
  <c r="AO454" i="3"/>
  <c r="AO322" i="3"/>
  <c r="AO298" i="3"/>
  <c r="AO214" i="3"/>
  <c r="AK982" i="3"/>
  <c r="AK958" i="3"/>
  <c r="AK934" i="3"/>
  <c r="AK886" i="3"/>
  <c r="AK346" i="3"/>
  <c r="AK322" i="3"/>
  <c r="AK298" i="3"/>
  <c r="AK274" i="3"/>
  <c r="AK250" i="3"/>
  <c r="AO790" i="3"/>
  <c r="AO766" i="3"/>
  <c r="AO742" i="3"/>
  <c r="AO718" i="3"/>
  <c r="AO610" i="3"/>
  <c r="AO430" i="3"/>
  <c r="AO406" i="3"/>
  <c r="AO274" i="3"/>
  <c r="AO190" i="3"/>
  <c r="AO166" i="3"/>
  <c r="AK910" i="3"/>
  <c r="AK838" i="3"/>
  <c r="AK814" i="3"/>
  <c r="AK790" i="3"/>
  <c r="AK742" i="3"/>
  <c r="AK454" i="3"/>
  <c r="AK226" i="3"/>
  <c r="AK202" i="3"/>
  <c r="AO874" i="3"/>
  <c r="AO850" i="3"/>
  <c r="AO586" i="3"/>
  <c r="AO562" i="3"/>
  <c r="AO250" i="3"/>
  <c r="AK862" i="3"/>
  <c r="AK766" i="3"/>
  <c r="AK634" i="3"/>
  <c r="AK610" i="3"/>
  <c r="AK430" i="3"/>
  <c r="AK178" i="3"/>
  <c r="AK154" i="3"/>
  <c r="AK443" i="3"/>
  <c r="AO982" i="3"/>
  <c r="AO694" i="3"/>
  <c r="AO671" i="3"/>
  <c r="AO382" i="3"/>
  <c r="AO358" i="3"/>
  <c r="AO335" i="3"/>
  <c r="AO226" i="3"/>
  <c r="AK718" i="3"/>
  <c r="AK694" i="3"/>
  <c r="AK586" i="3"/>
  <c r="AK562" i="3"/>
  <c r="AO958" i="3"/>
  <c r="AO670" i="3"/>
  <c r="AO538" i="3"/>
  <c r="AO514" i="3"/>
  <c r="AO334" i="3"/>
  <c r="AK671" i="3"/>
  <c r="AK538" i="3"/>
  <c r="AK514" i="3"/>
  <c r="AK406" i="3"/>
  <c r="AK382" i="3"/>
  <c r="AO491" i="3"/>
  <c r="AO431" i="3"/>
  <c r="AO275" i="3"/>
  <c r="AK839" i="3"/>
  <c r="AK731" i="3"/>
  <c r="AK587" i="3"/>
  <c r="AK479" i="3"/>
  <c r="AK335" i="3"/>
  <c r="AO731" i="3"/>
  <c r="AO527" i="3"/>
  <c r="AO371" i="3"/>
  <c r="AK947" i="3"/>
  <c r="AK815" i="3"/>
  <c r="AK311" i="3"/>
  <c r="AK203" i="3"/>
  <c r="AO815" i="3"/>
  <c r="AO707" i="3"/>
  <c r="AO587" i="3"/>
  <c r="AO467" i="3"/>
  <c r="AO407" i="3"/>
  <c r="AO311" i="3"/>
  <c r="AO623" i="3"/>
  <c r="AO503" i="3"/>
  <c r="AO347" i="3"/>
  <c r="AO215" i="3"/>
  <c r="AK875" i="3"/>
  <c r="AK623" i="3"/>
  <c r="AK455" i="3"/>
  <c r="AK371" i="3"/>
  <c r="AK263" i="3"/>
  <c r="AK155" i="3"/>
  <c r="AO959" i="3"/>
  <c r="AO875" i="3"/>
  <c r="AO287" i="3"/>
  <c r="AO155" i="3"/>
  <c r="AP155" i="3" s="1"/>
  <c r="AK767" i="3"/>
  <c r="AK743" i="3"/>
  <c r="AK599" i="3"/>
  <c r="AK515" i="3"/>
  <c r="AK239" i="3"/>
  <c r="AO443" i="3"/>
  <c r="AO227" i="3"/>
  <c r="AO191" i="3"/>
  <c r="AK983" i="3"/>
  <c r="AK659" i="3"/>
  <c r="AO743" i="3"/>
  <c r="AO659" i="3"/>
  <c r="AO539" i="3"/>
  <c r="AO383" i="3"/>
  <c r="AK959" i="3"/>
  <c r="AK215" i="3"/>
  <c r="AO599" i="3"/>
  <c r="AO479" i="3"/>
  <c r="AO419" i="3"/>
  <c r="AO323" i="3"/>
  <c r="AK551" i="3"/>
  <c r="AK407" i="3"/>
  <c r="AO635" i="3"/>
  <c r="AO515" i="3"/>
  <c r="AO359" i="3"/>
  <c r="AO263" i="3"/>
  <c r="AK803" i="3"/>
  <c r="AK695" i="3"/>
  <c r="AK383" i="3"/>
  <c r="AK299" i="3"/>
  <c r="AO887" i="3"/>
  <c r="AO803" i="3"/>
  <c r="AO575" i="3"/>
  <c r="AO455" i="3"/>
  <c r="AO395" i="3"/>
  <c r="AO299" i="3"/>
  <c r="AK911" i="3"/>
  <c r="AK887" i="3"/>
  <c r="AK527" i="3"/>
  <c r="AO717" i="3"/>
  <c r="AO765" i="3"/>
  <c r="AK561" i="3"/>
  <c r="AK284" i="3"/>
  <c r="AO955" i="3"/>
  <c r="AO632" i="3"/>
  <c r="AO933" i="3"/>
  <c r="AO884" i="3"/>
  <c r="AO835" i="3"/>
  <c r="AO787" i="3"/>
  <c r="AO753" i="3"/>
  <c r="AO597" i="3"/>
  <c r="AO488" i="3"/>
  <c r="AO441" i="3"/>
  <c r="AO379" i="3"/>
  <c r="AO319" i="3"/>
  <c r="AO273" i="3"/>
  <c r="AO259" i="3"/>
  <c r="AO213" i="3"/>
  <c r="AK957" i="3"/>
  <c r="AK909" i="3"/>
  <c r="AK860" i="3"/>
  <c r="AK729" i="3"/>
  <c r="AK679" i="3"/>
  <c r="AK631" i="3"/>
  <c r="AK583" i="3"/>
  <c r="AK501" i="3"/>
  <c r="AK451" i="3"/>
  <c r="AK403" i="3"/>
  <c r="AK355" i="3"/>
  <c r="AK321" i="3"/>
  <c r="AK273" i="3"/>
  <c r="AK223" i="3"/>
  <c r="AO609" i="3"/>
  <c r="AK513" i="3"/>
  <c r="AK237" i="3"/>
  <c r="AK789" i="3"/>
  <c r="AO981" i="3"/>
  <c r="AO932" i="3"/>
  <c r="AO883" i="3"/>
  <c r="AO751" i="3"/>
  <c r="AO705" i="3"/>
  <c r="AO657" i="3"/>
  <c r="AO595" i="3"/>
  <c r="AO549" i="3"/>
  <c r="AO501" i="3"/>
  <c r="AO487" i="3"/>
  <c r="AO439" i="3"/>
  <c r="AO333" i="3"/>
  <c r="AO272" i="3"/>
  <c r="AO211" i="3"/>
  <c r="AK955" i="3"/>
  <c r="AK907" i="3"/>
  <c r="AK859" i="3"/>
  <c r="AK825" i="3"/>
  <c r="AK777" i="3"/>
  <c r="AK728" i="3"/>
  <c r="AK597" i="3"/>
  <c r="AK549" i="3"/>
  <c r="AK500" i="3"/>
  <c r="AK369" i="3"/>
  <c r="AK319" i="3"/>
  <c r="AK271" i="3"/>
  <c r="AK189" i="3"/>
  <c r="AO945" i="3"/>
  <c r="AO813" i="3"/>
  <c r="AO668" i="3"/>
  <c r="AO992" i="3"/>
  <c r="AO943" i="3"/>
  <c r="AO861" i="3"/>
  <c r="AO812" i="3"/>
  <c r="AO763" i="3"/>
  <c r="AO715" i="3"/>
  <c r="AO667" i="3"/>
  <c r="AO621" i="3"/>
  <c r="AO559" i="3"/>
  <c r="AO511" i="3"/>
  <c r="AO405" i="3"/>
  <c r="AO357" i="3"/>
  <c r="AO343" i="3"/>
  <c r="AO297" i="3"/>
  <c r="AO237" i="3"/>
  <c r="AO177" i="3"/>
  <c r="AK885" i="3"/>
  <c r="AK837" i="3"/>
  <c r="AK788" i="3"/>
  <c r="AK657" i="3"/>
  <c r="AK607" i="3"/>
  <c r="AK559" i="3"/>
  <c r="AK511" i="3"/>
  <c r="AK429" i="3"/>
  <c r="AK379" i="3"/>
  <c r="AK331" i="3"/>
  <c r="AK283" i="3"/>
  <c r="AK249" i="3"/>
  <c r="AK201" i="3"/>
  <c r="AK165" i="3"/>
  <c r="AO561" i="3"/>
  <c r="AO453" i="3"/>
  <c r="AK693" i="3"/>
  <c r="AO993" i="3"/>
  <c r="AO991" i="3"/>
  <c r="AO957" i="3"/>
  <c r="AO909" i="3"/>
  <c r="AO860" i="3"/>
  <c r="AO811" i="3"/>
  <c r="AO681" i="3"/>
  <c r="AO619" i="3"/>
  <c r="AO573" i="3"/>
  <c r="AO465" i="3"/>
  <c r="AO403" i="3"/>
  <c r="AO356" i="3"/>
  <c r="AO296" i="3"/>
  <c r="AO235" i="3"/>
  <c r="AO175" i="3"/>
  <c r="AK933" i="3"/>
  <c r="AK883" i="3"/>
  <c r="AK835" i="3"/>
  <c r="AK787" i="3"/>
  <c r="AK753" i="3"/>
  <c r="AK705" i="3"/>
  <c r="AK656" i="3"/>
  <c r="AK525" i="3"/>
  <c r="AK477" i="3"/>
  <c r="AK428" i="3"/>
  <c r="AK297" i="3"/>
  <c r="AK248" i="3"/>
  <c r="AK199" i="3"/>
  <c r="AK163" i="3"/>
  <c r="AK741" i="3"/>
  <c r="AO560" i="3"/>
  <c r="AO956" i="3"/>
  <c r="AO907" i="3"/>
  <c r="AO859" i="3"/>
  <c r="AO825" i="3"/>
  <c r="AO777" i="3"/>
  <c r="AO729" i="3"/>
  <c r="AO679" i="3"/>
  <c r="AO633" i="3"/>
  <c r="AO572" i="3"/>
  <c r="AO525" i="3"/>
  <c r="AO463" i="3"/>
  <c r="AO417" i="3"/>
  <c r="AO355" i="3"/>
  <c r="AO295" i="3"/>
  <c r="AO189" i="3"/>
  <c r="AK999" i="3"/>
  <c r="AK981" i="3"/>
  <c r="AK932" i="3"/>
  <c r="AK801" i="3"/>
  <c r="AK751" i="3"/>
  <c r="AK703" i="3"/>
  <c r="AK655" i="3"/>
  <c r="AK573" i="3"/>
  <c r="AK523" i="3"/>
  <c r="AK475" i="3"/>
  <c r="AK427" i="3"/>
  <c r="AK393" i="3"/>
  <c r="AK345" i="3"/>
  <c r="AK296" i="3"/>
  <c r="AK247" i="3"/>
  <c r="AO345" i="3"/>
  <c r="AO513" i="3"/>
  <c r="AO344" i="3"/>
  <c r="AK381" i="3"/>
  <c r="AO823" i="3"/>
  <c r="AO776" i="3"/>
  <c r="AO727" i="3"/>
  <c r="AO571" i="3"/>
  <c r="AO523" i="3"/>
  <c r="AO416" i="3"/>
  <c r="AO369" i="3"/>
  <c r="AO309" i="3"/>
  <c r="AO249" i="3"/>
  <c r="AO188" i="3"/>
  <c r="AK979" i="3"/>
  <c r="AK931" i="3"/>
  <c r="AK897" i="3"/>
  <c r="AK849" i="3"/>
  <c r="AK800" i="3"/>
  <c r="AK669" i="3"/>
  <c r="AK621" i="3"/>
  <c r="AK572" i="3"/>
  <c r="AK441" i="3"/>
  <c r="AK391" i="3"/>
  <c r="AK343" i="3"/>
  <c r="AK295" i="3"/>
  <c r="AK213" i="3"/>
  <c r="AK921" i="3"/>
  <c r="AK609" i="3"/>
  <c r="AO969" i="3"/>
  <c r="AO921" i="3"/>
  <c r="AO873" i="3"/>
  <c r="AO775" i="3"/>
  <c r="AO741" i="3"/>
  <c r="AO645" i="3"/>
  <c r="AO631" i="3"/>
  <c r="AO585" i="3"/>
  <c r="AO477" i="3"/>
  <c r="AO429" i="3"/>
  <c r="AO415" i="3"/>
  <c r="AO367" i="3"/>
  <c r="AO307" i="3"/>
  <c r="AO247" i="3"/>
  <c r="AO201" i="3"/>
  <c r="AO187" i="3"/>
  <c r="AK945" i="3"/>
  <c r="AK895" i="3"/>
  <c r="AK847" i="3"/>
  <c r="AK799" i="3"/>
  <c r="AK717" i="3"/>
  <c r="AK667" i="3"/>
  <c r="AK619" i="3"/>
  <c r="AK571" i="3"/>
  <c r="AK537" i="3"/>
  <c r="AK489" i="3"/>
  <c r="AK440" i="3"/>
  <c r="AK309" i="3"/>
  <c r="AK261" i="3"/>
  <c r="AK211" i="3"/>
  <c r="AK177" i="3"/>
  <c r="AO669" i="3"/>
  <c r="AO285" i="3"/>
  <c r="AK969" i="3"/>
  <c r="AK285" i="3"/>
  <c r="AO716" i="3"/>
  <c r="AK512" i="3"/>
  <c r="AK333" i="3"/>
  <c r="AO967" i="3"/>
  <c r="AO920" i="3"/>
  <c r="AO871" i="3"/>
  <c r="AO789" i="3"/>
  <c r="AO740" i="3"/>
  <c r="AO693" i="3"/>
  <c r="AO644" i="3"/>
  <c r="AO583" i="3"/>
  <c r="AO537" i="3"/>
  <c r="AO475" i="3"/>
  <c r="AO428" i="3"/>
  <c r="AO261" i="3"/>
  <c r="AO200" i="3"/>
  <c r="AK993" i="3"/>
  <c r="AK977" i="3"/>
  <c r="AK944" i="3"/>
  <c r="AK879" i="3"/>
  <c r="AK831" i="3"/>
  <c r="AK813" i="3"/>
  <c r="AK765" i="3"/>
  <c r="AK716" i="3"/>
  <c r="AK585" i="3"/>
  <c r="AK535" i="3"/>
  <c r="AK487" i="3"/>
  <c r="AK439" i="3"/>
  <c r="AK357" i="3"/>
  <c r="AK307" i="3"/>
  <c r="AK259" i="3"/>
  <c r="AK175" i="3"/>
  <c r="AO919" i="3"/>
  <c r="AO885" i="3"/>
  <c r="AO837" i="3"/>
  <c r="AO788" i="3"/>
  <c r="AO739" i="3"/>
  <c r="AO691" i="3"/>
  <c r="AO643" i="3"/>
  <c r="AO535" i="3"/>
  <c r="AO489" i="3"/>
  <c r="AO427" i="3"/>
  <c r="AO381" i="3"/>
  <c r="AO321" i="3"/>
  <c r="AO260" i="3"/>
  <c r="AO199" i="3"/>
  <c r="AK991" i="3"/>
  <c r="AK943" i="3"/>
  <c r="AK893" i="3"/>
  <c r="AK861" i="3"/>
  <c r="AK845" i="3"/>
  <c r="AK811" i="3"/>
  <c r="AK763" i="3"/>
  <c r="AK747" i="3"/>
  <c r="AK715" i="3"/>
  <c r="AK681" i="3"/>
  <c r="AK633" i="3"/>
  <c r="AK584" i="3"/>
  <c r="AK453" i="3"/>
  <c r="AK405" i="3"/>
  <c r="AK356" i="3"/>
  <c r="AK225" i="3"/>
  <c r="AK224" i="3"/>
  <c r="AK996" i="3"/>
  <c r="AP996" i="3"/>
  <c r="AK984" i="3"/>
  <c r="AP984" i="3"/>
  <c r="AK972" i="3"/>
  <c r="AP972" i="3"/>
  <c r="AK960" i="3"/>
  <c r="AP960" i="3"/>
  <c r="AK948" i="3"/>
  <c r="AP948" i="3"/>
  <c r="AK936" i="3"/>
  <c r="AP936" i="3"/>
  <c r="AK924" i="3"/>
  <c r="AP924" i="3"/>
  <c r="AK912" i="3"/>
  <c r="AP912" i="3"/>
  <c r="AK900" i="3"/>
  <c r="AP900" i="3"/>
  <c r="AK888" i="3"/>
  <c r="AP888" i="3"/>
  <c r="AK876" i="3"/>
  <c r="AP876" i="3"/>
  <c r="AK864" i="3"/>
  <c r="AP864" i="3"/>
  <c r="AK852" i="3"/>
  <c r="AP852" i="3"/>
  <c r="AK840" i="3"/>
  <c r="AP840" i="3"/>
  <c r="AK828" i="3"/>
  <c r="AP828" i="3"/>
  <c r="AK816" i="3"/>
  <c r="AP816" i="3"/>
  <c r="AK804" i="3"/>
  <c r="AP804" i="3"/>
  <c r="AK792" i="3"/>
  <c r="AP792" i="3"/>
  <c r="AK780" i="3"/>
  <c r="AP780" i="3"/>
  <c r="AK768" i="3"/>
  <c r="AP768" i="3"/>
  <c r="AK756" i="3"/>
  <c r="AP756" i="3"/>
  <c r="AK744" i="3"/>
  <c r="AP744" i="3"/>
  <c r="AK732" i="3"/>
  <c r="AP732" i="3"/>
  <c r="AK720" i="3"/>
  <c r="AP720" i="3"/>
  <c r="AK708" i="3"/>
  <c r="AP708" i="3"/>
  <c r="AK696" i="3"/>
  <c r="AP696" i="3"/>
  <c r="AK684" i="3"/>
  <c r="AP684" i="3"/>
  <c r="AK672" i="3"/>
  <c r="AP672" i="3"/>
  <c r="AK660" i="3"/>
  <c r="AP660" i="3"/>
  <c r="AK648" i="3"/>
  <c r="AP648" i="3"/>
  <c r="AP251" i="3"/>
  <c r="AK251" i="3"/>
  <c r="AP179" i="3"/>
  <c r="AK179" i="3"/>
  <c r="AK167" i="3"/>
  <c r="AP167" i="3"/>
  <c r="AO926" i="3"/>
  <c r="AP926" i="3"/>
  <c r="AK770" i="3"/>
  <c r="AP770" i="3"/>
  <c r="AO944" i="3"/>
  <c r="AO872" i="3"/>
  <c r="AO800" i="3"/>
  <c r="AO728" i="3"/>
  <c r="AO656" i="3"/>
  <c r="AO284" i="3"/>
  <c r="AK971" i="3"/>
  <c r="AK899" i="3"/>
  <c r="AK827" i="3"/>
  <c r="AK755" i="3"/>
  <c r="AK683" i="3"/>
  <c r="AK611" i="3"/>
  <c r="AK539" i="3"/>
  <c r="AK467" i="3"/>
  <c r="AK395" i="3"/>
  <c r="AK323" i="3"/>
  <c r="AK236" i="3"/>
  <c r="AK191" i="3"/>
  <c r="AK950" i="3"/>
  <c r="AP950" i="3"/>
  <c r="AO878" i="3"/>
  <c r="AP878" i="3"/>
  <c r="AK818" i="3"/>
  <c r="AP818" i="3"/>
  <c r="AO971" i="3"/>
  <c r="AO899" i="3"/>
  <c r="AO827" i="3"/>
  <c r="AO755" i="3"/>
  <c r="AO683" i="3"/>
  <c r="AO584" i="3"/>
  <c r="AO512" i="3"/>
  <c r="AO440" i="3"/>
  <c r="AO368" i="3"/>
  <c r="AK956" i="3"/>
  <c r="AK884" i="3"/>
  <c r="AK812" i="3"/>
  <c r="AK740" i="3"/>
  <c r="AK668" i="3"/>
  <c r="AK596" i="3"/>
  <c r="AK524" i="3"/>
  <c r="AK452" i="3"/>
  <c r="AK380" i="3"/>
  <c r="AK308" i="3"/>
  <c r="AK212" i="3"/>
  <c r="AP212" i="3"/>
  <c r="AP176" i="3"/>
  <c r="AK176" i="3"/>
  <c r="AP164" i="3"/>
  <c r="AK164" i="3"/>
  <c r="AK914" i="3"/>
  <c r="AP914" i="3"/>
  <c r="AK794" i="3"/>
  <c r="AP794" i="3"/>
  <c r="AO983" i="3"/>
  <c r="AO911" i="3"/>
  <c r="AO839" i="3"/>
  <c r="AO767" i="3"/>
  <c r="AO695" i="3"/>
  <c r="AO596" i="3"/>
  <c r="AO524" i="3"/>
  <c r="AO452" i="3"/>
  <c r="AO380" i="3"/>
  <c r="AK968" i="3"/>
  <c r="AK896" i="3"/>
  <c r="AK824" i="3"/>
  <c r="AK752" i="3"/>
  <c r="AK680" i="3"/>
  <c r="AK608" i="3"/>
  <c r="AK536" i="3"/>
  <c r="AK464" i="3"/>
  <c r="AK392" i="3"/>
  <c r="AK320" i="3"/>
  <c r="AK188" i="3"/>
  <c r="AK902" i="3"/>
  <c r="AP902" i="3"/>
  <c r="AO968" i="3"/>
  <c r="AO896" i="3"/>
  <c r="AO824" i="3"/>
  <c r="AO752" i="3"/>
  <c r="AO680" i="3"/>
  <c r="AO308" i="3"/>
  <c r="AO236" i="3"/>
  <c r="AO164" i="3"/>
  <c r="AK995" i="3"/>
  <c r="AK923" i="3"/>
  <c r="AK851" i="3"/>
  <c r="AK779" i="3"/>
  <c r="AK707" i="3"/>
  <c r="AK635" i="3"/>
  <c r="AK563" i="3"/>
  <c r="AK491" i="3"/>
  <c r="AK419" i="3"/>
  <c r="AK347" i="3"/>
  <c r="AK275" i="3"/>
  <c r="AO995" i="3"/>
  <c r="AO923" i="3"/>
  <c r="AO851" i="3"/>
  <c r="AO779" i="3"/>
  <c r="AO608" i="3"/>
  <c r="AO536" i="3"/>
  <c r="AO464" i="3"/>
  <c r="AO392" i="3"/>
  <c r="AK980" i="3"/>
  <c r="AK908" i="3"/>
  <c r="AK836" i="3"/>
  <c r="AK764" i="3"/>
  <c r="AK692" i="3"/>
  <c r="AK620" i="3"/>
  <c r="AK548" i="3"/>
  <c r="AK476" i="3"/>
  <c r="AK404" i="3"/>
  <c r="AK332" i="3"/>
  <c r="AK260" i="3"/>
  <c r="AK200" i="3"/>
  <c r="AK962" i="3"/>
  <c r="AP962" i="3"/>
  <c r="AO890" i="3"/>
  <c r="AP890" i="3"/>
  <c r="AK806" i="3"/>
  <c r="AP806" i="3"/>
  <c r="AO980" i="3"/>
  <c r="AO908" i="3"/>
  <c r="AO836" i="3"/>
  <c r="AO764" i="3"/>
  <c r="AO692" i="3"/>
  <c r="AO620" i="3"/>
  <c r="AO563" i="3"/>
  <c r="AO320" i="3"/>
  <c r="AO248" i="3"/>
  <c r="AO176" i="3"/>
  <c r="AK935" i="3"/>
  <c r="AK863" i="3"/>
  <c r="AK791" i="3"/>
  <c r="AK719" i="3"/>
  <c r="AK647" i="3"/>
  <c r="AK575" i="3"/>
  <c r="AK503" i="3"/>
  <c r="AK431" i="3"/>
  <c r="AK359" i="3"/>
  <c r="AK287" i="3"/>
  <c r="AK938" i="3"/>
  <c r="AP938" i="3"/>
  <c r="AK782" i="3"/>
  <c r="AP782" i="3"/>
  <c r="AO935" i="3"/>
  <c r="AO863" i="3"/>
  <c r="AO791" i="3"/>
  <c r="AO719" i="3"/>
  <c r="AO647" i="3"/>
  <c r="AO548" i="3"/>
  <c r="AO476" i="3"/>
  <c r="AO404" i="3"/>
  <c r="AO332" i="3"/>
  <c r="AK992" i="3"/>
  <c r="AK920" i="3"/>
  <c r="AK848" i="3"/>
  <c r="AK776" i="3"/>
  <c r="AK704" i="3"/>
  <c r="AK632" i="3"/>
  <c r="AK560" i="3"/>
  <c r="AK488" i="3"/>
  <c r="AK416" i="3"/>
  <c r="AK344" i="3"/>
  <c r="AK272" i="3"/>
  <c r="AK227" i="3"/>
  <c r="AP636" i="3"/>
  <c r="AP624" i="3"/>
  <c r="AP612" i="3"/>
  <c r="AP600" i="3"/>
  <c r="AP588" i="3"/>
  <c r="AP576" i="3"/>
  <c r="AP564" i="3"/>
  <c r="AP552" i="3"/>
  <c r="AP540" i="3"/>
  <c r="AP528" i="3"/>
  <c r="AP516" i="3"/>
  <c r="AP504" i="3"/>
  <c r="AP492" i="3"/>
  <c r="AP480" i="3"/>
  <c r="AP468" i="3"/>
  <c r="AP456" i="3"/>
  <c r="AP444" i="3"/>
  <c r="AP432" i="3"/>
  <c r="AP420" i="3"/>
  <c r="AP408" i="3"/>
  <c r="AP396" i="3"/>
  <c r="AP384" i="3"/>
  <c r="AP372" i="3"/>
  <c r="AP360" i="3"/>
  <c r="AP348" i="3"/>
  <c r="AP336" i="3"/>
  <c r="AP324" i="3"/>
  <c r="AP312" i="3"/>
  <c r="AP300" i="3"/>
  <c r="AP288" i="3"/>
  <c r="AP276" i="3"/>
  <c r="AP264" i="3"/>
  <c r="AP252" i="3"/>
  <c r="AP240" i="3"/>
  <c r="AP228" i="3"/>
  <c r="AP216" i="3"/>
  <c r="AP204" i="3"/>
  <c r="AP192" i="3"/>
  <c r="AP180" i="3"/>
  <c r="AP168" i="3"/>
  <c r="AP758" i="3"/>
  <c r="AP746" i="3"/>
  <c r="AP734" i="3"/>
  <c r="AP674" i="3"/>
  <c r="AP662" i="3"/>
  <c r="AP650" i="3"/>
  <c r="AP638" i="3"/>
  <c r="AP626" i="3"/>
  <c r="AP614" i="3"/>
  <c r="AP602" i="3"/>
  <c r="AP590" i="3"/>
  <c r="AP530" i="3"/>
  <c r="AP518" i="3"/>
  <c r="AP506" i="3"/>
  <c r="AP494" i="3"/>
  <c r="AP482" i="3"/>
  <c r="AP470" i="3"/>
  <c r="AP458" i="3"/>
  <c r="AP446" i="3"/>
  <c r="AP386" i="3"/>
  <c r="AP374" i="3"/>
  <c r="AP362" i="3"/>
  <c r="AP350" i="3"/>
  <c r="AP338" i="3"/>
  <c r="AP326" i="3"/>
  <c r="AP314" i="3"/>
  <c r="AP302" i="3"/>
  <c r="AP242" i="3"/>
  <c r="AP230" i="3"/>
  <c r="AP218" i="3"/>
  <c r="AP206" i="3"/>
  <c r="AP194" i="3"/>
  <c r="AP182" i="3"/>
  <c r="AP170" i="3"/>
  <c r="AO470" i="3"/>
  <c r="AO182" i="3"/>
  <c r="AK974" i="3"/>
  <c r="AK830" i="3"/>
  <c r="AK686" i="3"/>
  <c r="AO206" i="3"/>
  <c r="AK542" i="3"/>
  <c r="AK398" i="3"/>
  <c r="AK254" i="3"/>
  <c r="AO902" i="3"/>
  <c r="AO758" i="3"/>
  <c r="AO914" i="3"/>
  <c r="AO770" i="3"/>
  <c r="AO626" i="3"/>
  <c r="AO482" i="3"/>
  <c r="AO338" i="3"/>
  <c r="AO194" i="3"/>
  <c r="AK986" i="3"/>
  <c r="AK842" i="3"/>
  <c r="AK698" i="3"/>
  <c r="AK554" i="3"/>
  <c r="AK410" i="3"/>
  <c r="AK266" i="3"/>
  <c r="AO350" i="3"/>
  <c r="AK854" i="3"/>
  <c r="AK710" i="3"/>
  <c r="AK566" i="3"/>
  <c r="AK422" i="3"/>
  <c r="AK278" i="3"/>
  <c r="AO938" i="3"/>
  <c r="AO794" i="3"/>
  <c r="AO650" i="3"/>
  <c r="AO506" i="3"/>
  <c r="AO362" i="3"/>
  <c r="AO218" i="3"/>
  <c r="AK866" i="3"/>
  <c r="AK722" i="3"/>
  <c r="AK578" i="3"/>
  <c r="AK434" i="3"/>
  <c r="AK290" i="3"/>
  <c r="AK998" i="3"/>
  <c r="AO950" i="3"/>
  <c r="AO806" i="3"/>
  <c r="AO662" i="3"/>
  <c r="AO518" i="3"/>
  <c r="AO374" i="3"/>
  <c r="AO230" i="3"/>
  <c r="AK878" i="3"/>
  <c r="AK734" i="3"/>
  <c r="AK590" i="3"/>
  <c r="AK446" i="3"/>
  <c r="AK302" i="3"/>
  <c r="AK158" i="3"/>
  <c r="AO782" i="3"/>
  <c r="AO962" i="3"/>
  <c r="AO818" i="3"/>
  <c r="AO674" i="3"/>
  <c r="AO530" i="3"/>
  <c r="AO386" i="3"/>
  <c r="AO242" i="3"/>
  <c r="AK890" i="3"/>
  <c r="AK746" i="3"/>
  <c r="AK602" i="3"/>
  <c r="AK458" i="3"/>
  <c r="AK314" i="3"/>
  <c r="AK170" i="3"/>
  <c r="AO638" i="3"/>
  <c r="AO974" i="3"/>
  <c r="AO830" i="3"/>
  <c r="AO686" i="3"/>
  <c r="AO542" i="3"/>
  <c r="AO398" i="3"/>
  <c r="AO254" i="3"/>
  <c r="AO986" i="3"/>
  <c r="AO842" i="3"/>
  <c r="AO698" i="3"/>
  <c r="AO554" i="3"/>
  <c r="AO410" i="3"/>
  <c r="AO266" i="3"/>
  <c r="AO998" i="3"/>
  <c r="AO854" i="3"/>
  <c r="AO710" i="3"/>
  <c r="AO566" i="3"/>
  <c r="AO422" i="3"/>
  <c r="AO278" i="3"/>
  <c r="AK926" i="3"/>
  <c r="AK494" i="3"/>
  <c r="AO866" i="3"/>
  <c r="AO722" i="3"/>
  <c r="AO578" i="3"/>
  <c r="AO434" i="3"/>
  <c r="AO290" i="3"/>
  <c r="AO996" i="3"/>
  <c r="AO984" i="3"/>
  <c r="AO972" i="3"/>
  <c r="AO960" i="3"/>
  <c r="AO948" i="3"/>
  <c r="AO936" i="3"/>
  <c r="AO924" i="3"/>
  <c r="AO912" i="3"/>
  <c r="AO900" i="3"/>
  <c r="AO888" i="3"/>
  <c r="AO876" i="3"/>
  <c r="AO864" i="3"/>
  <c r="AO852" i="3"/>
  <c r="AO840" i="3"/>
  <c r="AO828" i="3"/>
  <c r="AO816" i="3"/>
  <c r="AO804" i="3"/>
  <c r="AO792" i="3"/>
  <c r="AO780" i="3"/>
  <c r="AO768" i="3"/>
  <c r="AO756" i="3"/>
  <c r="AO744" i="3"/>
  <c r="AO732" i="3"/>
  <c r="AO720" i="3"/>
  <c r="AO708" i="3"/>
  <c r="AO696" i="3"/>
  <c r="AO684" i="3"/>
  <c r="AO672" i="3"/>
  <c r="AO660" i="3"/>
  <c r="AO648" i="3"/>
  <c r="AO636" i="3"/>
  <c r="AO624" i="3"/>
  <c r="AO612" i="3"/>
  <c r="AO600" i="3"/>
  <c r="AO588" i="3"/>
  <c r="AO576" i="3"/>
  <c r="AO564" i="3"/>
  <c r="AO552" i="3"/>
  <c r="AO540" i="3"/>
  <c r="AO528" i="3"/>
  <c r="AO516" i="3"/>
  <c r="AO504" i="3"/>
  <c r="AO492" i="3"/>
  <c r="AO480" i="3"/>
  <c r="AO468" i="3"/>
  <c r="AO456" i="3"/>
  <c r="AO444" i="3"/>
  <c r="AO432" i="3"/>
  <c r="AO420" i="3"/>
  <c r="AO408" i="3"/>
  <c r="AO396" i="3"/>
  <c r="AO384" i="3"/>
  <c r="AO372" i="3"/>
  <c r="AO360" i="3"/>
  <c r="AO348" i="3"/>
  <c r="AO336" i="3"/>
  <c r="AO324" i="3"/>
  <c r="AO312" i="3"/>
  <c r="AO300" i="3"/>
  <c r="AO288" i="3"/>
  <c r="AO276" i="3"/>
  <c r="AO264" i="3"/>
  <c r="AO252" i="3"/>
  <c r="AO240" i="3"/>
  <c r="AO228" i="3"/>
  <c r="AO216" i="3"/>
  <c r="AO204" i="3"/>
  <c r="AO192" i="3"/>
  <c r="AO180" i="3"/>
  <c r="AO168" i="3"/>
  <c r="AO156" i="3"/>
  <c r="AP156" i="3" s="1"/>
  <c r="A219" i="5" l="1"/>
  <c r="F219" i="5" s="1"/>
  <c r="P159" i="3"/>
  <c r="Z159" i="3" s="1"/>
  <c r="N3" i="3"/>
  <c r="Z3" i="3" s="1"/>
  <c r="AD12" i="3" s="1"/>
  <c r="N5" i="3"/>
  <c r="N6" i="3"/>
  <c r="A214" i="5"/>
  <c r="N4" i="3"/>
  <c r="Z313" i="3"/>
  <c r="Y313" i="3"/>
  <c r="Z396" i="3"/>
  <c r="Y396" i="3"/>
  <c r="Z157" i="3"/>
  <c r="Y157" i="3"/>
  <c r="Z278" i="3"/>
  <c r="Y278" i="3"/>
  <c r="Z710" i="3"/>
  <c r="Y710" i="3"/>
  <c r="Z559" i="3"/>
  <c r="Y559" i="3"/>
  <c r="Z545" i="3"/>
  <c r="Y545" i="3"/>
  <c r="Z376" i="3"/>
  <c r="Y376" i="3"/>
  <c r="Z761" i="3"/>
  <c r="Y761" i="3"/>
  <c r="Z315" i="3"/>
  <c r="Y315" i="3"/>
  <c r="Z317" i="3"/>
  <c r="Y317" i="3"/>
  <c r="Z958" i="3"/>
  <c r="Y958" i="3"/>
  <c r="Z361" i="3"/>
  <c r="Y361" i="3"/>
  <c r="Z589" i="3"/>
  <c r="Y589" i="3"/>
  <c r="Z781" i="3"/>
  <c r="Y781" i="3"/>
  <c r="Z973" i="3"/>
  <c r="Y973" i="3"/>
  <c r="Z359" i="3"/>
  <c r="Y359" i="3"/>
  <c r="Z935" i="3"/>
  <c r="Y935" i="3"/>
  <c r="Z876" i="3"/>
  <c r="Y876" i="3"/>
  <c r="Z806" i="3"/>
  <c r="Y806" i="3"/>
  <c r="Z902" i="3"/>
  <c r="Y902" i="3"/>
  <c r="Z163" i="3"/>
  <c r="Y163" i="3"/>
  <c r="Z739" i="3"/>
  <c r="Y739" i="3"/>
  <c r="Z198" i="3"/>
  <c r="Y198" i="3"/>
  <c r="Z270" i="3"/>
  <c r="Y270" i="3"/>
  <c r="Z342" i="3"/>
  <c r="Y342" i="3"/>
  <c r="Z414" i="3"/>
  <c r="Y414" i="3"/>
  <c r="Z486" i="3"/>
  <c r="Y486" i="3"/>
  <c r="Z558" i="3"/>
  <c r="Y558" i="3"/>
  <c r="Z630" i="3"/>
  <c r="Y630" i="3"/>
  <c r="Z702" i="3"/>
  <c r="Y702" i="3"/>
  <c r="Z774" i="3"/>
  <c r="Y774" i="3"/>
  <c r="Z846" i="3"/>
  <c r="Y846" i="3"/>
  <c r="Z918" i="3"/>
  <c r="Y918" i="3"/>
  <c r="Z990" i="3"/>
  <c r="Y990" i="3"/>
  <c r="Z754" i="3"/>
  <c r="Y754" i="3"/>
  <c r="Z412" i="3"/>
  <c r="Y412" i="3"/>
  <c r="Z377" i="3"/>
  <c r="Y377" i="3"/>
  <c r="Z713" i="3"/>
  <c r="Y713" i="3"/>
  <c r="Z308" i="3"/>
  <c r="Y308" i="3"/>
  <c r="Z884" i="3"/>
  <c r="Y884" i="3"/>
  <c r="Z693" i="3"/>
  <c r="Y693" i="3"/>
  <c r="Z224" i="3"/>
  <c r="Y224" i="3"/>
  <c r="Z368" i="3"/>
  <c r="Y368" i="3"/>
  <c r="Z512" i="3"/>
  <c r="Y512" i="3"/>
  <c r="Z656" i="3"/>
  <c r="Y656" i="3"/>
  <c r="Z800" i="3"/>
  <c r="Y800" i="3"/>
  <c r="Z944" i="3"/>
  <c r="Y944" i="3"/>
  <c r="Z707" i="3"/>
  <c r="Y707" i="3"/>
  <c r="Z424" i="3"/>
  <c r="Y424" i="3"/>
  <c r="Z1000" i="3"/>
  <c r="Y1000" i="3"/>
  <c r="Z715" i="3"/>
  <c r="Y715" i="3"/>
  <c r="Z908" i="3"/>
  <c r="Y908" i="3"/>
  <c r="Z764" i="3"/>
  <c r="Y764" i="3"/>
  <c r="Z491" i="3"/>
  <c r="Y491" i="3"/>
  <c r="Z844" i="3"/>
  <c r="Y844" i="3"/>
  <c r="Z533" i="3"/>
  <c r="Y533" i="3"/>
  <c r="Y3" i="3"/>
  <c r="AD11" i="3" s="1"/>
  <c r="Z669" i="3"/>
  <c r="Y669" i="3"/>
  <c r="Z394" i="3"/>
  <c r="Y394" i="3"/>
  <c r="Z970" i="3"/>
  <c r="Y970" i="3"/>
  <c r="Z400" i="3"/>
  <c r="Y400" i="3"/>
  <c r="Z406" i="3"/>
  <c r="Y406" i="3"/>
  <c r="Z694" i="3"/>
  <c r="Y694" i="3"/>
  <c r="Z982" i="3"/>
  <c r="Y982" i="3"/>
  <c r="Z383" i="3"/>
  <c r="Y383" i="3"/>
  <c r="Z671" i="3"/>
  <c r="Y671" i="3"/>
  <c r="Z959" i="3"/>
  <c r="Y959" i="3"/>
  <c r="Z349" i="3"/>
  <c r="Y349" i="3"/>
  <c r="Z529" i="3"/>
  <c r="Y529" i="3"/>
  <c r="Z721" i="3"/>
  <c r="Y721" i="3"/>
  <c r="Z961" i="3"/>
  <c r="Y961" i="3"/>
  <c r="Z192" i="3"/>
  <c r="Y192" i="3"/>
  <c r="Z264" i="3"/>
  <c r="Y264" i="3"/>
  <c r="Z336" i="3"/>
  <c r="Y336" i="3"/>
  <c r="Z408" i="3"/>
  <c r="Y408" i="3"/>
  <c r="Z480" i="3"/>
  <c r="Y480" i="3"/>
  <c r="Z552" i="3"/>
  <c r="Y552" i="3"/>
  <c r="Z624" i="3"/>
  <c r="Y624" i="3"/>
  <c r="Z744" i="3"/>
  <c r="Y744" i="3"/>
  <c r="Z888" i="3"/>
  <c r="Y888" i="3"/>
  <c r="Z193" i="3"/>
  <c r="Y193" i="3"/>
  <c r="Z421" i="3"/>
  <c r="Y421" i="3"/>
  <c r="Z697" i="3"/>
  <c r="Y697" i="3"/>
  <c r="Z949" i="3"/>
  <c r="Y949" i="3"/>
  <c r="Z393" i="3"/>
  <c r="Y393" i="3"/>
  <c r="Z681" i="3"/>
  <c r="Y681" i="3"/>
  <c r="Z969" i="3"/>
  <c r="Y969" i="3"/>
  <c r="Z218" i="3"/>
  <c r="Y218" i="3"/>
  <c r="Z290" i="3"/>
  <c r="Y290" i="3"/>
  <c r="Z362" i="3"/>
  <c r="Y362" i="3"/>
  <c r="Z434" i="3"/>
  <c r="Y434" i="3"/>
  <c r="Z506" i="3"/>
  <c r="Y506" i="3"/>
  <c r="Z578" i="3"/>
  <c r="Y578" i="3"/>
  <c r="Z650" i="3"/>
  <c r="Y650" i="3"/>
  <c r="Z722" i="3"/>
  <c r="Y722" i="3"/>
  <c r="Z818" i="3"/>
  <c r="Y818" i="3"/>
  <c r="Z914" i="3"/>
  <c r="Y914" i="3"/>
  <c r="Z211" i="3"/>
  <c r="Y211" i="3"/>
  <c r="Z787" i="3"/>
  <c r="Y787" i="3"/>
  <c r="Z850" i="3"/>
  <c r="Y850" i="3"/>
  <c r="Z356" i="3"/>
  <c r="Y356" i="3"/>
  <c r="Z932" i="3"/>
  <c r="Y932" i="3"/>
  <c r="Z295" i="3"/>
  <c r="Y295" i="3"/>
  <c r="Z439" i="3"/>
  <c r="Y439" i="3"/>
  <c r="Z583" i="3"/>
  <c r="Y583" i="3"/>
  <c r="Z727" i="3"/>
  <c r="Y727" i="3"/>
  <c r="Z871" i="3"/>
  <c r="Y871" i="3"/>
  <c r="Z514" i="3"/>
  <c r="Y514" i="3"/>
  <c r="Z209" i="3"/>
  <c r="Y209" i="3"/>
  <c r="Z605" i="3"/>
  <c r="Y605" i="3"/>
  <c r="Z165" i="3"/>
  <c r="Y165" i="3"/>
  <c r="Z741" i="3"/>
  <c r="Y741" i="3"/>
  <c r="Z340" i="3"/>
  <c r="Y340" i="3"/>
  <c r="Z365" i="3"/>
  <c r="Y365" i="3"/>
  <c r="Z689" i="3"/>
  <c r="Y689" i="3"/>
  <c r="Z179" i="3"/>
  <c r="Y179" i="3"/>
  <c r="Z755" i="3"/>
  <c r="Y755" i="3"/>
  <c r="Z472" i="3"/>
  <c r="Y472" i="3"/>
  <c r="Z187" i="3"/>
  <c r="Y187" i="3"/>
  <c r="Z763" i="3"/>
  <c r="Y763" i="3"/>
  <c r="Z219" i="3"/>
  <c r="Y219" i="3"/>
  <c r="Z748" i="3"/>
  <c r="Y748" i="3"/>
  <c r="Z353" i="3"/>
  <c r="Y353" i="3"/>
  <c r="Z845" i="3"/>
  <c r="Y845" i="3"/>
  <c r="Z860" i="3"/>
  <c r="Y860" i="3"/>
  <c r="Z711" i="3"/>
  <c r="Y711" i="3"/>
  <c r="Z867" i="3"/>
  <c r="Y867" i="3"/>
  <c r="Z635" i="3"/>
  <c r="Y635" i="3"/>
  <c r="Z717" i="3"/>
  <c r="Y717" i="3"/>
  <c r="Z442" i="3"/>
  <c r="Y442" i="3"/>
  <c r="Z255" i="3"/>
  <c r="Y255" i="3"/>
  <c r="Z327" i="3"/>
  <c r="Y327" i="3"/>
  <c r="Z399" i="3"/>
  <c r="Y399" i="3"/>
  <c r="Z471" i="3"/>
  <c r="Y471" i="3"/>
  <c r="Z543" i="3"/>
  <c r="Y543" i="3"/>
  <c r="Z627" i="3"/>
  <c r="Y627" i="3"/>
  <c r="Z759" i="3"/>
  <c r="Y759" i="3"/>
  <c r="Z915" i="3"/>
  <c r="Y915" i="3"/>
  <c r="Z484" i="3"/>
  <c r="Y484" i="3"/>
  <c r="Z892" i="3"/>
  <c r="Y892" i="3"/>
  <c r="Z449" i="3"/>
  <c r="Y449" i="3"/>
  <c r="Z544" i="3"/>
  <c r="Y544" i="3"/>
  <c r="Z928" i="3"/>
  <c r="Y928" i="3"/>
  <c r="Z646" i="3"/>
  <c r="Y646" i="3"/>
  <c r="Z925" i="3"/>
  <c r="Y925" i="3"/>
  <c r="Z612" i="3"/>
  <c r="Y612" i="3"/>
  <c r="Z345" i="3"/>
  <c r="Y345" i="3"/>
  <c r="Z350" i="3"/>
  <c r="Y350" i="3"/>
  <c r="Z566" i="3"/>
  <c r="Y566" i="3"/>
  <c r="Z271" i="3"/>
  <c r="Y271" i="3"/>
  <c r="Z991" i="3"/>
  <c r="Y991" i="3"/>
  <c r="Z965" i="3"/>
  <c r="Y965" i="3"/>
  <c r="Z676" i="3"/>
  <c r="Y676" i="3"/>
  <c r="Z347" i="3"/>
  <c r="Y347" i="3"/>
  <c r="Z621" i="3"/>
  <c r="Y621" i="3"/>
  <c r="Z387" i="3"/>
  <c r="Y387" i="3"/>
  <c r="Z531" i="3"/>
  <c r="Y531" i="3"/>
  <c r="Z615" i="3"/>
  <c r="Y615" i="3"/>
  <c r="Z364" i="3"/>
  <c r="Y364" i="3"/>
  <c r="Z369" i="3"/>
  <c r="Y369" i="3"/>
  <c r="Z430" i="3"/>
  <c r="Y430" i="3"/>
  <c r="Z397" i="3"/>
  <c r="Y397" i="3"/>
  <c r="Z985" i="3"/>
  <c r="Y985" i="3"/>
  <c r="Z983" i="3"/>
  <c r="Y983" i="3"/>
  <c r="Z900" i="3"/>
  <c r="Y900" i="3"/>
  <c r="Z993" i="3"/>
  <c r="Y993" i="3"/>
  <c r="Z259" i="3"/>
  <c r="Y259" i="3"/>
  <c r="Z282" i="3"/>
  <c r="Y282" i="3"/>
  <c r="Z570" i="3"/>
  <c r="Y570" i="3"/>
  <c r="Z786" i="3"/>
  <c r="Y786" i="3"/>
  <c r="Z178" i="3"/>
  <c r="Y178" i="3"/>
  <c r="Z425" i="3"/>
  <c r="Y425" i="3"/>
  <c r="Z980" i="3"/>
  <c r="Y980" i="3"/>
  <c r="Z251" i="3"/>
  <c r="Y251" i="3"/>
  <c r="Z789" i="3"/>
  <c r="Y789" i="3"/>
  <c r="Z392" i="3"/>
  <c r="Y392" i="3"/>
  <c r="Z968" i="3"/>
  <c r="Y968" i="3"/>
  <c r="Z166" i="3"/>
  <c r="Y166" i="3"/>
  <c r="Z454" i="3"/>
  <c r="Y454" i="3"/>
  <c r="Z742" i="3"/>
  <c r="Y742" i="3"/>
  <c r="Z431" i="3"/>
  <c r="Y431" i="3"/>
  <c r="Z719" i="3"/>
  <c r="Y719" i="3"/>
  <c r="Z181" i="3"/>
  <c r="Y181" i="3"/>
  <c r="Z385" i="3"/>
  <c r="Y385" i="3"/>
  <c r="Z553" i="3"/>
  <c r="Y553" i="3"/>
  <c r="Z757" i="3"/>
  <c r="Y757" i="3"/>
  <c r="Z997" i="3"/>
  <c r="Y997" i="3"/>
  <c r="Z204" i="3"/>
  <c r="Y204" i="3"/>
  <c r="Z276" i="3"/>
  <c r="Y276" i="3"/>
  <c r="Z348" i="3"/>
  <c r="Y348" i="3"/>
  <c r="Z420" i="3"/>
  <c r="Y420" i="3"/>
  <c r="Z492" i="3"/>
  <c r="Y492" i="3"/>
  <c r="Z564" i="3"/>
  <c r="Y564" i="3"/>
  <c r="Z636" i="3"/>
  <c r="Y636" i="3"/>
  <c r="Z768" i="3"/>
  <c r="Y768" i="3"/>
  <c r="Z912" i="3"/>
  <c r="Y912" i="3"/>
  <c r="Z229" i="3"/>
  <c r="Y229" i="3"/>
  <c r="Z457" i="3"/>
  <c r="Y457" i="3"/>
  <c r="Z733" i="3"/>
  <c r="Y733" i="3"/>
  <c r="Z441" i="3"/>
  <c r="Y441" i="3"/>
  <c r="Z729" i="3"/>
  <c r="Y729" i="3"/>
  <c r="Z158" i="3"/>
  <c r="Y158" i="3"/>
  <c r="Z230" i="3"/>
  <c r="Y230" i="3"/>
  <c r="Z302" i="3"/>
  <c r="Y302" i="3"/>
  <c r="Z374" i="3"/>
  <c r="Y374" i="3"/>
  <c r="Z446" i="3"/>
  <c r="Y446" i="3"/>
  <c r="Z518" i="3"/>
  <c r="Y518" i="3"/>
  <c r="Z590" i="3"/>
  <c r="Y590" i="3"/>
  <c r="Z662" i="3"/>
  <c r="Y662" i="3"/>
  <c r="Z734" i="3"/>
  <c r="Y734" i="3"/>
  <c r="Z938" i="3"/>
  <c r="Y938" i="3"/>
  <c r="Z307" i="3"/>
  <c r="Y307" i="3"/>
  <c r="Z883" i="3"/>
  <c r="Y883" i="3"/>
  <c r="Z226" i="3"/>
  <c r="Y226" i="3"/>
  <c r="Z994" i="3"/>
  <c r="Y994" i="3"/>
  <c r="Z452" i="3"/>
  <c r="Y452" i="3"/>
  <c r="Z175" i="3"/>
  <c r="Y175" i="3"/>
  <c r="Z319" i="3"/>
  <c r="Y319" i="3"/>
  <c r="Z463" i="3"/>
  <c r="Y463" i="3"/>
  <c r="Z607" i="3"/>
  <c r="Y607" i="3"/>
  <c r="Z751" i="3"/>
  <c r="Y751" i="3"/>
  <c r="Z895" i="3"/>
  <c r="Y895" i="3"/>
  <c r="Z539" i="3"/>
  <c r="Y539" i="3"/>
  <c r="Z269" i="3"/>
  <c r="Y269" i="3"/>
  <c r="Z653" i="3"/>
  <c r="Y653" i="3"/>
  <c r="Z261" i="3"/>
  <c r="Y261" i="3"/>
  <c r="Z837" i="3"/>
  <c r="Y837" i="3"/>
  <c r="Z436" i="3"/>
  <c r="Y436" i="3"/>
  <c r="Z413" i="3"/>
  <c r="Y413" i="3"/>
  <c r="Z725" i="3"/>
  <c r="Y725" i="3"/>
  <c r="Z275" i="3"/>
  <c r="Y275" i="3"/>
  <c r="Z851" i="3"/>
  <c r="Y851" i="3"/>
  <c r="Z568" i="3"/>
  <c r="Y568" i="3"/>
  <c r="Z283" i="3"/>
  <c r="Y283" i="3"/>
  <c r="Z859" i="3"/>
  <c r="Y859" i="3"/>
  <c r="Z879" i="3"/>
  <c r="Y879" i="3"/>
  <c r="Z796" i="3"/>
  <c r="Y796" i="3"/>
  <c r="Z437" i="3"/>
  <c r="Y437" i="3"/>
  <c r="Z941" i="3"/>
  <c r="Y941" i="3"/>
  <c r="Z207" i="3"/>
  <c r="Y207" i="3"/>
  <c r="Z747" i="3"/>
  <c r="Y747" i="3"/>
  <c r="Z903" i="3"/>
  <c r="Y903" i="3"/>
  <c r="Z971" i="3"/>
  <c r="Y971" i="3"/>
  <c r="Z237" i="3"/>
  <c r="Y237" i="3"/>
  <c r="Z813" i="3"/>
  <c r="Y813" i="3"/>
  <c r="Z538" i="3"/>
  <c r="Y538" i="3"/>
  <c r="Z171" i="3"/>
  <c r="Y171" i="3"/>
  <c r="Z267" i="3"/>
  <c r="Y267" i="3"/>
  <c r="Z339" i="3"/>
  <c r="Y339" i="3"/>
  <c r="Z411" i="3"/>
  <c r="Y411" i="3"/>
  <c r="Z483" i="3"/>
  <c r="Y483" i="3"/>
  <c r="Z555" i="3"/>
  <c r="Y555" i="3"/>
  <c r="Z651" i="3"/>
  <c r="Y651" i="3"/>
  <c r="Z783" i="3"/>
  <c r="Y783" i="3"/>
  <c r="Z939" i="3"/>
  <c r="Y939" i="3"/>
  <c r="Z604" i="3"/>
  <c r="Y604" i="3"/>
  <c r="Z940" i="3"/>
  <c r="Y940" i="3"/>
  <c r="Z557" i="3"/>
  <c r="Y557" i="3"/>
  <c r="Z592" i="3"/>
  <c r="Y592" i="3"/>
  <c r="Z352" i="3"/>
  <c r="Y352" i="3"/>
  <c r="Z335" i="3"/>
  <c r="Y335" i="3"/>
  <c r="Z661" i="3"/>
  <c r="Y661" i="3"/>
  <c r="Z735" i="3"/>
  <c r="Y735" i="3"/>
  <c r="Z647" i="3"/>
  <c r="Y647" i="3"/>
  <c r="Z354" i="3"/>
  <c r="Y354" i="3"/>
  <c r="Z640" i="3"/>
  <c r="Y640" i="3"/>
  <c r="Z190" i="3"/>
  <c r="Y190" i="3"/>
  <c r="Z478" i="3"/>
  <c r="Y478" i="3"/>
  <c r="Z766" i="3"/>
  <c r="Y766" i="3"/>
  <c r="Z205" i="3"/>
  <c r="Y205" i="3"/>
  <c r="Z433" i="3"/>
  <c r="Y433" i="3"/>
  <c r="Z637" i="3"/>
  <c r="Y637" i="3"/>
  <c r="Z853" i="3"/>
  <c r="Y853" i="3"/>
  <c r="Z167" i="3"/>
  <c r="Y167" i="3"/>
  <c r="Z455" i="3"/>
  <c r="Y455" i="3"/>
  <c r="Z743" i="3"/>
  <c r="Y743" i="3"/>
  <c r="Z780" i="3"/>
  <c r="Y780" i="3"/>
  <c r="Z924" i="3"/>
  <c r="Y924" i="3"/>
  <c r="Z177" i="3"/>
  <c r="Y177" i="3"/>
  <c r="Z465" i="3"/>
  <c r="Y465" i="3"/>
  <c r="Z753" i="3"/>
  <c r="Y753" i="3"/>
  <c r="Z842" i="3"/>
  <c r="Y842" i="3"/>
  <c r="Z950" i="3"/>
  <c r="Y950" i="3"/>
  <c r="Z355" i="3"/>
  <c r="Y355" i="3"/>
  <c r="Z931" i="3"/>
  <c r="Y931" i="3"/>
  <c r="Z222" i="3"/>
  <c r="Y222" i="3"/>
  <c r="Z294" i="3"/>
  <c r="Y294" i="3"/>
  <c r="Z366" i="3"/>
  <c r="Y366" i="3"/>
  <c r="Z438" i="3"/>
  <c r="Y438" i="3"/>
  <c r="Z510" i="3"/>
  <c r="Y510" i="3"/>
  <c r="Z582" i="3"/>
  <c r="Y582" i="3"/>
  <c r="Z654" i="3"/>
  <c r="Y654" i="3"/>
  <c r="Z726" i="3"/>
  <c r="Y726" i="3"/>
  <c r="Z798" i="3"/>
  <c r="Y798" i="3"/>
  <c r="Z870" i="3"/>
  <c r="Y870" i="3"/>
  <c r="Z942" i="3"/>
  <c r="Y942" i="3"/>
  <c r="Z274" i="3"/>
  <c r="Y274" i="3"/>
  <c r="Z155" i="3"/>
  <c r="Y155" i="3"/>
  <c r="Z580" i="3"/>
  <c r="Y580" i="3"/>
  <c r="Z497" i="3"/>
  <c r="Y497" i="3"/>
  <c r="Z857" i="3"/>
  <c r="Y857" i="3"/>
  <c r="Z500" i="3"/>
  <c r="Y500" i="3"/>
  <c r="Z875" i="3"/>
  <c r="Y875" i="3"/>
  <c r="Z309" i="3"/>
  <c r="Y309" i="3"/>
  <c r="Z885" i="3"/>
  <c r="Y885" i="3"/>
  <c r="Z272" i="3"/>
  <c r="Y272" i="3"/>
  <c r="Z416" i="3"/>
  <c r="Y416" i="3"/>
  <c r="Z560" i="3"/>
  <c r="Y560" i="3"/>
  <c r="Z704" i="3"/>
  <c r="Y704" i="3"/>
  <c r="Z848" i="3"/>
  <c r="Y848" i="3"/>
  <c r="Z992" i="3"/>
  <c r="Y992" i="3"/>
  <c r="Z323" i="3"/>
  <c r="Y323" i="3"/>
  <c r="Z899" i="3"/>
  <c r="Y899" i="3"/>
  <c r="Z616" i="3"/>
  <c r="Y616" i="3"/>
  <c r="Z331" i="3"/>
  <c r="Y331" i="3"/>
  <c r="Z907" i="3"/>
  <c r="Y907" i="3"/>
  <c r="Z172" i="3"/>
  <c r="Y172" i="3"/>
  <c r="Z257" i="3"/>
  <c r="Y257" i="3"/>
  <c r="Z701" i="3"/>
  <c r="Y701" i="3"/>
  <c r="Z285" i="3"/>
  <c r="Y285" i="3"/>
  <c r="Z861" i="3"/>
  <c r="Y861" i="3"/>
  <c r="Z586" i="3"/>
  <c r="Y586" i="3"/>
  <c r="Z688" i="3"/>
  <c r="Y688" i="3"/>
  <c r="Z448" i="3"/>
  <c r="Y448" i="3"/>
  <c r="Z934" i="3"/>
  <c r="Y934" i="3"/>
  <c r="Z493" i="3"/>
  <c r="Y493" i="3"/>
  <c r="Z468" i="3"/>
  <c r="Y468" i="3"/>
  <c r="Z913" i="3"/>
  <c r="Y913" i="3"/>
  <c r="Z494" i="3"/>
  <c r="Y494" i="3"/>
  <c r="Z706" i="3"/>
  <c r="Y706" i="3"/>
  <c r="Z415" i="3"/>
  <c r="Y415" i="3"/>
  <c r="Z989" i="3"/>
  <c r="Y989" i="3"/>
  <c r="Z292" i="3"/>
  <c r="Y292" i="3"/>
  <c r="Z952" i="3"/>
  <c r="Y952" i="3"/>
  <c r="Z843" i="3"/>
  <c r="Y843" i="3"/>
  <c r="Z922" i="3"/>
  <c r="Y922" i="3"/>
  <c r="Z256" i="3"/>
  <c r="Y256" i="3"/>
  <c r="Z670" i="3"/>
  <c r="Y670" i="3"/>
  <c r="Z718" i="3"/>
  <c r="Y718" i="3"/>
  <c r="Z601" i="3"/>
  <c r="Y601" i="3"/>
  <c r="Z407" i="3"/>
  <c r="Y407" i="3"/>
  <c r="Z756" i="3"/>
  <c r="Y756" i="3"/>
  <c r="Z705" i="3"/>
  <c r="Y705" i="3"/>
  <c r="Z830" i="3"/>
  <c r="Y830" i="3"/>
  <c r="Z835" i="3"/>
  <c r="Y835" i="3"/>
  <c r="Z426" i="3"/>
  <c r="Y426" i="3"/>
  <c r="Z642" i="3"/>
  <c r="Y642" i="3"/>
  <c r="Z858" i="3"/>
  <c r="Y858" i="3"/>
  <c r="Z898" i="3"/>
  <c r="Y898" i="3"/>
  <c r="Z797" i="3"/>
  <c r="Y797" i="3"/>
  <c r="Z213" i="3"/>
  <c r="Y213" i="3"/>
  <c r="Z248" i="3"/>
  <c r="Y248" i="3"/>
  <c r="Z536" i="3"/>
  <c r="Y536" i="3"/>
  <c r="Z824" i="3"/>
  <c r="Y824" i="3"/>
  <c r="Z227" i="3"/>
  <c r="Y227" i="3"/>
  <c r="Z803" i="3"/>
  <c r="Y803" i="3"/>
  <c r="Z520" i="3"/>
  <c r="Y520" i="3"/>
  <c r="Z235" i="3"/>
  <c r="Y235" i="3"/>
  <c r="Z811" i="3"/>
  <c r="Y811" i="3"/>
  <c r="Z956" i="3"/>
  <c r="Y956" i="3"/>
  <c r="Z827" i="3"/>
  <c r="Y827" i="3"/>
  <c r="Z197" i="3"/>
  <c r="Y197" i="3"/>
  <c r="Z629" i="3"/>
  <c r="Y629" i="3"/>
  <c r="Z189" i="3"/>
  <c r="Y189" i="3"/>
  <c r="Z765" i="3"/>
  <c r="Y765" i="3"/>
  <c r="Z490" i="3"/>
  <c r="Y490" i="3"/>
  <c r="Z304" i="3"/>
  <c r="Y304" i="3"/>
  <c r="Z214" i="3"/>
  <c r="Y214" i="3"/>
  <c r="Z502" i="3"/>
  <c r="Y502" i="3"/>
  <c r="Z790" i="3"/>
  <c r="Y790" i="3"/>
  <c r="Z191" i="3"/>
  <c r="Y191" i="3"/>
  <c r="Z479" i="3"/>
  <c r="Y479" i="3"/>
  <c r="Z767" i="3"/>
  <c r="Y767" i="3"/>
  <c r="Z217" i="3"/>
  <c r="Y217" i="3"/>
  <c r="Z409" i="3"/>
  <c r="Y409" i="3"/>
  <c r="Z577" i="3"/>
  <c r="Y577" i="3"/>
  <c r="Z793" i="3"/>
  <c r="Y793" i="3"/>
  <c r="Z829" i="3"/>
  <c r="Y829" i="3"/>
  <c r="Z216" i="3"/>
  <c r="Y216" i="3"/>
  <c r="Z288" i="3"/>
  <c r="Y288" i="3"/>
  <c r="Z360" i="3"/>
  <c r="Y360" i="3"/>
  <c r="Z432" i="3"/>
  <c r="Y432" i="3"/>
  <c r="Z504" i="3"/>
  <c r="Y504" i="3"/>
  <c r="Z576" i="3"/>
  <c r="Y576" i="3"/>
  <c r="Z648" i="3"/>
  <c r="Y648" i="3"/>
  <c r="Z792" i="3"/>
  <c r="Y792" i="3"/>
  <c r="Z936" i="3"/>
  <c r="Y936" i="3"/>
  <c r="Z265" i="3"/>
  <c r="Y265" i="3"/>
  <c r="Z505" i="3"/>
  <c r="Y505" i="3"/>
  <c r="Z769" i="3"/>
  <c r="Y769" i="3"/>
  <c r="Z201" i="3"/>
  <c r="Y201" i="3"/>
  <c r="Z489" i="3"/>
  <c r="Y489" i="3"/>
  <c r="Z777" i="3"/>
  <c r="Y777" i="3"/>
  <c r="Z170" i="3"/>
  <c r="Y170" i="3"/>
  <c r="Z242" i="3"/>
  <c r="Y242" i="3"/>
  <c r="Z314" i="3"/>
  <c r="Y314" i="3"/>
  <c r="Z386" i="3"/>
  <c r="Y386" i="3"/>
  <c r="Z458" i="3"/>
  <c r="Y458" i="3"/>
  <c r="Z530" i="3"/>
  <c r="Y530" i="3"/>
  <c r="Z602" i="3"/>
  <c r="Y602" i="3"/>
  <c r="Z674" i="3"/>
  <c r="Y674" i="3"/>
  <c r="Z746" i="3"/>
  <c r="Y746" i="3"/>
  <c r="Z962" i="3"/>
  <c r="Y962" i="3"/>
  <c r="Z403" i="3"/>
  <c r="Y403" i="3"/>
  <c r="Z979" i="3"/>
  <c r="Y979" i="3"/>
  <c r="Z322" i="3"/>
  <c r="Y322" i="3"/>
  <c r="Z299" i="3"/>
  <c r="Y299" i="3"/>
  <c r="Z548" i="3"/>
  <c r="Y548" i="3"/>
  <c r="Z199" i="3"/>
  <c r="Y199" i="3"/>
  <c r="Z343" i="3"/>
  <c r="Y343" i="3"/>
  <c r="Z487" i="3"/>
  <c r="Y487" i="3"/>
  <c r="Z631" i="3"/>
  <c r="Y631" i="3"/>
  <c r="Z775" i="3"/>
  <c r="Y775" i="3"/>
  <c r="Z919" i="3"/>
  <c r="Y919" i="3"/>
  <c r="Z244" i="3"/>
  <c r="Y244" i="3"/>
  <c r="Z341" i="3"/>
  <c r="Y341" i="3"/>
  <c r="Z737" i="3"/>
  <c r="Y737" i="3"/>
  <c r="Z357" i="3"/>
  <c r="Y357" i="3"/>
  <c r="Z933" i="3"/>
  <c r="Y933" i="3"/>
  <c r="Z724" i="3"/>
  <c r="Y724" i="3"/>
  <c r="Z473" i="3"/>
  <c r="Y473" i="3"/>
  <c r="Z773" i="3"/>
  <c r="Y773" i="3"/>
  <c r="Z371" i="3"/>
  <c r="Y371" i="3"/>
  <c r="Z947" i="3"/>
  <c r="Y947" i="3"/>
  <c r="Z664" i="3"/>
  <c r="Y664" i="3"/>
  <c r="Z379" i="3"/>
  <c r="Y379" i="3"/>
  <c r="Z955" i="3"/>
  <c r="Y955" i="3"/>
  <c r="Z999" i="3"/>
  <c r="Y999" i="3"/>
  <c r="Z916" i="3"/>
  <c r="Y916" i="3"/>
  <c r="Z521" i="3"/>
  <c r="Y521" i="3"/>
  <c r="Z188" i="3"/>
  <c r="Y188" i="3"/>
  <c r="Z591" i="3"/>
  <c r="Y591" i="3"/>
  <c r="Z771" i="3"/>
  <c r="Y771" i="3"/>
  <c r="Z927" i="3"/>
  <c r="Y927" i="3"/>
  <c r="Z333" i="3"/>
  <c r="Y333" i="3"/>
  <c r="Z909" i="3"/>
  <c r="Y909" i="3"/>
  <c r="Z634" i="3"/>
  <c r="Y634" i="3"/>
  <c r="Z183" i="3"/>
  <c r="Y183" i="3"/>
  <c r="Z279" i="3"/>
  <c r="Y279" i="3"/>
  <c r="Z351" i="3"/>
  <c r="Y351" i="3"/>
  <c r="Z423" i="3"/>
  <c r="Y423" i="3"/>
  <c r="Z495" i="3"/>
  <c r="Y495" i="3"/>
  <c r="Z567" i="3"/>
  <c r="Y567" i="3"/>
  <c r="Z687" i="3"/>
  <c r="Y687" i="3"/>
  <c r="Z807" i="3"/>
  <c r="Y807" i="3"/>
  <c r="Z963" i="3"/>
  <c r="Y963" i="3"/>
  <c r="Z652" i="3"/>
  <c r="Y652" i="3"/>
  <c r="Z964" i="3"/>
  <c r="Y964" i="3"/>
  <c r="Z749" i="3"/>
  <c r="Y749" i="3"/>
  <c r="Z160" i="3"/>
  <c r="Y160" i="3"/>
  <c r="Z496" i="3"/>
  <c r="Y496" i="3"/>
  <c r="Z623" i="3"/>
  <c r="Y623" i="3"/>
  <c r="Z252" i="3"/>
  <c r="Y252" i="3"/>
  <c r="Z864" i="3"/>
  <c r="Y864" i="3"/>
  <c r="Z921" i="3"/>
  <c r="Y921" i="3"/>
  <c r="Z638" i="3"/>
  <c r="Y638" i="3"/>
  <c r="Z836" i="3"/>
  <c r="Y836" i="3"/>
  <c r="Z532" i="3"/>
  <c r="Y532" i="3"/>
  <c r="Z305" i="3"/>
  <c r="Y305" i="3"/>
  <c r="Z812" i="3"/>
  <c r="Y812" i="3"/>
  <c r="Z675" i="3"/>
  <c r="Y675" i="3"/>
  <c r="Z459" i="3"/>
  <c r="Y459" i="3"/>
  <c r="Z868" i="3"/>
  <c r="Y868" i="3"/>
  <c r="Z657" i="3"/>
  <c r="Y657" i="3"/>
  <c r="Z169" i="3"/>
  <c r="Y169" i="3"/>
  <c r="Z817" i="3"/>
  <c r="Y817" i="3"/>
  <c r="Z695" i="3"/>
  <c r="Y695" i="3"/>
  <c r="Z417" i="3"/>
  <c r="Y417" i="3"/>
  <c r="Z926" i="3"/>
  <c r="Y926" i="3"/>
  <c r="Z210" i="3"/>
  <c r="Y210" i="3"/>
  <c r="Z498" i="3"/>
  <c r="Y498" i="3"/>
  <c r="Z714" i="3"/>
  <c r="Y714" i="3"/>
  <c r="Z930" i="3"/>
  <c r="Y930" i="3"/>
  <c r="Z460" i="3"/>
  <c r="Y460" i="3"/>
  <c r="Z404" i="3"/>
  <c r="Y404" i="3"/>
  <c r="Z680" i="3"/>
  <c r="Y680" i="3"/>
  <c r="Z238" i="3"/>
  <c r="Y238" i="3"/>
  <c r="Z526" i="3"/>
  <c r="Y526" i="3"/>
  <c r="Z814" i="3"/>
  <c r="Y814" i="3"/>
  <c r="Z241" i="3"/>
  <c r="Y241" i="3"/>
  <c r="Z481" i="3"/>
  <c r="Y481" i="3"/>
  <c r="Z673" i="3"/>
  <c r="Y673" i="3"/>
  <c r="Z877" i="3"/>
  <c r="Y877" i="3"/>
  <c r="Z215" i="3"/>
  <c r="Y215" i="3"/>
  <c r="Z503" i="3"/>
  <c r="Y503" i="3"/>
  <c r="Z791" i="3"/>
  <c r="Y791" i="3"/>
  <c r="Z660" i="3"/>
  <c r="Y660" i="3"/>
  <c r="Z804" i="3"/>
  <c r="Y804" i="3"/>
  <c r="Z948" i="3"/>
  <c r="Y948" i="3"/>
  <c r="Z225" i="3"/>
  <c r="Y225" i="3"/>
  <c r="Z513" i="3"/>
  <c r="Y513" i="3"/>
  <c r="Z801" i="3"/>
  <c r="Y801" i="3"/>
  <c r="Z854" i="3"/>
  <c r="Y854" i="3"/>
  <c r="Z974" i="3"/>
  <c r="Y974" i="3"/>
  <c r="Z451" i="3"/>
  <c r="Y451" i="3"/>
  <c r="Z162" i="3"/>
  <c r="Y162" i="3"/>
  <c r="Z234" i="3"/>
  <c r="Y234" i="3"/>
  <c r="Z306" i="3"/>
  <c r="Y306" i="3"/>
  <c r="Z378" i="3"/>
  <c r="Y378" i="3"/>
  <c r="Z450" i="3"/>
  <c r="Y450" i="3"/>
  <c r="Z522" i="3"/>
  <c r="Y522" i="3"/>
  <c r="Z594" i="3"/>
  <c r="Y594" i="3"/>
  <c r="Z666" i="3"/>
  <c r="Y666" i="3"/>
  <c r="Z738" i="3"/>
  <c r="Y738" i="3"/>
  <c r="Z810" i="3"/>
  <c r="Y810" i="3"/>
  <c r="Z882" i="3"/>
  <c r="Y882" i="3"/>
  <c r="Z954" i="3"/>
  <c r="Y954" i="3"/>
  <c r="Z370" i="3"/>
  <c r="Y370" i="3"/>
  <c r="Z395" i="3"/>
  <c r="Y395" i="3"/>
  <c r="Z628" i="3"/>
  <c r="Y628" i="3"/>
  <c r="Z569" i="3"/>
  <c r="Y569" i="3"/>
  <c r="Z917" i="3"/>
  <c r="Y917" i="3"/>
  <c r="Z596" i="3"/>
  <c r="Y596" i="3"/>
  <c r="Z405" i="3"/>
  <c r="Y405" i="3"/>
  <c r="Z981" i="3"/>
  <c r="Y981" i="3"/>
  <c r="Z296" i="3"/>
  <c r="Y296" i="3"/>
  <c r="Z440" i="3"/>
  <c r="Y440" i="3"/>
  <c r="Z584" i="3"/>
  <c r="Y584" i="3"/>
  <c r="Z728" i="3"/>
  <c r="Y728" i="3"/>
  <c r="Z872" i="3"/>
  <c r="Y872" i="3"/>
  <c r="Z466" i="3"/>
  <c r="Y466" i="3"/>
  <c r="Z419" i="3"/>
  <c r="Y419" i="3"/>
  <c r="Z995" i="3"/>
  <c r="Y995" i="3"/>
  <c r="Z712" i="3"/>
  <c r="Y712" i="3"/>
  <c r="Z427" i="3"/>
  <c r="Y427" i="3"/>
  <c r="Z236" i="3"/>
  <c r="Y236" i="3"/>
  <c r="Z284" i="3"/>
  <c r="Y284" i="3"/>
  <c r="Z220" i="3"/>
  <c r="Y220" i="3"/>
  <c r="Z329" i="3"/>
  <c r="Y329" i="3"/>
  <c r="Z785" i="3"/>
  <c r="Y785" i="3"/>
  <c r="Z381" i="3"/>
  <c r="Y381" i="3"/>
  <c r="Z957" i="3"/>
  <c r="Y957" i="3"/>
  <c r="Z682" i="3"/>
  <c r="Y682" i="3"/>
  <c r="Z736" i="3"/>
  <c r="Y736" i="3"/>
  <c r="Z880" i="3"/>
  <c r="Y880" i="3"/>
  <c r="Z802" i="3"/>
  <c r="Y802" i="3"/>
  <c r="Z185" i="3"/>
  <c r="Y185" i="3"/>
  <c r="Z509" i="3"/>
  <c r="Y509" i="3"/>
  <c r="Z821" i="3"/>
  <c r="Y821" i="3"/>
  <c r="Z467" i="3"/>
  <c r="Y467" i="3"/>
  <c r="Z184" i="3"/>
  <c r="Y184" i="3"/>
  <c r="Z760" i="3"/>
  <c r="Y760" i="3"/>
  <c r="Z475" i="3"/>
  <c r="Y475" i="3"/>
  <c r="Z380" i="3"/>
  <c r="Y380" i="3"/>
  <c r="Z203" i="3"/>
  <c r="Y203" i="3"/>
  <c r="Z988" i="3"/>
  <c r="Y988" i="3"/>
  <c r="Z593" i="3"/>
  <c r="Y593" i="3"/>
  <c r="Z332" i="3"/>
  <c r="Y332" i="3"/>
  <c r="Z639" i="3"/>
  <c r="Y639" i="3"/>
  <c r="Z795" i="3"/>
  <c r="Y795" i="3"/>
  <c r="Z951" i="3"/>
  <c r="Y951" i="3"/>
  <c r="Z429" i="3"/>
  <c r="Y429" i="3"/>
  <c r="Z154" i="3"/>
  <c r="Y154" i="3"/>
  <c r="Z730" i="3"/>
  <c r="Y730" i="3"/>
  <c r="Z195" i="3"/>
  <c r="Y195" i="3"/>
  <c r="Z291" i="3"/>
  <c r="Y291" i="3"/>
  <c r="Z363" i="3"/>
  <c r="Y363" i="3"/>
  <c r="Z435" i="3"/>
  <c r="Y435" i="3"/>
  <c r="Z507" i="3"/>
  <c r="Y507" i="3"/>
  <c r="Z579" i="3"/>
  <c r="Y579" i="3"/>
  <c r="Z699" i="3"/>
  <c r="Y699" i="3"/>
  <c r="Z831" i="3"/>
  <c r="Y831" i="3"/>
  <c r="Z987" i="3"/>
  <c r="Y987" i="3"/>
  <c r="Z772" i="3"/>
  <c r="Y772" i="3"/>
  <c r="Z221" i="3"/>
  <c r="Y221" i="3"/>
  <c r="Z833" i="3"/>
  <c r="Y833" i="3"/>
  <c r="Z164" i="3"/>
  <c r="Y164" i="3"/>
  <c r="Z976" i="3"/>
  <c r="Y976" i="3"/>
  <c r="Z180" i="3"/>
  <c r="Y180" i="3"/>
  <c r="Z720" i="3"/>
  <c r="Y720" i="3"/>
  <c r="Z206" i="3"/>
  <c r="Y206" i="3"/>
  <c r="Z794" i="3"/>
  <c r="Y794" i="3"/>
  <c r="Z260" i="3"/>
  <c r="Y260" i="3"/>
  <c r="Z847" i="3"/>
  <c r="Y847" i="3"/>
  <c r="Z641" i="3"/>
  <c r="Y641" i="3"/>
  <c r="Z667" i="3"/>
  <c r="Y667" i="3"/>
  <c r="Z716" i="3"/>
  <c r="Y716" i="3"/>
  <c r="Z243" i="3"/>
  <c r="Y243" i="3"/>
  <c r="Z891" i="3"/>
  <c r="Y891" i="3"/>
  <c r="Z262" i="3"/>
  <c r="Y262" i="3"/>
  <c r="Z239" i="3"/>
  <c r="Y239" i="3"/>
  <c r="Z253" i="3"/>
  <c r="Y253" i="3"/>
  <c r="Z156" i="3"/>
  <c r="Y156" i="3"/>
  <c r="Z372" i="3"/>
  <c r="Y372" i="3"/>
  <c r="Z588" i="3"/>
  <c r="Y588" i="3"/>
  <c r="Z960" i="3"/>
  <c r="Y960" i="3"/>
  <c r="Z805" i="3"/>
  <c r="Y805" i="3"/>
  <c r="Z825" i="3"/>
  <c r="Y825" i="3"/>
  <c r="Z326" i="3"/>
  <c r="Y326" i="3"/>
  <c r="Z470" i="3"/>
  <c r="Y470" i="3"/>
  <c r="Z542" i="3"/>
  <c r="Y542" i="3"/>
  <c r="Z758" i="3"/>
  <c r="Y758" i="3"/>
  <c r="Z499" i="3"/>
  <c r="Y499" i="3"/>
  <c r="Z453" i="3"/>
  <c r="Y453" i="3"/>
  <c r="Z286" i="3"/>
  <c r="Y286" i="3"/>
  <c r="Z574" i="3"/>
  <c r="Y574" i="3"/>
  <c r="Z862" i="3"/>
  <c r="Y862" i="3"/>
  <c r="Z277" i="3"/>
  <c r="Y277" i="3"/>
  <c r="Z517" i="3"/>
  <c r="Y517" i="3"/>
  <c r="Z709" i="3"/>
  <c r="Y709" i="3"/>
  <c r="Z901" i="3"/>
  <c r="Y901" i="3"/>
  <c r="Z263" i="3"/>
  <c r="Y263" i="3"/>
  <c r="Z551" i="3"/>
  <c r="Y551" i="3"/>
  <c r="Z839" i="3"/>
  <c r="Y839" i="3"/>
  <c r="Z684" i="3"/>
  <c r="Y684" i="3"/>
  <c r="Z828" i="3"/>
  <c r="Y828" i="3"/>
  <c r="Z972" i="3"/>
  <c r="Y972" i="3"/>
  <c r="Z273" i="3"/>
  <c r="Y273" i="3"/>
  <c r="Z561" i="3"/>
  <c r="Y561" i="3"/>
  <c r="Z849" i="3"/>
  <c r="Y849" i="3"/>
  <c r="Z866" i="3"/>
  <c r="Y866" i="3"/>
  <c r="Z986" i="3"/>
  <c r="Y986" i="3"/>
  <c r="Z547" i="3"/>
  <c r="Y547" i="3"/>
  <c r="Z174" i="3"/>
  <c r="Y174" i="3"/>
  <c r="Z246" i="3"/>
  <c r="Y246" i="3"/>
  <c r="Z318" i="3"/>
  <c r="Y318" i="3"/>
  <c r="Z390" i="3"/>
  <c r="Y390" i="3"/>
  <c r="Z462" i="3"/>
  <c r="Y462" i="3"/>
  <c r="Z534" i="3"/>
  <c r="Y534" i="3"/>
  <c r="Z606" i="3"/>
  <c r="Y606" i="3"/>
  <c r="Z678" i="3"/>
  <c r="Y678" i="3"/>
  <c r="Z750" i="3"/>
  <c r="Y750" i="3"/>
  <c r="Z822" i="3"/>
  <c r="Y822" i="3"/>
  <c r="Z894" i="3"/>
  <c r="Y894" i="3"/>
  <c r="Z966" i="3"/>
  <c r="Y966" i="3"/>
  <c r="Z562" i="3"/>
  <c r="Y562" i="3"/>
  <c r="Z731" i="3"/>
  <c r="Y731" i="3"/>
  <c r="Z173" i="3"/>
  <c r="Y173" i="3"/>
  <c r="Z617" i="3"/>
  <c r="Y617" i="3"/>
  <c r="Z977" i="3"/>
  <c r="Y977" i="3"/>
  <c r="Z692" i="3"/>
  <c r="Y692" i="3"/>
  <c r="Z501" i="3"/>
  <c r="Y501" i="3"/>
  <c r="Z320" i="3"/>
  <c r="Y320" i="3"/>
  <c r="Z464" i="3"/>
  <c r="Y464" i="3"/>
  <c r="Z608" i="3"/>
  <c r="Y608" i="3"/>
  <c r="Z752" i="3"/>
  <c r="Y752" i="3"/>
  <c r="Z896" i="3"/>
  <c r="Y896" i="3"/>
  <c r="Z946" i="3"/>
  <c r="Y946" i="3"/>
  <c r="Z515" i="3"/>
  <c r="Y515" i="3"/>
  <c r="Z232" i="3"/>
  <c r="Y232" i="3"/>
  <c r="Z808" i="3"/>
  <c r="Y808" i="3"/>
  <c r="Z523" i="3"/>
  <c r="Y523" i="3"/>
  <c r="Z476" i="3"/>
  <c r="Y476" i="3"/>
  <c r="Z683" i="3"/>
  <c r="Y683" i="3"/>
  <c r="Z428" i="3"/>
  <c r="Y428" i="3"/>
  <c r="Z508" i="3"/>
  <c r="Y508" i="3"/>
  <c r="Z389" i="3"/>
  <c r="Y389" i="3"/>
  <c r="Z869" i="3"/>
  <c r="Y869" i="3"/>
  <c r="Z477" i="3"/>
  <c r="Y477" i="3"/>
  <c r="Z202" i="3"/>
  <c r="Y202" i="3"/>
  <c r="Z778" i="3"/>
  <c r="Y778" i="3"/>
  <c r="Z832" i="3"/>
  <c r="Y832" i="3"/>
  <c r="Z358" i="3"/>
  <c r="Y358" i="3"/>
  <c r="Z911" i="3"/>
  <c r="Y911" i="3"/>
  <c r="Z324" i="3"/>
  <c r="Y324" i="3"/>
  <c r="Z373" i="3"/>
  <c r="Y373" i="3"/>
  <c r="Z422" i="3"/>
  <c r="Y422" i="3"/>
  <c r="Z691" i="3"/>
  <c r="Y691" i="3"/>
  <c r="Z703" i="3"/>
  <c r="Y703" i="3"/>
  <c r="Z645" i="3"/>
  <c r="Y645" i="3"/>
  <c r="Z659" i="3"/>
  <c r="Y659" i="3"/>
  <c r="Z245" i="3"/>
  <c r="Y245" i="3"/>
  <c r="Z346" i="3"/>
  <c r="Y346" i="3"/>
  <c r="Z953" i="3"/>
  <c r="Y953" i="3"/>
  <c r="Z382" i="3"/>
  <c r="Y382" i="3"/>
  <c r="Z732" i="3"/>
  <c r="Y732" i="3"/>
  <c r="Z550" i="3"/>
  <c r="Y550" i="3"/>
  <c r="Z815" i="3"/>
  <c r="Y815" i="3"/>
  <c r="Z613" i="3"/>
  <c r="Y613" i="3"/>
  <c r="Z228" i="3"/>
  <c r="Y228" i="3"/>
  <c r="Z444" i="3"/>
  <c r="Y444" i="3"/>
  <c r="Z672" i="3"/>
  <c r="Y672" i="3"/>
  <c r="Z301" i="3"/>
  <c r="Y301" i="3"/>
  <c r="Z249" i="3"/>
  <c r="Y249" i="3"/>
  <c r="Z537" i="3"/>
  <c r="Y537" i="3"/>
  <c r="Z182" i="3"/>
  <c r="Y182" i="3"/>
  <c r="Z398" i="3"/>
  <c r="Y398" i="3"/>
  <c r="Z614" i="3"/>
  <c r="Y614" i="3"/>
  <c r="Z686" i="3"/>
  <c r="Y686" i="3"/>
  <c r="Z418" i="3"/>
  <c r="Y418" i="3"/>
  <c r="Z587" i="3"/>
  <c r="Y587" i="3"/>
  <c r="Z644" i="3"/>
  <c r="Y644" i="3"/>
  <c r="Z223" i="3"/>
  <c r="Y223" i="3"/>
  <c r="Z367" i="3"/>
  <c r="Y367" i="3"/>
  <c r="Z511" i="3"/>
  <c r="Y511" i="3"/>
  <c r="Z655" i="3"/>
  <c r="Y655" i="3"/>
  <c r="Z799" i="3"/>
  <c r="Y799" i="3"/>
  <c r="Z943" i="3"/>
  <c r="Y943" i="3"/>
  <c r="Z316" i="3"/>
  <c r="Y316" i="3"/>
  <c r="Z401" i="3"/>
  <c r="Y401" i="3"/>
  <c r="Z310" i="3"/>
  <c r="Y310" i="3"/>
  <c r="Z598" i="3"/>
  <c r="Y598" i="3"/>
  <c r="Z886" i="3"/>
  <c r="Y886" i="3"/>
  <c r="Z287" i="3"/>
  <c r="Y287" i="3"/>
  <c r="Z575" i="3"/>
  <c r="Y575" i="3"/>
  <c r="Z863" i="3"/>
  <c r="Y863" i="3"/>
  <c r="Z289" i="3"/>
  <c r="Y289" i="3"/>
  <c r="Z469" i="3"/>
  <c r="Y469" i="3"/>
  <c r="Z649" i="3"/>
  <c r="Y649" i="3"/>
  <c r="Z889" i="3"/>
  <c r="Y889" i="3"/>
  <c r="Z168" i="3"/>
  <c r="Y168" i="3"/>
  <c r="Z240" i="3"/>
  <c r="Y240" i="3"/>
  <c r="Z312" i="3"/>
  <c r="Y312" i="3"/>
  <c r="Z384" i="3"/>
  <c r="Y384" i="3"/>
  <c r="Z456" i="3"/>
  <c r="Y456" i="3"/>
  <c r="Z528" i="3"/>
  <c r="Y528" i="3"/>
  <c r="Z600" i="3"/>
  <c r="Y600" i="3"/>
  <c r="Z696" i="3"/>
  <c r="Y696" i="3"/>
  <c r="Z840" i="3"/>
  <c r="Y840" i="3"/>
  <c r="Z984" i="3"/>
  <c r="Y984" i="3"/>
  <c r="Z337" i="3"/>
  <c r="Y337" i="3"/>
  <c r="Z625" i="3"/>
  <c r="Y625" i="3"/>
  <c r="Z865" i="3"/>
  <c r="Y865" i="3"/>
  <c r="Z297" i="3"/>
  <c r="Y297" i="3"/>
  <c r="Z585" i="3"/>
  <c r="Y585" i="3"/>
  <c r="Z873" i="3"/>
  <c r="Y873" i="3"/>
  <c r="Z194" i="3"/>
  <c r="Y194" i="3"/>
  <c r="Z266" i="3"/>
  <c r="Y266" i="3"/>
  <c r="Z338" i="3"/>
  <c r="Y338" i="3"/>
  <c r="Z410" i="3"/>
  <c r="Y410" i="3"/>
  <c r="Z482" i="3"/>
  <c r="Y482" i="3"/>
  <c r="Z554" i="3"/>
  <c r="Y554" i="3"/>
  <c r="Z626" i="3"/>
  <c r="Y626" i="3"/>
  <c r="Z698" i="3"/>
  <c r="Y698" i="3"/>
  <c r="Z770" i="3"/>
  <c r="Y770" i="3"/>
  <c r="Z595" i="3"/>
  <c r="Y595" i="3"/>
  <c r="Z610" i="3"/>
  <c r="Y610" i="3"/>
  <c r="Z923" i="3"/>
  <c r="Y923" i="3"/>
  <c r="Z740" i="3"/>
  <c r="Y740" i="3"/>
  <c r="Z247" i="3"/>
  <c r="Y247" i="3"/>
  <c r="Z391" i="3"/>
  <c r="Y391" i="3"/>
  <c r="Z535" i="3"/>
  <c r="Y535" i="3"/>
  <c r="Z679" i="3"/>
  <c r="Y679" i="3"/>
  <c r="Z823" i="3"/>
  <c r="Y823" i="3"/>
  <c r="Z967" i="3"/>
  <c r="Y967" i="3"/>
  <c r="Z388" i="3"/>
  <c r="Y388" i="3"/>
  <c r="Z485" i="3"/>
  <c r="Y485" i="3"/>
  <c r="Z905" i="3"/>
  <c r="Y905" i="3"/>
  <c r="Z549" i="3"/>
  <c r="Y549" i="3"/>
  <c r="Z176" i="3"/>
  <c r="Y176" i="3"/>
  <c r="Z268" i="3"/>
  <c r="Y268" i="3"/>
  <c r="Z233" i="3"/>
  <c r="Y233" i="3"/>
  <c r="Z581" i="3"/>
  <c r="Y581" i="3"/>
  <c r="Z881" i="3"/>
  <c r="Y881" i="3"/>
  <c r="Z563" i="3"/>
  <c r="Y563" i="3"/>
  <c r="Z280" i="3"/>
  <c r="Y280" i="3"/>
  <c r="Z856" i="3"/>
  <c r="Y856" i="3"/>
  <c r="Z571" i="3"/>
  <c r="Y571" i="3"/>
  <c r="Z572" i="3"/>
  <c r="Y572" i="3"/>
  <c r="Z556" i="3"/>
  <c r="Y556" i="3"/>
  <c r="Z161" i="3"/>
  <c r="Y161" i="3"/>
  <c r="Z677" i="3"/>
  <c r="Y677" i="3"/>
  <c r="Z524" i="3"/>
  <c r="Y524" i="3"/>
  <c r="Z663" i="3"/>
  <c r="Y663" i="3"/>
  <c r="Z819" i="3"/>
  <c r="Y819" i="3"/>
  <c r="Z975" i="3"/>
  <c r="Y975" i="3"/>
  <c r="Z525" i="3"/>
  <c r="Y525" i="3"/>
  <c r="Z250" i="3"/>
  <c r="Y250" i="3"/>
  <c r="Z826" i="3"/>
  <c r="Y826" i="3"/>
  <c r="Z231" i="3"/>
  <c r="Y231" i="3"/>
  <c r="Z303" i="3"/>
  <c r="Y303" i="3"/>
  <c r="Z375" i="3"/>
  <c r="Y375" i="3"/>
  <c r="Z447" i="3"/>
  <c r="Y447" i="3"/>
  <c r="Z519" i="3"/>
  <c r="Y519" i="3"/>
  <c r="Z603" i="3"/>
  <c r="Y603" i="3"/>
  <c r="Z723" i="3"/>
  <c r="Y723" i="3"/>
  <c r="Z855" i="3"/>
  <c r="Y855" i="3"/>
  <c r="Z443" i="3"/>
  <c r="Y443" i="3"/>
  <c r="Z820" i="3"/>
  <c r="Y820" i="3"/>
  <c r="Z281" i="3"/>
  <c r="Y281" i="3"/>
  <c r="Z893" i="3"/>
  <c r="Y893" i="3"/>
  <c r="Z208" i="3"/>
  <c r="Y208" i="3"/>
  <c r="Z685" i="3"/>
  <c r="Y685" i="3"/>
  <c r="Z540" i="3"/>
  <c r="Y540" i="3"/>
  <c r="Z633" i="3"/>
  <c r="Y633" i="3"/>
  <c r="Z890" i="3"/>
  <c r="Y890" i="3"/>
  <c r="Z945" i="3"/>
  <c r="Y945" i="3"/>
  <c r="Z838" i="3"/>
  <c r="Y838" i="3"/>
  <c r="Z527" i="3"/>
  <c r="Y527" i="3"/>
  <c r="Z445" i="3"/>
  <c r="Y445" i="3"/>
  <c r="Z841" i="3"/>
  <c r="Y841" i="3"/>
  <c r="Z300" i="3"/>
  <c r="Y300" i="3"/>
  <c r="Z516" i="3"/>
  <c r="Y516" i="3"/>
  <c r="Z816" i="3"/>
  <c r="Y816" i="3"/>
  <c r="Z565" i="3"/>
  <c r="Y565" i="3"/>
  <c r="Z254" i="3"/>
  <c r="Y254" i="3"/>
  <c r="Z809" i="3"/>
  <c r="Y809" i="3"/>
  <c r="Z334" i="3"/>
  <c r="Y334" i="3"/>
  <c r="Z622" i="3"/>
  <c r="Y622" i="3"/>
  <c r="Z910" i="3"/>
  <c r="Y910" i="3"/>
  <c r="Z325" i="3"/>
  <c r="Y325" i="3"/>
  <c r="Z541" i="3"/>
  <c r="Y541" i="3"/>
  <c r="Z745" i="3"/>
  <c r="Y745" i="3"/>
  <c r="Z937" i="3"/>
  <c r="Y937" i="3"/>
  <c r="Z311" i="3"/>
  <c r="Y311" i="3"/>
  <c r="Z599" i="3"/>
  <c r="Y599" i="3"/>
  <c r="Z887" i="3"/>
  <c r="Y887" i="3"/>
  <c r="Z708" i="3"/>
  <c r="Y708" i="3"/>
  <c r="Z852" i="3"/>
  <c r="Y852" i="3"/>
  <c r="Z996" i="3"/>
  <c r="Y996" i="3"/>
  <c r="Z321" i="3"/>
  <c r="Y321" i="3"/>
  <c r="Z609" i="3"/>
  <c r="Y609" i="3"/>
  <c r="Z897" i="3"/>
  <c r="Y897" i="3"/>
  <c r="Z782" i="3"/>
  <c r="Y782" i="3"/>
  <c r="Z878" i="3"/>
  <c r="Y878" i="3"/>
  <c r="Z998" i="3"/>
  <c r="Y998" i="3"/>
  <c r="Z643" i="3"/>
  <c r="Y643" i="3"/>
  <c r="Z186" i="3"/>
  <c r="Y186" i="3"/>
  <c r="Z258" i="3"/>
  <c r="Y258" i="3"/>
  <c r="Z330" i="3"/>
  <c r="Y330" i="3"/>
  <c r="Z402" i="3"/>
  <c r="Y402" i="3"/>
  <c r="Z474" i="3"/>
  <c r="Y474" i="3"/>
  <c r="Z546" i="3"/>
  <c r="Y546" i="3"/>
  <c r="Z618" i="3"/>
  <c r="Y618" i="3"/>
  <c r="Z690" i="3"/>
  <c r="Y690" i="3"/>
  <c r="Z762" i="3"/>
  <c r="Y762" i="3"/>
  <c r="Z834" i="3"/>
  <c r="Y834" i="3"/>
  <c r="Z906" i="3"/>
  <c r="Y906" i="3"/>
  <c r="Z978" i="3"/>
  <c r="Y978" i="3"/>
  <c r="Z658" i="3"/>
  <c r="Y658" i="3"/>
  <c r="Z196" i="3"/>
  <c r="Y196" i="3"/>
  <c r="Z293" i="3"/>
  <c r="Y293" i="3"/>
  <c r="Z665" i="3"/>
  <c r="Y665" i="3"/>
  <c r="Z212" i="3"/>
  <c r="Y212" i="3"/>
  <c r="Z788" i="3"/>
  <c r="Y788" i="3"/>
  <c r="Z597" i="3"/>
  <c r="Y597" i="3"/>
  <c r="Z200" i="3"/>
  <c r="Y200" i="3"/>
  <c r="Z344" i="3"/>
  <c r="Y344" i="3"/>
  <c r="Z488" i="3"/>
  <c r="Y488" i="3"/>
  <c r="Z632" i="3"/>
  <c r="Y632" i="3"/>
  <c r="Z776" i="3"/>
  <c r="Y776" i="3"/>
  <c r="Z920" i="3"/>
  <c r="Y920" i="3"/>
  <c r="Z611" i="3"/>
  <c r="Y611" i="3"/>
  <c r="Z328" i="3"/>
  <c r="Y328" i="3"/>
  <c r="Z904" i="3"/>
  <c r="Y904" i="3"/>
  <c r="Z619" i="3"/>
  <c r="Y619" i="3"/>
  <c r="Z668" i="3"/>
  <c r="Y668" i="3"/>
  <c r="Z620" i="3"/>
  <c r="Y620" i="3"/>
  <c r="Z700" i="3"/>
  <c r="Y700" i="3"/>
  <c r="Z461" i="3"/>
  <c r="Y461" i="3"/>
  <c r="Z929" i="3"/>
  <c r="Y929" i="3"/>
  <c r="Z573" i="3"/>
  <c r="Y573" i="3"/>
  <c r="Z298" i="3"/>
  <c r="Y298" i="3"/>
  <c r="Z874" i="3"/>
  <c r="Y874" i="3"/>
  <c r="Z779" i="3"/>
  <c r="Y779" i="3"/>
  <c r="Z784" i="3"/>
  <c r="Y784" i="3"/>
  <c r="B68" i="5"/>
  <c r="B69" i="5"/>
  <c r="B70" i="5"/>
  <c r="B66" i="5"/>
  <c r="B67" i="5"/>
  <c r="A202" i="5"/>
  <c r="D10" i="4"/>
  <c r="E10" i="4" s="1"/>
  <c r="AI24" i="3"/>
  <c r="AM24" i="3" s="1"/>
  <c r="AI25" i="3"/>
  <c r="AM25" i="3" s="1"/>
  <c r="AI26" i="3"/>
  <c r="AM26" i="3" s="1"/>
  <c r="AI23" i="3"/>
  <c r="AM23" i="3" s="1"/>
  <c r="AI27" i="3"/>
  <c r="AM27" i="3" s="1"/>
  <c r="D8" i="4"/>
  <c r="E8" i="4" s="1"/>
  <c r="D3" i="2"/>
  <c r="D9" i="4"/>
  <c r="E9" i="4" s="1"/>
  <c r="A4" i="2"/>
  <c r="D4" i="2" s="1"/>
  <c r="AJ17" i="3"/>
  <c r="AN17" i="3" s="1"/>
  <c r="AJ12" i="3"/>
  <c r="AN12" i="3" s="1"/>
  <c r="AJ15" i="3"/>
  <c r="AN15" i="3" s="1"/>
  <c r="AJ13" i="3"/>
  <c r="AN13" i="3" s="1"/>
  <c r="AJ14" i="3"/>
  <c r="AN14" i="3" s="1"/>
  <c r="AJ16" i="3"/>
  <c r="AN16" i="3" s="1"/>
  <c r="A6" i="4"/>
  <c r="A5" i="5"/>
  <c r="AD4" i="3"/>
  <c r="Q3" i="3"/>
  <c r="P4" i="3"/>
  <c r="AD3" i="3"/>
  <c r="AD13" i="3"/>
  <c r="AO4" i="3"/>
  <c r="AP4" i="3" s="1"/>
  <c r="B11" i="3"/>
  <c r="A5" i="3"/>
  <c r="AK4" i="3"/>
  <c r="X3" i="3"/>
  <c r="AD10" i="3" s="1"/>
  <c r="T3" i="3"/>
  <c r="V3" i="3" s="1"/>
  <c r="AD8" i="3" s="1"/>
  <c r="U3" i="3"/>
  <c r="W3" i="3" s="1"/>
  <c r="AD9" i="3" s="1"/>
  <c r="S3" i="3"/>
  <c r="AD7" i="3" s="1"/>
  <c r="R3" i="3"/>
  <c r="AD6" i="3" s="1"/>
  <c r="Y159" i="3" l="1"/>
  <c r="AD24" i="3"/>
  <c r="Y4" i="3"/>
  <c r="AD22" i="3" s="1"/>
  <c r="AD14" i="3"/>
  <c r="AD15" i="3"/>
  <c r="P5" i="3"/>
  <c r="B12" i="3"/>
  <c r="B23" i="5"/>
  <c r="B24" i="5"/>
  <c r="A203" i="5"/>
  <c r="E3" i="5"/>
  <c r="F3" i="5" s="1"/>
  <c r="E4" i="5"/>
  <c r="F4" i="5" s="1"/>
  <c r="E5" i="5"/>
  <c r="F5" i="5" s="1"/>
  <c r="A5" i="2"/>
  <c r="A6" i="2"/>
  <c r="AJ18" i="3"/>
  <c r="AN18" i="3" s="1"/>
  <c r="AJ28" i="3"/>
  <c r="AN28" i="3" s="1"/>
  <c r="A7" i="4"/>
  <c r="AD5" i="3"/>
  <c r="A6" i="5"/>
  <c r="A7" i="5" s="1"/>
  <c r="Q4" i="3"/>
  <c r="E69" i="5" s="1"/>
  <c r="F69" i="5" s="1"/>
  <c r="AK5" i="3"/>
  <c r="AO5" i="3"/>
  <c r="AP5" i="3" s="1"/>
  <c r="A6" i="3"/>
  <c r="E2" i="5"/>
  <c r="F2" i="5" s="1"/>
  <c r="U4" i="3"/>
  <c r="W4" i="3" s="1"/>
  <c r="AD20" i="3" s="1"/>
  <c r="X4" i="3"/>
  <c r="AD21" i="3" s="1"/>
  <c r="T4" i="3"/>
  <c r="V4" i="3" s="1"/>
  <c r="AD19" i="3" s="1"/>
  <c r="S4" i="3"/>
  <c r="AD18" i="3" s="1"/>
  <c r="R4" i="3"/>
  <c r="AD17" i="3" s="1"/>
  <c r="B15" i="3" l="1"/>
  <c r="B17" i="3" s="1"/>
  <c r="B7" i="5" s="1"/>
  <c r="AD26" i="3"/>
  <c r="AD35" i="3"/>
  <c r="Y5" i="3"/>
  <c r="AD33" i="3" s="1"/>
  <c r="AD25" i="3"/>
  <c r="AD16" i="3"/>
  <c r="B18" i="3"/>
  <c r="B6" i="5"/>
  <c r="B8" i="5"/>
  <c r="P6" i="3"/>
  <c r="A204" i="5"/>
  <c r="E70" i="5"/>
  <c r="F70" i="5" s="1"/>
  <c r="E67" i="5"/>
  <c r="F67" i="5" s="1"/>
  <c r="E68" i="5"/>
  <c r="F68" i="5" s="1"/>
  <c r="E65" i="5"/>
  <c r="F65" i="5" s="1"/>
  <c r="E66" i="5"/>
  <c r="F66" i="5" s="1"/>
  <c r="D19" i="4"/>
  <c r="D23" i="4"/>
  <c r="D27" i="4"/>
  <c r="D11" i="4"/>
  <c r="AI35" i="3"/>
  <c r="AM35" i="3" s="1"/>
  <c r="D6" i="2"/>
  <c r="AI36" i="3"/>
  <c r="AM36" i="3" s="1"/>
  <c r="A7" i="2"/>
  <c r="AI29" i="3"/>
  <c r="AM29" i="3" s="1"/>
  <c r="AI31" i="3"/>
  <c r="AM31" i="3" s="1"/>
  <c r="D5" i="2"/>
  <c r="AI19" i="3"/>
  <c r="AM19" i="3" s="1"/>
  <c r="AI21" i="3"/>
  <c r="AM21" i="3" s="1"/>
  <c r="AI34" i="3"/>
  <c r="AM34" i="3" s="1"/>
  <c r="AI20" i="3"/>
  <c r="AM20" i="3" s="1"/>
  <c r="AI33" i="3"/>
  <c r="AM33" i="3" s="1"/>
  <c r="AI22" i="3"/>
  <c r="AM22" i="3" s="1"/>
  <c r="D7" i="4"/>
  <c r="E7" i="4" s="1"/>
  <c r="AI30" i="3"/>
  <c r="AM30" i="3" s="1"/>
  <c r="AJ29" i="3"/>
  <c r="AN29" i="3" s="1"/>
  <c r="AJ30" i="3"/>
  <c r="AN30" i="3" s="1"/>
  <c r="AJ19" i="3"/>
  <c r="AN19" i="3" s="1"/>
  <c r="AJ31" i="3"/>
  <c r="AN31" i="3" s="1"/>
  <c r="AJ33" i="3"/>
  <c r="AN33" i="3" s="1"/>
  <c r="AJ20" i="3"/>
  <c r="AN20" i="3" s="1"/>
  <c r="AJ21" i="3"/>
  <c r="AN21" i="3" s="1"/>
  <c r="AJ22" i="3"/>
  <c r="AN22" i="3" s="1"/>
  <c r="AJ34" i="3"/>
  <c r="AN34" i="3" s="1"/>
  <c r="A8" i="4"/>
  <c r="A8" i="5"/>
  <c r="A7" i="3"/>
  <c r="P7" i="3" s="1"/>
  <c r="Y7" i="3" s="1"/>
  <c r="B19" i="3"/>
  <c r="AO6" i="3"/>
  <c r="AP6" i="3" s="1"/>
  <c r="AK6" i="3"/>
  <c r="T5" i="3"/>
  <c r="V5" i="3" s="1"/>
  <c r="AD30" i="3" s="1"/>
  <c r="Q5" i="3"/>
  <c r="AD27" i="3" s="1"/>
  <c r="S5" i="3"/>
  <c r="AD29" i="3" s="1"/>
  <c r="X5" i="3"/>
  <c r="AD32" i="3" s="1"/>
  <c r="U5" i="3"/>
  <c r="W5" i="3" s="1"/>
  <c r="AD31" i="3" s="1"/>
  <c r="R5" i="3"/>
  <c r="AD28" i="3" s="1"/>
  <c r="N17" i="3" l="1"/>
  <c r="AD47" i="3"/>
  <c r="Y6" i="3"/>
  <c r="AD44" i="3" s="1"/>
  <c r="AD57" i="3"/>
  <c r="AD46" i="3"/>
  <c r="AD37" i="3"/>
  <c r="AD55" i="3"/>
  <c r="AD36" i="3"/>
  <c r="AD48" i="3"/>
  <c r="A205" i="5"/>
  <c r="E25" i="5"/>
  <c r="F25" i="5" s="1"/>
  <c r="E24" i="5"/>
  <c r="F24" i="5" s="1"/>
  <c r="E23" i="5"/>
  <c r="F23" i="5" s="1"/>
  <c r="D21" i="4"/>
  <c r="D30" i="4"/>
  <c r="D24" i="4"/>
  <c r="AI96" i="3"/>
  <c r="AM96" i="3" s="1"/>
  <c r="AI49" i="3"/>
  <c r="AM49" i="3" s="1"/>
  <c r="AI97" i="3"/>
  <c r="AM97" i="3" s="1"/>
  <c r="D28" i="4"/>
  <c r="AI50" i="3"/>
  <c r="AM50" i="3" s="1"/>
  <c r="AI87" i="3"/>
  <c r="AM87" i="3" s="1"/>
  <c r="AI95" i="3"/>
  <c r="AM95" i="3" s="1"/>
  <c r="D7" i="2"/>
  <c r="D20" i="4"/>
  <c r="A8" i="2"/>
  <c r="AJ23" i="3"/>
  <c r="AN23" i="3" s="1"/>
  <c r="AJ24" i="3"/>
  <c r="AN24" i="3" s="1"/>
  <c r="AJ25" i="3"/>
  <c r="AN25" i="3" s="1"/>
  <c r="A9" i="4"/>
  <c r="A9" i="5"/>
  <c r="B20" i="3"/>
  <c r="B21" i="3" s="1"/>
  <c r="B22" i="3" s="1"/>
  <c r="AK7" i="3"/>
  <c r="AO7" i="3"/>
  <c r="AP7" i="3" s="1"/>
  <c r="A8" i="3"/>
  <c r="P8" i="3" s="1"/>
  <c r="X6" i="3"/>
  <c r="AD43" i="3" s="1"/>
  <c r="Q6" i="3"/>
  <c r="AD38" i="3" s="1"/>
  <c r="S6" i="3"/>
  <c r="AD40" i="3" s="1"/>
  <c r="R6" i="3"/>
  <c r="AD39" i="3" s="1"/>
  <c r="T6" i="3"/>
  <c r="V6" i="3" s="1"/>
  <c r="AD41" i="3" s="1"/>
  <c r="U6" i="3"/>
  <c r="W6" i="3" s="1"/>
  <c r="AD42" i="3" s="1"/>
  <c r="AD68" i="3" l="1"/>
  <c r="Y8" i="3"/>
  <c r="AD59" i="3"/>
  <c r="AD58" i="3"/>
  <c r="A206" i="5"/>
  <c r="AI84" i="3"/>
  <c r="AM84" i="3" s="1"/>
  <c r="AI90" i="3"/>
  <c r="AM90" i="3" s="1"/>
  <c r="AI126" i="3"/>
  <c r="AM126" i="3" s="1"/>
  <c r="AI132" i="3"/>
  <c r="AM132" i="3" s="1"/>
  <c r="AI138" i="3"/>
  <c r="AM138" i="3" s="1"/>
  <c r="D25" i="4"/>
  <c r="D26" i="4"/>
  <c r="AI55" i="3"/>
  <c r="AM55" i="3" s="1"/>
  <c r="AI91" i="3"/>
  <c r="AM91" i="3" s="1"/>
  <c r="AI127" i="3"/>
  <c r="AM127" i="3" s="1"/>
  <c r="AI133" i="3"/>
  <c r="AM133" i="3" s="1"/>
  <c r="AI139" i="3"/>
  <c r="AM139" i="3" s="1"/>
  <c r="AI92" i="3"/>
  <c r="AM92" i="3" s="1"/>
  <c r="AI122" i="3"/>
  <c r="AM122" i="3" s="1"/>
  <c r="AI128" i="3"/>
  <c r="AM128" i="3" s="1"/>
  <c r="AI134" i="3"/>
  <c r="AM134" i="3" s="1"/>
  <c r="AI140" i="3"/>
  <c r="AM140" i="3" s="1"/>
  <c r="AI51" i="3"/>
  <c r="AM51" i="3" s="1"/>
  <c r="AI123" i="3"/>
  <c r="AM123" i="3" s="1"/>
  <c r="AI129" i="3"/>
  <c r="AM129" i="3" s="1"/>
  <c r="AI135" i="3"/>
  <c r="AM135" i="3" s="1"/>
  <c r="D31" i="4"/>
  <c r="D32" i="4"/>
  <c r="AI52" i="3"/>
  <c r="AM52" i="3" s="1"/>
  <c r="AI88" i="3"/>
  <c r="AM88" i="3" s="1"/>
  <c r="AI94" i="3"/>
  <c r="AM94" i="3" s="1"/>
  <c r="AI106" i="3"/>
  <c r="AM106" i="3" s="1"/>
  <c r="AI124" i="3"/>
  <c r="AM124" i="3" s="1"/>
  <c r="AI130" i="3"/>
  <c r="AM130" i="3" s="1"/>
  <c r="AI136" i="3"/>
  <c r="AM136" i="3" s="1"/>
  <c r="D33" i="4"/>
  <c r="D22" i="4"/>
  <c r="D34" i="4"/>
  <c r="AI53" i="3"/>
  <c r="AM53" i="3" s="1"/>
  <c r="AI83" i="3"/>
  <c r="AM83" i="3" s="1"/>
  <c r="AI89" i="3"/>
  <c r="AM89" i="3" s="1"/>
  <c r="AI125" i="3"/>
  <c r="AM125" i="3" s="1"/>
  <c r="AI131" i="3"/>
  <c r="AM131" i="3" s="1"/>
  <c r="AI137" i="3"/>
  <c r="AM137" i="3" s="1"/>
  <c r="B9" i="5"/>
  <c r="B10" i="5"/>
  <c r="B11" i="5"/>
  <c r="B12" i="5"/>
  <c r="A10" i="4"/>
  <c r="A11" i="4"/>
  <c r="E11" i="4" s="1"/>
  <c r="AJ26" i="3"/>
  <c r="AN26" i="3" s="1"/>
  <c r="A10" i="5"/>
  <c r="Z8" i="3"/>
  <c r="AD67" i="3" s="1"/>
  <c r="AO8" i="3"/>
  <c r="AP8" i="3" s="1"/>
  <c r="A9" i="3"/>
  <c r="AK8" i="3"/>
  <c r="B23" i="3"/>
  <c r="B24" i="3" s="1"/>
  <c r="B25" i="3" s="1"/>
  <c r="N20" i="3" l="1"/>
  <c r="N21" i="3"/>
  <c r="N22" i="3"/>
  <c r="P9" i="3"/>
  <c r="A207" i="5"/>
  <c r="A12" i="4"/>
  <c r="E12" i="4" s="1"/>
  <c r="B26" i="3"/>
  <c r="B93" i="5" s="1"/>
  <c r="B25" i="5"/>
  <c r="B26" i="5"/>
  <c r="B27" i="5"/>
  <c r="AJ35" i="3"/>
  <c r="AN35" i="3" s="1"/>
  <c r="AJ36" i="3"/>
  <c r="AN36" i="3" s="1"/>
  <c r="AJ37" i="3"/>
  <c r="AN37" i="3" s="1"/>
  <c r="AJ38" i="3"/>
  <c r="AN38" i="3" s="1"/>
  <c r="AJ39" i="3"/>
  <c r="AN39" i="3" s="1"/>
  <c r="AJ27" i="3"/>
  <c r="AN27" i="3" s="1"/>
  <c r="A13" i="4"/>
  <c r="E13" i="4" s="1"/>
  <c r="A11" i="5"/>
  <c r="AO9" i="3"/>
  <c r="AP9" i="3" s="1"/>
  <c r="A10" i="3"/>
  <c r="P10" i="3" s="1"/>
  <c r="Y10" i="3" s="1"/>
  <c r="AK9" i="3"/>
  <c r="B27" i="3" l="1"/>
  <c r="Y9" i="3"/>
  <c r="AD69" i="3"/>
  <c r="B28" i="3"/>
  <c r="B29" i="3" s="1"/>
  <c r="B30" i="3" s="1"/>
  <c r="B31" i="3" s="1"/>
  <c r="B18" i="5" s="1"/>
  <c r="B120" i="5"/>
  <c r="B13" i="5"/>
  <c r="AJ40" i="3"/>
  <c r="AN40" i="3" s="1"/>
  <c r="A14" i="4"/>
  <c r="E14" i="4" s="1"/>
  <c r="A12" i="5"/>
  <c r="A11" i="3"/>
  <c r="P11" i="3" s="1"/>
  <c r="Y11" i="3" s="1"/>
  <c r="AK10" i="3"/>
  <c r="AO10" i="3"/>
  <c r="AP10" i="3" s="1"/>
  <c r="B15" i="5" l="1"/>
  <c r="B14" i="5"/>
  <c r="N29" i="3" s="1"/>
  <c r="B32" i="3"/>
  <c r="B22" i="5" s="1"/>
  <c r="B16" i="5"/>
  <c r="B17" i="5"/>
  <c r="B33" i="3"/>
  <c r="B19" i="5"/>
  <c r="B20" i="5"/>
  <c r="AJ41" i="3"/>
  <c r="AN41" i="3" s="1"/>
  <c r="A15" i="4"/>
  <c r="A13" i="5"/>
  <c r="A12" i="3"/>
  <c r="P12" i="3" s="1"/>
  <c r="R7" i="3"/>
  <c r="AD50" i="3" s="1"/>
  <c r="T7" i="3"/>
  <c r="V7" i="3" s="1"/>
  <c r="AD52" i="3" s="1"/>
  <c r="X7" i="3"/>
  <c r="AD54" i="3" s="1"/>
  <c r="U7" i="3"/>
  <c r="W7" i="3" s="1"/>
  <c r="AD53" i="3" s="1"/>
  <c r="S7" i="3"/>
  <c r="AD51" i="3" s="1"/>
  <c r="Q7" i="3"/>
  <c r="AK11" i="3"/>
  <c r="AO11" i="3"/>
  <c r="AP11" i="3" s="1"/>
  <c r="X8" i="3"/>
  <c r="Q8" i="3"/>
  <c r="S8" i="3"/>
  <c r="AD62" i="3" s="1"/>
  <c r="R8" i="3"/>
  <c r="AD61" i="3" s="1"/>
  <c r="U8" i="3"/>
  <c r="W8" i="3" s="1"/>
  <c r="AD64" i="3" s="1"/>
  <c r="T8" i="3"/>
  <c r="V8" i="3" s="1"/>
  <c r="AD63" i="3" s="1"/>
  <c r="N32" i="3" l="1"/>
  <c r="N31" i="3"/>
  <c r="N30" i="3"/>
  <c r="AD49" i="3"/>
  <c r="A13" i="3"/>
  <c r="P13" i="3" s="1"/>
  <c r="Y13" i="3" s="1"/>
  <c r="Y12" i="3"/>
  <c r="B21" i="5"/>
  <c r="N11" i="3" s="1"/>
  <c r="Z5" i="3" s="1"/>
  <c r="AD34" i="3" s="1"/>
  <c r="AK12" i="3"/>
  <c r="AO12" i="3"/>
  <c r="AP12" i="3" s="1"/>
  <c r="E7" i="5"/>
  <c r="F7" i="5" s="1"/>
  <c r="E8" i="5"/>
  <c r="F8" i="5" s="1"/>
  <c r="E6" i="5"/>
  <c r="F6" i="5" s="1"/>
  <c r="E9" i="5"/>
  <c r="F9" i="5" s="1"/>
  <c r="AJ108" i="3"/>
  <c r="AN108" i="3" s="1"/>
  <c r="AJ107" i="3"/>
  <c r="AN107" i="3" s="1"/>
  <c r="E15" i="4"/>
  <c r="B34" i="3"/>
  <c r="B28" i="5"/>
  <c r="B29" i="5"/>
  <c r="AJ42" i="3"/>
  <c r="AN42" i="3" s="1"/>
  <c r="AJ43" i="3"/>
  <c r="AN43" i="3" s="1"/>
  <c r="A16" i="4"/>
  <c r="A17" i="4" s="1"/>
  <c r="A14" i="5"/>
  <c r="AK13" i="3"/>
  <c r="AO13" i="3"/>
  <c r="AP13" i="3" s="1"/>
  <c r="A14" i="3"/>
  <c r="P14" i="3" s="1"/>
  <c r="Y14" i="3" s="1"/>
  <c r="Q9" i="3"/>
  <c r="S9" i="3"/>
  <c r="T9" i="3"/>
  <c r="V9" i="3" s="1"/>
  <c r="AD74" i="3" s="1"/>
  <c r="U9" i="3"/>
  <c r="W9" i="3" s="1"/>
  <c r="AD75" i="3" s="1"/>
  <c r="X9" i="3"/>
  <c r="R9" i="3"/>
  <c r="Q10" i="3"/>
  <c r="N33" i="3" l="1"/>
  <c r="N24" i="3"/>
  <c r="E10" i="5"/>
  <c r="F10" i="5" s="1"/>
  <c r="AJ45" i="3"/>
  <c r="AN45" i="3" s="1"/>
  <c r="AJ46" i="3"/>
  <c r="AN46" i="3" s="1"/>
  <c r="E17" i="4"/>
  <c r="AJ44" i="3"/>
  <c r="AN44" i="3" s="1"/>
  <c r="E16" i="4"/>
  <c r="A18" i="4"/>
  <c r="B35" i="3"/>
  <c r="B30" i="5"/>
  <c r="B31" i="5"/>
  <c r="A15" i="5"/>
  <c r="A15" i="3"/>
  <c r="P15" i="3" s="1"/>
  <c r="Y15" i="3" s="1"/>
  <c r="AO14" i="3"/>
  <c r="AP14" i="3" s="1"/>
  <c r="AK14" i="3"/>
  <c r="Q11" i="3"/>
  <c r="U10" i="3"/>
  <c r="W10" i="3" s="1"/>
  <c r="AD86" i="3" s="1"/>
  <c r="X10" i="3"/>
  <c r="T10" i="3"/>
  <c r="V10" i="3" s="1"/>
  <c r="AD85" i="3" s="1"/>
  <c r="S10" i="3"/>
  <c r="R10" i="3"/>
  <c r="AJ47" i="3" l="1"/>
  <c r="AN47" i="3" s="1"/>
  <c r="AJ48" i="3"/>
  <c r="AN48" i="3" s="1"/>
  <c r="E18" i="4"/>
  <c r="A19" i="4"/>
  <c r="A20" i="4"/>
  <c r="A16" i="5"/>
  <c r="A17" i="5" s="1"/>
  <c r="A18" i="5" s="1"/>
  <c r="B36" i="3"/>
  <c r="AO15" i="3"/>
  <c r="AP15" i="3" s="1"/>
  <c r="A16" i="3"/>
  <c r="P16" i="3" s="1"/>
  <c r="Y16" i="3" s="1"/>
  <c r="AK15" i="3"/>
  <c r="U11" i="3"/>
  <c r="W11" i="3" s="1"/>
  <c r="AD97" i="3" s="1"/>
  <c r="X11" i="3"/>
  <c r="R11" i="3"/>
  <c r="S11" i="3"/>
  <c r="T11" i="3"/>
  <c r="V11" i="3" s="1"/>
  <c r="AD96" i="3" s="1"/>
  <c r="Q12" i="3"/>
  <c r="AJ49" i="3" l="1"/>
  <c r="AN49" i="3" s="1"/>
  <c r="AJ50" i="3"/>
  <c r="AN50" i="3" s="1"/>
  <c r="E20" i="4"/>
  <c r="A21" i="4"/>
  <c r="AJ52" i="3"/>
  <c r="AN52" i="3" s="1"/>
  <c r="AJ84" i="3"/>
  <c r="AN84" i="3" s="1"/>
  <c r="AJ53" i="3"/>
  <c r="AN53" i="3" s="1"/>
  <c r="AJ94" i="3"/>
  <c r="AN94" i="3" s="1"/>
  <c r="AJ83" i="3"/>
  <c r="AN83" i="3" s="1"/>
  <c r="AJ106" i="3"/>
  <c r="AN106" i="3" s="1"/>
  <c r="AJ51" i="3"/>
  <c r="AN51" i="3" s="1"/>
  <c r="E19" i="4"/>
  <c r="A19" i="5"/>
  <c r="A20" i="5" s="1"/>
  <c r="A21" i="5" s="1"/>
  <c r="B37" i="3"/>
  <c r="AK16" i="3"/>
  <c r="AO16" i="3"/>
  <c r="AP16" i="3" s="1"/>
  <c r="A17" i="3"/>
  <c r="P17" i="3" s="1"/>
  <c r="Y17" i="3" s="1"/>
  <c r="T12" i="3"/>
  <c r="V12" i="3" s="1"/>
  <c r="AD107" i="3" s="1"/>
  <c r="S12" i="3"/>
  <c r="X12" i="3"/>
  <c r="U12" i="3"/>
  <c r="W12" i="3" s="1"/>
  <c r="AD108" i="3" s="1"/>
  <c r="R12" i="3"/>
  <c r="Q14" i="3"/>
  <c r="B38" i="3" l="1"/>
  <c r="B39" i="3" s="1"/>
  <c r="AJ54" i="3"/>
  <c r="AN54" i="3" s="1"/>
  <c r="E21" i="4"/>
  <c r="A22" i="4"/>
  <c r="A22" i="5"/>
  <c r="AK17" i="3"/>
  <c r="A18" i="3"/>
  <c r="P18" i="3" s="1"/>
  <c r="Y18" i="3" s="1"/>
  <c r="AO17" i="3"/>
  <c r="AP17" i="3" s="1"/>
  <c r="Q13" i="3"/>
  <c r="R13" i="3"/>
  <c r="X13" i="3"/>
  <c r="U13" i="3"/>
  <c r="W13" i="3" s="1"/>
  <c r="AD119" i="3" s="1"/>
  <c r="S13" i="3"/>
  <c r="T13" i="3"/>
  <c r="V13" i="3" s="1"/>
  <c r="AD118" i="3" s="1"/>
  <c r="R14" i="3"/>
  <c r="T14" i="3"/>
  <c r="V14" i="3" s="1"/>
  <c r="AD129" i="3" s="1"/>
  <c r="S14" i="3"/>
  <c r="U14" i="3"/>
  <c r="W14" i="3" s="1"/>
  <c r="AD130" i="3" s="1"/>
  <c r="X14" i="3"/>
  <c r="B40" i="3" l="1"/>
  <c r="B34" i="5" s="1"/>
  <c r="AJ55" i="3"/>
  <c r="AN55" i="3" s="1"/>
  <c r="E22" i="4"/>
  <c r="A23" i="4"/>
  <c r="B61" i="5"/>
  <c r="A23" i="5"/>
  <c r="B32" i="5"/>
  <c r="A19" i="3"/>
  <c r="AK18" i="3"/>
  <c r="AO18" i="3"/>
  <c r="AP18" i="3" s="1"/>
  <c r="B33" i="5" l="1"/>
  <c r="B41" i="3"/>
  <c r="B36" i="5" s="1"/>
  <c r="AJ60" i="3"/>
  <c r="AN60" i="3" s="1"/>
  <c r="E23" i="4"/>
  <c r="A24" i="4"/>
  <c r="A24" i="5"/>
  <c r="P19" i="3"/>
  <c r="Y19" i="3" s="1"/>
  <c r="A20" i="3"/>
  <c r="P20" i="3" s="1"/>
  <c r="Y20" i="3" s="1"/>
  <c r="AO19" i="3"/>
  <c r="AP19" i="3" s="1"/>
  <c r="AK19" i="3"/>
  <c r="Q15" i="3"/>
  <c r="B37" i="5" l="1"/>
  <c r="B42" i="3"/>
  <c r="AJ87" i="3"/>
  <c r="AN87" i="3" s="1"/>
  <c r="E24" i="4"/>
  <c r="A25" i="4"/>
  <c r="A25" i="5"/>
  <c r="A26" i="5" s="1"/>
  <c r="A27" i="5" s="1"/>
  <c r="A28" i="5" s="1"/>
  <c r="A29" i="5" s="1"/>
  <c r="A30" i="5" s="1"/>
  <c r="A31" i="5" s="1"/>
  <c r="A32" i="5" s="1"/>
  <c r="A21" i="3"/>
  <c r="AK20" i="3"/>
  <c r="AO20" i="3"/>
  <c r="AP20" i="3" s="1"/>
  <c r="T15" i="3"/>
  <c r="V15" i="3" s="1"/>
  <c r="AD140" i="3" s="1"/>
  <c r="X15" i="3"/>
  <c r="U15" i="3"/>
  <c r="W15" i="3" s="1"/>
  <c r="AD141" i="3" s="1"/>
  <c r="R15" i="3"/>
  <c r="S15" i="3"/>
  <c r="B43" i="3" l="1"/>
  <c r="B44" i="3" s="1"/>
  <c r="B40" i="5" s="1"/>
  <c r="B38" i="5"/>
  <c r="AJ88" i="3"/>
  <c r="AN88" i="3" s="1"/>
  <c r="AJ89" i="3"/>
  <c r="AN89" i="3" s="1"/>
  <c r="E25" i="4"/>
  <c r="A26" i="4"/>
  <c r="A33" i="5"/>
  <c r="A34" i="5" s="1"/>
  <c r="A35" i="5" s="1"/>
  <c r="AK21" i="3"/>
  <c r="AO21" i="3"/>
  <c r="AP21" i="3" s="1"/>
  <c r="P21" i="3"/>
  <c r="Y21" i="3" s="1"/>
  <c r="A22" i="3"/>
  <c r="A23" i="3" s="1"/>
  <c r="B45" i="3" l="1"/>
  <c r="B41" i="5" s="1"/>
  <c r="B35" i="5"/>
  <c r="B39" i="5"/>
  <c r="B46" i="3"/>
  <c r="AJ90" i="3"/>
  <c r="AN90" i="3" s="1"/>
  <c r="AJ91" i="3"/>
  <c r="AN91" i="3" s="1"/>
  <c r="AJ92" i="3"/>
  <c r="AN92" i="3" s="1"/>
  <c r="E26" i="4"/>
  <c r="A27" i="4"/>
  <c r="A36" i="5"/>
  <c r="A37" i="5" s="1"/>
  <c r="A38" i="5" s="1"/>
  <c r="AK22" i="3"/>
  <c r="AO22" i="3"/>
  <c r="AP22" i="3" s="1"/>
  <c r="P23" i="3"/>
  <c r="Y23" i="3" s="1"/>
  <c r="AO23" i="3"/>
  <c r="AP23" i="3" s="1"/>
  <c r="B48" i="3"/>
  <c r="B44" i="5" s="1"/>
  <c r="B43" i="5"/>
  <c r="P22" i="3"/>
  <c r="Y22" i="3" s="1"/>
  <c r="AK23" i="3"/>
  <c r="A24" i="3"/>
  <c r="P24" i="3" s="1"/>
  <c r="Y24" i="3" s="1"/>
  <c r="Q16" i="3"/>
  <c r="U16" i="3"/>
  <c r="W16" i="3" s="1"/>
  <c r="AD152" i="3" s="1"/>
  <c r="S16" i="3"/>
  <c r="R16" i="3"/>
  <c r="X16" i="3"/>
  <c r="T16" i="3"/>
  <c r="V16" i="3" s="1"/>
  <c r="AD151" i="3" s="1"/>
  <c r="Q17" i="3"/>
  <c r="B47" i="3" l="1"/>
  <c r="AJ93" i="3"/>
  <c r="AN93" i="3" s="1"/>
  <c r="E27" i="4"/>
  <c r="A28" i="4"/>
  <c r="A39" i="5"/>
  <c r="A40" i="5" s="1"/>
  <c r="A41" i="5" s="1"/>
  <c r="A42" i="5" s="1"/>
  <c r="A43" i="5" s="1"/>
  <c r="A44" i="5" s="1"/>
  <c r="A45" i="5" s="1"/>
  <c r="A46" i="5" s="1"/>
  <c r="B42" i="5"/>
  <c r="B49" i="3"/>
  <c r="AO24" i="3"/>
  <c r="AP24" i="3" s="1"/>
  <c r="A25" i="3"/>
  <c r="AK24" i="3"/>
  <c r="S17" i="3"/>
  <c r="T17" i="3"/>
  <c r="V17" i="3" s="1"/>
  <c r="AD162" i="3" s="1"/>
  <c r="U17" i="3"/>
  <c r="W17" i="3" s="1"/>
  <c r="AD163" i="3" s="1"/>
  <c r="R17" i="3"/>
  <c r="X17" i="3"/>
  <c r="Q18" i="3"/>
  <c r="Q19" i="3"/>
  <c r="AJ95" i="3" l="1"/>
  <c r="AN95" i="3" s="1"/>
  <c r="AJ96" i="3"/>
  <c r="AN96" i="3" s="1"/>
  <c r="AJ97" i="3"/>
  <c r="AN97" i="3" s="1"/>
  <c r="E28" i="4"/>
  <c r="A29" i="4"/>
  <c r="A47" i="5"/>
  <c r="A48" i="5" s="1"/>
  <c r="A49" i="5" s="1"/>
  <c r="A50" i="5" s="1"/>
  <c r="A51" i="5" s="1"/>
  <c r="A52" i="5" s="1"/>
  <c r="A53" i="5" s="1"/>
  <c r="B46" i="5"/>
  <c r="A54" i="5"/>
  <c r="A55" i="5" s="1"/>
  <c r="P25" i="3"/>
  <c r="Y25" i="3" s="1"/>
  <c r="A26" i="3"/>
  <c r="P26" i="3" s="1"/>
  <c r="Y26" i="3" s="1"/>
  <c r="AK25" i="3"/>
  <c r="B50" i="3"/>
  <c r="B108" i="5" s="1"/>
  <c r="AO25" i="3"/>
  <c r="AP25" i="3" s="1"/>
  <c r="X19" i="3"/>
  <c r="U19" i="3"/>
  <c r="W19" i="3" s="1"/>
  <c r="AD185" i="3" s="1"/>
  <c r="R19" i="3"/>
  <c r="S19" i="3"/>
  <c r="T19" i="3"/>
  <c r="V19" i="3" s="1"/>
  <c r="AD184" i="3" s="1"/>
  <c r="T18" i="3"/>
  <c r="V18" i="3" s="1"/>
  <c r="AD173" i="3" s="1"/>
  <c r="S18" i="3"/>
  <c r="X18" i="3"/>
  <c r="U18" i="3"/>
  <c r="W18" i="3" s="1"/>
  <c r="AD174" i="3" s="1"/>
  <c r="R18" i="3"/>
  <c r="AO26" i="3" l="1"/>
  <c r="AP26" i="3" s="1"/>
  <c r="AK26" i="3"/>
  <c r="A27" i="3"/>
  <c r="AK27" i="3" s="1"/>
  <c r="AJ120" i="3"/>
  <c r="AN120" i="3" s="1"/>
  <c r="AJ121" i="3"/>
  <c r="AN121" i="3" s="1"/>
  <c r="AJ98" i="3"/>
  <c r="AN98" i="3" s="1"/>
  <c r="E29" i="4"/>
  <c r="A30" i="4"/>
  <c r="A56" i="5"/>
  <c r="A28" i="3"/>
  <c r="P28" i="3" s="1"/>
  <c r="Y28" i="3" s="1"/>
  <c r="B45" i="5"/>
  <c r="B51" i="3"/>
  <c r="B109" i="5" s="1"/>
  <c r="P27" i="3"/>
  <c r="Y27" i="3" s="1"/>
  <c r="Q193" i="3"/>
  <c r="A29" i="3" l="1"/>
  <c r="P29" i="3" s="1"/>
  <c r="Y29" i="3" s="1"/>
  <c r="AO28" i="3"/>
  <c r="AP28" i="3" s="1"/>
  <c r="AK28" i="3"/>
  <c r="AO27" i="3"/>
  <c r="AP27" i="3" s="1"/>
  <c r="AJ101" i="3"/>
  <c r="AN101" i="3" s="1"/>
  <c r="AJ114" i="3"/>
  <c r="AN114" i="3" s="1"/>
  <c r="AJ115" i="3"/>
  <c r="AN115" i="3" s="1"/>
  <c r="AJ102" i="3"/>
  <c r="AN102" i="3" s="1"/>
  <c r="AJ109" i="3"/>
  <c r="AN109" i="3" s="1"/>
  <c r="AJ103" i="3"/>
  <c r="AN103" i="3" s="1"/>
  <c r="AJ110" i="3"/>
  <c r="AN110" i="3" s="1"/>
  <c r="AJ116" i="3"/>
  <c r="AN116" i="3" s="1"/>
  <c r="AJ113" i="3"/>
  <c r="AN113" i="3" s="1"/>
  <c r="AJ104" i="3"/>
  <c r="AN104" i="3" s="1"/>
  <c r="AJ117" i="3"/>
  <c r="AN117" i="3" s="1"/>
  <c r="AJ111" i="3"/>
  <c r="AN111" i="3" s="1"/>
  <c r="AJ99" i="3"/>
  <c r="AN99" i="3" s="1"/>
  <c r="AJ105" i="3"/>
  <c r="AN105" i="3" s="1"/>
  <c r="AJ112" i="3"/>
  <c r="AN112" i="3" s="1"/>
  <c r="AJ118" i="3"/>
  <c r="AN118" i="3" s="1"/>
  <c r="AJ119" i="3"/>
  <c r="AN119" i="3" s="1"/>
  <c r="AJ100" i="3"/>
  <c r="AN100" i="3" s="1"/>
  <c r="E30" i="4"/>
  <c r="A31" i="4"/>
  <c r="A57" i="5"/>
  <c r="A58" i="5"/>
  <c r="A59" i="5" s="1"/>
  <c r="A60" i="5" s="1"/>
  <c r="A61" i="5" s="1"/>
  <c r="A62" i="5" s="1"/>
  <c r="A63" i="5" s="1"/>
  <c r="B52" i="3"/>
  <c r="B47" i="5"/>
  <c r="B48" i="5"/>
  <c r="AO29" i="3"/>
  <c r="AP29" i="3" s="1"/>
  <c r="AK29" i="3"/>
  <c r="A30" i="3"/>
  <c r="P30" i="3" s="1"/>
  <c r="Y30" i="3" s="1"/>
  <c r="Q20" i="3"/>
  <c r="U20" i="3"/>
  <c r="W20" i="3" s="1"/>
  <c r="AD196" i="3" s="1"/>
  <c r="S20" i="3"/>
  <c r="X20" i="3"/>
  <c r="T20" i="3"/>
  <c r="V20" i="3" s="1"/>
  <c r="AD195" i="3" s="1"/>
  <c r="R20" i="3"/>
  <c r="Q21" i="3"/>
  <c r="Q23" i="3"/>
  <c r="Q22" i="3"/>
  <c r="U193" i="3"/>
  <c r="W193" i="3" s="1"/>
  <c r="X193" i="3"/>
  <c r="T193" i="3"/>
  <c r="V193" i="3" s="1"/>
  <c r="R193" i="3"/>
  <c r="S193" i="3"/>
  <c r="Q849" i="3"/>
  <c r="Q564" i="3"/>
  <c r="Q984" i="3"/>
  <c r="Q459" i="3"/>
  <c r="Q166" i="3"/>
  <c r="Q188" i="3"/>
  <c r="Q360" i="3"/>
  <c r="Q261" i="3"/>
  <c r="Q380" i="3"/>
  <c r="Q435" i="3"/>
  <c r="Q967" i="3"/>
  <c r="Q691" i="3"/>
  <c r="Q948" i="3"/>
  <c r="Q859" i="3"/>
  <c r="Q914" i="3"/>
  <c r="Q850" i="3"/>
  <c r="Q330" i="3"/>
  <c r="Q340" i="3"/>
  <c r="Q745" i="3"/>
  <c r="Q337" i="3"/>
  <c r="Q754" i="3"/>
  <c r="Q212" i="3"/>
  <c r="Q500" i="3"/>
  <c r="Q362" i="3"/>
  <c r="Q273" i="3"/>
  <c r="Q286" i="3"/>
  <c r="Q378" i="3"/>
  <c r="Q912" i="3"/>
  <c r="Q408" i="3"/>
  <c r="Q699" i="3"/>
  <c r="Q253" i="3"/>
  <c r="Q991" i="3"/>
  <c r="Q490" i="3"/>
  <c r="Q587" i="3"/>
  <c r="Q246" i="3"/>
  <c r="Q503" i="3"/>
  <c r="Q332" i="3"/>
  <c r="Q229" i="3"/>
  <c r="Q184" i="3"/>
  <c r="Q213" i="3"/>
  <c r="Q663" i="3"/>
  <c r="Q662" i="3"/>
  <c r="Q321" i="3"/>
  <c r="Q351" i="3"/>
  <c r="Q986" i="3"/>
  <c r="Q568" i="3"/>
  <c r="Q993" i="3"/>
  <c r="Q627" i="3"/>
  <c r="Q455" i="3"/>
  <c r="Q175" i="3"/>
  <c r="Q466" i="3"/>
  <c r="Q892" i="3"/>
  <c r="Q284" i="3"/>
  <c r="Q787" i="3"/>
  <c r="Q596" i="3"/>
  <c r="Q429" i="3"/>
  <c r="Q857" i="3"/>
  <c r="Q239" i="3"/>
  <c r="Q343" i="3"/>
  <c r="Q940" i="3"/>
  <c r="Q683" i="3"/>
  <c r="Q710" i="3"/>
  <c r="Q374" i="3"/>
  <c r="Q879" i="3"/>
  <c r="Q547" i="3"/>
  <c r="Q621" i="3"/>
  <c r="Q565" i="3"/>
  <c r="Q399" i="3"/>
  <c r="Q626" i="3"/>
  <c r="Q785" i="3"/>
  <c r="Q965" i="3"/>
  <c r="Q684" i="3"/>
  <c r="Q412" i="3"/>
  <c r="Q969" i="3"/>
  <c r="Q799" i="3"/>
  <c r="Q363" i="3"/>
  <c r="Q440" i="3"/>
  <c r="Q461" i="3"/>
  <c r="Q724" i="3"/>
  <c r="Q830" i="3"/>
  <c r="Q911" i="3"/>
  <c r="Q387" i="3"/>
  <c r="Q864" i="3"/>
  <c r="Q837" i="3"/>
  <c r="Q462" i="3"/>
  <c r="Q779" i="3"/>
  <c r="Q958" i="3"/>
  <c r="Q598" i="3"/>
  <c r="Q615" i="3"/>
  <c r="Q388" i="3"/>
  <c r="Q545" i="3"/>
  <c r="Q406" i="3"/>
  <c r="Q910" i="3"/>
  <c r="Q844" i="3"/>
  <c r="Q782" i="3"/>
  <c r="Q244" i="3"/>
  <c r="Q738" i="3"/>
  <c r="Q544" i="3"/>
  <c r="Q190" i="3"/>
  <c r="Q954" i="3"/>
  <c r="Q580" i="3"/>
  <c r="Q216" i="3"/>
  <c r="Q840" i="3"/>
  <c r="Q302" i="3"/>
  <c r="Q211" i="3"/>
  <c r="Q812" i="3"/>
  <c r="Q750" i="3"/>
  <c r="Q259" i="3"/>
  <c r="Q537" i="3"/>
  <c r="Q550" i="3"/>
  <c r="Q831" i="3"/>
  <c r="Q444" i="3"/>
  <c r="Q383" i="3"/>
  <c r="Q204" i="3"/>
  <c r="Q390" i="3"/>
  <c r="Q795" i="3"/>
  <c r="Q801" i="3"/>
  <c r="Q397" i="3"/>
  <c r="Q632" i="3"/>
  <c r="Q901" i="3"/>
  <c r="Q847" i="3"/>
  <c r="Q970" i="3"/>
  <c r="Q908" i="3"/>
  <c r="Q233" i="3"/>
  <c r="Q618" i="3"/>
  <c r="Q590" i="3"/>
  <c r="Q217" i="3"/>
  <c r="Q570" i="3"/>
  <c r="Q442" i="3"/>
  <c r="Q966" i="3"/>
  <c r="Q997" i="3"/>
  <c r="Q843" i="3"/>
  <c r="Q523" i="3"/>
  <c r="Q377" i="3"/>
  <c r="Q604" i="3"/>
  <c r="Q420" i="3"/>
  <c r="Q421" i="3"/>
  <c r="Q709" i="3"/>
  <c r="Q675" i="3"/>
  <c r="Q739" i="3"/>
  <c r="Q221" i="3"/>
  <c r="Q612" i="3"/>
  <c r="Q595" i="3"/>
  <c r="Q316" i="3"/>
  <c r="Q526" i="3"/>
  <c r="Q255" i="3"/>
  <c r="Q928" i="3"/>
  <c r="Q524" i="3"/>
  <c r="Q679" i="3"/>
  <c r="Q962" i="3"/>
  <c r="Q279" i="3"/>
  <c r="Q806" i="3"/>
  <c r="Q871" i="3"/>
  <c r="Q344" i="3"/>
  <c r="Q882" i="3"/>
  <c r="Q201" i="3"/>
  <c r="Q174" i="3"/>
  <c r="Q752" i="3"/>
  <c r="Q224" i="3"/>
  <c r="Q610" i="3"/>
  <c r="Q482" i="3"/>
  <c r="Q633" i="3"/>
  <c r="Q401" i="3"/>
  <c r="Q905" i="3"/>
  <c r="Q386" i="3"/>
  <c r="Q248" i="3"/>
  <c r="Q186" i="3"/>
  <c r="Q280" i="3"/>
  <c r="Q796" i="3"/>
  <c r="Q734" i="3"/>
  <c r="Q698" i="3"/>
  <c r="Q431" i="3"/>
  <c r="Q240" i="3"/>
  <c r="Q425" i="3"/>
  <c r="Q557" i="3"/>
  <c r="Q624" i="3"/>
  <c r="Q878" i="3"/>
  <c r="Q867" i="3"/>
  <c r="Q634" i="3"/>
  <c r="Q529" i="3"/>
  <c r="Q227" i="3"/>
  <c r="Q757" i="3"/>
  <c r="Q215" i="3"/>
  <c r="Q463" i="3"/>
  <c r="Q252" i="3"/>
  <c r="Q165" i="3"/>
  <c r="Q646" i="3"/>
  <c r="Q402" i="3"/>
  <c r="Q192" i="3"/>
  <c r="Q855" i="3"/>
  <c r="Q28" i="3"/>
  <c r="Q794" i="3"/>
  <c r="Q472" i="3"/>
  <c r="Q741" i="3"/>
  <c r="Q441" i="3"/>
  <c r="Q414" i="3"/>
  <c r="Q999" i="3"/>
  <c r="Q919" i="3"/>
  <c r="Q209" i="3"/>
  <c r="Q367" i="3"/>
  <c r="Q554" i="3"/>
  <c r="Q381" i="3"/>
  <c r="Q725" i="3"/>
  <c r="Q606" i="3"/>
  <c r="Q729" i="3"/>
  <c r="Q989" i="3"/>
  <c r="Q629" i="3"/>
  <c r="Q356" i="3"/>
  <c r="Q951" i="3"/>
  <c r="Q336" i="3"/>
  <c r="Q682" i="3"/>
  <c r="Q198" i="3"/>
  <c r="Q496" i="3"/>
  <c r="Q465" i="3"/>
  <c r="Q329" i="3"/>
  <c r="Q427" i="3"/>
  <c r="Q772" i="3"/>
  <c r="Q575" i="3"/>
  <c r="Q605" i="3"/>
  <c r="Q527" i="3"/>
  <c r="Q389" i="3"/>
  <c r="Q228" i="3"/>
  <c r="Q701" i="3"/>
  <c r="Q645" i="3"/>
  <c r="Q916" i="3"/>
  <c r="Q874" i="3"/>
  <c r="Q335" i="3"/>
  <c r="Q275" i="3"/>
  <c r="Q931" i="3"/>
  <c r="Q653" i="3"/>
  <c r="Q328" i="3"/>
  <c r="Q218" i="3"/>
  <c r="Q620" i="3"/>
  <c r="Q988" i="3"/>
  <c r="Q483" i="3"/>
  <c r="Q325" i="3"/>
  <c r="Q310" i="3"/>
  <c r="Q891" i="3"/>
  <c r="Q314" i="3"/>
  <c r="Q611" i="3"/>
  <c r="Q814" i="3"/>
  <c r="Q411" i="3"/>
  <c r="Q195" i="3"/>
  <c r="Q842" i="3"/>
  <c r="Q179" i="3"/>
  <c r="Q693" i="3"/>
  <c r="Q297" i="3"/>
  <c r="Q717" i="3"/>
  <c r="Q167" i="3"/>
  <c r="Q716" i="3"/>
  <c r="Q793" i="3"/>
  <c r="Q155" i="3"/>
  <c r="Q300" i="3"/>
  <c r="Q478" i="3"/>
  <c r="Q372" i="3"/>
  <c r="Q449" i="3"/>
  <c r="Q339" i="3"/>
  <c r="Q266" i="3"/>
  <c r="Q262" i="3"/>
  <c r="Q872" i="3"/>
  <c r="Q990" i="3"/>
  <c r="Q998" i="3"/>
  <c r="Q485" i="3"/>
  <c r="Q702" i="3"/>
  <c r="Q696" i="3"/>
  <c r="Q272" i="3"/>
  <c r="Q893" i="3"/>
  <c r="Q968" i="3"/>
  <c r="Q768" i="3"/>
  <c r="Q797" i="3"/>
  <c r="Q644" i="3"/>
  <c r="Q913" i="3"/>
  <c r="Q157" i="3"/>
  <c r="Q247" i="3"/>
  <c r="Q898" i="3"/>
  <c r="Q835" i="3"/>
  <c r="Q925" i="3"/>
  <c r="Q197" i="3"/>
  <c r="Q558" i="3"/>
  <c r="Q721" i="3"/>
  <c r="Q559" i="3"/>
  <c r="Q673" i="3"/>
  <c r="Q494" i="3"/>
  <c r="Q622" i="3"/>
  <c r="Q251" i="3"/>
  <c r="Q616" i="3"/>
  <c r="Q538" i="3"/>
  <c r="Q868" i="3"/>
  <c r="Q223" i="3"/>
  <c r="Q460" i="3"/>
  <c r="Q295" i="3"/>
  <c r="Q894" i="3"/>
  <c r="Q742" i="3"/>
  <c r="Q511" i="3"/>
  <c r="Q666" i="3"/>
  <c r="Q403" i="3"/>
  <c r="Q733" i="3"/>
  <c r="Q443" i="3"/>
  <c r="Q320" i="3"/>
  <c r="Q254" i="3"/>
  <c r="Q407" i="3"/>
  <c r="Q268" i="3"/>
  <c r="Q582" i="3"/>
  <c r="Q298" i="3"/>
  <c r="Q391" i="3"/>
  <c r="Q373" i="3"/>
  <c r="Q350" i="3"/>
  <c r="Q670" i="3"/>
  <c r="Q214" i="3"/>
  <c r="Q846" i="3"/>
  <c r="Q428" i="3"/>
  <c r="Q784" i="3"/>
  <c r="Q769" i="3"/>
  <c r="Q405" i="3"/>
  <c r="Q534" i="3"/>
  <c r="Q987" i="3"/>
  <c r="Q591" i="3"/>
  <c r="Q563" i="3"/>
  <c r="Q576" i="3"/>
  <c r="Q177" i="3"/>
  <c r="Q873" i="3"/>
  <c r="Q822" i="3"/>
  <c r="Q313" i="3"/>
  <c r="Q677" i="3"/>
  <c r="Q659" i="3"/>
  <c r="Q985" i="3"/>
  <c r="Q789" i="3"/>
  <c r="Q955" i="3"/>
  <c r="Q451" i="3"/>
  <c r="Q519" i="3"/>
  <c r="Q584" i="3"/>
  <c r="Q909" i="3"/>
  <c r="Q342" i="3"/>
  <c r="Q182" i="3"/>
  <c r="Q875" i="3"/>
  <c r="Q416" i="3"/>
  <c r="Q613" i="3"/>
  <c r="Q230" i="3"/>
  <c r="Q355" i="3"/>
  <c r="Q525" i="3"/>
  <c r="Q415" i="3"/>
  <c r="Q773" i="3"/>
  <c r="Q486" i="3"/>
  <c r="Q730" i="3"/>
  <c r="Q331" i="3"/>
  <c r="Q318" i="3"/>
  <c r="Q164" i="3"/>
  <c r="Q366" i="3"/>
  <c r="Q287" i="3"/>
  <c r="Q492" i="3"/>
  <c r="Q602" i="3"/>
  <c r="Q498" i="3"/>
  <c r="Q369" i="3"/>
  <c r="Q200" i="3"/>
  <c r="Q170" i="3"/>
  <c r="Q199" i="3"/>
  <c r="Q333" i="3"/>
  <c r="Q488" i="3"/>
  <c r="Q680" i="3"/>
  <c r="Q560" i="3"/>
  <c r="Q309" i="3"/>
  <c r="Q876" i="3"/>
  <c r="Q225" i="3"/>
  <c r="Q265" i="3"/>
  <c r="Q299" i="3"/>
  <c r="Q720" i="3"/>
  <c r="Q854" i="3"/>
  <c r="Q572" i="3"/>
  <c r="Q474" i="3"/>
  <c r="Q480" i="3"/>
  <c r="Q317" i="3"/>
  <c r="Q305" i="3"/>
  <c r="Q242" i="3"/>
  <c r="Q665" i="3"/>
  <c r="Q301" i="3"/>
  <c r="Q385" i="3"/>
  <c r="Q658" i="3"/>
  <c r="Q296" i="3"/>
  <c r="Q707" i="3"/>
  <c r="Q740" i="3"/>
  <c r="Q888" i="3"/>
  <c r="Q747" i="3"/>
  <c r="Q178" i="3"/>
  <c r="Q964" i="3"/>
  <c r="Q660" i="3"/>
  <c r="Q607" i="3"/>
  <c r="Q628" i="3"/>
  <c r="Q400" i="3"/>
  <c r="Q430" i="3"/>
  <c r="Q863" i="3"/>
  <c r="Q881" i="3"/>
  <c r="Q821" i="3"/>
  <c r="Q685" i="3"/>
  <c r="Q930" i="3"/>
  <c r="Q950" i="3"/>
  <c r="Q282" i="3"/>
  <c r="Q790" i="3"/>
  <c r="Q944" i="3"/>
  <c r="Q885" i="3"/>
  <c r="Q758" i="3"/>
  <c r="Q975" i="3"/>
  <c r="Q737" i="3"/>
  <c r="Q811" i="3"/>
  <c r="Q667" i="3"/>
  <c r="Q926" i="3"/>
  <c r="Q505" i="3"/>
  <c r="Q671" i="3"/>
  <c r="Q776" i="3"/>
  <c r="Q334" i="3"/>
  <c r="Q838" i="3"/>
  <c r="Q453" i="3"/>
  <c r="Q713" i="3"/>
  <c r="Q895" i="3"/>
  <c r="Q359" i="3"/>
  <c r="Q567" i="3"/>
  <c r="Q735" i="3"/>
  <c r="Q289" i="3"/>
  <c r="Q961" i="3"/>
  <c r="Q649" i="3"/>
  <c r="Q172" i="3"/>
  <c r="Q640" i="3"/>
  <c r="Q617" i="3"/>
  <c r="Q783" i="3"/>
  <c r="Q376" i="3"/>
  <c r="Q818" i="3"/>
  <c r="Q791" i="3"/>
  <c r="Q495" i="3"/>
  <c r="Q943" i="3"/>
  <c r="Q807" i="3"/>
  <c r="Q323" i="3"/>
  <c r="Q727" i="3"/>
  <c r="Q384" i="3"/>
  <c r="Q353" i="3"/>
  <c r="Q880" i="3"/>
  <c r="Q210" i="3"/>
  <c r="Q502" i="3"/>
  <c r="Q917" i="3"/>
  <c r="Q977" i="3"/>
  <c r="Q957" i="3"/>
  <c r="Q348" i="3"/>
  <c r="Q743" i="3"/>
  <c r="Q996" i="3"/>
  <c r="Q836" i="3"/>
  <c r="Q937" i="3"/>
  <c r="Q208" i="3"/>
  <c r="Q219" i="3"/>
  <c r="Q813" i="3"/>
  <c r="Q834" i="3"/>
  <c r="Q841" i="3"/>
  <c r="Q277" i="3"/>
  <c r="Q566" i="3"/>
  <c r="Q938" i="3"/>
  <c r="Q533" i="3"/>
  <c r="Q491" i="3"/>
  <c r="Q379" i="3"/>
  <c r="Q858" i="3"/>
  <c r="Q507" i="3"/>
  <c r="Q450" i="3"/>
  <c r="Q293" i="3"/>
  <c r="Q163" i="3"/>
  <c r="Q976" i="3"/>
  <c r="Q326" i="3"/>
  <c r="Q25" i="3"/>
  <c r="Q347" i="3"/>
  <c r="Q983" i="3"/>
  <c r="Q467" i="3"/>
  <c r="Q1000" i="3"/>
  <c r="Q781" i="3"/>
  <c r="Q899" i="3"/>
  <c r="Q540" i="3"/>
  <c r="Q746" i="3"/>
  <c r="Q476" i="3"/>
  <c r="Q232" i="3"/>
  <c r="Q865" i="3"/>
  <c r="Q256" i="3"/>
  <c r="Q520" i="3"/>
  <c r="Q661" i="3"/>
  <c r="Q532" i="3"/>
  <c r="Q759" i="3"/>
  <c r="Q886" i="3"/>
  <c r="Q231" i="3"/>
  <c r="Q458" i="3"/>
  <c r="Q583" i="3"/>
  <c r="Q156" i="3"/>
  <c r="Q202" i="3"/>
  <c r="Q711" i="3"/>
  <c r="Q409" i="3"/>
  <c r="Q599" i="3"/>
  <c r="Q446" i="3"/>
  <c r="Q579" i="3"/>
  <c r="Q548" i="3"/>
  <c r="Q291" i="3"/>
  <c r="Q501" i="3"/>
  <c r="Q715" i="3"/>
  <c r="Q586" i="3"/>
  <c r="Q561" i="3"/>
  <c r="Q956" i="3"/>
  <c r="Q767" i="3"/>
  <c r="Q515" i="3"/>
  <c r="Q833" i="3"/>
  <c r="Q382" i="3"/>
  <c r="Q648" i="3"/>
  <c r="Q413" i="3"/>
  <c r="Q802" i="3"/>
  <c r="Q290" i="3"/>
  <c r="Q803" i="3"/>
  <c r="Q979" i="3"/>
  <c r="Q243" i="3"/>
  <c r="Q278" i="3"/>
  <c r="Q180" i="3"/>
  <c r="Q365" i="3"/>
  <c r="Q941" i="3"/>
  <c r="Q688" i="3"/>
  <c r="Q535" i="3"/>
  <c r="Q792" i="3"/>
  <c r="Q457" i="3"/>
  <c r="Q744" i="3"/>
  <c r="Q819" i="3"/>
  <c r="Q852" i="3"/>
  <c r="Q639" i="3"/>
  <c r="Q438" i="3"/>
  <c r="Q766" i="3"/>
  <c r="Q907" i="3"/>
  <c r="Q571" i="3"/>
  <c r="Q981" i="3"/>
  <c r="Q475" i="3"/>
  <c r="Q274" i="3"/>
  <c r="Q674" i="3"/>
  <c r="Q454" i="3"/>
  <c r="Q245" i="3"/>
  <c r="Q510" i="3"/>
  <c r="Q869" i="3"/>
  <c r="Q422" i="3"/>
  <c r="Q927" i="3"/>
  <c r="Q918" i="3"/>
  <c r="Q307" i="3"/>
  <c r="Q832" i="3"/>
  <c r="Q539" i="3"/>
  <c r="Q932" i="3"/>
  <c r="Q470" i="3"/>
  <c r="Q630" i="3"/>
  <c r="Q764" i="3"/>
  <c r="Q972" i="3"/>
  <c r="Q896" i="3"/>
  <c r="Q845" i="3"/>
  <c r="Q678" i="3"/>
  <c r="Q24" i="3"/>
  <c r="Q308" i="3"/>
  <c r="Q345" i="3"/>
  <c r="Q809" i="3"/>
  <c r="Q810" i="3"/>
  <c r="Q775" i="3"/>
  <c r="Q304" i="3"/>
  <c r="Q780" i="3"/>
  <c r="Q562" i="3"/>
  <c r="Q423" i="3"/>
  <c r="Q506" i="3"/>
  <c r="Q573" i="3"/>
  <c r="Q426" i="3"/>
  <c r="Q158" i="3"/>
  <c r="Q241" i="3"/>
  <c r="Q536" i="3"/>
  <c r="Q396" i="3"/>
  <c r="Q820" i="3"/>
  <c r="Q189" i="3"/>
  <c r="Q763" i="3"/>
  <c r="Q992" i="3"/>
  <c r="Q207" i="3"/>
  <c r="Q522" i="3"/>
  <c r="Q471" i="3"/>
  <c r="Q154" i="3"/>
  <c r="Q29" i="3"/>
  <c r="Q162" i="3"/>
  <c r="Q303" i="3"/>
  <c r="Q694" i="3"/>
  <c r="Q281" i="3"/>
  <c r="Q870" i="3"/>
  <c r="Q700" i="3"/>
  <c r="Q226" i="3"/>
  <c r="Q160" i="3"/>
  <c r="Q276" i="3"/>
  <c r="Q963" i="3"/>
  <c r="Q432" i="3"/>
  <c r="Q206" i="3"/>
  <c r="Q664" i="3"/>
  <c r="Q541" i="3"/>
  <c r="Q513" i="3"/>
  <c r="Q631" i="3"/>
  <c r="Q728" i="3"/>
  <c r="Q718" i="3"/>
  <c r="Q647" i="3"/>
  <c r="Q862" i="3"/>
  <c r="Q187" i="3"/>
  <c r="Q689" i="3"/>
  <c r="Q552" i="3"/>
  <c r="Q637" i="3"/>
  <c r="Q27" i="3"/>
  <c r="Q824" i="3"/>
  <c r="Q600" i="3"/>
  <c r="Q788" i="3"/>
  <c r="Q477" i="3"/>
  <c r="Q419" i="3"/>
  <c r="Q161" i="3"/>
  <c r="Q942" i="3"/>
  <c r="Q26" i="3"/>
  <c r="Q159" i="3"/>
  <c r="Q619" i="3"/>
  <c r="Q827" i="3"/>
  <c r="Q829" i="3"/>
  <c r="Q322" i="3"/>
  <c r="Q306" i="3"/>
  <c r="Q338" i="3"/>
  <c r="Q258" i="3"/>
  <c r="Q497" i="3"/>
  <c r="Q285" i="3"/>
  <c r="Q817" i="3"/>
  <c r="Q657" i="3"/>
  <c r="Q771" i="3"/>
  <c r="Q722" i="3"/>
  <c r="Q518" i="3"/>
  <c r="Q903" i="3"/>
  <c r="Q774" i="3"/>
  <c r="Q826" i="3"/>
  <c r="Q906" i="3"/>
  <c r="Q625" i="3"/>
  <c r="Q447" i="3"/>
  <c r="Q726" i="3"/>
  <c r="Q530" i="3"/>
  <c r="Q364" i="3"/>
  <c r="Q751" i="3"/>
  <c r="Q761" i="3"/>
  <c r="Q800" i="3"/>
  <c r="Q601" i="3"/>
  <c r="Q375" i="3"/>
  <c r="Q719" i="3"/>
  <c r="Q569" i="3"/>
  <c r="Q271" i="3"/>
  <c r="Q690" i="3"/>
  <c r="Q294" i="3"/>
  <c r="Q706" i="3"/>
  <c r="Q283" i="3"/>
  <c r="Q445" i="3"/>
  <c r="Q398" i="3"/>
  <c r="Q263" i="3"/>
  <c r="Q589" i="3"/>
  <c r="Q439" i="3"/>
  <c r="Q654" i="3"/>
  <c r="Q394" i="3"/>
  <c r="Q982" i="3"/>
  <c r="Q238" i="3"/>
  <c r="Q551" i="3"/>
  <c r="Q770" i="3"/>
  <c r="Q672" i="3"/>
  <c r="Q946" i="3"/>
  <c r="Q887" i="3"/>
  <c r="Q508" i="3"/>
  <c r="Q851" i="3"/>
  <c r="Q825" i="3"/>
  <c r="Q574" i="3"/>
  <c r="Q676" i="3"/>
  <c r="Q816" i="3"/>
  <c r="Q922" i="3"/>
  <c r="Q404" i="3"/>
  <c r="Q708" i="3"/>
  <c r="Q312" i="3"/>
  <c r="Q516" i="3"/>
  <c r="Q686" i="3"/>
  <c r="Q341" i="3"/>
  <c r="Q581" i="3"/>
  <c r="Q469" i="3"/>
  <c r="Q936" i="3"/>
  <c r="Q234" i="3"/>
  <c r="Q839" i="3"/>
  <c r="Q436" i="3"/>
  <c r="Q853" i="3"/>
  <c r="Q452" i="3"/>
  <c r="Q437" i="3"/>
  <c r="Q994" i="3"/>
  <c r="Q555" i="3"/>
  <c r="Q935" i="3"/>
  <c r="Q939" i="3"/>
  <c r="Q549" i="3"/>
  <c r="Q642" i="3"/>
  <c r="Q635" i="3"/>
  <c r="Q755" i="3"/>
  <c r="Q978" i="3"/>
  <c r="Q352" i="3"/>
  <c r="Q638" i="3"/>
  <c r="Q434" i="3"/>
  <c r="Q723" i="3"/>
  <c r="Q808" i="3"/>
  <c r="Q468" i="3"/>
  <c r="Q546" i="3"/>
  <c r="Q902" i="3"/>
  <c r="Q448" i="3"/>
  <c r="Q191" i="3"/>
  <c r="Q176" i="3"/>
  <c r="Q479" i="3"/>
  <c r="Q173" i="3"/>
  <c r="Q753" i="3"/>
  <c r="Q578" i="3"/>
  <c r="Q651" i="3"/>
  <c r="Q762" i="3"/>
  <c r="Q185" i="3"/>
  <c r="Q860" i="3"/>
  <c r="Q456" i="3"/>
  <c r="Q823" i="3"/>
  <c r="Q556" i="3"/>
  <c r="Q923" i="3"/>
  <c r="Q636" i="3"/>
  <c r="Q249" i="3"/>
  <c r="Q933" i="3"/>
  <c r="Q786" i="3"/>
  <c r="Q704" i="3"/>
  <c r="Q288" i="3"/>
  <c r="Q493" i="3"/>
  <c r="Q687" i="3"/>
  <c r="Q424" i="3"/>
  <c r="Q609" i="3"/>
  <c r="Q509" i="3"/>
  <c r="Q517" i="3"/>
  <c r="Q692" i="3"/>
  <c r="Q960" i="3"/>
  <c r="Q327" i="3"/>
  <c r="Q594" i="3"/>
  <c r="Q641" i="3"/>
  <c r="Q959" i="3"/>
  <c r="Q705" i="3"/>
  <c r="Q897" i="3"/>
  <c r="Q593" i="3"/>
  <c r="Q514" i="3"/>
  <c r="Q920" i="3"/>
  <c r="Q915" i="3"/>
  <c r="Q805" i="3"/>
  <c r="Q194" i="3"/>
  <c r="Q866" i="3"/>
  <c r="Q169" i="3"/>
  <c r="Q703" i="3"/>
  <c r="Q433" i="3"/>
  <c r="Q349" i="3"/>
  <c r="Q222" i="3"/>
  <c r="Q890" i="3"/>
  <c r="Q828" i="3"/>
  <c r="Q714" i="3"/>
  <c r="Q592" i="3"/>
  <c r="Q877" i="3"/>
  <c r="Q392" i="3"/>
  <c r="Q748" i="3"/>
  <c r="Q358" i="3"/>
  <c r="Q319" i="3"/>
  <c r="Q196" i="3"/>
  <c r="Q585" i="3"/>
  <c r="Q952" i="3"/>
  <c r="Q269" i="3"/>
  <c r="Q777" i="3"/>
  <c r="Q236" i="3"/>
  <c r="Q181" i="3"/>
  <c r="Q953" i="3"/>
  <c r="Q481" i="3"/>
  <c r="Q929" i="3"/>
  <c r="Q171" i="3"/>
  <c r="Q778" i="3"/>
  <c r="Q542" i="3"/>
  <c r="Q484" i="3"/>
  <c r="Q237" i="3"/>
  <c r="Q395" i="3"/>
  <c r="Q393" i="3"/>
  <c r="Q489" i="3"/>
  <c r="Q900" i="3"/>
  <c r="Q357" i="3"/>
  <c r="Q732" i="3"/>
  <c r="Q731" i="3"/>
  <c r="Q973" i="3"/>
  <c r="Q464" i="3"/>
  <c r="Q528" i="3"/>
  <c r="Q577" i="3"/>
  <c r="Q884" i="3"/>
  <c r="Q205" i="3"/>
  <c r="Q183" i="3"/>
  <c r="Q267" i="3"/>
  <c r="Q487" i="3"/>
  <c r="Q370" i="3"/>
  <c r="Q220" i="3"/>
  <c r="Q354" i="3"/>
  <c r="Q924" i="3"/>
  <c r="Q250" i="3"/>
  <c r="Q695" i="3"/>
  <c r="Q504" i="3"/>
  <c r="Q904" i="3"/>
  <c r="Q697" i="3"/>
  <c r="Q712" i="3"/>
  <c r="Q669" i="3"/>
  <c r="Q815" i="3"/>
  <c r="Q531" i="3"/>
  <c r="Q543" i="3"/>
  <c r="Q643" i="3"/>
  <c r="Q361" i="3"/>
  <c r="Q371" i="3"/>
  <c r="Q417" i="3"/>
  <c r="Q499" i="3"/>
  <c r="Q553" i="3"/>
  <c r="Q270" i="3"/>
  <c r="Q804" i="3"/>
  <c r="Q949" i="3"/>
  <c r="Q861" i="3"/>
  <c r="Q614" i="3"/>
  <c r="Q760" i="3"/>
  <c r="Q756" i="3"/>
  <c r="Q971" i="3"/>
  <c r="Q848" i="3"/>
  <c r="Q623" i="3"/>
  <c r="Q889" i="3"/>
  <c r="Q168" i="3"/>
  <c r="Q311" i="3"/>
  <c r="Q934" i="3"/>
  <c r="Q418" i="3"/>
  <c r="Q921" i="3"/>
  <c r="Q264" i="3"/>
  <c r="Q681" i="3"/>
  <c r="Q260" i="3"/>
  <c r="Q947" i="3"/>
  <c r="Q597" i="3"/>
  <c r="Q765" i="3"/>
  <c r="Q368" i="3"/>
  <c r="Q656" i="3"/>
  <c r="Q974" i="3"/>
  <c r="Q608" i="3"/>
  <c r="Q235" i="3"/>
  <c r="Q203" i="3"/>
  <c r="Q410" i="3"/>
  <c r="Q883" i="3"/>
  <c r="Q588" i="3"/>
  <c r="Q980" i="3"/>
  <c r="Q798" i="3"/>
  <c r="Q995" i="3"/>
  <c r="Q473" i="3"/>
  <c r="Q655" i="3"/>
  <c r="Q315" i="3"/>
  <c r="Q257" i="3"/>
  <c r="Q324" i="3"/>
  <c r="Q292" i="3"/>
  <c r="Q945" i="3"/>
  <c r="Q652" i="3"/>
  <c r="Q668" i="3"/>
  <c r="Q512" i="3"/>
  <c r="Q521" i="3"/>
  <c r="Q749" i="3"/>
  <c r="Q603" i="3"/>
  <c r="Q736" i="3"/>
  <c r="Q346" i="3"/>
  <c r="Q856" i="3"/>
  <c r="Q650" i="3"/>
  <c r="AJ129" i="3" l="1"/>
  <c r="AN129" i="3" s="1"/>
  <c r="AJ128" i="3"/>
  <c r="AN128" i="3" s="1"/>
  <c r="E31" i="4"/>
  <c r="A32" i="4"/>
  <c r="A64" i="5"/>
  <c r="B49" i="5"/>
  <c r="B50" i="5"/>
  <c r="B53" i="3"/>
  <c r="Q30" i="3"/>
  <c r="AO30" i="3"/>
  <c r="AP30" i="3" s="1"/>
  <c r="A31" i="3"/>
  <c r="P31" i="3" s="1"/>
  <c r="Y31" i="3" s="1"/>
  <c r="AK30" i="3"/>
  <c r="U23" i="3"/>
  <c r="W23" i="3" s="1"/>
  <c r="AD229" i="3" s="1"/>
  <c r="T23" i="3"/>
  <c r="V23" i="3" s="1"/>
  <c r="AD228" i="3" s="1"/>
  <c r="X23" i="3"/>
  <c r="R23" i="3"/>
  <c r="S23" i="3"/>
  <c r="R21" i="3"/>
  <c r="S21" i="3"/>
  <c r="T21" i="3"/>
  <c r="V21" i="3" s="1"/>
  <c r="AD206" i="3" s="1"/>
  <c r="U21" i="3"/>
  <c r="W21" i="3" s="1"/>
  <c r="AD207" i="3" s="1"/>
  <c r="X21" i="3"/>
  <c r="R22" i="3"/>
  <c r="S22" i="3"/>
  <c r="T22" i="3"/>
  <c r="V22" i="3" s="1"/>
  <c r="AD217" i="3" s="1"/>
  <c r="U22" i="3"/>
  <c r="W22" i="3" s="1"/>
  <c r="AD218" i="3" s="1"/>
  <c r="X22" i="3"/>
  <c r="R257" i="3"/>
  <c r="S257" i="3"/>
  <c r="T257" i="3"/>
  <c r="V257" i="3" s="1"/>
  <c r="U257" i="3"/>
  <c r="W257" i="3" s="1"/>
  <c r="X257" i="3"/>
  <c r="T358" i="3"/>
  <c r="V358" i="3" s="1"/>
  <c r="X358" i="3"/>
  <c r="R358" i="3"/>
  <c r="U358" i="3"/>
  <c r="W358" i="3" s="1"/>
  <c r="S358" i="3"/>
  <c r="X959" i="3"/>
  <c r="U959" i="3"/>
  <c r="W959" i="3" s="1"/>
  <c r="T959" i="3"/>
  <c r="V959" i="3" s="1"/>
  <c r="R959" i="3"/>
  <c r="S959" i="3"/>
  <c r="U687" i="3"/>
  <c r="W687" i="3" s="1"/>
  <c r="X687" i="3"/>
  <c r="T687" i="3"/>
  <c r="V687" i="3" s="1"/>
  <c r="S687" i="3"/>
  <c r="R687" i="3"/>
  <c r="U456" i="3"/>
  <c r="W456" i="3" s="1"/>
  <c r="X456" i="3"/>
  <c r="R456" i="3"/>
  <c r="S456" i="3"/>
  <c r="T456" i="3"/>
  <c r="V456" i="3" s="1"/>
  <c r="R755" i="3"/>
  <c r="U755" i="3"/>
  <c r="W755" i="3" s="1"/>
  <c r="X755" i="3"/>
  <c r="S755" i="3"/>
  <c r="T755" i="3"/>
  <c r="V755" i="3" s="1"/>
  <c r="S436" i="3"/>
  <c r="X436" i="3"/>
  <c r="U436" i="3"/>
  <c r="W436" i="3" s="1"/>
  <c r="T436" i="3"/>
  <c r="V436" i="3" s="1"/>
  <c r="R436" i="3"/>
  <c r="U312" i="3"/>
  <c r="W312" i="3" s="1"/>
  <c r="R312" i="3"/>
  <c r="S312" i="3"/>
  <c r="X312" i="3"/>
  <c r="T312" i="3"/>
  <c r="V312" i="3" s="1"/>
  <c r="S946" i="3"/>
  <c r="U946" i="3"/>
  <c r="W946" i="3" s="1"/>
  <c r="R946" i="3"/>
  <c r="T946" i="3"/>
  <c r="V946" i="3" s="1"/>
  <c r="X946" i="3"/>
  <c r="T398" i="3"/>
  <c r="V398" i="3" s="1"/>
  <c r="X398" i="3"/>
  <c r="S398" i="3"/>
  <c r="U398" i="3"/>
  <c r="W398" i="3" s="1"/>
  <c r="R398" i="3"/>
  <c r="S800" i="3"/>
  <c r="R800" i="3"/>
  <c r="U800" i="3"/>
  <c r="W800" i="3" s="1"/>
  <c r="X800" i="3"/>
  <c r="T800" i="3"/>
  <c r="V800" i="3" s="1"/>
  <c r="U306" i="3"/>
  <c r="W306" i="3" s="1"/>
  <c r="X306" i="3"/>
  <c r="S306" i="3"/>
  <c r="T306" i="3"/>
  <c r="V306" i="3" s="1"/>
  <c r="R306" i="3"/>
  <c r="T788" i="3"/>
  <c r="V788" i="3" s="1"/>
  <c r="S788" i="3"/>
  <c r="R788" i="3"/>
  <c r="U788" i="3"/>
  <c r="W788" i="3" s="1"/>
  <c r="X788" i="3"/>
  <c r="X728" i="3"/>
  <c r="S728" i="3"/>
  <c r="T728" i="3"/>
  <c r="V728" i="3" s="1"/>
  <c r="R728" i="3"/>
  <c r="U728" i="3"/>
  <c r="W728" i="3" s="1"/>
  <c r="S763" i="3"/>
  <c r="T763" i="3"/>
  <c r="V763" i="3" s="1"/>
  <c r="U763" i="3"/>
  <c r="W763" i="3" s="1"/>
  <c r="X763" i="3"/>
  <c r="R763" i="3"/>
  <c r="U423" i="3"/>
  <c r="W423" i="3" s="1"/>
  <c r="R423" i="3"/>
  <c r="T423" i="3"/>
  <c r="V423" i="3" s="1"/>
  <c r="S423" i="3"/>
  <c r="X423" i="3"/>
  <c r="S896" i="3"/>
  <c r="X896" i="3"/>
  <c r="R896" i="3"/>
  <c r="T896" i="3"/>
  <c r="V896" i="3" s="1"/>
  <c r="U896" i="3"/>
  <c r="W896" i="3" s="1"/>
  <c r="U869" i="3"/>
  <c r="W869" i="3" s="1"/>
  <c r="S869" i="3"/>
  <c r="R869" i="3"/>
  <c r="T869" i="3"/>
  <c r="V869" i="3" s="1"/>
  <c r="X869" i="3"/>
  <c r="U766" i="3"/>
  <c r="W766" i="3" s="1"/>
  <c r="T766" i="3"/>
  <c r="V766" i="3" s="1"/>
  <c r="S766" i="3"/>
  <c r="R766" i="3"/>
  <c r="X766" i="3"/>
  <c r="U365" i="3"/>
  <c r="W365" i="3" s="1"/>
  <c r="X365" i="3"/>
  <c r="R365" i="3"/>
  <c r="S365" i="3"/>
  <c r="T365" i="3"/>
  <c r="V365" i="3" s="1"/>
  <c r="S382" i="3"/>
  <c r="T382" i="3"/>
  <c r="V382" i="3" s="1"/>
  <c r="R382" i="3"/>
  <c r="X382" i="3"/>
  <c r="U382" i="3"/>
  <c r="W382" i="3" s="1"/>
  <c r="U548" i="3"/>
  <c r="W548" i="3" s="1"/>
  <c r="X548" i="3"/>
  <c r="R548" i="3"/>
  <c r="S548" i="3"/>
  <c r="T548" i="3"/>
  <c r="V548" i="3" s="1"/>
  <c r="U759" i="3"/>
  <c r="W759" i="3" s="1"/>
  <c r="T759" i="3"/>
  <c r="V759" i="3" s="1"/>
  <c r="X759" i="3"/>
  <c r="R759" i="3"/>
  <c r="S759" i="3"/>
  <c r="S326" i="3"/>
  <c r="R326" i="3"/>
  <c r="T326" i="3"/>
  <c r="V326" i="3" s="1"/>
  <c r="X326" i="3"/>
  <c r="U326" i="3"/>
  <c r="W326" i="3" s="1"/>
  <c r="R566" i="3"/>
  <c r="T566" i="3"/>
  <c r="V566" i="3" s="1"/>
  <c r="U566" i="3"/>
  <c r="W566" i="3" s="1"/>
  <c r="S566" i="3"/>
  <c r="X566" i="3"/>
  <c r="U957" i="3"/>
  <c r="W957" i="3" s="1"/>
  <c r="X957" i="3"/>
  <c r="T957" i="3"/>
  <c r="V957" i="3" s="1"/>
  <c r="S957" i="3"/>
  <c r="R957" i="3"/>
  <c r="X323" i="3"/>
  <c r="U323" i="3"/>
  <c r="W323" i="3" s="1"/>
  <c r="R323" i="3"/>
  <c r="S323" i="3"/>
  <c r="T323" i="3"/>
  <c r="V323" i="3" s="1"/>
  <c r="U172" i="3"/>
  <c r="W172" i="3" s="1"/>
  <c r="X172" i="3"/>
  <c r="S172" i="3"/>
  <c r="T172" i="3"/>
  <c r="V172" i="3" s="1"/>
  <c r="R172" i="3"/>
  <c r="U334" i="3"/>
  <c r="W334" i="3" s="1"/>
  <c r="X334" i="3"/>
  <c r="R334" i="3"/>
  <c r="S334" i="3"/>
  <c r="T334" i="3"/>
  <c r="V334" i="3" s="1"/>
  <c r="U944" i="3"/>
  <c r="W944" i="3" s="1"/>
  <c r="S944" i="3"/>
  <c r="T944" i="3"/>
  <c r="V944" i="3" s="1"/>
  <c r="X944" i="3"/>
  <c r="R944" i="3"/>
  <c r="R628" i="3"/>
  <c r="X628" i="3"/>
  <c r="U628" i="3"/>
  <c r="W628" i="3" s="1"/>
  <c r="S628" i="3"/>
  <c r="T628" i="3"/>
  <c r="V628" i="3" s="1"/>
  <c r="R474" i="3"/>
  <c r="S474" i="3"/>
  <c r="U474" i="3"/>
  <c r="W474" i="3" s="1"/>
  <c r="X474" i="3"/>
  <c r="T474" i="3"/>
  <c r="V474" i="3" s="1"/>
  <c r="X488" i="3"/>
  <c r="U488" i="3"/>
  <c r="W488" i="3" s="1"/>
  <c r="T488" i="3"/>
  <c r="V488" i="3" s="1"/>
  <c r="R488" i="3"/>
  <c r="S488" i="3"/>
  <c r="R318" i="3"/>
  <c r="T318" i="3"/>
  <c r="V318" i="3" s="1"/>
  <c r="S318" i="3"/>
  <c r="U318" i="3"/>
  <c r="W318" i="3" s="1"/>
  <c r="X318" i="3"/>
  <c r="T230" i="3"/>
  <c r="V230" i="3" s="1"/>
  <c r="S230" i="3"/>
  <c r="R230" i="3"/>
  <c r="U230" i="3"/>
  <c r="W230" i="3" s="1"/>
  <c r="X230" i="3"/>
  <c r="X789" i="3"/>
  <c r="T789" i="3"/>
  <c r="V789" i="3" s="1"/>
  <c r="R789" i="3"/>
  <c r="U789" i="3"/>
  <c r="W789" i="3" s="1"/>
  <c r="S789" i="3"/>
  <c r="X591" i="3"/>
  <c r="S591" i="3"/>
  <c r="T591" i="3"/>
  <c r="V591" i="3" s="1"/>
  <c r="R591" i="3"/>
  <c r="U591" i="3"/>
  <c r="W591" i="3" s="1"/>
  <c r="T391" i="3"/>
  <c r="V391" i="3" s="1"/>
  <c r="U391" i="3"/>
  <c r="W391" i="3" s="1"/>
  <c r="R391" i="3"/>
  <c r="S391" i="3"/>
  <c r="X391" i="3"/>
  <c r="S511" i="3"/>
  <c r="U511" i="3"/>
  <c r="W511" i="3" s="1"/>
  <c r="R511" i="3"/>
  <c r="X511" i="3"/>
  <c r="T511" i="3"/>
  <c r="V511" i="3" s="1"/>
  <c r="U622" i="3"/>
  <c r="W622" i="3" s="1"/>
  <c r="S622" i="3"/>
  <c r="R622" i="3"/>
  <c r="T622" i="3"/>
  <c r="V622" i="3" s="1"/>
  <c r="X622" i="3"/>
  <c r="X157" i="3"/>
  <c r="S157" i="3"/>
  <c r="U157" i="3"/>
  <c r="W157" i="3" s="1"/>
  <c r="T157" i="3"/>
  <c r="V157" i="3" s="1"/>
  <c r="R157" i="3"/>
  <c r="U998" i="3"/>
  <c r="W998" i="3" s="1"/>
  <c r="S998" i="3"/>
  <c r="R998" i="3"/>
  <c r="X998" i="3"/>
  <c r="T998" i="3"/>
  <c r="V998" i="3" s="1"/>
  <c r="U793" i="3"/>
  <c r="W793" i="3" s="1"/>
  <c r="X793" i="3"/>
  <c r="S793" i="3"/>
  <c r="R793" i="3"/>
  <c r="T793" i="3"/>
  <c r="V793" i="3" s="1"/>
  <c r="X411" i="3"/>
  <c r="R411" i="3"/>
  <c r="T411" i="3"/>
  <c r="V411" i="3" s="1"/>
  <c r="S411" i="3"/>
  <c r="U411" i="3"/>
  <c r="W411" i="3" s="1"/>
  <c r="U620" i="3"/>
  <c r="W620" i="3" s="1"/>
  <c r="X620" i="3"/>
  <c r="R620" i="3"/>
  <c r="S620" i="3"/>
  <c r="T620" i="3"/>
  <c r="V620" i="3" s="1"/>
  <c r="U228" i="3"/>
  <c r="W228" i="3" s="1"/>
  <c r="X228" i="3"/>
  <c r="T228" i="3"/>
  <c r="V228" i="3" s="1"/>
  <c r="S228" i="3"/>
  <c r="R228" i="3"/>
  <c r="R336" i="3"/>
  <c r="U336" i="3"/>
  <c r="W336" i="3" s="1"/>
  <c r="X336" i="3"/>
  <c r="T336" i="3"/>
  <c r="V336" i="3" s="1"/>
  <c r="S336" i="3"/>
  <c r="U192" i="3"/>
  <c r="W192" i="3" s="1"/>
  <c r="X192" i="3"/>
  <c r="T192" i="3"/>
  <c r="V192" i="3" s="1"/>
  <c r="R192" i="3"/>
  <c r="S192" i="3"/>
  <c r="X186" i="3"/>
  <c r="U186" i="3"/>
  <c r="W186" i="3" s="1"/>
  <c r="S186" i="3"/>
  <c r="R186" i="3"/>
  <c r="T186" i="3"/>
  <c r="V186" i="3" s="1"/>
  <c r="R524" i="3"/>
  <c r="S524" i="3"/>
  <c r="T524" i="3"/>
  <c r="V524" i="3" s="1"/>
  <c r="U524" i="3"/>
  <c r="W524" i="3" s="1"/>
  <c r="X524" i="3"/>
  <c r="S675" i="3"/>
  <c r="X675" i="3"/>
  <c r="R675" i="3"/>
  <c r="T675" i="3"/>
  <c r="V675" i="3" s="1"/>
  <c r="U675" i="3"/>
  <c r="W675" i="3" s="1"/>
  <c r="R543" i="3"/>
  <c r="X543" i="3"/>
  <c r="U543" i="3"/>
  <c r="W543" i="3" s="1"/>
  <c r="S543" i="3"/>
  <c r="T543" i="3"/>
  <c r="V543" i="3" s="1"/>
  <c r="X393" i="3"/>
  <c r="R393" i="3"/>
  <c r="U393" i="3"/>
  <c r="W393" i="3" s="1"/>
  <c r="T393" i="3"/>
  <c r="V393" i="3" s="1"/>
  <c r="S393" i="3"/>
  <c r="T672" i="3"/>
  <c r="V672" i="3" s="1"/>
  <c r="R672" i="3"/>
  <c r="U672" i="3"/>
  <c r="W672" i="3" s="1"/>
  <c r="X672" i="3"/>
  <c r="S672" i="3"/>
  <c r="S833" i="3"/>
  <c r="R833" i="3"/>
  <c r="U833" i="3"/>
  <c r="W833" i="3" s="1"/>
  <c r="X833" i="3"/>
  <c r="T833" i="3"/>
  <c r="V833" i="3" s="1"/>
  <c r="T277" i="3"/>
  <c r="V277" i="3" s="1"/>
  <c r="U277" i="3"/>
  <c r="W277" i="3" s="1"/>
  <c r="X277" i="3"/>
  <c r="S277" i="3"/>
  <c r="R277" i="3"/>
  <c r="X807" i="3"/>
  <c r="S807" i="3"/>
  <c r="R807" i="3"/>
  <c r="T807" i="3"/>
  <c r="V807" i="3" s="1"/>
  <c r="U807" i="3"/>
  <c r="W807" i="3" s="1"/>
  <c r="S649" i="3"/>
  <c r="R649" i="3"/>
  <c r="X649" i="3"/>
  <c r="T649" i="3"/>
  <c r="V649" i="3" s="1"/>
  <c r="U649" i="3"/>
  <c r="W649" i="3" s="1"/>
  <c r="U776" i="3"/>
  <c r="W776" i="3" s="1"/>
  <c r="R776" i="3"/>
  <c r="T776" i="3"/>
  <c r="V776" i="3" s="1"/>
  <c r="X776" i="3"/>
  <c r="S776" i="3"/>
  <c r="U790" i="3"/>
  <c r="W790" i="3" s="1"/>
  <c r="S790" i="3"/>
  <c r="X790" i="3"/>
  <c r="T790" i="3"/>
  <c r="V790" i="3" s="1"/>
  <c r="R790" i="3"/>
  <c r="T658" i="3"/>
  <c r="V658" i="3" s="1"/>
  <c r="U658" i="3"/>
  <c r="W658" i="3" s="1"/>
  <c r="X658" i="3"/>
  <c r="S658" i="3"/>
  <c r="R658" i="3"/>
  <c r="S572" i="3"/>
  <c r="T572" i="3"/>
  <c r="V572" i="3" s="1"/>
  <c r="R572" i="3"/>
  <c r="U572" i="3"/>
  <c r="W572" i="3" s="1"/>
  <c r="X572" i="3"/>
  <c r="R333" i="3"/>
  <c r="T333" i="3"/>
  <c r="V333" i="3" s="1"/>
  <c r="U333" i="3"/>
  <c r="W333" i="3" s="1"/>
  <c r="X333" i="3"/>
  <c r="S333" i="3"/>
  <c r="R613" i="3"/>
  <c r="S613" i="3"/>
  <c r="T613" i="3"/>
  <c r="V613" i="3" s="1"/>
  <c r="X613" i="3"/>
  <c r="U613" i="3"/>
  <c r="W613" i="3" s="1"/>
  <c r="U985" i="3"/>
  <c r="W985" i="3" s="1"/>
  <c r="X985" i="3"/>
  <c r="T985" i="3"/>
  <c r="V985" i="3" s="1"/>
  <c r="R985" i="3"/>
  <c r="S985" i="3"/>
  <c r="S987" i="3"/>
  <c r="X987" i="3"/>
  <c r="U987" i="3"/>
  <c r="W987" i="3" s="1"/>
  <c r="R987" i="3"/>
  <c r="T987" i="3"/>
  <c r="V987" i="3" s="1"/>
  <c r="S298" i="3"/>
  <c r="U298" i="3"/>
  <c r="W298" i="3" s="1"/>
  <c r="T298" i="3"/>
  <c r="V298" i="3" s="1"/>
  <c r="R298" i="3"/>
  <c r="X298" i="3"/>
  <c r="T742" i="3"/>
  <c r="V742" i="3" s="1"/>
  <c r="X742" i="3"/>
  <c r="S742" i="3"/>
  <c r="U742" i="3"/>
  <c r="W742" i="3" s="1"/>
  <c r="R742" i="3"/>
  <c r="S494" i="3"/>
  <c r="U494" i="3"/>
  <c r="W494" i="3" s="1"/>
  <c r="X494" i="3"/>
  <c r="T494" i="3"/>
  <c r="V494" i="3" s="1"/>
  <c r="R494" i="3"/>
  <c r="U913" i="3"/>
  <c r="W913" i="3" s="1"/>
  <c r="R913" i="3"/>
  <c r="S913" i="3"/>
  <c r="X913" i="3"/>
  <c r="T913" i="3"/>
  <c r="V913" i="3" s="1"/>
  <c r="U990" i="3"/>
  <c r="W990" i="3" s="1"/>
  <c r="X990" i="3"/>
  <c r="T990" i="3"/>
  <c r="V990" i="3" s="1"/>
  <c r="R990" i="3"/>
  <c r="S990" i="3"/>
  <c r="X716" i="3"/>
  <c r="R716" i="3"/>
  <c r="U716" i="3"/>
  <c r="W716" i="3" s="1"/>
  <c r="S716" i="3"/>
  <c r="T716" i="3"/>
  <c r="V716" i="3" s="1"/>
  <c r="U814" i="3"/>
  <c r="W814" i="3" s="1"/>
  <c r="S814" i="3"/>
  <c r="X814" i="3"/>
  <c r="T814" i="3"/>
  <c r="V814" i="3" s="1"/>
  <c r="R814" i="3"/>
  <c r="S218" i="3"/>
  <c r="R218" i="3"/>
  <c r="U218" i="3"/>
  <c r="W218" i="3" s="1"/>
  <c r="X218" i="3"/>
  <c r="T218" i="3"/>
  <c r="V218" i="3" s="1"/>
  <c r="X389" i="3"/>
  <c r="U389" i="3"/>
  <c r="W389" i="3" s="1"/>
  <c r="T389" i="3"/>
  <c r="V389" i="3" s="1"/>
  <c r="R389" i="3"/>
  <c r="S389" i="3"/>
  <c r="S951" i="3"/>
  <c r="T951" i="3"/>
  <c r="V951" i="3" s="1"/>
  <c r="U951" i="3"/>
  <c r="W951" i="3" s="1"/>
  <c r="R951" i="3"/>
  <c r="X951" i="3"/>
  <c r="T209" i="3"/>
  <c r="V209" i="3" s="1"/>
  <c r="U209" i="3"/>
  <c r="W209" i="3" s="1"/>
  <c r="X209" i="3"/>
  <c r="S209" i="3"/>
  <c r="R209" i="3"/>
  <c r="U402" i="3"/>
  <c r="W402" i="3" s="1"/>
  <c r="S402" i="3"/>
  <c r="T402" i="3"/>
  <c r="V402" i="3" s="1"/>
  <c r="X402" i="3"/>
  <c r="R402" i="3"/>
  <c r="U878" i="3"/>
  <c r="W878" i="3" s="1"/>
  <c r="X878" i="3"/>
  <c r="T878" i="3"/>
  <c r="V878" i="3" s="1"/>
  <c r="R878" i="3"/>
  <c r="S878" i="3"/>
  <c r="U248" i="3"/>
  <c r="W248" i="3" s="1"/>
  <c r="X248" i="3"/>
  <c r="R248" i="3"/>
  <c r="S248" i="3"/>
  <c r="T248" i="3"/>
  <c r="V248" i="3" s="1"/>
  <c r="S752" i="3"/>
  <c r="U752" i="3"/>
  <c r="W752" i="3" s="1"/>
  <c r="X752" i="3"/>
  <c r="T752" i="3"/>
  <c r="V752" i="3" s="1"/>
  <c r="R752" i="3"/>
  <c r="T928" i="3"/>
  <c r="V928" i="3" s="1"/>
  <c r="R928" i="3"/>
  <c r="S928" i="3"/>
  <c r="X928" i="3"/>
  <c r="U928" i="3"/>
  <c r="W928" i="3" s="1"/>
  <c r="U709" i="3"/>
  <c r="W709" i="3" s="1"/>
  <c r="X709" i="3"/>
  <c r="S709" i="3"/>
  <c r="R709" i="3"/>
  <c r="T709" i="3"/>
  <c r="V709" i="3" s="1"/>
  <c r="T442" i="3"/>
  <c r="V442" i="3" s="1"/>
  <c r="R442" i="3"/>
  <c r="S442" i="3"/>
  <c r="U442" i="3"/>
  <c r="W442" i="3" s="1"/>
  <c r="X442" i="3"/>
  <c r="T901" i="3"/>
  <c r="V901" i="3" s="1"/>
  <c r="S901" i="3"/>
  <c r="R901" i="3"/>
  <c r="X901" i="3"/>
  <c r="U901" i="3"/>
  <c r="W901" i="3" s="1"/>
  <c r="X418" i="3"/>
  <c r="U418" i="3"/>
  <c r="W418" i="3" s="1"/>
  <c r="S418" i="3"/>
  <c r="T418" i="3"/>
  <c r="V418" i="3" s="1"/>
  <c r="R418" i="3"/>
  <c r="X934" i="3"/>
  <c r="R934" i="3"/>
  <c r="T934" i="3"/>
  <c r="V934" i="3" s="1"/>
  <c r="S934" i="3"/>
  <c r="U934" i="3"/>
  <c r="W934" i="3" s="1"/>
  <c r="X860" i="3"/>
  <c r="S860" i="3"/>
  <c r="R860" i="3"/>
  <c r="U860" i="3"/>
  <c r="W860" i="3" s="1"/>
  <c r="T860" i="3"/>
  <c r="V860" i="3" s="1"/>
  <c r="S540" i="3"/>
  <c r="T540" i="3"/>
  <c r="V540" i="3" s="1"/>
  <c r="X540" i="3"/>
  <c r="R540" i="3"/>
  <c r="U540" i="3"/>
  <c r="W540" i="3" s="1"/>
  <c r="U953" i="3"/>
  <c r="W953" i="3" s="1"/>
  <c r="X953" i="3"/>
  <c r="S953" i="3"/>
  <c r="T953" i="3"/>
  <c r="V953" i="3" s="1"/>
  <c r="R953" i="3"/>
  <c r="U751" i="3"/>
  <c r="W751" i="3" s="1"/>
  <c r="X751" i="3"/>
  <c r="T751" i="3"/>
  <c r="V751" i="3" s="1"/>
  <c r="R751" i="3"/>
  <c r="S751" i="3"/>
  <c r="X639" i="3"/>
  <c r="S639" i="3"/>
  <c r="T639" i="3"/>
  <c r="V639" i="3" s="1"/>
  <c r="R639" i="3"/>
  <c r="U639" i="3"/>
  <c r="W639" i="3" s="1"/>
  <c r="T515" i="3"/>
  <c r="V515" i="3" s="1"/>
  <c r="S515" i="3"/>
  <c r="R515" i="3"/>
  <c r="U515" i="3"/>
  <c r="W515" i="3" s="1"/>
  <c r="X515" i="3"/>
  <c r="U671" i="3"/>
  <c r="W671" i="3" s="1"/>
  <c r="X671" i="3"/>
  <c r="T671" i="3"/>
  <c r="V671" i="3" s="1"/>
  <c r="R671" i="3"/>
  <c r="S671" i="3"/>
  <c r="U282" i="3"/>
  <c r="W282" i="3" s="1"/>
  <c r="X282" i="3"/>
  <c r="S282" i="3"/>
  <c r="R282" i="3"/>
  <c r="T282" i="3"/>
  <c r="V282" i="3" s="1"/>
  <c r="U607" i="3"/>
  <c r="W607" i="3" s="1"/>
  <c r="T607" i="3"/>
  <c r="V607" i="3" s="1"/>
  <c r="R607" i="3"/>
  <c r="S607" i="3"/>
  <c r="X607" i="3"/>
  <c r="R854" i="3"/>
  <c r="S854" i="3"/>
  <c r="U854" i="3"/>
  <c r="W854" i="3" s="1"/>
  <c r="T854" i="3"/>
  <c r="V854" i="3" s="1"/>
  <c r="X854" i="3"/>
  <c r="X199" i="3"/>
  <c r="R199" i="3"/>
  <c r="U199" i="3"/>
  <c r="W199" i="3" s="1"/>
  <c r="S199" i="3"/>
  <c r="T199" i="3"/>
  <c r="V199" i="3" s="1"/>
  <c r="X331" i="3"/>
  <c r="U331" i="3"/>
  <c r="W331" i="3" s="1"/>
  <c r="S331" i="3"/>
  <c r="R331" i="3"/>
  <c r="T331" i="3"/>
  <c r="V331" i="3" s="1"/>
  <c r="T416" i="3"/>
  <c r="V416" i="3" s="1"/>
  <c r="U416" i="3"/>
  <c r="W416" i="3" s="1"/>
  <c r="S416" i="3"/>
  <c r="R416" i="3"/>
  <c r="X416" i="3"/>
  <c r="T659" i="3"/>
  <c r="V659" i="3" s="1"/>
  <c r="S659" i="3"/>
  <c r="R659" i="3"/>
  <c r="U659" i="3"/>
  <c r="W659" i="3" s="1"/>
  <c r="X659" i="3"/>
  <c r="U534" i="3"/>
  <c r="W534" i="3" s="1"/>
  <c r="X534" i="3"/>
  <c r="S534" i="3"/>
  <c r="R534" i="3"/>
  <c r="T534" i="3"/>
  <c r="V534" i="3" s="1"/>
  <c r="T582" i="3"/>
  <c r="V582" i="3" s="1"/>
  <c r="U582" i="3"/>
  <c r="W582" i="3" s="1"/>
  <c r="X582" i="3"/>
  <c r="R582" i="3"/>
  <c r="S582" i="3"/>
  <c r="X673" i="3"/>
  <c r="S673" i="3"/>
  <c r="T673" i="3"/>
  <c r="V673" i="3" s="1"/>
  <c r="U673" i="3"/>
  <c r="W673" i="3" s="1"/>
  <c r="R673" i="3"/>
  <c r="T644" i="3"/>
  <c r="V644" i="3" s="1"/>
  <c r="R644" i="3"/>
  <c r="S644" i="3"/>
  <c r="U644" i="3"/>
  <c r="W644" i="3" s="1"/>
  <c r="X644" i="3"/>
  <c r="R872" i="3"/>
  <c r="S872" i="3"/>
  <c r="X872" i="3"/>
  <c r="T872" i="3"/>
  <c r="V872" i="3" s="1"/>
  <c r="U872" i="3"/>
  <c r="W872" i="3" s="1"/>
  <c r="R167" i="3"/>
  <c r="U167" i="3"/>
  <c r="W167" i="3" s="1"/>
  <c r="T167" i="3"/>
  <c r="V167" i="3" s="1"/>
  <c r="S167" i="3"/>
  <c r="X167" i="3"/>
  <c r="S328" i="3"/>
  <c r="X328" i="3"/>
  <c r="T328" i="3"/>
  <c r="V328" i="3" s="1"/>
  <c r="R328" i="3"/>
  <c r="U328" i="3"/>
  <c r="W328" i="3" s="1"/>
  <c r="S527" i="3"/>
  <c r="U527" i="3"/>
  <c r="W527" i="3" s="1"/>
  <c r="X527" i="3"/>
  <c r="T527" i="3"/>
  <c r="V527" i="3" s="1"/>
  <c r="R527" i="3"/>
  <c r="T356" i="3"/>
  <c r="V356" i="3" s="1"/>
  <c r="S356" i="3"/>
  <c r="U356" i="3"/>
  <c r="W356" i="3" s="1"/>
  <c r="X356" i="3"/>
  <c r="R356" i="3"/>
  <c r="X919" i="3"/>
  <c r="U919" i="3"/>
  <c r="W919" i="3" s="1"/>
  <c r="R919" i="3"/>
  <c r="S919" i="3"/>
  <c r="T919" i="3"/>
  <c r="V919" i="3" s="1"/>
  <c r="R646" i="3"/>
  <c r="X646" i="3"/>
  <c r="T646" i="3"/>
  <c r="V646" i="3" s="1"/>
  <c r="S646" i="3"/>
  <c r="U646" i="3"/>
  <c r="W646" i="3" s="1"/>
  <c r="U624" i="3"/>
  <c r="W624" i="3" s="1"/>
  <c r="X624" i="3"/>
  <c r="R624" i="3"/>
  <c r="T624" i="3"/>
  <c r="V624" i="3" s="1"/>
  <c r="S624" i="3"/>
  <c r="U174" i="3"/>
  <c r="W174" i="3" s="1"/>
  <c r="X174" i="3"/>
  <c r="S174" i="3"/>
  <c r="R174" i="3"/>
  <c r="T174" i="3"/>
  <c r="V174" i="3" s="1"/>
  <c r="R255" i="3"/>
  <c r="U255" i="3"/>
  <c r="W255" i="3" s="1"/>
  <c r="T255" i="3"/>
  <c r="V255" i="3" s="1"/>
  <c r="S255" i="3"/>
  <c r="X255" i="3"/>
  <c r="X421" i="3"/>
  <c r="S421" i="3"/>
  <c r="U421" i="3"/>
  <c r="W421" i="3" s="1"/>
  <c r="T421" i="3"/>
  <c r="V421" i="3" s="1"/>
  <c r="R421" i="3"/>
  <c r="R570" i="3"/>
  <c r="X570" i="3"/>
  <c r="T570" i="3"/>
  <c r="V570" i="3" s="1"/>
  <c r="U570" i="3"/>
  <c r="W570" i="3" s="1"/>
  <c r="S570" i="3"/>
  <c r="T632" i="3"/>
  <c r="V632" i="3" s="1"/>
  <c r="S632" i="3"/>
  <c r="R632" i="3"/>
  <c r="U632" i="3"/>
  <c r="W632" i="3" s="1"/>
  <c r="X632" i="3"/>
  <c r="U839" i="3"/>
  <c r="W839" i="3" s="1"/>
  <c r="X839" i="3"/>
  <c r="T839" i="3"/>
  <c r="V839" i="3" s="1"/>
  <c r="R839" i="3"/>
  <c r="S839" i="3"/>
  <c r="U562" i="3"/>
  <c r="W562" i="3" s="1"/>
  <c r="X562" i="3"/>
  <c r="S562" i="3"/>
  <c r="T562" i="3"/>
  <c r="V562" i="3" s="1"/>
  <c r="R562" i="3"/>
  <c r="T521" i="3"/>
  <c r="V521" i="3" s="1"/>
  <c r="S521" i="3"/>
  <c r="R521" i="3"/>
  <c r="X521" i="3"/>
  <c r="U521" i="3"/>
  <c r="W521" i="3" s="1"/>
  <c r="R866" i="3"/>
  <c r="T866" i="3"/>
  <c r="V866" i="3" s="1"/>
  <c r="S866" i="3"/>
  <c r="U866" i="3"/>
  <c r="W866" i="3" s="1"/>
  <c r="X866" i="3"/>
  <c r="T322" i="3"/>
  <c r="V322" i="3" s="1"/>
  <c r="R322" i="3"/>
  <c r="S322" i="3"/>
  <c r="U322" i="3"/>
  <c r="W322" i="3" s="1"/>
  <c r="X322" i="3"/>
  <c r="X163" i="3"/>
  <c r="U163" i="3"/>
  <c r="W163" i="3" s="1"/>
  <c r="S163" i="3"/>
  <c r="T163" i="3"/>
  <c r="V163" i="3" s="1"/>
  <c r="R163" i="3"/>
  <c r="S270" i="3"/>
  <c r="T270" i="3"/>
  <c r="V270" i="3" s="1"/>
  <c r="R270" i="3"/>
  <c r="X270" i="3"/>
  <c r="U270" i="3"/>
  <c r="W270" i="3" s="1"/>
  <c r="X762" i="3"/>
  <c r="T762" i="3"/>
  <c r="V762" i="3" s="1"/>
  <c r="R762" i="3"/>
  <c r="S762" i="3"/>
  <c r="U762" i="3"/>
  <c r="W762" i="3" s="1"/>
  <c r="U829" i="3"/>
  <c r="W829" i="3" s="1"/>
  <c r="X829" i="3"/>
  <c r="S829" i="3"/>
  <c r="T829" i="3"/>
  <c r="V829" i="3" s="1"/>
  <c r="R829" i="3"/>
  <c r="U520" i="3"/>
  <c r="W520" i="3" s="1"/>
  <c r="X520" i="3"/>
  <c r="S520" i="3"/>
  <c r="T520" i="3"/>
  <c r="V520" i="3" s="1"/>
  <c r="R520" i="3"/>
  <c r="U385" i="3"/>
  <c r="W385" i="3" s="1"/>
  <c r="X385" i="3"/>
  <c r="T385" i="3"/>
  <c r="V385" i="3" s="1"/>
  <c r="R385" i="3"/>
  <c r="S385" i="3"/>
  <c r="U894" i="3"/>
  <c r="W894" i="3" s="1"/>
  <c r="X894" i="3"/>
  <c r="T894" i="3"/>
  <c r="V894" i="3" s="1"/>
  <c r="R894" i="3"/>
  <c r="S894" i="3"/>
  <c r="U262" i="3"/>
  <c r="W262" i="3" s="1"/>
  <c r="X262" i="3"/>
  <c r="T262" i="3"/>
  <c r="V262" i="3" s="1"/>
  <c r="R262" i="3"/>
  <c r="S262" i="3"/>
  <c r="S717" i="3"/>
  <c r="U717" i="3"/>
  <c r="W717" i="3" s="1"/>
  <c r="R717" i="3"/>
  <c r="X717" i="3"/>
  <c r="T717" i="3"/>
  <c r="V717" i="3" s="1"/>
  <c r="R611" i="3"/>
  <c r="T611" i="3"/>
  <c r="V611" i="3" s="1"/>
  <c r="U611" i="3"/>
  <c r="W611" i="3" s="1"/>
  <c r="X611" i="3"/>
  <c r="S611" i="3"/>
  <c r="T653" i="3"/>
  <c r="V653" i="3" s="1"/>
  <c r="U653" i="3"/>
  <c r="W653" i="3" s="1"/>
  <c r="X653" i="3"/>
  <c r="S653" i="3"/>
  <c r="R653" i="3"/>
  <c r="U605" i="3"/>
  <c r="W605" i="3" s="1"/>
  <c r="S605" i="3"/>
  <c r="T605" i="3"/>
  <c r="V605" i="3" s="1"/>
  <c r="X605" i="3"/>
  <c r="R605" i="3"/>
  <c r="U629" i="3"/>
  <c r="W629" i="3" s="1"/>
  <c r="S629" i="3"/>
  <c r="T629" i="3"/>
  <c r="V629" i="3" s="1"/>
  <c r="R629" i="3"/>
  <c r="X629" i="3"/>
  <c r="R999" i="3"/>
  <c r="U999" i="3"/>
  <c r="W999" i="3" s="1"/>
  <c r="T999" i="3"/>
  <c r="V999" i="3" s="1"/>
  <c r="S999" i="3"/>
  <c r="X999" i="3"/>
  <c r="X165" i="3"/>
  <c r="T165" i="3"/>
  <c r="V165" i="3" s="1"/>
  <c r="U165" i="3"/>
  <c r="W165" i="3" s="1"/>
  <c r="S165" i="3"/>
  <c r="R165" i="3"/>
  <c r="S557" i="3"/>
  <c r="U557" i="3"/>
  <c r="W557" i="3" s="1"/>
  <c r="X557" i="3"/>
  <c r="T557" i="3"/>
  <c r="V557" i="3" s="1"/>
  <c r="R557" i="3"/>
  <c r="U386" i="3"/>
  <c r="W386" i="3" s="1"/>
  <c r="X386" i="3"/>
  <c r="S386" i="3"/>
  <c r="R386" i="3"/>
  <c r="T386" i="3"/>
  <c r="V386" i="3" s="1"/>
  <c r="X201" i="3"/>
  <c r="R201" i="3"/>
  <c r="T201" i="3"/>
  <c r="V201" i="3" s="1"/>
  <c r="U201" i="3"/>
  <c r="W201" i="3" s="1"/>
  <c r="S201" i="3"/>
  <c r="X526" i="3"/>
  <c r="S526" i="3"/>
  <c r="R526" i="3"/>
  <c r="T526" i="3"/>
  <c r="V526" i="3" s="1"/>
  <c r="U526" i="3"/>
  <c r="W526" i="3" s="1"/>
  <c r="U420" i="3"/>
  <c r="W420" i="3" s="1"/>
  <c r="X420" i="3"/>
  <c r="R420" i="3"/>
  <c r="S420" i="3"/>
  <c r="T420" i="3"/>
  <c r="V420" i="3" s="1"/>
  <c r="R550" i="3"/>
  <c r="T550" i="3"/>
  <c r="V550" i="3" s="1"/>
  <c r="U550" i="3"/>
  <c r="W550" i="3" s="1"/>
  <c r="X550" i="3"/>
  <c r="S550" i="3"/>
  <c r="S861" i="3"/>
  <c r="U861" i="3"/>
  <c r="W861" i="3" s="1"/>
  <c r="X861" i="3"/>
  <c r="T861" i="3"/>
  <c r="V861" i="3" s="1"/>
  <c r="R861" i="3"/>
  <c r="U183" i="3"/>
  <c r="W183" i="3" s="1"/>
  <c r="T183" i="3"/>
  <c r="V183" i="3" s="1"/>
  <c r="S183" i="3"/>
  <c r="R183" i="3"/>
  <c r="X183" i="3"/>
  <c r="S708" i="3"/>
  <c r="U708" i="3"/>
  <c r="W708" i="3" s="1"/>
  <c r="R708" i="3"/>
  <c r="T708" i="3"/>
  <c r="V708" i="3" s="1"/>
  <c r="X708" i="3"/>
  <c r="X510" i="3"/>
  <c r="T510" i="3"/>
  <c r="V510" i="3" s="1"/>
  <c r="S510" i="3"/>
  <c r="R510" i="3"/>
  <c r="U510" i="3"/>
  <c r="W510" i="3" s="1"/>
  <c r="X656" i="3"/>
  <c r="T656" i="3"/>
  <c r="V656" i="3" s="1"/>
  <c r="R656" i="3"/>
  <c r="U656" i="3"/>
  <c r="W656" i="3" s="1"/>
  <c r="S656" i="3"/>
  <c r="U185" i="3"/>
  <c r="W185" i="3" s="1"/>
  <c r="R185" i="3"/>
  <c r="X185" i="3"/>
  <c r="S185" i="3"/>
  <c r="T185" i="3"/>
  <c r="V185" i="3" s="1"/>
  <c r="S513" i="3"/>
  <c r="R513" i="3"/>
  <c r="X513" i="3"/>
  <c r="T513" i="3"/>
  <c r="V513" i="3" s="1"/>
  <c r="U513" i="3"/>
  <c r="W513" i="3" s="1"/>
  <c r="X899" i="3"/>
  <c r="T899" i="3"/>
  <c r="V899" i="3" s="1"/>
  <c r="U899" i="3"/>
  <c r="W899" i="3" s="1"/>
  <c r="S899" i="3"/>
  <c r="R899" i="3"/>
  <c r="U902" i="3"/>
  <c r="W902" i="3" s="1"/>
  <c r="X902" i="3"/>
  <c r="S902" i="3"/>
  <c r="R902" i="3"/>
  <c r="T902" i="3"/>
  <c r="V902" i="3" s="1"/>
  <c r="X694" i="3"/>
  <c r="T694" i="3"/>
  <c r="V694" i="3" s="1"/>
  <c r="R694" i="3"/>
  <c r="U694" i="3"/>
  <c r="W694" i="3" s="1"/>
  <c r="S694" i="3"/>
  <c r="T781" i="3"/>
  <c r="V781" i="3" s="1"/>
  <c r="U781" i="3"/>
  <c r="W781" i="3" s="1"/>
  <c r="X781" i="3"/>
  <c r="S781" i="3"/>
  <c r="R781" i="3"/>
  <c r="T939" i="3"/>
  <c r="V939" i="3" s="1"/>
  <c r="U939" i="3"/>
  <c r="W939" i="3" s="1"/>
  <c r="X939" i="3"/>
  <c r="R939" i="3"/>
  <c r="S939" i="3"/>
  <c r="U27" i="3"/>
  <c r="W27" i="3" s="1"/>
  <c r="AD273" i="3" s="1"/>
  <c r="S27" i="3"/>
  <c r="R27" i="3"/>
  <c r="X27" i="3"/>
  <c r="T27" i="3"/>
  <c r="V27" i="3" s="1"/>
  <c r="AD272" i="3" s="1"/>
  <c r="X819" i="3"/>
  <c r="T819" i="3"/>
  <c r="V819" i="3" s="1"/>
  <c r="S819" i="3"/>
  <c r="R819" i="3"/>
  <c r="U819" i="3"/>
  <c r="W819" i="3" s="1"/>
  <c r="U917" i="3"/>
  <c r="W917" i="3" s="1"/>
  <c r="X917" i="3"/>
  <c r="T917" i="3"/>
  <c r="V917" i="3" s="1"/>
  <c r="S917" i="3"/>
  <c r="R917" i="3"/>
  <c r="U720" i="3"/>
  <c r="W720" i="3" s="1"/>
  <c r="X720" i="3"/>
  <c r="T720" i="3"/>
  <c r="V720" i="3" s="1"/>
  <c r="R720" i="3"/>
  <c r="S720" i="3"/>
  <c r="U769" i="3"/>
  <c r="W769" i="3" s="1"/>
  <c r="S769" i="3"/>
  <c r="T769" i="3"/>
  <c r="V769" i="3" s="1"/>
  <c r="X769" i="3"/>
  <c r="R769" i="3"/>
  <c r="S797" i="3"/>
  <c r="T797" i="3"/>
  <c r="V797" i="3" s="1"/>
  <c r="R797" i="3"/>
  <c r="U797" i="3"/>
  <c r="W797" i="3" s="1"/>
  <c r="X797" i="3"/>
  <c r="U314" i="3"/>
  <c r="W314" i="3" s="1"/>
  <c r="X314" i="3"/>
  <c r="T314" i="3"/>
  <c r="V314" i="3" s="1"/>
  <c r="R314" i="3"/>
  <c r="S314" i="3"/>
  <c r="T252" i="3"/>
  <c r="V252" i="3" s="1"/>
  <c r="R252" i="3"/>
  <c r="U252" i="3"/>
  <c r="W252" i="3" s="1"/>
  <c r="X252" i="3"/>
  <c r="S252" i="3"/>
  <c r="S425" i="3"/>
  <c r="T425" i="3"/>
  <c r="V425" i="3" s="1"/>
  <c r="X425" i="3"/>
  <c r="U425" i="3"/>
  <c r="W425" i="3" s="1"/>
  <c r="R425" i="3"/>
  <c r="T905" i="3"/>
  <c r="V905" i="3" s="1"/>
  <c r="X905" i="3"/>
  <c r="R905" i="3"/>
  <c r="U905" i="3"/>
  <c r="W905" i="3" s="1"/>
  <c r="S905" i="3"/>
  <c r="X882" i="3"/>
  <c r="R882" i="3"/>
  <c r="U882" i="3"/>
  <c r="W882" i="3" s="1"/>
  <c r="T882" i="3"/>
  <c r="V882" i="3" s="1"/>
  <c r="S882" i="3"/>
  <c r="T316" i="3"/>
  <c r="V316" i="3" s="1"/>
  <c r="R316" i="3"/>
  <c r="U316" i="3"/>
  <c r="W316" i="3" s="1"/>
  <c r="X316" i="3"/>
  <c r="S316" i="3"/>
  <c r="X604" i="3"/>
  <c r="U604" i="3"/>
  <c r="W604" i="3" s="1"/>
  <c r="T604" i="3"/>
  <c r="V604" i="3" s="1"/>
  <c r="R604" i="3"/>
  <c r="S604" i="3"/>
  <c r="S217" i="3"/>
  <c r="R217" i="3"/>
  <c r="U217" i="3"/>
  <c r="W217" i="3" s="1"/>
  <c r="X217" i="3"/>
  <c r="T217" i="3"/>
  <c r="V217" i="3" s="1"/>
  <c r="X397" i="3"/>
  <c r="T397" i="3"/>
  <c r="V397" i="3" s="1"/>
  <c r="S397" i="3"/>
  <c r="R397" i="3"/>
  <c r="U397" i="3"/>
  <c r="W397" i="3" s="1"/>
  <c r="U537" i="3"/>
  <c r="W537" i="3" s="1"/>
  <c r="X537" i="3"/>
  <c r="T537" i="3"/>
  <c r="V537" i="3" s="1"/>
  <c r="S537" i="3"/>
  <c r="R537" i="3"/>
  <c r="X544" i="3"/>
  <c r="S544" i="3"/>
  <c r="R544" i="3"/>
  <c r="U544" i="3"/>
  <c r="W544" i="3" s="1"/>
  <c r="T544" i="3"/>
  <c r="V544" i="3" s="1"/>
  <c r="U598" i="3"/>
  <c r="W598" i="3" s="1"/>
  <c r="X598" i="3"/>
  <c r="T598" i="3"/>
  <c r="V598" i="3" s="1"/>
  <c r="S598" i="3"/>
  <c r="R598" i="3"/>
  <c r="X363" i="3"/>
  <c r="R363" i="3"/>
  <c r="T363" i="3"/>
  <c r="V363" i="3" s="1"/>
  <c r="U363" i="3"/>
  <c r="W363" i="3" s="1"/>
  <c r="S363" i="3"/>
  <c r="S267" i="3"/>
  <c r="U267" i="3"/>
  <c r="W267" i="3" s="1"/>
  <c r="X267" i="3"/>
  <c r="R267" i="3"/>
  <c r="T267" i="3"/>
  <c r="V267" i="3" s="1"/>
  <c r="X974" i="3"/>
  <c r="U974" i="3"/>
  <c r="W974" i="3" s="1"/>
  <c r="S974" i="3"/>
  <c r="T974" i="3"/>
  <c r="V974" i="3" s="1"/>
  <c r="R974" i="3"/>
  <c r="T748" i="3"/>
  <c r="V748" i="3" s="1"/>
  <c r="U748" i="3"/>
  <c r="W748" i="3" s="1"/>
  <c r="X748" i="3"/>
  <c r="R748" i="3"/>
  <c r="S748" i="3"/>
  <c r="R635" i="3"/>
  <c r="S635" i="3"/>
  <c r="U635" i="3"/>
  <c r="W635" i="3" s="1"/>
  <c r="X635" i="3"/>
  <c r="T635" i="3"/>
  <c r="V635" i="3" s="1"/>
  <c r="T631" i="3"/>
  <c r="V631" i="3" s="1"/>
  <c r="X631" i="3"/>
  <c r="S631" i="3"/>
  <c r="R631" i="3"/>
  <c r="U631" i="3"/>
  <c r="W631" i="3" s="1"/>
  <c r="T532" i="3"/>
  <c r="V532" i="3" s="1"/>
  <c r="R532" i="3"/>
  <c r="U532" i="3"/>
  <c r="W532" i="3" s="1"/>
  <c r="X532" i="3"/>
  <c r="S532" i="3"/>
  <c r="X311" i="3"/>
  <c r="U311" i="3"/>
  <c r="W311" i="3" s="1"/>
  <c r="R311" i="3"/>
  <c r="S311" i="3"/>
  <c r="T311" i="3"/>
  <c r="V311" i="3" s="1"/>
  <c r="S392" i="3"/>
  <c r="T392" i="3"/>
  <c r="V392" i="3" s="1"/>
  <c r="U392" i="3"/>
  <c r="W392" i="3" s="1"/>
  <c r="X392" i="3"/>
  <c r="R392" i="3"/>
  <c r="S770" i="3"/>
  <c r="R770" i="3"/>
  <c r="T770" i="3"/>
  <c r="V770" i="3" s="1"/>
  <c r="U770" i="3"/>
  <c r="W770" i="3" s="1"/>
  <c r="X770" i="3"/>
  <c r="R764" i="3"/>
  <c r="T764" i="3"/>
  <c r="V764" i="3" s="1"/>
  <c r="S764" i="3"/>
  <c r="U764" i="3"/>
  <c r="W764" i="3" s="1"/>
  <c r="X764" i="3"/>
  <c r="T446" i="3"/>
  <c r="V446" i="3" s="1"/>
  <c r="X446" i="3"/>
  <c r="R446" i="3"/>
  <c r="S446" i="3"/>
  <c r="U446" i="3"/>
  <c r="W446" i="3" s="1"/>
  <c r="U473" i="3"/>
  <c r="W473" i="3" s="1"/>
  <c r="X473" i="3"/>
  <c r="R473" i="3"/>
  <c r="S473" i="3"/>
  <c r="T473" i="3"/>
  <c r="V473" i="3" s="1"/>
  <c r="U695" i="3"/>
  <c r="W695" i="3" s="1"/>
  <c r="X695" i="3"/>
  <c r="S695" i="3"/>
  <c r="R695" i="3"/>
  <c r="T695" i="3"/>
  <c r="V695" i="3" s="1"/>
  <c r="R704" i="3"/>
  <c r="U704" i="3"/>
  <c r="W704" i="3" s="1"/>
  <c r="T704" i="3"/>
  <c r="V704" i="3" s="1"/>
  <c r="X704" i="3"/>
  <c r="S704" i="3"/>
  <c r="U364" i="3"/>
  <c r="W364" i="3" s="1"/>
  <c r="S364" i="3"/>
  <c r="X364" i="3"/>
  <c r="T364" i="3"/>
  <c r="V364" i="3" s="1"/>
  <c r="R364" i="3"/>
  <c r="X824" i="3"/>
  <c r="U824" i="3"/>
  <c r="W824" i="3" s="1"/>
  <c r="T824" i="3"/>
  <c r="V824" i="3" s="1"/>
  <c r="S824" i="3"/>
  <c r="R824" i="3"/>
  <c r="S243" i="3"/>
  <c r="U243" i="3"/>
  <c r="W243" i="3" s="1"/>
  <c r="X243" i="3"/>
  <c r="R243" i="3"/>
  <c r="T243" i="3"/>
  <c r="V243" i="3" s="1"/>
  <c r="U289" i="3"/>
  <c r="W289" i="3" s="1"/>
  <c r="T289" i="3"/>
  <c r="V289" i="3" s="1"/>
  <c r="X289" i="3"/>
  <c r="S289" i="3"/>
  <c r="R289" i="3"/>
  <c r="T875" i="3"/>
  <c r="V875" i="3" s="1"/>
  <c r="U875" i="3"/>
  <c r="W875" i="3" s="1"/>
  <c r="X875" i="3"/>
  <c r="S875" i="3"/>
  <c r="R875" i="3"/>
  <c r="U889" i="3"/>
  <c r="W889" i="3" s="1"/>
  <c r="X889" i="3"/>
  <c r="T889" i="3"/>
  <c r="V889" i="3" s="1"/>
  <c r="R889" i="3"/>
  <c r="S889" i="3"/>
  <c r="U592" i="3"/>
  <c r="W592" i="3" s="1"/>
  <c r="T592" i="3"/>
  <c r="V592" i="3" s="1"/>
  <c r="X592" i="3"/>
  <c r="S592" i="3"/>
  <c r="R592" i="3"/>
  <c r="X816" i="3"/>
  <c r="U816" i="3"/>
  <c r="W816" i="3" s="1"/>
  <c r="T816" i="3"/>
  <c r="V816" i="3" s="1"/>
  <c r="S816" i="3"/>
  <c r="R816" i="3"/>
  <c r="U827" i="3"/>
  <c r="W827" i="3" s="1"/>
  <c r="X827" i="3"/>
  <c r="T827" i="3"/>
  <c r="V827" i="3" s="1"/>
  <c r="R827" i="3"/>
  <c r="S827" i="3"/>
  <c r="U674" i="3"/>
  <c r="W674" i="3" s="1"/>
  <c r="T674" i="3"/>
  <c r="V674" i="3" s="1"/>
  <c r="R674" i="3"/>
  <c r="S674" i="3"/>
  <c r="X674" i="3"/>
  <c r="R293" i="3"/>
  <c r="U293" i="3"/>
  <c r="W293" i="3" s="1"/>
  <c r="S293" i="3"/>
  <c r="T293" i="3"/>
  <c r="V293" i="3" s="1"/>
  <c r="X293" i="3"/>
  <c r="S950" i="3"/>
  <c r="T950" i="3"/>
  <c r="V950" i="3" s="1"/>
  <c r="R950" i="3"/>
  <c r="X950" i="3"/>
  <c r="U950" i="3"/>
  <c r="W950" i="3" s="1"/>
  <c r="U313" i="3"/>
  <c r="W313" i="3" s="1"/>
  <c r="X313" i="3"/>
  <c r="S313" i="3"/>
  <c r="R313" i="3"/>
  <c r="T313" i="3"/>
  <c r="V313" i="3" s="1"/>
  <c r="U295" i="3"/>
  <c r="W295" i="3" s="1"/>
  <c r="S295" i="3"/>
  <c r="R295" i="3"/>
  <c r="T295" i="3"/>
  <c r="V295" i="3" s="1"/>
  <c r="X295" i="3"/>
  <c r="S499" i="3"/>
  <c r="U499" i="3"/>
  <c r="W499" i="3" s="1"/>
  <c r="X499" i="3"/>
  <c r="R499" i="3"/>
  <c r="T499" i="3"/>
  <c r="V499" i="3" s="1"/>
  <c r="S915" i="3"/>
  <c r="R915" i="3"/>
  <c r="U915" i="3"/>
  <c r="W915" i="3" s="1"/>
  <c r="X915" i="3"/>
  <c r="T915" i="3"/>
  <c r="V915" i="3" s="1"/>
  <c r="U581" i="3"/>
  <c r="W581" i="3" s="1"/>
  <c r="X581" i="3"/>
  <c r="T581" i="3"/>
  <c r="V581" i="3" s="1"/>
  <c r="S581" i="3"/>
  <c r="R581" i="3"/>
  <c r="X619" i="3"/>
  <c r="U619" i="3"/>
  <c r="W619" i="3" s="1"/>
  <c r="R619" i="3"/>
  <c r="S619" i="3"/>
  <c r="T619" i="3"/>
  <c r="V619" i="3" s="1"/>
  <c r="U810" i="3"/>
  <c r="W810" i="3" s="1"/>
  <c r="S810" i="3"/>
  <c r="R810" i="3"/>
  <c r="X810" i="3"/>
  <c r="T810" i="3"/>
  <c r="V810" i="3" s="1"/>
  <c r="R299" i="3"/>
  <c r="S299" i="3"/>
  <c r="T299" i="3"/>
  <c r="V299" i="3" s="1"/>
  <c r="X299" i="3"/>
  <c r="U299" i="3"/>
  <c r="W299" i="3" s="1"/>
  <c r="T489" i="3"/>
  <c r="V489" i="3" s="1"/>
  <c r="X489" i="3"/>
  <c r="R489" i="3"/>
  <c r="S489" i="3"/>
  <c r="U489" i="3"/>
  <c r="W489" i="3" s="1"/>
  <c r="X531" i="3"/>
  <c r="S531" i="3"/>
  <c r="T531" i="3"/>
  <c r="V531" i="3" s="1"/>
  <c r="R531" i="3"/>
  <c r="U531" i="3"/>
  <c r="W531" i="3" s="1"/>
  <c r="U191" i="3"/>
  <c r="W191" i="3" s="1"/>
  <c r="X191" i="3"/>
  <c r="S191" i="3"/>
  <c r="R191" i="3"/>
  <c r="T191" i="3"/>
  <c r="V191" i="3" s="1"/>
  <c r="R870" i="3"/>
  <c r="X870" i="3"/>
  <c r="T870" i="3"/>
  <c r="V870" i="3" s="1"/>
  <c r="S870" i="3"/>
  <c r="U870" i="3"/>
  <c r="W870" i="3" s="1"/>
  <c r="X976" i="3"/>
  <c r="S976" i="3"/>
  <c r="U976" i="3"/>
  <c r="W976" i="3" s="1"/>
  <c r="R976" i="3"/>
  <c r="T976" i="3"/>
  <c r="V976" i="3" s="1"/>
  <c r="X404" i="3"/>
  <c r="U404" i="3"/>
  <c r="W404" i="3" s="1"/>
  <c r="R404" i="3"/>
  <c r="T404" i="3"/>
  <c r="V404" i="3" s="1"/>
  <c r="S404" i="3"/>
  <c r="U600" i="3"/>
  <c r="W600" i="3" s="1"/>
  <c r="T600" i="3"/>
  <c r="V600" i="3" s="1"/>
  <c r="X600" i="3"/>
  <c r="R600" i="3"/>
  <c r="S600" i="3"/>
  <c r="U661" i="3"/>
  <c r="W661" i="3" s="1"/>
  <c r="R661" i="3"/>
  <c r="S661" i="3"/>
  <c r="X661" i="3"/>
  <c r="T661" i="3"/>
  <c r="V661" i="3" s="1"/>
  <c r="U368" i="3"/>
  <c r="W368" i="3" s="1"/>
  <c r="T368" i="3"/>
  <c r="V368" i="3" s="1"/>
  <c r="X368" i="3"/>
  <c r="S368" i="3"/>
  <c r="R368" i="3"/>
  <c r="U194" i="3"/>
  <c r="W194" i="3" s="1"/>
  <c r="T194" i="3"/>
  <c r="V194" i="3" s="1"/>
  <c r="X194" i="3"/>
  <c r="S194" i="3"/>
  <c r="R194" i="3"/>
  <c r="S936" i="3"/>
  <c r="R936" i="3"/>
  <c r="X936" i="3"/>
  <c r="T936" i="3"/>
  <c r="V936" i="3" s="1"/>
  <c r="U936" i="3"/>
  <c r="W936" i="3" s="1"/>
  <c r="T541" i="3"/>
  <c r="V541" i="3" s="1"/>
  <c r="U541" i="3"/>
  <c r="W541" i="3" s="1"/>
  <c r="S541" i="3"/>
  <c r="X541" i="3"/>
  <c r="R541" i="3"/>
  <c r="X599" i="3"/>
  <c r="U599" i="3"/>
  <c r="W599" i="3" s="1"/>
  <c r="T599" i="3"/>
  <c r="V599" i="3" s="1"/>
  <c r="R599" i="3"/>
  <c r="S599" i="3"/>
  <c r="U660" i="3"/>
  <c r="W660" i="3" s="1"/>
  <c r="X660" i="3"/>
  <c r="T660" i="3"/>
  <c r="V660" i="3" s="1"/>
  <c r="S660" i="3"/>
  <c r="R660" i="3"/>
  <c r="U559" i="3"/>
  <c r="W559" i="3" s="1"/>
  <c r="X559" i="3"/>
  <c r="S559" i="3"/>
  <c r="T559" i="3"/>
  <c r="V559" i="3" s="1"/>
  <c r="R559" i="3"/>
  <c r="T250" i="3"/>
  <c r="V250" i="3" s="1"/>
  <c r="R250" i="3"/>
  <c r="X250" i="3"/>
  <c r="S250" i="3"/>
  <c r="U250" i="3"/>
  <c r="W250" i="3" s="1"/>
  <c r="U786" i="3"/>
  <c r="W786" i="3" s="1"/>
  <c r="X786" i="3"/>
  <c r="S786" i="3"/>
  <c r="R786" i="3"/>
  <c r="T786" i="3"/>
  <c r="V786" i="3" s="1"/>
  <c r="U706" i="3"/>
  <c r="W706" i="3" s="1"/>
  <c r="X706" i="3"/>
  <c r="R706" i="3"/>
  <c r="T706" i="3"/>
  <c r="V706" i="3" s="1"/>
  <c r="S706" i="3"/>
  <c r="U820" i="3"/>
  <c r="W820" i="3" s="1"/>
  <c r="X820" i="3"/>
  <c r="S820" i="3"/>
  <c r="R820" i="3"/>
  <c r="T820" i="3"/>
  <c r="V820" i="3" s="1"/>
  <c r="U200" i="3"/>
  <c r="W200" i="3" s="1"/>
  <c r="X200" i="3"/>
  <c r="T200" i="3"/>
  <c r="V200" i="3" s="1"/>
  <c r="R200" i="3"/>
  <c r="S200" i="3"/>
  <c r="U407" i="3"/>
  <c r="W407" i="3" s="1"/>
  <c r="X407" i="3"/>
  <c r="R407" i="3"/>
  <c r="S407" i="3"/>
  <c r="T407" i="3"/>
  <c r="V407" i="3" s="1"/>
  <c r="U931" i="3"/>
  <c r="W931" i="3" s="1"/>
  <c r="R931" i="3"/>
  <c r="T931" i="3"/>
  <c r="V931" i="3" s="1"/>
  <c r="S931" i="3"/>
  <c r="X931" i="3"/>
  <c r="R512" i="3"/>
  <c r="S512" i="3"/>
  <c r="U512" i="3"/>
  <c r="W512" i="3" s="1"/>
  <c r="X512" i="3"/>
  <c r="T512" i="3"/>
  <c r="V512" i="3" s="1"/>
  <c r="U623" i="3"/>
  <c r="W623" i="3" s="1"/>
  <c r="S623" i="3"/>
  <c r="X623" i="3"/>
  <c r="T623" i="3"/>
  <c r="V623" i="3" s="1"/>
  <c r="R623" i="3"/>
  <c r="T777" i="3"/>
  <c r="V777" i="3" s="1"/>
  <c r="S777" i="3"/>
  <c r="R777" i="3"/>
  <c r="U777" i="3"/>
  <c r="W777" i="3" s="1"/>
  <c r="X777" i="3"/>
  <c r="U468" i="3"/>
  <c r="W468" i="3" s="1"/>
  <c r="T468" i="3"/>
  <c r="V468" i="3" s="1"/>
  <c r="X468" i="3"/>
  <c r="S468" i="3"/>
  <c r="R468" i="3"/>
  <c r="T771" i="3"/>
  <c r="V771" i="3" s="1"/>
  <c r="X771" i="3"/>
  <c r="S771" i="3"/>
  <c r="R771" i="3"/>
  <c r="U771" i="3"/>
  <c r="W771" i="3" s="1"/>
  <c r="X396" i="3"/>
  <c r="T396" i="3"/>
  <c r="V396" i="3" s="1"/>
  <c r="S396" i="3"/>
  <c r="R396" i="3"/>
  <c r="U396" i="3"/>
  <c r="W396" i="3" s="1"/>
  <c r="S711" i="3"/>
  <c r="U711" i="3"/>
  <c r="W711" i="3" s="1"/>
  <c r="X711" i="3"/>
  <c r="T711" i="3"/>
  <c r="V711" i="3" s="1"/>
  <c r="R711" i="3"/>
  <c r="S219" i="3"/>
  <c r="T219" i="3"/>
  <c r="V219" i="3" s="1"/>
  <c r="R219" i="3"/>
  <c r="U219" i="3"/>
  <c r="W219" i="3" s="1"/>
  <c r="X219" i="3"/>
  <c r="U481" i="3"/>
  <c r="W481" i="3" s="1"/>
  <c r="T481" i="3"/>
  <c r="V481" i="3" s="1"/>
  <c r="X481" i="3"/>
  <c r="S481" i="3"/>
  <c r="R481" i="3"/>
  <c r="U445" i="3"/>
  <c r="W445" i="3" s="1"/>
  <c r="X445" i="3"/>
  <c r="T445" i="3"/>
  <c r="V445" i="3" s="1"/>
  <c r="S445" i="3"/>
  <c r="R445" i="3"/>
  <c r="S972" i="3"/>
  <c r="R972" i="3"/>
  <c r="U972" i="3"/>
  <c r="W972" i="3" s="1"/>
  <c r="X972" i="3"/>
  <c r="T972" i="3"/>
  <c r="V972" i="3" s="1"/>
  <c r="S804" i="3"/>
  <c r="R804" i="3"/>
  <c r="X804" i="3"/>
  <c r="U804" i="3"/>
  <c r="W804" i="3" s="1"/>
  <c r="T804" i="3"/>
  <c r="V804" i="3" s="1"/>
  <c r="S642" i="3"/>
  <c r="X642" i="3"/>
  <c r="U642" i="3"/>
  <c r="W642" i="3" s="1"/>
  <c r="T642" i="3"/>
  <c r="V642" i="3" s="1"/>
  <c r="R642" i="3"/>
  <c r="R780" i="3"/>
  <c r="U780" i="3"/>
  <c r="W780" i="3" s="1"/>
  <c r="T780" i="3"/>
  <c r="V780" i="3" s="1"/>
  <c r="S780" i="3"/>
  <c r="X780" i="3"/>
  <c r="S961" i="3"/>
  <c r="U961" i="3"/>
  <c r="W961" i="3" s="1"/>
  <c r="T961" i="3"/>
  <c r="V961" i="3" s="1"/>
  <c r="R961" i="3"/>
  <c r="X961" i="3"/>
  <c r="U181" i="3"/>
  <c r="W181" i="3" s="1"/>
  <c r="X181" i="3"/>
  <c r="R181" i="3"/>
  <c r="S181" i="3"/>
  <c r="T181" i="3"/>
  <c r="V181" i="3" s="1"/>
  <c r="T922" i="3"/>
  <c r="V922" i="3" s="1"/>
  <c r="R922" i="3"/>
  <c r="S922" i="3"/>
  <c r="U922" i="3"/>
  <c r="W922" i="3" s="1"/>
  <c r="X922" i="3"/>
  <c r="S454" i="3"/>
  <c r="T454" i="3"/>
  <c r="V454" i="3" s="1"/>
  <c r="U454" i="3"/>
  <c r="W454" i="3" s="1"/>
  <c r="X454" i="3"/>
  <c r="R454" i="3"/>
  <c r="T977" i="3"/>
  <c r="V977" i="3" s="1"/>
  <c r="U977" i="3"/>
  <c r="W977" i="3" s="1"/>
  <c r="X977" i="3"/>
  <c r="S977" i="3"/>
  <c r="R977" i="3"/>
  <c r="U405" i="3"/>
  <c r="W405" i="3" s="1"/>
  <c r="X405" i="3"/>
  <c r="R405" i="3"/>
  <c r="S405" i="3"/>
  <c r="T405" i="3"/>
  <c r="V405" i="3" s="1"/>
  <c r="R669" i="3"/>
  <c r="U669" i="3"/>
  <c r="W669" i="3" s="1"/>
  <c r="X669" i="3"/>
  <c r="T669" i="3"/>
  <c r="V669" i="3" s="1"/>
  <c r="S669" i="3"/>
  <c r="X546" i="3"/>
  <c r="S546" i="3"/>
  <c r="U546" i="3"/>
  <c r="W546" i="3" s="1"/>
  <c r="T546" i="3"/>
  <c r="V546" i="3" s="1"/>
  <c r="R546" i="3"/>
  <c r="U664" i="3"/>
  <c r="W664" i="3" s="1"/>
  <c r="X664" i="3"/>
  <c r="S664" i="3"/>
  <c r="T664" i="3"/>
  <c r="V664" i="3" s="1"/>
  <c r="R664" i="3"/>
  <c r="T956" i="3"/>
  <c r="V956" i="3" s="1"/>
  <c r="S956" i="3"/>
  <c r="U956" i="3"/>
  <c r="W956" i="3" s="1"/>
  <c r="X956" i="3"/>
  <c r="R956" i="3"/>
  <c r="U964" i="3"/>
  <c r="W964" i="3" s="1"/>
  <c r="S964" i="3"/>
  <c r="X964" i="3"/>
  <c r="R964" i="3"/>
  <c r="T964" i="3"/>
  <c r="V964" i="3" s="1"/>
  <c r="X297" i="3"/>
  <c r="U297" i="3"/>
  <c r="W297" i="3" s="1"/>
  <c r="R297" i="3"/>
  <c r="T297" i="3"/>
  <c r="V297" i="3" s="1"/>
  <c r="S297" i="3"/>
  <c r="U528" i="3"/>
  <c r="W528" i="3" s="1"/>
  <c r="X528" i="3"/>
  <c r="S528" i="3"/>
  <c r="R528" i="3"/>
  <c r="T528" i="3"/>
  <c r="V528" i="3" s="1"/>
  <c r="T726" i="3"/>
  <c r="V726" i="3" s="1"/>
  <c r="S726" i="3"/>
  <c r="U726" i="3"/>
  <c r="W726" i="3" s="1"/>
  <c r="X726" i="3"/>
  <c r="R726" i="3"/>
  <c r="U930" i="3"/>
  <c r="W930" i="3" s="1"/>
  <c r="X930" i="3"/>
  <c r="T930" i="3"/>
  <c r="V930" i="3" s="1"/>
  <c r="S930" i="3"/>
  <c r="R930" i="3"/>
  <c r="R749" i="3"/>
  <c r="S749" i="3"/>
  <c r="T749" i="3"/>
  <c r="V749" i="3" s="1"/>
  <c r="U749" i="3"/>
  <c r="W749" i="3" s="1"/>
  <c r="X749" i="3"/>
  <c r="U315" i="3"/>
  <c r="W315" i="3" s="1"/>
  <c r="R315" i="3"/>
  <c r="T315" i="3"/>
  <c r="V315" i="3" s="1"/>
  <c r="S315" i="3"/>
  <c r="X315" i="3"/>
  <c r="U493" i="3"/>
  <c r="W493" i="3" s="1"/>
  <c r="X493" i="3"/>
  <c r="R493" i="3"/>
  <c r="T493" i="3"/>
  <c r="V493" i="3" s="1"/>
  <c r="S493" i="3"/>
  <c r="U579" i="3"/>
  <c r="W579" i="3" s="1"/>
  <c r="X579" i="3"/>
  <c r="S579" i="3"/>
  <c r="T579" i="3"/>
  <c r="V579" i="3" s="1"/>
  <c r="R579" i="3"/>
  <c r="R205" i="3"/>
  <c r="U205" i="3"/>
  <c r="W205" i="3" s="1"/>
  <c r="S205" i="3"/>
  <c r="T205" i="3"/>
  <c r="V205" i="3" s="1"/>
  <c r="X205" i="3"/>
  <c r="R234" i="3"/>
  <c r="S234" i="3"/>
  <c r="X234" i="3"/>
  <c r="T234" i="3"/>
  <c r="V234" i="3" s="1"/>
  <c r="U234" i="3"/>
  <c r="W234" i="3" s="1"/>
  <c r="T189" i="3"/>
  <c r="V189" i="3" s="1"/>
  <c r="S189" i="3"/>
  <c r="R189" i="3"/>
  <c r="U189" i="3"/>
  <c r="W189" i="3" s="1"/>
  <c r="X189" i="3"/>
  <c r="R283" i="3"/>
  <c r="T283" i="3"/>
  <c r="V283" i="3" s="1"/>
  <c r="X283" i="3"/>
  <c r="U283" i="3"/>
  <c r="W283" i="3" s="1"/>
  <c r="S283" i="3"/>
  <c r="S852" i="3"/>
  <c r="U852" i="3"/>
  <c r="W852" i="3" s="1"/>
  <c r="X852" i="3"/>
  <c r="R852" i="3"/>
  <c r="T852" i="3"/>
  <c r="V852" i="3" s="1"/>
  <c r="U495" i="3"/>
  <c r="W495" i="3" s="1"/>
  <c r="R495" i="3"/>
  <c r="T495" i="3"/>
  <c r="V495" i="3" s="1"/>
  <c r="S495" i="3"/>
  <c r="X495" i="3"/>
  <c r="S268" i="3"/>
  <c r="R268" i="3"/>
  <c r="U268" i="3"/>
  <c r="W268" i="3" s="1"/>
  <c r="X268" i="3"/>
  <c r="T268" i="3"/>
  <c r="V268" i="3" s="1"/>
  <c r="U577" i="3"/>
  <c r="W577" i="3" s="1"/>
  <c r="X577" i="3"/>
  <c r="S577" i="3"/>
  <c r="R577" i="3"/>
  <c r="T577" i="3"/>
  <c r="V577" i="3" s="1"/>
  <c r="U469" i="3"/>
  <c r="W469" i="3" s="1"/>
  <c r="X469" i="3"/>
  <c r="T469" i="3"/>
  <c r="V469" i="3" s="1"/>
  <c r="S469" i="3"/>
  <c r="R469" i="3"/>
  <c r="R303" i="3"/>
  <c r="T303" i="3"/>
  <c r="V303" i="3" s="1"/>
  <c r="U303" i="3"/>
  <c r="W303" i="3" s="1"/>
  <c r="X303" i="3"/>
  <c r="S303" i="3"/>
  <c r="U409" i="3"/>
  <c r="W409" i="3" s="1"/>
  <c r="X409" i="3"/>
  <c r="T409" i="3"/>
  <c r="V409" i="3" s="1"/>
  <c r="S409" i="3"/>
  <c r="R409" i="3"/>
  <c r="U301" i="3"/>
  <c r="W301" i="3" s="1"/>
  <c r="X301" i="3"/>
  <c r="T301" i="3"/>
  <c r="V301" i="3" s="1"/>
  <c r="S301" i="3"/>
  <c r="R301" i="3"/>
  <c r="X266" i="3"/>
  <c r="R266" i="3"/>
  <c r="S266" i="3"/>
  <c r="T266" i="3"/>
  <c r="V266" i="3" s="1"/>
  <c r="U266" i="3"/>
  <c r="W266" i="3" s="1"/>
  <c r="R395" i="3"/>
  <c r="U395" i="3"/>
  <c r="W395" i="3" s="1"/>
  <c r="X395" i="3"/>
  <c r="T395" i="3"/>
  <c r="V395" i="3" s="1"/>
  <c r="S395" i="3"/>
  <c r="T637" i="3"/>
  <c r="V637" i="3" s="1"/>
  <c r="S637" i="3"/>
  <c r="R637" i="3"/>
  <c r="U637" i="3"/>
  <c r="W637" i="3" s="1"/>
  <c r="X637" i="3"/>
  <c r="S929" i="3"/>
  <c r="T929" i="3"/>
  <c r="V929" i="3" s="1"/>
  <c r="R929" i="3"/>
  <c r="X929" i="3"/>
  <c r="U929" i="3"/>
  <c r="W929" i="3" s="1"/>
  <c r="R169" i="3"/>
  <c r="U169" i="3"/>
  <c r="W169" i="3" s="1"/>
  <c r="T169" i="3"/>
  <c r="V169" i="3" s="1"/>
  <c r="X169" i="3"/>
  <c r="S169" i="3"/>
  <c r="X761" i="3"/>
  <c r="S761" i="3"/>
  <c r="R761" i="3"/>
  <c r="U761" i="3"/>
  <c r="W761" i="3" s="1"/>
  <c r="T761" i="3"/>
  <c r="V761" i="3" s="1"/>
  <c r="U438" i="3"/>
  <c r="W438" i="3" s="1"/>
  <c r="S438" i="3"/>
  <c r="T438" i="3"/>
  <c r="V438" i="3" s="1"/>
  <c r="R438" i="3"/>
  <c r="X438" i="3"/>
  <c r="T655" i="3"/>
  <c r="V655" i="3" s="1"/>
  <c r="R655" i="3"/>
  <c r="U655" i="3"/>
  <c r="W655" i="3" s="1"/>
  <c r="S655" i="3"/>
  <c r="X655" i="3"/>
  <c r="X288" i="3"/>
  <c r="U288" i="3"/>
  <c r="W288" i="3" s="1"/>
  <c r="S288" i="3"/>
  <c r="R288" i="3"/>
  <c r="T288" i="3"/>
  <c r="V288" i="3" s="1"/>
  <c r="U903" i="3"/>
  <c r="W903" i="3" s="1"/>
  <c r="X903" i="3"/>
  <c r="R903" i="3"/>
  <c r="T903" i="3"/>
  <c r="V903" i="3" s="1"/>
  <c r="S903" i="3"/>
  <c r="T278" i="3"/>
  <c r="V278" i="3" s="1"/>
  <c r="U278" i="3"/>
  <c r="W278" i="3" s="1"/>
  <c r="X278" i="3"/>
  <c r="R278" i="3"/>
  <c r="S278" i="3"/>
  <c r="U877" i="3"/>
  <c r="W877" i="3" s="1"/>
  <c r="X877" i="3"/>
  <c r="S877" i="3"/>
  <c r="R877" i="3"/>
  <c r="T877" i="3"/>
  <c r="V877" i="3" s="1"/>
  <c r="U551" i="3"/>
  <c r="W551" i="3" s="1"/>
  <c r="R551" i="3"/>
  <c r="T551" i="3"/>
  <c r="V551" i="3" s="1"/>
  <c r="S551" i="3"/>
  <c r="X551" i="3"/>
  <c r="T630" i="3"/>
  <c r="V630" i="3" s="1"/>
  <c r="S630" i="3"/>
  <c r="X630" i="3"/>
  <c r="R630" i="3"/>
  <c r="U630" i="3"/>
  <c r="W630" i="3" s="1"/>
  <c r="U170" i="3"/>
  <c r="W170" i="3" s="1"/>
  <c r="R170" i="3"/>
  <c r="T170" i="3"/>
  <c r="V170" i="3" s="1"/>
  <c r="X170" i="3"/>
  <c r="S170" i="3"/>
  <c r="X805" i="3"/>
  <c r="S805" i="3"/>
  <c r="R805" i="3"/>
  <c r="T805" i="3"/>
  <c r="V805" i="3" s="1"/>
  <c r="U805" i="3"/>
  <c r="W805" i="3" s="1"/>
  <c r="U238" i="3"/>
  <c r="W238" i="3" s="1"/>
  <c r="X238" i="3"/>
  <c r="T238" i="3"/>
  <c r="V238" i="3" s="1"/>
  <c r="R238" i="3"/>
  <c r="S238" i="3"/>
  <c r="S775" i="3"/>
  <c r="T775" i="3"/>
  <c r="V775" i="3" s="1"/>
  <c r="U775" i="3"/>
  <c r="W775" i="3" s="1"/>
  <c r="R775" i="3"/>
  <c r="X775" i="3"/>
  <c r="U813" i="3"/>
  <c r="W813" i="3" s="1"/>
  <c r="X813" i="3"/>
  <c r="T813" i="3"/>
  <c r="V813" i="3" s="1"/>
  <c r="S813" i="3"/>
  <c r="R813" i="3"/>
  <c r="U721" i="3"/>
  <c r="W721" i="3" s="1"/>
  <c r="S721" i="3"/>
  <c r="X721" i="3"/>
  <c r="T721" i="3"/>
  <c r="V721" i="3" s="1"/>
  <c r="R721" i="3"/>
  <c r="U798" i="3"/>
  <c r="W798" i="3" s="1"/>
  <c r="X798" i="3"/>
  <c r="S798" i="3"/>
  <c r="T798" i="3"/>
  <c r="V798" i="3" s="1"/>
  <c r="R798" i="3"/>
  <c r="U676" i="3"/>
  <c r="W676" i="3" s="1"/>
  <c r="X676" i="3"/>
  <c r="R676" i="3"/>
  <c r="T676" i="3"/>
  <c r="V676" i="3" s="1"/>
  <c r="S676" i="3"/>
  <c r="U926" i="3"/>
  <c r="W926" i="3" s="1"/>
  <c r="X926" i="3"/>
  <c r="T926" i="3"/>
  <c r="V926" i="3" s="1"/>
  <c r="S926" i="3"/>
  <c r="R926" i="3"/>
  <c r="R641" i="3"/>
  <c r="X641" i="3"/>
  <c r="U641" i="3"/>
  <c r="W641" i="3" s="1"/>
  <c r="S641" i="3"/>
  <c r="T641" i="3"/>
  <c r="V641" i="3" s="1"/>
  <c r="X774" i="3"/>
  <c r="R774" i="3"/>
  <c r="U774" i="3"/>
  <c r="W774" i="3" s="1"/>
  <c r="S774" i="3"/>
  <c r="T774" i="3"/>
  <c r="V774" i="3" s="1"/>
  <c r="T180" i="3"/>
  <c r="V180" i="3" s="1"/>
  <c r="X180" i="3"/>
  <c r="R180" i="3"/>
  <c r="S180" i="3"/>
  <c r="U180" i="3"/>
  <c r="W180" i="3" s="1"/>
  <c r="R815" i="3"/>
  <c r="T815" i="3"/>
  <c r="V815" i="3" s="1"/>
  <c r="U815" i="3"/>
  <c r="W815" i="3" s="1"/>
  <c r="S815" i="3"/>
  <c r="X815" i="3"/>
  <c r="U448" i="3"/>
  <c r="W448" i="3" s="1"/>
  <c r="T448" i="3"/>
  <c r="V448" i="3" s="1"/>
  <c r="R448" i="3"/>
  <c r="X448" i="3"/>
  <c r="S448" i="3"/>
  <c r="X281" i="3"/>
  <c r="U281" i="3"/>
  <c r="W281" i="3" s="1"/>
  <c r="S281" i="3"/>
  <c r="R281" i="3"/>
  <c r="T281" i="3"/>
  <c r="V281" i="3" s="1"/>
  <c r="U841" i="3"/>
  <c r="W841" i="3" s="1"/>
  <c r="R841" i="3"/>
  <c r="S841" i="3"/>
  <c r="X841" i="3"/>
  <c r="T841" i="3"/>
  <c r="V841" i="3" s="1"/>
  <c r="U884" i="3"/>
  <c r="W884" i="3" s="1"/>
  <c r="X884" i="3"/>
  <c r="T884" i="3"/>
  <c r="V884" i="3" s="1"/>
  <c r="R884" i="3"/>
  <c r="S884" i="3"/>
  <c r="R549" i="3"/>
  <c r="U549" i="3"/>
  <c r="W549" i="3" s="1"/>
  <c r="X549" i="3"/>
  <c r="T549" i="3"/>
  <c r="V549" i="3" s="1"/>
  <c r="S549" i="3"/>
  <c r="U304" i="3"/>
  <c r="W304" i="3" s="1"/>
  <c r="T304" i="3"/>
  <c r="V304" i="3" s="1"/>
  <c r="S304" i="3"/>
  <c r="X304" i="3"/>
  <c r="R304" i="3"/>
  <c r="S834" i="3"/>
  <c r="U834" i="3"/>
  <c r="W834" i="3" s="1"/>
  <c r="X834" i="3"/>
  <c r="R834" i="3"/>
  <c r="T834" i="3"/>
  <c r="V834" i="3" s="1"/>
  <c r="U553" i="3"/>
  <c r="W553" i="3" s="1"/>
  <c r="X553" i="3"/>
  <c r="T553" i="3"/>
  <c r="V553" i="3" s="1"/>
  <c r="S553" i="3"/>
  <c r="R553" i="3"/>
  <c r="U960" i="3"/>
  <c r="W960" i="3" s="1"/>
  <c r="T960" i="3"/>
  <c r="V960" i="3" s="1"/>
  <c r="R960" i="3"/>
  <c r="X960" i="3"/>
  <c r="S960" i="3"/>
  <c r="X722" i="3"/>
  <c r="U722" i="3"/>
  <c r="W722" i="3" s="1"/>
  <c r="T722" i="3"/>
  <c r="V722" i="3" s="1"/>
  <c r="R722" i="3"/>
  <c r="S722" i="3"/>
  <c r="R979" i="3"/>
  <c r="X979" i="3"/>
  <c r="T979" i="3"/>
  <c r="V979" i="3" s="1"/>
  <c r="S979" i="3"/>
  <c r="U979" i="3"/>
  <c r="W979" i="3" s="1"/>
  <c r="U791" i="3"/>
  <c r="W791" i="3" s="1"/>
  <c r="X791" i="3"/>
  <c r="T791" i="3"/>
  <c r="V791" i="3" s="1"/>
  <c r="S791" i="3"/>
  <c r="R791" i="3"/>
  <c r="R730" i="3"/>
  <c r="U730" i="3"/>
  <c r="W730" i="3" s="1"/>
  <c r="T730" i="3"/>
  <c r="V730" i="3" s="1"/>
  <c r="S730" i="3"/>
  <c r="X730" i="3"/>
  <c r="S575" i="3"/>
  <c r="T575" i="3"/>
  <c r="V575" i="3" s="1"/>
  <c r="R575" i="3"/>
  <c r="U575" i="3"/>
  <c r="W575" i="3" s="1"/>
  <c r="X575" i="3"/>
  <c r="X712" i="3"/>
  <c r="T712" i="3"/>
  <c r="V712" i="3" s="1"/>
  <c r="S712" i="3"/>
  <c r="R712" i="3"/>
  <c r="U712" i="3"/>
  <c r="W712" i="3" s="1"/>
  <c r="R933" i="3"/>
  <c r="X933" i="3"/>
  <c r="S933" i="3"/>
  <c r="T933" i="3"/>
  <c r="V933" i="3" s="1"/>
  <c r="U933" i="3"/>
  <c r="W933" i="3" s="1"/>
  <c r="T982" i="3"/>
  <c r="V982" i="3" s="1"/>
  <c r="S982" i="3"/>
  <c r="U982" i="3"/>
  <c r="W982" i="3" s="1"/>
  <c r="X982" i="3"/>
  <c r="R982" i="3"/>
  <c r="U206" i="3"/>
  <c r="W206" i="3" s="1"/>
  <c r="X206" i="3"/>
  <c r="R206" i="3"/>
  <c r="S206" i="3"/>
  <c r="T206" i="3"/>
  <c r="V206" i="3" s="1"/>
  <c r="T932" i="3"/>
  <c r="V932" i="3" s="1"/>
  <c r="R932" i="3"/>
  <c r="S932" i="3"/>
  <c r="U932" i="3"/>
  <c r="W932" i="3" s="1"/>
  <c r="X932" i="3"/>
  <c r="R803" i="3"/>
  <c r="T803" i="3"/>
  <c r="V803" i="3" s="1"/>
  <c r="S803" i="3"/>
  <c r="X803" i="3"/>
  <c r="U803" i="3"/>
  <c r="W803" i="3" s="1"/>
  <c r="X1000" i="3"/>
  <c r="U1000" i="3"/>
  <c r="W1000" i="3" s="1"/>
  <c r="T1000" i="3"/>
  <c r="V1000" i="3" s="1"/>
  <c r="S1000" i="3"/>
  <c r="R1000" i="3"/>
  <c r="U502" i="3"/>
  <c r="W502" i="3" s="1"/>
  <c r="X502" i="3"/>
  <c r="R502" i="3"/>
  <c r="T502" i="3"/>
  <c r="V502" i="3" s="1"/>
  <c r="S502" i="3"/>
  <c r="U818" i="3"/>
  <c r="W818" i="3" s="1"/>
  <c r="X818" i="3"/>
  <c r="S818" i="3"/>
  <c r="R818" i="3"/>
  <c r="T818" i="3"/>
  <c r="V818" i="3" s="1"/>
  <c r="X608" i="3"/>
  <c r="R608" i="3"/>
  <c r="T608" i="3"/>
  <c r="V608" i="3" s="1"/>
  <c r="U608" i="3"/>
  <c r="W608" i="3" s="1"/>
  <c r="S608" i="3"/>
  <c r="X703" i="3"/>
  <c r="T703" i="3"/>
  <c r="V703" i="3" s="1"/>
  <c r="S703" i="3"/>
  <c r="R703" i="3"/>
  <c r="U703" i="3"/>
  <c r="W703" i="3" s="1"/>
  <c r="X949" i="3"/>
  <c r="R949" i="3"/>
  <c r="S949" i="3"/>
  <c r="U949" i="3"/>
  <c r="W949" i="3" s="1"/>
  <c r="T949" i="3"/>
  <c r="V949" i="3" s="1"/>
  <c r="U594" i="3"/>
  <c r="W594" i="3" s="1"/>
  <c r="X594" i="3"/>
  <c r="S594" i="3"/>
  <c r="T594" i="3"/>
  <c r="V594" i="3" s="1"/>
  <c r="R594" i="3"/>
  <c r="T245" i="3"/>
  <c r="V245" i="3" s="1"/>
  <c r="U245" i="3"/>
  <c r="W245" i="3" s="1"/>
  <c r="X245" i="3"/>
  <c r="R245" i="3"/>
  <c r="S245" i="3"/>
  <c r="R943" i="3"/>
  <c r="S943" i="3"/>
  <c r="U943" i="3"/>
  <c r="W943" i="3" s="1"/>
  <c r="X943" i="3"/>
  <c r="T943" i="3"/>
  <c r="V943" i="3" s="1"/>
  <c r="X168" i="3"/>
  <c r="U168" i="3"/>
  <c r="W168" i="3" s="1"/>
  <c r="S168" i="3"/>
  <c r="T168" i="3"/>
  <c r="V168" i="3" s="1"/>
  <c r="R168" i="3"/>
  <c r="U327" i="3"/>
  <c r="W327" i="3" s="1"/>
  <c r="X327" i="3"/>
  <c r="T327" i="3"/>
  <c r="V327" i="3" s="1"/>
  <c r="S327" i="3"/>
  <c r="R327" i="3"/>
  <c r="U518" i="3"/>
  <c r="W518" i="3" s="1"/>
  <c r="X518" i="3"/>
  <c r="T518" i="3"/>
  <c r="V518" i="3" s="1"/>
  <c r="S518" i="3"/>
  <c r="R518" i="3"/>
  <c r="U767" i="3"/>
  <c r="W767" i="3" s="1"/>
  <c r="X767" i="3"/>
  <c r="T767" i="3"/>
  <c r="V767" i="3" s="1"/>
  <c r="S767" i="3"/>
  <c r="R767" i="3"/>
  <c r="U505" i="3"/>
  <c r="W505" i="3" s="1"/>
  <c r="X505" i="3"/>
  <c r="T505" i="3"/>
  <c r="V505" i="3" s="1"/>
  <c r="S505" i="3"/>
  <c r="R505" i="3"/>
  <c r="T677" i="3"/>
  <c r="V677" i="3" s="1"/>
  <c r="S677" i="3"/>
  <c r="R677" i="3"/>
  <c r="U677" i="3"/>
  <c r="W677" i="3" s="1"/>
  <c r="X677" i="3"/>
  <c r="R995" i="3"/>
  <c r="T995" i="3"/>
  <c r="V995" i="3" s="1"/>
  <c r="U995" i="3"/>
  <c r="W995" i="3" s="1"/>
  <c r="X995" i="3"/>
  <c r="S995" i="3"/>
  <c r="X236" i="3"/>
  <c r="S236" i="3"/>
  <c r="T236" i="3"/>
  <c r="V236" i="3" s="1"/>
  <c r="U236" i="3"/>
  <c r="W236" i="3" s="1"/>
  <c r="R236" i="3"/>
  <c r="S651" i="3"/>
  <c r="U651" i="3"/>
  <c r="W651" i="3" s="1"/>
  <c r="X651" i="3"/>
  <c r="R651" i="3"/>
  <c r="T651" i="3"/>
  <c r="V651" i="3" s="1"/>
  <c r="U530" i="3"/>
  <c r="W530" i="3" s="1"/>
  <c r="X530" i="3"/>
  <c r="S530" i="3"/>
  <c r="R530" i="3"/>
  <c r="T530" i="3"/>
  <c r="V530" i="3" s="1"/>
  <c r="U470" i="3"/>
  <c r="W470" i="3" s="1"/>
  <c r="S470" i="3"/>
  <c r="X470" i="3"/>
  <c r="R470" i="3"/>
  <c r="T470" i="3"/>
  <c r="V470" i="3" s="1"/>
  <c r="U256" i="3"/>
  <c r="W256" i="3" s="1"/>
  <c r="X256" i="3"/>
  <c r="S256" i="3"/>
  <c r="R256" i="3"/>
  <c r="T256" i="3"/>
  <c r="V256" i="3" s="1"/>
  <c r="U735" i="3"/>
  <c r="W735" i="3" s="1"/>
  <c r="T735" i="3"/>
  <c r="V735" i="3" s="1"/>
  <c r="S735" i="3"/>
  <c r="X735" i="3"/>
  <c r="R735" i="3"/>
  <c r="U182" i="3"/>
  <c r="W182" i="3" s="1"/>
  <c r="X182" i="3"/>
  <c r="T182" i="3"/>
  <c r="V182" i="3" s="1"/>
  <c r="S182" i="3"/>
  <c r="R182" i="3"/>
  <c r="U989" i="3"/>
  <c r="W989" i="3" s="1"/>
  <c r="R989" i="3"/>
  <c r="S989" i="3"/>
  <c r="X989" i="3"/>
  <c r="T989" i="3"/>
  <c r="V989" i="3" s="1"/>
  <c r="U765" i="3"/>
  <c r="W765" i="3" s="1"/>
  <c r="T765" i="3"/>
  <c r="V765" i="3" s="1"/>
  <c r="S765" i="3"/>
  <c r="R765" i="3"/>
  <c r="X765" i="3"/>
  <c r="U924" i="3"/>
  <c r="W924" i="3" s="1"/>
  <c r="R924" i="3"/>
  <c r="X924" i="3"/>
  <c r="T924" i="3"/>
  <c r="V924" i="3" s="1"/>
  <c r="S924" i="3"/>
  <c r="U714" i="3"/>
  <c r="W714" i="3" s="1"/>
  <c r="X714" i="3"/>
  <c r="T714" i="3"/>
  <c r="V714" i="3" s="1"/>
  <c r="R714" i="3"/>
  <c r="S714" i="3"/>
  <c r="U578" i="3"/>
  <c r="W578" i="3" s="1"/>
  <c r="X578" i="3"/>
  <c r="T578" i="3"/>
  <c r="V578" i="3" s="1"/>
  <c r="S578" i="3"/>
  <c r="R578" i="3"/>
  <c r="U935" i="3"/>
  <c r="W935" i="3" s="1"/>
  <c r="X935" i="3"/>
  <c r="S935" i="3"/>
  <c r="T935" i="3"/>
  <c r="V935" i="3" s="1"/>
  <c r="R935" i="3"/>
  <c r="T294" i="3"/>
  <c r="V294" i="3" s="1"/>
  <c r="X294" i="3"/>
  <c r="S294" i="3"/>
  <c r="U294" i="3"/>
  <c r="W294" i="3" s="1"/>
  <c r="R294" i="3"/>
  <c r="T162" i="3"/>
  <c r="V162" i="3" s="1"/>
  <c r="X162" i="3"/>
  <c r="U162" i="3"/>
  <c r="W162" i="3" s="1"/>
  <c r="S162" i="3"/>
  <c r="R162" i="3"/>
  <c r="U274" i="3"/>
  <c r="W274" i="3" s="1"/>
  <c r="T274" i="3"/>
  <c r="V274" i="3" s="1"/>
  <c r="R274" i="3"/>
  <c r="S274" i="3"/>
  <c r="X274" i="3"/>
  <c r="U561" i="3"/>
  <c r="W561" i="3" s="1"/>
  <c r="R561" i="3"/>
  <c r="S561" i="3"/>
  <c r="T561" i="3"/>
  <c r="V561" i="3" s="1"/>
  <c r="X561" i="3"/>
  <c r="X450" i="3"/>
  <c r="T450" i="3"/>
  <c r="V450" i="3" s="1"/>
  <c r="R450" i="3"/>
  <c r="U450" i="3"/>
  <c r="W450" i="3" s="1"/>
  <c r="S450" i="3"/>
  <c r="U369" i="3"/>
  <c r="W369" i="3" s="1"/>
  <c r="X369" i="3"/>
  <c r="T369" i="3"/>
  <c r="V369" i="3" s="1"/>
  <c r="S369" i="3"/>
  <c r="R369" i="3"/>
  <c r="R847" i="3"/>
  <c r="T847" i="3"/>
  <c r="V847" i="3" s="1"/>
  <c r="S847" i="3"/>
  <c r="U847" i="3"/>
  <c r="W847" i="3" s="1"/>
  <c r="X847" i="3"/>
  <c r="X444" i="3"/>
  <c r="R444" i="3"/>
  <c r="S444" i="3"/>
  <c r="T444" i="3"/>
  <c r="V444" i="3" s="1"/>
  <c r="U444" i="3"/>
  <c r="W444" i="3" s="1"/>
  <c r="U580" i="3"/>
  <c r="W580" i="3" s="1"/>
  <c r="X580" i="3"/>
  <c r="T580" i="3"/>
  <c r="V580" i="3" s="1"/>
  <c r="R580" i="3"/>
  <c r="S580" i="3"/>
  <c r="X545" i="3"/>
  <c r="S545" i="3"/>
  <c r="R545" i="3"/>
  <c r="U545" i="3"/>
  <c r="W545" i="3" s="1"/>
  <c r="T545" i="3"/>
  <c r="V545" i="3" s="1"/>
  <c r="U830" i="3"/>
  <c r="W830" i="3" s="1"/>
  <c r="X830" i="3"/>
  <c r="T830" i="3"/>
  <c r="V830" i="3" s="1"/>
  <c r="S830" i="3"/>
  <c r="R830" i="3"/>
  <c r="U399" i="3"/>
  <c r="W399" i="3" s="1"/>
  <c r="X399" i="3"/>
  <c r="T399" i="3"/>
  <c r="V399" i="3" s="1"/>
  <c r="S399" i="3"/>
  <c r="R399" i="3"/>
  <c r="U343" i="3"/>
  <c r="W343" i="3" s="1"/>
  <c r="S343" i="3"/>
  <c r="R343" i="3"/>
  <c r="T343" i="3"/>
  <c r="V343" i="3" s="1"/>
  <c r="X343" i="3"/>
  <c r="U627" i="3"/>
  <c r="W627" i="3" s="1"/>
  <c r="X627" i="3"/>
  <c r="R627" i="3"/>
  <c r="T627" i="3"/>
  <c r="V627" i="3" s="1"/>
  <c r="S627" i="3"/>
  <c r="T332" i="3"/>
  <c r="V332" i="3" s="1"/>
  <c r="S332" i="3"/>
  <c r="R332" i="3"/>
  <c r="X332" i="3"/>
  <c r="U332" i="3"/>
  <c r="W332" i="3" s="1"/>
  <c r="U378" i="3"/>
  <c r="W378" i="3" s="1"/>
  <c r="T378" i="3"/>
  <c r="V378" i="3" s="1"/>
  <c r="S378" i="3"/>
  <c r="X378" i="3"/>
  <c r="R378" i="3"/>
  <c r="R914" i="3"/>
  <c r="S914" i="3"/>
  <c r="U914" i="3"/>
  <c r="W914" i="3" s="1"/>
  <c r="T914" i="3"/>
  <c r="V914" i="3" s="1"/>
  <c r="X914" i="3"/>
  <c r="X166" i="3"/>
  <c r="U166" i="3"/>
  <c r="W166" i="3" s="1"/>
  <c r="R166" i="3"/>
  <c r="T166" i="3"/>
  <c r="V166" i="3" s="1"/>
  <c r="S166" i="3"/>
  <c r="R388" i="3"/>
  <c r="U388" i="3"/>
  <c r="W388" i="3" s="1"/>
  <c r="S388" i="3"/>
  <c r="T388" i="3"/>
  <c r="V388" i="3" s="1"/>
  <c r="X388" i="3"/>
  <c r="U724" i="3"/>
  <c r="W724" i="3" s="1"/>
  <c r="X724" i="3"/>
  <c r="T724" i="3"/>
  <c r="V724" i="3" s="1"/>
  <c r="S724" i="3"/>
  <c r="R724" i="3"/>
  <c r="U565" i="3"/>
  <c r="W565" i="3" s="1"/>
  <c r="X565" i="3"/>
  <c r="T565" i="3"/>
  <c r="V565" i="3" s="1"/>
  <c r="R565" i="3"/>
  <c r="S565" i="3"/>
  <c r="U239" i="3"/>
  <c r="W239" i="3" s="1"/>
  <c r="X239" i="3"/>
  <c r="R239" i="3"/>
  <c r="S239" i="3"/>
  <c r="T239" i="3"/>
  <c r="V239" i="3" s="1"/>
  <c r="U503" i="3"/>
  <c r="W503" i="3" s="1"/>
  <c r="X503" i="3"/>
  <c r="T503" i="3"/>
  <c r="V503" i="3" s="1"/>
  <c r="R503" i="3"/>
  <c r="S503" i="3"/>
  <c r="X286" i="3"/>
  <c r="T286" i="3"/>
  <c r="V286" i="3" s="1"/>
  <c r="S286" i="3"/>
  <c r="R286" i="3"/>
  <c r="U286" i="3"/>
  <c r="W286" i="3" s="1"/>
  <c r="U859" i="3"/>
  <c r="W859" i="3" s="1"/>
  <c r="X859" i="3"/>
  <c r="R859" i="3"/>
  <c r="S859" i="3"/>
  <c r="T859" i="3"/>
  <c r="V859" i="3" s="1"/>
  <c r="U459" i="3"/>
  <c r="W459" i="3" s="1"/>
  <c r="R459" i="3"/>
  <c r="T459" i="3"/>
  <c r="V459" i="3" s="1"/>
  <c r="X459" i="3"/>
  <c r="S459" i="3"/>
  <c r="U831" i="3"/>
  <c r="W831" i="3" s="1"/>
  <c r="T831" i="3"/>
  <c r="V831" i="3" s="1"/>
  <c r="X831" i="3"/>
  <c r="R831" i="3"/>
  <c r="S831" i="3"/>
  <c r="T954" i="3"/>
  <c r="V954" i="3" s="1"/>
  <c r="X954" i="3"/>
  <c r="U954" i="3"/>
  <c r="W954" i="3" s="1"/>
  <c r="S954" i="3"/>
  <c r="R954" i="3"/>
  <c r="U461" i="3"/>
  <c r="W461" i="3" s="1"/>
  <c r="X461" i="3"/>
  <c r="S461" i="3"/>
  <c r="T461" i="3"/>
  <c r="V461" i="3" s="1"/>
  <c r="R461" i="3"/>
  <c r="R621" i="3"/>
  <c r="X621" i="3"/>
  <c r="U621" i="3"/>
  <c r="W621" i="3" s="1"/>
  <c r="T621" i="3"/>
  <c r="V621" i="3" s="1"/>
  <c r="S621" i="3"/>
  <c r="X857" i="3"/>
  <c r="R857" i="3"/>
  <c r="S857" i="3"/>
  <c r="T857" i="3"/>
  <c r="V857" i="3" s="1"/>
  <c r="U857" i="3"/>
  <c r="W857" i="3" s="1"/>
  <c r="S993" i="3"/>
  <c r="R993" i="3"/>
  <c r="U993" i="3"/>
  <c r="W993" i="3" s="1"/>
  <c r="X993" i="3"/>
  <c r="T993" i="3"/>
  <c r="V993" i="3" s="1"/>
  <c r="U246" i="3"/>
  <c r="W246" i="3" s="1"/>
  <c r="T246" i="3"/>
  <c r="V246" i="3" s="1"/>
  <c r="S246" i="3"/>
  <c r="R246" i="3"/>
  <c r="X246" i="3"/>
  <c r="U273" i="3"/>
  <c r="W273" i="3" s="1"/>
  <c r="X273" i="3"/>
  <c r="S273" i="3"/>
  <c r="R273" i="3"/>
  <c r="T273" i="3"/>
  <c r="V273" i="3" s="1"/>
  <c r="R948" i="3"/>
  <c r="U948" i="3"/>
  <c r="W948" i="3" s="1"/>
  <c r="X948" i="3"/>
  <c r="S948" i="3"/>
  <c r="T948" i="3"/>
  <c r="V948" i="3" s="1"/>
  <c r="S984" i="3"/>
  <c r="X984" i="3"/>
  <c r="U984" i="3"/>
  <c r="W984" i="3" s="1"/>
  <c r="R984" i="3"/>
  <c r="T984" i="3"/>
  <c r="V984" i="3" s="1"/>
  <c r="R190" i="3"/>
  <c r="S190" i="3"/>
  <c r="T190" i="3"/>
  <c r="V190" i="3" s="1"/>
  <c r="X190" i="3"/>
  <c r="U190" i="3"/>
  <c r="W190" i="3" s="1"/>
  <c r="X615" i="3"/>
  <c r="T615" i="3"/>
  <c r="V615" i="3" s="1"/>
  <c r="U615" i="3"/>
  <c r="W615" i="3" s="1"/>
  <c r="R615" i="3"/>
  <c r="S615" i="3"/>
  <c r="U440" i="3"/>
  <c r="W440" i="3" s="1"/>
  <c r="X440" i="3"/>
  <c r="T440" i="3"/>
  <c r="V440" i="3" s="1"/>
  <c r="R440" i="3"/>
  <c r="S440" i="3"/>
  <c r="R547" i="3"/>
  <c r="X547" i="3"/>
  <c r="T547" i="3"/>
  <c r="V547" i="3" s="1"/>
  <c r="U547" i="3"/>
  <c r="W547" i="3" s="1"/>
  <c r="S547" i="3"/>
  <c r="R429" i="3"/>
  <c r="U429" i="3"/>
  <c r="W429" i="3" s="1"/>
  <c r="X429" i="3"/>
  <c r="T429" i="3"/>
  <c r="V429" i="3" s="1"/>
  <c r="S429" i="3"/>
  <c r="U568" i="3"/>
  <c r="W568" i="3" s="1"/>
  <c r="X568" i="3"/>
  <c r="T568" i="3"/>
  <c r="V568" i="3" s="1"/>
  <c r="R568" i="3"/>
  <c r="S568" i="3"/>
  <c r="U587" i="3"/>
  <c r="W587" i="3" s="1"/>
  <c r="R587" i="3"/>
  <c r="S587" i="3"/>
  <c r="T587" i="3"/>
  <c r="V587" i="3" s="1"/>
  <c r="X587" i="3"/>
  <c r="U362" i="3"/>
  <c r="W362" i="3" s="1"/>
  <c r="S362" i="3"/>
  <c r="X362" i="3"/>
  <c r="T362" i="3"/>
  <c r="V362" i="3" s="1"/>
  <c r="R362" i="3"/>
  <c r="U691" i="3"/>
  <c r="W691" i="3" s="1"/>
  <c r="X691" i="3"/>
  <c r="R691" i="3"/>
  <c r="T691" i="3"/>
  <c r="V691" i="3" s="1"/>
  <c r="S691" i="3"/>
  <c r="T879" i="3"/>
  <c r="V879" i="3" s="1"/>
  <c r="S879" i="3"/>
  <c r="R879" i="3"/>
  <c r="U879" i="3"/>
  <c r="W879" i="3" s="1"/>
  <c r="X879" i="3"/>
  <c r="U596" i="3"/>
  <c r="W596" i="3" s="1"/>
  <c r="X596" i="3"/>
  <c r="T596" i="3"/>
  <c r="V596" i="3" s="1"/>
  <c r="S596" i="3"/>
  <c r="R596" i="3"/>
  <c r="U986" i="3"/>
  <c r="W986" i="3" s="1"/>
  <c r="S986" i="3"/>
  <c r="X986" i="3"/>
  <c r="R986" i="3"/>
  <c r="T986" i="3"/>
  <c r="V986" i="3" s="1"/>
  <c r="S490" i="3"/>
  <c r="T490" i="3"/>
  <c r="V490" i="3" s="1"/>
  <c r="R490" i="3"/>
  <c r="X490" i="3"/>
  <c r="U490" i="3"/>
  <c r="W490" i="3" s="1"/>
  <c r="R500" i="3"/>
  <c r="S500" i="3"/>
  <c r="U500" i="3"/>
  <c r="W500" i="3" s="1"/>
  <c r="X500" i="3"/>
  <c r="T500" i="3"/>
  <c r="V500" i="3" s="1"/>
  <c r="R967" i="3"/>
  <c r="T967" i="3"/>
  <c r="V967" i="3" s="1"/>
  <c r="X967" i="3"/>
  <c r="S967" i="3"/>
  <c r="U967" i="3"/>
  <c r="W967" i="3" s="1"/>
  <c r="X564" i="3"/>
  <c r="U564" i="3"/>
  <c r="W564" i="3" s="1"/>
  <c r="R564" i="3"/>
  <c r="T564" i="3"/>
  <c r="V564" i="3" s="1"/>
  <c r="S564" i="3"/>
  <c r="S849" i="3"/>
  <c r="T849" i="3"/>
  <c r="V849" i="3" s="1"/>
  <c r="X849" i="3"/>
  <c r="R849" i="3"/>
  <c r="U849" i="3"/>
  <c r="W849" i="3" s="1"/>
  <c r="X380" i="3"/>
  <c r="U380" i="3"/>
  <c r="W380" i="3" s="1"/>
  <c r="T380" i="3"/>
  <c r="V380" i="3" s="1"/>
  <c r="R380" i="3"/>
  <c r="S380" i="3"/>
  <c r="U892" i="3"/>
  <c r="W892" i="3" s="1"/>
  <c r="X892" i="3"/>
  <c r="S892" i="3"/>
  <c r="T892" i="3"/>
  <c r="V892" i="3" s="1"/>
  <c r="R892" i="3"/>
  <c r="R662" i="3"/>
  <c r="T662" i="3"/>
  <c r="V662" i="3" s="1"/>
  <c r="U662" i="3"/>
  <c r="W662" i="3" s="1"/>
  <c r="S662" i="3"/>
  <c r="X662" i="3"/>
  <c r="X699" i="3"/>
  <c r="U699" i="3"/>
  <c r="W699" i="3" s="1"/>
  <c r="R699" i="3"/>
  <c r="T699" i="3"/>
  <c r="V699" i="3" s="1"/>
  <c r="S699" i="3"/>
  <c r="U337" i="3"/>
  <c r="W337" i="3" s="1"/>
  <c r="X337" i="3"/>
  <c r="T337" i="3"/>
  <c r="V337" i="3" s="1"/>
  <c r="S337" i="3"/>
  <c r="R337" i="3"/>
  <c r="T261" i="3"/>
  <c r="V261" i="3" s="1"/>
  <c r="R261" i="3"/>
  <c r="X261" i="3"/>
  <c r="S261" i="3"/>
  <c r="U261" i="3"/>
  <c r="W261" i="3" s="1"/>
  <c r="U745" i="3"/>
  <c r="W745" i="3" s="1"/>
  <c r="T745" i="3"/>
  <c r="V745" i="3" s="1"/>
  <c r="S745" i="3"/>
  <c r="R745" i="3"/>
  <c r="X745" i="3"/>
  <c r="U360" i="3"/>
  <c r="W360" i="3" s="1"/>
  <c r="R360" i="3"/>
  <c r="T360" i="3"/>
  <c r="V360" i="3" s="1"/>
  <c r="S360" i="3"/>
  <c r="X360" i="3"/>
  <c r="U342" i="3"/>
  <c r="W342" i="3" s="1"/>
  <c r="X342" i="3"/>
  <c r="T342" i="3"/>
  <c r="V342" i="3" s="1"/>
  <c r="S342" i="3"/>
  <c r="R342" i="3"/>
  <c r="U822" i="3"/>
  <c r="W822" i="3" s="1"/>
  <c r="T822" i="3"/>
  <c r="V822" i="3" s="1"/>
  <c r="S822" i="3"/>
  <c r="X822" i="3"/>
  <c r="R822" i="3"/>
  <c r="U784" i="3"/>
  <c r="W784" i="3" s="1"/>
  <c r="X784" i="3"/>
  <c r="T784" i="3"/>
  <c r="V784" i="3" s="1"/>
  <c r="R784" i="3"/>
  <c r="S784" i="3"/>
  <c r="U254" i="3"/>
  <c r="W254" i="3" s="1"/>
  <c r="X254" i="3"/>
  <c r="S254" i="3"/>
  <c r="T254" i="3"/>
  <c r="V254" i="3" s="1"/>
  <c r="R254" i="3"/>
  <c r="R460" i="3"/>
  <c r="S460" i="3"/>
  <c r="X460" i="3"/>
  <c r="T460" i="3"/>
  <c r="V460" i="3" s="1"/>
  <c r="U460" i="3"/>
  <c r="W460" i="3" s="1"/>
  <c r="R558" i="3"/>
  <c r="S558" i="3"/>
  <c r="T558" i="3"/>
  <c r="V558" i="3" s="1"/>
  <c r="U558" i="3"/>
  <c r="W558" i="3" s="1"/>
  <c r="X558" i="3"/>
  <c r="U768" i="3"/>
  <c r="W768" i="3" s="1"/>
  <c r="X768" i="3"/>
  <c r="T768" i="3"/>
  <c r="V768" i="3" s="1"/>
  <c r="R768" i="3"/>
  <c r="S768" i="3"/>
  <c r="X339" i="3"/>
  <c r="T339" i="3"/>
  <c r="V339" i="3" s="1"/>
  <c r="U339" i="3"/>
  <c r="W339" i="3" s="1"/>
  <c r="S339" i="3"/>
  <c r="R339" i="3"/>
  <c r="S891" i="3"/>
  <c r="U891" i="3"/>
  <c r="W891" i="3" s="1"/>
  <c r="X891" i="3"/>
  <c r="T891" i="3"/>
  <c r="V891" i="3" s="1"/>
  <c r="R891" i="3"/>
  <c r="R772" i="3"/>
  <c r="U772" i="3"/>
  <c r="W772" i="3" s="1"/>
  <c r="X772" i="3"/>
  <c r="T772" i="3"/>
  <c r="V772" i="3" s="1"/>
  <c r="S772" i="3"/>
  <c r="U729" i="3"/>
  <c r="W729" i="3" s="1"/>
  <c r="S729" i="3"/>
  <c r="T729" i="3"/>
  <c r="V729" i="3" s="1"/>
  <c r="R729" i="3"/>
  <c r="X729" i="3"/>
  <c r="R414" i="3"/>
  <c r="T414" i="3"/>
  <c r="V414" i="3" s="1"/>
  <c r="S414" i="3"/>
  <c r="U414" i="3"/>
  <c r="W414" i="3" s="1"/>
  <c r="X414" i="3"/>
  <c r="R463" i="3"/>
  <c r="S463" i="3"/>
  <c r="U463" i="3"/>
  <c r="W463" i="3" s="1"/>
  <c r="T463" i="3"/>
  <c r="V463" i="3" s="1"/>
  <c r="X463" i="3"/>
  <c r="R30" i="3"/>
  <c r="U30" i="3"/>
  <c r="W30" i="3" s="1"/>
  <c r="AD306" i="3" s="1"/>
  <c r="T30" i="3"/>
  <c r="V30" i="3" s="1"/>
  <c r="AD305" i="3" s="1"/>
  <c r="X30" i="3"/>
  <c r="S30" i="3"/>
  <c r="U401" i="3"/>
  <c r="W401" i="3" s="1"/>
  <c r="X401" i="3"/>
  <c r="T401" i="3"/>
  <c r="V401" i="3" s="1"/>
  <c r="S401" i="3"/>
  <c r="R401" i="3"/>
  <c r="U344" i="3"/>
  <c r="W344" i="3" s="1"/>
  <c r="X344" i="3"/>
  <c r="T344" i="3"/>
  <c r="V344" i="3" s="1"/>
  <c r="R344" i="3"/>
  <c r="S344" i="3"/>
  <c r="T377" i="3"/>
  <c r="V377" i="3" s="1"/>
  <c r="X377" i="3"/>
  <c r="R377" i="3"/>
  <c r="S377" i="3"/>
  <c r="U377" i="3"/>
  <c r="W377" i="3" s="1"/>
  <c r="R801" i="3"/>
  <c r="U801" i="3"/>
  <c r="W801" i="3" s="1"/>
  <c r="X801" i="3"/>
  <c r="T801" i="3"/>
  <c r="V801" i="3" s="1"/>
  <c r="S801" i="3"/>
  <c r="R259" i="3"/>
  <c r="U259" i="3"/>
  <c r="W259" i="3" s="1"/>
  <c r="X259" i="3"/>
  <c r="T259" i="3"/>
  <c r="V259" i="3" s="1"/>
  <c r="S259" i="3"/>
  <c r="U738" i="3"/>
  <c r="W738" i="3" s="1"/>
  <c r="T738" i="3"/>
  <c r="V738" i="3" s="1"/>
  <c r="R738" i="3"/>
  <c r="X738" i="3"/>
  <c r="S738" i="3"/>
  <c r="U958" i="3"/>
  <c r="W958" i="3" s="1"/>
  <c r="S958" i="3"/>
  <c r="R958" i="3"/>
  <c r="T958" i="3"/>
  <c r="V958" i="3" s="1"/>
  <c r="X958" i="3"/>
  <c r="R799" i="3"/>
  <c r="X799" i="3"/>
  <c r="S799" i="3"/>
  <c r="U799" i="3"/>
  <c r="W799" i="3" s="1"/>
  <c r="T799" i="3"/>
  <c r="V799" i="3" s="1"/>
  <c r="U374" i="3"/>
  <c r="W374" i="3" s="1"/>
  <c r="X374" i="3"/>
  <c r="S374" i="3"/>
  <c r="T374" i="3"/>
  <c r="V374" i="3" s="1"/>
  <c r="R374" i="3"/>
  <c r="R787" i="3"/>
  <c r="U787" i="3"/>
  <c r="W787" i="3" s="1"/>
  <c r="S787" i="3"/>
  <c r="T787" i="3"/>
  <c r="V787" i="3" s="1"/>
  <c r="X787" i="3"/>
  <c r="R351" i="3"/>
  <c r="U351" i="3"/>
  <c r="W351" i="3" s="1"/>
  <c r="T351" i="3"/>
  <c r="V351" i="3" s="1"/>
  <c r="X351" i="3"/>
  <c r="S351" i="3"/>
  <c r="U991" i="3"/>
  <c r="W991" i="3" s="1"/>
  <c r="X991" i="3"/>
  <c r="T991" i="3"/>
  <c r="V991" i="3" s="1"/>
  <c r="R991" i="3"/>
  <c r="S991" i="3"/>
  <c r="S212" i="3"/>
  <c r="R212" i="3"/>
  <c r="X212" i="3"/>
  <c r="U212" i="3"/>
  <c r="W212" i="3" s="1"/>
  <c r="T212" i="3"/>
  <c r="V212" i="3" s="1"/>
  <c r="U435" i="3"/>
  <c r="W435" i="3" s="1"/>
  <c r="X435" i="3"/>
  <c r="S435" i="3"/>
  <c r="T435" i="3"/>
  <c r="V435" i="3" s="1"/>
  <c r="R435" i="3"/>
  <c r="U668" i="3"/>
  <c r="W668" i="3" s="1"/>
  <c r="R668" i="3"/>
  <c r="T668" i="3"/>
  <c r="V668" i="3" s="1"/>
  <c r="X668" i="3"/>
  <c r="S668" i="3"/>
  <c r="U980" i="3"/>
  <c r="W980" i="3" s="1"/>
  <c r="X980" i="3"/>
  <c r="T980" i="3"/>
  <c r="V980" i="3" s="1"/>
  <c r="S980" i="3"/>
  <c r="R980" i="3"/>
  <c r="T597" i="3"/>
  <c r="V597" i="3" s="1"/>
  <c r="X597" i="3"/>
  <c r="U597" i="3"/>
  <c r="W597" i="3" s="1"/>
  <c r="S597" i="3"/>
  <c r="R597" i="3"/>
  <c r="X848" i="3"/>
  <c r="R848" i="3"/>
  <c r="U848" i="3"/>
  <c r="W848" i="3" s="1"/>
  <c r="S848" i="3"/>
  <c r="T848" i="3"/>
  <c r="V848" i="3" s="1"/>
  <c r="U417" i="3"/>
  <c r="W417" i="3" s="1"/>
  <c r="R417" i="3"/>
  <c r="X417" i="3"/>
  <c r="S417" i="3"/>
  <c r="T417" i="3"/>
  <c r="V417" i="3" s="1"/>
  <c r="S697" i="3"/>
  <c r="R697" i="3"/>
  <c r="X697" i="3"/>
  <c r="T697" i="3"/>
  <c r="V697" i="3" s="1"/>
  <c r="U697" i="3"/>
  <c r="W697" i="3" s="1"/>
  <c r="X464" i="3"/>
  <c r="S464" i="3"/>
  <c r="T464" i="3"/>
  <c r="V464" i="3" s="1"/>
  <c r="R464" i="3"/>
  <c r="U464" i="3"/>
  <c r="W464" i="3" s="1"/>
  <c r="X237" i="3"/>
  <c r="U237" i="3"/>
  <c r="W237" i="3" s="1"/>
  <c r="T237" i="3"/>
  <c r="V237" i="3" s="1"/>
  <c r="S237" i="3"/>
  <c r="R237" i="3"/>
  <c r="U269" i="3"/>
  <c r="W269" i="3" s="1"/>
  <c r="X269" i="3"/>
  <c r="S269" i="3"/>
  <c r="T269" i="3"/>
  <c r="V269" i="3" s="1"/>
  <c r="R269" i="3"/>
  <c r="X828" i="3"/>
  <c r="U828" i="3"/>
  <c r="W828" i="3" s="1"/>
  <c r="S828" i="3"/>
  <c r="T828" i="3"/>
  <c r="V828" i="3" s="1"/>
  <c r="R828" i="3"/>
  <c r="R920" i="3"/>
  <c r="U920" i="3"/>
  <c r="W920" i="3" s="1"/>
  <c r="T920" i="3"/>
  <c r="V920" i="3" s="1"/>
  <c r="X920" i="3"/>
  <c r="S920" i="3"/>
  <c r="U692" i="3"/>
  <c r="W692" i="3" s="1"/>
  <c r="X692" i="3"/>
  <c r="T692" i="3"/>
  <c r="V692" i="3" s="1"/>
  <c r="S692" i="3"/>
  <c r="R692" i="3"/>
  <c r="T249" i="3"/>
  <c r="V249" i="3" s="1"/>
  <c r="S249" i="3"/>
  <c r="U249" i="3"/>
  <c r="W249" i="3" s="1"/>
  <c r="X249" i="3"/>
  <c r="R249" i="3"/>
  <c r="U808" i="3"/>
  <c r="W808" i="3" s="1"/>
  <c r="R808" i="3"/>
  <c r="T808" i="3"/>
  <c r="V808" i="3" s="1"/>
  <c r="X808" i="3"/>
  <c r="S808" i="3"/>
  <c r="X555" i="3"/>
  <c r="S555" i="3"/>
  <c r="R555" i="3"/>
  <c r="T555" i="3"/>
  <c r="V555" i="3" s="1"/>
  <c r="U555" i="3"/>
  <c r="W555" i="3" s="1"/>
  <c r="U574" i="3"/>
  <c r="W574" i="3" s="1"/>
  <c r="X574" i="3"/>
  <c r="T574" i="3"/>
  <c r="V574" i="3" s="1"/>
  <c r="R574" i="3"/>
  <c r="S574" i="3"/>
  <c r="T394" i="3"/>
  <c r="V394" i="3" s="1"/>
  <c r="S394" i="3"/>
  <c r="R394" i="3"/>
  <c r="U394" i="3"/>
  <c r="W394" i="3" s="1"/>
  <c r="X394" i="3"/>
  <c r="U690" i="3"/>
  <c r="W690" i="3" s="1"/>
  <c r="X690" i="3"/>
  <c r="R690" i="3"/>
  <c r="T690" i="3"/>
  <c r="V690" i="3" s="1"/>
  <c r="S690" i="3"/>
  <c r="U447" i="3"/>
  <c r="W447" i="3" s="1"/>
  <c r="X447" i="3"/>
  <c r="T447" i="3"/>
  <c r="V447" i="3" s="1"/>
  <c r="S447" i="3"/>
  <c r="R447" i="3"/>
  <c r="U657" i="3"/>
  <c r="W657" i="3" s="1"/>
  <c r="X657" i="3"/>
  <c r="T657" i="3"/>
  <c r="V657" i="3" s="1"/>
  <c r="S657" i="3"/>
  <c r="R657" i="3"/>
  <c r="U159" i="3"/>
  <c r="W159" i="3" s="1"/>
  <c r="T159" i="3"/>
  <c r="V159" i="3" s="1"/>
  <c r="X159" i="3"/>
  <c r="S159" i="3"/>
  <c r="R159" i="3"/>
  <c r="R552" i="3"/>
  <c r="U552" i="3"/>
  <c r="W552" i="3" s="1"/>
  <c r="X552" i="3"/>
  <c r="T552" i="3"/>
  <c r="V552" i="3" s="1"/>
  <c r="S552" i="3"/>
  <c r="R432" i="3"/>
  <c r="T432" i="3"/>
  <c r="V432" i="3" s="1"/>
  <c r="S432" i="3"/>
  <c r="U432" i="3"/>
  <c r="W432" i="3" s="1"/>
  <c r="X432" i="3"/>
  <c r="T29" i="3"/>
  <c r="V29" i="3" s="1"/>
  <c r="AD294" i="3" s="1"/>
  <c r="R29" i="3"/>
  <c r="S29" i="3"/>
  <c r="U29" i="3"/>
  <c r="W29" i="3" s="1"/>
  <c r="AD295" i="3" s="1"/>
  <c r="X29" i="3"/>
  <c r="X536" i="3"/>
  <c r="R536" i="3"/>
  <c r="T536" i="3"/>
  <c r="V536" i="3" s="1"/>
  <c r="S536" i="3"/>
  <c r="U536" i="3"/>
  <c r="W536" i="3" s="1"/>
  <c r="T809" i="3"/>
  <c r="V809" i="3" s="1"/>
  <c r="U809" i="3"/>
  <c r="W809" i="3" s="1"/>
  <c r="X809" i="3"/>
  <c r="R809" i="3"/>
  <c r="S809" i="3"/>
  <c r="T539" i="3"/>
  <c r="V539" i="3" s="1"/>
  <c r="S539" i="3"/>
  <c r="X539" i="3"/>
  <c r="R539" i="3"/>
  <c r="U539" i="3"/>
  <c r="W539" i="3" s="1"/>
  <c r="U475" i="3"/>
  <c r="W475" i="3" s="1"/>
  <c r="R475" i="3"/>
  <c r="S475" i="3"/>
  <c r="T475" i="3"/>
  <c r="V475" i="3" s="1"/>
  <c r="X475" i="3"/>
  <c r="R744" i="3"/>
  <c r="U744" i="3"/>
  <c r="W744" i="3" s="1"/>
  <c r="T744" i="3"/>
  <c r="V744" i="3" s="1"/>
  <c r="X744" i="3"/>
  <c r="S744" i="3"/>
  <c r="R290" i="3"/>
  <c r="X290" i="3"/>
  <c r="T290" i="3"/>
  <c r="V290" i="3" s="1"/>
  <c r="U290" i="3"/>
  <c r="W290" i="3" s="1"/>
  <c r="S290" i="3"/>
  <c r="U586" i="3"/>
  <c r="W586" i="3" s="1"/>
  <c r="X586" i="3"/>
  <c r="T586" i="3"/>
  <c r="V586" i="3" s="1"/>
  <c r="R586" i="3"/>
  <c r="S586" i="3"/>
  <c r="S202" i="3"/>
  <c r="U202" i="3"/>
  <c r="W202" i="3" s="1"/>
  <c r="X202" i="3"/>
  <c r="T202" i="3"/>
  <c r="V202" i="3" s="1"/>
  <c r="R202" i="3"/>
  <c r="T865" i="3"/>
  <c r="V865" i="3" s="1"/>
  <c r="R865" i="3"/>
  <c r="U865" i="3"/>
  <c r="W865" i="3" s="1"/>
  <c r="X865" i="3"/>
  <c r="S865" i="3"/>
  <c r="U507" i="3"/>
  <c r="W507" i="3" s="1"/>
  <c r="X507" i="3"/>
  <c r="S507" i="3"/>
  <c r="T507" i="3"/>
  <c r="V507" i="3" s="1"/>
  <c r="R507" i="3"/>
  <c r="U208" i="3"/>
  <c r="W208" i="3" s="1"/>
  <c r="X208" i="3"/>
  <c r="R208" i="3"/>
  <c r="T208" i="3"/>
  <c r="V208" i="3" s="1"/>
  <c r="S208" i="3"/>
  <c r="T210" i="3"/>
  <c r="V210" i="3" s="1"/>
  <c r="U210" i="3"/>
  <c r="W210" i="3" s="1"/>
  <c r="X210" i="3"/>
  <c r="S210" i="3"/>
  <c r="R210" i="3"/>
  <c r="U567" i="3"/>
  <c r="W567" i="3" s="1"/>
  <c r="X567" i="3"/>
  <c r="S567" i="3"/>
  <c r="T567" i="3"/>
  <c r="V567" i="3" s="1"/>
  <c r="R567" i="3"/>
  <c r="U667" i="3"/>
  <c r="W667" i="3" s="1"/>
  <c r="X667" i="3"/>
  <c r="T667" i="3"/>
  <c r="V667" i="3" s="1"/>
  <c r="R667" i="3"/>
  <c r="S667" i="3"/>
  <c r="T685" i="3"/>
  <c r="V685" i="3" s="1"/>
  <c r="R685" i="3"/>
  <c r="U685" i="3"/>
  <c r="W685" i="3" s="1"/>
  <c r="X685" i="3"/>
  <c r="S685" i="3"/>
  <c r="U178" i="3"/>
  <c r="W178" i="3" s="1"/>
  <c r="X178" i="3"/>
  <c r="T178" i="3"/>
  <c r="V178" i="3" s="1"/>
  <c r="R178" i="3"/>
  <c r="S178" i="3"/>
  <c r="R665" i="3"/>
  <c r="U665" i="3"/>
  <c r="W665" i="3" s="1"/>
  <c r="X665" i="3"/>
  <c r="S665" i="3"/>
  <c r="T665" i="3"/>
  <c r="V665" i="3" s="1"/>
  <c r="U265" i="3"/>
  <c r="W265" i="3" s="1"/>
  <c r="X265" i="3"/>
  <c r="T265" i="3"/>
  <c r="V265" i="3" s="1"/>
  <c r="S265" i="3"/>
  <c r="R265" i="3"/>
  <c r="X498" i="3"/>
  <c r="U498" i="3"/>
  <c r="W498" i="3" s="1"/>
  <c r="S498" i="3"/>
  <c r="T498" i="3"/>
  <c r="V498" i="3" s="1"/>
  <c r="R498" i="3"/>
  <c r="U486" i="3"/>
  <c r="W486" i="3" s="1"/>
  <c r="X486" i="3"/>
  <c r="S486" i="3"/>
  <c r="T486" i="3"/>
  <c r="V486" i="3" s="1"/>
  <c r="R486" i="3"/>
  <c r="R909" i="3"/>
  <c r="T909" i="3"/>
  <c r="V909" i="3" s="1"/>
  <c r="X909" i="3"/>
  <c r="U909" i="3"/>
  <c r="W909" i="3" s="1"/>
  <c r="S909" i="3"/>
  <c r="U873" i="3"/>
  <c r="W873" i="3" s="1"/>
  <c r="X873" i="3"/>
  <c r="T873" i="3"/>
  <c r="V873" i="3" s="1"/>
  <c r="S873" i="3"/>
  <c r="R873" i="3"/>
  <c r="U428" i="3"/>
  <c r="W428" i="3" s="1"/>
  <c r="X428" i="3"/>
  <c r="T428" i="3"/>
  <c r="V428" i="3" s="1"/>
  <c r="R428" i="3"/>
  <c r="S428" i="3"/>
  <c r="U320" i="3"/>
  <c r="W320" i="3" s="1"/>
  <c r="X320" i="3"/>
  <c r="T320" i="3"/>
  <c r="V320" i="3" s="1"/>
  <c r="R320" i="3"/>
  <c r="S320" i="3"/>
  <c r="U223" i="3"/>
  <c r="W223" i="3" s="1"/>
  <c r="S223" i="3"/>
  <c r="R223" i="3"/>
  <c r="T223" i="3"/>
  <c r="V223" i="3" s="1"/>
  <c r="X223" i="3"/>
  <c r="U197" i="3"/>
  <c r="W197" i="3" s="1"/>
  <c r="X197" i="3"/>
  <c r="R197" i="3"/>
  <c r="T197" i="3"/>
  <c r="V197" i="3" s="1"/>
  <c r="S197" i="3"/>
  <c r="R968" i="3"/>
  <c r="T968" i="3"/>
  <c r="V968" i="3" s="1"/>
  <c r="X968" i="3"/>
  <c r="U968" i="3"/>
  <c r="W968" i="3" s="1"/>
  <c r="S968" i="3"/>
  <c r="R449" i="3"/>
  <c r="U449" i="3"/>
  <c r="W449" i="3" s="1"/>
  <c r="X449" i="3"/>
  <c r="T449" i="3"/>
  <c r="V449" i="3" s="1"/>
  <c r="S449" i="3"/>
  <c r="R310" i="3"/>
  <c r="T310" i="3"/>
  <c r="V310" i="3" s="1"/>
  <c r="U310" i="3"/>
  <c r="W310" i="3" s="1"/>
  <c r="S310" i="3"/>
  <c r="X310" i="3"/>
  <c r="U275" i="3"/>
  <c r="W275" i="3" s="1"/>
  <c r="R275" i="3"/>
  <c r="T275" i="3"/>
  <c r="V275" i="3" s="1"/>
  <c r="S275" i="3"/>
  <c r="X275" i="3"/>
  <c r="S427" i="3"/>
  <c r="X427" i="3"/>
  <c r="U427" i="3"/>
  <c r="W427" i="3" s="1"/>
  <c r="R427" i="3"/>
  <c r="T427" i="3"/>
  <c r="V427" i="3" s="1"/>
  <c r="X606" i="3"/>
  <c r="S606" i="3"/>
  <c r="T606" i="3"/>
  <c r="V606" i="3" s="1"/>
  <c r="R606" i="3"/>
  <c r="U606" i="3"/>
  <c r="W606" i="3" s="1"/>
  <c r="S441" i="3"/>
  <c r="R441" i="3"/>
  <c r="T441" i="3"/>
  <c r="V441" i="3" s="1"/>
  <c r="U441" i="3"/>
  <c r="W441" i="3" s="1"/>
  <c r="X441" i="3"/>
  <c r="U215" i="3"/>
  <c r="W215" i="3" s="1"/>
  <c r="S215" i="3"/>
  <c r="R215" i="3"/>
  <c r="T215" i="3"/>
  <c r="V215" i="3" s="1"/>
  <c r="X215" i="3"/>
  <c r="U240" i="3"/>
  <c r="W240" i="3" s="1"/>
  <c r="X240" i="3"/>
  <c r="S240" i="3"/>
  <c r="R240" i="3"/>
  <c r="T240" i="3"/>
  <c r="V240" i="3" s="1"/>
  <c r="U523" i="3"/>
  <c r="W523" i="3" s="1"/>
  <c r="X523" i="3"/>
  <c r="S523" i="3"/>
  <c r="R523" i="3"/>
  <c r="T523" i="3"/>
  <c r="V523" i="3" s="1"/>
  <c r="U590" i="3"/>
  <c r="W590" i="3" s="1"/>
  <c r="X590" i="3"/>
  <c r="S590" i="3"/>
  <c r="R590" i="3"/>
  <c r="T590" i="3"/>
  <c r="V590" i="3" s="1"/>
  <c r="R750" i="3"/>
  <c r="S750" i="3"/>
  <c r="X750" i="3"/>
  <c r="T750" i="3"/>
  <c r="V750" i="3" s="1"/>
  <c r="U750" i="3"/>
  <c r="W750" i="3" s="1"/>
  <c r="U244" i="3"/>
  <c r="W244" i="3" s="1"/>
  <c r="X244" i="3"/>
  <c r="S244" i="3"/>
  <c r="T244" i="3"/>
  <c r="V244" i="3" s="1"/>
  <c r="R244" i="3"/>
  <c r="U779" i="3"/>
  <c r="W779" i="3" s="1"/>
  <c r="R779" i="3"/>
  <c r="S779" i="3"/>
  <c r="X779" i="3"/>
  <c r="T779" i="3"/>
  <c r="V779" i="3" s="1"/>
  <c r="U969" i="3"/>
  <c r="W969" i="3" s="1"/>
  <c r="R969" i="3"/>
  <c r="S969" i="3"/>
  <c r="T969" i="3"/>
  <c r="V969" i="3" s="1"/>
  <c r="X969" i="3"/>
  <c r="U710" i="3"/>
  <c r="W710" i="3" s="1"/>
  <c r="X710" i="3"/>
  <c r="R710" i="3"/>
  <c r="S710" i="3"/>
  <c r="T710" i="3"/>
  <c r="V710" i="3" s="1"/>
  <c r="T284" i="3"/>
  <c r="V284" i="3" s="1"/>
  <c r="X284" i="3"/>
  <c r="S284" i="3"/>
  <c r="U284" i="3"/>
  <c r="W284" i="3" s="1"/>
  <c r="R284" i="3"/>
  <c r="U321" i="3"/>
  <c r="W321" i="3" s="1"/>
  <c r="X321" i="3"/>
  <c r="T321" i="3"/>
  <c r="V321" i="3" s="1"/>
  <c r="R321" i="3"/>
  <c r="S321" i="3"/>
  <c r="U253" i="3"/>
  <c r="W253" i="3" s="1"/>
  <c r="X253" i="3"/>
  <c r="T253" i="3"/>
  <c r="V253" i="3" s="1"/>
  <c r="R253" i="3"/>
  <c r="S253" i="3"/>
  <c r="S754" i="3"/>
  <c r="R754" i="3"/>
  <c r="T754" i="3"/>
  <c r="V754" i="3" s="1"/>
  <c r="X754" i="3"/>
  <c r="U754" i="3"/>
  <c r="W754" i="3" s="1"/>
  <c r="R650" i="3"/>
  <c r="U650" i="3"/>
  <c r="W650" i="3" s="1"/>
  <c r="X650" i="3"/>
  <c r="T650" i="3"/>
  <c r="V650" i="3" s="1"/>
  <c r="S650" i="3"/>
  <c r="X588" i="3"/>
  <c r="U588" i="3"/>
  <c r="W588" i="3" s="1"/>
  <c r="S588" i="3"/>
  <c r="T588" i="3"/>
  <c r="V588" i="3" s="1"/>
  <c r="R588" i="3"/>
  <c r="U947" i="3"/>
  <c r="W947" i="3" s="1"/>
  <c r="R947" i="3"/>
  <c r="S947" i="3"/>
  <c r="T947" i="3"/>
  <c r="V947" i="3" s="1"/>
  <c r="X947" i="3"/>
  <c r="S971" i="3"/>
  <c r="U971" i="3"/>
  <c r="W971" i="3" s="1"/>
  <c r="X971" i="3"/>
  <c r="T971" i="3"/>
  <c r="V971" i="3" s="1"/>
  <c r="R971" i="3"/>
  <c r="U904" i="3"/>
  <c r="W904" i="3" s="1"/>
  <c r="R904" i="3"/>
  <c r="X904" i="3"/>
  <c r="T904" i="3"/>
  <c r="V904" i="3" s="1"/>
  <c r="S904" i="3"/>
  <c r="U354" i="3"/>
  <c r="W354" i="3" s="1"/>
  <c r="X354" i="3"/>
  <c r="T354" i="3"/>
  <c r="V354" i="3" s="1"/>
  <c r="S354" i="3"/>
  <c r="R354" i="3"/>
  <c r="R973" i="3"/>
  <c r="T973" i="3"/>
  <c r="V973" i="3" s="1"/>
  <c r="U973" i="3"/>
  <c r="W973" i="3" s="1"/>
  <c r="X973" i="3"/>
  <c r="S973" i="3"/>
  <c r="T484" i="3"/>
  <c r="V484" i="3" s="1"/>
  <c r="R484" i="3"/>
  <c r="S484" i="3"/>
  <c r="X484" i="3"/>
  <c r="U484" i="3"/>
  <c r="W484" i="3" s="1"/>
  <c r="S952" i="3"/>
  <c r="X952" i="3"/>
  <c r="T952" i="3"/>
  <c r="V952" i="3" s="1"/>
  <c r="R952" i="3"/>
  <c r="U952" i="3"/>
  <c r="W952" i="3" s="1"/>
  <c r="R890" i="3"/>
  <c r="U890" i="3"/>
  <c r="W890" i="3" s="1"/>
  <c r="X890" i="3"/>
  <c r="T890" i="3"/>
  <c r="V890" i="3" s="1"/>
  <c r="S890" i="3"/>
  <c r="U517" i="3"/>
  <c r="W517" i="3" s="1"/>
  <c r="X517" i="3"/>
  <c r="R517" i="3"/>
  <c r="S517" i="3"/>
  <c r="T517" i="3"/>
  <c r="V517" i="3" s="1"/>
  <c r="X636" i="3"/>
  <c r="T636" i="3"/>
  <c r="V636" i="3" s="1"/>
  <c r="S636" i="3"/>
  <c r="R636" i="3"/>
  <c r="U636" i="3"/>
  <c r="W636" i="3" s="1"/>
  <c r="U753" i="3"/>
  <c r="W753" i="3" s="1"/>
  <c r="X753" i="3"/>
  <c r="R753" i="3"/>
  <c r="S753" i="3"/>
  <c r="T753" i="3"/>
  <c r="V753" i="3" s="1"/>
  <c r="X723" i="3"/>
  <c r="R723" i="3"/>
  <c r="T723" i="3"/>
  <c r="V723" i="3" s="1"/>
  <c r="S723" i="3"/>
  <c r="U723" i="3"/>
  <c r="W723" i="3" s="1"/>
  <c r="U825" i="3"/>
  <c r="W825" i="3" s="1"/>
  <c r="R825" i="3"/>
  <c r="X825" i="3"/>
  <c r="T825" i="3"/>
  <c r="V825" i="3" s="1"/>
  <c r="S825" i="3"/>
  <c r="U271" i="3"/>
  <c r="W271" i="3" s="1"/>
  <c r="X271" i="3"/>
  <c r="R271" i="3"/>
  <c r="S271" i="3"/>
  <c r="T271" i="3"/>
  <c r="V271" i="3" s="1"/>
  <c r="U625" i="3"/>
  <c r="W625" i="3" s="1"/>
  <c r="R625" i="3"/>
  <c r="S625" i="3"/>
  <c r="X625" i="3"/>
  <c r="T625" i="3"/>
  <c r="V625" i="3" s="1"/>
  <c r="T817" i="3"/>
  <c r="V817" i="3" s="1"/>
  <c r="X817" i="3"/>
  <c r="S817" i="3"/>
  <c r="R817" i="3"/>
  <c r="U817" i="3"/>
  <c r="W817" i="3" s="1"/>
  <c r="U26" i="3"/>
  <c r="W26" i="3" s="1"/>
  <c r="AD262" i="3" s="1"/>
  <c r="T26" i="3"/>
  <c r="V26" i="3" s="1"/>
  <c r="AD261" i="3" s="1"/>
  <c r="X26" i="3"/>
  <c r="R26" i="3"/>
  <c r="S26" i="3"/>
  <c r="X689" i="3"/>
  <c r="S689" i="3"/>
  <c r="R689" i="3"/>
  <c r="U689" i="3"/>
  <c r="W689" i="3" s="1"/>
  <c r="T689" i="3"/>
  <c r="V689" i="3" s="1"/>
  <c r="U963" i="3"/>
  <c r="W963" i="3" s="1"/>
  <c r="X963" i="3"/>
  <c r="T963" i="3"/>
  <c r="V963" i="3" s="1"/>
  <c r="S963" i="3"/>
  <c r="R963" i="3"/>
  <c r="T154" i="3"/>
  <c r="V154" i="3" s="1"/>
  <c r="S154" i="3"/>
  <c r="R154" i="3"/>
  <c r="U154" i="3"/>
  <c r="W154" i="3" s="1"/>
  <c r="X154" i="3"/>
  <c r="T241" i="3"/>
  <c r="V241" i="3" s="1"/>
  <c r="R241" i="3"/>
  <c r="S241" i="3"/>
  <c r="U241" i="3"/>
  <c r="W241" i="3" s="1"/>
  <c r="X241" i="3"/>
  <c r="U345" i="3"/>
  <c r="W345" i="3" s="1"/>
  <c r="S345" i="3"/>
  <c r="X345" i="3"/>
  <c r="T345" i="3"/>
  <c r="V345" i="3" s="1"/>
  <c r="R345" i="3"/>
  <c r="U832" i="3"/>
  <c r="W832" i="3" s="1"/>
  <c r="X832" i="3"/>
  <c r="S832" i="3"/>
  <c r="T832" i="3"/>
  <c r="V832" i="3" s="1"/>
  <c r="R832" i="3"/>
  <c r="U981" i="3"/>
  <c r="W981" i="3" s="1"/>
  <c r="X981" i="3"/>
  <c r="S981" i="3"/>
  <c r="R981" i="3"/>
  <c r="T981" i="3"/>
  <c r="V981" i="3" s="1"/>
  <c r="S457" i="3"/>
  <c r="U457" i="3"/>
  <c r="W457" i="3" s="1"/>
  <c r="T457" i="3"/>
  <c r="V457" i="3" s="1"/>
  <c r="X457" i="3"/>
  <c r="R457" i="3"/>
  <c r="X715" i="3"/>
  <c r="U715" i="3"/>
  <c r="W715" i="3" s="1"/>
  <c r="R715" i="3"/>
  <c r="S715" i="3"/>
  <c r="T715" i="3"/>
  <c r="V715" i="3" s="1"/>
  <c r="U156" i="3"/>
  <c r="W156" i="3" s="1"/>
  <c r="X156" i="3"/>
  <c r="R156" i="3"/>
  <c r="T156" i="3"/>
  <c r="V156" i="3" s="1"/>
  <c r="S156" i="3"/>
  <c r="U232" i="3"/>
  <c r="W232" i="3" s="1"/>
  <c r="X232" i="3"/>
  <c r="S232" i="3"/>
  <c r="T232" i="3"/>
  <c r="V232" i="3" s="1"/>
  <c r="R232" i="3"/>
  <c r="X467" i="3"/>
  <c r="R467" i="3"/>
  <c r="S467" i="3"/>
  <c r="U467" i="3"/>
  <c r="W467" i="3" s="1"/>
  <c r="T467" i="3"/>
  <c r="V467" i="3" s="1"/>
  <c r="X858" i="3"/>
  <c r="S858" i="3"/>
  <c r="T858" i="3"/>
  <c r="V858" i="3" s="1"/>
  <c r="U858" i="3"/>
  <c r="W858" i="3" s="1"/>
  <c r="R858" i="3"/>
  <c r="U937" i="3"/>
  <c r="W937" i="3" s="1"/>
  <c r="X937" i="3"/>
  <c r="R937" i="3"/>
  <c r="T937" i="3"/>
  <c r="V937" i="3" s="1"/>
  <c r="S937" i="3"/>
  <c r="U880" i="3"/>
  <c r="W880" i="3" s="1"/>
  <c r="X880" i="3"/>
  <c r="T880" i="3"/>
  <c r="V880" i="3" s="1"/>
  <c r="R880" i="3"/>
  <c r="S880" i="3"/>
  <c r="U376" i="3"/>
  <c r="W376" i="3" s="1"/>
  <c r="R376" i="3"/>
  <c r="S376" i="3"/>
  <c r="T376" i="3"/>
  <c r="V376" i="3" s="1"/>
  <c r="X376" i="3"/>
  <c r="U359" i="3"/>
  <c r="W359" i="3" s="1"/>
  <c r="S359" i="3"/>
  <c r="X359" i="3"/>
  <c r="T359" i="3"/>
  <c r="V359" i="3" s="1"/>
  <c r="R359" i="3"/>
  <c r="R811" i="3"/>
  <c r="U811" i="3"/>
  <c r="W811" i="3" s="1"/>
  <c r="X811" i="3"/>
  <c r="T811" i="3"/>
  <c r="V811" i="3" s="1"/>
  <c r="S811" i="3"/>
  <c r="U821" i="3"/>
  <c r="W821" i="3" s="1"/>
  <c r="X821" i="3"/>
  <c r="R821" i="3"/>
  <c r="T821" i="3"/>
  <c r="V821" i="3" s="1"/>
  <c r="S821" i="3"/>
  <c r="X747" i="3"/>
  <c r="T747" i="3"/>
  <c r="V747" i="3" s="1"/>
  <c r="R747" i="3"/>
  <c r="S747" i="3"/>
  <c r="U747" i="3"/>
  <c r="W747" i="3" s="1"/>
  <c r="S225" i="3"/>
  <c r="U225" i="3"/>
  <c r="W225" i="3" s="1"/>
  <c r="T225" i="3"/>
  <c r="V225" i="3" s="1"/>
  <c r="R225" i="3"/>
  <c r="X225" i="3"/>
  <c r="T602" i="3"/>
  <c r="V602" i="3" s="1"/>
  <c r="X602" i="3"/>
  <c r="U602" i="3"/>
  <c r="W602" i="3" s="1"/>
  <c r="S602" i="3"/>
  <c r="R602" i="3"/>
  <c r="U773" i="3"/>
  <c r="W773" i="3" s="1"/>
  <c r="X773" i="3"/>
  <c r="T773" i="3"/>
  <c r="V773" i="3" s="1"/>
  <c r="R773" i="3"/>
  <c r="S773" i="3"/>
  <c r="S177" i="3"/>
  <c r="X177" i="3"/>
  <c r="R177" i="3"/>
  <c r="T177" i="3"/>
  <c r="V177" i="3" s="1"/>
  <c r="U177" i="3"/>
  <c r="W177" i="3" s="1"/>
  <c r="S846" i="3"/>
  <c r="U846" i="3"/>
  <c r="W846" i="3" s="1"/>
  <c r="X846" i="3"/>
  <c r="T846" i="3"/>
  <c r="V846" i="3" s="1"/>
  <c r="R846" i="3"/>
  <c r="S443" i="3"/>
  <c r="T443" i="3"/>
  <c r="V443" i="3" s="1"/>
  <c r="X443" i="3"/>
  <c r="U443" i="3"/>
  <c r="W443" i="3" s="1"/>
  <c r="R443" i="3"/>
  <c r="X868" i="3"/>
  <c r="S868" i="3"/>
  <c r="R868" i="3"/>
  <c r="T868" i="3"/>
  <c r="V868" i="3" s="1"/>
  <c r="U868" i="3"/>
  <c r="W868" i="3" s="1"/>
  <c r="X893" i="3"/>
  <c r="S893" i="3"/>
  <c r="T893" i="3"/>
  <c r="V893" i="3" s="1"/>
  <c r="U893" i="3"/>
  <c r="W893" i="3" s="1"/>
  <c r="R893" i="3"/>
  <c r="R372" i="3"/>
  <c r="U372" i="3"/>
  <c r="W372" i="3" s="1"/>
  <c r="X372" i="3"/>
  <c r="T372" i="3"/>
  <c r="V372" i="3" s="1"/>
  <c r="S372" i="3"/>
  <c r="X693" i="3"/>
  <c r="R693" i="3"/>
  <c r="T693" i="3"/>
  <c r="V693" i="3" s="1"/>
  <c r="U693" i="3"/>
  <c r="W693" i="3" s="1"/>
  <c r="S693" i="3"/>
  <c r="U325" i="3"/>
  <c r="W325" i="3" s="1"/>
  <c r="T325" i="3"/>
  <c r="V325" i="3" s="1"/>
  <c r="X325" i="3"/>
  <c r="R325" i="3"/>
  <c r="S325" i="3"/>
  <c r="U335" i="3"/>
  <c r="W335" i="3" s="1"/>
  <c r="X335" i="3"/>
  <c r="T335" i="3"/>
  <c r="V335" i="3" s="1"/>
  <c r="S335" i="3"/>
  <c r="R335" i="3"/>
  <c r="U329" i="3"/>
  <c r="W329" i="3" s="1"/>
  <c r="T329" i="3"/>
  <c r="V329" i="3" s="1"/>
  <c r="S329" i="3"/>
  <c r="X329" i="3"/>
  <c r="R329" i="3"/>
  <c r="X741" i="3"/>
  <c r="R741" i="3"/>
  <c r="S741" i="3"/>
  <c r="T741" i="3"/>
  <c r="V741" i="3" s="1"/>
  <c r="U741" i="3"/>
  <c r="W741" i="3" s="1"/>
  <c r="X757" i="3"/>
  <c r="S757" i="3"/>
  <c r="U757" i="3"/>
  <c r="W757" i="3" s="1"/>
  <c r="T757" i="3"/>
  <c r="V757" i="3" s="1"/>
  <c r="R757" i="3"/>
  <c r="R431" i="3"/>
  <c r="T431" i="3"/>
  <c r="V431" i="3" s="1"/>
  <c r="U431" i="3"/>
  <c r="W431" i="3" s="1"/>
  <c r="S431" i="3"/>
  <c r="X431" i="3"/>
  <c r="X633" i="3"/>
  <c r="U633" i="3"/>
  <c r="W633" i="3" s="1"/>
  <c r="T633" i="3"/>
  <c r="V633" i="3" s="1"/>
  <c r="S633" i="3"/>
  <c r="R633" i="3"/>
  <c r="R871" i="3"/>
  <c r="T871" i="3"/>
  <c r="V871" i="3" s="1"/>
  <c r="S871" i="3"/>
  <c r="X871" i="3"/>
  <c r="U871" i="3"/>
  <c r="W871" i="3" s="1"/>
  <c r="S595" i="3"/>
  <c r="X595" i="3"/>
  <c r="U595" i="3"/>
  <c r="W595" i="3" s="1"/>
  <c r="T595" i="3"/>
  <c r="V595" i="3" s="1"/>
  <c r="R595" i="3"/>
  <c r="U843" i="3"/>
  <c r="W843" i="3" s="1"/>
  <c r="X843" i="3"/>
  <c r="T843" i="3"/>
  <c r="V843" i="3" s="1"/>
  <c r="R843" i="3"/>
  <c r="S843" i="3"/>
  <c r="X618" i="3"/>
  <c r="S618" i="3"/>
  <c r="R618" i="3"/>
  <c r="T618" i="3"/>
  <c r="V618" i="3" s="1"/>
  <c r="U618" i="3"/>
  <c r="W618" i="3" s="1"/>
  <c r="X795" i="3"/>
  <c r="U795" i="3"/>
  <c r="W795" i="3" s="1"/>
  <c r="S795" i="3"/>
  <c r="T795" i="3"/>
  <c r="V795" i="3" s="1"/>
  <c r="R795" i="3"/>
  <c r="U812" i="3"/>
  <c r="W812" i="3" s="1"/>
  <c r="X812" i="3"/>
  <c r="T812" i="3"/>
  <c r="V812" i="3" s="1"/>
  <c r="S812" i="3"/>
  <c r="R812" i="3"/>
  <c r="S782" i="3"/>
  <c r="T782" i="3"/>
  <c r="V782" i="3" s="1"/>
  <c r="X782" i="3"/>
  <c r="U782" i="3"/>
  <c r="W782" i="3" s="1"/>
  <c r="R782" i="3"/>
  <c r="S462" i="3"/>
  <c r="T462" i="3"/>
  <c r="V462" i="3" s="1"/>
  <c r="R462" i="3"/>
  <c r="U462" i="3"/>
  <c r="W462" i="3" s="1"/>
  <c r="X462" i="3"/>
  <c r="R412" i="3"/>
  <c r="X412" i="3"/>
  <c r="T412" i="3"/>
  <c r="V412" i="3" s="1"/>
  <c r="S412" i="3"/>
  <c r="U412" i="3"/>
  <c r="W412" i="3" s="1"/>
  <c r="U856" i="3"/>
  <c r="W856" i="3" s="1"/>
  <c r="X856" i="3"/>
  <c r="R856" i="3"/>
  <c r="S856" i="3"/>
  <c r="T856" i="3"/>
  <c r="V856" i="3" s="1"/>
  <c r="U652" i="3"/>
  <c r="W652" i="3" s="1"/>
  <c r="T652" i="3"/>
  <c r="V652" i="3" s="1"/>
  <c r="S652" i="3"/>
  <c r="R652" i="3"/>
  <c r="X652" i="3"/>
  <c r="T883" i="3"/>
  <c r="V883" i="3" s="1"/>
  <c r="X883" i="3"/>
  <c r="U883" i="3"/>
  <c r="W883" i="3" s="1"/>
  <c r="R883" i="3"/>
  <c r="S883" i="3"/>
  <c r="T260" i="3"/>
  <c r="V260" i="3" s="1"/>
  <c r="R260" i="3"/>
  <c r="S260" i="3"/>
  <c r="U260" i="3"/>
  <c r="W260" i="3" s="1"/>
  <c r="X260" i="3"/>
  <c r="R756" i="3"/>
  <c r="U756" i="3"/>
  <c r="W756" i="3" s="1"/>
  <c r="T756" i="3"/>
  <c r="V756" i="3" s="1"/>
  <c r="X756" i="3"/>
  <c r="S756" i="3"/>
  <c r="S504" i="3"/>
  <c r="R504" i="3"/>
  <c r="U504" i="3"/>
  <c r="W504" i="3" s="1"/>
  <c r="X504" i="3"/>
  <c r="T504" i="3"/>
  <c r="V504" i="3" s="1"/>
  <c r="S220" i="3"/>
  <c r="R220" i="3"/>
  <c r="T220" i="3"/>
  <c r="V220" i="3" s="1"/>
  <c r="U220" i="3"/>
  <c r="W220" i="3" s="1"/>
  <c r="X220" i="3"/>
  <c r="X731" i="3"/>
  <c r="U731" i="3"/>
  <c r="W731" i="3" s="1"/>
  <c r="R731" i="3"/>
  <c r="T731" i="3"/>
  <c r="V731" i="3" s="1"/>
  <c r="S731" i="3"/>
  <c r="U542" i="3"/>
  <c r="W542" i="3" s="1"/>
  <c r="R542" i="3"/>
  <c r="T542" i="3"/>
  <c r="V542" i="3" s="1"/>
  <c r="S542" i="3"/>
  <c r="X542" i="3"/>
  <c r="S585" i="3"/>
  <c r="R585" i="3"/>
  <c r="X585" i="3"/>
  <c r="T585" i="3"/>
  <c r="V585" i="3" s="1"/>
  <c r="U585" i="3"/>
  <c r="W585" i="3" s="1"/>
  <c r="S222" i="3"/>
  <c r="R222" i="3"/>
  <c r="T222" i="3"/>
  <c r="V222" i="3" s="1"/>
  <c r="U222" i="3"/>
  <c r="W222" i="3" s="1"/>
  <c r="X222" i="3"/>
  <c r="U514" i="3"/>
  <c r="W514" i="3" s="1"/>
  <c r="X514" i="3"/>
  <c r="S514" i="3"/>
  <c r="R514" i="3"/>
  <c r="T514" i="3"/>
  <c r="V514" i="3" s="1"/>
  <c r="U509" i="3"/>
  <c r="W509" i="3" s="1"/>
  <c r="X509" i="3"/>
  <c r="T509" i="3"/>
  <c r="V509" i="3" s="1"/>
  <c r="S509" i="3"/>
  <c r="R509" i="3"/>
  <c r="X923" i="3"/>
  <c r="T923" i="3"/>
  <c r="V923" i="3" s="1"/>
  <c r="U923" i="3"/>
  <c r="W923" i="3" s="1"/>
  <c r="S923" i="3"/>
  <c r="R923" i="3"/>
  <c r="U173" i="3"/>
  <c r="W173" i="3" s="1"/>
  <c r="X173" i="3"/>
  <c r="R173" i="3"/>
  <c r="S173" i="3"/>
  <c r="T173" i="3"/>
  <c r="V173" i="3" s="1"/>
  <c r="S434" i="3"/>
  <c r="R434" i="3"/>
  <c r="X434" i="3"/>
  <c r="T434" i="3"/>
  <c r="V434" i="3" s="1"/>
  <c r="U434" i="3"/>
  <c r="W434" i="3" s="1"/>
  <c r="U994" i="3"/>
  <c r="W994" i="3" s="1"/>
  <c r="X994" i="3"/>
  <c r="T994" i="3"/>
  <c r="V994" i="3" s="1"/>
  <c r="S994" i="3"/>
  <c r="R994" i="3"/>
  <c r="U851" i="3"/>
  <c r="W851" i="3" s="1"/>
  <c r="S851" i="3"/>
  <c r="R851" i="3"/>
  <c r="X851" i="3"/>
  <c r="T851" i="3"/>
  <c r="V851" i="3" s="1"/>
  <c r="R654" i="3"/>
  <c r="S654" i="3"/>
  <c r="U654" i="3"/>
  <c r="W654" i="3" s="1"/>
  <c r="X654" i="3"/>
  <c r="T654" i="3"/>
  <c r="V654" i="3" s="1"/>
  <c r="U569" i="3"/>
  <c r="W569" i="3" s="1"/>
  <c r="X569" i="3"/>
  <c r="S569" i="3"/>
  <c r="T569" i="3"/>
  <c r="V569" i="3" s="1"/>
  <c r="R569" i="3"/>
  <c r="X906" i="3"/>
  <c r="R906" i="3"/>
  <c r="S906" i="3"/>
  <c r="T906" i="3"/>
  <c r="V906" i="3" s="1"/>
  <c r="U906" i="3"/>
  <c r="W906" i="3" s="1"/>
  <c r="U285" i="3"/>
  <c r="W285" i="3" s="1"/>
  <c r="T285" i="3"/>
  <c r="V285" i="3" s="1"/>
  <c r="X285" i="3"/>
  <c r="R285" i="3"/>
  <c r="S285" i="3"/>
  <c r="R942" i="3"/>
  <c r="X942" i="3"/>
  <c r="T942" i="3"/>
  <c r="V942" i="3" s="1"/>
  <c r="S942" i="3"/>
  <c r="U942" i="3"/>
  <c r="W942" i="3" s="1"/>
  <c r="U187" i="3"/>
  <c r="W187" i="3" s="1"/>
  <c r="X187" i="3"/>
  <c r="R187" i="3"/>
  <c r="T187" i="3"/>
  <c r="V187" i="3" s="1"/>
  <c r="S187" i="3"/>
  <c r="S276" i="3"/>
  <c r="R276" i="3"/>
  <c r="X276" i="3"/>
  <c r="T276" i="3"/>
  <c r="V276" i="3" s="1"/>
  <c r="U276" i="3"/>
  <c r="W276" i="3" s="1"/>
  <c r="R471" i="3"/>
  <c r="X471" i="3"/>
  <c r="T471" i="3"/>
  <c r="V471" i="3" s="1"/>
  <c r="S471" i="3"/>
  <c r="U471" i="3"/>
  <c r="W471" i="3" s="1"/>
  <c r="U158" i="3"/>
  <c r="W158" i="3" s="1"/>
  <c r="T158" i="3"/>
  <c r="V158" i="3" s="1"/>
  <c r="S158" i="3"/>
  <c r="R158" i="3"/>
  <c r="X158" i="3"/>
  <c r="U308" i="3"/>
  <c r="W308" i="3" s="1"/>
  <c r="S308" i="3"/>
  <c r="X308" i="3"/>
  <c r="T308" i="3"/>
  <c r="V308" i="3" s="1"/>
  <c r="R308" i="3"/>
  <c r="U307" i="3"/>
  <c r="W307" i="3" s="1"/>
  <c r="X307" i="3"/>
  <c r="R307" i="3"/>
  <c r="T307" i="3"/>
  <c r="V307" i="3" s="1"/>
  <c r="S307" i="3"/>
  <c r="S792" i="3"/>
  <c r="R792" i="3"/>
  <c r="T792" i="3"/>
  <c r="V792" i="3" s="1"/>
  <c r="U792" i="3"/>
  <c r="W792" i="3" s="1"/>
  <c r="X792" i="3"/>
  <c r="R802" i="3"/>
  <c r="X802" i="3"/>
  <c r="U802" i="3"/>
  <c r="W802" i="3" s="1"/>
  <c r="T802" i="3"/>
  <c r="V802" i="3" s="1"/>
  <c r="S802" i="3"/>
  <c r="U583" i="3"/>
  <c r="W583" i="3" s="1"/>
  <c r="R583" i="3"/>
  <c r="X583" i="3"/>
  <c r="T583" i="3"/>
  <c r="V583" i="3" s="1"/>
  <c r="S583" i="3"/>
  <c r="U476" i="3"/>
  <c r="W476" i="3" s="1"/>
  <c r="X476" i="3"/>
  <c r="S476" i="3"/>
  <c r="R476" i="3"/>
  <c r="T476" i="3"/>
  <c r="V476" i="3" s="1"/>
  <c r="U379" i="3"/>
  <c r="W379" i="3" s="1"/>
  <c r="X379" i="3"/>
  <c r="T379" i="3"/>
  <c r="V379" i="3" s="1"/>
  <c r="S379" i="3"/>
  <c r="R379" i="3"/>
  <c r="T836" i="3"/>
  <c r="V836" i="3" s="1"/>
  <c r="X836" i="3"/>
  <c r="S836" i="3"/>
  <c r="R836" i="3"/>
  <c r="U836" i="3"/>
  <c r="W836" i="3" s="1"/>
  <c r="T783" i="3"/>
  <c r="V783" i="3" s="1"/>
  <c r="R783" i="3"/>
  <c r="S783" i="3"/>
  <c r="U783" i="3"/>
  <c r="W783" i="3" s="1"/>
  <c r="X783" i="3"/>
  <c r="R895" i="3"/>
  <c r="S895" i="3"/>
  <c r="U895" i="3"/>
  <c r="W895" i="3" s="1"/>
  <c r="T895" i="3"/>
  <c r="V895" i="3" s="1"/>
  <c r="X895" i="3"/>
  <c r="U737" i="3"/>
  <c r="W737" i="3" s="1"/>
  <c r="R737" i="3"/>
  <c r="X737" i="3"/>
  <c r="T737" i="3"/>
  <c r="V737" i="3" s="1"/>
  <c r="S737" i="3"/>
  <c r="U881" i="3"/>
  <c r="W881" i="3" s="1"/>
  <c r="X881" i="3"/>
  <c r="T881" i="3"/>
  <c r="V881" i="3" s="1"/>
  <c r="S881" i="3"/>
  <c r="R881" i="3"/>
  <c r="S888" i="3"/>
  <c r="U888" i="3"/>
  <c r="W888" i="3" s="1"/>
  <c r="X888" i="3"/>
  <c r="R888" i="3"/>
  <c r="T888" i="3"/>
  <c r="V888" i="3" s="1"/>
  <c r="X242" i="3"/>
  <c r="S242" i="3"/>
  <c r="U242" i="3"/>
  <c r="W242" i="3" s="1"/>
  <c r="R242" i="3"/>
  <c r="T242" i="3"/>
  <c r="V242" i="3" s="1"/>
  <c r="U876" i="3"/>
  <c r="W876" i="3" s="1"/>
  <c r="X876" i="3"/>
  <c r="S876" i="3"/>
  <c r="R876" i="3"/>
  <c r="T876" i="3"/>
  <c r="V876" i="3" s="1"/>
  <c r="T492" i="3"/>
  <c r="V492" i="3" s="1"/>
  <c r="R492" i="3"/>
  <c r="U492" i="3"/>
  <c r="W492" i="3" s="1"/>
  <c r="X492" i="3"/>
  <c r="S492" i="3"/>
  <c r="T415" i="3"/>
  <c r="V415" i="3" s="1"/>
  <c r="S415" i="3"/>
  <c r="R415" i="3"/>
  <c r="U415" i="3"/>
  <c r="W415" i="3" s="1"/>
  <c r="X415" i="3"/>
  <c r="U584" i="3"/>
  <c r="W584" i="3" s="1"/>
  <c r="X584" i="3"/>
  <c r="S584" i="3"/>
  <c r="T584" i="3"/>
  <c r="V584" i="3" s="1"/>
  <c r="R584" i="3"/>
  <c r="U214" i="3"/>
  <c r="W214" i="3" s="1"/>
  <c r="X214" i="3"/>
  <c r="R214" i="3"/>
  <c r="T214" i="3"/>
  <c r="V214" i="3" s="1"/>
  <c r="S214" i="3"/>
  <c r="U733" i="3"/>
  <c r="W733" i="3" s="1"/>
  <c r="X733" i="3"/>
  <c r="R733" i="3"/>
  <c r="T733" i="3"/>
  <c r="V733" i="3" s="1"/>
  <c r="S733" i="3"/>
  <c r="U538" i="3"/>
  <c r="W538" i="3" s="1"/>
  <c r="X538" i="3"/>
  <c r="R538" i="3"/>
  <c r="S538" i="3"/>
  <c r="T538" i="3"/>
  <c r="V538" i="3" s="1"/>
  <c r="S925" i="3"/>
  <c r="T925" i="3"/>
  <c r="V925" i="3" s="1"/>
  <c r="R925" i="3"/>
  <c r="U925" i="3"/>
  <c r="W925" i="3" s="1"/>
  <c r="X925" i="3"/>
  <c r="S272" i="3"/>
  <c r="U272" i="3"/>
  <c r="W272" i="3" s="1"/>
  <c r="T272" i="3"/>
  <c r="V272" i="3" s="1"/>
  <c r="X272" i="3"/>
  <c r="R272" i="3"/>
  <c r="U478" i="3"/>
  <c r="W478" i="3" s="1"/>
  <c r="X478" i="3"/>
  <c r="R478" i="3"/>
  <c r="S478" i="3"/>
  <c r="T478" i="3"/>
  <c r="V478" i="3" s="1"/>
  <c r="S179" i="3"/>
  <c r="U179" i="3"/>
  <c r="W179" i="3" s="1"/>
  <c r="T179" i="3"/>
  <c r="V179" i="3" s="1"/>
  <c r="X179" i="3"/>
  <c r="R179" i="3"/>
  <c r="U483" i="3"/>
  <c r="W483" i="3" s="1"/>
  <c r="T483" i="3"/>
  <c r="V483" i="3" s="1"/>
  <c r="S483" i="3"/>
  <c r="R483" i="3"/>
  <c r="X483" i="3"/>
  <c r="S874" i="3"/>
  <c r="T874" i="3"/>
  <c r="V874" i="3" s="1"/>
  <c r="U874" i="3"/>
  <c r="W874" i="3" s="1"/>
  <c r="X874" i="3"/>
  <c r="R874" i="3"/>
  <c r="S465" i="3"/>
  <c r="T465" i="3"/>
  <c r="V465" i="3" s="1"/>
  <c r="U465" i="3"/>
  <c r="W465" i="3" s="1"/>
  <c r="X465" i="3"/>
  <c r="R465" i="3"/>
  <c r="U725" i="3"/>
  <c r="W725" i="3" s="1"/>
  <c r="X725" i="3"/>
  <c r="S725" i="3"/>
  <c r="R725" i="3"/>
  <c r="T725" i="3"/>
  <c r="V725" i="3" s="1"/>
  <c r="X472" i="3"/>
  <c r="S472" i="3"/>
  <c r="R472" i="3"/>
  <c r="T472" i="3"/>
  <c r="V472" i="3" s="1"/>
  <c r="U472" i="3"/>
  <c r="W472" i="3" s="1"/>
  <c r="U227" i="3"/>
  <c r="W227" i="3" s="1"/>
  <c r="X227" i="3"/>
  <c r="T227" i="3"/>
  <c r="V227" i="3" s="1"/>
  <c r="R227" i="3"/>
  <c r="S227" i="3"/>
  <c r="X698" i="3"/>
  <c r="T698" i="3"/>
  <c r="V698" i="3" s="1"/>
  <c r="S698" i="3"/>
  <c r="U698" i="3"/>
  <c r="W698" i="3" s="1"/>
  <c r="R698" i="3"/>
  <c r="U482" i="3"/>
  <c r="W482" i="3" s="1"/>
  <c r="X482" i="3"/>
  <c r="S482" i="3"/>
  <c r="R482" i="3"/>
  <c r="T482" i="3"/>
  <c r="V482" i="3" s="1"/>
  <c r="U806" i="3"/>
  <c r="W806" i="3" s="1"/>
  <c r="X806" i="3"/>
  <c r="T806" i="3"/>
  <c r="V806" i="3" s="1"/>
  <c r="S806" i="3"/>
  <c r="R806" i="3"/>
  <c r="R612" i="3"/>
  <c r="T612" i="3"/>
  <c r="V612" i="3" s="1"/>
  <c r="U612" i="3"/>
  <c r="W612" i="3" s="1"/>
  <c r="S612" i="3"/>
  <c r="X612" i="3"/>
  <c r="U997" i="3"/>
  <c r="W997" i="3" s="1"/>
  <c r="X997" i="3"/>
  <c r="S997" i="3"/>
  <c r="R997" i="3"/>
  <c r="T997" i="3"/>
  <c r="V997" i="3" s="1"/>
  <c r="U233" i="3"/>
  <c r="W233" i="3" s="1"/>
  <c r="X233" i="3"/>
  <c r="T233" i="3"/>
  <c r="V233" i="3" s="1"/>
  <c r="R233" i="3"/>
  <c r="S233" i="3"/>
  <c r="U211" i="3"/>
  <c r="W211" i="3" s="1"/>
  <c r="X211" i="3"/>
  <c r="S211" i="3"/>
  <c r="T211" i="3"/>
  <c r="V211" i="3" s="1"/>
  <c r="R211" i="3"/>
  <c r="R837" i="3"/>
  <c r="U837" i="3"/>
  <c r="W837" i="3" s="1"/>
  <c r="X837" i="3"/>
  <c r="T837" i="3"/>
  <c r="V837" i="3" s="1"/>
  <c r="S837" i="3"/>
  <c r="U684" i="3"/>
  <c r="W684" i="3" s="1"/>
  <c r="X684" i="3"/>
  <c r="S684" i="3"/>
  <c r="R684" i="3"/>
  <c r="T684" i="3"/>
  <c r="V684" i="3" s="1"/>
  <c r="S683" i="3"/>
  <c r="U683" i="3"/>
  <c r="W683" i="3" s="1"/>
  <c r="X683" i="3"/>
  <c r="T683" i="3"/>
  <c r="V683" i="3" s="1"/>
  <c r="R683" i="3"/>
  <c r="X466" i="3"/>
  <c r="S466" i="3"/>
  <c r="U466" i="3"/>
  <c r="W466" i="3" s="1"/>
  <c r="T466" i="3"/>
  <c r="V466" i="3" s="1"/>
  <c r="R466" i="3"/>
  <c r="U663" i="3"/>
  <c r="W663" i="3" s="1"/>
  <c r="R663" i="3"/>
  <c r="T663" i="3"/>
  <c r="V663" i="3" s="1"/>
  <c r="S663" i="3"/>
  <c r="X663" i="3"/>
  <c r="R346" i="3"/>
  <c r="U346" i="3"/>
  <c r="W346" i="3" s="1"/>
  <c r="X346" i="3"/>
  <c r="S346" i="3"/>
  <c r="T346" i="3"/>
  <c r="V346" i="3" s="1"/>
  <c r="U945" i="3"/>
  <c r="W945" i="3" s="1"/>
  <c r="T945" i="3"/>
  <c r="V945" i="3" s="1"/>
  <c r="S945" i="3"/>
  <c r="R945" i="3"/>
  <c r="X945" i="3"/>
  <c r="T410" i="3"/>
  <c r="V410" i="3" s="1"/>
  <c r="U410" i="3"/>
  <c r="W410" i="3" s="1"/>
  <c r="X410" i="3"/>
  <c r="S410" i="3"/>
  <c r="R410" i="3"/>
  <c r="X681" i="3"/>
  <c r="R681" i="3"/>
  <c r="U681" i="3"/>
  <c r="W681" i="3" s="1"/>
  <c r="S681" i="3"/>
  <c r="T681" i="3"/>
  <c r="V681" i="3" s="1"/>
  <c r="S371" i="3"/>
  <c r="R371" i="3"/>
  <c r="U371" i="3"/>
  <c r="W371" i="3" s="1"/>
  <c r="T371" i="3"/>
  <c r="V371" i="3" s="1"/>
  <c r="X371" i="3"/>
  <c r="X370" i="3"/>
  <c r="U370" i="3"/>
  <c r="W370" i="3" s="1"/>
  <c r="R370" i="3"/>
  <c r="T370" i="3"/>
  <c r="V370" i="3" s="1"/>
  <c r="S370" i="3"/>
  <c r="X732" i="3"/>
  <c r="T732" i="3"/>
  <c r="V732" i="3" s="1"/>
  <c r="U732" i="3"/>
  <c r="W732" i="3" s="1"/>
  <c r="S732" i="3"/>
  <c r="R732" i="3"/>
  <c r="U778" i="3"/>
  <c r="W778" i="3" s="1"/>
  <c r="T778" i="3"/>
  <c r="V778" i="3" s="1"/>
  <c r="S778" i="3"/>
  <c r="R778" i="3"/>
  <c r="X778" i="3"/>
  <c r="U349" i="3"/>
  <c r="W349" i="3" s="1"/>
  <c r="T349" i="3"/>
  <c r="V349" i="3" s="1"/>
  <c r="X349" i="3"/>
  <c r="S349" i="3"/>
  <c r="R349" i="3"/>
  <c r="U593" i="3"/>
  <c r="W593" i="3" s="1"/>
  <c r="S593" i="3"/>
  <c r="R593" i="3"/>
  <c r="T593" i="3"/>
  <c r="V593" i="3" s="1"/>
  <c r="X593" i="3"/>
  <c r="S609" i="3"/>
  <c r="U609" i="3"/>
  <c r="W609" i="3" s="1"/>
  <c r="X609" i="3"/>
  <c r="T609" i="3"/>
  <c r="V609" i="3" s="1"/>
  <c r="R609" i="3"/>
  <c r="S556" i="3"/>
  <c r="X556" i="3"/>
  <c r="R556" i="3"/>
  <c r="U556" i="3"/>
  <c r="W556" i="3" s="1"/>
  <c r="T556" i="3"/>
  <c r="V556" i="3" s="1"/>
  <c r="S479" i="3"/>
  <c r="U479" i="3"/>
  <c r="W479" i="3" s="1"/>
  <c r="R479" i="3"/>
  <c r="X479" i="3"/>
  <c r="T479" i="3"/>
  <c r="V479" i="3" s="1"/>
  <c r="R638" i="3"/>
  <c r="T638" i="3"/>
  <c r="V638" i="3" s="1"/>
  <c r="U638" i="3"/>
  <c r="W638" i="3" s="1"/>
  <c r="X638" i="3"/>
  <c r="S638" i="3"/>
  <c r="U437" i="3"/>
  <c r="W437" i="3" s="1"/>
  <c r="X437" i="3"/>
  <c r="T437" i="3"/>
  <c r="V437" i="3" s="1"/>
  <c r="S437" i="3"/>
  <c r="R437" i="3"/>
  <c r="U341" i="3"/>
  <c r="W341" i="3" s="1"/>
  <c r="X341" i="3"/>
  <c r="T341" i="3"/>
  <c r="V341" i="3" s="1"/>
  <c r="R341" i="3"/>
  <c r="S341" i="3"/>
  <c r="R439" i="3"/>
  <c r="T439" i="3"/>
  <c r="V439" i="3" s="1"/>
  <c r="S439" i="3"/>
  <c r="U439" i="3"/>
  <c r="W439" i="3" s="1"/>
  <c r="X439" i="3"/>
  <c r="X719" i="3"/>
  <c r="U719" i="3"/>
  <c r="W719" i="3" s="1"/>
  <c r="T719" i="3"/>
  <c r="V719" i="3" s="1"/>
  <c r="S719" i="3"/>
  <c r="R719" i="3"/>
  <c r="U497" i="3"/>
  <c r="W497" i="3" s="1"/>
  <c r="X497" i="3"/>
  <c r="T497" i="3"/>
  <c r="V497" i="3" s="1"/>
  <c r="R497" i="3"/>
  <c r="S497" i="3"/>
  <c r="T161" i="3"/>
  <c r="V161" i="3" s="1"/>
  <c r="X161" i="3"/>
  <c r="U161" i="3"/>
  <c r="W161" i="3" s="1"/>
  <c r="S161" i="3"/>
  <c r="R161" i="3"/>
  <c r="S862" i="3"/>
  <c r="R862" i="3"/>
  <c r="U862" i="3"/>
  <c r="W862" i="3" s="1"/>
  <c r="X862" i="3"/>
  <c r="T862" i="3"/>
  <c r="V862" i="3" s="1"/>
  <c r="U160" i="3"/>
  <c r="W160" i="3" s="1"/>
  <c r="X160" i="3"/>
  <c r="S160" i="3"/>
  <c r="T160" i="3"/>
  <c r="V160" i="3" s="1"/>
  <c r="R160" i="3"/>
  <c r="S522" i="3"/>
  <c r="T522" i="3"/>
  <c r="V522" i="3" s="1"/>
  <c r="R522" i="3"/>
  <c r="X522" i="3"/>
  <c r="U522" i="3"/>
  <c r="W522" i="3" s="1"/>
  <c r="U426" i="3"/>
  <c r="W426" i="3" s="1"/>
  <c r="T426" i="3"/>
  <c r="V426" i="3" s="1"/>
  <c r="R426" i="3"/>
  <c r="S426" i="3"/>
  <c r="X426" i="3"/>
  <c r="R24" i="3"/>
  <c r="S24" i="3"/>
  <c r="T24" i="3"/>
  <c r="V24" i="3" s="1"/>
  <c r="AD239" i="3" s="1"/>
  <c r="X24" i="3"/>
  <c r="U24" i="3"/>
  <c r="W24" i="3" s="1"/>
  <c r="AD240" i="3" s="1"/>
  <c r="R918" i="3"/>
  <c r="S918" i="3"/>
  <c r="T918" i="3"/>
  <c r="V918" i="3" s="1"/>
  <c r="U918" i="3"/>
  <c r="W918" i="3" s="1"/>
  <c r="X918" i="3"/>
  <c r="X571" i="3"/>
  <c r="R571" i="3"/>
  <c r="T571" i="3"/>
  <c r="V571" i="3" s="1"/>
  <c r="U571" i="3"/>
  <c r="W571" i="3" s="1"/>
  <c r="S571" i="3"/>
  <c r="U535" i="3"/>
  <c r="W535" i="3" s="1"/>
  <c r="X535" i="3"/>
  <c r="T535" i="3"/>
  <c r="V535" i="3" s="1"/>
  <c r="S535" i="3"/>
  <c r="R535" i="3"/>
  <c r="U501" i="3"/>
  <c r="W501" i="3" s="1"/>
  <c r="X501" i="3"/>
  <c r="T501" i="3"/>
  <c r="V501" i="3" s="1"/>
  <c r="R501" i="3"/>
  <c r="S501" i="3"/>
  <c r="U458" i="3"/>
  <c r="W458" i="3" s="1"/>
  <c r="X458" i="3"/>
  <c r="T458" i="3"/>
  <c r="V458" i="3" s="1"/>
  <c r="R458" i="3"/>
  <c r="S458" i="3"/>
  <c r="X983" i="3"/>
  <c r="S983" i="3"/>
  <c r="T983" i="3"/>
  <c r="V983" i="3" s="1"/>
  <c r="R983" i="3"/>
  <c r="U983" i="3"/>
  <c r="W983" i="3" s="1"/>
  <c r="T491" i="3"/>
  <c r="V491" i="3" s="1"/>
  <c r="U491" i="3"/>
  <c r="W491" i="3" s="1"/>
  <c r="X491" i="3"/>
  <c r="S491" i="3"/>
  <c r="R491" i="3"/>
  <c r="S996" i="3"/>
  <c r="X996" i="3"/>
  <c r="T996" i="3"/>
  <c r="V996" i="3" s="1"/>
  <c r="R996" i="3"/>
  <c r="U996" i="3"/>
  <c r="W996" i="3" s="1"/>
  <c r="U353" i="3"/>
  <c r="W353" i="3" s="1"/>
  <c r="R353" i="3"/>
  <c r="X353" i="3"/>
  <c r="S353" i="3"/>
  <c r="T353" i="3"/>
  <c r="V353" i="3" s="1"/>
  <c r="S713" i="3"/>
  <c r="R713" i="3"/>
  <c r="X713" i="3"/>
  <c r="T713" i="3"/>
  <c r="V713" i="3" s="1"/>
  <c r="U713" i="3"/>
  <c r="W713" i="3" s="1"/>
  <c r="R975" i="3"/>
  <c r="S975" i="3"/>
  <c r="T975" i="3"/>
  <c r="V975" i="3" s="1"/>
  <c r="X975" i="3"/>
  <c r="U975" i="3"/>
  <c r="W975" i="3" s="1"/>
  <c r="X863" i="3"/>
  <c r="T863" i="3"/>
  <c r="V863" i="3" s="1"/>
  <c r="S863" i="3"/>
  <c r="R863" i="3"/>
  <c r="U863" i="3"/>
  <c r="W863" i="3" s="1"/>
  <c r="R740" i="3"/>
  <c r="U740" i="3"/>
  <c r="W740" i="3" s="1"/>
  <c r="X740" i="3"/>
  <c r="T740" i="3"/>
  <c r="V740" i="3" s="1"/>
  <c r="S740" i="3"/>
  <c r="S305" i="3"/>
  <c r="X305" i="3"/>
  <c r="U305" i="3"/>
  <c r="W305" i="3" s="1"/>
  <c r="T305" i="3"/>
  <c r="V305" i="3" s="1"/>
  <c r="R305" i="3"/>
  <c r="T309" i="3"/>
  <c r="V309" i="3" s="1"/>
  <c r="X309" i="3"/>
  <c r="S309" i="3"/>
  <c r="R309" i="3"/>
  <c r="U309" i="3"/>
  <c r="W309" i="3" s="1"/>
  <c r="T287" i="3"/>
  <c r="V287" i="3" s="1"/>
  <c r="S287" i="3"/>
  <c r="U287" i="3"/>
  <c r="W287" i="3" s="1"/>
  <c r="X287" i="3"/>
  <c r="R287" i="3"/>
  <c r="U525" i="3"/>
  <c r="W525" i="3" s="1"/>
  <c r="X525" i="3"/>
  <c r="T525" i="3"/>
  <c r="V525" i="3" s="1"/>
  <c r="S525" i="3"/>
  <c r="R525" i="3"/>
  <c r="S519" i="3"/>
  <c r="U519" i="3"/>
  <c r="W519" i="3" s="1"/>
  <c r="X519" i="3"/>
  <c r="T519" i="3"/>
  <c r="V519" i="3" s="1"/>
  <c r="R519" i="3"/>
  <c r="R670" i="3"/>
  <c r="X670" i="3"/>
  <c r="T670" i="3"/>
  <c r="V670" i="3" s="1"/>
  <c r="U670" i="3"/>
  <c r="W670" i="3" s="1"/>
  <c r="S670" i="3"/>
  <c r="U616" i="3"/>
  <c r="W616" i="3" s="1"/>
  <c r="X616" i="3"/>
  <c r="T616" i="3"/>
  <c r="V616" i="3" s="1"/>
  <c r="S616" i="3"/>
  <c r="R616" i="3"/>
  <c r="R835" i="3"/>
  <c r="U835" i="3"/>
  <c r="W835" i="3" s="1"/>
  <c r="X835" i="3"/>
  <c r="S835" i="3"/>
  <c r="T835" i="3"/>
  <c r="V835" i="3" s="1"/>
  <c r="R696" i="3"/>
  <c r="U696" i="3"/>
  <c r="W696" i="3" s="1"/>
  <c r="X696" i="3"/>
  <c r="T696" i="3"/>
  <c r="V696" i="3" s="1"/>
  <c r="S696" i="3"/>
  <c r="U300" i="3"/>
  <c r="W300" i="3" s="1"/>
  <c r="X300" i="3"/>
  <c r="T300" i="3"/>
  <c r="V300" i="3" s="1"/>
  <c r="R300" i="3"/>
  <c r="S300" i="3"/>
  <c r="U842" i="3"/>
  <c r="W842" i="3" s="1"/>
  <c r="R842" i="3"/>
  <c r="T842" i="3"/>
  <c r="V842" i="3" s="1"/>
  <c r="X842" i="3"/>
  <c r="S842" i="3"/>
  <c r="U988" i="3"/>
  <c r="W988" i="3" s="1"/>
  <c r="X988" i="3"/>
  <c r="T988" i="3"/>
  <c r="V988" i="3" s="1"/>
  <c r="R988" i="3"/>
  <c r="S988" i="3"/>
  <c r="U916" i="3"/>
  <c r="W916" i="3" s="1"/>
  <c r="X916" i="3"/>
  <c r="S916" i="3"/>
  <c r="R916" i="3"/>
  <c r="T916" i="3"/>
  <c r="V916" i="3" s="1"/>
  <c r="U496" i="3"/>
  <c r="W496" i="3" s="1"/>
  <c r="X496" i="3"/>
  <c r="T496" i="3"/>
  <c r="V496" i="3" s="1"/>
  <c r="R496" i="3"/>
  <c r="S496" i="3"/>
  <c r="S381" i="3"/>
  <c r="U381" i="3"/>
  <c r="W381" i="3" s="1"/>
  <c r="X381" i="3"/>
  <c r="T381" i="3"/>
  <c r="V381" i="3" s="1"/>
  <c r="R381" i="3"/>
  <c r="T794" i="3"/>
  <c r="V794" i="3" s="1"/>
  <c r="S794" i="3"/>
  <c r="R794" i="3"/>
  <c r="U794" i="3"/>
  <c r="W794" i="3" s="1"/>
  <c r="X794" i="3"/>
  <c r="S529" i="3"/>
  <c r="T529" i="3"/>
  <c r="V529" i="3" s="1"/>
  <c r="R529" i="3"/>
  <c r="U529" i="3"/>
  <c r="W529" i="3" s="1"/>
  <c r="X529" i="3"/>
  <c r="T734" i="3"/>
  <c r="V734" i="3" s="1"/>
  <c r="S734" i="3"/>
  <c r="R734" i="3"/>
  <c r="X734" i="3"/>
  <c r="U734" i="3"/>
  <c r="W734" i="3" s="1"/>
  <c r="U610" i="3"/>
  <c r="W610" i="3" s="1"/>
  <c r="X610" i="3"/>
  <c r="S610" i="3"/>
  <c r="R610" i="3"/>
  <c r="T610" i="3"/>
  <c r="V610" i="3" s="1"/>
  <c r="U279" i="3"/>
  <c r="W279" i="3" s="1"/>
  <c r="S279" i="3"/>
  <c r="R279" i="3"/>
  <c r="X279" i="3"/>
  <c r="T279" i="3"/>
  <c r="V279" i="3" s="1"/>
  <c r="U221" i="3"/>
  <c r="W221" i="3" s="1"/>
  <c r="S221" i="3"/>
  <c r="X221" i="3"/>
  <c r="R221" i="3"/>
  <c r="T221" i="3"/>
  <c r="V221" i="3" s="1"/>
  <c r="X908" i="3"/>
  <c r="U908" i="3"/>
  <c r="W908" i="3" s="1"/>
  <c r="R908" i="3"/>
  <c r="T908" i="3"/>
  <c r="V908" i="3" s="1"/>
  <c r="S908" i="3"/>
  <c r="S390" i="3"/>
  <c r="R390" i="3"/>
  <c r="T390" i="3"/>
  <c r="V390" i="3" s="1"/>
  <c r="U390" i="3"/>
  <c r="W390" i="3" s="1"/>
  <c r="X390" i="3"/>
  <c r="X302" i="3"/>
  <c r="T302" i="3"/>
  <c r="V302" i="3" s="1"/>
  <c r="R302" i="3"/>
  <c r="U302" i="3"/>
  <c r="W302" i="3" s="1"/>
  <c r="S302" i="3"/>
  <c r="S844" i="3"/>
  <c r="X844" i="3"/>
  <c r="U844" i="3"/>
  <c r="W844" i="3" s="1"/>
  <c r="T844" i="3"/>
  <c r="V844" i="3" s="1"/>
  <c r="R844" i="3"/>
  <c r="X864" i="3"/>
  <c r="T864" i="3"/>
  <c r="V864" i="3" s="1"/>
  <c r="S864" i="3"/>
  <c r="R864" i="3"/>
  <c r="U864" i="3"/>
  <c r="W864" i="3" s="1"/>
  <c r="X965" i="3"/>
  <c r="T965" i="3"/>
  <c r="V965" i="3" s="1"/>
  <c r="S965" i="3"/>
  <c r="R965" i="3"/>
  <c r="U965" i="3"/>
  <c r="W965" i="3" s="1"/>
  <c r="R940" i="3"/>
  <c r="U940" i="3"/>
  <c r="W940" i="3" s="1"/>
  <c r="T940" i="3"/>
  <c r="V940" i="3" s="1"/>
  <c r="X940" i="3"/>
  <c r="S940" i="3"/>
  <c r="U175" i="3"/>
  <c r="W175" i="3" s="1"/>
  <c r="X175" i="3"/>
  <c r="S175" i="3"/>
  <c r="R175" i="3"/>
  <c r="T175" i="3"/>
  <c r="V175" i="3" s="1"/>
  <c r="X213" i="3"/>
  <c r="R213" i="3"/>
  <c r="S213" i="3"/>
  <c r="T213" i="3"/>
  <c r="V213" i="3" s="1"/>
  <c r="U213" i="3"/>
  <c r="W213" i="3" s="1"/>
  <c r="R408" i="3"/>
  <c r="U408" i="3"/>
  <c r="W408" i="3" s="1"/>
  <c r="X408" i="3"/>
  <c r="T408" i="3"/>
  <c r="V408" i="3" s="1"/>
  <c r="S408" i="3"/>
  <c r="U340" i="3"/>
  <c r="W340" i="3" s="1"/>
  <c r="X340" i="3"/>
  <c r="S340" i="3"/>
  <c r="R340" i="3"/>
  <c r="T340" i="3"/>
  <c r="V340" i="3" s="1"/>
  <c r="S736" i="3"/>
  <c r="U736" i="3"/>
  <c r="W736" i="3" s="1"/>
  <c r="X736" i="3"/>
  <c r="T736" i="3"/>
  <c r="V736" i="3" s="1"/>
  <c r="R736" i="3"/>
  <c r="U292" i="3"/>
  <c r="W292" i="3" s="1"/>
  <c r="R292" i="3"/>
  <c r="X292" i="3"/>
  <c r="S292" i="3"/>
  <c r="T292" i="3"/>
  <c r="V292" i="3" s="1"/>
  <c r="X203" i="3"/>
  <c r="T203" i="3"/>
  <c r="V203" i="3" s="1"/>
  <c r="R203" i="3"/>
  <c r="S203" i="3"/>
  <c r="U203" i="3"/>
  <c r="W203" i="3" s="1"/>
  <c r="S264" i="3"/>
  <c r="U264" i="3"/>
  <c r="W264" i="3" s="1"/>
  <c r="X264" i="3"/>
  <c r="T264" i="3"/>
  <c r="V264" i="3" s="1"/>
  <c r="R264" i="3"/>
  <c r="U760" i="3"/>
  <c r="W760" i="3" s="1"/>
  <c r="R760" i="3"/>
  <c r="T760" i="3"/>
  <c r="V760" i="3" s="1"/>
  <c r="X760" i="3"/>
  <c r="S760" i="3"/>
  <c r="S361" i="3"/>
  <c r="R361" i="3"/>
  <c r="T361" i="3"/>
  <c r="V361" i="3" s="1"/>
  <c r="X361" i="3"/>
  <c r="U361" i="3"/>
  <c r="W361" i="3" s="1"/>
  <c r="U487" i="3"/>
  <c r="W487" i="3" s="1"/>
  <c r="T487" i="3"/>
  <c r="V487" i="3" s="1"/>
  <c r="S487" i="3"/>
  <c r="X487" i="3"/>
  <c r="R487" i="3"/>
  <c r="R357" i="3"/>
  <c r="X357" i="3"/>
  <c r="T357" i="3"/>
  <c r="V357" i="3" s="1"/>
  <c r="S357" i="3"/>
  <c r="U357" i="3"/>
  <c r="W357" i="3" s="1"/>
  <c r="R171" i="3"/>
  <c r="T171" i="3"/>
  <c r="V171" i="3" s="1"/>
  <c r="X171" i="3"/>
  <c r="S171" i="3"/>
  <c r="U171" i="3"/>
  <c r="W171" i="3" s="1"/>
  <c r="X196" i="3"/>
  <c r="U196" i="3"/>
  <c r="W196" i="3" s="1"/>
  <c r="T196" i="3"/>
  <c r="V196" i="3" s="1"/>
  <c r="S196" i="3"/>
  <c r="R196" i="3"/>
  <c r="X897" i="3"/>
  <c r="U897" i="3"/>
  <c r="W897" i="3" s="1"/>
  <c r="S897" i="3"/>
  <c r="T897" i="3"/>
  <c r="V897" i="3" s="1"/>
  <c r="R897" i="3"/>
  <c r="S176" i="3"/>
  <c r="U176" i="3"/>
  <c r="W176" i="3" s="1"/>
  <c r="X176" i="3"/>
  <c r="T176" i="3"/>
  <c r="V176" i="3" s="1"/>
  <c r="R176" i="3"/>
  <c r="U352" i="3"/>
  <c r="W352" i="3" s="1"/>
  <c r="R352" i="3"/>
  <c r="T352" i="3"/>
  <c r="V352" i="3" s="1"/>
  <c r="S352" i="3"/>
  <c r="X352" i="3"/>
  <c r="U452" i="3"/>
  <c r="W452" i="3" s="1"/>
  <c r="X452" i="3"/>
  <c r="T452" i="3"/>
  <c r="V452" i="3" s="1"/>
  <c r="R452" i="3"/>
  <c r="S452" i="3"/>
  <c r="U686" i="3"/>
  <c r="W686" i="3" s="1"/>
  <c r="X686" i="3"/>
  <c r="S686" i="3"/>
  <c r="R686" i="3"/>
  <c r="T686" i="3"/>
  <c r="V686" i="3" s="1"/>
  <c r="U508" i="3"/>
  <c r="W508" i="3" s="1"/>
  <c r="T508" i="3"/>
  <c r="V508" i="3" s="1"/>
  <c r="X508" i="3"/>
  <c r="S508" i="3"/>
  <c r="R508" i="3"/>
  <c r="R589" i="3"/>
  <c r="S589" i="3"/>
  <c r="U589" i="3"/>
  <c r="W589" i="3" s="1"/>
  <c r="X589" i="3"/>
  <c r="T589" i="3"/>
  <c r="V589" i="3" s="1"/>
  <c r="X375" i="3"/>
  <c r="U375" i="3"/>
  <c r="W375" i="3" s="1"/>
  <c r="S375" i="3"/>
  <c r="R375" i="3"/>
  <c r="T375" i="3"/>
  <c r="V375" i="3" s="1"/>
  <c r="X258" i="3"/>
  <c r="U258" i="3"/>
  <c r="W258" i="3" s="1"/>
  <c r="S258" i="3"/>
  <c r="R258" i="3"/>
  <c r="T258" i="3"/>
  <c r="V258" i="3" s="1"/>
  <c r="S419" i="3"/>
  <c r="R419" i="3"/>
  <c r="U419" i="3"/>
  <c r="W419" i="3" s="1"/>
  <c r="T419" i="3"/>
  <c r="V419" i="3" s="1"/>
  <c r="X419" i="3"/>
  <c r="U647" i="3"/>
  <c r="W647" i="3" s="1"/>
  <c r="X647" i="3"/>
  <c r="T647" i="3"/>
  <c r="V647" i="3" s="1"/>
  <c r="R647" i="3"/>
  <c r="S647" i="3"/>
  <c r="X226" i="3"/>
  <c r="R226" i="3"/>
  <c r="U226" i="3"/>
  <c r="W226" i="3" s="1"/>
  <c r="S226" i="3"/>
  <c r="T226" i="3"/>
  <c r="V226" i="3" s="1"/>
  <c r="R207" i="3"/>
  <c r="X207" i="3"/>
  <c r="U207" i="3"/>
  <c r="W207" i="3" s="1"/>
  <c r="T207" i="3"/>
  <c r="V207" i="3" s="1"/>
  <c r="S207" i="3"/>
  <c r="S573" i="3"/>
  <c r="R573" i="3"/>
  <c r="T573" i="3"/>
  <c r="V573" i="3" s="1"/>
  <c r="U573" i="3"/>
  <c r="W573" i="3" s="1"/>
  <c r="X573" i="3"/>
  <c r="U678" i="3"/>
  <c r="W678" i="3" s="1"/>
  <c r="T678" i="3"/>
  <c r="V678" i="3" s="1"/>
  <c r="R678" i="3"/>
  <c r="S678" i="3"/>
  <c r="X678" i="3"/>
  <c r="X927" i="3"/>
  <c r="S927" i="3"/>
  <c r="T927" i="3"/>
  <c r="V927" i="3" s="1"/>
  <c r="U927" i="3"/>
  <c r="W927" i="3" s="1"/>
  <c r="R927" i="3"/>
  <c r="R688" i="3"/>
  <c r="U688" i="3"/>
  <c r="W688" i="3" s="1"/>
  <c r="X688" i="3"/>
  <c r="T688" i="3"/>
  <c r="V688" i="3" s="1"/>
  <c r="S688" i="3"/>
  <c r="X413" i="3"/>
  <c r="S413" i="3"/>
  <c r="U413" i="3"/>
  <c r="W413" i="3" s="1"/>
  <c r="T413" i="3"/>
  <c r="V413" i="3" s="1"/>
  <c r="R413" i="3"/>
  <c r="U291" i="3"/>
  <c r="W291" i="3" s="1"/>
  <c r="X291" i="3"/>
  <c r="R291" i="3"/>
  <c r="S291" i="3"/>
  <c r="T291" i="3"/>
  <c r="V291" i="3" s="1"/>
  <c r="R231" i="3"/>
  <c r="T231" i="3"/>
  <c r="V231" i="3" s="1"/>
  <c r="X231" i="3"/>
  <c r="S231" i="3"/>
  <c r="U231" i="3"/>
  <c r="W231" i="3" s="1"/>
  <c r="S347" i="3"/>
  <c r="T347" i="3"/>
  <c r="V347" i="3" s="1"/>
  <c r="X347" i="3"/>
  <c r="U347" i="3"/>
  <c r="W347" i="3" s="1"/>
  <c r="R347" i="3"/>
  <c r="U533" i="3"/>
  <c r="W533" i="3" s="1"/>
  <c r="R533" i="3"/>
  <c r="S533" i="3"/>
  <c r="X533" i="3"/>
  <c r="T533" i="3"/>
  <c r="V533" i="3" s="1"/>
  <c r="U743" i="3"/>
  <c r="W743" i="3" s="1"/>
  <c r="X743" i="3"/>
  <c r="T743" i="3"/>
  <c r="V743" i="3" s="1"/>
  <c r="R743" i="3"/>
  <c r="S743" i="3"/>
  <c r="U384" i="3"/>
  <c r="W384" i="3" s="1"/>
  <c r="X384" i="3"/>
  <c r="R384" i="3"/>
  <c r="S384" i="3"/>
  <c r="T384" i="3"/>
  <c r="V384" i="3" s="1"/>
  <c r="U617" i="3"/>
  <c r="W617" i="3" s="1"/>
  <c r="R617" i="3"/>
  <c r="T617" i="3"/>
  <c r="V617" i="3" s="1"/>
  <c r="S617" i="3"/>
  <c r="X617" i="3"/>
  <c r="U453" i="3"/>
  <c r="W453" i="3" s="1"/>
  <c r="T453" i="3"/>
  <c r="V453" i="3" s="1"/>
  <c r="X453" i="3"/>
  <c r="R453" i="3"/>
  <c r="S453" i="3"/>
  <c r="T758" i="3"/>
  <c r="V758" i="3" s="1"/>
  <c r="U758" i="3"/>
  <c r="W758" i="3" s="1"/>
  <c r="X758" i="3"/>
  <c r="S758" i="3"/>
  <c r="R758" i="3"/>
  <c r="U430" i="3"/>
  <c r="W430" i="3" s="1"/>
  <c r="X430" i="3"/>
  <c r="R430" i="3"/>
  <c r="S430" i="3"/>
  <c r="T430" i="3"/>
  <c r="V430" i="3" s="1"/>
  <c r="X707" i="3"/>
  <c r="U707" i="3"/>
  <c r="W707" i="3" s="1"/>
  <c r="S707" i="3"/>
  <c r="R707" i="3"/>
  <c r="T707" i="3"/>
  <c r="V707" i="3" s="1"/>
  <c r="U317" i="3"/>
  <c r="W317" i="3" s="1"/>
  <c r="X317" i="3"/>
  <c r="T317" i="3"/>
  <c r="V317" i="3" s="1"/>
  <c r="S317" i="3"/>
  <c r="R317" i="3"/>
  <c r="R560" i="3"/>
  <c r="T560" i="3"/>
  <c r="V560" i="3" s="1"/>
  <c r="X560" i="3"/>
  <c r="S560" i="3"/>
  <c r="U560" i="3"/>
  <c r="W560" i="3" s="1"/>
  <c r="T366" i="3"/>
  <c r="V366" i="3" s="1"/>
  <c r="R366" i="3"/>
  <c r="X366" i="3"/>
  <c r="S366" i="3"/>
  <c r="U366" i="3"/>
  <c r="W366" i="3" s="1"/>
  <c r="R355" i="3"/>
  <c r="U355" i="3"/>
  <c r="W355" i="3" s="1"/>
  <c r="X355" i="3"/>
  <c r="T355" i="3"/>
  <c r="V355" i="3" s="1"/>
  <c r="S355" i="3"/>
  <c r="X451" i="3"/>
  <c r="T451" i="3"/>
  <c r="V451" i="3" s="1"/>
  <c r="S451" i="3"/>
  <c r="R451" i="3"/>
  <c r="U451" i="3"/>
  <c r="W451" i="3" s="1"/>
  <c r="T576" i="3"/>
  <c r="V576" i="3" s="1"/>
  <c r="R576" i="3"/>
  <c r="U576" i="3"/>
  <c r="W576" i="3" s="1"/>
  <c r="X576" i="3"/>
  <c r="S576" i="3"/>
  <c r="S350" i="3"/>
  <c r="T350" i="3"/>
  <c r="V350" i="3" s="1"/>
  <c r="X350" i="3"/>
  <c r="U350" i="3"/>
  <c r="W350" i="3" s="1"/>
  <c r="R350" i="3"/>
  <c r="T403" i="3"/>
  <c r="V403" i="3" s="1"/>
  <c r="U403" i="3"/>
  <c r="W403" i="3" s="1"/>
  <c r="R403" i="3"/>
  <c r="S403" i="3"/>
  <c r="X403" i="3"/>
  <c r="U898" i="3"/>
  <c r="W898" i="3" s="1"/>
  <c r="R898" i="3"/>
  <c r="S898" i="3"/>
  <c r="T898" i="3"/>
  <c r="V898" i="3" s="1"/>
  <c r="X898" i="3"/>
  <c r="U702" i="3"/>
  <c r="W702" i="3" s="1"/>
  <c r="X702" i="3"/>
  <c r="T702" i="3"/>
  <c r="V702" i="3" s="1"/>
  <c r="R702" i="3"/>
  <c r="S702" i="3"/>
  <c r="X645" i="3"/>
  <c r="S645" i="3"/>
  <c r="U645" i="3"/>
  <c r="W645" i="3" s="1"/>
  <c r="T645" i="3"/>
  <c r="V645" i="3" s="1"/>
  <c r="R645" i="3"/>
  <c r="R198" i="3"/>
  <c r="U198" i="3"/>
  <c r="W198" i="3" s="1"/>
  <c r="X198" i="3"/>
  <c r="T198" i="3"/>
  <c r="V198" i="3" s="1"/>
  <c r="S198" i="3"/>
  <c r="U554" i="3"/>
  <c r="W554" i="3" s="1"/>
  <c r="X554" i="3"/>
  <c r="T554" i="3"/>
  <c r="V554" i="3" s="1"/>
  <c r="S554" i="3"/>
  <c r="R554" i="3"/>
  <c r="X28" i="3"/>
  <c r="T28" i="3"/>
  <c r="V28" i="3" s="1"/>
  <c r="AD283" i="3" s="1"/>
  <c r="S28" i="3"/>
  <c r="U28" i="3"/>
  <c r="W28" i="3" s="1"/>
  <c r="AD284" i="3" s="1"/>
  <c r="R28" i="3"/>
  <c r="U634" i="3"/>
  <c r="W634" i="3" s="1"/>
  <c r="X634" i="3"/>
  <c r="R634" i="3"/>
  <c r="S634" i="3"/>
  <c r="T634" i="3"/>
  <c r="V634" i="3" s="1"/>
  <c r="R796" i="3"/>
  <c r="T796" i="3"/>
  <c r="V796" i="3" s="1"/>
  <c r="X796" i="3"/>
  <c r="U796" i="3"/>
  <c r="W796" i="3" s="1"/>
  <c r="S796" i="3"/>
  <c r="R224" i="3"/>
  <c r="U224" i="3"/>
  <c r="W224" i="3" s="1"/>
  <c r="S224" i="3"/>
  <c r="T224" i="3"/>
  <c r="V224" i="3" s="1"/>
  <c r="X224" i="3"/>
  <c r="R962" i="3"/>
  <c r="U962" i="3"/>
  <c r="W962" i="3" s="1"/>
  <c r="X962" i="3"/>
  <c r="S962" i="3"/>
  <c r="T962" i="3"/>
  <c r="V962" i="3" s="1"/>
  <c r="T204" i="3"/>
  <c r="V204" i="3" s="1"/>
  <c r="U204" i="3"/>
  <c r="W204" i="3" s="1"/>
  <c r="R204" i="3"/>
  <c r="X204" i="3"/>
  <c r="S204" i="3"/>
  <c r="U840" i="3"/>
  <c r="W840" i="3" s="1"/>
  <c r="X840" i="3"/>
  <c r="S840" i="3"/>
  <c r="T840" i="3"/>
  <c r="V840" i="3" s="1"/>
  <c r="R840" i="3"/>
  <c r="U910" i="3"/>
  <c r="W910" i="3" s="1"/>
  <c r="X910" i="3"/>
  <c r="T910" i="3"/>
  <c r="V910" i="3" s="1"/>
  <c r="R910" i="3"/>
  <c r="S910" i="3"/>
  <c r="S387" i="3"/>
  <c r="R387" i="3"/>
  <c r="X387" i="3"/>
  <c r="T387" i="3"/>
  <c r="V387" i="3" s="1"/>
  <c r="U387" i="3"/>
  <c r="W387" i="3" s="1"/>
  <c r="S785" i="3"/>
  <c r="U785" i="3"/>
  <c r="W785" i="3" s="1"/>
  <c r="X785" i="3"/>
  <c r="T785" i="3"/>
  <c r="V785" i="3" s="1"/>
  <c r="R785" i="3"/>
  <c r="X184" i="3"/>
  <c r="S184" i="3"/>
  <c r="T184" i="3"/>
  <c r="V184" i="3" s="1"/>
  <c r="R184" i="3"/>
  <c r="U184" i="3"/>
  <c r="W184" i="3" s="1"/>
  <c r="R330" i="3"/>
  <c r="S330" i="3"/>
  <c r="X330" i="3"/>
  <c r="U330" i="3"/>
  <c r="W330" i="3" s="1"/>
  <c r="T330" i="3"/>
  <c r="V330" i="3" s="1"/>
  <c r="U603" i="3"/>
  <c r="W603" i="3" s="1"/>
  <c r="R603" i="3"/>
  <c r="X603" i="3"/>
  <c r="T603" i="3"/>
  <c r="V603" i="3" s="1"/>
  <c r="S603" i="3"/>
  <c r="U324" i="3"/>
  <c r="W324" i="3" s="1"/>
  <c r="X324" i="3"/>
  <c r="T324" i="3"/>
  <c r="V324" i="3" s="1"/>
  <c r="R324" i="3"/>
  <c r="S324" i="3"/>
  <c r="S235" i="3"/>
  <c r="U235" i="3"/>
  <c r="W235" i="3" s="1"/>
  <c r="X235" i="3"/>
  <c r="R235" i="3"/>
  <c r="T235" i="3"/>
  <c r="V235" i="3" s="1"/>
  <c r="U921" i="3"/>
  <c r="W921" i="3" s="1"/>
  <c r="X921" i="3"/>
  <c r="T921" i="3"/>
  <c r="V921" i="3" s="1"/>
  <c r="S921" i="3"/>
  <c r="R921" i="3"/>
  <c r="R614" i="3"/>
  <c r="T614" i="3"/>
  <c r="V614" i="3" s="1"/>
  <c r="U614" i="3"/>
  <c r="W614" i="3" s="1"/>
  <c r="X614" i="3"/>
  <c r="S614" i="3"/>
  <c r="R643" i="3"/>
  <c r="S643" i="3"/>
  <c r="T643" i="3"/>
  <c r="V643" i="3" s="1"/>
  <c r="X643" i="3"/>
  <c r="U643" i="3"/>
  <c r="W643" i="3" s="1"/>
  <c r="U900" i="3"/>
  <c r="W900" i="3" s="1"/>
  <c r="X900" i="3"/>
  <c r="T900" i="3"/>
  <c r="V900" i="3" s="1"/>
  <c r="R900" i="3"/>
  <c r="S900" i="3"/>
  <c r="T319" i="3"/>
  <c r="V319" i="3" s="1"/>
  <c r="X319" i="3"/>
  <c r="U319" i="3"/>
  <c r="W319" i="3" s="1"/>
  <c r="R319" i="3"/>
  <c r="S319" i="3"/>
  <c r="U433" i="3"/>
  <c r="W433" i="3" s="1"/>
  <c r="T433" i="3"/>
  <c r="V433" i="3" s="1"/>
  <c r="R433" i="3"/>
  <c r="X433" i="3"/>
  <c r="S433" i="3"/>
  <c r="U705" i="3"/>
  <c r="W705" i="3" s="1"/>
  <c r="X705" i="3"/>
  <c r="S705" i="3"/>
  <c r="T705" i="3"/>
  <c r="V705" i="3" s="1"/>
  <c r="R705" i="3"/>
  <c r="X424" i="3"/>
  <c r="S424" i="3"/>
  <c r="R424" i="3"/>
  <c r="U424" i="3"/>
  <c r="W424" i="3" s="1"/>
  <c r="T424" i="3"/>
  <c r="V424" i="3" s="1"/>
  <c r="T823" i="3"/>
  <c r="V823" i="3" s="1"/>
  <c r="U823" i="3"/>
  <c r="W823" i="3" s="1"/>
  <c r="S823" i="3"/>
  <c r="X823" i="3"/>
  <c r="R823" i="3"/>
  <c r="U978" i="3"/>
  <c r="W978" i="3" s="1"/>
  <c r="R978" i="3"/>
  <c r="S978" i="3"/>
  <c r="T978" i="3"/>
  <c r="V978" i="3" s="1"/>
  <c r="X978" i="3"/>
  <c r="S853" i="3"/>
  <c r="U853" i="3"/>
  <c r="W853" i="3" s="1"/>
  <c r="X853" i="3"/>
  <c r="T853" i="3"/>
  <c r="V853" i="3" s="1"/>
  <c r="R853" i="3"/>
  <c r="S516" i="3"/>
  <c r="X516" i="3"/>
  <c r="T516" i="3"/>
  <c r="V516" i="3" s="1"/>
  <c r="R516" i="3"/>
  <c r="U516" i="3"/>
  <c r="W516" i="3" s="1"/>
  <c r="U887" i="3"/>
  <c r="W887" i="3" s="1"/>
  <c r="X887" i="3"/>
  <c r="S887" i="3"/>
  <c r="T887" i="3"/>
  <c r="V887" i="3" s="1"/>
  <c r="R887" i="3"/>
  <c r="X263" i="3"/>
  <c r="T263" i="3"/>
  <c r="V263" i="3" s="1"/>
  <c r="S263" i="3"/>
  <c r="R263" i="3"/>
  <c r="U263" i="3"/>
  <c r="W263" i="3" s="1"/>
  <c r="R601" i="3"/>
  <c r="U601" i="3"/>
  <c r="W601" i="3" s="1"/>
  <c r="X601" i="3"/>
  <c r="T601" i="3"/>
  <c r="V601" i="3" s="1"/>
  <c r="S601" i="3"/>
  <c r="T826" i="3"/>
  <c r="V826" i="3" s="1"/>
  <c r="X826" i="3"/>
  <c r="U826" i="3"/>
  <c r="W826" i="3" s="1"/>
  <c r="R826" i="3"/>
  <c r="S826" i="3"/>
  <c r="S338" i="3"/>
  <c r="R338" i="3"/>
  <c r="U338" i="3"/>
  <c r="W338" i="3" s="1"/>
  <c r="T338" i="3"/>
  <c r="V338" i="3" s="1"/>
  <c r="X338" i="3"/>
  <c r="X477" i="3"/>
  <c r="U477" i="3"/>
  <c r="W477" i="3" s="1"/>
  <c r="S477" i="3"/>
  <c r="R477" i="3"/>
  <c r="T477" i="3"/>
  <c r="V477" i="3" s="1"/>
  <c r="T718" i="3"/>
  <c r="V718" i="3" s="1"/>
  <c r="U718" i="3"/>
  <c r="W718" i="3" s="1"/>
  <c r="S718" i="3"/>
  <c r="X718" i="3"/>
  <c r="R718" i="3"/>
  <c r="U700" i="3"/>
  <c r="W700" i="3" s="1"/>
  <c r="X700" i="3"/>
  <c r="S700" i="3"/>
  <c r="R700" i="3"/>
  <c r="T700" i="3"/>
  <c r="V700" i="3" s="1"/>
  <c r="S992" i="3"/>
  <c r="R992" i="3"/>
  <c r="U992" i="3"/>
  <c r="W992" i="3" s="1"/>
  <c r="T992" i="3"/>
  <c r="V992" i="3" s="1"/>
  <c r="X992" i="3"/>
  <c r="U506" i="3"/>
  <c r="W506" i="3" s="1"/>
  <c r="X506" i="3"/>
  <c r="S506" i="3"/>
  <c r="T506" i="3"/>
  <c r="V506" i="3" s="1"/>
  <c r="R506" i="3"/>
  <c r="S845" i="3"/>
  <c r="X845" i="3"/>
  <c r="U845" i="3"/>
  <c r="W845" i="3" s="1"/>
  <c r="R845" i="3"/>
  <c r="T845" i="3"/>
  <c r="V845" i="3" s="1"/>
  <c r="X422" i="3"/>
  <c r="R422" i="3"/>
  <c r="S422" i="3"/>
  <c r="T422" i="3"/>
  <c r="V422" i="3" s="1"/>
  <c r="U422" i="3"/>
  <c r="W422" i="3" s="1"/>
  <c r="R907" i="3"/>
  <c r="T907" i="3"/>
  <c r="V907" i="3" s="1"/>
  <c r="U907" i="3"/>
  <c r="W907" i="3" s="1"/>
  <c r="S907" i="3"/>
  <c r="X907" i="3"/>
  <c r="U941" i="3"/>
  <c r="W941" i="3" s="1"/>
  <c r="X941" i="3"/>
  <c r="S941" i="3"/>
  <c r="T941" i="3"/>
  <c r="V941" i="3" s="1"/>
  <c r="R941" i="3"/>
  <c r="X648" i="3"/>
  <c r="T648" i="3"/>
  <c r="V648" i="3" s="1"/>
  <c r="S648" i="3"/>
  <c r="R648" i="3"/>
  <c r="U648" i="3"/>
  <c r="W648" i="3" s="1"/>
  <c r="U886" i="3"/>
  <c r="W886" i="3" s="1"/>
  <c r="X886" i="3"/>
  <c r="T886" i="3"/>
  <c r="V886" i="3" s="1"/>
  <c r="S886" i="3"/>
  <c r="R886" i="3"/>
  <c r="S746" i="3"/>
  <c r="R746" i="3"/>
  <c r="U746" i="3"/>
  <c r="W746" i="3" s="1"/>
  <c r="X746" i="3"/>
  <c r="T746" i="3"/>
  <c r="V746" i="3" s="1"/>
  <c r="X25" i="3"/>
  <c r="T25" i="3"/>
  <c r="V25" i="3" s="1"/>
  <c r="AD250" i="3" s="1"/>
  <c r="S25" i="3"/>
  <c r="U25" i="3"/>
  <c r="W25" i="3" s="1"/>
  <c r="AD251" i="3" s="1"/>
  <c r="R25" i="3"/>
  <c r="T938" i="3"/>
  <c r="V938" i="3" s="1"/>
  <c r="X938" i="3"/>
  <c r="S938" i="3"/>
  <c r="U938" i="3"/>
  <c r="W938" i="3" s="1"/>
  <c r="R938" i="3"/>
  <c r="T348" i="3"/>
  <c r="V348" i="3" s="1"/>
  <c r="X348" i="3"/>
  <c r="R348" i="3"/>
  <c r="U348" i="3"/>
  <c r="W348" i="3" s="1"/>
  <c r="S348" i="3"/>
  <c r="T727" i="3"/>
  <c r="V727" i="3" s="1"/>
  <c r="R727" i="3"/>
  <c r="U727" i="3"/>
  <c r="W727" i="3" s="1"/>
  <c r="X727" i="3"/>
  <c r="S727" i="3"/>
  <c r="U640" i="3"/>
  <c r="W640" i="3" s="1"/>
  <c r="X640" i="3"/>
  <c r="R640" i="3"/>
  <c r="S640" i="3"/>
  <c r="T640" i="3"/>
  <c r="V640" i="3" s="1"/>
  <c r="X838" i="3"/>
  <c r="U838" i="3"/>
  <c r="W838" i="3" s="1"/>
  <c r="R838" i="3"/>
  <c r="S838" i="3"/>
  <c r="T838" i="3"/>
  <c r="V838" i="3" s="1"/>
  <c r="X885" i="3"/>
  <c r="T885" i="3"/>
  <c r="V885" i="3" s="1"/>
  <c r="S885" i="3"/>
  <c r="R885" i="3"/>
  <c r="U885" i="3"/>
  <c r="W885" i="3" s="1"/>
  <c r="R400" i="3"/>
  <c r="X400" i="3"/>
  <c r="U400" i="3"/>
  <c r="W400" i="3" s="1"/>
  <c r="T400" i="3"/>
  <c r="V400" i="3" s="1"/>
  <c r="S400" i="3"/>
  <c r="U296" i="3"/>
  <c r="W296" i="3" s="1"/>
  <c r="T296" i="3"/>
  <c r="V296" i="3" s="1"/>
  <c r="X296" i="3"/>
  <c r="R296" i="3"/>
  <c r="S296" i="3"/>
  <c r="X480" i="3"/>
  <c r="T480" i="3"/>
  <c r="V480" i="3" s="1"/>
  <c r="S480" i="3"/>
  <c r="R480" i="3"/>
  <c r="U480" i="3"/>
  <c r="W480" i="3" s="1"/>
  <c r="S680" i="3"/>
  <c r="T680" i="3"/>
  <c r="V680" i="3" s="1"/>
  <c r="R680" i="3"/>
  <c r="U680" i="3"/>
  <c r="W680" i="3" s="1"/>
  <c r="X680" i="3"/>
  <c r="T164" i="3"/>
  <c r="V164" i="3" s="1"/>
  <c r="R164" i="3"/>
  <c r="X164" i="3"/>
  <c r="S164" i="3"/>
  <c r="U164" i="3"/>
  <c r="W164" i="3" s="1"/>
  <c r="U955" i="3"/>
  <c r="W955" i="3" s="1"/>
  <c r="S955" i="3"/>
  <c r="R955" i="3"/>
  <c r="T955" i="3"/>
  <c r="V955" i="3" s="1"/>
  <c r="X955" i="3"/>
  <c r="T563" i="3"/>
  <c r="V563" i="3" s="1"/>
  <c r="R563" i="3"/>
  <c r="U563" i="3"/>
  <c r="W563" i="3" s="1"/>
  <c r="S563" i="3"/>
  <c r="X563" i="3"/>
  <c r="U373" i="3"/>
  <c r="W373" i="3" s="1"/>
  <c r="X373" i="3"/>
  <c r="T373" i="3"/>
  <c r="V373" i="3" s="1"/>
  <c r="S373" i="3"/>
  <c r="R373" i="3"/>
  <c r="U666" i="3"/>
  <c r="W666" i="3" s="1"/>
  <c r="S666" i="3"/>
  <c r="T666" i="3"/>
  <c r="V666" i="3" s="1"/>
  <c r="R666" i="3"/>
  <c r="X666" i="3"/>
  <c r="U251" i="3"/>
  <c r="W251" i="3" s="1"/>
  <c r="X251" i="3"/>
  <c r="T251" i="3"/>
  <c r="V251" i="3" s="1"/>
  <c r="R251" i="3"/>
  <c r="S251" i="3"/>
  <c r="S247" i="3"/>
  <c r="U247" i="3"/>
  <c r="W247" i="3" s="1"/>
  <c r="X247" i="3"/>
  <c r="T247" i="3"/>
  <c r="V247" i="3" s="1"/>
  <c r="R247" i="3"/>
  <c r="U485" i="3"/>
  <c r="W485" i="3" s="1"/>
  <c r="S485" i="3"/>
  <c r="T485" i="3"/>
  <c r="V485" i="3" s="1"/>
  <c r="R485" i="3"/>
  <c r="X485" i="3"/>
  <c r="T155" i="3"/>
  <c r="V155" i="3" s="1"/>
  <c r="U155" i="3"/>
  <c r="W155" i="3" s="1"/>
  <c r="X155" i="3"/>
  <c r="S155" i="3"/>
  <c r="R155" i="3"/>
  <c r="U195" i="3"/>
  <c r="W195" i="3" s="1"/>
  <c r="X195" i="3"/>
  <c r="S195" i="3"/>
  <c r="R195" i="3"/>
  <c r="T195" i="3"/>
  <c r="V195" i="3" s="1"/>
  <c r="R701" i="3"/>
  <c r="S701" i="3"/>
  <c r="U701" i="3"/>
  <c r="W701" i="3" s="1"/>
  <c r="T701" i="3"/>
  <c r="V701" i="3" s="1"/>
  <c r="X701" i="3"/>
  <c r="X682" i="3"/>
  <c r="T682" i="3"/>
  <c r="V682" i="3" s="1"/>
  <c r="R682" i="3"/>
  <c r="U682" i="3"/>
  <c r="W682" i="3" s="1"/>
  <c r="S682" i="3"/>
  <c r="U367" i="3"/>
  <c r="W367" i="3" s="1"/>
  <c r="S367" i="3"/>
  <c r="R367" i="3"/>
  <c r="X367" i="3"/>
  <c r="T367" i="3"/>
  <c r="V367" i="3" s="1"/>
  <c r="U855" i="3"/>
  <c r="W855" i="3" s="1"/>
  <c r="S855" i="3"/>
  <c r="X855" i="3"/>
  <c r="T855" i="3"/>
  <c r="V855" i="3" s="1"/>
  <c r="R855" i="3"/>
  <c r="U867" i="3"/>
  <c r="W867" i="3" s="1"/>
  <c r="X867" i="3"/>
  <c r="T867" i="3"/>
  <c r="V867" i="3" s="1"/>
  <c r="S867" i="3"/>
  <c r="R867" i="3"/>
  <c r="U280" i="3"/>
  <c r="W280" i="3" s="1"/>
  <c r="T280" i="3"/>
  <c r="V280" i="3" s="1"/>
  <c r="X280" i="3"/>
  <c r="S280" i="3"/>
  <c r="R280" i="3"/>
  <c r="R679" i="3"/>
  <c r="S679" i="3"/>
  <c r="X679" i="3"/>
  <c r="T679" i="3"/>
  <c r="V679" i="3" s="1"/>
  <c r="U679" i="3"/>
  <c r="W679" i="3" s="1"/>
  <c r="T739" i="3"/>
  <c r="V739" i="3" s="1"/>
  <c r="X739" i="3"/>
  <c r="S739" i="3"/>
  <c r="U739" i="3"/>
  <c r="W739" i="3" s="1"/>
  <c r="R739" i="3"/>
  <c r="R966" i="3"/>
  <c r="X966" i="3"/>
  <c r="T966" i="3"/>
  <c r="V966" i="3" s="1"/>
  <c r="S966" i="3"/>
  <c r="U966" i="3"/>
  <c r="W966" i="3" s="1"/>
  <c r="U970" i="3"/>
  <c r="W970" i="3" s="1"/>
  <c r="X970" i="3"/>
  <c r="S970" i="3"/>
  <c r="R970" i="3"/>
  <c r="T970" i="3"/>
  <c r="V970" i="3" s="1"/>
  <c r="S383" i="3"/>
  <c r="U383" i="3"/>
  <c r="W383" i="3" s="1"/>
  <c r="X383" i="3"/>
  <c r="T383" i="3"/>
  <c r="V383" i="3" s="1"/>
  <c r="R383" i="3"/>
  <c r="U216" i="3"/>
  <c r="W216" i="3" s="1"/>
  <c r="R216" i="3"/>
  <c r="S216" i="3"/>
  <c r="X216" i="3"/>
  <c r="T216" i="3"/>
  <c r="V216" i="3" s="1"/>
  <c r="T406" i="3"/>
  <c r="V406" i="3" s="1"/>
  <c r="R406" i="3"/>
  <c r="S406" i="3"/>
  <c r="U406" i="3"/>
  <c r="W406" i="3" s="1"/>
  <c r="X406" i="3"/>
  <c r="X911" i="3"/>
  <c r="S911" i="3"/>
  <c r="T911" i="3"/>
  <c r="V911" i="3" s="1"/>
  <c r="R911" i="3"/>
  <c r="U911" i="3"/>
  <c r="W911" i="3" s="1"/>
  <c r="U626" i="3"/>
  <c r="W626" i="3" s="1"/>
  <c r="X626" i="3"/>
  <c r="T626" i="3"/>
  <c r="V626" i="3" s="1"/>
  <c r="S626" i="3"/>
  <c r="R626" i="3"/>
  <c r="U455" i="3"/>
  <c r="W455" i="3" s="1"/>
  <c r="S455" i="3"/>
  <c r="R455" i="3"/>
  <c r="T455" i="3"/>
  <c r="V455" i="3" s="1"/>
  <c r="X455" i="3"/>
  <c r="U229" i="3"/>
  <c r="W229" i="3" s="1"/>
  <c r="X229" i="3"/>
  <c r="T229" i="3"/>
  <c r="V229" i="3" s="1"/>
  <c r="R229" i="3"/>
  <c r="S229" i="3"/>
  <c r="X912" i="3"/>
  <c r="T912" i="3"/>
  <c r="V912" i="3" s="1"/>
  <c r="S912" i="3"/>
  <c r="R912" i="3"/>
  <c r="U912" i="3"/>
  <c r="W912" i="3" s="1"/>
  <c r="U850" i="3"/>
  <c r="W850" i="3" s="1"/>
  <c r="T850" i="3"/>
  <c r="V850" i="3" s="1"/>
  <c r="S850" i="3"/>
  <c r="R850" i="3"/>
  <c r="X850" i="3"/>
  <c r="U188" i="3"/>
  <c r="W188" i="3" s="1"/>
  <c r="R188" i="3"/>
  <c r="T188" i="3"/>
  <c r="V188" i="3" s="1"/>
  <c r="S188" i="3"/>
  <c r="X188" i="3"/>
  <c r="AJ122" i="3" l="1"/>
  <c r="AN122" i="3" s="1"/>
  <c r="AJ134" i="3"/>
  <c r="AN134" i="3" s="1"/>
  <c r="AJ123" i="3"/>
  <c r="AN123" i="3" s="1"/>
  <c r="AJ124" i="3"/>
  <c r="AN124" i="3" s="1"/>
  <c r="AJ136" i="3"/>
  <c r="AN136" i="3" s="1"/>
  <c r="AJ137" i="3"/>
  <c r="AN137" i="3" s="1"/>
  <c r="AJ138" i="3"/>
  <c r="AN138" i="3" s="1"/>
  <c r="E32" i="4"/>
  <c r="A33" i="4"/>
  <c r="A65" i="5"/>
  <c r="B52" i="5"/>
  <c r="B51" i="5"/>
  <c r="B54" i="3"/>
  <c r="AK31" i="3"/>
  <c r="AO31" i="3"/>
  <c r="AP31" i="3" s="1"/>
  <c r="A32" i="3"/>
  <c r="P32" i="3" s="1"/>
  <c r="Y32" i="3" s="1"/>
  <c r="AJ125" i="3" l="1"/>
  <c r="AN125" i="3" s="1"/>
  <c r="AJ126" i="3"/>
  <c r="AN126" i="3" s="1"/>
  <c r="AJ127" i="3"/>
  <c r="AN127" i="3" s="1"/>
  <c r="E33" i="4"/>
  <c r="A34" i="4"/>
  <c r="A66" i="5"/>
  <c r="B54" i="5"/>
  <c r="B55" i="3"/>
  <c r="B53" i="5"/>
  <c r="A33" i="3"/>
  <c r="P33" i="3" s="1"/>
  <c r="Y33" i="3" s="1"/>
  <c r="AK32" i="3"/>
  <c r="AO32" i="3"/>
  <c r="AP32" i="3" s="1"/>
  <c r="Q31" i="3"/>
  <c r="S31" i="3"/>
  <c r="T31" i="3"/>
  <c r="V31" i="3" s="1"/>
  <c r="AD316" i="3" s="1"/>
  <c r="R31" i="3"/>
  <c r="X31" i="3"/>
  <c r="U31" i="3"/>
  <c r="W31" i="3" s="1"/>
  <c r="AD317" i="3" s="1"/>
  <c r="AJ130" i="3" l="1"/>
  <c r="AN130" i="3" s="1"/>
  <c r="AJ131" i="3"/>
  <c r="AN131" i="3" s="1"/>
  <c r="E34" i="4"/>
  <c r="A67" i="5"/>
  <c r="B55" i="5"/>
  <c r="B56" i="3"/>
  <c r="Z21" i="3"/>
  <c r="A34" i="3"/>
  <c r="AK34" i="3" s="1"/>
  <c r="Q32" i="3"/>
  <c r="X32" i="3"/>
  <c r="U32" i="3"/>
  <c r="W32" i="3" s="1"/>
  <c r="AD328" i="3" s="1"/>
  <c r="S32" i="3"/>
  <c r="T32" i="3"/>
  <c r="V32" i="3" s="1"/>
  <c r="AD327" i="3" s="1"/>
  <c r="R32" i="3"/>
  <c r="AK33" i="3"/>
  <c r="AO33" i="3"/>
  <c r="AP33" i="3" s="1"/>
  <c r="A68" i="5" l="1"/>
  <c r="A35" i="3"/>
  <c r="B57" i="3"/>
  <c r="B58" i="3" s="1"/>
  <c r="B56" i="5"/>
  <c r="P34" i="3"/>
  <c r="Y34" i="3" s="1"/>
  <c r="Z12" i="3"/>
  <c r="AO34" i="3"/>
  <c r="AP34" i="3" s="1"/>
  <c r="Q33" i="3"/>
  <c r="S33" i="3"/>
  <c r="R33" i="3"/>
  <c r="U33" i="3"/>
  <c r="W33" i="3" s="1"/>
  <c r="AD339" i="3" s="1"/>
  <c r="X33" i="3"/>
  <c r="T33" i="3"/>
  <c r="V33" i="3" s="1"/>
  <c r="AD338" i="3" s="1"/>
  <c r="A36" i="3"/>
  <c r="AO35" i="3"/>
  <c r="AP35" i="3" s="1"/>
  <c r="AK35" i="3"/>
  <c r="B63" i="5" l="1"/>
  <c r="B62" i="5"/>
  <c r="P35" i="3"/>
  <c r="B59" i="3"/>
  <c r="A69" i="5"/>
  <c r="B58" i="5"/>
  <c r="B57" i="5"/>
  <c r="N19" i="3"/>
  <c r="Z10" i="3" s="1"/>
  <c r="U34" i="3"/>
  <c r="W34" i="3" s="1"/>
  <c r="AD350" i="3" s="1"/>
  <c r="X34" i="3"/>
  <c r="R34" i="3"/>
  <c r="T34" i="3"/>
  <c r="V34" i="3" s="1"/>
  <c r="AD349" i="3" s="1"/>
  <c r="S34" i="3"/>
  <c r="Q34" i="3"/>
  <c r="P36" i="3"/>
  <c r="Y36" i="3" s="1"/>
  <c r="AO36" i="3"/>
  <c r="AP36" i="3" s="1"/>
  <c r="AK36" i="3"/>
  <c r="A37" i="3"/>
  <c r="P37" i="3" s="1"/>
  <c r="Y37" i="3" s="1"/>
  <c r="Q35" i="3"/>
  <c r="X35" i="3"/>
  <c r="U35" i="3"/>
  <c r="W35" i="3" s="1"/>
  <c r="AD361" i="3" s="1"/>
  <c r="S35" i="3" l="1"/>
  <c r="Y35" i="3"/>
  <c r="T35" i="3"/>
  <c r="V35" i="3" s="1"/>
  <c r="AD360" i="3" s="1"/>
  <c r="R35" i="3"/>
  <c r="B60" i="3"/>
  <c r="B67" i="3" s="1"/>
  <c r="B75" i="5"/>
  <c r="B77" i="5"/>
  <c r="B71" i="5"/>
  <c r="B72" i="5"/>
  <c r="B73" i="5"/>
  <c r="B76" i="5"/>
  <c r="B74" i="5"/>
  <c r="B78" i="5"/>
  <c r="B64" i="5"/>
  <c r="B65" i="5"/>
  <c r="B59" i="5"/>
  <c r="B60" i="5"/>
  <c r="A70" i="5"/>
  <c r="Z18" i="3"/>
  <c r="Z17" i="3"/>
  <c r="A38" i="3"/>
  <c r="AO37" i="3"/>
  <c r="AP37" i="3" s="1"/>
  <c r="AK37" i="3"/>
  <c r="U36" i="3"/>
  <c r="W36" i="3" s="1"/>
  <c r="AD372" i="3" s="1"/>
  <c r="T36" i="3"/>
  <c r="V36" i="3" s="1"/>
  <c r="AD371" i="3" s="1"/>
  <c r="R36" i="3"/>
  <c r="Q36" i="3"/>
  <c r="X36" i="3"/>
  <c r="S36" i="3"/>
  <c r="P38" i="3" l="1"/>
  <c r="Y38" i="3" s="1"/>
  <c r="B80" i="5"/>
  <c r="B79" i="5"/>
  <c r="B69" i="3"/>
  <c r="N7" i="3"/>
  <c r="Z4" i="3" s="1"/>
  <c r="AD23" i="3" s="1"/>
  <c r="N10" i="3"/>
  <c r="N9" i="3"/>
  <c r="N8" i="3"/>
  <c r="A71" i="5"/>
  <c r="U38" i="3"/>
  <c r="W38" i="3" s="1"/>
  <c r="AD394" i="3" s="1"/>
  <c r="S38" i="3"/>
  <c r="X38" i="3"/>
  <c r="Q38" i="3"/>
  <c r="AK38" i="3"/>
  <c r="A39" i="3"/>
  <c r="R38" i="3"/>
  <c r="T38" i="3"/>
  <c r="V38" i="3" s="1"/>
  <c r="AD393" i="3" s="1"/>
  <c r="AO38" i="3"/>
  <c r="AP38" i="3" s="1"/>
  <c r="U37" i="3"/>
  <c r="W37" i="3" s="1"/>
  <c r="AD383" i="3" s="1"/>
  <c r="S37" i="3"/>
  <c r="Q37" i="3"/>
  <c r="R37" i="3"/>
  <c r="X37" i="3"/>
  <c r="T37" i="3"/>
  <c r="V37" i="3" s="1"/>
  <c r="AD382" i="3" s="1"/>
  <c r="P39" i="3" l="1"/>
  <c r="B83" i="5"/>
  <c r="B82" i="5"/>
  <c r="B84" i="5"/>
  <c r="B81" i="5"/>
  <c r="B73" i="3"/>
  <c r="Z19" i="3"/>
  <c r="A72" i="5"/>
  <c r="AO39" i="3"/>
  <c r="AP39" i="3" s="1"/>
  <c r="A40" i="3"/>
  <c r="AK39" i="3"/>
  <c r="R39" i="3" l="1"/>
  <c r="Y39" i="3"/>
  <c r="S39" i="3"/>
  <c r="X39" i="3"/>
  <c r="Q39" i="3"/>
  <c r="T39" i="3"/>
  <c r="V39" i="3" s="1"/>
  <c r="AD404" i="3" s="1"/>
  <c r="U39" i="3"/>
  <c r="W39" i="3" s="1"/>
  <c r="AD405" i="3" s="1"/>
  <c r="B87" i="5"/>
  <c r="B85" i="5"/>
  <c r="B88" i="5"/>
  <c r="B86" i="5"/>
  <c r="B77" i="3"/>
  <c r="P40"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O40" i="3"/>
  <c r="AP40" i="3" s="1"/>
  <c r="A41" i="3"/>
  <c r="AK40" i="3"/>
  <c r="Y40" i="3" l="1"/>
  <c r="B89" i="5"/>
  <c r="B90" i="5"/>
  <c r="B91" i="5"/>
  <c r="B92" i="5"/>
  <c r="B81" i="3"/>
  <c r="X40" i="3"/>
  <c r="Q40" i="3"/>
  <c r="AO41" i="3"/>
  <c r="AP41" i="3" s="1"/>
  <c r="R40" i="3"/>
  <c r="S40" i="3"/>
  <c r="U40" i="3"/>
  <c r="W40" i="3" s="1"/>
  <c r="AD416" i="3" s="1"/>
  <c r="T40" i="3"/>
  <c r="V40" i="3" s="1"/>
  <c r="AD415" i="3" s="1"/>
  <c r="A113" i="5"/>
  <c r="A114" i="5" s="1"/>
  <c r="A42" i="3"/>
  <c r="P41" i="3"/>
  <c r="AK41" i="3"/>
  <c r="Y41" i="3" l="1"/>
  <c r="AK42" i="3"/>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P42" i="3"/>
  <c r="A43" i="3"/>
  <c r="A44" i="3" s="1"/>
  <c r="A45" i="3" s="1"/>
  <c r="AO42" i="3"/>
  <c r="AP42" i="3" s="1"/>
  <c r="U41" i="3"/>
  <c r="W41" i="3" s="1"/>
  <c r="AD427" i="3" s="1"/>
  <c r="S41" i="3"/>
  <c r="X41" i="3"/>
  <c r="T41" i="3"/>
  <c r="V41" i="3" s="1"/>
  <c r="AD426" i="3" s="1"/>
  <c r="Q41" i="3"/>
  <c r="R41" i="3"/>
  <c r="Y42" i="3" l="1"/>
  <c r="AK43" i="3"/>
  <c r="B96" i="5"/>
  <c r="B83" i="3"/>
  <c r="AO43" i="3"/>
  <c r="AP43" i="3" s="1"/>
  <c r="P44" i="3"/>
  <c r="AO44" i="3"/>
  <c r="AP44" i="3" s="1"/>
  <c r="AK44" i="3"/>
  <c r="A163" i="5"/>
  <c r="R42" i="3"/>
  <c r="X42" i="3"/>
  <c r="S42" i="3"/>
  <c r="T42" i="3"/>
  <c r="V42" i="3" s="1"/>
  <c r="AD437" i="3" s="1"/>
  <c r="U42" i="3"/>
  <c r="W42" i="3" s="1"/>
  <c r="AD438" i="3" s="1"/>
  <c r="Q42" i="3"/>
  <c r="P43" i="3"/>
  <c r="AK45" i="3"/>
  <c r="AO45" i="3"/>
  <c r="AP45" i="3" s="1"/>
  <c r="P45" i="3"/>
  <c r="Y45" i="3" s="1"/>
  <c r="A46" i="3"/>
  <c r="Y44" i="3" l="1"/>
  <c r="T43" i="3"/>
  <c r="V43" i="3" s="1"/>
  <c r="AD448" i="3" s="1"/>
  <c r="Y43" i="3"/>
  <c r="S44" i="3"/>
  <c r="Q44" i="3"/>
  <c r="R44" i="3"/>
  <c r="X44" i="3"/>
  <c r="T44" i="3"/>
  <c r="V44" i="3" s="1"/>
  <c r="AD459" i="3" s="1"/>
  <c r="U44" i="3"/>
  <c r="W44" i="3" s="1"/>
  <c r="AD460" i="3" s="1"/>
  <c r="B97" i="5"/>
  <c r="B84" i="3"/>
  <c r="A164" i="5"/>
  <c r="Q43" i="3"/>
  <c r="R43" i="3"/>
  <c r="X43" i="3"/>
  <c r="U43" i="3"/>
  <c r="W43" i="3" s="1"/>
  <c r="AD449" i="3" s="1"/>
  <c r="S43" i="3"/>
  <c r="AK46" i="3"/>
  <c r="AO46" i="3"/>
  <c r="AP46" i="3" s="1"/>
  <c r="P46" i="3"/>
  <c r="Y46" i="3" s="1"/>
  <c r="A47" i="3"/>
  <c r="Q45" i="3"/>
  <c r="X45" i="3"/>
  <c r="T45" i="3"/>
  <c r="V45" i="3" s="1"/>
  <c r="AD470" i="3" s="1"/>
  <c r="S45" i="3"/>
  <c r="R45" i="3"/>
  <c r="U45" i="3"/>
  <c r="W45" i="3" s="1"/>
  <c r="AD471" i="3" s="1"/>
  <c r="B98" i="5" l="1"/>
  <c r="B85" i="3"/>
  <c r="A165" i="5"/>
  <c r="AO47" i="3"/>
  <c r="AP47" i="3" s="1"/>
  <c r="AK47" i="3"/>
  <c r="P47" i="3"/>
  <c r="Y47" i="3" s="1"/>
  <c r="A48" i="3"/>
  <c r="Q46" i="3"/>
  <c r="R46" i="3"/>
  <c r="S46" i="3"/>
  <c r="X46" i="3"/>
  <c r="U46" i="3"/>
  <c r="W46" i="3" s="1"/>
  <c r="AD482" i="3" s="1"/>
  <c r="T46" i="3"/>
  <c r="V46" i="3" s="1"/>
  <c r="AD481" i="3" s="1"/>
  <c r="B99" i="5" l="1"/>
  <c r="B86" i="3"/>
  <c r="A166" i="5"/>
  <c r="AK48" i="3"/>
  <c r="AO48" i="3"/>
  <c r="AP48" i="3" s="1"/>
  <c r="P48" i="3"/>
  <c r="Y48" i="3" s="1"/>
  <c r="A49" i="3"/>
  <c r="Q47" i="3"/>
  <c r="R47" i="3"/>
  <c r="U47" i="3"/>
  <c r="W47" i="3" s="1"/>
  <c r="AD493" i="3" s="1"/>
  <c r="X47" i="3"/>
  <c r="T47" i="3"/>
  <c r="V47" i="3" s="1"/>
  <c r="AD492" i="3" s="1"/>
  <c r="S47" i="3"/>
  <c r="B100" i="5" l="1"/>
  <c r="B87" i="3"/>
  <c r="A167" i="5"/>
  <c r="A50" i="3"/>
  <c r="AO49" i="3"/>
  <c r="AP49" i="3" s="1"/>
  <c r="AK49" i="3"/>
  <c r="P49" i="3"/>
  <c r="Y49" i="3" s="1"/>
  <c r="Q48" i="3"/>
  <c r="X48" i="3"/>
  <c r="U48" i="3"/>
  <c r="W48" i="3" s="1"/>
  <c r="AD504" i="3" s="1"/>
  <c r="S48" i="3"/>
  <c r="T48" i="3"/>
  <c r="V48" i="3" s="1"/>
  <c r="AD503" i="3" s="1"/>
  <c r="R48" i="3"/>
  <c r="B101" i="5" l="1"/>
  <c r="B88" i="3"/>
  <c r="A168" i="5"/>
  <c r="AO50" i="3"/>
  <c r="AP50" i="3" s="1"/>
  <c r="AK50" i="3"/>
  <c r="P50" i="3"/>
  <c r="Y50" i="3" s="1"/>
  <c r="A51" i="3"/>
  <c r="Q49" i="3"/>
  <c r="X49" i="3"/>
  <c r="U49" i="3"/>
  <c r="W49" i="3" s="1"/>
  <c r="AD515" i="3" s="1"/>
  <c r="S49" i="3"/>
  <c r="R49" i="3"/>
  <c r="T49" i="3"/>
  <c r="V49" i="3" s="1"/>
  <c r="AD514" i="3" s="1"/>
  <c r="B102" i="5" l="1"/>
  <c r="B89" i="3"/>
  <c r="A169" i="5"/>
  <c r="AO51" i="3"/>
  <c r="AP51" i="3" s="1"/>
  <c r="AK51" i="3"/>
  <c r="A52" i="3"/>
  <c r="P51" i="3"/>
  <c r="Y51" i="3" s="1"/>
  <c r="Q50" i="3"/>
  <c r="R50" i="3"/>
  <c r="T50" i="3"/>
  <c r="V50" i="3" s="1"/>
  <c r="AD525" i="3" s="1"/>
  <c r="U50" i="3"/>
  <c r="W50" i="3" s="1"/>
  <c r="AD526" i="3" s="1"/>
  <c r="X50" i="3"/>
  <c r="S50" i="3"/>
  <c r="B103" i="5" l="1"/>
  <c r="B90" i="3"/>
  <c r="A170" i="5"/>
  <c r="Q51" i="3"/>
  <c r="R51" i="3"/>
  <c r="X51" i="3"/>
  <c r="S51" i="3"/>
  <c r="T51" i="3"/>
  <c r="V51" i="3" s="1"/>
  <c r="AD536" i="3" s="1"/>
  <c r="U51" i="3"/>
  <c r="W51" i="3" s="1"/>
  <c r="AD537" i="3" s="1"/>
  <c r="A53" i="3"/>
  <c r="AO52" i="3"/>
  <c r="AP52" i="3" s="1"/>
  <c r="P52" i="3"/>
  <c r="Y52" i="3" s="1"/>
  <c r="AK52" i="3"/>
  <c r="B104" i="5" l="1"/>
  <c r="B91" i="3"/>
  <c r="A171" i="5"/>
  <c r="Q52" i="3"/>
  <c r="T52" i="3"/>
  <c r="V52" i="3" s="1"/>
  <c r="AD547" i="3" s="1"/>
  <c r="U52" i="3"/>
  <c r="W52" i="3" s="1"/>
  <c r="AD548" i="3" s="1"/>
  <c r="S52" i="3"/>
  <c r="X52" i="3"/>
  <c r="R52" i="3"/>
  <c r="P53" i="3"/>
  <c r="Y53" i="3" s="1"/>
  <c r="AO53" i="3"/>
  <c r="AP53" i="3" s="1"/>
  <c r="AK53" i="3"/>
  <c r="A54" i="3"/>
  <c r="A55" i="3" s="1"/>
  <c r="B92" i="3" l="1"/>
  <c r="B105" i="5"/>
  <c r="A172" i="5"/>
  <c r="AK55" i="3"/>
  <c r="P55" i="3"/>
  <c r="Y55" i="3" s="1"/>
  <c r="AO55" i="3"/>
  <c r="AP55" i="3" s="1"/>
  <c r="A56" i="3"/>
  <c r="AO54" i="3"/>
  <c r="AP54" i="3" s="1"/>
  <c r="AK54" i="3"/>
  <c r="P54" i="3"/>
  <c r="Y54" i="3" s="1"/>
  <c r="Q53" i="3"/>
  <c r="R53" i="3"/>
  <c r="S53" i="3"/>
  <c r="X53" i="3"/>
  <c r="U53" i="3"/>
  <c r="W53" i="3" s="1"/>
  <c r="AD559" i="3" s="1"/>
  <c r="T53" i="3"/>
  <c r="V53" i="3" s="1"/>
  <c r="AD558" i="3" s="1"/>
  <c r="B107" i="5" l="1"/>
  <c r="B106" i="5"/>
  <c r="B93" i="3"/>
  <c r="A173" i="5"/>
  <c r="A57" i="3"/>
  <c r="P56" i="3"/>
  <c r="Y56" i="3" s="1"/>
  <c r="AK56" i="3"/>
  <c r="AO56" i="3"/>
  <c r="AP56" i="3" s="1"/>
  <c r="Q55" i="3"/>
  <c r="T55" i="3"/>
  <c r="V55" i="3" s="1"/>
  <c r="AD580" i="3" s="1"/>
  <c r="X55" i="3"/>
  <c r="S55" i="3"/>
  <c r="R55" i="3"/>
  <c r="U55" i="3"/>
  <c r="W55" i="3" s="1"/>
  <c r="AD581" i="3" s="1"/>
  <c r="Q54" i="3"/>
  <c r="T54" i="3"/>
  <c r="V54" i="3" s="1"/>
  <c r="AD569" i="3" s="1"/>
  <c r="R54" i="3"/>
  <c r="S54" i="3"/>
  <c r="U54" i="3"/>
  <c r="W54" i="3" s="1"/>
  <c r="AD570" i="3" s="1"/>
  <c r="X54" i="3"/>
  <c r="B94" i="3" l="1"/>
  <c r="B110" i="5"/>
  <c r="A174" i="5"/>
  <c r="Q56" i="3"/>
  <c r="S56" i="3"/>
  <c r="U56" i="3"/>
  <c r="W56" i="3" s="1"/>
  <c r="AD592" i="3" s="1"/>
  <c r="R56" i="3"/>
  <c r="T56" i="3"/>
  <c r="V56" i="3" s="1"/>
  <c r="AD591" i="3" s="1"/>
  <c r="X56" i="3"/>
  <c r="A58" i="3"/>
  <c r="AO57" i="3"/>
  <c r="AP57" i="3" s="1"/>
  <c r="AK57" i="3"/>
  <c r="P57" i="3"/>
  <c r="Y57" i="3" s="1"/>
  <c r="A175" i="5" l="1"/>
  <c r="B111" i="5"/>
  <c r="B95" i="3"/>
  <c r="Q57" i="3"/>
  <c r="R57" i="3"/>
  <c r="T57" i="3"/>
  <c r="V57" i="3" s="1"/>
  <c r="AD602" i="3" s="1"/>
  <c r="S57" i="3"/>
  <c r="X57" i="3"/>
  <c r="U57" i="3"/>
  <c r="W57" i="3" s="1"/>
  <c r="AD603" i="3" s="1"/>
  <c r="AO58" i="3"/>
  <c r="AP58" i="3" s="1"/>
  <c r="P58" i="3"/>
  <c r="Y58" i="3" s="1"/>
  <c r="AK58" i="3"/>
  <c r="A59" i="3"/>
  <c r="A60" i="3" s="1"/>
  <c r="A61" i="3" s="1"/>
  <c r="A176" i="5" l="1"/>
  <c r="B112" i="5"/>
  <c r="B96" i="3"/>
  <c r="P61" i="3" s="1"/>
  <c r="Y61" i="3" s="1"/>
  <c r="AO61" i="3"/>
  <c r="AP61" i="3" s="1"/>
  <c r="AK61" i="3"/>
  <c r="A62" i="3"/>
  <c r="AK60" i="3"/>
  <c r="AO60" i="3"/>
  <c r="AP60" i="3" s="1"/>
  <c r="P60" i="3"/>
  <c r="Y60" i="3" s="1"/>
  <c r="P59" i="3"/>
  <c r="Y59" i="3" s="1"/>
  <c r="AO59" i="3"/>
  <c r="AP59" i="3" s="1"/>
  <c r="AK59" i="3"/>
  <c r="Q58" i="3"/>
  <c r="X58" i="3"/>
  <c r="T58" i="3"/>
  <c r="V58" i="3" s="1"/>
  <c r="AD613" i="3" s="1"/>
  <c r="S58" i="3"/>
  <c r="U58" i="3"/>
  <c r="W58" i="3" s="1"/>
  <c r="AD614" i="3" s="1"/>
  <c r="R58" i="3"/>
  <c r="A177" i="5" l="1"/>
  <c r="Q61" i="3"/>
  <c r="R61" i="3"/>
  <c r="X61" i="3"/>
  <c r="U61" i="3"/>
  <c r="W61" i="3" s="1"/>
  <c r="AD647" i="3" s="1"/>
  <c r="T61" i="3"/>
  <c r="V61" i="3" s="1"/>
  <c r="AD646" i="3" s="1"/>
  <c r="S61" i="3"/>
  <c r="AO62" i="3"/>
  <c r="AP62" i="3" s="1"/>
  <c r="AK62" i="3"/>
  <c r="A63" i="3"/>
  <c r="B144" i="5"/>
  <c r="B145" i="5"/>
  <c r="B146" i="5"/>
  <c r="B147" i="5"/>
  <c r="B142" i="5"/>
  <c r="B143" i="5"/>
  <c r="B97" i="3"/>
  <c r="P62" i="3" s="1"/>
  <c r="Y62" i="3" s="1"/>
  <c r="Q60" i="3"/>
  <c r="X60" i="3"/>
  <c r="R60" i="3"/>
  <c r="U60" i="3"/>
  <c r="W60" i="3" s="1"/>
  <c r="AD636" i="3" s="1"/>
  <c r="T60" i="3"/>
  <c r="V60" i="3" s="1"/>
  <c r="AD635" i="3" s="1"/>
  <c r="S60" i="3"/>
  <c r="Q59" i="3"/>
  <c r="U59" i="3"/>
  <c r="W59" i="3" s="1"/>
  <c r="AD625" i="3" s="1"/>
  <c r="T59" i="3"/>
  <c r="V59" i="3" s="1"/>
  <c r="AD624" i="3" s="1"/>
  <c r="S59" i="3"/>
  <c r="X59" i="3"/>
  <c r="R59" i="3"/>
  <c r="A178" i="5" l="1"/>
  <c r="A179" i="5" s="1"/>
  <c r="Q62" i="3"/>
  <c r="U62" i="3"/>
  <c r="W62" i="3" s="1"/>
  <c r="AD658" i="3" s="1"/>
  <c r="R62" i="3"/>
  <c r="X62" i="3"/>
  <c r="S62" i="3"/>
  <c r="T62" i="3"/>
  <c r="V62" i="3" s="1"/>
  <c r="AD657" i="3" s="1"/>
  <c r="AO63" i="3"/>
  <c r="AP63" i="3" s="1"/>
  <c r="AK63" i="3"/>
  <c r="A64" i="3"/>
  <c r="B113" i="5"/>
  <c r="B98" i="3"/>
  <c r="P63" i="3" s="1"/>
  <c r="Y63" i="3" s="1"/>
  <c r="A180" i="5" l="1"/>
  <c r="A181" i="5"/>
  <c r="A182" i="5"/>
  <c r="A183" i="5" s="1"/>
  <c r="A184" i="5" s="1"/>
  <c r="A185" i="5" s="1"/>
  <c r="A186" i="5" s="1"/>
  <c r="A187" i="5" s="1"/>
  <c r="A188" i="5" s="1"/>
  <c r="A189" i="5" s="1"/>
  <c r="A190" i="5" s="1"/>
  <c r="A191" i="5" s="1"/>
  <c r="A192" i="5" s="1"/>
  <c r="A193" i="5" s="1"/>
  <c r="A194" i="5" s="1"/>
  <c r="A195" i="5" s="1"/>
  <c r="A196" i="5" s="1"/>
  <c r="A197" i="5" s="1"/>
  <c r="A198" i="5" s="1"/>
  <c r="Q63" i="3"/>
  <c r="U63" i="3"/>
  <c r="W63" i="3" s="1"/>
  <c r="AD669" i="3" s="1"/>
  <c r="S63" i="3"/>
  <c r="X63" i="3"/>
  <c r="T63" i="3"/>
  <c r="V63" i="3" s="1"/>
  <c r="AD668" i="3" s="1"/>
  <c r="R63" i="3"/>
  <c r="AO64" i="3"/>
  <c r="AP64" i="3" s="1"/>
  <c r="AK64" i="3"/>
  <c r="A65" i="3"/>
  <c r="B114" i="5"/>
  <c r="B99" i="3"/>
  <c r="P64" i="3" s="1"/>
  <c r="Y64" i="3" s="1"/>
  <c r="Q64" i="3" l="1"/>
  <c r="T64" i="3"/>
  <c r="V64" i="3" s="1"/>
  <c r="AD679" i="3" s="1"/>
  <c r="R64" i="3"/>
  <c r="S64" i="3"/>
  <c r="X64" i="3"/>
  <c r="U64" i="3"/>
  <c r="W64" i="3" s="1"/>
  <c r="AD680" i="3" s="1"/>
  <c r="AO65" i="3"/>
  <c r="AP65" i="3" s="1"/>
  <c r="AK65" i="3"/>
  <c r="A66" i="3"/>
  <c r="B115" i="5"/>
  <c r="B100" i="3"/>
  <c r="B101" i="3" l="1"/>
  <c r="P66" i="3" s="1"/>
  <c r="Y66" i="3" s="1"/>
  <c r="B116" i="5"/>
  <c r="AK66" i="3"/>
  <c r="AO66" i="3"/>
  <c r="AP66" i="3" s="1"/>
  <c r="A67" i="3"/>
  <c r="P65" i="3"/>
  <c r="Y65" i="3" s="1"/>
  <c r="Q66" i="3" l="1"/>
  <c r="U66" i="3"/>
  <c r="W66" i="3" s="1"/>
  <c r="AD702" i="3" s="1"/>
  <c r="S66" i="3"/>
  <c r="R66" i="3"/>
  <c r="X66" i="3"/>
  <c r="T66" i="3"/>
  <c r="V66" i="3" s="1"/>
  <c r="AD701" i="3" s="1"/>
  <c r="Q65" i="3"/>
  <c r="R65" i="3"/>
  <c r="X65" i="3"/>
  <c r="T65" i="3"/>
  <c r="V65" i="3" s="1"/>
  <c r="AD690" i="3" s="1"/>
  <c r="U65" i="3"/>
  <c r="W65" i="3" s="1"/>
  <c r="AD691" i="3" s="1"/>
  <c r="S65" i="3"/>
  <c r="AO67" i="3"/>
  <c r="AP67" i="3" s="1"/>
  <c r="AK67" i="3"/>
  <c r="A68" i="3"/>
  <c r="B102" i="3"/>
  <c r="P67" i="3" s="1"/>
  <c r="Y67" i="3" s="1"/>
  <c r="B117" i="5"/>
  <c r="AK68" i="3" l="1"/>
  <c r="AO68" i="3"/>
  <c r="AP68" i="3" s="1"/>
  <c r="A69" i="3"/>
  <c r="Q67" i="3"/>
  <c r="R67" i="3"/>
  <c r="S67" i="3"/>
  <c r="U67" i="3"/>
  <c r="W67" i="3" s="1"/>
  <c r="AD713" i="3" s="1"/>
  <c r="T67" i="3"/>
  <c r="V67" i="3" s="1"/>
  <c r="AD712" i="3" s="1"/>
  <c r="X67" i="3"/>
  <c r="B118" i="5"/>
  <c r="B103" i="3"/>
  <c r="B119" i="5" l="1"/>
  <c r="B104" i="3"/>
  <c r="AK69" i="3"/>
  <c r="AO69" i="3"/>
  <c r="AP69" i="3" s="1"/>
  <c r="A70" i="3"/>
  <c r="P68" i="3"/>
  <c r="Y68" i="3" s="1"/>
  <c r="AK70" i="3" l="1"/>
  <c r="AO70" i="3"/>
  <c r="AP70" i="3" s="1"/>
  <c r="A71" i="3"/>
  <c r="Q68" i="3"/>
  <c r="R68" i="3"/>
  <c r="T68" i="3"/>
  <c r="V68" i="3" s="1"/>
  <c r="AD723" i="3" s="1"/>
  <c r="U68" i="3"/>
  <c r="W68" i="3" s="1"/>
  <c r="AD724" i="3" s="1"/>
  <c r="X68" i="3"/>
  <c r="S68" i="3"/>
  <c r="B129" i="5"/>
  <c r="B130" i="5"/>
  <c r="B105" i="3"/>
  <c r="P70" i="3" s="1"/>
  <c r="Y70" i="3" s="1"/>
  <c r="P69" i="3"/>
  <c r="Y69" i="3" s="1"/>
  <c r="Q70" i="3" l="1"/>
  <c r="X70" i="3"/>
  <c r="T70" i="3"/>
  <c r="V70" i="3" s="1"/>
  <c r="AD745" i="3" s="1"/>
  <c r="U70" i="3"/>
  <c r="W70" i="3" s="1"/>
  <c r="AD746" i="3" s="1"/>
  <c r="R70" i="3"/>
  <c r="S70" i="3"/>
  <c r="AO71" i="3"/>
  <c r="AP71" i="3" s="1"/>
  <c r="AK71" i="3"/>
  <c r="A72" i="3"/>
  <c r="Q69" i="3"/>
  <c r="X69" i="3"/>
  <c r="T69" i="3"/>
  <c r="V69" i="3" s="1"/>
  <c r="AD734" i="3" s="1"/>
  <c r="R69" i="3"/>
  <c r="S69" i="3"/>
  <c r="U69" i="3"/>
  <c r="W69" i="3" s="1"/>
  <c r="AD735" i="3" s="1"/>
  <c r="B121" i="5"/>
  <c r="B122" i="5"/>
  <c r="B123" i="5"/>
  <c r="B124" i="5"/>
  <c r="B106" i="3"/>
  <c r="B126" i="5" l="1"/>
  <c r="B128" i="5"/>
  <c r="B127" i="5"/>
  <c r="B125" i="5"/>
  <c r="B107" i="3"/>
  <c r="P71" i="3"/>
  <c r="Y71" i="3" s="1"/>
  <c r="AK72" i="3"/>
  <c r="AO72" i="3"/>
  <c r="AP72" i="3" s="1"/>
  <c r="A73" i="3"/>
  <c r="B131" i="5" l="1"/>
  <c r="B108" i="3"/>
  <c r="P73" i="3" s="1"/>
  <c r="Y73" i="3" s="1"/>
  <c r="AO73" i="3"/>
  <c r="AP73" i="3" s="1"/>
  <c r="AK73" i="3"/>
  <c r="A74" i="3"/>
  <c r="P72" i="3"/>
  <c r="Y72" i="3" s="1"/>
  <c r="Q71" i="3"/>
  <c r="T71" i="3"/>
  <c r="V71" i="3" s="1"/>
  <c r="AD756" i="3" s="1"/>
  <c r="U71" i="3"/>
  <c r="W71" i="3" s="1"/>
  <c r="AD757" i="3" s="1"/>
  <c r="X71" i="3"/>
  <c r="S71" i="3"/>
  <c r="R71" i="3"/>
  <c r="Q73" i="3" l="1"/>
  <c r="S73" i="3"/>
  <c r="T73" i="3"/>
  <c r="V73" i="3" s="1"/>
  <c r="AD778" i="3" s="1"/>
  <c r="R73" i="3"/>
  <c r="X73" i="3"/>
  <c r="U73" i="3"/>
  <c r="W73" i="3" s="1"/>
  <c r="AD779" i="3" s="1"/>
  <c r="AO74" i="3"/>
  <c r="AP74" i="3" s="1"/>
  <c r="AK74" i="3"/>
  <c r="A75" i="3"/>
  <c r="Q72" i="3"/>
  <c r="T72" i="3"/>
  <c r="V72" i="3" s="1"/>
  <c r="AD767" i="3" s="1"/>
  <c r="R72" i="3"/>
  <c r="X72" i="3"/>
  <c r="S72" i="3"/>
  <c r="U72" i="3"/>
  <c r="W72" i="3" s="1"/>
  <c r="AD768" i="3" s="1"/>
  <c r="B132" i="5"/>
  <c r="B109" i="3"/>
  <c r="P74" i="3" s="1"/>
  <c r="Y74" i="3" s="1"/>
  <c r="Q74" i="3" l="1"/>
  <c r="T74" i="3"/>
  <c r="V74" i="3" s="1"/>
  <c r="AD789" i="3" s="1"/>
  <c r="S74" i="3"/>
  <c r="R74" i="3"/>
  <c r="X74" i="3"/>
  <c r="U74" i="3"/>
  <c r="W74" i="3" s="1"/>
  <c r="AD790" i="3" s="1"/>
  <c r="AK75" i="3"/>
  <c r="AO75" i="3"/>
  <c r="AP75" i="3" s="1"/>
  <c r="A76" i="3"/>
  <c r="B133" i="5"/>
  <c r="B110" i="3"/>
  <c r="B134" i="5" l="1"/>
  <c r="B111" i="3"/>
  <c r="P76" i="3" s="1"/>
  <c r="Y76" i="3" s="1"/>
  <c r="P75" i="3"/>
  <c r="Y75" i="3" s="1"/>
  <c r="AO76" i="3"/>
  <c r="AP76" i="3" s="1"/>
  <c r="AK76" i="3"/>
  <c r="A77" i="3"/>
  <c r="Q76" i="3" l="1"/>
  <c r="T76" i="3"/>
  <c r="V76" i="3" s="1"/>
  <c r="AD811" i="3" s="1"/>
  <c r="X76" i="3"/>
  <c r="R76" i="3"/>
  <c r="U76" i="3"/>
  <c r="W76" i="3" s="1"/>
  <c r="AD812" i="3" s="1"/>
  <c r="S76" i="3"/>
  <c r="AK77" i="3"/>
  <c r="AO77" i="3"/>
  <c r="AP77" i="3" s="1"/>
  <c r="A78" i="3"/>
  <c r="Q75" i="3"/>
  <c r="S75" i="3"/>
  <c r="R75" i="3"/>
  <c r="U75" i="3"/>
  <c r="W75" i="3" s="1"/>
  <c r="AD801" i="3" s="1"/>
  <c r="X75" i="3"/>
  <c r="T75" i="3"/>
  <c r="V75" i="3" s="1"/>
  <c r="AD800" i="3" s="1"/>
  <c r="B135" i="5"/>
  <c r="B112" i="3"/>
  <c r="P77" i="3" s="1"/>
  <c r="Y77" i="3" s="1"/>
  <c r="Q77" i="3" l="1"/>
  <c r="S77" i="3"/>
  <c r="U77" i="3"/>
  <c r="W77" i="3" s="1"/>
  <c r="AD823" i="3" s="1"/>
  <c r="T77" i="3"/>
  <c r="V77" i="3" s="1"/>
  <c r="AD822" i="3" s="1"/>
  <c r="X77" i="3"/>
  <c r="R77" i="3"/>
  <c r="B136" i="5"/>
  <c r="B113" i="3"/>
  <c r="AO78" i="3"/>
  <c r="AP78" i="3" s="1"/>
  <c r="AK78" i="3"/>
  <c r="A79" i="3"/>
  <c r="B137" i="5" l="1"/>
  <c r="B114" i="3"/>
  <c r="P79" i="3" s="1"/>
  <c r="Y79" i="3" s="1"/>
  <c r="AO79" i="3"/>
  <c r="AP79" i="3" s="1"/>
  <c r="AK79" i="3"/>
  <c r="A80" i="3"/>
  <c r="P78" i="3"/>
  <c r="Y78" i="3" s="1"/>
  <c r="Q79" i="3" l="1"/>
  <c r="X79" i="3"/>
  <c r="R79" i="3"/>
  <c r="U79" i="3"/>
  <c r="W79" i="3" s="1"/>
  <c r="AD845" i="3" s="1"/>
  <c r="T79" i="3"/>
  <c r="V79" i="3" s="1"/>
  <c r="AD844" i="3" s="1"/>
  <c r="S79" i="3"/>
  <c r="Q78" i="3"/>
  <c r="R78" i="3"/>
  <c r="U78" i="3"/>
  <c r="W78" i="3" s="1"/>
  <c r="AD834" i="3" s="1"/>
  <c r="X78" i="3"/>
  <c r="S78" i="3"/>
  <c r="T78" i="3"/>
  <c r="V78" i="3" s="1"/>
  <c r="AD833" i="3" s="1"/>
  <c r="AO80" i="3"/>
  <c r="AP80" i="3" s="1"/>
  <c r="AK80" i="3"/>
  <c r="A81" i="3"/>
  <c r="B138" i="5"/>
  <c r="B115" i="3"/>
  <c r="B139" i="5" l="1"/>
  <c r="B116" i="3"/>
  <c r="AO81" i="3"/>
  <c r="AP81" i="3" s="1"/>
  <c r="AK81" i="3"/>
  <c r="A82" i="3"/>
  <c r="P80" i="3"/>
  <c r="Y80" i="3" s="1"/>
  <c r="AO82" i="3" l="1"/>
  <c r="AP82" i="3" s="1"/>
  <c r="AK82" i="3"/>
  <c r="A83" i="3"/>
  <c r="B140" i="5"/>
  <c r="B117" i="3"/>
  <c r="Q80" i="3"/>
  <c r="X80" i="3"/>
  <c r="S80" i="3"/>
  <c r="U80" i="3"/>
  <c r="W80" i="3" s="1"/>
  <c r="AD856" i="3" s="1"/>
  <c r="T80" i="3"/>
  <c r="V80" i="3" s="1"/>
  <c r="AD855" i="3" s="1"/>
  <c r="R80" i="3"/>
  <c r="P81" i="3"/>
  <c r="Y81" i="3" s="1"/>
  <c r="B141" i="5" l="1"/>
  <c r="B118" i="3"/>
  <c r="P83" i="3" s="1"/>
  <c r="Y83" i="3" s="1"/>
  <c r="AO83" i="3"/>
  <c r="AP83" i="3" s="1"/>
  <c r="AK83" i="3"/>
  <c r="A84" i="3"/>
  <c r="P82" i="3"/>
  <c r="Y82" i="3" s="1"/>
  <c r="Q81" i="3"/>
  <c r="X81" i="3"/>
  <c r="S81" i="3"/>
  <c r="R81" i="3"/>
  <c r="T81" i="3"/>
  <c r="V81" i="3" s="1"/>
  <c r="AD866" i="3" s="1"/>
  <c r="U81" i="3"/>
  <c r="W81" i="3" s="1"/>
  <c r="AD867" i="3" s="1"/>
  <c r="Q83" i="3" l="1"/>
  <c r="T83" i="3"/>
  <c r="V83" i="3" s="1"/>
  <c r="AD888" i="3" s="1"/>
  <c r="U83" i="3"/>
  <c r="W83" i="3" s="1"/>
  <c r="AD889" i="3" s="1"/>
  <c r="R83" i="3"/>
  <c r="S83" i="3"/>
  <c r="X83" i="3"/>
  <c r="Q82" i="3"/>
  <c r="T82" i="3"/>
  <c r="V82" i="3" s="1"/>
  <c r="AD877" i="3" s="1"/>
  <c r="U82" i="3"/>
  <c r="W82" i="3" s="1"/>
  <c r="AD878" i="3" s="1"/>
  <c r="S82" i="3"/>
  <c r="X82" i="3"/>
  <c r="R82" i="3"/>
  <c r="AK84" i="3"/>
  <c r="AO84" i="3"/>
  <c r="AP84" i="3"/>
  <c r="A85" i="3"/>
  <c r="B148" i="5"/>
  <c r="B150" i="5"/>
  <c r="B152" i="5"/>
  <c r="B153" i="5"/>
  <c r="B149" i="5"/>
  <c r="B151" i="5"/>
  <c r="B119" i="3"/>
  <c r="B156" i="5" l="1"/>
  <c r="B157" i="5"/>
  <c r="B158" i="5"/>
  <c r="B159" i="5"/>
  <c r="B154" i="5"/>
  <c r="B155" i="5"/>
  <c r="B120" i="3"/>
  <c r="P85" i="3" s="1"/>
  <c r="Y85" i="3" s="1"/>
  <c r="P84" i="3"/>
  <c r="Y84" i="3" s="1"/>
  <c r="AO85" i="3"/>
  <c r="AP85" i="3" s="1"/>
  <c r="AK85" i="3"/>
  <c r="A86" i="3"/>
  <c r="Q85" i="3" l="1"/>
  <c r="X85" i="3"/>
  <c r="T85" i="3"/>
  <c r="V85" i="3" s="1"/>
  <c r="AD910" i="3" s="1"/>
  <c r="S85" i="3"/>
  <c r="U85" i="3"/>
  <c r="W85" i="3" s="1"/>
  <c r="AD911" i="3" s="1"/>
  <c r="R85" i="3"/>
  <c r="B160" i="5"/>
  <c r="B121" i="3"/>
  <c r="Q84" i="3"/>
  <c r="R84" i="3"/>
  <c r="T84" i="3"/>
  <c r="V84" i="3" s="1"/>
  <c r="AD899" i="3" s="1"/>
  <c r="U84" i="3"/>
  <c r="W84" i="3" s="1"/>
  <c r="AD900" i="3" s="1"/>
  <c r="X84" i="3"/>
  <c r="S84" i="3"/>
  <c r="AO86" i="3"/>
  <c r="AP86" i="3" s="1"/>
  <c r="AK86" i="3"/>
  <c r="A87" i="3"/>
  <c r="B161" i="5" l="1"/>
  <c r="B122" i="3"/>
  <c r="AO87" i="3"/>
  <c r="AK87" i="3"/>
  <c r="AP87" i="3"/>
  <c r="A88" i="3"/>
  <c r="P86" i="3"/>
  <c r="Y86" i="3" s="1"/>
  <c r="Q86" i="3" l="1"/>
  <c r="R86" i="3"/>
  <c r="U86" i="3"/>
  <c r="W86" i="3" s="1"/>
  <c r="AD922" i="3" s="1"/>
  <c r="X86" i="3"/>
  <c r="S86" i="3"/>
  <c r="T86" i="3"/>
  <c r="V86" i="3" s="1"/>
  <c r="AD921" i="3" s="1"/>
  <c r="B162" i="5"/>
  <c r="B163" i="5"/>
  <c r="B123" i="3"/>
  <c r="AK88" i="3"/>
  <c r="AO88" i="3"/>
  <c r="AP88" i="3" s="1"/>
  <c r="A89" i="3"/>
  <c r="P87" i="3"/>
  <c r="Y87" i="3" s="1"/>
  <c r="Q87" i="3" l="1"/>
  <c r="R87" i="3"/>
  <c r="S87" i="3"/>
  <c r="T87" i="3"/>
  <c r="V87" i="3" s="1"/>
  <c r="AD932" i="3" s="1"/>
  <c r="U87" i="3"/>
  <c r="W87" i="3" s="1"/>
  <c r="AD933" i="3" s="1"/>
  <c r="X87" i="3"/>
  <c r="B164" i="5"/>
  <c r="B124" i="3"/>
  <c r="P89" i="3" s="1"/>
  <c r="Y89" i="3" s="1"/>
  <c r="AK89" i="3"/>
  <c r="AO89" i="3"/>
  <c r="AP89" i="3" s="1"/>
  <c r="A90" i="3"/>
  <c r="P88" i="3"/>
  <c r="Y88" i="3" s="1"/>
  <c r="Q89" i="3" l="1"/>
  <c r="T89" i="3"/>
  <c r="V89" i="3" s="1"/>
  <c r="AD954" i="3" s="1"/>
  <c r="S89" i="3"/>
  <c r="U89" i="3"/>
  <c r="W89" i="3" s="1"/>
  <c r="AD955" i="3" s="1"/>
  <c r="X89" i="3"/>
  <c r="R89" i="3"/>
  <c r="B125" i="3"/>
  <c r="Q88" i="3"/>
  <c r="X88" i="3"/>
  <c r="T88" i="3"/>
  <c r="V88" i="3" s="1"/>
  <c r="AD943" i="3" s="1"/>
  <c r="U88" i="3"/>
  <c r="W88" i="3" s="1"/>
  <c r="AD944" i="3" s="1"/>
  <c r="S88" i="3"/>
  <c r="R88" i="3"/>
  <c r="AO90" i="3"/>
  <c r="AP90" i="3" s="1"/>
  <c r="AK90" i="3"/>
  <c r="A91" i="3"/>
  <c r="B165" i="5" l="1"/>
  <c r="B126" i="3"/>
  <c r="P91" i="3" s="1"/>
  <c r="Y91" i="3" s="1"/>
  <c r="A92" i="3"/>
  <c r="AO91" i="3"/>
  <c r="AP91" i="3" s="1"/>
  <c r="AK91" i="3"/>
  <c r="P90" i="3"/>
  <c r="Y90" i="3" s="1"/>
  <c r="Q91" i="3" l="1"/>
  <c r="X91" i="3"/>
  <c r="R91" i="3"/>
  <c r="T91" i="3"/>
  <c r="V91" i="3" s="1"/>
  <c r="AD976" i="3" s="1"/>
  <c r="S91" i="3"/>
  <c r="U91" i="3"/>
  <c r="W91" i="3" s="1"/>
  <c r="AD977" i="3" s="1"/>
  <c r="Q90" i="3"/>
  <c r="X90" i="3"/>
  <c r="S90" i="3"/>
  <c r="T90" i="3"/>
  <c r="V90" i="3" s="1"/>
  <c r="AD965" i="3" s="1"/>
  <c r="R90" i="3"/>
  <c r="U90" i="3"/>
  <c r="W90" i="3" s="1"/>
  <c r="AD966" i="3" s="1"/>
  <c r="AO92" i="3"/>
  <c r="AK92" i="3"/>
  <c r="AP92" i="3"/>
  <c r="A93" i="3"/>
  <c r="B166" i="5"/>
  <c r="B127" i="3"/>
  <c r="P92" i="3" s="1"/>
  <c r="Y92" i="3" s="1"/>
  <c r="Q92" i="3" l="1"/>
  <c r="U92" i="3"/>
  <c r="W92" i="3" s="1"/>
  <c r="AD988" i="3" s="1"/>
  <c r="T92" i="3"/>
  <c r="V92" i="3" s="1"/>
  <c r="AD987" i="3" s="1"/>
  <c r="R92" i="3"/>
  <c r="S92" i="3"/>
  <c r="X92" i="3"/>
  <c r="A94" i="3"/>
  <c r="AK93" i="3"/>
  <c r="AO93" i="3"/>
  <c r="AP93" i="3" s="1"/>
  <c r="B128" i="3"/>
  <c r="P93" i="3" s="1"/>
  <c r="Y93" i="3" s="1"/>
  <c r="B167" i="5"/>
  <c r="Q93" i="3" l="1"/>
  <c r="R93" i="3"/>
  <c r="S93" i="3"/>
  <c r="T93" i="3"/>
  <c r="V93" i="3" s="1"/>
  <c r="AD998" i="3" s="1"/>
  <c r="U93" i="3"/>
  <c r="W93" i="3" s="1"/>
  <c r="AD999" i="3" s="1"/>
  <c r="X93" i="3"/>
  <c r="A95" i="3"/>
  <c r="AO94" i="3"/>
  <c r="AP94" i="3" s="1"/>
  <c r="AK94" i="3"/>
  <c r="B168" i="5"/>
  <c r="B129" i="3"/>
  <c r="P94" i="3" l="1"/>
  <c r="Y94" i="3" s="1"/>
  <c r="B169" i="5"/>
  <c r="B130" i="3"/>
  <c r="B192" i="5" s="1"/>
  <c r="AO95" i="3"/>
  <c r="AP95" i="3" s="1"/>
  <c r="AK95" i="3"/>
  <c r="A96" i="3"/>
  <c r="A97" i="3" l="1"/>
  <c r="AO96" i="3"/>
  <c r="AP96" i="3" s="1"/>
  <c r="AK96" i="3"/>
  <c r="B131" i="3"/>
  <c r="Q94" i="3"/>
  <c r="U94" i="3"/>
  <c r="W94" i="3" s="1"/>
  <c r="AD1010" i="3" s="1"/>
  <c r="X94" i="3"/>
  <c r="T94" i="3"/>
  <c r="V94" i="3" s="1"/>
  <c r="AD1009" i="3" s="1"/>
  <c r="S94" i="3"/>
  <c r="R94" i="3"/>
  <c r="P95" i="3" l="1"/>
  <c r="Y95" i="3" s="1"/>
  <c r="AK97" i="3"/>
  <c r="AO97" i="3"/>
  <c r="AP97" i="3" s="1"/>
  <c r="A98" i="3"/>
  <c r="B132" i="3"/>
  <c r="B174" i="5" l="1"/>
  <c r="B175" i="5"/>
  <c r="B176" i="5"/>
  <c r="B177" i="5"/>
  <c r="Q95" i="3"/>
  <c r="T95" i="3"/>
  <c r="V95" i="3" s="1"/>
  <c r="AD1020" i="3" s="1"/>
  <c r="X95" i="3"/>
  <c r="S95" i="3"/>
  <c r="U95" i="3"/>
  <c r="W95" i="3" s="1"/>
  <c r="AD1021" i="3" s="1"/>
  <c r="R95" i="3"/>
  <c r="P96" i="3"/>
  <c r="Y96" i="3" s="1"/>
  <c r="B133" i="3"/>
  <c r="B191" i="5" s="1"/>
  <c r="AO98" i="3"/>
  <c r="AK98" i="3"/>
  <c r="AP98" i="3"/>
  <c r="A99" i="3"/>
  <c r="Q96" i="3" l="1"/>
  <c r="X96" i="3"/>
  <c r="S96" i="3"/>
  <c r="R96" i="3"/>
  <c r="T96" i="3"/>
  <c r="V96" i="3" s="1"/>
  <c r="AD1031" i="3" s="1"/>
  <c r="U96" i="3"/>
  <c r="W96" i="3" s="1"/>
  <c r="AD1032" i="3" s="1"/>
  <c r="A100" i="3"/>
  <c r="AO99" i="3"/>
  <c r="AP99" i="3" s="1"/>
  <c r="AK99" i="3"/>
  <c r="B134" i="3"/>
  <c r="P97" i="3" l="1"/>
  <c r="Y97" i="3" s="1"/>
  <c r="B170" i="5"/>
  <c r="B135" i="3"/>
  <c r="AO100" i="3"/>
  <c r="AP100" i="3" s="1"/>
  <c r="AK100" i="3"/>
  <c r="A101" i="3"/>
  <c r="Q97" i="3" l="1"/>
  <c r="R97" i="3"/>
  <c r="S97" i="3"/>
  <c r="T97" i="3"/>
  <c r="V97" i="3" s="1"/>
  <c r="AD1042" i="3" s="1"/>
  <c r="U97" i="3"/>
  <c r="W97" i="3" s="1"/>
  <c r="AD1043" i="3" s="1"/>
  <c r="X97" i="3"/>
  <c r="P98" i="3"/>
  <c r="Y98" i="3" s="1"/>
  <c r="B171" i="5"/>
  <c r="B136" i="3"/>
  <c r="P99" i="3" s="1"/>
  <c r="Y99" i="3" s="1"/>
  <c r="AO101" i="3"/>
  <c r="AP101" i="3" s="1"/>
  <c r="AK101" i="3"/>
  <c r="A102" i="3"/>
  <c r="T99" i="3" l="1"/>
  <c r="V99" i="3" s="1"/>
  <c r="AD1064" i="3" s="1"/>
  <c r="U99" i="3"/>
  <c r="W99" i="3" s="1"/>
  <c r="AD1065" i="3" s="1"/>
  <c r="Q99" i="3"/>
  <c r="S99" i="3"/>
  <c r="R99" i="3"/>
  <c r="X99" i="3"/>
  <c r="X98" i="3"/>
  <c r="U98" i="3"/>
  <c r="W98" i="3" s="1"/>
  <c r="AD1054" i="3" s="1"/>
  <c r="T98" i="3"/>
  <c r="V98" i="3" s="1"/>
  <c r="AD1053" i="3" s="1"/>
  <c r="Q98" i="3"/>
  <c r="S98" i="3"/>
  <c r="R98" i="3"/>
  <c r="B173" i="5"/>
  <c r="B137" i="3"/>
  <c r="B186" i="5" s="1"/>
  <c r="A103" i="3"/>
  <c r="AO102" i="3"/>
  <c r="AP102" i="3" s="1"/>
  <c r="AK102" i="3"/>
  <c r="P100" i="3" l="1"/>
  <c r="Y100" i="3" s="1"/>
  <c r="B183" i="5"/>
  <c r="AO103" i="3"/>
  <c r="AP103" i="3" s="1"/>
  <c r="AK103" i="3"/>
  <c r="A104" i="3"/>
  <c r="B138" i="3"/>
  <c r="P101" i="3" l="1"/>
  <c r="Q100" i="3"/>
  <c r="R100" i="3"/>
  <c r="U100" i="3"/>
  <c r="W100" i="3" s="1"/>
  <c r="AD1076" i="3" s="1"/>
  <c r="X100" i="3"/>
  <c r="T100" i="3"/>
  <c r="V100" i="3" s="1"/>
  <c r="AD1075" i="3" s="1"/>
  <c r="S100" i="3"/>
  <c r="B139" i="3"/>
  <c r="B172" i="5"/>
  <c r="AK104" i="3"/>
  <c r="AO104" i="3"/>
  <c r="AP104" i="3" s="1"/>
  <c r="A105" i="3"/>
  <c r="U101" i="3" l="1"/>
  <c r="W101" i="3" s="1"/>
  <c r="AD1087" i="3" s="1"/>
  <c r="Y101" i="3"/>
  <c r="Q101" i="3"/>
  <c r="S101" i="3"/>
  <c r="X101" i="3"/>
  <c r="R101" i="3"/>
  <c r="T101" i="3"/>
  <c r="V101" i="3" s="1"/>
  <c r="AD1086" i="3" s="1"/>
  <c r="P102" i="3"/>
  <c r="Y102" i="3" s="1"/>
  <c r="B178" i="5"/>
  <c r="B140" i="3"/>
  <c r="AO105" i="3"/>
  <c r="AP105" i="3" s="1"/>
  <c r="AK105" i="3"/>
  <c r="A106" i="3"/>
  <c r="S102" i="3" l="1"/>
  <c r="U102" i="3"/>
  <c r="W102" i="3" s="1"/>
  <c r="AD1098" i="3" s="1"/>
  <c r="X102" i="3"/>
  <c r="R102" i="3"/>
  <c r="Q102" i="3"/>
  <c r="T102" i="3"/>
  <c r="V102" i="3" s="1"/>
  <c r="AD1097" i="3" s="1"/>
  <c r="P103" i="3"/>
  <c r="Y103" i="3" s="1"/>
  <c r="B141" i="3"/>
  <c r="B184" i="5"/>
  <c r="E177" i="5"/>
  <c r="F177" i="5" s="1"/>
  <c r="E176" i="5"/>
  <c r="F176" i="5" s="1"/>
  <c r="E175" i="5"/>
  <c r="F175" i="5" s="1"/>
  <c r="AO106" i="3"/>
  <c r="AK106" i="3"/>
  <c r="AP106" i="3"/>
  <c r="A107"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Q103" i="3"/>
  <c r="R103" i="3"/>
  <c r="T103" i="3"/>
  <c r="V103" i="3" s="1"/>
  <c r="AD1108" i="3" s="1"/>
  <c r="U103" i="3"/>
  <c r="W103" i="3" s="1"/>
  <c r="AD1109" i="3" s="1"/>
  <c r="X103" i="3"/>
  <c r="S103" i="3"/>
  <c r="P104" i="3"/>
  <c r="Y104" i="3" s="1"/>
  <c r="B185" i="5"/>
  <c r="B142" i="3"/>
  <c r="P105" i="3" s="1"/>
  <c r="Y105" i="3" s="1"/>
  <c r="AO107" i="3"/>
  <c r="AP107" i="3" s="1"/>
  <c r="AK107" i="3"/>
  <c r="A108" i="3"/>
  <c r="Q105" i="3" l="1"/>
  <c r="X105" i="3"/>
  <c r="U105" i="3"/>
  <c r="W105" i="3" s="1"/>
  <c r="AD1131" i="3" s="1"/>
  <c r="T105" i="3"/>
  <c r="V105" i="3" s="1"/>
  <c r="AD1130" i="3" s="1"/>
  <c r="S105" i="3"/>
  <c r="R105" i="3"/>
  <c r="S104" i="3"/>
  <c r="R104" i="3"/>
  <c r="Q104" i="3"/>
  <c r="U104" i="3"/>
  <c r="W104" i="3" s="1"/>
  <c r="AD1120" i="3" s="1"/>
  <c r="X104" i="3"/>
  <c r="T104" i="3"/>
  <c r="V104" i="3" s="1"/>
  <c r="AD1119" i="3" s="1"/>
  <c r="B143" i="3"/>
  <c r="P106" i="3" s="1"/>
  <c r="Y106" i="3" s="1"/>
  <c r="B187" i="5"/>
  <c r="AK108" i="3"/>
  <c r="AO108" i="3"/>
  <c r="AP108" i="3" s="1"/>
  <c r="A109" i="3"/>
  <c r="B144" i="3" l="1"/>
  <c r="B189" i="5" s="1"/>
  <c r="R106" i="3"/>
  <c r="T106" i="3"/>
  <c r="V106" i="3" s="1"/>
  <c r="AD1141" i="3" s="1"/>
  <c r="S106" i="3"/>
  <c r="Q106" i="3"/>
  <c r="X106" i="3"/>
  <c r="U106" i="3"/>
  <c r="W106" i="3" s="1"/>
  <c r="AD1142" i="3" s="1"/>
  <c r="P107" i="3"/>
  <c r="B188" i="5"/>
  <c r="AK109" i="3"/>
  <c r="AO109" i="3"/>
  <c r="AP109" i="3" s="1"/>
  <c r="A110" i="3"/>
  <c r="Q107" i="3" l="1"/>
  <c r="Y107" i="3"/>
  <c r="B145" i="3"/>
  <c r="P108" i="3" s="1"/>
  <c r="S107" i="3"/>
  <c r="X107" i="3"/>
  <c r="U107" i="3"/>
  <c r="W107" i="3" s="1"/>
  <c r="AD1153" i="3" s="1"/>
  <c r="R107" i="3"/>
  <c r="T107" i="3"/>
  <c r="V107" i="3" s="1"/>
  <c r="AD1152" i="3" s="1"/>
  <c r="B179" i="5"/>
  <c r="B180" i="5"/>
  <c r="B181" i="5"/>
  <c r="B182" i="5"/>
  <c r="AO110" i="3"/>
  <c r="AP110" i="3" s="1"/>
  <c r="AK110" i="3"/>
  <c r="A111" i="3"/>
  <c r="X108" i="3" l="1"/>
  <c r="Y108" i="3"/>
  <c r="Q108" i="3"/>
  <c r="B146" i="3"/>
  <c r="B193" i="5" s="1"/>
  <c r="S108" i="3"/>
  <c r="T108" i="3"/>
  <c r="V108" i="3" s="1"/>
  <c r="AD1163" i="3" s="1"/>
  <c r="R108" i="3"/>
  <c r="U108" i="3"/>
  <c r="W108" i="3" s="1"/>
  <c r="AD1164" i="3" s="1"/>
  <c r="P109" i="3"/>
  <c r="B190" i="5"/>
  <c r="P110" i="3"/>
  <c r="E184" i="5"/>
  <c r="F184" i="5" s="1"/>
  <c r="AK111" i="3"/>
  <c r="AO111" i="3"/>
  <c r="AP111" i="3" s="1"/>
  <c r="A112" i="3"/>
  <c r="B147" i="3" l="1"/>
  <c r="B196" i="5" s="1"/>
  <c r="S110" i="3"/>
  <c r="Y110" i="3"/>
  <c r="R109" i="3"/>
  <c r="Y109" i="3"/>
  <c r="B194" i="5"/>
  <c r="X109" i="3"/>
  <c r="P111" i="3"/>
  <c r="Y111" i="3" s="1"/>
  <c r="T109" i="3"/>
  <c r="V109" i="3" s="1"/>
  <c r="AD1174" i="3" s="1"/>
  <c r="Q109" i="3"/>
  <c r="U109" i="3"/>
  <c r="W109" i="3" s="1"/>
  <c r="AD1175" i="3" s="1"/>
  <c r="S109" i="3"/>
  <c r="B195" i="5"/>
  <c r="B148" i="3"/>
  <c r="B149" i="3" s="1"/>
  <c r="T110" i="3"/>
  <c r="V110" i="3" s="1"/>
  <c r="AD1185" i="3" s="1"/>
  <c r="Q110" i="3"/>
  <c r="R110" i="3"/>
  <c r="X110" i="3"/>
  <c r="U110" i="3"/>
  <c r="W110" i="3" s="1"/>
  <c r="AD1186" i="3" s="1"/>
  <c r="AK112" i="3"/>
  <c r="AO112" i="3"/>
  <c r="AP112" i="3" s="1"/>
  <c r="P112" i="3"/>
  <c r="Y112" i="3" s="1"/>
  <c r="A113" i="3"/>
  <c r="R111" i="3" l="1"/>
  <c r="U111" i="3"/>
  <c r="W111" i="3" s="1"/>
  <c r="AD1197" i="3" s="1"/>
  <c r="S111" i="3"/>
  <c r="X111" i="3"/>
  <c r="Q111" i="3"/>
  <c r="T111" i="3"/>
  <c r="V111" i="3" s="1"/>
  <c r="AD1196" i="3" s="1"/>
  <c r="B205" i="5"/>
  <c r="B206" i="5"/>
  <c r="B207" i="5"/>
  <c r="B150" i="3"/>
  <c r="B198" i="5"/>
  <c r="B197" i="5"/>
  <c r="E190" i="5"/>
  <c r="F190" i="5" s="1"/>
  <c r="E191" i="5"/>
  <c r="F191" i="5" s="1"/>
  <c r="E189" i="5"/>
  <c r="F189" i="5" s="1"/>
  <c r="E188" i="5"/>
  <c r="F188" i="5" s="1"/>
  <c r="E187" i="5"/>
  <c r="F187" i="5" s="1"/>
  <c r="A114" i="3"/>
  <c r="AK113" i="3"/>
  <c r="AO113" i="3"/>
  <c r="AP113" i="3" s="1"/>
  <c r="P113" i="3"/>
  <c r="Y113" i="3" s="1"/>
  <c r="Q112" i="3"/>
  <c r="R112" i="3"/>
  <c r="U112" i="3"/>
  <c r="W112" i="3" s="1"/>
  <c r="AD1208" i="3" s="1"/>
  <c r="T112" i="3"/>
  <c r="V112" i="3" s="1"/>
  <c r="AD1207" i="3" s="1"/>
  <c r="X112" i="3"/>
  <c r="S112" i="3"/>
  <c r="B202" i="5" l="1"/>
  <c r="B203" i="5"/>
  <c r="B204" i="5"/>
  <c r="B151" i="3"/>
  <c r="B152" i="3" s="1"/>
  <c r="Q113" i="3"/>
  <c r="S113" i="3"/>
  <c r="T113" i="3"/>
  <c r="V113" i="3" s="1"/>
  <c r="AD1218" i="3" s="1"/>
  <c r="R113" i="3"/>
  <c r="U113" i="3"/>
  <c r="W113" i="3" s="1"/>
  <c r="AD1219" i="3" s="1"/>
  <c r="X113" i="3"/>
  <c r="AO114" i="3"/>
  <c r="AP114" i="3" s="1"/>
  <c r="AK114" i="3"/>
  <c r="P114" i="3"/>
  <c r="Y114" i="3" s="1"/>
  <c r="A115" i="3"/>
  <c r="B208" i="5" l="1"/>
  <c r="B153" i="3"/>
  <c r="B209" i="5" s="1"/>
  <c r="B199" i="5"/>
  <c r="B200" i="5"/>
  <c r="B201" i="5"/>
  <c r="E192" i="5"/>
  <c r="F192" i="5" s="1"/>
  <c r="E198" i="5"/>
  <c r="F198" i="5" s="1"/>
  <c r="E195" i="5"/>
  <c r="F195" i="5" s="1"/>
  <c r="E194" i="5"/>
  <c r="F194" i="5" s="1"/>
  <c r="E196" i="5"/>
  <c r="F196" i="5" s="1"/>
  <c r="E193" i="5"/>
  <c r="F193" i="5" s="1"/>
  <c r="E197" i="5"/>
  <c r="F197" i="5" s="1"/>
  <c r="AO115" i="3"/>
  <c r="AP115" i="3" s="1"/>
  <c r="AK115" i="3"/>
  <c r="P115" i="3"/>
  <c r="Y115" i="3" s="1"/>
  <c r="A116" i="3"/>
  <c r="Q114" i="3"/>
  <c r="U114" i="3"/>
  <c r="W114" i="3" s="1"/>
  <c r="AD1230" i="3" s="1"/>
  <c r="X114" i="3"/>
  <c r="S114" i="3"/>
  <c r="R114" i="3"/>
  <c r="T114" i="3"/>
  <c r="V114" i="3" s="1"/>
  <c r="AD1229" i="3" s="1"/>
  <c r="N158" i="3" l="1"/>
  <c r="N159" i="3"/>
  <c r="N157" i="3"/>
  <c r="N156" i="3"/>
  <c r="N66" i="3"/>
  <c r="N71" i="3"/>
  <c r="N58" i="3"/>
  <c r="Z40" i="3" s="1"/>
  <c r="N50" i="3"/>
  <c r="Z35" i="3" s="1"/>
  <c r="AD364" i="3" s="1"/>
  <c r="N41" i="3"/>
  <c r="Z27" i="3" s="1"/>
  <c r="AD276" i="3" s="1"/>
  <c r="N25" i="3"/>
  <c r="Z13" i="3" s="1"/>
  <c r="AD122" i="3" s="1"/>
  <c r="N103" i="3"/>
  <c r="Z68" i="3" s="1"/>
  <c r="AD727" i="3" s="1"/>
  <c r="N118" i="3"/>
  <c r="Z83" i="3" s="1"/>
  <c r="AD892" i="3" s="1"/>
  <c r="N65" i="3"/>
  <c r="N99" i="3"/>
  <c r="Z64" i="3" s="1"/>
  <c r="AD683" i="3" s="1"/>
  <c r="N109" i="3"/>
  <c r="N85" i="3"/>
  <c r="Z50" i="3" s="1"/>
  <c r="N27" i="3"/>
  <c r="Z15" i="3" s="1"/>
  <c r="N64" i="3"/>
  <c r="N140" i="3"/>
  <c r="Z105" i="3" s="1"/>
  <c r="N136" i="3"/>
  <c r="Z101" i="3" s="1"/>
  <c r="AD1090" i="3" s="1"/>
  <c r="N80" i="3"/>
  <c r="N110" i="3"/>
  <c r="Z75" i="3" s="1"/>
  <c r="AD804" i="3" s="1"/>
  <c r="N55" i="3"/>
  <c r="N75" i="3"/>
  <c r="N94" i="3"/>
  <c r="Z59" i="3" s="1"/>
  <c r="AD628" i="3" s="1"/>
  <c r="N115" i="3"/>
  <c r="Z80" i="3" s="1"/>
  <c r="AD859" i="3" s="1"/>
  <c r="N96" i="3"/>
  <c r="Z61" i="3" s="1"/>
  <c r="AD650" i="3" s="1"/>
  <c r="N98" i="3"/>
  <c r="N137" i="3"/>
  <c r="Z102" i="3" s="1"/>
  <c r="N89" i="3"/>
  <c r="Z54" i="3" s="1"/>
  <c r="AD573" i="3" s="1"/>
  <c r="N144" i="3"/>
  <c r="Z109" i="3" s="1"/>
  <c r="N91" i="3"/>
  <c r="Z56" i="3" s="1"/>
  <c r="AD595" i="3" s="1"/>
  <c r="N146" i="3"/>
  <c r="Z111" i="3" s="1"/>
  <c r="AD1200" i="3" s="1"/>
  <c r="N143" i="3"/>
  <c r="Z108" i="3" s="1"/>
  <c r="AD1167" i="3" s="1"/>
  <c r="N102" i="3"/>
  <c r="Z67" i="3" s="1"/>
  <c r="AD716" i="3" s="1"/>
  <c r="N114" i="3"/>
  <c r="Z79" i="3" s="1"/>
  <c r="AD848" i="3" s="1"/>
  <c r="N56" i="3"/>
  <c r="N36" i="3"/>
  <c r="N82" i="3"/>
  <c r="Z47" i="3" s="1"/>
  <c r="AD496" i="3" s="1"/>
  <c r="N52" i="3"/>
  <c r="Z37" i="3" s="1"/>
  <c r="N121" i="3"/>
  <c r="Z86" i="3" s="1"/>
  <c r="N76" i="3"/>
  <c r="N106" i="3"/>
  <c r="Z71" i="3" s="1"/>
  <c r="N45" i="3"/>
  <c r="Z31" i="3" s="1"/>
  <c r="AD320" i="3" s="1"/>
  <c r="N112" i="3"/>
  <c r="Z77" i="3" s="1"/>
  <c r="N134" i="3"/>
  <c r="Z99" i="3" s="1"/>
  <c r="AD1068" i="3" s="1"/>
  <c r="N105" i="3"/>
  <c r="Z70" i="3" s="1"/>
  <c r="AD749" i="3" s="1"/>
  <c r="N116" i="3"/>
  <c r="Z81" i="3" s="1"/>
  <c r="AD870" i="3" s="1"/>
  <c r="N53" i="3"/>
  <c r="Z38" i="3" s="1"/>
  <c r="AD397" i="3" s="1"/>
  <c r="N67" i="3"/>
  <c r="Z42" i="3" s="1"/>
  <c r="AD441" i="3" s="1"/>
  <c r="N148" i="3"/>
  <c r="Z113" i="3" s="1"/>
  <c r="AD1222" i="3" s="1"/>
  <c r="N68" i="3"/>
  <c r="N147" i="3"/>
  <c r="Z112" i="3" s="1"/>
  <c r="N111" i="3"/>
  <c r="Z76" i="3" s="1"/>
  <c r="N139" i="3"/>
  <c r="Z104" i="3" s="1"/>
  <c r="AD1123" i="3" s="1"/>
  <c r="N79" i="3"/>
  <c r="N154" i="3"/>
  <c r="N104" i="3"/>
  <c r="Z69" i="3" s="1"/>
  <c r="AD738" i="3" s="1"/>
  <c r="N92" i="3"/>
  <c r="Z57" i="3" s="1"/>
  <c r="AD606" i="3" s="1"/>
  <c r="N133" i="3"/>
  <c r="Z98" i="3" s="1"/>
  <c r="AD1057" i="3" s="1"/>
  <c r="N123" i="3"/>
  <c r="Z88" i="3" s="1"/>
  <c r="AD947" i="3" s="1"/>
  <c r="N125" i="3"/>
  <c r="Z90" i="3" s="1"/>
  <c r="AD969" i="3" s="1"/>
  <c r="N69" i="3"/>
  <c r="Z43" i="3" s="1"/>
  <c r="AD452" i="3" s="1"/>
  <c r="N93" i="3"/>
  <c r="Z58" i="3" s="1"/>
  <c r="N155" i="3"/>
  <c r="N63" i="3"/>
  <c r="N61" i="3"/>
  <c r="N34" i="3"/>
  <c r="Z22" i="3" s="1"/>
  <c r="AD221" i="3" s="1"/>
  <c r="N129" i="3"/>
  <c r="Z94" i="3" s="1"/>
  <c r="N57" i="3"/>
  <c r="N124" i="3"/>
  <c r="Z89" i="3" s="1"/>
  <c r="AD958" i="3" s="1"/>
  <c r="N60" i="3"/>
  <c r="N42" i="3"/>
  <c r="Z28" i="3" s="1"/>
  <c r="AD287" i="3" s="1"/>
  <c r="N153" i="3"/>
  <c r="N130" i="3"/>
  <c r="Z95" i="3" s="1"/>
  <c r="AD1024" i="3" s="1"/>
  <c r="N86" i="3"/>
  <c r="Z51" i="3" s="1"/>
  <c r="N117" i="3"/>
  <c r="Z82" i="3" s="1"/>
  <c r="N149" i="3"/>
  <c r="N43" i="3"/>
  <c r="N26" i="3"/>
  <c r="Z14" i="3" s="1"/>
  <c r="AD133" i="3" s="1"/>
  <c r="N46" i="3"/>
  <c r="Z32" i="3" s="1"/>
  <c r="N150" i="3"/>
  <c r="Z115" i="3" s="1"/>
  <c r="AD1244" i="3" s="1"/>
  <c r="N54" i="3"/>
  <c r="N135" i="3"/>
  <c r="Z100" i="3" s="1"/>
  <c r="AD1079" i="3" s="1"/>
  <c r="N48" i="3"/>
  <c r="N97" i="3"/>
  <c r="Z62" i="3" s="1"/>
  <c r="AD661" i="3" s="1"/>
  <c r="N59" i="3"/>
  <c r="Z41" i="3" s="1"/>
  <c r="AD430" i="3" s="1"/>
  <c r="N77" i="3"/>
  <c r="Z45" i="3" s="1"/>
  <c r="AD474" i="3" s="1"/>
  <c r="N127" i="3"/>
  <c r="Z92" i="3" s="1"/>
  <c r="N142" i="3"/>
  <c r="N90" i="3"/>
  <c r="Z55" i="3" s="1"/>
  <c r="AD584" i="3" s="1"/>
  <c r="N23" i="3"/>
  <c r="Z11" i="3" s="1"/>
  <c r="AD100" i="3" s="1"/>
  <c r="N83" i="3"/>
  <c r="Z48" i="3" s="1"/>
  <c r="AD507" i="3" s="1"/>
  <c r="N37" i="3"/>
  <c r="N131" i="3"/>
  <c r="N73" i="3"/>
  <c r="Z44" i="3" s="1"/>
  <c r="AD463" i="3" s="1"/>
  <c r="N84" i="3"/>
  <c r="Z49" i="3" s="1"/>
  <c r="AD518" i="3" s="1"/>
  <c r="N132" i="3"/>
  <c r="Z97" i="3" s="1"/>
  <c r="AD1046" i="3" s="1"/>
  <c r="N62" i="3"/>
  <c r="N100" i="3"/>
  <c r="Z65" i="3" s="1"/>
  <c r="AD694" i="3" s="1"/>
  <c r="N72" i="3"/>
  <c r="N40" i="3"/>
  <c r="Z26" i="3" s="1"/>
  <c r="AD265" i="3" s="1"/>
  <c r="N87" i="3"/>
  <c r="N95" i="3"/>
  <c r="Z60" i="3" s="1"/>
  <c r="AD639" i="3" s="1"/>
  <c r="N47" i="3"/>
  <c r="Z33" i="3" s="1"/>
  <c r="AD342" i="3" s="1"/>
  <c r="N151" i="3"/>
  <c r="N51" i="3"/>
  <c r="Z36" i="3" s="1"/>
  <c r="AD375" i="3" s="1"/>
  <c r="N119" i="3"/>
  <c r="Z84" i="3" s="1"/>
  <c r="AD903" i="3" s="1"/>
  <c r="N145" i="3"/>
  <c r="Z110" i="3" s="1"/>
  <c r="AD1189" i="3" s="1"/>
  <c r="N128" i="3"/>
  <c r="Z93" i="3" s="1"/>
  <c r="AD1002" i="3" s="1"/>
  <c r="N38" i="3"/>
  <c r="Z24" i="3" s="1"/>
  <c r="AD243" i="3" s="1"/>
  <c r="N138" i="3"/>
  <c r="Z103" i="3" s="1"/>
  <c r="AD1112" i="3" s="1"/>
  <c r="N70" i="3"/>
  <c r="N74" i="3"/>
  <c r="N108" i="3"/>
  <c r="Z73" i="3" s="1"/>
  <c r="AD782" i="3" s="1"/>
  <c r="N44" i="3"/>
  <c r="Z30" i="3" s="1"/>
  <c r="AD309" i="3" s="1"/>
  <c r="N49" i="3"/>
  <c r="Z34" i="3" s="1"/>
  <c r="AD353" i="3" s="1"/>
  <c r="N28" i="3"/>
  <c r="Z16" i="3" s="1"/>
  <c r="AD155" i="3" s="1"/>
  <c r="N126" i="3"/>
  <c r="Z91" i="3" s="1"/>
  <c r="AD980" i="3" s="1"/>
  <c r="N152" i="3"/>
  <c r="N101" i="3"/>
  <c r="Z66" i="3" s="1"/>
  <c r="AD705" i="3" s="1"/>
  <c r="N113" i="3"/>
  <c r="Z78" i="3" s="1"/>
  <c r="AD837" i="3" s="1"/>
  <c r="N39" i="3"/>
  <c r="Z25" i="3" s="1"/>
  <c r="AD254" i="3" s="1"/>
  <c r="N88" i="3"/>
  <c r="Z53" i="3" s="1"/>
  <c r="AD562" i="3" s="1"/>
  <c r="N120" i="3"/>
  <c r="N81" i="3"/>
  <c r="Z46" i="3" s="1"/>
  <c r="AD485" i="3" s="1"/>
  <c r="N141" i="3"/>
  <c r="Z106" i="3" s="1"/>
  <c r="AD1145" i="3" s="1"/>
  <c r="N35" i="3"/>
  <c r="Z23" i="3" s="1"/>
  <c r="AD232" i="3" s="1"/>
  <c r="N107" i="3"/>
  <c r="Z72" i="3" s="1"/>
  <c r="AD771" i="3" s="1"/>
  <c r="N122" i="3"/>
  <c r="Z87" i="3" s="1"/>
  <c r="AD936" i="3" s="1"/>
  <c r="N78" i="3"/>
  <c r="P1001" i="3"/>
  <c r="AD695" i="3"/>
  <c r="AD1093" i="3"/>
  <c r="AD87" i="3"/>
  <c r="AD882" i="3"/>
  <c r="AD642" i="3"/>
  <c r="AD1008" i="3"/>
  <c r="AD128" i="3"/>
  <c r="AD652" i="3"/>
  <c r="AD1029" i="3"/>
  <c r="AD952" i="3"/>
  <c r="AD377" i="3"/>
  <c r="AD523" i="3"/>
  <c r="AD91" i="3"/>
  <c r="AD244" i="3"/>
  <c r="AD313" i="3"/>
  <c r="AD511" i="3"/>
  <c r="AD568" i="3"/>
  <c r="AD780" i="3"/>
  <c r="AD1199" i="3"/>
  <c r="AD169" i="3"/>
  <c r="AD1040" i="3"/>
  <c r="AD358" i="3"/>
  <c r="AD926" i="3"/>
  <c r="AD1198" i="3"/>
  <c r="AD831" i="3"/>
  <c r="AD1138" i="3"/>
  <c r="AD637" i="3"/>
  <c r="AD634" i="3"/>
  <c r="AD967" i="3"/>
  <c r="AD860" i="3"/>
  <c r="AD512" i="3"/>
  <c r="AD204" i="3"/>
  <c r="AD1072" i="3"/>
  <c r="AD1243" i="3"/>
  <c r="AD501" i="3"/>
  <c r="AD453" i="3"/>
  <c r="AD982" i="3"/>
  <c r="AD88" i="3"/>
  <c r="AD699" i="3"/>
  <c r="AD259" i="3"/>
  <c r="AD103" i="3"/>
  <c r="AD1110" i="3"/>
  <c r="AD956" i="3"/>
  <c r="AD671" i="3"/>
  <c r="AD557" i="3"/>
  <c r="AD973" i="3"/>
  <c r="AD728" i="3"/>
  <c r="AD1228" i="3"/>
  <c r="AD840" i="3"/>
  <c r="AD89" i="3"/>
  <c r="AD524" i="3"/>
  <c r="AD445" i="3"/>
  <c r="AD81" i="3"/>
  <c r="AD519" i="3"/>
  <c r="AD1056" i="3"/>
  <c r="AD168" i="3"/>
  <c r="AD1137" i="3"/>
  <c r="AD116" i="3"/>
  <c r="AD98" i="3"/>
  <c r="AD720" i="3"/>
  <c r="AD1191" i="3"/>
  <c r="AD1088" i="3"/>
  <c r="AD1149" i="3"/>
  <c r="AD1231" i="3"/>
  <c r="AD770" i="3"/>
  <c r="AD1116" i="3"/>
  <c r="AD192" i="3"/>
  <c r="AD1060" i="3"/>
  <c r="AD631" i="3"/>
  <c r="AD893" i="3"/>
  <c r="AD245" i="3"/>
  <c r="AD645" i="3"/>
  <c r="AD396" i="3"/>
  <c r="AD255" i="3"/>
  <c r="AD621" i="3"/>
  <c r="AD285" i="3"/>
  <c r="AD268" i="3"/>
  <c r="AD963" i="3"/>
  <c r="AD964" i="3"/>
  <c r="AD1014" i="3"/>
  <c r="AD418" i="3"/>
  <c r="AD1111" i="3"/>
  <c r="AD433" i="3"/>
  <c r="AD619" i="3"/>
  <c r="AD289" i="3"/>
  <c r="AD861" i="3"/>
  <c r="AD731" i="3"/>
  <c r="AD1134" i="3"/>
  <c r="AD142" i="3"/>
  <c r="AD406" i="3"/>
  <c r="AD567" i="3"/>
  <c r="AD114" i="3"/>
  <c r="AD388" i="3"/>
  <c r="AD622" i="3"/>
  <c r="AD447" i="3"/>
  <c r="AD990" i="3"/>
  <c r="AD858" i="3"/>
  <c r="AD915" i="3"/>
  <c r="AD675" i="3"/>
  <c r="AD552" i="3"/>
  <c r="AD556" i="3"/>
  <c r="AD296" i="3"/>
  <c r="AD256" i="3"/>
  <c r="AD241" i="3"/>
  <c r="AD721" i="3"/>
  <c r="AD1080" i="3"/>
  <c r="AD247" i="3"/>
  <c r="AD412" i="3"/>
  <c r="AD1078" i="3"/>
  <c r="AD178" i="3"/>
  <c r="AD993" i="3"/>
  <c r="AD692" i="3"/>
  <c r="AD791" i="3"/>
  <c r="AD677" i="3"/>
  <c r="AD854" i="3"/>
  <c r="AD1081" i="3"/>
  <c r="AD825" i="3"/>
  <c r="AD215" i="3"/>
  <c r="AD1194" i="3"/>
  <c r="AD440" i="3"/>
  <c r="AD274" i="3"/>
  <c r="AD810" i="3"/>
  <c r="AD138" i="3"/>
  <c r="AD726" i="3"/>
  <c r="AD90" i="3"/>
  <c r="AD1105" i="3"/>
  <c r="AD1171" i="3"/>
  <c r="AD330" i="3"/>
  <c r="AD1058" i="3"/>
  <c r="AD542" i="3"/>
  <c r="AD972" i="3"/>
  <c r="AD104" i="3"/>
  <c r="AD820" i="3"/>
  <c r="AD495" i="3"/>
  <c r="AD469" i="3"/>
  <c r="AD307" i="3"/>
  <c r="AD115" i="3"/>
  <c r="AD355" i="3"/>
  <c r="AD612" i="3"/>
  <c r="AD1037" i="3"/>
  <c r="AD687" i="3"/>
  <c r="AD824" i="3"/>
  <c r="AD991" i="3"/>
  <c r="AD763" i="3"/>
  <c r="AD997" i="3"/>
  <c r="AD324" i="3"/>
  <c r="AD638" i="3"/>
  <c r="AD522" i="3"/>
  <c r="AD599" i="3"/>
  <c r="AD1127" i="3"/>
  <c r="AD1221" i="3"/>
  <c r="AD171" i="3"/>
  <c r="AD1113" i="3"/>
  <c r="AD787" i="3"/>
  <c r="AD841" i="3"/>
  <c r="AD663" i="3"/>
  <c r="AD1195" i="3"/>
  <c r="AD1177" i="3"/>
  <c r="AD246" i="3"/>
  <c r="AD598" i="3"/>
  <c r="AD1089" i="3"/>
  <c r="AD957" i="3"/>
  <c r="AD732" i="3"/>
  <c r="AD814" i="3"/>
  <c r="AD545" i="3"/>
  <c r="AD149" i="3"/>
  <c r="AD1006" i="3"/>
  <c r="AD170" i="3"/>
  <c r="AD611" i="3"/>
  <c r="AD1136" i="3"/>
  <c r="AD402" i="3"/>
  <c r="AD623" i="3"/>
  <c r="AD1118" i="3"/>
  <c r="AD1051" i="3"/>
  <c r="AD182" i="3"/>
  <c r="AD597" i="3"/>
  <c r="AD1025" i="3"/>
  <c r="AD72" i="3"/>
  <c r="AD896" i="3"/>
  <c r="AD543" i="3"/>
  <c r="AD821" i="3"/>
  <c r="AD219" i="3"/>
  <c r="AD881" i="3"/>
  <c r="AD665" i="3"/>
  <c r="AD960" i="3"/>
  <c r="AD541" i="3"/>
  <c r="AD413" i="3"/>
  <c r="AD1162" i="3"/>
  <c r="AD575" i="3"/>
  <c r="AD180" i="3"/>
  <c r="AD277" i="3"/>
  <c r="AD1044" i="3"/>
  <c r="AD458" i="3"/>
  <c r="AD346" i="3"/>
  <c r="AD483" i="3"/>
  <c r="AD884" i="3"/>
  <c r="AD315" i="3"/>
  <c r="AD484" i="3"/>
  <c r="AD774" i="3"/>
  <c r="AD1048" i="3"/>
  <c r="AD1069" i="3"/>
  <c r="AD666" i="3"/>
  <c r="AD1190" i="3"/>
  <c r="AD266" i="3"/>
  <c r="AD374" i="3"/>
  <c r="AD806" i="3"/>
  <c r="AD400" i="3"/>
  <c r="AD505" i="3"/>
  <c r="AD946" i="3"/>
  <c r="AD985" i="3"/>
  <c r="AD356" i="3"/>
  <c r="AD707" i="3"/>
  <c r="AD176" i="3"/>
  <c r="AD143" i="3"/>
  <c r="AD885" i="3"/>
  <c r="AD332" i="3"/>
  <c r="AD311" i="3"/>
  <c r="AD604" i="3"/>
  <c r="AD1227" i="3"/>
  <c r="AD1103" i="3"/>
  <c r="AD942" i="3"/>
  <c r="AD1104" i="3"/>
  <c r="AD902" i="3"/>
  <c r="AD632" i="3"/>
  <c r="AD333" i="3"/>
  <c r="AD995" i="3"/>
  <c r="AD872" i="3"/>
  <c r="AD82" i="3"/>
  <c r="AD172" i="3"/>
  <c r="AD917" i="3"/>
  <c r="AD641" i="3"/>
  <c r="AD220" i="3"/>
  <c r="AD717" i="3"/>
  <c r="AD461" i="3"/>
  <c r="AD941" i="3"/>
  <c r="AD314" i="3"/>
  <c r="AD334" i="3"/>
  <c r="AD773" i="3"/>
  <c r="AD1122" i="3"/>
  <c r="AD764" i="3"/>
  <c r="AD325" i="3"/>
  <c r="AD886" i="3"/>
  <c r="AD1036" i="3"/>
  <c r="AD827" i="3"/>
  <c r="AD1059" i="3"/>
  <c r="AD667" i="3"/>
  <c r="AD970" i="3"/>
  <c r="AD908" i="3"/>
  <c r="AD1148" i="3"/>
  <c r="AD805" i="3"/>
  <c r="AD1172" i="3"/>
  <c r="AD1210" i="3"/>
  <c r="AD582" i="3"/>
  <c r="AD938" i="3"/>
  <c r="AD807" i="3"/>
  <c r="AD733" i="3"/>
  <c r="AD1226" i="3"/>
  <c r="AD781" i="3"/>
  <c r="AD703" i="3"/>
  <c r="AD1245" i="3"/>
  <c r="AD755" i="3"/>
  <c r="AD521" i="3"/>
  <c r="AD1159" i="3"/>
  <c r="AD158" i="3"/>
  <c r="AD113" i="3"/>
  <c r="AD144" i="3"/>
  <c r="AD651" i="3"/>
  <c r="AD560" i="3"/>
  <c r="AD539" i="3"/>
  <c r="AD850" i="3"/>
  <c r="AD303" i="3"/>
  <c r="AD739" i="3"/>
  <c r="AD751" i="3"/>
  <c r="AD1235" i="3"/>
  <c r="AD1146" i="3"/>
  <c r="AD796" i="3"/>
  <c r="AD608" i="3"/>
  <c r="AD688" i="3"/>
  <c r="AD719" i="3"/>
  <c r="AD786" i="3"/>
  <c r="AD601" i="3"/>
  <c r="AD117" i="3"/>
  <c r="AD367" i="3"/>
  <c r="AD486" i="3"/>
  <c r="AD235" i="3"/>
  <c r="AD230" i="3"/>
  <c r="AD949" i="3"/>
  <c r="AD337" i="3"/>
  <c r="AD234" i="3"/>
  <c r="AD842" i="3"/>
  <c r="AD750" i="3"/>
  <c r="AD147" i="3"/>
  <c r="AD208" i="3"/>
  <c r="AD927" i="3"/>
  <c r="AD1132" i="3"/>
  <c r="AD293" i="3"/>
  <c r="AD1115" i="3"/>
  <c r="AD784" i="3"/>
  <c r="AD533" i="3"/>
  <c r="AD890" i="3"/>
  <c r="AD839" i="3"/>
  <c r="AD210" i="3"/>
  <c r="AD224" i="3"/>
  <c r="AD1202" i="3"/>
  <c r="AD1067" i="3"/>
  <c r="AD161" i="3"/>
  <c r="AD1203" i="3"/>
  <c r="AD579" i="3"/>
  <c r="AD476" i="3"/>
  <c r="AD223" i="3"/>
  <c r="AD992" i="3"/>
  <c r="AD136" i="3"/>
  <c r="AD475" i="3"/>
  <c r="AD920" i="3"/>
  <c r="AD399" i="3"/>
  <c r="AD462" i="3"/>
  <c r="AD945" i="3"/>
  <c r="AD1158" i="3"/>
  <c r="AD594" i="3"/>
  <c r="AD1170" i="3"/>
  <c r="AD1212" i="3"/>
  <c r="AD741" i="3"/>
  <c r="AD197" i="3"/>
  <c r="AD198" i="3"/>
  <c r="AD1028" i="3"/>
  <c r="AD758" i="3"/>
  <c r="AD905" i="3"/>
  <c r="AD134" i="3"/>
  <c r="AD166" i="3"/>
  <c r="AD302" i="3"/>
  <c r="AD593" i="3"/>
  <c r="AD331" i="3"/>
  <c r="AD194" i="3"/>
  <c r="AD362" i="3"/>
  <c r="AD1124" i="3"/>
  <c r="AD1050" i="3"/>
  <c r="AD1026" i="3"/>
  <c r="AD1121" i="3"/>
  <c r="AD329" i="3"/>
  <c r="AD682" i="3"/>
  <c r="AD1084" i="3"/>
  <c r="AD455" i="3"/>
  <c r="AD236" i="3"/>
  <c r="AD179" i="3"/>
  <c r="AD802" i="3"/>
  <c r="AD281" i="3"/>
  <c r="AD203" i="3"/>
  <c r="AD153" i="3"/>
  <c r="AD429" i="3"/>
  <c r="AD125" i="3"/>
  <c r="AD865" i="3"/>
  <c r="AD446" i="3"/>
  <c r="AD876" i="3"/>
  <c r="AD121" i="3"/>
  <c r="AD576" i="3"/>
  <c r="AD685" i="3"/>
  <c r="AD354" i="3"/>
  <c r="AD282" i="3"/>
  <c r="AD832" i="3"/>
  <c r="AD948" i="3"/>
  <c r="AD819" i="3"/>
  <c r="AD916" i="3"/>
  <c r="AD428" i="3"/>
  <c r="AD674" i="3"/>
  <c r="AD124" i="3"/>
  <c r="AD937" i="3"/>
  <c r="AD1049" i="3"/>
  <c r="AD868" i="3"/>
  <c r="AD676" i="3"/>
  <c r="AD80" i="3"/>
  <c r="AD1160" i="3"/>
  <c r="AD1077" i="3"/>
  <c r="AD1192" i="3"/>
  <c r="AD535" i="3"/>
  <c r="AD849" i="3"/>
  <c r="AD226" i="3"/>
  <c r="AD249" i="3"/>
  <c r="AD873" i="3"/>
  <c r="AD1236" i="3"/>
  <c r="AD534" i="3"/>
  <c r="AD1055" i="3"/>
  <c r="AD655" i="3"/>
  <c r="AD443" i="3"/>
  <c r="AD506" i="3"/>
  <c r="AD689" i="3"/>
  <c r="AD1017" i="3"/>
  <c r="AD450" i="3"/>
  <c r="AD126" i="3"/>
  <c r="AD729" i="3"/>
  <c r="AD291" i="3"/>
  <c r="AD340" i="3"/>
  <c r="AD398" i="3"/>
  <c r="AD994" i="3"/>
  <c r="AD1147" i="3"/>
  <c r="AD555" i="3"/>
  <c r="AD312" i="3"/>
  <c r="AD380" i="3"/>
  <c r="AD1001" i="3"/>
  <c r="AD1168" i="3"/>
  <c r="AD891" i="3"/>
  <c r="AD561" i="3"/>
  <c r="AD901" i="3"/>
  <c r="AD978" i="3"/>
  <c r="AD410" i="3"/>
  <c r="AD365" i="3"/>
  <c r="AD883" i="3"/>
  <c r="AD1023" i="3"/>
  <c r="AD1220" i="3"/>
  <c r="AD431" i="3"/>
  <c r="AD609" i="3"/>
  <c r="AD530" i="3"/>
  <c r="AD233" i="3"/>
  <c r="AD260" i="3"/>
  <c r="AD1213" i="3"/>
  <c r="AD935" i="3"/>
  <c r="AD1034" i="3"/>
  <c r="AD871" i="3"/>
  <c r="AD1107" i="3"/>
  <c r="AD925" i="3"/>
  <c r="AD616" i="3"/>
  <c r="AD76" i="3"/>
  <c r="AD70" i="3"/>
  <c r="AD586" i="3"/>
  <c r="AD222" i="3"/>
  <c r="AD748" i="3"/>
  <c r="AD630" i="3"/>
  <c r="AD776" i="3"/>
  <c r="AD1016" i="3"/>
  <c r="AD670" i="3"/>
  <c r="AD596" i="3"/>
  <c r="AD318" i="3"/>
  <c r="AD808" i="3"/>
  <c r="AD335" i="3"/>
  <c r="AD644" i="3"/>
  <c r="AD135" i="3"/>
  <c r="AD550" i="3"/>
  <c r="AD209" i="3"/>
  <c r="AD432" i="3"/>
  <c r="AD930" i="3"/>
  <c r="AD851" i="3"/>
  <c r="AD744" i="3"/>
  <c r="AD1206" i="3"/>
  <c r="AD368" i="3"/>
  <c r="AD467" i="3"/>
  <c r="AD765" i="3"/>
  <c r="AD640" i="3"/>
  <c r="AD686" i="3"/>
  <c r="AD708" i="3"/>
  <c r="AD343" i="3"/>
  <c r="AD649" i="3"/>
  <c r="AD165" i="3"/>
  <c r="AD341" i="3"/>
  <c r="AD1074" i="3"/>
  <c r="AD588" i="3"/>
  <c r="AD659" i="3"/>
  <c r="AD1082" i="3"/>
  <c r="AD1128" i="3"/>
  <c r="AD1217" i="3"/>
  <c r="AD857" i="3"/>
  <c r="AD1187" i="3"/>
  <c r="AD697" i="3"/>
  <c r="AD737" i="3"/>
  <c r="AD376" i="3"/>
  <c r="AD1193" i="3"/>
  <c r="AD1012" i="3"/>
  <c r="AD498" i="3"/>
  <c r="AD1062" i="3"/>
  <c r="AD326" i="3"/>
  <c r="AD200" i="3"/>
  <c r="AD1181" i="3"/>
  <c r="AD319" i="3"/>
  <c r="AD743" i="3"/>
  <c r="AD898" i="3"/>
  <c r="AD473" i="3"/>
  <c r="AD1161" i="3"/>
  <c r="AD275" i="3"/>
  <c r="AD815" i="3"/>
  <c r="AD411" i="3"/>
  <c r="AD181" i="3"/>
  <c r="AD909" i="3"/>
  <c r="AD439" i="3"/>
  <c r="AD257" i="3"/>
  <c r="AD1099" i="3"/>
  <c r="AD626" i="3"/>
  <c r="AD442" i="3"/>
  <c r="AD84" i="3"/>
  <c r="AD1022" i="3"/>
  <c r="AD879" i="3"/>
  <c r="AD1216" i="3"/>
  <c r="AD242" i="3"/>
  <c r="AD101" i="3"/>
  <c r="AD1063" i="3"/>
  <c r="AD1041" i="3"/>
  <c r="AD605" i="3"/>
  <c r="AD924" i="3"/>
  <c r="AD747" i="3"/>
  <c r="AD788" i="3"/>
  <c r="AD472" i="3"/>
  <c r="AD792" i="3"/>
  <c r="AD975" i="3"/>
  <c r="AD1092" i="3"/>
  <c r="AD648" i="3"/>
  <c r="AD578" i="3"/>
  <c r="AD1004" i="3"/>
  <c r="AD1151" i="3"/>
  <c r="AD1205" i="3"/>
  <c r="AD766" i="3"/>
  <c r="AD563" i="3"/>
  <c r="AD373" i="3"/>
  <c r="AD718" i="3"/>
  <c r="AD984" i="3"/>
  <c r="AD369" i="3"/>
  <c r="AD684" i="3"/>
  <c r="AD270" i="3"/>
  <c r="AD357" i="3"/>
  <c r="AD1140" i="3"/>
  <c r="AD414" i="3"/>
  <c r="AD610" i="3"/>
  <c r="AD186" i="3"/>
  <c r="AD489" i="3"/>
  <c r="AD904" i="3"/>
  <c r="AD1126" i="3"/>
  <c r="AD843" i="3"/>
  <c r="AD1214" i="3"/>
  <c r="AD711" i="3"/>
  <c r="AD803" i="3"/>
  <c r="AD1114" i="3"/>
  <c r="AD494" i="3"/>
  <c r="AD1211" i="3"/>
  <c r="AD297" i="3"/>
  <c r="AD1000" i="3"/>
  <c r="AD971" i="3"/>
  <c r="AD1027" i="3"/>
  <c r="AD1073" i="3"/>
  <c r="AD227" i="3"/>
  <c r="AD436" i="3"/>
  <c r="AD809" i="3"/>
  <c r="AD929" i="3"/>
  <c r="AD1101" i="3"/>
  <c r="AD1094" i="3"/>
  <c r="AD444" i="3"/>
  <c r="AD480" i="3"/>
  <c r="AD742" i="3"/>
  <c r="AD403" i="3"/>
  <c r="AD529" i="3"/>
  <c r="AD627" i="3"/>
  <c r="AD740" i="3"/>
  <c r="AD527" i="3"/>
  <c r="AD110" i="3"/>
  <c r="AD959" i="3"/>
  <c r="AD1039" i="3"/>
  <c r="AD269" i="3"/>
  <c r="AD464" i="3"/>
  <c r="AD1157" i="3"/>
  <c r="AD553" i="3"/>
  <c r="AD895" i="3"/>
  <c r="AD585" i="3"/>
  <c r="AD1038" i="3"/>
  <c r="AD1232" i="3"/>
  <c r="AD572" i="3"/>
  <c r="AD183" i="3"/>
  <c r="AD853" i="3"/>
  <c r="AD131" i="3"/>
  <c r="AD386" i="3"/>
  <c r="AD830" i="3"/>
  <c r="AD513" i="3"/>
  <c r="AD478" i="3"/>
  <c r="AD673" i="3"/>
  <c r="AD653" i="3"/>
  <c r="AD175" i="3"/>
  <c r="AD213" i="3"/>
  <c r="AD696" i="3"/>
  <c r="AD981" i="3"/>
  <c r="AD1155" i="3"/>
  <c r="AD205" i="3"/>
  <c r="AD1045" i="3"/>
  <c r="AD528" i="3"/>
  <c r="AD120" i="3"/>
  <c r="AD520" i="3"/>
  <c r="AD1176" i="3"/>
  <c r="AD974" i="3"/>
  <c r="AD347" i="3"/>
  <c r="AD290" i="3"/>
  <c r="AD1083" i="3"/>
  <c r="AD583" i="3"/>
  <c r="AD989" i="3"/>
  <c r="AD587" i="3"/>
  <c r="AD951" i="3"/>
  <c r="AD759" i="3"/>
  <c r="AD874" i="3"/>
  <c r="AD258" i="3"/>
  <c r="AD434" i="3"/>
  <c r="AD880" i="3"/>
  <c r="AD919" i="3"/>
  <c r="AD818" i="3"/>
  <c r="AD189" i="3"/>
  <c r="AD1224" i="3"/>
  <c r="AD828" i="3"/>
  <c r="AD875" i="3"/>
  <c r="AD351" i="3"/>
  <c r="AD565" i="3"/>
  <c r="AD145" i="3"/>
  <c r="AD286" i="3"/>
  <c r="AD760" i="3"/>
  <c r="AD385" i="3"/>
  <c r="AD99" i="3"/>
  <c r="AD456" i="3"/>
  <c r="AD1165" i="3"/>
  <c r="AD918" i="3"/>
  <c r="AD571" i="3"/>
  <c r="AD300" i="3"/>
  <c r="AD1047" i="3"/>
  <c r="AD310" i="3"/>
  <c r="AD590" i="3"/>
  <c r="AD961" i="3"/>
  <c r="AD488" i="3"/>
  <c r="AD698" i="3"/>
  <c r="AD363" i="3"/>
  <c r="AD1215" i="3"/>
  <c r="AD1030" i="3"/>
  <c r="AD409" i="3"/>
  <c r="AD715" i="3"/>
  <c r="AD391" i="3"/>
  <c r="AD508" i="3"/>
  <c r="AD1204" i="3"/>
  <c r="AD772" i="3"/>
  <c r="AD299" i="3"/>
  <c r="AD618" i="3"/>
  <c r="AD983" i="3"/>
  <c r="AD1129" i="3"/>
  <c r="AD167" i="3"/>
  <c r="AD370" i="3"/>
  <c r="AD829" i="3"/>
  <c r="AD847" i="3"/>
  <c r="AD1180" i="3"/>
  <c r="AD1052" i="3"/>
  <c r="AD923" i="3"/>
  <c r="AD435" i="3"/>
  <c r="AD77" i="3"/>
  <c r="AD730" i="3"/>
  <c r="AD352" i="3"/>
  <c r="AD693" i="3"/>
  <c r="AD279" i="3"/>
  <c r="AD1144" i="3"/>
  <c r="AD477" i="3"/>
  <c r="AD633" i="3"/>
  <c r="AD643" i="3"/>
  <c r="AD323" i="3"/>
  <c r="AD92" i="3"/>
  <c r="AD379" i="3"/>
  <c r="AD894" i="3"/>
  <c r="AD714" i="3"/>
  <c r="AD389" i="3"/>
  <c r="AD71" i="3"/>
  <c r="AD1178" i="3"/>
  <c r="AD499" i="3"/>
  <c r="AD253" i="3"/>
  <c r="AD146" i="3"/>
  <c r="AD838" i="3"/>
  <c r="AD538" i="3"/>
  <c r="AD465" i="3"/>
  <c r="AD73" i="3"/>
  <c r="AD1182" i="3"/>
  <c r="AD799" i="3"/>
  <c r="AD401" i="3"/>
  <c r="AD381" i="3"/>
  <c r="AD1188" i="3"/>
  <c r="AD156" i="3"/>
  <c r="AD600" i="3"/>
  <c r="AD710" i="3"/>
  <c r="AD1066" i="3"/>
  <c r="AD996" i="3"/>
  <c r="AD752" i="3"/>
  <c r="AD1183" i="3"/>
  <c r="AD554" i="3"/>
  <c r="AD1085" i="3"/>
  <c r="AD607" i="3"/>
  <c r="AD177" i="3"/>
  <c r="AD83" i="3"/>
  <c r="AD509" i="3"/>
  <c r="AD366" i="3"/>
  <c r="AD150" i="3"/>
  <c r="AD79" i="3"/>
  <c r="AD1125" i="3"/>
  <c r="AD248" i="3"/>
  <c r="AD1091" i="3"/>
  <c r="AD491" i="3"/>
  <c r="AD615" i="3"/>
  <c r="AD817" i="3"/>
  <c r="AD191" i="3"/>
  <c r="AD348" i="3"/>
  <c r="AD487" i="3"/>
  <c r="AD1019" i="3"/>
  <c r="AD762" i="3"/>
  <c r="AD531" i="3"/>
  <c r="AD564" i="3"/>
  <c r="AD1005" i="3"/>
  <c r="AD546" i="3"/>
  <c r="AD816" i="3"/>
  <c r="AD940" i="3"/>
  <c r="AD392" i="3"/>
  <c r="AD466" i="3"/>
  <c r="AD237" i="3"/>
  <c r="AD111" i="3"/>
  <c r="AD852" i="3"/>
  <c r="AD264" i="3"/>
  <c r="AD907" i="3"/>
  <c r="AD1179" i="3"/>
  <c r="AD835" i="3"/>
  <c r="AD979" i="3"/>
  <c r="AD238" i="3"/>
  <c r="AD154" i="3"/>
  <c r="AD660" i="3"/>
  <c r="AD846" i="3"/>
  <c r="AD278" i="3"/>
  <c r="AD798" i="3"/>
  <c r="AD407" i="3"/>
  <c r="AD656" i="3"/>
  <c r="AD212" i="3"/>
  <c r="AD664" i="3"/>
  <c r="AD777" i="3"/>
  <c r="AD864" i="3"/>
  <c r="AD934" i="3"/>
  <c r="AD1234" i="3"/>
  <c r="AD95" i="3"/>
  <c r="AD1135" i="3"/>
  <c r="AD148" i="3"/>
  <c r="AD1209" i="3"/>
  <c r="AD1133" i="3"/>
  <c r="AD962" i="3"/>
  <c r="AD468" i="3"/>
  <c r="AD132" i="3"/>
  <c r="AD939" i="3"/>
  <c r="AD1015" i="3"/>
  <c r="AD681" i="3"/>
  <c r="AD1117" i="3"/>
  <c r="AD387" i="3"/>
  <c r="AD384" i="3"/>
  <c r="AD1061" i="3"/>
  <c r="AD544" i="3"/>
  <c r="AD378" i="3"/>
  <c r="AD1071" i="3"/>
  <c r="AD231" i="3"/>
  <c r="AD193" i="3"/>
  <c r="AD1139" i="3"/>
  <c r="AD322" i="3"/>
  <c r="AD479" i="3"/>
  <c r="AD775" i="3"/>
  <c r="AD1070" i="3"/>
  <c r="AD137" i="3"/>
  <c r="AD912" i="3"/>
  <c r="AD1150" i="3"/>
  <c r="AD423" i="3"/>
  <c r="AD93" i="3"/>
  <c r="AD454" i="3"/>
  <c r="AD836" i="3"/>
  <c r="AD451" i="3"/>
  <c r="AD589" i="3"/>
  <c r="AD931" i="3"/>
  <c r="AD288" i="3"/>
  <c r="AD725" i="3"/>
  <c r="AD201" i="3"/>
  <c r="AD1003" i="3"/>
  <c r="AD1166" i="3"/>
  <c r="AD344" i="3"/>
  <c r="AD736" i="3"/>
  <c r="AD263" i="3"/>
  <c r="AD160" i="3"/>
  <c r="AD425" i="3"/>
  <c r="AD574" i="3"/>
  <c r="AD769" i="3"/>
  <c r="AD359" i="3"/>
  <c r="AD662" i="3"/>
  <c r="AD190" i="3"/>
  <c r="AD617" i="3"/>
  <c r="AD419" i="3"/>
  <c r="AD1096" i="3"/>
  <c r="AD1095" i="3"/>
  <c r="AD1011" i="3"/>
  <c r="AD94" i="3"/>
  <c r="AD566" i="3"/>
  <c r="AD532" i="3"/>
  <c r="AD292" i="3"/>
  <c r="AD577" i="3"/>
  <c r="AD785" i="3"/>
  <c r="AD336" i="3"/>
  <c r="AD761" i="3"/>
  <c r="AD1013" i="3"/>
  <c r="AD490" i="3"/>
  <c r="AD308" i="3"/>
  <c r="AD706" i="3"/>
  <c r="AD869" i="3"/>
  <c r="AD420" i="3"/>
  <c r="AD813" i="3"/>
  <c r="AD549" i="3"/>
  <c r="AD968" i="3"/>
  <c r="AD1201" i="3"/>
  <c r="AD906" i="3"/>
  <c r="AD950" i="3"/>
  <c r="AD202" i="3"/>
  <c r="AD457" i="3"/>
  <c r="AD1173" i="3"/>
  <c r="AD1007" i="3"/>
  <c r="AD704" i="3"/>
  <c r="AD1225" i="3"/>
  <c r="AD700" i="3"/>
  <c r="AD754" i="3"/>
  <c r="AD795" i="3"/>
  <c r="AD862" i="3"/>
  <c r="AD127" i="3"/>
  <c r="AD826" i="3"/>
  <c r="AD214" i="3"/>
  <c r="AD678" i="3"/>
  <c r="AD395" i="3"/>
  <c r="AD1100" i="3"/>
  <c r="AD1143" i="3"/>
  <c r="AD1106" i="3"/>
  <c r="AD897" i="3"/>
  <c r="AD105" i="3"/>
  <c r="AD164" i="3"/>
  <c r="AD157" i="3"/>
  <c r="AD510" i="3"/>
  <c r="AD1223" i="3"/>
  <c r="AD159" i="3"/>
  <c r="AD502" i="3"/>
  <c r="AD629" i="3"/>
  <c r="AD516" i="3"/>
  <c r="AD797" i="3"/>
  <c r="AD123" i="3"/>
  <c r="AD709" i="3"/>
  <c r="AD986" i="3"/>
  <c r="AD517" i="3"/>
  <c r="AD267" i="3"/>
  <c r="AD1018" i="3"/>
  <c r="AD422" i="3"/>
  <c r="AD620" i="3"/>
  <c r="AD783" i="3"/>
  <c r="AD1154" i="3"/>
  <c r="AD1184" i="3"/>
  <c r="AD321" i="3"/>
  <c r="AD252" i="3"/>
  <c r="AD102" i="3"/>
  <c r="AD424" i="3"/>
  <c r="AD497" i="3"/>
  <c r="AD1102" i="3"/>
  <c r="AD188" i="3"/>
  <c r="AD928" i="3"/>
  <c r="AD794" i="3"/>
  <c r="AD500" i="3"/>
  <c r="AD112" i="3"/>
  <c r="AD863" i="3"/>
  <c r="AD271" i="3"/>
  <c r="AD417" i="3"/>
  <c r="AD654" i="3"/>
  <c r="AD753" i="3"/>
  <c r="AD211" i="3"/>
  <c r="AD109" i="3"/>
  <c r="AD390" i="3"/>
  <c r="AD913" i="3"/>
  <c r="AD304" i="3"/>
  <c r="AD540" i="3"/>
  <c r="AD216" i="3"/>
  <c r="AD301" i="3"/>
  <c r="AD1033" i="3"/>
  <c r="AD187" i="3"/>
  <c r="AD345" i="3"/>
  <c r="AD887" i="3"/>
  <c r="AD953" i="3"/>
  <c r="AD722" i="3"/>
  <c r="AD139" i="3"/>
  <c r="AD225" i="3"/>
  <c r="AD106" i="3"/>
  <c r="AD421" i="3"/>
  <c r="AD280" i="3"/>
  <c r="AD1169" i="3"/>
  <c r="N13" i="3"/>
  <c r="N15" i="3"/>
  <c r="Z7" i="3" s="1"/>
  <c r="AD56" i="3" s="1"/>
  <c r="N18" i="3"/>
  <c r="Z9" i="3" s="1"/>
  <c r="N16" i="3"/>
  <c r="Z114" i="3"/>
  <c r="AD1233" i="3" s="1"/>
  <c r="N14" i="3"/>
  <c r="N12" i="3"/>
  <c r="Z6" i="3" s="1"/>
  <c r="AD45" i="3" s="1"/>
  <c r="AO116" i="3"/>
  <c r="AP116" i="3" s="1"/>
  <c r="AK116" i="3"/>
  <c r="P116" i="3"/>
  <c r="A117" i="3"/>
  <c r="Q115" i="3"/>
  <c r="AD1237" i="3" s="1"/>
  <c r="S115" i="3"/>
  <c r="AD1239" i="3" s="1"/>
  <c r="T115" i="3"/>
  <c r="V115" i="3" s="1"/>
  <c r="AD1240" i="3" s="1"/>
  <c r="R115" i="3"/>
  <c r="AD1238" i="3" s="1"/>
  <c r="U115" i="3"/>
  <c r="W115" i="3" s="1"/>
  <c r="AD1241" i="3" s="1"/>
  <c r="X115" i="3"/>
  <c r="AD1242" i="3" s="1"/>
  <c r="X1001" i="3" l="1"/>
  <c r="AD65" i="3" s="1"/>
  <c r="Q1001" i="3"/>
  <c r="T1001" i="3"/>
  <c r="V1001" i="3" s="1"/>
  <c r="S1001" i="3"/>
  <c r="U1001" i="3"/>
  <c r="W1001" i="3" s="1"/>
  <c r="Z1001" i="3"/>
  <c r="R1001" i="3"/>
  <c r="Y1001" i="3"/>
  <c r="AD66" i="3" s="1"/>
  <c r="Y116" i="3"/>
  <c r="AD1254" i="3" s="1"/>
  <c r="AD1256" i="3"/>
  <c r="AD1246" i="3"/>
  <c r="AD1247" i="3"/>
  <c r="AD78" i="3"/>
  <c r="E203" i="5"/>
  <c r="F203" i="5" s="1"/>
  <c r="E207" i="5"/>
  <c r="F207" i="5" s="1"/>
  <c r="E204" i="5"/>
  <c r="F204" i="5" s="1"/>
  <c r="E206" i="5"/>
  <c r="F206" i="5" s="1"/>
  <c r="E205" i="5"/>
  <c r="F205" i="5" s="1"/>
  <c r="E202" i="5"/>
  <c r="F202" i="5" s="1"/>
  <c r="AO117" i="3"/>
  <c r="AP117" i="3" s="1"/>
  <c r="AK117" i="3"/>
  <c r="P117" i="3"/>
  <c r="AD1267" i="3" s="1"/>
  <c r="A118" i="3"/>
  <c r="Z116" i="3"/>
  <c r="AD1255" i="3" s="1"/>
  <c r="Q116" i="3"/>
  <c r="E200" i="5" s="1"/>
  <c r="F200" i="5" s="1"/>
  <c r="U116" i="3"/>
  <c r="W116" i="3" s="1"/>
  <c r="AD1252" i="3" s="1"/>
  <c r="S116" i="3"/>
  <c r="AD1250" i="3" s="1"/>
  <c r="R116" i="3"/>
  <c r="AD1249" i="3" s="1"/>
  <c r="X116" i="3"/>
  <c r="AD1253" i="3" s="1"/>
  <c r="T116" i="3"/>
  <c r="V116" i="3" s="1"/>
  <c r="AD1251" i="3" s="1"/>
  <c r="AD1257" i="3" l="1"/>
  <c r="AD1258" i="3"/>
  <c r="AD60" i="3"/>
  <c r="AD1248" i="3"/>
  <c r="Y117" i="3"/>
  <c r="AD1265" i="3" s="1"/>
  <c r="E199" i="5"/>
  <c r="F199" i="5" s="1"/>
  <c r="E201" i="5"/>
  <c r="F201" i="5" s="1"/>
  <c r="AO118" i="3"/>
  <c r="AP118" i="3" s="1"/>
  <c r="AK118" i="3"/>
  <c r="P118" i="3"/>
  <c r="A119" i="3"/>
  <c r="Z117" i="3"/>
  <c r="AD1266" i="3" s="1"/>
  <c r="Q117" i="3"/>
  <c r="AD1259" i="3" s="1"/>
  <c r="T117" i="3"/>
  <c r="V117" i="3" s="1"/>
  <c r="AD1262" i="3" s="1"/>
  <c r="S117" i="3"/>
  <c r="AD1261" i="3" s="1"/>
  <c r="R117" i="3"/>
  <c r="AD1260" i="3" s="1"/>
  <c r="U117" i="3"/>
  <c r="W117" i="3" s="1"/>
  <c r="AD1263" i="3" s="1"/>
  <c r="X117" i="3"/>
  <c r="AD1264" i="3" s="1"/>
  <c r="E208" i="5" l="1"/>
  <c r="F208" i="5" s="1"/>
  <c r="Y118" i="3"/>
  <c r="AO119" i="3"/>
  <c r="AP119" i="3" s="1"/>
  <c r="AK119" i="3"/>
  <c r="P119" i="3"/>
  <c r="Y119" i="3" s="1"/>
  <c r="A120" i="3"/>
  <c r="Q118" i="3"/>
  <c r="E209" i="5" s="1"/>
  <c r="F209" i="5" s="1"/>
  <c r="S118" i="3"/>
  <c r="T118" i="3"/>
  <c r="V118" i="3" s="1"/>
  <c r="X118" i="3"/>
  <c r="R118" i="3"/>
  <c r="U118" i="3"/>
  <c r="W118" i="3" s="1"/>
  <c r="AO120" i="3" l="1"/>
  <c r="AK120" i="3"/>
  <c r="P120" i="3"/>
  <c r="AP120" i="3"/>
  <c r="A121" i="3"/>
  <c r="Z119" i="3"/>
  <c r="Q119" i="3"/>
  <c r="T119" i="3"/>
  <c r="V119" i="3" s="1"/>
  <c r="S119" i="3"/>
  <c r="X119" i="3"/>
  <c r="R119" i="3"/>
  <c r="U119" i="3"/>
  <c r="W119" i="3" s="1"/>
  <c r="E210" i="5" l="1"/>
  <c r="F210" i="5" s="1"/>
  <c r="E211" i="5"/>
  <c r="F211" i="5" s="1"/>
  <c r="E212" i="5"/>
  <c r="F212" i="5" s="1"/>
  <c r="E213" i="5"/>
  <c r="F213" i="5" s="1"/>
  <c r="Y120" i="3"/>
  <c r="AK121" i="3"/>
  <c r="AO121" i="3"/>
  <c r="AP121" i="3" s="1"/>
  <c r="P121" i="3"/>
  <c r="Y121" i="3" s="1"/>
  <c r="A122" i="3"/>
  <c r="Z120" i="3"/>
  <c r="Q120" i="3"/>
  <c r="E215" i="5" s="1"/>
  <c r="F215" i="5" s="1"/>
  <c r="U120" i="3"/>
  <c r="W120" i="3" s="1"/>
  <c r="X120" i="3"/>
  <c r="S120" i="3"/>
  <c r="R120" i="3"/>
  <c r="T120" i="3"/>
  <c r="V120" i="3" s="1"/>
  <c r="E214" i="5" l="1"/>
  <c r="F214" i="5" s="1"/>
  <c r="AK122" i="3"/>
  <c r="AO122" i="3"/>
  <c r="AP122" i="3" s="1"/>
  <c r="P122" i="3"/>
  <c r="Y122" i="3" s="1"/>
  <c r="A123" i="3"/>
  <c r="Z121" i="3"/>
  <c r="Q121" i="3"/>
  <c r="T121" i="3"/>
  <c r="V121" i="3" s="1"/>
  <c r="R121" i="3"/>
  <c r="X121" i="3"/>
  <c r="S121" i="3"/>
  <c r="U121" i="3"/>
  <c r="W121" i="3" s="1"/>
  <c r="Z85" i="3" l="1"/>
  <c r="AD914" i="3" s="1"/>
  <c r="Z96" i="3"/>
  <c r="AD1035" i="3" s="1"/>
  <c r="Z107" i="3"/>
  <c r="AD1156" i="3" s="1"/>
  <c r="Z118" i="3"/>
  <c r="Z20" i="3"/>
  <c r="AD199" i="3" s="1"/>
  <c r="Z29" i="3"/>
  <c r="AD298" i="3" s="1"/>
  <c r="Z39" i="3"/>
  <c r="AD408" i="3" s="1"/>
  <c r="Z52" i="3"/>
  <c r="AD551" i="3" s="1"/>
  <c r="Z63" i="3"/>
  <c r="AD672" i="3" s="1"/>
  <c r="Z74" i="3"/>
  <c r="AD793" i="3" s="1"/>
  <c r="AK123" i="3"/>
  <c r="AO123" i="3"/>
  <c r="AP123" i="3" s="1"/>
  <c r="P123" i="3"/>
  <c r="Y123" i="3" s="1"/>
  <c r="A124" i="3"/>
  <c r="Z122" i="3"/>
  <c r="Q122" i="3"/>
  <c r="U122" i="3"/>
  <c r="W122" i="3" s="1"/>
  <c r="T122" i="3"/>
  <c r="V122" i="3" s="1"/>
  <c r="X122" i="3"/>
  <c r="S122" i="3"/>
  <c r="R122" i="3"/>
  <c r="AO124" i="3" l="1"/>
  <c r="AK124" i="3"/>
  <c r="P124" i="3"/>
  <c r="Y124" i="3" s="1"/>
  <c r="AP124" i="3"/>
  <c r="A125" i="3"/>
  <c r="Z123" i="3"/>
  <c r="Q123" i="3"/>
  <c r="U123" i="3"/>
  <c r="W123" i="3" s="1"/>
  <c r="T123" i="3"/>
  <c r="V123" i="3" s="1"/>
  <c r="S123" i="3"/>
  <c r="R123" i="3"/>
  <c r="X123" i="3"/>
  <c r="AO125" i="3" l="1"/>
  <c r="AK125" i="3"/>
  <c r="P125" i="3"/>
  <c r="Y125" i="3" s="1"/>
  <c r="AP125" i="3"/>
  <c r="A126" i="3"/>
  <c r="Z124" i="3"/>
  <c r="Q124" i="3"/>
  <c r="X124" i="3"/>
  <c r="R124" i="3"/>
  <c r="S124" i="3"/>
  <c r="T124" i="3"/>
  <c r="V124" i="3" s="1"/>
  <c r="U124" i="3"/>
  <c r="W124" i="3" s="1"/>
  <c r="AK126" i="3" l="1"/>
  <c r="AO126" i="3"/>
  <c r="P126" i="3"/>
  <c r="Y126" i="3" s="1"/>
  <c r="AP126" i="3"/>
  <c r="A127" i="3"/>
  <c r="Z125" i="3"/>
  <c r="Q125" i="3"/>
  <c r="S125" i="3"/>
  <c r="R125" i="3"/>
  <c r="X125" i="3"/>
  <c r="T125" i="3"/>
  <c r="V125" i="3" s="1"/>
  <c r="U125" i="3"/>
  <c r="W125" i="3" s="1"/>
  <c r="AK127" i="3" l="1"/>
  <c r="AO127" i="3"/>
  <c r="P127" i="3"/>
  <c r="Y127" i="3" s="1"/>
  <c r="AP127" i="3"/>
  <c r="A128" i="3"/>
  <c r="Z126" i="3"/>
  <c r="Q126" i="3"/>
  <c r="S126" i="3"/>
  <c r="R126" i="3"/>
  <c r="U126" i="3"/>
  <c r="W126" i="3" s="1"/>
  <c r="T126" i="3"/>
  <c r="V126" i="3" s="1"/>
  <c r="X126" i="3"/>
  <c r="AK128" i="3" l="1"/>
  <c r="AO128" i="3"/>
  <c r="P128" i="3"/>
  <c r="Y128" i="3" s="1"/>
  <c r="AP128" i="3"/>
  <c r="A129" i="3"/>
  <c r="Z127" i="3"/>
  <c r="Q127" i="3"/>
  <c r="X127" i="3"/>
  <c r="T127" i="3"/>
  <c r="V127" i="3" s="1"/>
  <c r="S127" i="3"/>
  <c r="R127" i="3"/>
  <c r="U127" i="3"/>
  <c r="W127" i="3" s="1"/>
  <c r="A130" i="3" l="1"/>
  <c r="AO129" i="3"/>
  <c r="AK129" i="3"/>
  <c r="P129" i="3"/>
  <c r="Y129" i="3" s="1"/>
  <c r="AP129" i="3"/>
  <c r="Z128" i="3"/>
  <c r="Q128" i="3"/>
  <c r="R128" i="3"/>
  <c r="T128" i="3"/>
  <c r="V128" i="3" s="1"/>
  <c r="U128" i="3"/>
  <c r="W128" i="3" s="1"/>
  <c r="S128" i="3"/>
  <c r="X128" i="3"/>
  <c r="Z129" i="3" l="1"/>
  <c r="Q129" i="3"/>
  <c r="S129" i="3"/>
  <c r="X129" i="3"/>
  <c r="U129" i="3"/>
  <c r="W129" i="3" s="1"/>
  <c r="R129" i="3"/>
  <c r="T129" i="3"/>
  <c r="V129" i="3" s="1"/>
  <c r="AK130" i="3"/>
  <c r="AO130" i="3"/>
  <c r="AP130" i="3" s="1"/>
  <c r="P130" i="3"/>
  <c r="Y130" i="3" s="1"/>
  <c r="A131" i="3"/>
  <c r="AO131" i="3" l="1"/>
  <c r="AK131" i="3"/>
  <c r="P131" i="3"/>
  <c r="Y131" i="3" s="1"/>
  <c r="AP131" i="3"/>
  <c r="A132" i="3"/>
  <c r="Z130" i="3"/>
  <c r="Q130" i="3"/>
  <c r="U130" i="3"/>
  <c r="W130" i="3" s="1"/>
  <c r="X130" i="3"/>
  <c r="R130" i="3"/>
  <c r="T130" i="3"/>
  <c r="V130" i="3" s="1"/>
  <c r="S130" i="3"/>
  <c r="AK132" i="3" l="1"/>
  <c r="AO132" i="3"/>
  <c r="AP132" i="3" s="1"/>
  <c r="P132" i="3"/>
  <c r="Y132" i="3" s="1"/>
  <c r="A133" i="3"/>
  <c r="Z131" i="3"/>
  <c r="Q131" i="3"/>
  <c r="S131" i="3"/>
  <c r="T131" i="3"/>
  <c r="V131" i="3" s="1"/>
  <c r="U131" i="3"/>
  <c r="W131" i="3" s="1"/>
  <c r="X131" i="3"/>
  <c r="R131" i="3"/>
  <c r="AK133" i="3" l="1"/>
  <c r="AO133" i="3"/>
  <c r="AP133" i="3" s="1"/>
  <c r="P133" i="3"/>
  <c r="Y133" i="3" s="1"/>
  <c r="A134" i="3"/>
  <c r="Z132" i="3"/>
  <c r="Q132" i="3"/>
  <c r="U132" i="3"/>
  <c r="W132" i="3" s="1"/>
  <c r="X132" i="3"/>
  <c r="R132" i="3"/>
  <c r="T132" i="3"/>
  <c r="V132" i="3" s="1"/>
  <c r="S132" i="3"/>
  <c r="AO134" i="3" l="1"/>
  <c r="AP134" i="3" s="1"/>
  <c r="AK134" i="3"/>
  <c r="P134" i="3"/>
  <c r="Y134" i="3" s="1"/>
  <c r="A135" i="3"/>
  <c r="Z133" i="3"/>
  <c r="Q133" i="3"/>
  <c r="U133" i="3"/>
  <c r="W133" i="3" s="1"/>
  <c r="X133" i="3"/>
  <c r="R133" i="3"/>
  <c r="S133" i="3"/>
  <c r="T133" i="3"/>
  <c r="V133" i="3" s="1"/>
  <c r="Z134" i="3" l="1"/>
  <c r="Q134" i="3"/>
  <c r="R134" i="3"/>
  <c r="U134" i="3"/>
  <c r="W134" i="3" s="1"/>
  <c r="T134" i="3"/>
  <c r="V134" i="3" s="1"/>
  <c r="X134" i="3"/>
  <c r="S134" i="3"/>
  <c r="AO135" i="3"/>
  <c r="AP135" i="3" s="1"/>
  <c r="AK135" i="3"/>
  <c r="P135" i="3"/>
  <c r="Y135" i="3" s="1"/>
  <c r="A136" i="3"/>
  <c r="AO136" i="3" l="1"/>
  <c r="AP136" i="3" s="1"/>
  <c r="AK136" i="3"/>
  <c r="P136" i="3"/>
  <c r="Y136" i="3" s="1"/>
  <c r="A137" i="3"/>
  <c r="Z135" i="3"/>
  <c r="Q135" i="3"/>
  <c r="S135" i="3"/>
  <c r="U135" i="3"/>
  <c r="W135" i="3" s="1"/>
  <c r="X135" i="3"/>
  <c r="R135" i="3"/>
  <c r="T135" i="3"/>
  <c r="V135" i="3" s="1"/>
  <c r="AK137" i="3" l="1"/>
  <c r="AO137" i="3"/>
  <c r="AP137" i="3" s="1"/>
  <c r="P137" i="3"/>
  <c r="Y137" i="3" s="1"/>
  <c r="A138" i="3"/>
  <c r="Z136" i="3"/>
  <c r="Q136" i="3"/>
  <c r="T136" i="3"/>
  <c r="V136" i="3" s="1"/>
  <c r="X136" i="3"/>
  <c r="R136" i="3"/>
  <c r="U136" i="3"/>
  <c r="W136" i="3" s="1"/>
  <c r="S136" i="3"/>
  <c r="Z137" i="3" l="1"/>
  <c r="Q137" i="3"/>
  <c r="T137" i="3"/>
  <c r="V137" i="3" s="1"/>
  <c r="X137" i="3"/>
  <c r="R137" i="3"/>
  <c r="U137" i="3"/>
  <c r="W137" i="3" s="1"/>
  <c r="S137" i="3"/>
  <c r="AO138" i="3"/>
  <c r="AP138" i="3" s="1"/>
  <c r="AK138" i="3"/>
  <c r="P138" i="3"/>
  <c r="Y138" i="3" s="1"/>
  <c r="A139" i="3"/>
  <c r="AO139" i="3" l="1"/>
  <c r="AP139" i="3" s="1"/>
  <c r="AK139" i="3"/>
  <c r="P139" i="3"/>
  <c r="Y139" i="3" s="1"/>
  <c r="A140" i="3"/>
  <c r="A141" i="3" s="1"/>
  <c r="Z138" i="3"/>
  <c r="Q138" i="3"/>
  <c r="T138" i="3"/>
  <c r="V138" i="3" s="1"/>
  <c r="S138" i="3"/>
  <c r="U138" i="3"/>
  <c r="W138" i="3" s="1"/>
  <c r="X138" i="3"/>
  <c r="R138" i="3"/>
  <c r="A142" i="3" l="1"/>
  <c r="AK141" i="3"/>
  <c r="AO141" i="3"/>
  <c r="AP141" i="3" s="1"/>
  <c r="P141" i="3"/>
  <c r="Y141" i="3" s="1"/>
  <c r="AO140" i="3"/>
  <c r="AP140" i="3" s="1"/>
  <c r="AK140" i="3"/>
  <c r="P140" i="3"/>
  <c r="Y140" i="3" s="1"/>
  <c r="Z139" i="3"/>
  <c r="Q139" i="3"/>
  <c r="S139" i="3"/>
  <c r="X139" i="3"/>
  <c r="R139" i="3"/>
  <c r="T139" i="3"/>
  <c r="V139" i="3" s="1"/>
  <c r="U139" i="3"/>
  <c r="W139" i="3" s="1"/>
  <c r="P142" i="3" l="1"/>
  <c r="Y142" i="3" s="1"/>
  <c r="AK142" i="3"/>
  <c r="AO142" i="3"/>
  <c r="AP142" i="3" s="1"/>
  <c r="A143" i="3"/>
  <c r="A144" i="3" s="1"/>
  <c r="A145" i="3" s="1"/>
  <c r="Z141" i="3"/>
  <c r="Q141" i="3"/>
  <c r="X141" i="3"/>
  <c r="U141" i="3"/>
  <c r="W141" i="3" s="1"/>
  <c r="R141" i="3"/>
  <c r="T141" i="3"/>
  <c r="V141" i="3" s="1"/>
  <c r="S141" i="3"/>
  <c r="Z140" i="3"/>
  <c r="Q140" i="3"/>
  <c r="U140" i="3"/>
  <c r="W140" i="3" s="1"/>
  <c r="S140" i="3"/>
  <c r="X140" i="3"/>
  <c r="R140" i="3"/>
  <c r="T140" i="3"/>
  <c r="V140" i="3" s="1"/>
  <c r="A146" i="3" l="1"/>
  <c r="A147" i="3" s="1"/>
  <c r="AO145" i="3"/>
  <c r="AP145" i="3" s="1"/>
  <c r="P145" i="3"/>
  <c r="Y145" i="3" s="1"/>
  <c r="AK145" i="3"/>
  <c r="AO144" i="3"/>
  <c r="AP144" i="3" s="1"/>
  <c r="AK144" i="3"/>
  <c r="P144" i="3"/>
  <c r="Y144" i="3" s="1"/>
  <c r="AO143" i="3"/>
  <c r="AP143" i="3" s="1"/>
  <c r="AK143" i="3"/>
  <c r="P143" i="3"/>
  <c r="Y143" i="3" s="1"/>
  <c r="Z142" i="3"/>
  <c r="Q142" i="3"/>
  <c r="R142" i="3"/>
  <c r="T142" i="3"/>
  <c r="V142" i="3" s="1"/>
  <c r="S142" i="3"/>
  <c r="X142" i="3"/>
  <c r="U142" i="3"/>
  <c r="W142" i="3" s="1"/>
  <c r="E173" i="5"/>
  <c r="F173" i="5" s="1"/>
  <c r="E174" i="5"/>
  <c r="F174" i="5" s="1"/>
  <c r="A148" i="3" l="1"/>
  <c r="A149" i="3" s="1"/>
  <c r="AK147" i="3"/>
  <c r="AO147" i="3"/>
  <c r="AP147" i="3" s="1"/>
  <c r="P147" i="3"/>
  <c r="Y147" i="3" s="1"/>
  <c r="P146" i="3"/>
  <c r="Y146" i="3" s="1"/>
  <c r="AK146" i="3"/>
  <c r="AO146" i="3"/>
  <c r="AP146" i="3" s="1"/>
  <c r="Z145" i="3"/>
  <c r="Q145" i="3"/>
  <c r="U145" i="3"/>
  <c r="W145" i="3" s="1"/>
  <c r="T145" i="3"/>
  <c r="V145" i="3" s="1"/>
  <c r="R145" i="3"/>
  <c r="X145" i="3"/>
  <c r="S145" i="3"/>
  <c r="Z143" i="3"/>
  <c r="Q143" i="3"/>
  <c r="U143" i="3"/>
  <c r="W143" i="3" s="1"/>
  <c r="X143" i="3"/>
  <c r="R143" i="3"/>
  <c r="S143" i="3"/>
  <c r="T143" i="3"/>
  <c r="V143" i="3" s="1"/>
  <c r="Z144" i="3"/>
  <c r="Q144" i="3"/>
  <c r="T144" i="3"/>
  <c r="V144" i="3" s="1"/>
  <c r="S144" i="3"/>
  <c r="R144" i="3"/>
  <c r="U144" i="3"/>
  <c r="W144" i="3" s="1"/>
  <c r="X144" i="3"/>
  <c r="AK149" i="3" l="1"/>
  <c r="P149" i="3"/>
  <c r="Y149" i="3" s="1"/>
  <c r="AO149" i="3"/>
  <c r="AP149" i="3" s="1"/>
  <c r="A150" i="3"/>
  <c r="Z147" i="3"/>
  <c r="Q147" i="3"/>
  <c r="U147" i="3"/>
  <c r="W147" i="3" s="1"/>
  <c r="X147" i="3"/>
  <c r="T147" i="3"/>
  <c r="V147" i="3" s="1"/>
  <c r="S147" i="3"/>
  <c r="R147" i="3"/>
  <c r="AK148" i="3"/>
  <c r="P148" i="3"/>
  <c r="Y148" i="3" s="1"/>
  <c r="AO148" i="3"/>
  <c r="AP148" i="3" s="1"/>
  <c r="Z146" i="3"/>
  <c r="Q146" i="3"/>
  <c r="X146" i="3"/>
  <c r="U146" i="3"/>
  <c r="W146" i="3" s="1"/>
  <c r="S146" i="3"/>
  <c r="R146" i="3"/>
  <c r="T146" i="3"/>
  <c r="V146" i="3" s="1"/>
  <c r="E183" i="5"/>
  <c r="F183" i="5" s="1"/>
  <c r="E185" i="5"/>
  <c r="F185" i="5" s="1"/>
  <c r="A151" i="3" l="1"/>
  <c r="A152" i="3" s="1"/>
  <c r="P150" i="3"/>
  <c r="Y150" i="3" s="1"/>
  <c r="AO150" i="3"/>
  <c r="AP150" i="3" s="1"/>
  <c r="AK150" i="3"/>
  <c r="Z149" i="3"/>
  <c r="Q149" i="3"/>
  <c r="U149" i="3"/>
  <c r="W149" i="3" s="1"/>
  <c r="T149" i="3"/>
  <c r="V149" i="3" s="1"/>
  <c r="R149" i="3"/>
  <c r="S149" i="3"/>
  <c r="X149" i="3"/>
  <c r="Z148" i="3"/>
  <c r="Q148" i="3"/>
  <c r="X148" i="3"/>
  <c r="U148" i="3"/>
  <c r="W148" i="3" s="1"/>
  <c r="S148" i="3"/>
  <c r="T148" i="3"/>
  <c r="V148" i="3" s="1"/>
  <c r="R148" i="3"/>
  <c r="E178" i="5"/>
  <c r="F178" i="5" s="1"/>
  <c r="E186" i="5"/>
  <c r="F186" i="5" s="1"/>
  <c r="E182" i="5"/>
  <c r="F182" i="5" s="1"/>
  <c r="E179" i="5"/>
  <c r="F179" i="5" s="1"/>
  <c r="E180" i="5"/>
  <c r="F180" i="5" s="1"/>
  <c r="E181" i="5"/>
  <c r="F181" i="5" s="1"/>
  <c r="AK152" i="3" l="1"/>
  <c r="AO152" i="3"/>
  <c r="AP152" i="3" s="1"/>
  <c r="P152" i="3"/>
  <c r="A153" i="3"/>
  <c r="Z150" i="3"/>
  <c r="Q150" i="3"/>
  <c r="S150" i="3"/>
  <c r="T150" i="3"/>
  <c r="V150" i="3" s="1"/>
  <c r="R150" i="3"/>
  <c r="U150" i="3"/>
  <c r="W150" i="3" s="1"/>
  <c r="X150" i="3"/>
  <c r="P151" i="3"/>
  <c r="AK151" i="3"/>
  <c r="AO151" i="3"/>
  <c r="AP151" i="3" s="1"/>
  <c r="E163" i="5"/>
  <c r="F163" i="5" s="1"/>
  <c r="E162" i="5"/>
  <c r="F162" i="5" s="1"/>
  <c r="AK153" i="3" l="1"/>
  <c r="AO153" i="3"/>
  <c r="AP153" i="3" s="1"/>
  <c r="P153" i="3"/>
  <c r="AD1480" i="3" s="1"/>
  <c r="Z152" i="3"/>
  <c r="Y152" i="3"/>
  <c r="Q152" i="3"/>
  <c r="U152" i="3"/>
  <c r="W152" i="3" s="1"/>
  <c r="X152" i="3"/>
  <c r="R152" i="3"/>
  <c r="S152" i="3"/>
  <c r="T152" i="3"/>
  <c r="V152" i="3" s="1"/>
  <c r="Y151" i="3"/>
  <c r="AD1281" i="3"/>
  <c r="AD2518" i="3"/>
  <c r="AD1529" i="3"/>
  <c r="AD1771" i="3"/>
  <c r="AD1342" i="3"/>
  <c r="AD2308" i="3"/>
  <c r="AD1452" i="3"/>
  <c r="AD1492" i="3"/>
  <c r="AD1697" i="3"/>
  <c r="AD1973" i="3"/>
  <c r="AD2572" i="3"/>
  <c r="AD1474" i="3"/>
  <c r="AD2217" i="3"/>
  <c r="AD2004" i="3"/>
  <c r="AD2332" i="3"/>
  <c r="AD2502" i="3"/>
  <c r="AD1333" i="3"/>
  <c r="AD1894" i="3"/>
  <c r="AD1388" i="3"/>
  <c r="AD2067" i="3"/>
  <c r="AD1953" i="3"/>
  <c r="AD1299" i="3"/>
  <c r="AD1685" i="3"/>
  <c r="AD2191" i="3"/>
  <c r="AD2031" i="3"/>
  <c r="AD2579" i="3"/>
  <c r="AD1692" i="3"/>
  <c r="AD1691" i="3"/>
  <c r="AD2312" i="3"/>
  <c r="AD1291" i="3"/>
  <c r="AD1470" i="3"/>
  <c r="AD1913" i="3"/>
  <c r="AD2363" i="3"/>
  <c r="AD2557" i="3"/>
  <c r="AD1616" i="3"/>
  <c r="AD2000" i="3"/>
  <c r="AD1325" i="3"/>
  <c r="AD2437" i="3"/>
  <c r="AD2444" i="3"/>
  <c r="AD1589" i="3"/>
  <c r="AD2635" i="3"/>
  <c r="AD2315" i="3"/>
  <c r="AD1622" i="3"/>
  <c r="AD1748" i="3"/>
  <c r="AD2471" i="3"/>
  <c r="AD1792" i="3"/>
  <c r="AD1519" i="3"/>
  <c r="AD2063" i="3"/>
  <c r="AD2096" i="3"/>
  <c r="AD2008" i="3"/>
  <c r="AD2024" i="3"/>
  <c r="AD2370" i="3"/>
  <c r="AD1553" i="3"/>
  <c r="AD1867" i="3"/>
  <c r="AD2372" i="3"/>
  <c r="AD2337" i="3"/>
  <c r="AD2097" i="3"/>
  <c r="AD2068" i="3"/>
  <c r="AD1513" i="3"/>
  <c r="AD1971" i="3"/>
  <c r="AD2143" i="3"/>
  <c r="AD1533" i="3"/>
  <c r="AD1827" i="3"/>
  <c r="AD2530" i="3"/>
  <c r="AD2358" i="3"/>
  <c r="AD1458" i="3"/>
  <c r="AD1782" i="3"/>
  <c r="AD1747" i="3"/>
  <c r="AD2453" i="3"/>
  <c r="AD1990" i="3"/>
  <c r="AD2627" i="3"/>
  <c r="AD1282" i="3"/>
  <c r="AD1751" i="3"/>
  <c r="AD2617" i="3"/>
  <c r="AD1833" i="3"/>
  <c r="AD1728" i="3"/>
  <c r="AD1618" i="3"/>
  <c r="AD2520" i="3"/>
  <c r="AD1841" i="3"/>
  <c r="AD1556" i="3"/>
  <c r="AD2587" i="3"/>
  <c r="AD2477" i="3"/>
  <c r="AD2396" i="3"/>
  <c r="AD1732" i="3"/>
  <c r="AD2324" i="3"/>
  <c r="AD1486" i="3"/>
  <c r="AD1625" i="3"/>
  <c r="AD1916" i="3"/>
  <c r="AD1797" i="3"/>
  <c r="AD1610" i="3"/>
  <c r="AD1437" i="3"/>
  <c r="AD2144" i="3"/>
  <c r="AD1865" i="3"/>
  <c r="AD2628" i="3"/>
  <c r="AD2012" i="3"/>
  <c r="AD1735" i="3"/>
  <c r="AD2180" i="3"/>
  <c r="AD2593" i="3"/>
  <c r="AD1956" i="3"/>
  <c r="AD1585" i="3"/>
  <c r="AD1979" i="3"/>
  <c r="AD1382" i="3"/>
  <c r="AD1273" i="3"/>
  <c r="AD2338" i="3"/>
  <c r="AD1469" i="3"/>
  <c r="AD2061" i="3"/>
  <c r="AD1401" i="3"/>
  <c r="AD2073" i="3"/>
  <c r="AD1829" i="3"/>
  <c r="AD2424" i="3"/>
  <c r="AD2047" i="3"/>
  <c r="AD2507" i="3"/>
  <c r="AD2298" i="3"/>
  <c r="AD1338" i="3"/>
  <c r="AD2582" i="3"/>
  <c r="AD1661" i="3"/>
  <c r="AD1955" i="3"/>
  <c r="AD2493" i="3"/>
  <c r="AD1613" i="3"/>
  <c r="AD1414" i="3"/>
  <c r="AD1857" i="3"/>
  <c r="AD1583" i="3"/>
  <c r="AD2231" i="3"/>
  <c r="AD1946" i="3"/>
  <c r="AD2641" i="3"/>
  <c r="AD1754" i="3"/>
  <c r="AD1895" i="3"/>
  <c r="AD1466" i="3"/>
  <c r="AD1629" i="3"/>
  <c r="AD2237" i="3"/>
  <c r="AD2116" i="3"/>
  <c r="AD1630" i="3"/>
  <c r="AD2362" i="3"/>
  <c r="AD2041" i="3"/>
  <c r="AD1995" i="3"/>
  <c r="AD1484" i="3"/>
  <c r="AD2193" i="3"/>
  <c r="AD2249" i="3"/>
  <c r="AD2084" i="3"/>
  <c r="AD1978" i="3"/>
  <c r="AD1348" i="3"/>
  <c r="AD1582" i="3"/>
  <c r="AD1999" i="3"/>
  <c r="AD1277" i="3"/>
  <c r="AD2521" i="3"/>
  <c r="AD1423" i="3"/>
  <c r="AD1302" i="3"/>
  <c r="AD1296" i="3"/>
  <c r="AD2124" i="3"/>
  <c r="AD2228" i="3"/>
  <c r="AD1761" i="3"/>
  <c r="AD1596" i="3"/>
  <c r="AD2176" i="3"/>
  <c r="AD1428" i="3"/>
  <c r="AD1725" i="3"/>
  <c r="AD1371" i="3"/>
  <c r="AD1812" i="3"/>
  <c r="AD1970" i="3"/>
  <c r="AD2113" i="3"/>
  <c r="AD1686" i="3"/>
  <c r="AD2600" i="3"/>
  <c r="AD1416" i="3"/>
  <c r="AD2409" i="3"/>
  <c r="AD1405" i="3"/>
  <c r="AD1368" i="3"/>
  <c r="AD2075" i="3"/>
  <c r="AD2202" i="3"/>
  <c r="AD1928" i="3"/>
  <c r="AD2349" i="3"/>
  <c r="AD1683" i="3"/>
  <c r="AD2538" i="3"/>
  <c r="AD2346" i="3"/>
  <c r="AD2374" i="3"/>
  <c r="AD1828" i="3"/>
  <c r="AD1481" i="3"/>
  <c r="AD1731" i="3"/>
  <c r="AD2602" i="3"/>
  <c r="AD1317" i="3"/>
  <c r="AD2107" i="3"/>
  <c r="AD1931" i="3"/>
  <c r="AD2282" i="3"/>
  <c r="AD1330" i="3"/>
  <c r="AD1308" i="3"/>
  <c r="AD1313" i="3"/>
  <c r="AD2440" i="3"/>
  <c r="AD2123" i="3"/>
  <c r="AD2243" i="3"/>
  <c r="AD1276" i="3"/>
  <c r="AD2223" i="3"/>
  <c r="AD2443" i="3"/>
  <c r="AD1315" i="3"/>
  <c r="AD1606" i="3"/>
  <c r="AD2086" i="3"/>
  <c r="AD2087" i="3"/>
  <c r="AD2390" i="3"/>
  <c r="AD1859" i="3"/>
  <c r="AD1799" i="3"/>
  <c r="AD1925" i="3"/>
  <c r="AD1790" i="3"/>
  <c r="AD2624" i="3"/>
  <c r="AD1587" i="3"/>
  <c r="AD1937" i="3"/>
  <c r="AD2148" i="3"/>
  <c r="AD1673" i="3"/>
  <c r="AD2286" i="3"/>
  <c r="AD1653" i="3"/>
  <c r="AD1967" i="3"/>
  <c r="AD2027" i="3"/>
  <c r="AD2076" i="3"/>
  <c r="AD2102" i="3"/>
  <c r="AD1562" i="3"/>
  <c r="AD1623" i="3"/>
  <c r="AD1927" i="3"/>
  <c r="AD1836" i="3"/>
  <c r="AD2430" i="3"/>
  <c r="AD2513" i="3"/>
  <c r="AD1936" i="3"/>
  <c r="AD1449" i="3"/>
  <c r="AD1356" i="3"/>
  <c r="AD2327" i="3"/>
  <c r="AD2574" i="3"/>
  <c r="AD2187" i="3"/>
  <c r="AD2426" i="3"/>
  <c r="AD2540" i="3"/>
  <c r="AD2233" i="3"/>
  <c r="AD2457" i="3"/>
  <c r="AD2480" i="3"/>
  <c r="AD1468" i="3"/>
  <c r="AD2462" i="3"/>
  <c r="AD2263" i="3"/>
  <c r="AD2321" i="3"/>
  <c r="AD1765" i="3"/>
  <c r="AD2322" i="3"/>
  <c r="AD1848" i="3"/>
  <c r="AD2631" i="3"/>
  <c r="AD1424" i="3"/>
  <c r="AD2170" i="3"/>
  <c r="AD1570" i="3"/>
  <c r="AD1463" i="3"/>
  <c r="AD1584" i="3"/>
  <c r="AD2336" i="3"/>
  <c r="AD2519" i="3"/>
  <c r="AD1982" i="3"/>
  <c r="AD2598" i="3"/>
  <c r="AD2141" i="3"/>
  <c r="AD2539" i="3"/>
  <c r="AD1648" i="3"/>
  <c r="AD1886" i="3"/>
  <c r="AD2283" i="3"/>
  <c r="AD1508" i="3"/>
  <c r="AD2449" i="3"/>
  <c r="AD1366" i="3"/>
  <c r="AD1752" i="3"/>
  <c r="AD1784" i="3"/>
  <c r="AD1912" i="3"/>
  <c r="AD2218" i="3"/>
  <c r="AD1516" i="3"/>
  <c r="AD2302" i="3"/>
  <c r="AD2049" i="3"/>
  <c r="AD1787" i="3"/>
  <c r="AD1639" i="3"/>
  <c r="AD2140" i="3"/>
  <c r="AD2373" i="3"/>
  <c r="AD1831" i="3"/>
  <c r="AD1537" i="3"/>
  <c r="AD1951" i="3"/>
  <c r="AD2458" i="3"/>
  <c r="AD2549" i="3"/>
  <c r="AD1576" i="3"/>
  <c r="AD1679" i="3"/>
  <c r="AD1275" i="3"/>
  <c r="AD2292" i="3"/>
  <c r="AD2252" i="3"/>
  <c r="AD1600" i="3"/>
  <c r="AD1349" i="3"/>
  <c r="AD1786" i="3"/>
  <c r="AD1984" i="3"/>
  <c r="AD2342" i="3"/>
  <c r="AD2275" i="3"/>
  <c r="AD2434" i="3"/>
  <c r="AD2266" i="3"/>
  <c r="AD2404" i="3"/>
  <c r="AD1650" i="3"/>
  <c r="AD1607" i="3"/>
  <c r="AD2088" i="3"/>
  <c r="AD1809" i="3"/>
  <c r="AD2189" i="3"/>
  <c r="AD2558" i="3"/>
  <c r="AD2326" i="3"/>
  <c r="AD1303" i="3"/>
  <c r="AD1707" i="3"/>
  <c r="AD1708" i="3"/>
  <c r="AD1312" i="3"/>
  <c r="AD2313" i="3"/>
  <c r="AD1775" i="3"/>
  <c r="AD1966" i="3"/>
  <c r="AD2092" i="3"/>
  <c r="AD1738" i="3"/>
  <c r="AD2300" i="3"/>
  <c r="AD1940" i="3"/>
  <c r="AD1843" i="3"/>
  <c r="AD1882" i="3"/>
  <c r="AD1818" i="3"/>
  <c r="AD2236" i="3"/>
  <c r="AD1535" i="3"/>
  <c r="AD2119" i="3"/>
  <c r="AD1989" i="3"/>
  <c r="AD1461" i="3"/>
  <c r="AD2590" i="3"/>
  <c r="AD2380" i="3"/>
  <c r="AD2305" i="3"/>
  <c r="AD2596" i="3"/>
  <c r="AD1611" i="3"/>
  <c r="AD2347" i="3"/>
  <c r="AD1394" i="3"/>
  <c r="AD1558" i="3"/>
  <c r="AD1941" i="3"/>
  <c r="AD2526" i="3"/>
  <c r="AD1897" i="3"/>
  <c r="AD1626" i="3"/>
  <c r="AD2311" i="3"/>
  <c r="AD1779" i="3"/>
  <c r="AD1834" i="3"/>
  <c r="AD2474" i="3"/>
  <c r="AD1357" i="3"/>
  <c r="AD2185" i="3"/>
  <c r="AD2350" i="3"/>
  <c r="AD2078" i="3"/>
  <c r="AD2072" i="3"/>
  <c r="AD2365" i="3"/>
  <c r="AD1856" i="3"/>
  <c r="AD1667" i="3"/>
  <c r="AD1451" i="3"/>
  <c r="AD1910" i="3"/>
  <c r="AD1819" i="3"/>
  <c r="AD2377" i="3"/>
  <c r="AD1569" i="3"/>
  <c r="AD1522" i="3"/>
  <c r="AD2246" i="3"/>
  <c r="AD1557" i="3"/>
  <c r="AD1656" i="3"/>
  <c r="AD2288" i="3"/>
  <c r="AD1304" i="3"/>
  <c r="AD1817" i="3"/>
  <c r="AD1652" i="3"/>
  <c r="AD2333" i="3"/>
  <c r="AD2345" i="3"/>
  <c r="AD1392" i="3"/>
  <c r="AD2177" i="3"/>
  <c r="AD1805" i="3"/>
  <c r="AD1407" i="3"/>
  <c r="AD2351" i="3"/>
  <c r="AD2192" i="3"/>
  <c r="AD2361" i="3"/>
  <c r="AD2050" i="3"/>
  <c r="AD1287" i="3"/>
  <c r="AD2636" i="3"/>
  <c r="AD1593" i="3"/>
  <c r="AD1479" i="3"/>
  <c r="AD1473" i="3"/>
  <c r="AD2002" i="3"/>
  <c r="AD2561" i="3"/>
  <c r="AD2175" i="3"/>
  <c r="AD2402" i="3"/>
  <c r="AD2586" i="3"/>
  <c r="AD2247" i="3"/>
  <c r="AD2421" i="3"/>
  <c r="AD1352" i="3"/>
  <c r="AD2066" i="3"/>
  <c r="AD2415" i="3"/>
  <c r="AD1729" i="3"/>
  <c r="AD2284" i="3"/>
  <c r="AD2592" i="3"/>
  <c r="AD1756" i="3"/>
  <c r="AD2622" i="3"/>
  <c r="AD1590" i="3"/>
  <c r="AD1839" i="3"/>
  <c r="AD1563" i="3"/>
  <c r="AD1409" i="3"/>
  <c r="AD1298" i="3"/>
  <c r="AD2543" i="3"/>
  <c r="AD2476" i="3"/>
  <c r="AD1446" i="3"/>
  <c r="AD2309" i="3"/>
  <c r="AD1322" i="3"/>
  <c r="AD2060" i="3"/>
  <c r="AD2550" i="3"/>
  <c r="AD2069" i="3"/>
  <c r="AD2207" i="3"/>
  <c r="AD1719" i="3"/>
  <c r="AD1861" i="3"/>
  <c r="AD2174" i="3"/>
  <c r="AD1770" i="3"/>
  <c r="AD2178" i="3"/>
  <c r="AD1703" i="3"/>
  <c r="AD2607" i="3"/>
  <c r="AD1456" i="3"/>
  <c r="AD2500" i="3"/>
  <c r="AD2040" i="3"/>
  <c r="AD2576" i="3"/>
  <c r="AD2257" i="3"/>
  <c r="AD2059" i="3"/>
  <c r="AD2139" i="3"/>
  <c r="AD1293" i="3"/>
  <c r="AD2216" i="3"/>
  <c r="AD1369" i="3"/>
  <c r="AD2138" i="3"/>
  <c r="AD1527" i="3"/>
  <c r="AD2621" i="3"/>
  <c r="AD2025" i="3"/>
  <c r="AD2085" i="3"/>
  <c r="AD1378" i="3"/>
  <c r="AD1511" i="3"/>
  <c r="AD1340" i="3"/>
  <c r="AD1791" i="3"/>
  <c r="AD1305" i="3"/>
  <c r="AD1551" i="3"/>
  <c r="AD1933" i="3"/>
  <c r="AD1598" i="3"/>
  <c r="AD2256" i="3"/>
  <c r="AD2595" i="3"/>
  <c r="AD2240" i="3"/>
  <c r="AD2548" i="3"/>
  <c r="AD2433" i="3"/>
  <c r="AD1327" i="3"/>
  <c r="AD2331" i="3"/>
  <c r="AD2270" i="3"/>
  <c r="AD1994" i="3"/>
  <c r="AD2483" i="3"/>
  <c r="AD1586" i="3"/>
  <c r="AD2348" i="3"/>
  <c r="AD2071" i="3"/>
  <c r="AD2413" i="3"/>
  <c r="AD2532" i="3"/>
  <c r="AD1879" i="3"/>
  <c r="AD1375" i="3"/>
  <c r="AD2278" i="3"/>
  <c r="AD1917" i="3"/>
  <c r="AD1877" i="3"/>
  <c r="AD2541" i="3"/>
  <c r="AD2529" i="3"/>
  <c r="AD2611" i="3"/>
  <c r="AD2601" i="3"/>
  <c r="AD2542" i="3"/>
  <c r="AD1465" i="3"/>
  <c r="AD1343" i="3"/>
  <c r="AD2509" i="3"/>
  <c r="AD1974" i="3"/>
  <c r="AD1418" i="3"/>
  <c r="AD1390" i="3"/>
  <c r="AD1550" i="3"/>
  <c r="AD1668" i="3"/>
  <c r="AD1709" i="3"/>
  <c r="AD2560" i="3"/>
  <c r="AD1767" i="3"/>
  <c r="AD1337" i="3"/>
  <c r="AD1482" i="3"/>
  <c r="AD1300" i="3"/>
  <c r="AD2155" i="3"/>
  <c r="AD2001" i="3"/>
  <c r="AD1403" i="3"/>
  <c r="AD1448" i="3"/>
  <c r="AD1884" i="3"/>
  <c r="AD1816" i="3"/>
  <c r="AD2461" i="3"/>
  <c r="AD1715" i="3"/>
  <c r="AD1385" i="3"/>
  <c r="AD1429" i="3"/>
  <c r="AD2319" i="3"/>
  <c r="AD2359" i="3"/>
  <c r="AD2343" i="3"/>
  <c r="AD1566" i="3"/>
  <c r="AD1904" i="3"/>
  <c r="AD1500" i="3"/>
  <c r="AD2090" i="3"/>
  <c r="AD1444" i="3"/>
  <c r="AD1383" i="3"/>
  <c r="AD1292" i="3"/>
  <c r="AD2179" i="3"/>
  <c r="AD2130" i="3"/>
  <c r="AD1722" i="3"/>
  <c r="AD2135" i="3"/>
  <c r="AD2568" i="3"/>
  <c r="AD1493" i="3"/>
  <c r="AD2149" i="3"/>
  <c r="AD2196" i="3"/>
  <c r="AD1638" i="3"/>
  <c r="AD1363" i="3"/>
  <c r="AD2371" i="3"/>
  <c r="AD2110" i="3"/>
  <c r="AD2080" i="3"/>
  <c r="AD2455" i="3"/>
  <c r="AD1290" i="3"/>
  <c r="AD1815" i="3"/>
  <c r="AD1947" i="3"/>
  <c r="AD1711" i="3"/>
  <c r="AD1549" i="3"/>
  <c r="AD2619" i="3"/>
  <c r="AD1942" i="3"/>
  <c r="AD1742" i="3"/>
  <c r="AD1860" i="3"/>
  <c r="AD1464" i="3"/>
  <c r="AD2544" i="3"/>
  <c r="AD2416" i="3"/>
  <c r="AD2567" i="3"/>
  <c r="AD1750" i="3"/>
  <c r="AD2334" i="3"/>
  <c r="AD1307" i="3"/>
  <c r="AD2395" i="3"/>
  <c r="AD1372" i="3"/>
  <c r="AD1432" i="3"/>
  <c r="AD1310" i="3"/>
  <c r="AD1462" i="3"/>
  <c r="AD1996" i="3"/>
  <c r="AD1544" i="3"/>
  <c r="AD2499" i="3"/>
  <c r="AD2481" i="3"/>
  <c r="AD1699" i="3"/>
  <c r="AD2018" i="3"/>
  <c r="AD1526" i="3"/>
  <c r="AD2046" i="3"/>
  <c r="AD1669" i="3"/>
  <c r="AD2565" i="3"/>
  <c r="AD1693" i="3"/>
  <c r="AD2035" i="3"/>
  <c r="AD1321" i="3"/>
  <c r="AD2162" i="3"/>
  <c r="AD1643" i="3"/>
  <c r="AD2201" i="3"/>
  <c r="AD2158" i="3"/>
  <c r="AD2145" i="3"/>
  <c r="AD2186" i="3"/>
  <c r="AD1749" i="3"/>
  <c r="AD1981" i="3"/>
  <c r="AD1716" i="3"/>
  <c r="AD1885" i="3"/>
  <c r="AD1718" i="3"/>
  <c r="AD1339" i="3"/>
  <c r="AD1542" i="3"/>
  <c r="AD2033" i="3"/>
  <c r="AD1745" i="3"/>
  <c r="AD2472" i="3"/>
  <c r="AD1528" i="3"/>
  <c r="AD1413" i="3"/>
  <c r="AD2152" i="3"/>
  <c r="AD2580" i="3"/>
  <c r="AD1579" i="3"/>
  <c r="AD2489" i="3"/>
  <c r="AD1391" i="3"/>
  <c r="AD1367" i="3"/>
  <c r="AD2438" i="3"/>
  <c r="AD1737" i="3"/>
  <c r="AD2614" i="3"/>
  <c r="AD1923" i="3"/>
  <c r="AD2597" i="3"/>
  <c r="AD2306" i="3"/>
  <c r="AD1846" i="3"/>
  <c r="AD2317" i="3"/>
  <c r="AD2229" i="3"/>
  <c r="AD1389" i="3"/>
  <c r="AD1450" i="3"/>
  <c r="AD1603" i="3"/>
  <c r="AD2389" i="3"/>
  <c r="AD1662" i="3"/>
  <c r="AD1930" i="3"/>
  <c r="AD2211" i="3"/>
  <c r="AD2366" i="3"/>
  <c r="AD2384" i="3"/>
  <c r="AD2226" i="3"/>
  <c r="AD2452" i="3"/>
  <c r="AD1659" i="3"/>
  <c r="AD1702" i="3"/>
  <c r="AD2022" i="3"/>
  <c r="AD2230" i="3"/>
  <c r="AD1840" i="3"/>
  <c r="AD1331" i="3"/>
  <c r="AD1478" i="3"/>
  <c r="AD1755" i="3"/>
  <c r="AD1803" i="3"/>
  <c r="AD2250" i="3"/>
  <c r="AD2584" i="3"/>
  <c r="AD1887" i="3"/>
  <c r="AD2419" i="3"/>
  <c r="AD2459" i="3"/>
  <c r="AD1430" i="3"/>
  <c r="AD1564" i="3"/>
  <c r="AD2511" i="3"/>
  <c r="AD2271" i="3"/>
  <c r="AD1893" i="3"/>
  <c r="AD1505" i="3"/>
  <c r="AD1762" i="3"/>
  <c r="AD2112" i="3"/>
  <c r="AD2447" i="3"/>
  <c r="AD1510" i="3"/>
  <c r="AD2003" i="3"/>
  <c r="AD2181" i="3"/>
  <c r="AD2594" i="3"/>
  <c r="AD1975" i="3"/>
  <c r="AD2588" i="3"/>
  <c r="AD2485" i="3"/>
  <c r="AD2637" i="3"/>
  <c r="AD1875" i="3"/>
  <c r="AD2478" i="3"/>
  <c r="AD1334" i="3"/>
  <c r="AD1351" i="3"/>
  <c r="AD2276" i="3"/>
  <c r="AD2168" i="3"/>
  <c r="AD2006" i="3"/>
  <c r="AD1575" i="3"/>
  <c r="AD2382" i="3"/>
  <c r="AD1788" i="3"/>
  <c r="AD1335" i="3"/>
  <c r="AD2375" i="3"/>
  <c r="AD1665" i="3"/>
  <c r="AD1876" i="3"/>
  <c r="AD1714" i="3"/>
  <c r="AD2239" i="3"/>
  <c r="AD2640" i="3"/>
  <c r="AD1908" i="3"/>
  <c r="AD2101" i="3"/>
  <c r="AD1624" i="3"/>
  <c r="AD2505" i="3"/>
  <c r="AD2564" i="3"/>
  <c r="AD2274" i="3"/>
  <c r="AD1844" i="3"/>
  <c r="AD2099" i="3"/>
  <c r="AD1869" i="3"/>
  <c r="AD1326" i="3"/>
  <c r="AD2473" i="3"/>
  <c r="AD1909" i="3"/>
  <c r="AD2262" i="3"/>
  <c r="AD2151" i="3"/>
  <c r="AD1440" i="3"/>
  <c r="AD2089" i="3"/>
  <c r="AD1297" i="3"/>
  <c r="AD2132" i="3"/>
  <c r="AD1660" i="3"/>
  <c r="AD1705" i="3"/>
  <c r="AD2632" i="3"/>
  <c r="AD1986" i="3"/>
  <c r="AD2032" i="3"/>
  <c r="AD1972" i="3"/>
  <c r="AD2289" i="3"/>
  <c r="AD2293" i="3"/>
  <c r="AD2258" i="3"/>
  <c r="AD1915" i="3"/>
  <c r="AD1689" i="3"/>
  <c r="AD1950" i="3"/>
  <c r="AD2184" i="3"/>
  <c r="AD2093" i="3"/>
  <c r="AD1647" i="3"/>
  <c r="AD1597" i="3"/>
  <c r="AD1717" i="3"/>
  <c r="AD2182" i="3"/>
  <c r="AD1400" i="3"/>
  <c r="AD1939" i="3"/>
  <c r="AD2441" i="3"/>
  <c r="AD1547" i="3"/>
  <c r="AD2147" i="3"/>
  <c r="AD2566" i="3"/>
  <c r="AD2432" i="3"/>
  <c r="AD1354" i="3"/>
  <c r="AD2121" i="3"/>
  <c r="AD2325" i="3"/>
  <c r="AD2570" i="3"/>
  <c r="AD1993" i="3"/>
  <c r="AD1929" i="3"/>
  <c r="AD2220" i="3"/>
  <c r="AD2098" i="3"/>
  <c r="AD1874" i="3"/>
  <c r="AD1977" i="3"/>
  <c r="AD2126" i="3"/>
  <c r="AD1561" i="3"/>
  <c r="AD1329" i="3"/>
  <c r="AD1983" i="3"/>
  <c r="AD2157" i="3"/>
  <c r="AD2255" i="3"/>
  <c r="AD1863" i="3"/>
  <c r="AD2195" i="3"/>
  <c r="AD2188" i="3"/>
  <c r="AD1419" i="3"/>
  <c r="AD1640" i="3"/>
  <c r="AD2299" i="3"/>
  <c r="AD1777" i="3"/>
  <c r="AD1780" i="3"/>
  <c r="AD1768" i="3"/>
  <c r="AD2383" i="3"/>
  <c r="AD2165" i="3"/>
  <c r="AD2418" i="3"/>
  <c r="AD2466" i="3"/>
  <c r="AD1496" i="3"/>
  <c r="AD2296" i="3"/>
  <c r="AD2577" i="3"/>
  <c r="AD1435" i="3"/>
  <c r="AD2563" i="3"/>
  <c r="AD1675" i="3"/>
  <c r="AD1521" i="3"/>
  <c r="AD1489" i="3"/>
  <c r="AD2120" i="3"/>
  <c r="AD1605" i="3"/>
  <c r="AD1842" i="3"/>
  <c r="AD1525" i="3"/>
  <c r="AD2163" i="3"/>
  <c r="AD1896" i="3"/>
  <c r="AD2016" i="3"/>
  <c r="AD1523" i="3"/>
  <c r="AD2260" i="3"/>
  <c r="AD2039" i="3"/>
  <c r="AD1530" i="3"/>
  <c r="AD1421" i="3"/>
  <c r="AD1949" i="3"/>
  <c r="AD2516" i="3"/>
  <c r="AD2425" i="3"/>
  <c r="AD1914" i="3"/>
  <c r="AD1434" i="3"/>
  <c r="AD1701" i="3"/>
  <c r="AD2190" i="3"/>
  <c r="AD1324" i="3"/>
  <c r="AD1274" i="3"/>
  <c r="AD1811" i="3"/>
  <c r="AD2405" i="3"/>
  <c r="AD2555" i="3"/>
  <c r="AD2015" i="3"/>
  <c r="AD1905" i="3"/>
  <c r="AD1855" i="3"/>
  <c r="AD2454" i="3"/>
  <c r="AD1663" i="3"/>
  <c r="AD1963" i="3"/>
  <c r="AD1769" i="3"/>
  <c r="AD2638" i="3"/>
  <c r="AD1706" i="3"/>
  <c r="AD2294" i="3"/>
  <c r="AD2055" i="3"/>
  <c r="AD2639" i="3"/>
  <c r="AD2291" i="3"/>
  <c r="AD2501" i="3"/>
  <c r="AD1785" i="3"/>
  <c r="AD1922" i="3"/>
  <c r="AD2200" i="3"/>
  <c r="AD2556" i="3"/>
  <c r="AD2581" i="3"/>
  <c r="AD1509" i="3"/>
  <c r="AD2448" i="3"/>
  <c r="AD1311" i="3"/>
  <c r="AD2079" i="3"/>
  <c r="AD2339" i="3"/>
  <c r="AD2142" i="3"/>
  <c r="AD2400" i="3"/>
  <c r="AD2095" i="3"/>
  <c r="AD2630" i="3"/>
  <c r="AD2019" i="3"/>
  <c r="AD1377" i="3"/>
  <c r="AD1948" i="3"/>
  <c r="AD2159" i="3"/>
  <c r="AD1376" i="3"/>
  <c r="AD1794" i="3"/>
  <c r="AD2054" i="3"/>
  <c r="AD1620" i="3"/>
  <c r="AD2030" i="3"/>
  <c r="AD1758" i="3"/>
  <c r="AD1903" i="3"/>
  <c r="AD2629" i="3"/>
  <c r="AD1821" i="3"/>
  <c r="AD1858" i="3"/>
  <c r="AD2091" i="3"/>
  <c r="AD1364" i="3"/>
  <c r="AD2038" i="3"/>
  <c r="AD1393" i="3"/>
  <c r="AD2470" i="3"/>
  <c r="AD1472" i="3"/>
  <c r="AD2265" i="3"/>
  <c r="AD2469" i="3"/>
  <c r="AD1411" i="3"/>
  <c r="AD1945" i="3"/>
  <c r="AD1577" i="3"/>
  <c r="AD1552" i="3"/>
  <c r="AD1891" i="3"/>
  <c r="AD1336" i="3"/>
  <c r="AD1402" i="3"/>
  <c r="AD2352" i="3"/>
  <c r="AD1804" i="3"/>
  <c r="AD1541" i="3"/>
  <c r="AD2340" i="3"/>
  <c r="AD2495" i="3"/>
  <c r="AD1559" i="3"/>
  <c r="AD2227" i="3"/>
  <c r="AD1889" i="3"/>
  <c r="AD2109" i="3"/>
  <c r="AD2011" i="3"/>
  <c r="AD2503" i="3"/>
  <c r="AD1443" i="3"/>
  <c r="AD2353" i="3"/>
  <c r="AD1902" i="3"/>
  <c r="AD2108" i="3"/>
  <c r="AD1404" i="3"/>
  <c r="AD1498" i="3"/>
  <c r="AD2036" i="3"/>
  <c r="AD1614" i="3"/>
  <c r="AD1998" i="3"/>
  <c r="AD1436" i="3"/>
  <c r="AD2199" i="3"/>
  <c r="AD2514" i="3"/>
  <c r="AD1850" i="3"/>
  <c r="AD1284" i="3"/>
  <c r="AD2070" i="3"/>
  <c r="AD1554" i="3"/>
  <c r="AD2115" i="3"/>
  <c r="AD1700" i="3"/>
  <c r="AD1899" i="3"/>
  <c r="AD2414" i="3"/>
  <c r="AD1991" i="3"/>
  <c r="AD1670" i="3"/>
  <c r="AD2517" i="3"/>
  <c r="AD1594" i="3"/>
  <c r="AD1396" i="3"/>
  <c r="AD1776" i="3"/>
  <c r="AD1540" i="3"/>
  <c r="AD2401" i="3"/>
  <c r="AD2431" i="3"/>
  <c r="AD2491" i="3"/>
  <c r="AD1471" i="3"/>
  <c r="AD2287" i="3"/>
  <c r="AD2368" i="3"/>
  <c r="AD2633" i="3"/>
  <c r="AD1442" i="3"/>
  <c r="AD1580" i="3"/>
  <c r="AD1571" i="3"/>
  <c r="AD1631" i="3"/>
  <c r="AD2610" i="3"/>
  <c r="AD2475" i="3"/>
  <c r="AD2074" i="3"/>
  <c r="AD1957" i="3"/>
  <c r="AD1483" i="3"/>
  <c r="AD2623" i="3"/>
  <c r="AD2498" i="3"/>
  <c r="AD2268" i="3"/>
  <c r="AD2042" i="3"/>
  <c r="AD2297" i="3"/>
  <c r="AD2209" i="3"/>
  <c r="AD2208" i="3"/>
  <c r="AD1487" i="3"/>
  <c r="AD2612" i="3"/>
  <c r="AD1657" i="3"/>
  <c r="AD1460" i="3"/>
  <c r="AD2214" i="3"/>
  <c r="AD1826" i="3"/>
  <c r="AD2450" i="3"/>
  <c r="AD1687" i="3"/>
  <c r="AD1651" i="3"/>
  <c r="AD1301" i="3"/>
  <c r="AD1862" i="3"/>
  <c r="AD1574" i="3"/>
  <c r="AD2356" i="3"/>
  <c r="AD1730" i="3"/>
  <c r="AD2575" i="3"/>
  <c r="AD2164" i="3"/>
  <c r="AD2618" i="3"/>
  <c r="AD2536" i="3"/>
  <c r="AD1684" i="3"/>
  <c r="AD2533" i="3"/>
  <c r="AD2328" i="3"/>
  <c r="AD1726" i="3"/>
  <c r="AD2303" i="3"/>
  <c r="AD1864" i="3"/>
  <c r="AD2318" i="3"/>
  <c r="AD1591" i="3"/>
  <c r="AD2435" i="3"/>
  <c r="AD2173" i="3"/>
  <c r="AD2527" i="3"/>
  <c r="AD1646" i="3"/>
  <c r="AD1447" i="3"/>
  <c r="AD2264" i="3"/>
  <c r="AD2131" i="3"/>
  <c r="AD2620" i="3"/>
  <c r="AD1341" i="3"/>
  <c r="AD2479" i="3"/>
  <c r="AD1798" i="3"/>
  <c r="AD2171" i="3"/>
  <c r="AD1445" i="3"/>
  <c r="AD2381" i="3"/>
  <c r="AD1952" i="3"/>
  <c r="AD1694" i="3"/>
  <c r="AD1475" i="3"/>
  <c r="AD2394" i="3"/>
  <c r="AD1824" i="3"/>
  <c r="AD2045" i="3"/>
  <c r="AD2524" i="3"/>
  <c r="AD1849" i="3"/>
  <c r="AD1802" i="3"/>
  <c r="AD1642" i="3"/>
  <c r="AD1499" i="3"/>
  <c r="AD1406" i="3"/>
  <c r="AD1772" i="3"/>
  <c r="AD1373" i="3"/>
  <c r="AD1506" i="3"/>
  <c r="AD2129" i="3"/>
  <c r="AD2497" i="3"/>
  <c r="AD1633" i="3"/>
  <c r="AD1386" i="3"/>
  <c r="AD1881" i="3"/>
  <c r="AD1740" i="3"/>
  <c r="AD2224" i="3"/>
  <c r="AD1690" i="3"/>
  <c r="AD2279" i="3"/>
  <c r="AD2445" i="3"/>
  <c r="AD2100" i="3"/>
  <c r="AD1868" i="3"/>
  <c r="AD1854" i="3"/>
  <c r="AD1426" i="3"/>
  <c r="AD2206" i="3"/>
  <c r="AD2487" i="3"/>
  <c r="AD1488" i="3"/>
  <c r="AD2504" i="3"/>
  <c r="AD1845" i="3"/>
  <c r="AD1346" i="3"/>
  <c r="AD2057" i="3"/>
  <c r="AD2494" i="3"/>
  <c r="AD1932" i="3"/>
  <c r="AD1746" i="3"/>
  <c r="AD1741" i="3"/>
  <c r="AD1316" i="3"/>
  <c r="AD2146" i="3"/>
  <c r="AD2422" i="3"/>
  <c r="AD1739" i="3"/>
  <c r="AD1871" i="3"/>
  <c r="AD2314" i="3"/>
  <c r="AD1898" i="3"/>
  <c r="AD2531" i="3"/>
  <c r="AD1934" i="3"/>
  <c r="AD2634" i="3"/>
  <c r="AD1608" i="3"/>
  <c r="AD1682" i="3"/>
  <c r="AD2429" i="3"/>
  <c r="AD2490" i="3"/>
  <c r="AD1873" i="3"/>
  <c r="AD2439" i="3"/>
  <c r="AD1306" i="3"/>
  <c r="AD2058" i="3"/>
  <c r="AD2153" i="3"/>
  <c r="AD1601" i="3"/>
  <c r="AD1968" i="3"/>
  <c r="AD2304" i="3"/>
  <c r="AD2219" i="3"/>
  <c r="AD2172" i="3"/>
  <c r="AD1514" i="3"/>
  <c r="AD2412" i="3"/>
  <c r="AD1360" i="3"/>
  <c r="AD2428" i="3"/>
  <c r="AD1695" i="3"/>
  <c r="AD2436" i="3"/>
  <c r="AD2427" i="3"/>
  <c r="AD2094" i="3"/>
  <c r="AD1431" i="3"/>
  <c r="AD2114" i="3"/>
  <c r="AD1677" i="3"/>
  <c r="AD2010" i="3"/>
  <c r="AD2203" i="3"/>
  <c r="AD1822" i="3"/>
  <c r="AD2103" i="3"/>
  <c r="AD2378" i="3"/>
  <c r="AD2052" i="3"/>
  <c r="AD1384" i="3"/>
  <c r="AD2510" i="3"/>
  <c r="AD1538" i="3"/>
  <c r="AD1612" i="3"/>
  <c r="AD1495" i="3"/>
  <c r="AD1323" i="3"/>
  <c r="AD1783" i="3"/>
  <c r="AD1992" i="3"/>
  <c r="AD2323" i="3"/>
  <c r="AD1980" i="3"/>
  <c r="AD1773" i="3"/>
  <c r="AD1278" i="3"/>
  <c r="AD2244" i="3"/>
  <c r="AD1727" i="3"/>
  <c r="AD1852" i="3"/>
  <c r="AD2238" i="3"/>
  <c r="AD1285" i="3"/>
  <c r="AD2212" i="3"/>
  <c r="AD1399" i="3"/>
  <c r="AD2005" i="3"/>
  <c r="AD1560" i="3"/>
  <c r="AD1398" i="3"/>
  <c r="AD1698" i="3"/>
  <c r="AD1680" i="3"/>
  <c r="AD1271" i="3"/>
  <c r="AD2007" i="3"/>
  <c r="AD1851" i="3"/>
  <c r="AD2442" i="3"/>
  <c r="AD1497" i="3"/>
  <c r="AD1796" i="3"/>
  <c r="AD2254" i="3"/>
  <c r="AD1615" i="3"/>
  <c r="AD2330" i="3"/>
  <c r="AD1681" i="3"/>
  <c r="AD2554" i="3"/>
  <c r="AD1365" i="3"/>
  <c r="AD2508" i="3"/>
  <c r="AD1943" i="3"/>
  <c r="AD1678" i="3"/>
  <c r="AD1286" i="3"/>
  <c r="AD2463" i="3"/>
  <c r="AD2225" i="3"/>
  <c r="AD2484" i="3"/>
  <c r="AD1361" i="3"/>
  <c r="AD2423" i="3"/>
  <c r="AD1379" i="3"/>
  <c r="AD1900" i="3"/>
  <c r="AD1412" i="3"/>
  <c r="AD1314" i="3"/>
  <c r="AD2571" i="3"/>
  <c r="AD1793" i="3"/>
  <c r="AD2626" i="3"/>
  <c r="AD2355" i="3"/>
  <c r="AD2589" i="3"/>
  <c r="AD2417" i="3"/>
  <c r="AD2125" i="3"/>
  <c r="AD2017" i="3"/>
  <c r="AD1467" i="3"/>
  <c r="AD1888" i="3"/>
  <c r="AD2234" i="3"/>
  <c r="AD1838" i="3"/>
  <c r="AD2547" i="3"/>
  <c r="AD2391" i="3"/>
  <c r="AD2411" i="3"/>
  <c r="AD1743" i="3"/>
  <c r="AD1870" i="3"/>
  <c r="AD1637" i="3"/>
  <c r="AD1676" i="3"/>
  <c r="AD1332" i="3"/>
  <c r="AD2197" i="3"/>
  <c r="AD1288" i="3"/>
  <c r="AD2273" i="3"/>
  <c r="AD1548" i="3"/>
  <c r="AD2245" i="3"/>
  <c r="AD1744" i="3"/>
  <c r="AD1359" i="3"/>
  <c r="AD1520" i="3"/>
  <c r="AD1283" i="3"/>
  <c r="AD1347" i="3"/>
  <c r="AD1872" i="3"/>
  <c r="AD1532" i="3"/>
  <c r="AD2569" i="3"/>
  <c r="AD1704" i="3"/>
  <c r="AD1592" i="3"/>
  <c r="AD2482" i="3"/>
  <c r="AD1415" i="3"/>
  <c r="AD1270" i="3"/>
  <c r="AD2290" i="3"/>
  <c r="AD1764" i="3"/>
  <c r="AD2528" i="3"/>
  <c r="AD1734" i="3"/>
  <c r="AD1988" i="3"/>
  <c r="AD1353" i="3"/>
  <c r="AD1866" i="3"/>
  <c r="AD1636" i="3"/>
  <c r="AD2525" i="3"/>
  <c r="AD1753" i="3"/>
  <c r="AD1380" i="3"/>
  <c r="AD1710" i="3"/>
  <c r="AD2205" i="3"/>
  <c r="AD1344" i="3"/>
  <c r="AD1387" i="3"/>
  <c r="AD1268" i="3"/>
  <c r="AD1439" i="3"/>
  <c r="AD1654" i="3"/>
  <c r="AD1555" i="3"/>
  <c r="AD1503" i="3"/>
  <c r="AD1666" i="3"/>
  <c r="AD1954" i="3"/>
  <c r="AD1355" i="3"/>
  <c r="AD2407" i="3"/>
  <c r="AD2456" i="3"/>
  <c r="AD2585" i="3"/>
  <c r="AD1381" i="3"/>
  <c r="AD1935" i="3"/>
  <c r="AD1517" i="3"/>
  <c r="AD2451" i="3"/>
  <c r="AD1807" i="3"/>
  <c r="AD1280" i="3"/>
  <c r="AD2183" i="3"/>
  <c r="AD2127" i="3"/>
  <c r="AD1960" i="3"/>
  <c r="AD1309" i="3"/>
  <c r="AD1688" i="3"/>
  <c r="AD1814" i="3"/>
  <c r="AD1919" i="3"/>
  <c r="AD2169" i="3"/>
  <c r="AD2150" i="3"/>
  <c r="AD2062" i="3"/>
  <c r="AD2118" i="3"/>
  <c r="AD2242" i="3"/>
  <c r="AD1832" i="3"/>
  <c r="AD1835" i="3"/>
  <c r="AD1664" i="3"/>
  <c r="AD2512" i="3"/>
  <c r="AD2364" i="3"/>
  <c r="AD2420" i="3"/>
  <c r="AD1837" i="3"/>
  <c r="AD2522" i="3"/>
  <c r="AD2167" i="3"/>
  <c r="AD1604" i="3"/>
  <c r="AD1969" i="3"/>
  <c r="AD1477" i="3"/>
  <c r="AD2009" i="3"/>
  <c r="AD1294" i="3"/>
  <c r="AD2154" i="3"/>
  <c r="AD1397" i="3"/>
  <c r="AD2546" i="3"/>
  <c r="AD2488" i="3"/>
  <c r="AD1964" i="3"/>
  <c r="AD2335" i="3"/>
  <c r="AD2051" i="3"/>
  <c r="AD1573" i="3"/>
  <c r="AD2341" i="3"/>
  <c r="AD2053" i="3"/>
  <c r="AD2551" i="3"/>
  <c r="AD1602" i="3"/>
  <c r="AD1649" i="3"/>
  <c r="AD2044" i="3"/>
  <c r="AD2523" i="3"/>
  <c r="AD1632" i="3"/>
  <c r="AD2241" i="3"/>
  <c r="AD1358" i="3"/>
  <c r="AD1374" i="3"/>
  <c r="AD2056" i="3"/>
  <c r="AD1438" i="3"/>
  <c r="AD1634" i="3"/>
  <c r="AD2307" i="3"/>
  <c r="AD2410" i="3"/>
  <c r="AD2043" i="3"/>
  <c r="AD2354" i="3"/>
  <c r="AD2465" i="3"/>
  <c r="AD1476" i="3"/>
  <c r="AD2166" i="3"/>
  <c r="AD2267" i="3"/>
  <c r="AD2388" i="3"/>
  <c r="AD1892" i="3"/>
  <c r="AD1318" i="3"/>
  <c r="AD2248" i="3"/>
  <c r="AD1965" i="3"/>
  <c r="AD1507" i="3"/>
  <c r="AD1806" i="3"/>
  <c r="AD1778" i="3"/>
  <c r="AD2081" i="3"/>
  <c r="AD1671" i="3"/>
  <c r="AD1901" i="3"/>
  <c r="AD2387" i="3"/>
  <c r="AD1490" i="3"/>
  <c r="AD1658" i="3"/>
  <c r="AD1454" i="3"/>
  <c r="AD2615" i="3"/>
  <c r="AD1674" i="3"/>
  <c r="AD1524" i="3"/>
  <c r="AD1295" i="3"/>
  <c r="AD2222" i="3"/>
  <c r="AD2583" i="3"/>
  <c r="AD1289" i="3"/>
  <c r="AD1425" i="3"/>
  <c r="AD1543" i="3"/>
  <c r="AD2161" i="3"/>
  <c r="AD1959" i="3"/>
  <c r="AD2064" i="3"/>
  <c r="AD1906" i="3"/>
  <c r="AD2603" i="3"/>
  <c r="AD1546" i="3"/>
  <c r="AD1721" i="3"/>
  <c r="AD1823" i="3"/>
  <c r="AD2160" i="3"/>
  <c r="AD1961" i="3"/>
  <c r="AD1720" i="3"/>
  <c r="AD1595" i="3"/>
  <c r="AD1501" i="3"/>
  <c r="AD2578" i="3"/>
  <c r="AD1795" i="3"/>
  <c r="AD2156" i="3"/>
  <c r="AD1410" i="3"/>
  <c r="AD1581" i="3"/>
  <c r="AD1617" i="3"/>
  <c r="AD1320" i="3"/>
  <c r="AD1830" i="3"/>
  <c r="AD1962" i="3"/>
  <c r="AD2398" i="3"/>
  <c r="AD1760" i="3"/>
  <c r="AD2642" i="3"/>
  <c r="AD1536" i="3"/>
  <c r="AD2117" i="3"/>
  <c r="AD2104" i="3"/>
  <c r="AD1433" i="3"/>
  <c r="AD1350" i="3"/>
  <c r="AD1733" i="3"/>
  <c r="AD2013" i="3"/>
  <c r="AD2083" i="3"/>
  <c r="AD2028" i="3"/>
  <c r="AD1619" i="3"/>
  <c r="AD2608" i="3"/>
  <c r="AD1515" i="3"/>
  <c r="AD2065" i="3"/>
  <c r="AD2496" i="3"/>
  <c r="AD1696" i="3"/>
  <c r="AD1938" i="3"/>
  <c r="AD1459" i="3"/>
  <c r="AD2269" i="3"/>
  <c r="AD2281" i="3"/>
  <c r="AD1457" i="3"/>
  <c r="AD2122" i="3"/>
  <c r="AD1911" i="3"/>
  <c r="AD2251" i="3"/>
  <c r="AD2213" i="3"/>
  <c r="AD1774" i="3"/>
  <c r="AD1545" i="3"/>
  <c r="AD2020" i="3"/>
  <c r="AD2301" i="3"/>
  <c r="AD2367" i="3"/>
  <c r="AD2329" i="3"/>
  <c r="AD2320" i="3"/>
  <c r="AD2357" i="3"/>
  <c r="AD2295" i="3"/>
  <c r="AD2397" i="3"/>
  <c r="AD1825" i="3"/>
  <c r="AD1491" i="3"/>
  <c r="AD2253" i="3"/>
  <c r="AD1427" i="3"/>
  <c r="AD1269" i="3"/>
  <c r="AD2210" i="3"/>
  <c r="AD2285" i="3"/>
  <c r="AD1958" i="3"/>
  <c r="AD1976" i="3"/>
  <c r="AD1810" i="3"/>
  <c r="AD2492" i="3"/>
  <c r="AD2261" i="3"/>
  <c r="AD1926" i="3"/>
  <c r="AD1655" i="3"/>
  <c r="AD1808" i="3"/>
  <c r="AD2406" i="3"/>
  <c r="AD1420" i="3"/>
  <c r="AD2604" i="3"/>
  <c r="AD2021" i="3"/>
  <c r="AD2026" i="3"/>
  <c r="AD1627" i="3"/>
  <c r="AD1395" i="3"/>
  <c r="AD1924" i="3"/>
  <c r="AD2468" i="3"/>
  <c r="AD2277" i="3"/>
  <c r="AD2221" i="3"/>
  <c r="AD1944" i="3"/>
  <c r="AD1485" i="3"/>
  <c r="AD2464" i="3"/>
  <c r="AD1512" i="3"/>
  <c r="AD2014" i="3"/>
  <c r="AD1907" i="3"/>
  <c r="AD2310" i="3"/>
  <c r="AD1531" i="3"/>
  <c r="AD1985" i="3"/>
  <c r="AD1609" i="3"/>
  <c r="AD1635" i="3"/>
  <c r="AD2232" i="3"/>
  <c r="AD2128" i="3"/>
  <c r="AD1417" i="3"/>
  <c r="AD1757" i="3"/>
  <c r="AD2553" i="3"/>
  <c r="AD2534" i="3"/>
  <c r="AD1763" i="3"/>
  <c r="AD2105" i="3"/>
  <c r="AD2392" i="3"/>
  <c r="AD1781" i="3"/>
  <c r="AD1568" i="3"/>
  <c r="AD1370" i="3"/>
  <c r="AD2552" i="3"/>
  <c r="AD2506" i="3"/>
  <c r="AD1539" i="3"/>
  <c r="AD2379" i="3"/>
  <c r="AD1712" i="3"/>
  <c r="AD1890" i="3"/>
  <c r="AD1789" i="3"/>
  <c r="AD2077" i="3"/>
  <c r="AD2134" i="3"/>
  <c r="AD2111" i="3"/>
  <c r="AD2386" i="3"/>
  <c r="AD1920" i="3"/>
  <c r="AD2136" i="3"/>
  <c r="AD2562" i="3"/>
  <c r="AD1801" i="3"/>
  <c r="AD1736" i="3"/>
  <c r="AD1820" i="3"/>
  <c r="AD1328" i="3"/>
  <c r="AD1502" i="3"/>
  <c r="AD1880" i="3"/>
  <c r="AD2106" i="3"/>
  <c r="AD1918" i="3"/>
  <c r="AD2609" i="3"/>
  <c r="AD1279" i="3"/>
  <c r="AD1362" i="3"/>
  <c r="AD2385" i="3"/>
  <c r="AD2605" i="3"/>
  <c r="AD1644" i="3"/>
  <c r="AD1641" i="3"/>
  <c r="AD1453" i="3"/>
  <c r="AD1441" i="3"/>
  <c r="AD2613" i="3"/>
  <c r="AD2048" i="3"/>
  <c r="AD2545" i="3"/>
  <c r="AD2360" i="3"/>
  <c r="AD1567" i="3"/>
  <c r="AD1494" i="3"/>
  <c r="AD2194" i="3"/>
  <c r="AD1883" i="3"/>
  <c r="AD1997" i="3"/>
  <c r="AD2625" i="3"/>
  <c r="AD2515" i="3"/>
  <c r="AD2198" i="3"/>
  <c r="AD1345" i="3"/>
  <c r="AD2082" i="3"/>
  <c r="AD1518" i="3"/>
  <c r="AD2344" i="3"/>
  <c r="AD1987" i="3"/>
  <c r="AD1578" i="3"/>
  <c r="AD2460" i="3"/>
  <c r="AD2408" i="3"/>
  <c r="AD2403" i="3"/>
  <c r="AD2591" i="3"/>
  <c r="AD1408" i="3"/>
  <c r="AD1847" i="3"/>
  <c r="AD1599" i="3"/>
  <c r="AD2133" i="3"/>
  <c r="AD2399" i="3"/>
  <c r="AD2535" i="3"/>
  <c r="AD1672" i="3"/>
  <c r="AD2616" i="3"/>
  <c r="AD2259" i="3"/>
  <c r="AD1534" i="3"/>
  <c r="AD1319" i="3"/>
  <c r="AD1921" i="3"/>
  <c r="AD2486" i="3"/>
  <c r="AD2376" i="3"/>
  <c r="AD2606" i="3"/>
  <c r="AD1422" i="3"/>
  <c r="AD2446" i="3"/>
  <c r="AD2467" i="3"/>
  <c r="AD2034" i="3"/>
  <c r="AD1645" i="3"/>
  <c r="AD2215" i="3"/>
  <c r="AD1766" i="3"/>
  <c r="AD1724" i="3"/>
  <c r="AD1504" i="3"/>
  <c r="AD2023" i="3"/>
  <c r="AD1878" i="3"/>
  <c r="AD1759" i="3"/>
  <c r="AD2272" i="3"/>
  <c r="AD1853" i="3"/>
  <c r="AD1813" i="3"/>
  <c r="AD2369" i="3"/>
  <c r="AD2599" i="3"/>
  <c r="AD2316" i="3"/>
  <c r="AD1621" i="3"/>
  <c r="AD1723" i="3"/>
  <c r="AD2029" i="3"/>
  <c r="AD2204" i="3"/>
  <c r="AD1565" i="3"/>
  <c r="AD2573" i="3"/>
  <c r="AD2393" i="3"/>
  <c r="AD2280" i="3"/>
  <c r="AD1800" i="3"/>
  <c r="AD2559" i="3"/>
  <c r="AD2137" i="3"/>
  <c r="AD1455" i="3"/>
  <c r="AD1272" i="3"/>
  <c r="AD1713" i="3"/>
  <c r="AD1588" i="3"/>
  <c r="AD2235" i="3"/>
  <c r="Z151" i="3"/>
  <c r="Q151" i="3"/>
  <c r="U151" i="3"/>
  <c r="W151" i="3" s="1"/>
  <c r="T151" i="3"/>
  <c r="V151" i="3" s="1"/>
  <c r="X151" i="3"/>
  <c r="S151" i="3"/>
  <c r="R151" i="3"/>
  <c r="AD1572" i="3" l="1"/>
  <c r="AD2037" i="3"/>
  <c r="AD2537" i="3"/>
  <c r="Y153" i="3"/>
  <c r="Z153" i="3"/>
  <c r="Q153" i="3"/>
  <c r="T153" i="3"/>
  <c r="V153" i="3" s="1"/>
  <c r="S153" i="3"/>
  <c r="R153" i="3"/>
  <c r="X153" i="3"/>
  <c r="U153" i="3"/>
  <c r="W153" i="3" s="1"/>
  <c r="AD1628" i="3"/>
</calcChain>
</file>

<file path=xl/sharedStrings.xml><?xml version="1.0" encoding="utf-8"?>
<sst xmlns="http://schemas.openxmlformats.org/spreadsheetml/2006/main" count="2477" uniqueCount="669">
  <si>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</si>
  <si>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</si>
  <si>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</si>
  <si>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</si>
  <si>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</si>
  <si>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</si>
  <si>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</si>
  <si>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</si>
  <si>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</si>
  <si>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</si>
  <si>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</si>
  <si>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</si>
  <si>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</si>
  <si>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</si>
  <si>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</si>
  <si>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</si>
  <si>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</si>
  <si>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</si>
  <si>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</si>
  <si>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</si>
  <si>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</si>
  <si>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</si>
  <si>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</si>
  <si>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</si>
  <si>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</si>
  <si>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</si>
  <si>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</si>
  <si>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</si>
  <si>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</si>
  <si>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</si>
  <si>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</si>
  <si>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</si>
  <si>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</si>
  <si>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</si>
  <si>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</si>
  <si>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</si>
  <si>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</si>
  <si>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</si>
  <si>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</si>
  <si>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</si>
  <si>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</si>
  <si>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</si>
  <si>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</si>
  <si>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</si>
  <si>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</si>
  <si>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</si>
  <si>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</si>
  <si>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</si>
  <si>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</si>
  <si>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</si>
  <si>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</si>
  <si>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</si>
  <si>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</si>
  <si>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</si>
  <si>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</si>
  <si>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</si>
  <si>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</si>
  <si>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</si>
  <si>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</si>
  <si>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</si>
  <si>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</si>
  <si>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</si>
  <si>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</si>
  <si>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</si>
  <si>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</si>
  <si>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</si>
  <si>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</si>
  <si>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</si>
  <si>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</si>
  <si>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</si>
  <si>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</si>
  <si>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</si>
  <si>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</si>
  <si>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</si>
  <si>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</si>
  <si>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</si>
  <si>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</si>
  <si>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</si>
  <si>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</si>
  <si>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</si>
  <si>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</si>
  <si>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</si>
  <si>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</si>
  <si>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</si>
  <si>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</si>
  <si>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</si>
  <si>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</si>
  <si>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</si>
  <si>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</si>
  <si>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</si>
  <si>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</si>
  <si>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</si>
  <si>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</si>
  <si>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</si>
  <si>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</si>
  <si>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</si>
  <si>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</si>
  <si>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</si>
  <si>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</si>
  <si>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</si>
  <si>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</si>
  <si>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</si>
  <si>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</si>
  <si>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</si>
  <si>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</si>
  <si>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</si>
  <si>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</si>
  <si>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</si>
  <si>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</si>
  <si>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</si>
  <si>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</si>
  <si>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</si>
  <si>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</si>
  <si>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</si>
  <si>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</si>
  <si>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</si>
  <si>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</si>
  <si>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</si>
  <si>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</si>
  <si>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</si>
  <si>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</si>
  <si>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</si>
  <si>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</si>
  <si>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</si>
  <si>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</si>
  <si>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</si>
  <si>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</si>
  <si>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</si>
  <si>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</si>
  <si>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</si>
  <si>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</si>
  <si>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</si>
  <si>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</si>
  <si>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</si>
  <si>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</si>
  <si>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</si>
  <si>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</si>
  <si>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</si>
  <si>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</si>
  <si>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</si>
  <si>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</si>
  <si>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</si>
  <si>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</si>
  <si>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</si>
  <si>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</si>
  <si>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</si>
  <si>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</si>
  <si>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</si>
  <si>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</si>
  <si>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</si>
  <si>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</si>
  <si>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</si>
  <si>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</si>
  <si>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</si>
  <si>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</si>
  <si>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</si>
  <si>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</si>
  <si>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</si>
  <si>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</si>
  <si>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</si>
  <si>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</si>
  <si>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</si>
  <si>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</si>
  <si>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</si>
  <si>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</si>
  <si>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</si>
  <si>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</si>
  <si>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</si>
  <si>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</si>
  <si>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</si>
  <si>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</si>
  <si>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</si>
  <si>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</si>
  <si>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</si>
  <si>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</si>
  <si>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</si>
  <si>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</si>
  <si>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</si>
  <si>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</si>
  <si>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</si>
  <si>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</si>
  <si>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</si>
  <si>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</si>
  <si>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</si>
  <si>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</si>
  <si>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</si>
  <si>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</si>
  <si>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</si>
  <si>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</si>
  <si>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</si>
  <si>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</si>
  <si>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</si>
  <si>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</si>
  <si>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</si>
  <si>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</si>
  <si>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</si>
  <si>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</si>
  <si>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</si>
  <si>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</si>
  <si>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</si>
  <si>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</si>
  <si>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</si>
  <si>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</si>
  <si>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</si>
  <si>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</si>
  <si>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</si>
  <si>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</si>
  <si>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</si>
  <si>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</si>
  <si>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</si>
  <si>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</si>
  <si>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</si>
  <si>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</si>
  <si>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</si>
  <si>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</si>
  <si>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</si>
  <si>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</si>
  <si>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</si>
  <si>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</si>
  <si>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</si>
  <si>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</si>
  <si>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</si>
  <si>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</si>
  <si>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</si>
  <si>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</si>
  <si>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</si>
  <si>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</si>
  <si>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</si>
  <si>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</si>
  <si>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</si>
  <si>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</si>
  <si>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</si>
  <si>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</si>
  <si>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</si>
  <si>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</si>
  <si>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</si>
  <si>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</si>
  <si>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</si>
  <si>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</si>
  <si>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</si>
  <si>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</si>
  <si>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</si>
  <si>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</si>
  <si>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</si>
  <si>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</si>
  <si>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</si>
  <si>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</si>
  <si>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</si>
  <si>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</si>
  <si>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</si>
  <si>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</si>
  <si>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</si>
  <si>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</si>
  <si>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</si>
  <si>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</si>
  <si>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</si>
  <si>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</si>
  <si>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</si>
  <si>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</si>
  <si>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</si>
  <si>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</si>
  <si>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</si>
  <si>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</si>
  <si>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</si>
  <si>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</si>
  <si>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</si>
  <si>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</si>
  <si>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</si>
  <si>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</si>
  <si>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</si>
  <si>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</si>
  <si>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</si>
  <si>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</si>
  <si>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</si>
  <si>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</si>
  <si>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</si>
  <si>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</si>
  <si>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</si>
  <si>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</si>
  <si>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</si>
  <si>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</si>
  <si>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</si>
  <si>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</si>
  <si>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</si>
  <si>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</si>
  <si>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</si>
  <si>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</si>
  <si>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</si>
  <si>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</si>
  <si>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</si>
  <si>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</si>
  <si>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</si>
  <si>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</si>
  <si>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</si>
  <si>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</si>
  <si>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</si>
  <si>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</si>
  <si>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</si>
  <si>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</si>
  <si>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</si>
  <si>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</si>
  <si>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</si>
  <si>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</si>
  <si>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</si>
  <si>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</si>
  <si>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</si>
  <si>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</si>
  <si>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</si>
  <si>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</si>
  <si>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</si>
  <si>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</si>
  <si>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</si>
  <si>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</si>
  <si>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</si>
  <si>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</si>
  <si>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</si>
  <si>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</si>
  <si>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</si>
  <si>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</si>
  <si>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</si>
  <si>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</si>
  <si>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</si>
  <si>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</si>
  <si>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</si>
  <si>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</si>
  <si>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</si>
  <si>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</si>
  <si>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</si>
  <si>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</si>
  <si>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</si>
  <si>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</si>
  <si>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</si>
  <si>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</si>
  <si>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</si>
  <si>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</si>
  <si>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</si>
  <si>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</si>
  <si>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</si>
  <si>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</si>
  <si>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</si>
  <si>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</si>
  <si>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</si>
  <si>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</si>
  <si>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</si>
  <si>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</si>
  <si>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</si>
  <si>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</si>
  <si>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</si>
  <si>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</si>
  <si>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</si>
  <si>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</si>
  <si>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</si>
  <si>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</si>
  <si>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</si>
  <si>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</si>
  <si>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</si>
  <si>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</si>
  <si>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</si>
  <si>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</si>
  <si>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</si>
  <si>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</si>
  <si>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</si>
  <si>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</si>
  <si>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</si>
  <si>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</si>
  <si>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</si>
  <si>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</si>
  <si>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</si>
  <si>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</si>
  <si>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</si>
  <si>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</si>
  <si>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</si>
  <si>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</si>
  <si>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</si>
  <si>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</si>
  <si>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</si>
  <si>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</si>
  <si>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</si>
  <si>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</si>
  <si>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</si>
  <si>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</si>
  <si>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</si>
  <si>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</si>
  <si>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</si>
  <si>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</si>
  <si>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</si>
  <si>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</si>
  <si>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</si>
  <si>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</si>
  <si>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</si>
  <si>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</si>
  <si>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</si>
  <si>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</si>
  <si>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</si>
  <si>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</si>
  <si>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</si>
  <si>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</si>
  <si>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</si>
  <si>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</si>
  <si>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</si>
  <si>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</si>
  <si>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</si>
  <si>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</si>
  <si>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</si>
  <si>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</si>
  <si>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</si>
  <si>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</si>
  <si>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</si>
  <si>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</si>
  <si>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</si>
  <si>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</si>
  <si>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</si>
  <si>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</si>
  <si>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</si>
  <si>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</si>
  <si>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</si>
  <si>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</si>
  <si>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</si>
  <si>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</si>
  <si>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</si>
  <si>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</si>
  <si>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</si>
  <si>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</si>
  <si>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</si>
  <si>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</si>
  <si>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</si>
  <si>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</si>
  <si>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</si>
  <si>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</si>
  <si>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</si>
  <si>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</si>
  <si>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</si>
  <si>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</si>
  <si>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</si>
  <si>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</si>
  <si>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</si>
  <si>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</si>
  <si>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</si>
  <si>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</si>
  <si>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</si>
  <si>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</si>
  <si>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</si>
  <si>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</si>
  <si>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</si>
  <si>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</si>
  <si>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</si>
  <si>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</si>
  <si>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</si>
  <si>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</si>
  <si>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</si>
  <si>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</si>
  <si>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</si>
  <si>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</si>
  <si>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</si>
  <si>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</si>
  <si>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</si>
  <si>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</si>
  <si>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</si>
  <si>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</si>
  <si>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</si>
  <si>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</si>
  <si>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</si>
  <si>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</si>
  <si>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</si>
  <si>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</si>
  <si>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</si>
  <si>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</si>
  <si>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</si>
  <si>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</si>
  <si>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</si>
  <si>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</si>
  <si>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</si>
  <si>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</si>
  <si>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</si>
  <si>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</si>
  <si>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</si>
  <si>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</si>
  <si>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</si>
  <si>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</si>
  <si>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</si>
  <si>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</si>
  <si>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</si>
  <si>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</si>
  <si>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</si>
  <si>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</si>
  <si>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</si>
  <si>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</si>
  <si>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</si>
  <si>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</si>
  <si>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</si>
  <si>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</si>
  <si>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</si>
  <si>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</si>
  <si>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</si>
  <si>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</si>
  <si>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</si>
  <si>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</si>
  <si>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</si>
  <si>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</si>
  <si>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</si>
  <si>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</si>
  <si>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</si>
  <si>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</si>
  <si>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</si>
  <si>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</si>
  <si>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</si>
  <si>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</si>
  <si>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</si>
  <si>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</si>
  <si>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</si>
  <si>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</si>
  <si>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</si>
  <si>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</si>
  <si>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</si>
  <si>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</si>
  <si>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</si>
  <si>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</si>
  <si>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</si>
  <si>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</si>
  <si>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</si>
  <si>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</si>
  <si>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</si>
  <si>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</si>
  <si>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</si>
  <si>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</si>
  <si>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</si>
  <si>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</si>
  <si>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</si>
  <si>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</si>
  <si>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</si>
  <si>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</si>
  <si>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</si>
  <si>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</si>
  <si>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</si>
  <si>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</si>
  <si>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</si>
  <si>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</si>
  <si>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</si>
  <si>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</si>
  <si>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</si>
  <si>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</si>
  <si>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</si>
  <si>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</si>
  <si>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</si>
  <si>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</si>
  <si>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</si>
  <si>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</si>
  <si>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</si>
  <si>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</si>
  <si>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</si>
  <si>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</si>
  <si>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</si>
  <si>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</si>
  <si>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</si>
  <si>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</si>
  <si>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</si>
  <si>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</si>
  <si>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</si>
  <si>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</si>
  <si>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</si>
  <si>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</si>
  <si>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</si>
  <si>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</si>
  <si>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</si>
  <si>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</si>
  <si>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</si>
  <si>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</si>
  <si>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</si>
  <si>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</si>
  <si>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</si>
  <si>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</si>
  <si>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</si>
  <si>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</si>
  <si>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</si>
  <si>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</si>
  <si>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</si>
  <si>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</si>
  <si>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</si>
  <si>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</si>
  <si>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</si>
  <si>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</si>
  <si>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</si>
  <si>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</si>
  <si>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</si>
  <si>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</si>
  <si>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</si>
  <si>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</si>
  <si>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</si>
  <si>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</si>
  <si>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</si>
  <si>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</si>
  <si>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</si>
  <si>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</si>
  <si>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</si>
  <si>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</si>
  <si>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</si>
  <si>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</si>
  <si>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</si>
  <si>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</si>
  <si>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</si>
  <si>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</si>
  <si>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</si>
  <si>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</si>
  <si>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</si>
  <si>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</si>
  <si>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</si>
  <si>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</si>
  <si>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</si>
  <si>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</si>
  <si>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</si>
  <si>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</si>
  <si>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</si>
  <si>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</si>
  <si>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</si>
  <si>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</si>
  <si>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</si>
  <si>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</si>
  <si>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</si>
  <si>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</si>
  <si>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</si>
  <si>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</si>
  <si>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</si>
  <si>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</si>
  <si>
    <t>video</t>
  </si>
  <si>
    <t>VIDEO</t>
  </si>
  <si>
    <t xml:space="preserve"> </t>
  </si>
  <si>
    <t xml:space="preserve"> https://youtu.be/6YOT9miy1N8</t>
  </si>
  <si>
    <t>Celebraciones</t>
  </si>
  <si>
    <t>Fiestas Patrias</t>
  </si>
  <si>
    <t>Halloween</t>
  </si>
  <si>
    <t>Navidad</t>
  </si>
  <si>
    <t>Manga Dragon Ball - Ultimate Edition Tomo 23</t>
  </si>
  <si>
    <t>Dragon Ball Manga Ultimate Edition Tomo 23 (Planeta DeAgostini) en buen estado. La edición cuenta con detalles mínimos en la portada, pero el interior está en perfectas condiciones. ¡Ideal para completar tu colección!</t>
  </si>
  <si>
    <t>Tomo 23</t>
  </si>
  <si>
    <t>Piensa en Java 2da Edición de Bruce Eckel (Pearson Prentice Hall, 2002)</t>
  </si>
  <si>
    <t>Comic-Manga-Libro</t>
  </si>
  <si>
    <t>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t>
  </si>
  <si>
    <t xml:space="preserve"> 2da Edición, 2002</t>
  </si>
  <si>
    <t>garage/piensa_java.jpg</t>
  </si>
  <si>
    <t>garage/comic_db.jpg</t>
  </si>
  <si>
    <t>Venta de Garage</t>
  </si>
  <si>
    <t>categoria012.jpg</t>
  </si>
  <si>
    <t>categoria013.jpg</t>
  </si>
  <si>
    <t>Bolsa de Regalo Navidad para Botella</t>
  </si>
  <si>
    <t>Bolsa de Regalo de Navidad</t>
  </si>
  <si>
    <t>para Botella</t>
  </si>
  <si>
    <t>Con nuestras elegantes y festivas bolsas de regalo, haz tus regalos aún más especiales y sorprende con estilo esta Navidad</t>
  </si>
  <si>
    <t>062/1.jpg</t>
  </si>
  <si>
    <t>062/2.jpg</t>
  </si>
  <si>
    <t>062/3.jpg</t>
  </si>
  <si>
    <t>062/4.jpg</t>
  </si>
  <si>
    <t>062/5.jpg</t>
  </si>
  <si>
    <t>062/6.jpg</t>
  </si>
  <si>
    <t>Contiene extracto de aloe vera, la hierba medicinal y curativa más antigua que se conoce. Sus hojas proporcionan un extracto gelatinoso emoliente que se utiliza para tratar todo tipo de problemas de la piel.</t>
  </si>
  <si>
    <t>Aloe Vera (125 g)</t>
  </si>
  <si>
    <t>El jazmín puede ayudar a darle un aspecto juvenil a la piel. Es muy eficaz para igualar el tono de la piel y reducir la aparición de manchas de la edad. Ayuda a tratar la piel seca y proporciona una hidratación natural que no obstruye los poros.</t>
  </si>
  <si>
    <t>Flor de Jasmín Jabón de Baño Kai Essentials - 125 g</t>
  </si>
  <si>
    <t>Aloe Vera Jabón de Baño Kai Essentials - 125 g</t>
  </si>
  <si>
    <t>Árbol de Té y Romero Jabón de Baño Kai Essentials - 125 g</t>
  </si>
  <si>
    <t>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t>
  </si>
  <si>
    <t>Aceite de Almendras Jabón de Baño Kai Essentials - 125 g</t>
  </si>
  <si>
    <t>Flor de Jasmín (125 g)</t>
  </si>
  <si>
    <t>Árbol de Té y Romero (125 g)</t>
  </si>
  <si>
    <t>Aceite de Almendras (125 g)</t>
  </si>
  <si>
    <t>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t>
  </si>
  <si>
    <t>062/7.jpg</t>
  </si>
  <si>
    <t>062/8.jpg</t>
  </si>
  <si>
    <t>062/9.jpg</t>
  </si>
  <si>
    <t>062/10.jpg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</si>
</sst>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3" fillId="3" borderId="0" xfId="0" applyFont="1" applyFill="1" applyAlignment="1">
      <alignment horizontal="center"/>
    </xf>
    <xf numFmtId="0" fontId="0" fillId="2" borderId="0" xfId="0" applyFill="1" applyAlignment="1">
      <alignment horizontal="center"/>
    </xf>
    <xf numFmtId="0" fontId="3" fillId="3" borderId="0" xfId="0" applyFont="1" applyFill="1" applyAlignment="1">
      <alignment horizontal="center"/>
    </xf>
    <xf numFmtId="0" fontId="0" fillId="0" borderId="0" xfId="0" applyAlignment="1"/>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2" sqref="D2:D9"/>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f>IF(B8="","",MAX($A$1:A7)+1)</f>
        <v>7</v>
      </c>
      <c r="B8" t="s">
        <v>627</v>
      </c>
      <c r="C8" t="s">
        <v>642</v>
      </c>
      <c r="D8" t="str">
        <f t="shared" ref="D8" si="1">IF(C8="","",CONCATENATE("{ id: ",A8,", nombre: '",B8,"', imagen: require('../images/categorias/",C8,"') },"))</f>
        <v>{ id: 7, nombre: 'Celebraciones', imagen: require('../images/categorias/categoria013.jpg') },</v>
      </c>
    </row>
    <row r="9" spans="1:4" x14ac:dyDescent="0.25">
      <c r="A9" s="1">
        <f>IF(B9="","",MAX($A$1:A8)+1)</f>
        <v>8</v>
      </c>
      <c r="B9" t="s">
        <v>640</v>
      </c>
      <c r="C9" t="s">
        <v>641</v>
      </c>
      <c r="D9" t="str">
        <f t="shared" ref="D9" si="2">IF(C9="","",CONCATENATE("{ id: ",A9,", nombre: '",B9,"', imagen: require('../images/categorias/",C9,"') },"))</f>
        <v>{ id: 8, nombre: 'Venta de Garage', imagen: require('../images/categorias/categoria012.jpg')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3">IF(C67="","",CONCATENATE("{ id: ",A67,", nombre: '",B67,"', imagen: require('../images/categorias/",C67,"') },"))</f>
        <v/>
      </c>
    </row>
    <row r="68" spans="1:4" x14ac:dyDescent="0.25">
      <c r="A68" s="1" t="str">
        <f>IF(B68="","",MAX($A$1:A67)+1)</f>
        <v/>
      </c>
      <c r="D68" t="str">
        <f t="shared" si="3"/>
        <v/>
      </c>
    </row>
    <row r="69" spans="1:4" x14ac:dyDescent="0.25">
      <c r="A69" s="1" t="str">
        <f>IF(B69="","",MAX($A$1:A68)+1)</f>
        <v/>
      </c>
      <c r="D69" t="str">
        <f t="shared" si="3"/>
        <v/>
      </c>
    </row>
    <row r="70" spans="1:4" x14ac:dyDescent="0.25">
      <c r="A70" s="1" t="str">
        <f>IF(B70="","",MAX($A$1:A69)+1)</f>
        <v/>
      </c>
      <c r="D70" t="str">
        <f t="shared" si="3"/>
        <v/>
      </c>
    </row>
    <row r="71" spans="1:4" x14ac:dyDescent="0.25">
      <c r="A71" s="1" t="str">
        <f>IF(B71="","",MAX($A$1:A70)+1)</f>
        <v/>
      </c>
      <c r="D71" t="str">
        <f t="shared" si="3"/>
        <v/>
      </c>
    </row>
    <row r="72" spans="1:4" x14ac:dyDescent="0.25">
      <c r="A72" s="1" t="str">
        <f>IF(B72="","",MAX($A$1:A71)+1)</f>
        <v/>
      </c>
      <c r="D72" t="str">
        <f t="shared" si="3"/>
        <v/>
      </c>
    </row>
    <row r="73" spans="1:4" x14ac:dyDescent="0.25">
      <c r="A73" s="1" t="str">
        <f>IF(B73="","",MAX($A$1:A72)+1)</f>
        <v/>
      </c>
      <c r="D73" t="str">
        <f t="shared" si="3"/>
        <v/>
      </c>
    </row>
    <row r="74" spans="1:4" x14ac:dyDescent="0.25">
      <c r="A74" s="1" t="str">
        <f>IF(B74="","",MAX($A$1:A73)+1)</f>
        <v/>
      </c>
      <c r="D74" t="str">
        <f t="shared" si="3"/>
        <v/>
      </c>
    </row>
    <row r="75" spans="1:4" x14ac:dyDescent="0.25">
      <c r="A75" s="1" t="str">
        <f>IF(B75="","",MAX($A$1:A74)+1)</f>
        <v/>
      </c>
      <c r="D75" t="str">
        <f t="shared" si="3"/>
        <v/>
      </c>
    </row>
    <row r="76" spans="1:4" x14ac:dyDescent="0.25">
      <c r="A76" s="1" t="str">
        <f>IF(B76="","",MAX($A$1:A75)+1)</f>
        <v/>
      </c>
      <c r="D76" t="str">
        <f t="shared" si="3"/>
        <v/>
      </c>
    </row>
    <row r="77" spans="1:4" x14ac:dyDescent="0.25">
      <c r="A77" s="1" t="str">
        <f>IF(B77="","",MAX($A$1:A76)+1)</f>
        <v/>
      </c>
      <c r="D77" t="str">
        <f t="shared" si="3"/>
        <v/>
      </c>
    </row>
    <row r="78" spans="1:4" x14ac:dyDescent="0.25">
      <c r="A78" s="1" t="str">
        <f>IF(B78="","",MAX($A$1:A77)+1)</f>
        <v/>
      </c>
      <c r="D78" t="str">
        <f t="shared" si="3"/>
        <v/>
      </c>
    </row>
    <row r="79" spans="1:4" x14ac:dyDescent="0.25">
      <c r="A79" s="1" t="str">
        <f>IF(B79="","",MAX($A$1:A78)+1)</f>
        <v/>
      </c>
      <c r="D79" t="str">
        <f t="shared" si="3"/>
        <v/>
      </c>
    </row>
    <row r="80" spans="1:4" x14ac:dyDescent="0.25">
      <c r="A80" s="1" t="str">
        <f>IF(B80="","",MAX($A$1:A79)+1)</f>
        <v/>
      </c>
      <c r="D80" t="str">
        <f t="shared" si="3"/>
        <v/>
      </c>
    </row>
    <row r="81" spans="1:4" x14ac:dyDescent="0.25">
      <c r="A81" s="1" t="str">
        <f>IF(B81="","",MAX($A$1:A80)+1)</f>
        <v/>
      </c>
      <c r="D81" t="str">
        <f t="shared" si="3"/>
        <v/>
      </c>
    </row>
    <row r="82" spans="1:4" x14ac:dyDescent="0.25">
      <c r="A82" s="1" t="str">
        <f>IF(B82="","",MAX($A$1:A81)+1)</f>
        <v/>
      </c>
      <c r="D82" t="str">
        <f t="shared" si="3"/>
        <v/>
      </c>
    </row>
    <row r="83" spans="1:4" x14ac:dyDescent="0.25">
      <c r="A83" s="1" t="str">
        <f>IF(B83="","",MAX($A$1:A82)+1)</f>
        <v/>
      </c>
      <c r="D83" t="str">
        <f t="shared" si="3"/>
        <v/>
      </c>
    </row>
    <row r="84" spans="1:4" x14ac:dyDescent="0.25">
      <c r="A84" s="1" t="str">
        <f>IF(B84="","",MAX($A$1:A83)+1)</f>
        <v/>
      </c>
      <c r="D84" t="str">
        <f t="shared" si="3"/>
        <v/>
      </c>
    </row>
    <row r="85" spans="1:4" x14ac:dyDescent="0.25">
      <c r="A85" s="1" t="str">
        <f>IF(B85="","",MAX($A$1:A84)+1)</f>
        <v/>
      </c>
      <c r="D85" t="str">
        <f t="shared" si="3"/>
        <v/>
      </c>
    </row>
    <row r="86" spans="1:4" x14ac:dyDescent="0.25">
      <c r="A86" s="1" t="str">
        <f>IF(B86="","",MAX($A$1:A85)+1)</f>
        <v/>
      </c>
      <c r="D86" t="str">
        <f t="shared" si="3"/>
        <v/>
      </c>
    </row>
    <row r="87" spans="1:4" x14ac:dyDescent="0.25">
      <c r="A87" s="1" t="str">
        <f>IF(B87="","",MAX($A$1:A86)+1)</f>
        <v/>
      </c>
      <c r="D87" t="str">
        <f t="shared" si="3"/>
        <v/>
      </c>
    </row>
    <row r="88" spans="1:4" x14ac:dyDescent="0.25">
      <c r="A88" s="1" t="str">
        <f>IF(B88="","",MAX($A$1:A87)+1)</f>
        <v/>
      </c>
      <c r="D88" t="str">
        <f t="shared" si="3"/>
        <v/>
      </c>
    </row>
    <row r="89" spans="1:4" x14ac:dyDescent="0.25">
      <c r="A89" s="1" t="str">
        <f>IF(B89="","",MAX($A$1:A88)+1)</f>
        <v/>
      </c>
      <c r="D89" t="str">
        <f t="shared" si="3"/>
        <v/>
      </c>
    </row>
    <row r="90" spans="1:4" x14ac:dyDescent="0.25">
      <c r="A90" s="1" t="str">
        <f>IF(B90="","",MAX($A$1:A89)+1)</f>
        <v/>
      </c>
      <c r="D90" t="str">
        <f t="shared" si="3"/>
        <v/>
      </c>
    </row>
    <row r="91" spans="1:4" x14ac:dyDescent="0.25">
      <c r="A91" s="1" t="str">
        <f>IF(B91="","",MAX($A$1:A90)+1)</f>
        <v/>
      </c>
      <c r="D91" t="str">
        <f t="shared" si="3"/>
        <v/>
      </c>
    </row>
    <row r="92" spans="1:4" x14ac:dyDescent="0.25">
      <c r="A92" s="1" t="str">
        <f>IF(B92="","",MAX($A$1:A91)+1)</f>
        <v/>
      </c>
      <c r="D92" t="str">
        <f t="shared" si="3"/>
        <v/>
      </c>
    </row>
    <row r="93" spans="1:4" x14ac:dyDescent="0.25">
      <c r="A93" s="1" t="str">
        <f>IF(B93="","",MAX($A$1:A92)+1)</f>
        <v/>
      </c>
      <c r="D93" t="str">
        <f t="shared" si="3"/>
        <v/>
      </c>
    </row>
    <row r="94" spans="1:4" x14ac:dyDescent="0.25">
      <c r="A94" s="1" t="str">
        <f>IF(B94="","",MAX($A$1:A93)+1)</f>
        <v/>
      </c>
      <c r="D94" t="str">
        <f t="shared" si="3"/>
        <v/>
      </c>
    </row>
    <row r="95" spans="1:4" x14ac:dyDescent="0.25">
      <c r="A95" s="1" t="str">
        <f>IF(B95="","",MAX($A$1:A94)+1)</f>
        <v/>
      </c>
      <c r="D95" t="str">
        <f t="shared" si="3"/>
        <v/>
      </c>
    </row>
    <row r="96" spans="1:4" x14ac:dyDescent="0.25">
      <c r="A96" s="1" t="str">
        <f>IF(B96="","",MAX($A$1:A95)+1)</f>
        <v/>
      </c>
      <c r="D96" t="str">
        <f t="shared" si="3"/>
        <v/>
      </c>
    </row>
    <row r="97" spans="1:4" x14ac:dyDescent="0.25">
      <c r="A97" s="1" t="str">
        <f>IF(B97="","",MAX($A$1:A96)+1)</f>
        <v/>
      </c>
      <c r="D97" t="str">
        <f t="shared" si="3"/>
        <v/>
      </c>
    </row>
    <row r="98" spans="1:4" x14ac:dyDescent="0.25">
      <c r="A98" s="1" t="str">
        <f>IF(B98="","",MAX($A$1:A97)+1)</f>
        <v/>
      </c>
      <c r="D98" t="str">
        <f t="shared" si="3"/>
        <v/>
      </c>
    </row>
    <row r="99" spans="1:4" x14ac:dyDescent="0.25">
      <c r="A99" s="1" t="str">
        <f>IF(B99="","",MAX($A$1:A98)+1)</f>
        <v/>
      </c>
      <c r="D99" t="str">
        <f t="shared" si="3"/>
        <v/>
      </c>
    </row>
    <row r="100" spans="1:4" x14ac:dyDescent="0.25">
      <c r="A100" s="1" t="str">
        <f>IF(B100="","",MAX($A$1:A99)+1)</f>
        <v/>
      </c>
      <c r="D100" t="str">
        <f t="shared" si="3"/>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31" activePane="bottomLeft" state="frozen"/>
      <selection pane="bottomLeft" activeCell="B38" sqref="B38"/>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f>IF(B36="","",MAX($A$1:A35)+1)</f>
        <v>35</v>
      </c>
      <c r="B36" t="s">
        <v>628</v>
      </c>
      <c r="C36" t="s">
        <v>627</v>
      </c>
      <c r="D36">
        <f>IF(C36="","",INDEX(CATEGORIAS!$A:$A,MATCH($C36,CATEGORIAS!$B:$B,0)))</f>
        <v>7</v>
      </c>
      <c r="E36" t="str">
        <f t="shared" si="0"/>
        <v>{ id_subcategoria: 35, nombre: 'Fiestas Patrias', id_categoria: 7},</v>
      </c>
    </row>
    <row r="37" spans="1:5" x14ac:dyDescent="0.25">
      <c r="A37">
        <f>IF(B37="","",MAX($A$1:A36)+1)</f>
        <v>36</v>
      </c>
      <c r="B37" t="s">
        <v>629</v>
      </c>
      <c r="C37" t="s">
        <v>627</v>
      </c>
      <c r="D37">
        <f>IF(C37="","",INDEX(CATEGORIAS!$A:$A,MATCH($C37,CATEGORIAS!$B:$B,0)))</f>
        <v>7</v>
      </c>
      <c r="E37" t="str">
        <f t="shared" si="0"/>
        <v>{ id_subcategoria: 36, nombre: 'Halloween', id_categoria: 7},</v>
      </c>
    </row>
    <row r="38" spans="1:5" x14ac:dyDescent="0.25">
      <c r="A38">
        <f>IF(B38="","",MAX($A$1:A37)+1)</f>
        <v>37</v>
      </c>
      <c r="B38" t="s">
        <v>630</v>
      </c>
      <c r="C38" t="s">
        <v>627</v>
      </c>
      <c r="D38">
        <f>IF(C38="","",INDEX(CATEGORIAS!$A:$A,MATCH($C38,CATEGORIAS!$B:$B,0)))</f>
        <v>7</v>
      </c>
      <c r="E38" t="str">
        <f t="shared" si="0"/>
        <v>{ id_subcategoria: 37, nombre: 'Navidad', id_categoria: 7},</v>
      </c>
    </row>
    <row r="39" spans="1:5" x14ac:dyDescent="0.25">
      <c r="A39">
        <f>IF(B39="","",MAX($A$1:A38)+1)</f>
        <v>38</v>
      </c>
      <c r="B39" t="s">
        <v>635</v>
      </c>
      <c r="C39" t="s">
        <v>640</v>
      </c>
      <c r="D39">
        <f>IF(C39="","",INDEX(CATEGORIAS!$A:$A,MATCH($C39,CATEGORIAS!$B:$B,0)))</f>
        <v>8</v>
      </c>
      <c r="E39" t="str">
        <f t="shared" si="0"/>
        <v>{ id_subcategoria: 38, nombre: 'Comic-Manga-Libro', id_categoria: 8},</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P2642"/>
  <sheetViews>
    <sheetView topLeftCell="V1" zoomScale="53" zoomScaleNormal="115" workbookViewId="0">
      <pane ySplit="2" topLeftCell="A151" activePane="bottomLeft" state="frozen"/>
      <selection pane="bottomLeft" activeCell="AP3" sqref="AP3:AP159"/>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19.28515625" customWidth="1"/>
    <col min="13" max="13" width="30.7109375" bestFit="1" customWidth="1"/>
  </cols>
  <sheetData>
    <row r="1" spans="1:42" x14ac:dyDescent="0.25">
      <c r="C1" s="17" t="s">
        <v>98</v>
      </c>
      <c r="D1" s="17"/>
      <c r="E1" s="17"/>
      <c r="F1" s="17"/>
      <c r="G1" s="17"/>
      <c r="H1" s="17"/>
      <c r="I1" s="17"/>
      <c r="J1" s="17"/>
      <c r="K1" s="17"/>
      <c r="L1" s="15"/>
      <c r="P1" s="16" t="s">
        <v>68</v>
      </c>
      <c r="Q1" s="16"/>
      <c r="R1" s="16"/>
      <c r="S1" s="16"/>
      <c r="T1" s="16"/>
      <c r="U1" s="16"/>
      <c r="V1" s="16"/>
      <c r="W1" s="16"/>
      <c r="X1" s="16"/>
      <c r="Y1" s="4"/>
      <c r="Z1" s="4"/>
      <c r="AB1" s="16" t="s">
        <v>69</v>
      </c>
      <c r="AC1" s="16"/>
      <c r="AD1" s="16"/>
      <c r="AI1" s="16" t="s">
        <v>70</v>
      </c>
      <c r="AJ1" s="16"/>
      <c r="AK1" s="16"/>
    </row>
    <row r="2" spans="1:42" x14ac:dyDescent="0.25">
      <c r="A2" t="s">
        <v>31</v>
      </c>
      <c r="B2" s="3" t="s">
        <v>67</v>
      </c>
      <c r="C2" t="s">
        <v>32</v>
      </c>
      <c r="D2" t="s">
        <v>39</v>
      </c>
      <c r="E2" t="s">
        <v>40</v>
      </c>
      <c r="F2" t="s">
        <v>4</v>
      </c>
      <c r="G2" t="s">
        <v>5</v>
      </c>
      <c r="H2" t="s">
        <v>75</v>
      </c>
      <c r="I2" t="s">
        <v>42</v>
      </c>
      <c r="J2" t="s">
        <v>37</v>
      </c>
      <c r="K2" t="s">
        <v>38</v>
      </c>
      <c r="L2" t="s">
        <v>624</v>
      </c>
      <c r="M2" s="3" t="s">
        <v>41</v>
      </c>
      <c r="N2" s="3" t="s">
        <v>115</v>
      </c>
      <c r="P2" t="s">
        <v>51</v>
      </c>
      <c r="Q2" t="s">
        <v>0</v>
      </c>
      <c r="R2" t="s">
        <v>2</v>
      </c>
      <c r="S2" t="s">
        <v>1</v>
      </c>
      <c r="T2" t="s">
        <v>3</v>
      </c>
      <c r="U2" t="s">
        <v>6</v>
      </c>
      <c r="V2" t="s">
        <v>52</v>
      </c>
      <c r="W2" t="s">
        <v>53</v>
      </c>
      <c r="X2" t="s">
        <v>54</v>
      </c>
      <c r="Y2" t="s">
        <v>623</v>
      </c>
      <c r="Z2" t="s">
        <v>116</v>
      </c>
      <c r="AB2" t="s">
        <v>56</v>
      </c>
      <c r="AC2" t="s">
        <v>57</v>
      </c>
      <c r="AD2" t="s">
        <v>58</v>
      </c>
      <c r="AI2" t="s">
        <v>52</v>
      </c>
      <c r="AJ2" t="s">
        <v>53</v>
      </c>
      <c r="AK2" t="s">
        <v>71</v>
      </c>
      <c r="AM2" t="s">
        <v>64</v>
      </c>
      <c r="AN2" t="s">
        <v>65</v>
      </c>
      <c r="AO2" t="s">
        <v>66</v>
      </c>
      <c r="AP2" t="s">
        <v>58</v>
      </c>
    </row>
    <row r="3" spans="1:42" x14ac:dyDescent="0.25">
      <c r="A3">
        <f>IF(C3="","",MAX($A$2:A2)+1)</f>
        <v>1</v>
      </c>
      <c r="B3" s="3">
        <f>IF(C3="","",IF(COUNTIF($C$2:$C2,$C3)=0,MAX($B$2:$B2)+1,""))</f>
        <v>1</v>
      </c>
      <c r="C3" t="s">
        <v>55</v>
      </c>
      <c r="D3" t="s">
        <v>200</v>
      </c>
      <c r="E3" t="s">
        <v>43</v>
      </c>
      <c r="F3" t="s">
        <v>7</v>
      </c>
      <c r="G3" t="s">
        <v>11</v>
      </c>
      <c r="I3" t="s">
        <v>312</v>
      </c>
      <c r="J3" t="s">
        <v>43</v>
      </c>
      <c r="K3" t="s">
        <v>154</v>
      </c>
      <c r="L3" t="s">
        <v>625</v>
      </c>
      <c r="M3" s="3" t="str">
        <f>_xlfn.TEXTJOIN(" - ",TRUE,F3:H3)</f>
        <v>Amarillo - One Size</v>
      </c>
      <c r="N3" s="3" t="str">
        <f>IF(C3="","",IF(AND(C3&lt;&gt;"",D3&lt;&gt;"",E3&lt;&gt;"",I3&lt;&gt;"",M3&lt;&gt;"",J3&lt;&gt;"",IFERROR(MATCH(INDEX($B:$B,MATCH($C3,$C:$C,0)),IMAGENES!$B:$B,0),-1)&gt;0),"'si'","'no'"))</f>
        <v>'si'</v>
      </c>
      <c r="P3">
        <f t="shared" ref="P3:P66" si="0">IFERROR(INDEX($B:$B,MATCH($A3,$B:$B,0)),"")</f>
        <v>1</v>
      </c>
      <c r="Q3" t="str">
        <f t="shared" ref="Q3:Q66" si="1">IF($P3="","",INDEX($C:$C,MATCH($P3,$B:$B,0)))</f>
        <v>Delantal para pintar infantil</v>
      </c>
      <c r="R3" t="str">
        <f t="shared" ref="R3:R66" si="2">IF($P3="","",INDEX($J:$J,MATCH($P3,$B:$B,0)))</f>
        <v>Delantal infantil</v>
      </c>
      <c r="S3" t="str">
        <f t="shared" ref="S3:S66" si="3">IF($P3="","",INDEX($K:$K,MATCH($P3,$B:$B,0)))</f>
        <v>Los delantales infantiles cuentan con brazos completos para máxima cobertura y un de cierre ajustable que permite ponérselas y quitárselas sin complicaciones.. Dimensiones: 53x39 cm. Diferentes colores.</v>
      </c>
      <c r="T3" t="str">
        <f t="shared" ref="T3:T66" si="4">IF($P3="","",INDEX($D:$D,MATCH($P3,$B:$B,0)))</f>
        <v>Librería y papelería</v>
      </c>
      <c r="U3" t="str">
        <f t="shared" ref="U3:U66" si="5">IF($P3="","",INDEX($E:$E,MATCH($P3,$B:$B,0)))</f>
        <v>Delantal infantil</v>
      </c>
      <c r="V3">
        <f>IF($T3="","",INDEX(CATEGORIAS!$A:$A,MATCH($T3,CATEGORIAS!$B:$B,0)))</f>
        <v>1</v>
      </c>
      <c r="W3">
        <f>IF($U3="","",INDEX(SUBCATEGORIAS!$A:$A,MATCH($U3,SUBCATEGORIAS!$B:$B,0)))</f>
        <v>1</v>
      </c>
      <c r="X3" t="str">
        <f t="shared" ref="X3:X66" si="6">IF($P3="","",INDEX($I:$I,MATCH($P3,$B:$B,0)))</f>
        <v>5990 </v>
      </c>
      <c r="Y3" t="str">
        <f>IF($P3="","",IF(OR(INDEX($L:$L,MATCH($P3,$B:$B,0))=0,INDEX($L:$L,MATCH($P3,$B:$B,0))=" "),"",INDEX($L:$L,MATCH($P3,$B:$B,0))))</f>
        <v/>
      </c>
      <c r="Z3" t="str">
        <f>IF($P3="","",INDEX($N:$N,MATCH($P3,$B:$B,0)))</f>
        <v>'si'</v>
      </c>
      <c r="AB3">
        <v>1</v>
      </c>
      <c r="AC3">
        <v>1</v>
      </c>
      <c r="AD3" t="str">
        <f>IFERROR(IF(MATCH($AC3,$P:$P,0)&gt;0,"{",0),"")</f>
        <v>{</v>
      </c>
      <c r="AI3">
        <f>IF($D3="","",INDEX(CATEGORIAS!$A:$A,MATCH($D3,CATEGORIAS!$B:$B,0)))</f>
        <v>1</v>
      </c>
      <c r="AJ3">
        <f>IF($E3="","",INDEX(SUBCATEGORIAS!$A:$A,MATCH($E3,SUBCATEGORIAS!$B:$B,0)))</f>
        <v>1</v>
      </c>
      <c r="AK3">
        <f t="shared" ref="AK3:AK66" si="7">IF(A3="","",A3)</f>
        <v>1</v>
      </c>
      <c r="AM3" s="2" t="str">
        <f>IF(AI3="","",IF(AI3/100&gt;0,IF(AI3/10&gt;0,CONCATENATE("00",AI3),CONCATENATE("0",AI3)),AI3))</f>
        <v>001</v>
      </c>
      <c r="AN3" t="str">
        <f>IF(AJ3="","",IF(AJ3/100&gt;0,IF(AJ3/10&gt;0,CONCATENATE("00",AJ3),CONCATENATE("0",AJ3)),AJ3))</f>
        <v>001</v>
      </c>
      <c r="AO3" t="str">
        <f t="shared" ref="AO3:AO66" si="8">IF(A3="","",IF(A3/100&gt;0,IF(A3/10&gt;0,CONCATENATE("00",A3),CONCATENATE("0",A3)),A3))</f>
        <v>001</v>
      </c>
      <c r="AP3" t="str">
        <f t="shared" ref="AP3:AP66" si="9">IF(A3="","",CONCATENATE("{ id_sku: '",CONCATENATE(AM3,AN3,AO3),"', id_articulo: '",INDEX($B:$B,MATCH($C3,$C:$C,0)),"', variacion: '",M3,"' },"))</f>
        <v>{ id_sku: '001001001', id_articulo: '1', variacion: 'Amarillo - One Size' },</v>
      </c>
    </row>
    <row r="4" spans="1:42" x14ac:dyDescent="0.25">
      <c r="A4">
        <f>IF(C4="","",MAX($A$2:A3)+1)</f>
        <v>2</v>
      </c>
      <c r="B4" s="3" t="str">
        <f>IF(C4="","",IF(COUNTIF($C$2:$C3,$C4)=0,MAX($B$2:$B3)+1,""))</f>
        <v/>
      </c>
      <c r="C4" t="s">
        <v>55</v>
      </c>
      <c r="D4" t="s">
        <v>200</v>
      </c>
      <c r="E4" t="s">
        <v>43</v>
      </c>
      <c r="F4" t="s">
        <v>8</v>
      </c>
      <c r="G4" t="s">
        <v>11</v>
      </c>
      <c r="I4" t="s">
        <v>312</v>
      </c>
      <c r="J4" t="s">
        <v>43</v>
      </c>
      <c r="K4" t="s">
        <v>154</v>
      </c>
      <c r="L4" t="s">
        <v>625</v>
      </c>
      <c r="M4" s="3" t="str">
        <f t="shared" ref="M4:M67" si="10">_xlfn.TEXTJOIN(" - ",TRUE,F4:H4)</f>
        <v>Azul - One Size</v>
      </c>
      <c r="N4" s="3" t="str">
        <f>IF(C4="","",IF(AND(C4&lt;&gt;"",D4&lt;&gt;"",E4&lt;&gt;"",I4&lt;&gt;"",M4&lt;&gt;"",J4&lt;&gt;"",IFERROR(MATCH(INDEX($B:$B,MATCH($C4,$C:$C,0)),IMAGENES!$B:$B,0),-1)&gt;0),"'si'","'no'"))</f>
        <v>'si'</v>
      </c>
      <c r="P4">
        <f t="shared" si="0"/>
        <v>2</v>
      </c>
      <c r="Q4" t="str">
        <f t="shared" si="1"/>
        <v>Libro para colorear (Coloring Book 1-4)</v>
      </c>
      <c r="R4" t="str">
        <f t="shared" si="2"/>
        <v>Libro para colorear Coloring Book series 1 a 4, diferentes temáticas.</v>
      </c>
      <c r="S4">
        <f t="shared" si="3"/>
        <v>0</v>
      </c>
      <c r="T4" t="str">
        <f t="shared" si="4"/>
        <v>Educación</v>
      </c>
      <c r="U4" t="str">
        <f t="shared" si="5"/>
        <v>Libro educativo</v>
      </c>
      <c r="V4">
        <f>IF($T4="","",INDEX(CATEGORIAS!$A:$A,MATCH($T4,CATEGORIAS!$B:$B,0)))</f>
        <v>4</v>
      </c>
      <c r="W4">
        <f>IF($U4="","",INDEX(SUBCATEGORIAS!$A:$A,MATCH($U4,SUBCATEGORIAS!$B:$B,0)))</f>
        <v>6</v>
      </c>
      <c r="X4">
        <f t="shared" si="6"/>
        <v>1500</v>
      </c>
      <c r="Y4" t="str">
        <f t="shared" ref="Y4:Y67" si="11">IF($P4="","",IF(OR(INDEX($L:$L,MATCH($P4,$B:$B,0))=0,INDEX($L:$L,MATCH($P4,$B:$B,0))=" "),"",INDEX($L:$L,MATCH($P4,$B:$B,0))))</f>
        <v xml:space="preserve"> https://youtu.be/6YOT9miy1N8</v>
      </c>
      <c r="Z4" t="str">
        <f t="shared" ref="Z4:Z67" si="12">IF($P4="","",INDEX($N:$N,MATCH($P4,$B:$B,0)))</f>
        <v>'si'</v>
      </c>
      <c r="AB4">
        <v>2</v>
      </c>
      <c r="AC4" t="str">
        <f>IF(AB3/11=INT(AB3/11),AB3/11+1,"")</f>
        <v/>
      </c>
      <c r="AD4" t="str">
        <f>IFERROR(IF(MATCH($AC3,$P:$P,0)&gt;0,CONCATENATE("id_articulo: ",$AC3,","),0),"")</f>
        <v>id_articulo: 1,</v>
      </c>
      <c r="AI4">
        <f>IF($D4="","",INDEX(CATEGORIAS!$A:$A,MATCH($D4,CATEGORIAS!$B:$B,0)))</f>
        <v>1</v>
      </c>
      <c r="AJ4">
        <f>IF($E4="","",INDEX(SUBCATEGORIAS!$A:$A,MATCH($E4,SUBCATEGORIAS!$B:$B,0)))</f>
        <v>1</v>
      </c>
      <c r="AK4">
        <f t="shared" si="7"/>
        <v>2</v>
      </c>
      <c r="AM4" s="2" t="str">
        <f t="shared" ref="AM4:AM67" si="13">IF(AI4="","",IF(AI4/100&gt;0,IF(AI4/10&gt;0,CONCATENATE("00",AI4),CONCATENATE("0",AI4)),AI4))</f>
        <v>001</v>
      </c>
      <c r="AN4" t="str">
        <f t="shared" ref="AN4:AN67" si="14">IF(AJ4="","",IF(AJ4/100&gt;0,IF(AJ4/10&gt;0,CONCATENATE("00",AJ4),CONCATENATE("0",AJ4)),AJ4))</f>
        <v>001</v>
      </c>
      <c r="AO4" t="str">
        <f t="shared" si="8"/>
        <v>002</v>
      </c>
      <c r="AP4" t="str">
        <f t="shared" si="9"/>
        <v>{ id_sku: '001001002', id_articulo: '1', variacion: 'Azul - One Size' },</v>
      </c>
    </row>
    <row r="5" spans="1:42" x14ac:dyDescent="0.25">
      <c r="A5">
        <f>IF(C5="","",MAX($A$2:A4)+1)</f>
        <v>3</v>
      </c>
      <c r="B5" s="3" t="str">
        <f>IF(C5="","",IF(COUNTIF($C$2:$C4,$C5)=0,MAX($B$2:$B4)+1,""))</f>
        <v/>
      </c>
      <c r="C5" t="s">
        <v>55</v>
      </c>
      <c r="D5" t="s">
        <v>200</v>
      </c>
      <c r="E5" t="s">
        <v>43</v>
      </c>
      <c r="F5" t="s">
        <v>9</v>
      </c>
      <c r="G5" t="s">
        <v>11</v>
      </c>
      <c r="I5" t="s">
        <v>312</v>
      </c>
      <c r="J5" t="s">
        <v>43</v>
      </c>
      <c r="K5" t="s">
        <v>154</v>
      </c>
      <c r="L5" t="s">
        <v>625</v>
      </c>
      <c r="M5" s="3" t="str">
        <f t="shared" si="10"/>
        <v>Rojo - One Size</v>
      </c>
      <c r="N5" s="3" t="str">
        <f>IF(C5="","",IF(AND(C5&lt;&gt;"",D5&lt;&gt;"",E5&lt;&gt;"",I5&lt;&gt;"",M5&lt;&gt;"",J5&lt;&gt;"",IFERROR(MATCH(INDEX($B:$B,MATCH($C5,$C:$C,0)),IMAGENES!$B:$B,0),-1)&gt;0),"'si'","'no'"))</f>
        <v>'si'</v>
      </c>
      <c r="P5">
        <f t="shared" si="0"/>
        <v>3</v>
      </c>
      <c r="Q5" t="str">
        <f t="shared" si="1"/>
        <v>Plumeros Brillantes (Ponpones de porristas)</v>
      </c>
      <c r="R5" t="str">
        <f t="shared" si="2"/>
        <v>Pompón festivo.</v>
      </c>
      <c r="S5" t="str">
        <f t="shared" si="3"/>
        <v>Pompón confeccionado con plástico metalizado. Diversos colores. Ideal para agregar un toque brillante y festivo.</v>
      </c>
      <c r="T5" t="str">
        <f t="shared" si="4"/>
        <v>Librería y papelería</v>
      </c>
      <c r="U5" t="str">
        <f t="shared" si="5"/>
        <v>Plumón</v>
      </c>
      <c r="V5">
        <f>IF($T5="","",INDEX(CATEGORIAS!$A:$A,MATCH($T5,CATEGORIAS!$B:$B,0)))</f>
        <v>1</v>
      </c>
      <c r="W5">
        <f>IF($U5="","",INDEX(SUBCATEGORIAS!$A:$A,MATCH($U5,SUBCATEGORIAS!$B:$B,0)))</f>
        <v>3</v>
      </c>
      <c r="X5">
        <f t="shared" si="6"/>
        <v>1800</v>
      </c>
      <c r="Y5" t="str">
        <f t="shared" si="11"/>
        <v/>
      </c>
      <c r="Z5" t="str">
        <f t="shared" si="12"/>
        <v>'si'</v>
      </c>
      <c r="AB5">
        <v>3</v>
      </c>
      <c r="AC5" t="str">
        <f t="shared" ref="AC5:AC68" si="15">IF(AB4/11=INT(AB4/11),AB4/11+1,"")</f>
        <v/>
      </c>
      <c r="AD5" t="str">
        <f>IFERROR(IF(MATCH($AC3,$P:$P,0)&gt;0,CONCATENATE("nombre: '",INDEX($Q:$Q,MATCH($AC3,$P:$P,0)),"',"),0),"")</f>
        <v>nombre: 'Delantal para pintar infantil',</v>
      </c>
      <c r="AI5">
        <f>IF($D5="","",INDEX(CATEGORIAS!$A:$A,MATCH($D5,CATEGORIAS!$B:$B,0)))</f>
        <v>1</v>
      </c>
      <c r="AJ5">
        <f>IF($E5="","",INDEX(SUBCATEGORIAS!$A:$A,MATCH($E5,SUBCATEGORIAS!$B:$B,0)))</f>
        <v>1</v>
      </c>
      <c r="AK5">
        <f t="shared" si="7"/>
        <v>3</v>
      </c>
      <c r="AM5" s="2" t="str">
        <f t="shared" si="13"/>
        <v>001</v>
      </c>
      <c r="AN5" t="str">
        <f t="shared" si="14"/>
        <v>001</v>
      </c>
      <c r="AO5" t="str">
        <f t="shared" si="8"/>
        <v>003</v>
      </c>
      <c r="AP5" t="str">
        <f t="shared" si="9"/>
        <v>{ id_sku: '001001003', id_articulo: '1', variacion: 'Rojo - One Size' },</v>
      </c>
    </row>
    <row r="6" spans="1:42" x14ac:dyDescent="0.25">
      <c r="A6">
        <f>IF(C6="","",MAX($A$2:A5)+1)</f>
        <v>4</v>
      </c>
      <c r="B6" s="3" t="str">
        <f>IF(C6="","",IF(COUNTIF($C$2:$C5,$C6)=0,MAX($B$2:$B5)+1,""))</f>
        <v/>
      </c>
      <c r="C6" t="s">
        <v>55</v>
      </c>
      <c r="D6" t="s">
        <v>200</v>
      </c>
      <c r="E6" t="s">
        <v>43</v>
      </c>
      <c r="F6" t="s">
        <v>10</v>
      </c>
      <c r="G6" t="s">
        <v>11</v>
      </c>
      <c r="I6" t="s">
        <v>312</v>
      </c>
      <c r="J6" t="s">
        <v>43</v>
      </c>
      <c r="K6" t="s">
        <v>154</v>
      </c>
      <c r="L6" t="s">
        <v>625</v>
      </c>
      <c r="M6" s="3" t="str">
        <f t="shared" si="10"/>
        <v>Fucsia - One Size</v>
      </c>
      <c r="N6" s="3" t="str">
        <f>IF(C6="","",IF(AND(C6&lt;&gt;"",D6&lt;&gt;"",E6&lt;&gt;"",I6&lt;&gt;"",M6&lt;&gt;"",J6&lt;&gt;"",IFERROR(MATCH(INDEX($B:$B,MATCH($C6,$C:$C,0)),IMAGENES!$B:$B,0),-1)&gt;0),"'si'","'no'"))</f>
        <v>'si'</v>
      </c>
      <c r="P6">
        <f t="shared" si="0"/>
        <v>4</v>
      </c>
      <c r="Q6" t="str">
        <f t="shared" si="1"/>
        <v>Bolsa de regalo</v>
      </c>
      <c r="R6" t="str">
        <f t="shared" si="2"/>
        <v>Dimensiones: 32*26*10 .5.</v>
      </c>
      <c r="S6">
        <f t="shared" si="3"/>
        <v>0</v>
      </c>
      <c r="T6" t="str">
        <f t="shared" si="4"/>
        <v>Librería y papelería</v>
      </c>
      <c r="U6" t="str">
        <f t="shared" si="5"/>
        <v>Bolsa de regalo</v>
      </c>
      <c r="V6">
        <f>IF($T6="","",INDEX(CATEGORIAS!$A:$A,MATCH($T6,CATEGORIAS!$B:$B,0)))</f>
        <v>1</v>
      </c>
      <c r="W6">
        <f>IF($U6="","",INDEX(SUBCATEGORIAS!$A:$A,MATCH($U6,SUBCATEGORIAS!$B:$B,0)))</f>
        <v>4</v>
      </c>
      <c r="X6">
        <f t="shared" si="6"/>
        <v>1350</v>
      </c>
      <c r="Y6" t="str">
        <f t="shared" si="11"/>
        <v/>
      </c>
      <c r="Z6" t="str">
        <f t="shared" si="12"/>
        <v>'no'</v>
      </c>
      <c r="AB6">
        <v>4</v>
      </c>
      <c r="AC6" t="str">
        <f t="shared" si="15"/>
        <v/>
      </c>
      <c r="AD6" t="str">
        <f>IFERROR(IF(MATCH($AC3,$P:$P,0)&gt;0,CONCATENATE("descripcion: '",INDEX($R:$R,MATCH($AC3,$P:$P,0)),"',"),0),"")</f>
        <v>descripcion: 'Delantal infantil',</v>
      </c>
      <c r="AI6">
        <f>IF($D6="","",INDEX(CATEGORIAS!$A:$A,MATCH($D6,CATEGORIAS!$B:$B,0)))</f>
        <v>1</v>
      </c>
      <c r="AJ6">
        <f>IF($E6="","",INDEX(SUBCATEGORIAS!$A:$A,MATCH($E6,SUBCATEGORIAS!$B:$B,0)))</f>
        <v>1</v>
      </c>
      <c r="AK6">
        <f t="shared" si="7"/>
        <v>4</v>
      </c>
      <c r="AM6" s="2" t="str">
        <f t="shared" si="13"/>
        <v>001</v>
      </c>
      <c r="AN6" t="str">
        <f t="shared" si="14"/>
        <v>001</v>
      </c>
      <c r="AO6" t="str">
        <f t="shared" si="8"/>
        <v>004</v>
      </c>
      <c r="AP6" t="str">
        <f t="shared" si="9"/>
        <v>{ id_sku: '001001004', id_articulo: '1', variacion: 'Fucsia - One Size' },</v>
      </c>
    </row>
    <row r="7" spans="1:42" x14ac:dyDescent="0.25">
      <c r="A7">
        <f>IF(C7="","",MAX($A$2:A6)+1)</f>
        <v>5</v>
      </c>
      <c r="B7" s="3">
        <f>IF(C7="","",IF(COUNTIF($C$2:$C6,$C7)=0,MAX($B$2:$B6)+1,""))</f>
        <v>2</v>
      </c>
      <c r="C7" t="s">
        <v>12</v>
      </c>
      <c r="D7" t="s">
        <v>34</v>
      </c>
      <c r="E7" t="s">
        <v>48</v>
      </c>
      <c r="F7" t="s">
        <v>13</v>
      </c>
      <c r="I7">
        <v>1500</v>
      </c>
      <c r="J7" t="s">
        <v>258</v>
      </c>
      <c r="L7" t="s">
        <v>626</v>
      </c>
      <c r="M7" s="3" t="str">
        <f t="shared" si="10"/>
        <v>Verde</v>
      </c>
      <c r="N7" s="3" t="str">
        <f>IF(C7="","",IF(AND(C7&lt;&gt;"",D7&lt;&gt;"",E7&lt;&gt;"",I7&lt;&gt;"",M7&lt;&gt;"",J7&lt;&gt;"",IFERROR(MATCH(INDEX($B:$B,MATCH($C7,$C:$C,0)),IMAGENES!$B:$B,0),-1)&gt;0),"'si'","'no'"))</f>
        <v>'si'</v>
      </c>
      <c r="P7">
        <f t="shared" si="0"/>
        <v>5</v>
      </c>
      <c r="Q7" t="str">
        <f t="shared" si="1"/>
        <v>Bolsa de regalo niño</v>
      </c>
      <c r="R7" t="str">
        <f t="shared" si="2"/>
        <v>Dimensiones: 30*26*10.5.</v>
      </c>
      <c r="S7">
        <f t="shared" si="3"/>
        <v>0</v>
      </c>
      <c r="T7" t="str">
        <f t="shared" si="4"/>
        <v>Librería y papelería</v>
      </c>
      <c r="U7" t="str">
        <f t="shared" si="5"/>
        <v>Bolsa de regalo</v>
      </c>
      <c r="V7">
        <f>IF($T7="","",INDEX(CATEGORIAS!$A:$A,MATCH($T7,CATEGORIAS!$B:$B,0)))</f>
        <v>1</v>
      </c>
      <c r="W7">
        <f>IF($U7="","",INDEX(SUBCATEGORIAS!$A:$A,MATCH($U7,SUBCATEGORIAS!$B:$B,0)))</f>
        <v>4</v>
      </c>
      <c r="X7">
        <f t="shared" si="6"/>
        <v>1000</v>
      </c>
      <c r="Y7" t="str">
        <f t="shared" si="11"/>
        <v/>
      </c>
      <c r="Z7" t="str">
        <f t="shared" si="12"/>
        <v>'no'</v>
      </c>
      <c r="AB7">
        <v>5</v>
      </c>
      <c r="AC7" t="str">
        <f t="shared" si="15"/>
        <v/>
      </c>
      <c r="AD7" t="str">
        <f>IFERROR(IF(MATCH($AC3,$P:$P,0)&gt;0,CONCATENATE("descripcion_larga: '",INDEX($S:$S,MATCH($AC3,$P:$P,0)),"',"),0),"")</f>
        <v>descripcion_larga: 'Los delantales infantiles cuentan con brazos completos para máxima cobertura y un de cierre ajustable que permite ponérselas y quitárselas sin complicaciones.. Dimensiones: 53x39 cm. Diferentes colores.',</v>
      </c>
      <c r="AI7">
        <f>IF($D7="","",INDEX(CATEGORIAS!$A:$A,MATCH($D7,CATEGORIAS!$B:$B,0)))</f>
        <v>4</v>
      </c>
      <c r="AJ7">
        <f>IF($E7="","",INDEX(SUBCATEGORIAS!$A:$A,MATCH($E7,SUBCATEGORIAS!$B:$B,0)))</f>
        <v>6</v>
      </c>
      <c r="AK7">
        <f t="shared" si="7"/>
        <v>5</v>
      </c>
      <c r="AM7" s="2" t="str">
        <f t="shared" si="13"/>
        <v>004</v>
      </c>
      <c r="AN7" t="str">
        <f t="shared" si="14"/>
        <v>006</v>
      </c>
      <c r="AO7" t="str">
        <f t="shared" si="8"/>
        <v>005</v>
      </c>
      <c r="AP7" t="str">
        <f t="shared" si="9"/>
        <v>{ id_sku: '004006005', id_articulo: '2', variacion: 'Verde' },</v>
      </c>
    </row>
    <row r="8" spans="1:42" x14ac:dyDescent="0.25">
      <c r="A8">
        <f>IF(C8="","",MAX($A$2:A7)+1)</f>
        <v>6</v>
      </c>
      <c r="B8" s="3" t="str">
        <f>IF(C8="","",IF(COUNTIF($C$2:$C7,$C8)=0,MAX($B$2:$B7)+1,""))</f>
        <v/>
      </c>
      <c r="C8" t="s">
        <v>12</v>
      </c>
      <c r="D8" t="s">
        <v>34</v>
      </c>
      <c r="E8" t="s">
        <v>48</v>
      </c>
      <c r="F8" t="s">
        <v>8</v>
      </c>
      <c r="I8">
        <v>1500</v>
      </c>
      <c r="J8" t="s">
        <v>258</v>
      </c>
      <c r="L8" t="s">
        <v>625</v>
      </c>
      <c r="M8" s="3" t="str">
        <f t="shared" si="10"/>
        <v>Azul</v>
      </c>
      <c r="N8" s="3" t="str">
        <f>IF(C8="","",IF(AND(C8&lt;&gt;"",D8&lt;&gt;"",E8&lt;&gt;"",I8&lt;&gt;"",M8&lt;&gt;"",J8&lt;&gt;"",IFERROR(MATCH(INDEX($B:$B,MATCH($C8,$C:$C,0)),IMAGENES!$B:$B,0),-1)&gt;0),"'si'","'no'"))</f>
        <v>'si'</v>
      </c>
      <c r="P8">
        <f t="shared" si="0"/>
        <v>6</v>
      </c>
      <c r="Q8" t="str">
        <f t="shared" si="1"/>
        <v xml:space="preserve">Bolsa de regalos botellas </v>
      </c>
      <c r="R8" t="str">
        <f t="shared" si="2"/>
        <v>Bolsa de regalo. 12.5x35x8 cm.</v>
      </c>
      <c r="S8" t="str">
        <f t="shared" si="3"/>
        <v>Una bolsa de regalo para botellas es un accesorio elegante y práctico diseñado para presentar botellas de vino, licor u otras bebidas de manera sofisticada</v>
      </c>
      <c r="T8" t="str">
        <f t="shared" si="4"/>
        <v>Librería y papelería</v>
      </c>
      <c r="U8" t="str">
        <f t="shared" si="5"/>
        <v>Bolsa de regalo</v>
      </c>
      <c r="V8">
        <f>IF($T8="","",INDEX(CATEGORIAS!$A:$A,MATCH($T8,CATEGORIAS!$B:$B,0)))</f>
        <v>1</v>
      </c>
      <c r="W8">
        <f>IF($U8="","",INDEX(SUBCATEGORIAS!$A:$A,MATCH($U8,SUBCATEGORIAS!$B:$B,0)))</f>
        <v>4</v>
      </c>
      <c r="X8">
        <f t="shared" si="6"/>
        <v>1500</v>
      </c>
      <c r="Y8" t="str">
        <f t="shared" si="11"/>
        <v/>
      </c>
      <c r="Z8" t="str">
        <f t="shared" si="12"/>
        <v>'si'</v>
      </c>
      <c r="AB8">
        <v>6</v>
      </c>
      <c r="AC8" t="str">
        <f t="shared" si="15"/>
        <v/>
      </c>
      <c r="AD8" t="str">
        <f>IFERROR(IF(MATCH($AC3,$P:$P,0)&gt;0,CONCATENATE("id_categoria: '",INDEX($V:$V,MATCH($AC3,$P:$P,0)),"',"),0),"")</f>
        <v>id_categoria: '1',</v>
      </c>
      <c r="AI8">
        <f>IF($D8="","",INDEX(CATEGORIAS!$A:$A,MATCH($D8,CATEGORIAS!$B:$B,0)))</f>
        <v>4</v>
      </c>
      <c r="AJ8">
        <f>IF($E8="","",INDEX(SUBCATEGORIAS!$A:$A,MATCH($E8,SUBCATEGORIAS!$B:$B,0)))</f>
        <v>6</v>
      </c>
      <c r="AK8">
        <f t="shared" si="7"/>
        <v>6</v>
      </c>
      <c r="AM8" s="2" t="str">
        <f t="shared" si="13"/>
        <v>004</v>
      </c>
      <c r="AN8" t="str">
        <f t="shared" si="14"/>
        <v>006</v>
      </c>
      <c r="AO8" t="str">
        <f t="shared" si="8"/>
        <v>006</v>
      </c>
      <c r="AP8" t="str">
        <f t="shared" si="9"/>
        <v>{ id_sku: '004006006', id_articulo: '2', variacion: 'Azul' },</v>
      </c>
    </row>
    <row r="9" spans="1:42" x14ac:dyDescent="0.25">
      <c r="A9">
        <f>IF(C9="","",MAX($A$2:A8)+1)</f>
        <v>7</v>
      </c>
      <c r="B9" s="3" t="str">
        <f>IF(C9="","",IF(COUNTIF($C$2:$C8,$C9)=0,MAX($B$2:$B8)+1,""))</f>
        <v/>
      </c>
      <c r="C9" t="s">
        <v>12</v>
      </c>
      <c r="D9" t="s">
        <v>34</v>
      </c>
      <c r="E9" t="s">
        <v>48</v>
      </c>
      <c r="F9" t="s">
        <v>9</v>
      </c>
      <c r="I9">
        <v>1500</v>
      </c>
      <c r="J9" t="s">
        <v>258</v>
      </c>
      <c r="L9" t="s">
        <v>625</v>
      </c>
      <c r="M9" s="3" t="str">
        <f t="shared" si="10"/>
        <v>Rojo</v>
      </c>
      <c r="N9" s="3" t="str">
        <f>IF(C9="","",IF(AND(C9&lt;&gt;"",D9&lt;&gt;"",E9&lt;&gt;"",I9&lt;&gt;"",M9&lt;&gt;"",J9&lt;&gt;"",IFERROR(MATCH(INDEX($B:$B,MATCH($C9,$C:$C,0)),IMAGENES!$B:$B,0),-1)&gt;0),"'si'","'no'"))</f>
        <v>'si'</v>
      </c>
      <c r="P9">
        <f t="shared" si="0"/>
        <v>7</v>
      </c>
      <c r="Q9" t="str">
        <f t="shared" si="1"/>
        <v xml:space="preserve">Scotch </v>
      </c>
      <c r="R9" t="str">
        <f t="shared" si="2"/>
        <v>Cinta adhesiva</v>
      </c>
      <c r="S9" t="str">
        <f t="shared" si="3"/>
        <v>Scotch es una cinta adhesiva versátil y confiable, ideal para una amplia gama de aplicaciones, desde envolver regalos hasta proyectos de manualidades y tareas cotidianas en el hogar o la oficina.</v>
      </c>
      <c r="T9" t="str">
        <f t="shared" si="4"/>
        <v>Librería y papelería</v>
      </c>
      <c r="U9" t="str">
        <f t="shared" si="5"/>
        <v>Cinta adhesiva</v>
      </c>
      <c r="V9">
        <f>IF($T9="","",INDEX(CATEGORIAS!$A:$A,MATCH($T9,CATEGORIAS!$B:$B,0)))</f>
        <v>1</v>
      </c>
      <c r="W9">
        <f>IF($U9="","",INDEX(SUBCATEGORIAS!$A:$A,MATCH($U9,SUBCATEGORIAS!$B:$B,0)))</f>
        <v>5</v>
      </c>
      <c r="X9">
        <f t="shared" si="6"/>
        <v>200</v>
      </c>
      <c r="Y9" t="str">
        <f t="shared" si="11"/>
        <v/>
      </c>
      <c r="Z9" t="str">
        <f t="shared" si="12"/>
        <v>'no'</v>
      </c>
      <c r="AB9">
        <v>7</v>
      </c>
      <c r="AC9" t="str">
        <f t="shared" si="15"/>
        <v/>
      </c>
      <c r="AD9" t="str">
        <f>IFERROR(IF(MATCH($AC3,$P:$P,0)&gt;0,CONCATENATE("id_subcategoria: '",INDEX($W:$W,MATCH($AC3,$P:$P,0)),"',"),0),"")</f>
        <v>id_subcategoria: '1',</v>
      </c>
      <c r="AI9">
        <f>IF($D9="","",INDEX(CATEGORIAS!$A:$A,MATCH($D9,CATEGORIAS!$B:$B,0)))</f>
        <v>4</v>
      </c>
      <c r="AJ9">
        <f>IF($E9="","",INDEX(SUBCATEGORIAS!$A:$A,MATCH($E9,SUBCATEGORIAS!$B:$B,0)))</f>
        <v>6</v>
      </c>
      <c r="AK9">
        <f t="shared" si="7"/>
        <v>7</v>
      </c>
      <c r="AM9" s="2" t="str">
        <f t="shared" si="13"/>
        <v>004</v>
      </c>
      <c r="AN9" t="str">
        <f t="shared" si="14"/>
        <v>006</v>
      </c>
      <c r="AO9" t="str">
        <f t="shared" si="8"/>
        <v>007</v>
      </c>
      <c r="AP9" t="str">
        <f t="shared" si="9"/>
        <v>{ id_sku: '004006007', id_articulo: '2', variacion: 'Rojo' },</v>
      </c>
    </row>
    <row r="10" spans="1:42" x14ac:dyDescent="0.25">
      <c r="A10">
        <f>IF(C10="","",MAX($A$2:A9)+1)</f>
        <v>8</v>
      </c>
      <c r="B10" s="3" t="str">
        <f>IF(C10="","",IF(COUNTIF($C$2:$C9,$C10)=0,MAX($B$2:$B9)+1,""))</f>
        <v/>
      </c>
      <c r="C10" t="s">
        <v>12</v>
      </c>
      <c r="D10" t="s">
        <v>34</v>
      </c>
      <c r="E10" t="s">
        <v>48</v>
      </c>
      <c r="F10" t="s">
        <v>14</v>
      </c>
      <c r="I10">
        <v>1500</v>
      </c>
      <c r="J10" t="s">
        <v>258</v>
      </c>
      <c r="L10" t="s">
        <v>625</v>
      </c>
      <c r="M10" s="3" t="str">
        <f t="shared" si="10"/>
        <v>Naranjo</v>
      </c>
      <c r="N10" s="3" t="str">
        <f>IF(C10="","",IF(AND(C10&lt;&gt;"",D10&lt;&gt;"",E10&lt;&gt;"",I10&lt;&gt;"",M10&lt;&gt;"",J10&lt;&gt;"",IFERROR(MATCH(INDEX($B:$B,MATCH($C10,$C:$C,0)),IMAGENES!$B:$B,0),-1)&gt;0),"'si'","'no'"))</f>
        <v>'si'</v>
      </c>
      <c r="P10">
        <f t="shared" si="0"/>
        <v>8</v>
      </c>
      <c r="Q10" t="str">
        <f t="shared" si="1"/>
        <v>Set Libro Habilidades - Laberinto (4 niveles)</v>
      </c>
      <c r="R10" t="str">
        <f t="shared" si="2"/>
        <v>Libro Educativo Para desarrollar Habilidades. Dimensiones: 29.4x21x0.2 cm.</v>
      </c>
      <c r="S10" t="str">
        <f t="shared" si="3"/>
        <v>Recomendable para niños de 3 a 6 años</v>
      </c>
      <c r="T10" t="str">
        <f t="shared" si="4"/>
        <v>Educación</v>
      </c>
      <c r="U10" t="str">
        <f t="shared" si="5"/>
        <v>Libro educativo</v>
      </c>
      <c r="V10">
        <f>IF($T10="","",INDEX(CATEGORIAS!$A:$A,MATCH($T10,CATEGORIAS!$B:$B,0)))</f>
        <v>4</v>
      </c>
      <c r="W10">
        <f>IF($U10="","",INDEX(SUBCATEGORIAS!$A:$A,MATCH($U10,SUBCATEGORIAS!$B:$B,0)))</f>
        <v>6</v>
      </c>
      <c r="X10">
        <f t="shared" si="6"/>
        <v>10000</v>
      </c>
      <c r="Y10" t="str">
        <f t="shared" si="11"/>
        <v/>
      </c>
      <c r="Z10" t="str">
        <f t="shared" si="12"/>
        <v>'si'</v>
      </c>
      <c r="AB10">
        <v>8</v>
      </c>
      <c r="AC10" t="str">
        <f t="shared" si="15"/>
        <v/>
      </c>
      <c r="AD10" t="str">
        <f>IFERROR(IF(MATCH($AC3,$P:$P,0)&gt;0,CONCATENATE("precio: ",INDEX($X:$X,MATCH($AC3,$P:$P,0)),","),0),"")</f>
        <v>precio: 5990 ,</v>
      </c>
      <c r="AI10">
        <f>IF($D10="","",INDEX(CATEGORIAS!$A:$A,MATCH($D10,CATEGORIAS!$B:$B,0)))</f>
        <v>4</v>
      </c>
      <c r="AJ10">
        <f>IF($E10="","",INDEX(SUBCATEGORIAS!$A:$A,MATCH($E10,SUBCATEGORIAS!$B:$B,0)))</f>
        <v>6</v>
      </c>
      <c r="AK10">
        <f t="shared" si="7"/>
        <v>8</v>
      </c>
      <c r="AM10" s="2" t="str">
        <f t="shared" si="13"/>
        <v>004</v>
      </c>
      <c r="AN10" t="str">
        <f t="shared" si="14"/>
        <v>006</v>
      </c>
      <c r="AO10" t="str">
        <f t="shared" si="8"/>
        <v>008</v>
      </c>
      <c r="AP10" t="str">
        <f t="shared" si="9"/>
        <v>{ id_sku: '004006008', id_articulo: '2', variacion: 'Naranjo' },</v>
      </c>
    </row>
    <row r="11" spans="1:42" x14ac:dyDescent="0.25">
      <c r="A11">
        <f>IF(C11="","",MAX($A$2:A10)+1)</f>
        <v>9</v>
      </c>
      <c r="B11" s="3">
        <f>IF(C11="","",IF(COUNTIF($C$2:$C10,$C11)=0,MAX($B$2:$B10)+1,""))</f>
        <v>3</v>
      </c>
      <c r="C11" t="s">
        <v>15</v>
      </c>
      <c r="D11" t="s">
        <v>200</v>
      </c>
      <c r="E11" t="s">
        <v>45</v>
      </c>
      <c r="G11" t="s">
        <v>16</v>
      </c>
      <c r="I11">
        <v>1800</v>
      </c>
      <c r="J11" t="s">
        <v>128</v>
      </c>
      <c r="K11" t="s">
        <v>126</v>
      </c>
      <c r="L11" t="s">
        <v>625</v>
      </c>
      <c r="M11" s="3" t="str">
        <f t="shared" si="10"/>
        <v>Mediana</v>
      </c>
      <c r="N11" s="3" t="str">
        <f>IF(C11="","",IF(AND(C11&lt;&gt;"",D11&lt;&gt;"",E11&lt;&gt;"",I11&lt;&gt;"",M11&lt;&gt;"",J11&lt;&gt;"",IFERROR(MATCH(INDEX($B:$B,MATCH($C11,$C:$C,0)),IMAGENES!$B:$B,0),-1)&gt;0),"'si'","'no'"))</f>
        <v>'si'</v>
      </c>
      <c r="P11">
        <f t="shared" si="0"/>
        <v>9</v>
      </c>
      <c r="Q11" t="str">
        <f t="shared" si="1"/>
        <v>Tablas de cortar (Multiuso) - Naranja</v>
      </c>
      <c r="R11" t="str">
        <f t="shared" si="2"/>
        <v>Dimensiones: 27x40x05 cm.</v>
      </c>
      <c r="S11" t="str">
        <f t="shared" si="3"/>
        <v>La tabla de cortar es perfecta para diferentes tipos de alimentos, como carne, frutas, verduras, pasteles y más.</v>
      </c>
      <c r="T11" t="str">
        <f t="shared" si="4"/>
        <v>Hogar</v>
      </c>
      <c r="U11" t="str">
        <f t="shared" si="5"/>
        <v>Tabla de cocina</v>
      </c>
      <c r="V11">
        <f>IF($T11="","",INDEX(CATEGORIAS!$A:$A,MATCH($T11,CATEGORIAS!$B:$B,0)))</f>
        <v>2</v>
      </c>
      <c r="W11">
        <f>IF($U11="","",INDEX(SUBCATEGORIAS!$A:$A,MATCH($U11,SUBCATEGORIAS!$B:$B,0)))</f>
        <v>7</v>
      </c>
      <c r="X11">
        <f t="shared" si="6"/>
        <v>0</v>
      </c>
      <c r="Y11" t="str">
        <f t="shared" si="11"/>
        <v/>
      </c>
      <c r="Z11" t="str">
        <f t="shared" si="12"/>
        <v>'no'</v>
      </c>
      <c r="AB11">
        <v>9</v>
      </c>
      <c r="AC11" t="str">
        <f t="shared" si="15"/>
        <v/>
      </c>
      <c r="AD11" t="str">
        <f>IFERROR(IF(MATCH($AC3,$P:$P,0)&gt;0,CONCATENATE("video: ",IF(OR(INDEX($Y:$Y,MATCH($AC3,$P:$P,0))=0,INDEX($Y:$Y,MATCH($AC3,$P:$P,0))=" ",INDEX($Y:$Y,MATCH($AC3,$P:$P,0))=""),CONCATENATE(CHAR(39),CHAR(39)),CONCATENATE(CHAR(39),INDEX($Y:$Y,MATCH($AC3,$P:$P,0)),CHAR(39))),","),0),"")</f>
        <v>video: '',</v>
      </c>
      <c r="AI11">
        <f>IF($D11="","",INDEX(CATEGORIAS!$A:$A,MATCH($D11,CATEGORIAS!$B:$B,0)))</f>
        <v>1</v>
      </c>
      <c r="AJ11">
        <f>IF($E11="","",INDEX(SUBCATEGORIAS!$A:$A,MATCH($E11,SUBCATEGORIAS!$B:$B,0)))</f>
        <v>3</v>
      </c>
      <c r="AK11">
        <f t="shared" si="7"/>
        <v>9</v>
      </c>
      <c r="AM11" s="2" t="str">
        <f t="shared" si="13"/>
        <v>001</v>
      </c>
      <c r="AN11" t="str">
        <f t="shared" si="14"/>
        <v>003</v>
      </c>
      <c r="AO11" t="str">
        <f t="shared" si="8"/>
        <v>009</v>
      </c>
      <c r="AP11" t="str">
        <f t="shared" si="9"/>
        <v>{ id_sku: '001003009', id_articulo: '3', variacion: 'Mediana' },</v>
      </c>
    </row>
    <row r="12" spans="1:42" x14ac:dyDescent="0.25">
      <c r="A12">
        <f>IF(C12="","",MAX($A$2:A11)+1)</f>
        <v>10</v>
      </c>
      <c r="B12" s="3">
        <f>IF(C12="","",IF(COUNTIF($C$2:$C11,$C12)=0,MAX($B$2:$B11)+1,""))</f>
        <v>4</v>
      </c>
      <c r="C12" t="s">
        <v>46</v>
      </c>
      <c r="D12" t="s">
        <v>200</v>
      </c>
      <c r="E12" t="s">
        <v>46</v>
      </c>
      <c r="F12" t="s">
        <v>8</v>
      </c>
      <c r="G12" t="s">
        <v>16</v>
      </c>
      <c r="H12" t="s">
        <v>76</v>
      </c>
      <c r="I12">
        <v>1350</v>
      </c>
      <c r="J12" t="s">
        <v>99</v>
      </c>
      <c r="L12" t="s">
        <v>625</v>
      </c>
      <c r="M12" s="3" t="str">
        <f t="shared" si="10"/>
        <v>Azul - Mediana - 3D Oso</v>
      </c>
      <c r="N12" s="3" t="str">
        <f>IF(C12="","",IF(AND(C12&lt;&gt;"",D12&lt;&gt;"",E12&lt;&gt;"",I12&lt;&gt;"",M12&lt;&gt;"",J12&lt;&gt;"",IFERROR(MATCH(INDEX($B:$B,MATCH($C12,$C:$C,0)),IMAGENES!$B:$B,0),-1)&gt;0),"'si'","'no'"))</f>
        <v>'no'</v>
      </c>
      <c r="P12">
        <f t="shared" si="0"/>
        <v>10</v>
      </c>
      <c r="Q12" t="str">
        <f t="shared" si="1"/>
        <v>Tablas de cortar (Multiuso) - Azul</v>
      </c>
      <c r="R12" t="str">
        <f t="shared" si="2"/>
        <v>Dimensiones: 27x40x05 cm.</v>
      </c>
      <c r="S12" t="str">
        <f t="shared" si="3"/>
        <v>La tabla de cortar es perfecta para diferentes tipos de alimentos, como carne, frutas, verduras, pasteles y más.</v>
      </c>
      <c r="T12" t="str">
        <f t="shared" si="4"/>
        <v>Hogar</v>
      </c>
      <c r="U12" t="str">
        <f t="shared" si="5"/>
        <v>Tabla de cocina</v>
      </c>
      <c r="V12">
        <f>IF($T12="","",INDEX(CATEGORIAS!$A:$A,MATCH($T12,CATEGORIAS!$B:$B,0)))</f>
        <v>2</v>
      </c>
      <c r="W12">
        <f>IF($U12="","",INDEX(SUBCATEGORIAS!$A:$A,MATCH($U12,SUBCATEGORIAS!$B:$B,0)))</f>
        <v>7</v>
      </c>
      <c r="X12">
        <f t="shared" si="6"/>
        <v>0</v>
      </c>
      <c r="Y12" t="str">
        <f t="shared" si="11"/>
        <v/>
      </c>
      <c r="Z12" t="str">
        <f t="shared" si="12"/>
        <v>'no'</v>
      </c>
      <c r="AB12">
        <v>10</v>
      </c>
      <c r="AC12" t="str">
        <f t="shared" si="15"/>
        <v/>
      </c>
      <c r="AD12" t="str">
        <f>IFERROR(IF(MATCH($AC3,$P:$P,0)&gt;0,CONCATENATE("disponible: ",INDEX($Z:$Z,MATCH($AC3,$P:$P,0)),","),0),"")</f>
        <v>disponible: 'si',</v>
      </c>
      <c r="AI12">
        <f>IF($D12="","",INDEX(CATEGORIAS!$A:$A,MATCH($D12,CATEGORIAS!$B:$B,0)))</f>
        <v>1</v>
      </c>
      <c r="AJ12">
        <f>IF($E12="","",INDEX(SUBCATEGORIAS!$A:$A,MATCH($E12,SUBCATEGORIAS!$B:$B,0)))</f>
        <v>4</v>
      </c>
      <c r="AK12">
        <f t="shared" si="7"/>
        <v>10</v>
      </c>
      <c r="AM12" s="2" t="str">
        <f t="shared" si="13"/>
        <v>001</v>
      </c>
      <c r="AN12" t="str">
        <f t="shared" si="14"/>
        <v>004</v>
      </c>
      <c r="AO12" t="str">
        <f t="shared" si="8"/>
        <v>0010</v>
      </c>
      <c r="AP12" t="str">
        <f t="shared" si="9"/>
        <v>{ id_sku: '0010040010', id_articulo: '4', variacion: 'Azul - Mediana - 3D Oso' },</v>
      </c>
    </row>
    <row r="13" spans="1:42" x14ac:dyDescent="0.25">
      <c r="A13">
        <f>IF(C13="","",MAX($A$2:A12)+1)</f>
        <v>11</v>
      </c>
      <c r="B13" s="3" t="str">
        <f>IF(C13="","",IF(COUNTIF($C$2:$C12,$C13)=0,MAX($B$2:$B12)+1,""))</f>
        <v/>
      </c>
      <c r="C13" t="s">
        <v>46</v>
      </c>
      <c r="D13" t="s">
        <v>200</v>
      </c>
      <c r="E13" t="s">
        <v>46</v>
      </c>
      <c r="F13" t="s">
        <v>17</v>
      </c>
      <c r="G13" t="s">
        <v>16</v>
      </c>
      <c r="H13" t="s">
        <v>77</v>
      </c>
      <c r="I13">
        <v>1350</v>
      </c>
      <c r="J13" t="s">
        <v>100</v>
      </c>
      <c r="L13" t="s">
        <v>625</v>
      </c>
      <c r="M13" s="3" t="str">
        <f t="shared" si="10"/>
        <v>Gris - Mediana - 3D Dinosaurio</v>
      </c>
      <c r="N13" s="3" t="str">
        <f>IF(C13="","",IF(AND(C13&lt;&gt;"",D13&lt;&gt;"",E13&lt;&gt;"",I13&lt;&gt;"",M13&lt;&gt;"",J13&lt;&gt;"",IFERROR(MATCH(INDEX($B:$B,MATCH($C13,$C:$C,0)),IMAGENES!$B:$B,0),-1)&gt;0),"'si'","'no'"))</f>
        <v>'no'</v>
      </c>
      <c r="P13">
        <f t="shared" si="0"/>
        <v>11</v>
      </c>
      <c r="Q13" t="str">
        <f t="shared" si="1"/>
        <v>Tablas de cortar (Multiuso) - Verde</v>
      </c>
      <c r="R13" t="str">
        <f t="shared" si="2"/>
        <v>Dimensiones: 27x40x05 cm.</v>
      </c>
      <c r="S13" t="str">
        <f t="shared" si="3"/>
        <v>La tabla de cortar es perfecta para diferentes tipos de alimentos, como carne, frutas, verduras, pasteles y más.</v>
      </c>
      <c r="T13" t="str">
        <f t="shared" si="4"/>
        <v>Hogar</v>
      </c>
      <c r="U13" t="str">
        <f t="shared" si="5"/>
        <v>Tabla de cocina</v>
      </c>
      <c r="V13">
        <f>IF($T13="","",INDEX(CATEGORIAS!$A:$A,MATCH($T13,CATEGORIAS!$B:$B,0)))</f>
        <v>2</v>
      </c>
      <c r="W13">
        <f>IF($U13="","",INDEX(SUBCATEGORIAS!$A:$A,MATCH($U13,SUBCATEGORIAS!$B:$B,0)))</f>
        <v>7</v>
      </c>
      <c r="X13">
        <f t="shared" si="6"/>
        <v>0</v>
      </c>
      <c r="Y13" t="str">
        <f t="shared" si="11"/>
        <v/>
      </c>
      <c r="Z13" t="str">
        <f t="shared" si="12"/>
        <v>'no'</v>
      </c>
      <c r="AB13">
        <v>11</v>
      </c>
      <c r="AC13" t="str">
        <f t="shared" si="15"/>
        <v/>
      </c>
      <c r="AD13" t="str">
        <f>IFERROR(IF(MATCH($AC3,$P:$P,0)&gt;0,"},",0),"")</f>
        <v>},</v>
      </c>
      <c r="AI13">
        <f>IF($D13="","",INDEX(CATEGORIAS!$A:$A,MATCH($D13,CATEGORIAS!$B:$B,0)))</f>
        <v>1</v>
      </c>
      <c r="AJ13">
        <f>IF($E13="","",INDEX(SUBCATEGORIAS!$A:$A,MATCH($E13,SUBCATEGORIAS!$B:$B,0)))</f>
        <v>4</v>
      </c>
      <c r="AK13">
        <f t="shared" si="7"/>
        <v>11</v>
      </c>
      <c r="AM13" s="2" t="str">
        <f t="shared" si="13"/>
        <v>001</v>
      </c>
      <c r="AN13" t="str">
        <f t="shared" si="14"/>
        <v>004</v>
      </c>
      <c r="AO13" t="str">
        <f t="shared" si="8"/>
        <v>0011</v>
      </c>
      <c r="AP13" t="str">
        <f t="shared" si="9"/>
        <v>{ id_sku: '0010040011', id_articulo: '4', variacion: 'Gris - Mediana - 3D Dinosaurio' },</v>
      </c>
    </row>
    <row r="14" spans="1:42" x14ac:dyDescent="0.25">
      <c r="A14">
        <f>IF(C14="","",MAX($A$2:A13)+1)</f>
        <v>12</v>
      </c>
      <c r="B14" s="3" t="str">
        <f>IF(C14="","",IF(COUNTIF($C$2:$C13,$C14)=0,MAX($B$2:$B13)+1,""))</f>
        <v/>
      </c>
      <c r="C14" t="s">
        <v>46</v>
      </c>
      <c r="D14" t="s">
        <v>200</v>
      </c>
      <c r="E14" t="s">
        <v>46</v>
      </c>
      <c r="F14" t="s">
        <v>7</v>
      </c>
      <c r="G14" t="s">
        <v>16</v>
      </c>
      <c r="H14" t="s">
        <v>78</v>
      </c>
      <c r="I14">
        <v>1350</v>
      </c>
      <c r="J14" t="s">
        <v>100</v>
      </c>
      <c r="L14" t="s">
        <v>625</v>
      </c>
      <c r="M14" s="3" t="str">
        <f t="shared" si="10"/>
        <v>Amarillo - Mediana - 3D Girafa</v>
      </c>
      <c r="N14" s="3" t="str">
        <f>IF(C14="","",IF(AND(C14&lt;&gt;"",D14&lt;&gt;"",E14&lt;&gt;"",I14&lt;&gt;"",M14&lt;&gt;"",J14&lt;&gt;"",IFERROR(MATCH(INDEX($B:$B,MATCH($C14,$C:$C,0)),IMAGENES!$B:$B,0),-1)&gt;0),"'si'","'no'"))</f>
        <v>'no'</v>
      </c>
      <c r="P14">
        <f t="shared" si="0"/>
        <v>12</v>
      </c>
      <c r="Q14" t="str">
        <f t="shared" si="1"/>
        <v xml:space="preserve">Funda para refrigerador </v>
      </c>
      <c r="R14" t="str">
        <f t="shared" si="2"/>
        <v>Funda para refrigerador tamaño estándar</v>
      </c>
      <c r="S14">
        <f t="shared" si="3"/>
        <v>0</v>
      </c>
      <c r="T14" t="str">
        <f t="shared" si="4"/>
        <v>Hogar</v>
      </c>
      <c r="U14" t="str">
        <f t="shared" si="5"/>
        <v>Funda de protección</v>
      </c>
      <c r="V14">
        <f>IF($T14="","",INDEX(CATEGORIAS!$A:$A,MATCH($T14,CATEGORIAS!$B:$B,0)))</f>
        <v>2</v>
      </c>
      <c r="W14">
        <f>IF($U14="","",INDEX(SUBCATEGORIAS!$A:$A,MATCH($U14,SUBCATEGORIAS!$B:$B,0)))</f>
        <v>8</v>
      </c>
      <c r="X14">
        <f t="shared" si="6"/>
        <v>2500</v>
      </c>
      <c r="Y14" t="str">
        <f t="shared" si="11"/>
        <v/>
      </c>
      <c r="Z14" t="str">
        <f t="shared" si="12"/>
        <v>'si'</v>
      </c>
      <c r="AB14">
        <v>12</v>
      </c>
      <c r="AC14">
        <f t="shared" si="15"/>
        <v>2</v>
      </c>
      <c r="AD14" t="str">
        <f>IFERROR(IF(MATCH($AC14,$P:$P,0)&gt;0,"{",0),"")</f>
        <v>{</v>
      </c>
      <c r="AI14">
        <f>IF($D14="","",INDEX(CATEGORIAS!$A:$A,MATCH($D14,CATEGORIAS!$B:$B,0)))</f>
        <v>1</v>
      </c>
      <c r="AJ14">
        <f>IF($E14="","",INDEX(SUBCATEGORIAS!$A:$A,MATCH($E14,SUBCATEGORIAS!$B:$B,0)))</f>
        <v>4</v>
      </c>
      <c r="AK14">
        <f t="shared" si="7"/>
        <v>12</v>
      </c>
      <c r="AM14" s="2" t="str">
        <f t="shared" si="13"/>
        <v>001</v>
      </c>
      <c r="AN14" t="str">
        <f t="shared" si="14"/>
        <v>004</v>
      </c>
      <c r="AO14" t="str">
        <f t="shared" si="8"/>
        <v>0012</v>
      </c>
      <c r="AP14" t="str">
        <f t="shared" si="9"/>
        <v>{ id_sku: '0010040012', id_articulo: '4', variacion: 'Amarillo - Mediana - 3D Girafa' },</v>
      </c>
    </row>
    <row r="15" spans="1:42" x14ac:dyDescent="0.25">
      <c r="A15">
        <f>IF(C15="","",MAX($A$2:A14)+1)</f>
        <v>13</v>
      </c>
      <c r="B15" s="3">
        <f>IF(C15="","",IF(COUNTIF($C$2:$C14,$C15)=0,MAX($B$2:$B14)+1,""))</f>
        <v>5</v>
      </c>
      <c r="C15" t="s">
        <v>89</v>
      </c>
      <c r="D15" t="s">
        <v>200</v>
      </c>
      <c r="E15" t="s">
        <v>46</v>
      </c>
      <c r="F15" t="s">
        <v>8</v>
      </c>
      <c r="G15" t="s">
        <v>16</v>
      </c>
      <c r="H15" t="s">
        <v>80</v>
      </c>
      <c r="I15">
        <v>1000</v>
      </c>
      <c r="J15" t="s">
        <v>101</v>
      </c>
      <c r="L15" t="s">
        <v>625</v>
      </c>
      <c r="M15" s="3" t="str">
        <f t="shared" si="10"/>
        <v>Azul - Mediana - Para niño</v>
      </c>
      <c r="N15" s="3" t="str">
        <f>IF(C15="","",IF(AND(C15&lt;&gt;"",D15&lt;&gt;"",E15&lt;&gt;"",I15&lt;&gt;"",M15&lt;&gt;"",J15&lt;&gt;"",IFERROR(MATCH(INDEX($B:$B,MATCH($C15,$C:$C,0)),IMAGENES!$B:$B,0),-1)&gt;0),"'si'","'no'"))</f>
        <v>'no'</v>
      </c>
      <c r="P15">
        <f t="shared" si="0"/>
        <v>13</v>
      </c>
      <c r="Q15" t="str">
        <f t="shared" si="1"/>
        <v>Gorro para ducha</v>
      </c>
      <c r="R15" t="str">
        <f t="shared" si="2"/>
        <v>Gorro para ducha One Size Blanco con diseño</v>
      </c>
      <c r="S15">
        <f t="shared" si="3"/>
        <v>0</v>
      </c>
      <c r="T15" t="str">
        <f t="shared" si="4"/>
        <v>Hogar</v>
      </c>
      <c r="U15" t="str">
        <f t="shared" si="5"/>
        <v>Gorro para ducha</v>
      </c>
      <c r="V15">
        <f>IF($T15="","",INDEX(CATEGORIAS!$A:$A,MATCH($T15,CATEGORIAS!$B:$B,0)))</f>
        <v>2</v>
      </c>
      <c r="W15">
        <f>IF($U15="","",INDEX(SUBCATEGORIAS!$A:$A,MATCH($U15,SUBCATEGORIAS!$B:$B,0)))</f>
        <v>9</v>
      </c>
      <c r="X15">
        <f t="shared" si="6"/>
        <v>1200</v>
      </c>
      <c r="Y15" t="str">
        <f t="shared" si="11"/>
        <v/>
      </c>
      <c r="Z15" t="str">
        <f t="shared" si="12"/>
        <v>'si'</v>
      </c>
      <c r="AB15">
        <v>13</v>
      </c>
      <c r="AC15" t="str">
        <f t="shared" si="15"/>
        <v/>
      </c>
      <c r="AD15" t="str">
        <f>IFERROR(IF(MATCH($AC14,$P:$P,0)&gt;0,CONCATENATE("id_articulo: ",$AC14,","),0),"")</f>
        <v>id_articulo: 2,</v>
      </c>
      <c r="AI15">
        <f>IF($D15="","",INDEX(CATEGORIAS!$A:$A,MATCH($D15,CATEGORIAS!$B:$B,0)))</f>
        <v>1</v>
      </c>
      <c r="AJ15">
        <f>IF($E15="","",INDEX(SUBCATEGORIAS!$A:$A,MATCH($E15,SUBCATEGORIAS!$B:$B,0)))</f>
        <v>4</v>
      </c>
      <c r="AK15">
        <f t="shared" si="7"/>
        <v>13</v>
      </c>
      <c r="AM15" s="2" t="str">
        <f t="shared" si="13"/>
        <v>001</v>
      </c>
      <c r="AN15" t="str">
        <f t="shared" si="14"/>
        <v>004</v>
      </c>
      <c r="AO15" t="str">
        <f t="shared" si="8"/>
        <v>0013</v>
      </c>
      <c r="AP15" t="str">
        <f t="shared" si="9"/>
        <v>{ id_sku: '0010040013', id_articulo: '5', variacion: 'Azul - Mediana - Para niño' },</v>
      </c>
    </row>
    <row r="16" spans="1:42" x14ac:dyDescent="0.25">
      <c r="A16">
        <f>IF(C16="","",MAX($A$2:A15)+1)</f>
        <v>14</v>
      </c>
      <c r="B16" s="3" t="str">
        <f>IF(C16="","",IF(COUNTIF($C$2:$C15,$C16)=0,MAX($B$2:$B15)+1,""))</f>
        <v/>
      </c>
      <c r="C16" t="s">
        <v>89</v>
      </c>
      <c r="D16" t="s">
        <v>200</v>
      </c>
      <c r="E16" t="s">
        <v>46</v>
      </c>
      <c r="F16" t="s">
        <v>19</v>
      </c>
      <c r="G16" t="s">
        <v>16</v>
      </c>
      <c r="H16" t="s">
        <v>79</v>
      </c>
      <c r="I16">
        <v>1000</v>
      </c>
      <c r="J16" t="s">
        <v>101</v>
      </c>
      <c r="L16" t="s">
        <v>625</v>
      </c>
      <c r="M16" s="3" t="str">
        <f t="shared" si="10"/>
        <v>Rosada - Mediana - Para niña</v>
      </c>
      <c r="N16" s="3" t="str">
        <f>IF(C16="","",IF(AND(C16&lt;&gt;"",D16&lt;&gt;"",E16&lt;&gt;"",I16&lt;&gt;"",M16&lt;&gt;"",J16&lt;&gt;"",IFERROR(MATCH(INDEX($B:$B,MATCH($C16,$C:$C,0)),IMAGENES!$B:$B,0),-1)&gt;0),"'si'","'no'"))</f>
        <v>'no'</v>
      </c>
      <c r="P16">
        <f t="shared" si="0"/>
        <v>14</v>
      </c>
      <c r="Q16" t="str">
        <f t="shared" si="1"/>
        <v>Cinta de embalaje</v>
      </c>
      <c r="R16" t="str">
        <f t="shared" si="2"/>
        <v>Dimensiones: 4.8cm x 100m.</v>
      </c>
      <c r="S16">
        <f t="shared" si="3"/>
        <v>0</v>
      </c>
      <c r="T16" t="str">
        <f t="shared" si="4"/>
        <v>Librería y papelería</v>
      </c>
      <c r="U16" t="str">
        <f t="shared" si="5"/>
        <v>Cinta adhesiva</v>
      </c>
      <c r="V16">
        <f>IF($T16="","",INDEX(CATEGORIAS!$A:$A,MATCH($T16,CATEGORIAS!$B:$B,0)))</f>
        <v>1</v>
      </c>
      <c r="W16">
        <f>IF($U16="","",INDEX(SUBCATEGORIAS!$A:$A,MATCH($U16,SUBCATEGORIAS!$B:$B,0)))</f>
        <v>5</v>
      </c>
      <c r="X16">
        <f t="shared" si="6"/>
        <v>2200</v>
      </c>
      <c r="Y16" t="str">
        <f t="shared" si="11"/>
        <v/>
      </c>
      <c r="Z16" t="str">
        <f t="shared" si="12"/>
        <v>'si'</v>
      </c>
      <c r="AB16">
        <v>14</v>
      </c>
      <c r="AC16" t="str">
        <f t="shared" si="15"/>
        <v/>
      </c>
      <c r="AD16" t="str">
        <f>IFERROR(IF(MATCH($AC14,$P:$P,0)&gt;0,CONCATENATE("nombre: '",INDEX($Q:$Q,MATCH($AC14,$P:$P,0)),"',"),0),"")</f>
        <v>nombre: 'Libro para colorear (Coloring Book 1-4)',</v>
      </c>
      <c r="AI16">
        <f>IF($D16="","",INDEX(CATEGORIAS!$A:$A,MATCH($D16,CATEGORIAS!$B:$B,0)))</f>
        <v>1</v>
      </c>
      <c r="AJ16">
        <f>IF($E16="","",INDEX(SUBCATEGORIAS!$A:$A,MATCH($E16,SUBCATEGORIAS!$B:$B,0)))</f>
        <v>4</v>
      </c>
      <c r="AK16">
        <f t="shared" si="7"/>
        <v>14</v>
      </c>
      <c r="AM16" s="2" t="str">
        <f t="shared" si="13"/>
        <v>001</v>
      </c>
      <c r="AN16" t="str">
        <f t="shared" si="14"/>
        <v>004</v>
      </c>
      <c r="AO16" t="str">
        <f t="shared" si="8"/>
        <v>0014</v>
      </c>
      <c r="AP16" t="str">
        <f t="shared" si="9"/>
        <v>{ id_sku: '0010040014', id_articulo: '5', variacion: 'Rosada - Mediana - Para niña' },</v>
      </c>
    </row>
    <row r="17" spans="1:42" x14ac:dyDescent="0.25">
      <c r="A17">
        <f>IF(C17="","",MAX($A$2:A16)+1)</f>
        <v>15</v>
      </c>
      <c r="B17" s="3">
        <f>IF(C17="","",IF(COUNTIF($C$2:$C16,$C17)=0,MAX($B$2:$B16)+1,""))</f>
        <v>6</v>
      </c>
      <c r="C17" t="s">
        <v>81</v>
      </c>
      <c r="D17" t="s">
        <v>200</v>
      </c>
      <c r="E17" t="s">
        <v>46</v>
      </c>
      <c r="F17" t="s">
        <v>21</v>
      </c>
      <c r="G17" t="s">
        <v>18</v>
      </c>
      <c r="I17">
        <v>1500</v>
      </c>
      <c r="J17" t="s">
        <v>130</v>
      </c>
      <c r="K17" t="s">
        <v>129</v>
      </c>
      <c r="L17" t="s">
        <v>625</v>
      </c>
      <c r="M17" s="3" t="str">
        <f t="shared" si="10"/>
        <v>Negra - Grande</v>
      </c>
      <c r="N17" s="3" t="str">
        <f>IF(C17="","",IF(AND(C17&lt;&gt;"",D17&lt;&gt;"",E17&lt;&gt;"",I17&lt;&gt;"",M17&lt;&gt;"",J17&lt;&gt;"",IFERROR(MATCH(INDEX($B:$B,MATCH($C17,$C:$C,0)),IMAGENES!$B:$B,0),-1)&gt;0),"'si'","'no'"))</f>
        <v>'si'</v>
      </c>
      <c r="P17">
        <f t="shared" si="0"/>
        <v>15</v>
      </c>
      <c r="Q17" t="str">
        <f t="shared" si="1"/>
        <v>Libro Primeras Letras</v>
      </c>
      <c r="R17" t="str">
        <f t="shared" si="2"/>
        <v>Librito colección primeros. Medidas: 10,5cm x 14cm</v>
      </c>
      <c r="S17" t="str">
        <f t="shared" si="3"/>
        <v>Adecuado para niños de 1 año en adelante. La colección es de 4 libros: Palabras, Animales, Números y Letras. Cada página contiene una fotografía vívida y colorida del objeto. Adecuado para el agarre de los bebés.</v>
      </c>
      <c r="T17" t="str">
        <f t="shared" si="4"/>
        <v>Educación</v>
      </c>
      <c r="U17" t="str">
        <f t="shared" si="5"/>
        <v>Libro educativo</v>
      </c>
      <c r="V17">
        <f>IF($T17="","",INDEX(CATEGORIAS!$A:$A,MATCH($T17,CATEGORIAS!$B:$B,0)))</f>
        <v>4</v>
      </c>
      <c r="W17">
        <f>IF($U17="","",INDEX(SUBCATEGORIAS!$A:$A,MATCH($U17,SUBCATEGORIAS!$B:$B,0)))</f>
        <v>6</v>
      </c>
      <c r="X17">
        <f t="shared" si="6"/>
        <v>1500</v>
      </c>
      <c r="Y17" t="str">
        <f t="shared" si="11"/>
        <v/>
      </c>
      <c r="Z17" t="str">
        <f t="shared" si="12"/>
        <v>'si'</v>
      </c>
      <c r="AB17">
        <v>15</v>
      </c>
      <c r="AC17" t="str">
        <f t="shared" si="15"/>
        <v/>
      </c>
      <c r="AD17" t="str">
        <f>IFERROR(IF(MATCH($AC14,$P:$P,0)&gt;0,CONCATENATE("descripcion: '",INDEX($R:$R,MATCH($AC14,$P:$P,0)),"',"),0),"")</f>
        <v>descripcion: 'Libro para colorear Coloring Book series 1 a 4, diferentes temáticas.',</v>
      </c>
      <c r="AI17">
        <f>IF($D17="","",INDEX(CATEGORIAS!$A:$A,MATCH($D17,CATEGORIAS!$B:$B,0)))</f>
        <v>1</v>
      </c>
      <c r="AJ17">
        <f>IF($E17="","",INDEX(SUBCATEGORIAS!$A:$A,MATCH($E17,SUBCATEGORIAS!$B:$B,0)))</f>
        <v>4</v>
      </c>
      <c r="AK17">
        <f t="shared" si="7"/>
        <v>15</v>
      </c>
      <c r="AM17" s="2" t="str">
        <f t="shared" si="13"/>
        <v>001</v>
      </c>
      <c r="AN17" t="str">
        <f t="shared" si="14"/>
        <v>004</v>
      </c>
      <c r="AO17" t="str">
        <f t="shared" si="8"/>
        <v>0015</v>
      </c>
      <c r="AP17" t="str">
        <f t="shared" si="9"/>
        <v>{ id_sku: '0010040015', id_articulo: '6', variacion: 'Negra - Grande' },</v>
      </c>
    </row>
    <row r="18" spans="1:42" x14ac:dyDescent="0.25">
      <c r="A18">
        <f>IF(C18="","",MAX($A$2:A17)+1)</f>
        <v>16</v>
      </c>
      <c r="B18" s="3">
        <f>IF(C18="","",IF(COUNTIF($C$2:$C17,$C18)=0,MAX($B$2:$B17)+1,""))</f>
        <v>7</v>
      </c>
      <c r="C18" t="s">
        <v>22</v>
      </c>
      <c r="D18" t="s">
        <v>200</v>
      </c>
      <c r="E18" t="s">
        <v>47</v>
      </c>
      <c r="F18" t="s">
        <v>23</v>
      </c>
      <c r="G18" t="s">
        <v>24</v>
      </c>
      <c r="I18">
        <v>200</v>
      </c>
      <c r="J18" t="s">
        <v>47</v>
      </c>
      <c r="K18" t="s">
        <v>127</v>
      </c>
      <c r="L18" t="s">
        <v>625</v>
      </c>
      <c r="M18" s="3" t="str">
        <f t="shared" si="10"/>
        <v>Transparente - Mediano</v>
      </c>
      <c r="N18" s="3" t="str">
        <f>IF(C18="","",IF(AND(C18&lt;&gt;"",D18&lt;&gt;"",E18&lt;&gt;"",I18&lt;&gt;"",M18&lt;&gt;"",J18&lt;&gt;"",IFERROR(MATCH(INDEX($B:$B,MATCH($C18,$C:$C,0)),IMAGENES!$B:$B,0),-1)&gt;0),"'si'","'no'"))</f>
        <v>'no'</v>
      </c>
      <c r="P18">
        <f t="shared" si="0"/>
        <v>16</v>
      </c>
      <c r="Q18" t="str">
        <f t="shared" si="1"/>
        <v>Libro Primeras Palabras</v>
      </c>
      <c r="R18" t="str">
        <f t="shared" si="2"/>
        <v>Librito colección primeros. Medidas: 10,5cm x 14cm</v>
      </c>
      <c r="S18" t="str">
        <f t="shared" si="3"/>
        <v>Adecuado para niños de 1 año en adelante. La colección es de 4 libros: Palabras, Animales, Números y Letras. Cada página contiene una fotografía vívida y colorida del objeto. Adecuado para el agarre de los bebés.</v>
      </c>
      <c r="T18" t="str">
        <f t="shared" si="4"/>
        <v>Educación</v>
      </c>
      <c r="U18" t="str">
        <f t="shared" si="5"/>
        <v>Libro educativo</v>
      </c>
      <c r="V18">
        <f>IF($T18="","",INDEX(CATEGORIAS!$A:$A,MATCH($T18,CATEGORIAS!$B:$B,0)))</f>
        <v>4</v>
      </c>
      <c r="W18">
        <f>IF($U18="","",INDEX(SUBCATEGORIAS!$A:$A,MATCH($U18,SUBCATEGORIAS!$B:$B,0)))</f>
        <v>6</v>
      </c>
      <c r="X18">
        <f t="shared" si="6"/>
        <v>1500</v>
      </c>
      <c r="Y18" t="str">
        <f t="shared" si="11"/>
        <v/>
      </c>
      <c r="Z18" t="str">
        <f t="shared" si="12"/>
        <v>'si'</v>
      </c>
      <c r="AB18">
        <v>16</v>
      </c>
      <c r="AC18" t="str">
        <f t="shared" si="15"/>
        <v/>
      </c>
      <c r="AD18" t="str">
        <f>IFERROR(IF(MATCH($AC14,$P:$P,0)&gt;0,CONCATENATE("descripcion_larga: '",INDEX($S:$S,MATCH($AC14,$P:$P,0)),"',"),0),"")</f>
        <v>descripcion_larga: '0',</v>
      </c>
      <c r="AI18">
        <f>IF($D18="","",INDEX(CATEGORIAS!$A:$A,MATCH($D18,CATEGORIAS!$B:$B,0)))</f>
        <v>1</v>
      </c>
      <c r="AJ18">
        <f>IF($E18="","",INDEX(SUBCATEGORIAS!$A:$A,MATCH($E18,SUBCATEGORIAS!$B:$B,0)))</f>
        <v>5</v>
      </c>
      <c r="AK18">
        <f t="shared" si="7"/>
        <v>16</v>
      </c>
      <c r="AM18" s="2" t="str">
        <f t="shared" si="13"/>
        <v>001</v>
      </c>
      <c r="AN18" t="str">
        <f t="shared" si="14"/>
        <v>005</v>
      </c>
      <c r="AO18" t="str">
        <f t="shared" si="8"/>
        <v>0016</v>
      </c>
      <c r="AP18" t="str">
        <f t="shared" si="9"/>
        <v>{ id_sku: '0010050016', id_articulo: '7', variacion: 'Transparente - Mediano' },</v>
      </c>
    </row>
    <row r="19" spans="1:42" x14ac:dyDescent="0.25">
      <c r="A19">
        <f>IF(C19="","",MAX($A$2:A18)+1)</f>
        <v>17</v>
      </c>
      <c r="B19" s="3">
        <f>IF(C19="","",IF(COUNTIF($C$2:$C18,$C19)=0,MAX($B$2:$B18)+1,""))</f>
        <v>8</v>
      </c>
      <c r="C19" t="s">
        <v>250</v>
      </c>
      <c r="D19" t="s">
        <v>34</v>
      </c>
      <c r="E19" t="s">
        <v>48</v>
      </c>
      <c r="H19" t="s">
        <v>85</v>
      </c>
      <c r="I19">
        <v>10000</v>
      </c>
      <c r="J19" t="s">
        <v>144</v>
      </c>
      <c r="K19" t="s">
        <v>139</v>
      </c>
      <c r="L19" t="s">
        <v>625</v>
      </c>
      <c r="M19" s="3" t="str">
        <f t="shared" si="10"/>
        <v xml:space="preserve"> Laberinto 1</v>
      </c>
      <c r="N19" s="3" t="str">
        <f>IF(C19="","",IF(AND(C19&lt;&gt;"",D19&lt;&gt;"",E19&lt;&gt;"",I19&lt;&gt;"",M19&lt;&gt;"",J19&lt;&gt;"",IFERROR(MATCH(INDEX($B:$B,MATCH($C19,$C:$C,0)),IMAGENES!$B:$B,0),-1)&gt;0),"'si'","'no'"))</f>
        <v>'si'</v>
      </c>
      <c r="P19">
        <f t="shared" si="0"/>
        <v>17</v>
      </c>
      <c r="Q19" t="str">
        <f t="shared" si="1"/>
        <v>Libro Primeras Animales</v>
      </c>
      <c r="R19" t="str">
        <f t="shared" si="2"/>
        <v>Librito colección primeros. Medidas: 10,5cm x 14cm</v>
      </c>
      <c r="S19" t="str">
        <f t="shared" si="3"/>
        <v>Adecuado para niños de 1 año en adelante. La colección es de 4 libros: Palabras, Animales, Números y Letras. Cada página contiene una fotografía vívida y colorida del objeto. Adecuado para el agarre de los bebés.</v>
      </c>
      <c r="T19" t="str">
        <f t="shared" si="4"/>
        <v>Educación</v>
      </c>
      <c r="U19" t="str">
        <f t="shared" si="5"/>
        <v>Libro educativo</v>
      </c>
      <c r="V19">
        <f>IF($T19="","",INDEX(CATEGORIAS!$A:$A,MATCH($T19,CATEGORIAS!$B:$B,0)))</f>
        <v>4</v>
      </c>
      <c r="W19">
        <f>IF($U19="","",INDEX(SUBCATEGORIAS!$A:$A,MATCH($U19,SUBCATEGORIAS!$B:$B,0)))</f>
        <v>6</v>
      </c>
      <c r="X19">
        <f t="shared" si="6"/>
        <v>1500</v>
      </c>
      <c r="Y19" t="str">
        <f t="shared" si="11"/>
        <v/>
      </c>
      <c r="Z19" t="str">
        <f t="shared" si="12"/>
        <v>'si'</v>
      </c>
      <c r="AB19">
        <v>17</v>
      </c>
      <c r="AC19" t="str">
        <f t="shared" si="15"/>
        <v/>
      </c>
      <c r="AD19" t="str">
        <f>IFERROR(IF(MATCH($AC14,$P:$P,0)&gt;0,CONCATENATE("id_categoria: '",INDEX($V:$V,MATCH($AC14,$P:$P,0)),"',"),0),"")</f>
        <v>id_categoria: '4',</v>
      </c>
      <c r="AI19">
        <f>IF($D19="","",INDEX(CATEGORIAS!$A:$A,MATCH($D19,CATEGORIAS!$B:$B,0)))</f>
        <v>4</v>
      </c>
      <c r="AJ19">
        <f>IF($E19="","",INDEX(SUBCATEGORIAS!$A:$A,MATCH($E19,SUBCATEGORIAS!$B:$B,0)))</f>
        <v>6</v>
      </c>
      <c r="AK19">
        <f t="shared" si="7"/>
        <v>17</v>
      </c>
      <c r="AM19" s="2" t="str">
        <f t="shared" si="13"/>
        <v>004</v>
      </c>
      <c r="AN19" t="str">
        <f t="shared" si="14"/>
        <v>006</v>
      </c>
      <c r="AO19" t="str">
        <f t="shared" si="8"/>
        <v>0017</v>
      </c>
      <c r="AP19" t="str">
        <f t="shared" si="9"/>
        <v>{ id_sku: '0040060017', id_articulo: '8', variacion: ' Laberinto 1' },</v>
      </c>
    </row>
    <row r="20" spans="1:42" x14ac:dyDescent="0.25">
      <c r="A20">
        <f>IF(C20="","",MAX($A$2:A19)+1)</f>
        <v>18</v>
      </c>
      <c r="B20" s="3" t="str">
        <f>IF(C20="","",IF(COUNTIF($C$2:$C19,$C20)=0,MAX($B$2:$B19)+1,""))</f>
        <v/>
      </c>
      <c r="C20" t="s">
        <v>250</v>
      </c>
      <c r="D20" t="s">
        <v>34</v>
      </c>
      <c r="E20" t="s">
        <v>48</v>
      </c>
      <c r="H20" t="s">
        <v>86</v>
      </c>
      <c r="I20">
        <v>10000</v>
      </c>
      <c r="J20" t="s">
        <v>144</v>
      </c>
      <c r="K20" t="s">
        <v>139</v>
      </c>
      <c r="L20" t="s">
        <v>625</v>
      </c>
      <c r="M20" s="3" t="str">
        <f t="shared" si="10"/>
        <v xml:space="preserve"> Laberinto 2</v>
      </c>
      <c r="N20" s="3" t="str">
        <f>IF(C20="","",IF(AND(C20&lt;&gt;"",D20&lt;&gt;"",E20&lt;&gt;"",I20&lt;&gt;"",M20&lt;&gt;"",J20&lt;&gt;"",IFERROR(MATCH(INDEX($B:$B,MATCH($C20,$C:$C,0)),IMAGENES!$B:$B,0),-1)&gt;0),"'si'","'no'"))</f>
        <v>'si'</v>
      </c>
      <c r="P20">
        <f t="shared" si="0"/>
        <v>18</v>
      </c>
      <c r="Q20" t="str">
        <f t="shared" si="1"/>
        <v>Libro para Colorear - Mandalas</v>
      </c>
      <c r="R20" t="str">
        <f t="shared" si="2"/>
        <v>Libro de mandalas para colorear.</v>
      </c>
      <c r="S20" t="str">
        <f t="shared" si="3"/>
        <v>Este libro ofrece a los niños una serie de mandalas originales diseñadas para estimular su creatividad y habilidades motoras mientras disfrutan del arte del coloreado.</v>
      </c>
      <c r="T20" t="str">
        <f t="shared" si="4"/>
        <v>Librería y papelería</v>
      </c>
      <c r="U20" t="str">
        <f t="shared" si="5"/>
        <v>Libro para colorear</v>
      </c>
      <c r="V20">
        <f>IF($T20="","",INDEX(CATEGORIAS!$A:$A,MATCH($T20,CATEGORIAS!$B:$B,0)))</f>
        <v>1</v>
      </c>
      <c r="W20">
        <f>IF($U20="","",INDEX(SUBCATEGORIAS!$A:$A,MATCH($U20,SUBCATEGORIAS!$B:$B,0)))</f>
        <v>2</v>
      </c>
      <c r="X20">
        <f t="shared" si="6"/>
        <v>2000</v>
      </c>
      <c r="Y20" t="str">
        <f t="shared" si="11"/>
        <v/>
      </c>
      <c r="Z20" t="str">
        <f t="shared" si="12"/>
        <v>'si'</v>
      </c>
      <c r="AB20">
        <v>18</v>
      </c>
      <c r="AC20" t="str">
        <f t="shared" si="15"/>
        <v/>
      </c>
      <c r="AD20" t="str">
        <f>IFERROR(IF(MATCH($AC14,$P:$P,0)&gt;0,CONCATENATE("id_subcategoria: '",INDEX($W:$W,MATCH($AC14,$P:$P,0)),"',"),0),"")</f>
        <v>id_subcategoria: '6',</v>
      </c>
      <c r="AI20">
        <f>IF($D20="","",INDEX(CATEGORIAS!$A:$A,MATCH($D20,CATEGORIAS!$B:$B,0)))</f>
        <v>4</v>
      </c>
      <c r="AJ20">
        <f>IF($E20="","",INDEX(SUBCATEGORIAS!$A:$A,MATCH($E20,SUBCATEGORIAS!$B:$B,0)))</f>
        <v>6</v>
      </c>
      <c r="AK20">
        <f t="shared" si="7"/>
        <v>18</v>
      </c>
      <c r="AM20" s="2" t="str">
        <f t="shared" si="13"/>
        <v>004</v>
      </c>
      <c r="AN20" t="str">
        <f t="shared" si="14"/>
        <v>006</v>
      </c>
      <c r="AO20" t="str">
        <f t="shared" si="8"/>
        <v>0018</v>
      </c>
      <c r="AP20" t="str">
        <f t="shared" si="9"/>
        <v>{ id_sku: '0040060018', id_articulo: '8', variacion: ' Laberinto 2' },</v>
      </c>
    </row>
    <row r="21" spans="1:42" x14ac:dyDescent="0.25">
      <c r="A21">
        <f>IF(C21="","",MAX($A$2:A20)+1)</f>
        <v>19</v>
      </c>
      <c r="B21" s="3" t="str">
        <f>IF(C21="","",IF(COUNTIF($C$2:$C20,$C21)=0,MAX($B$2:$B20)+1,""))</f>
        <v/>
      </c>
      <c r="C21" t="s">
        <v>250</v>
      </c>
      <c r="D21" t="s">
        <v>34</v>
      </c>
      <c r="E21" t="s">
        <v>48</v>
      </c>
      <c r="H21" t="s">
        <v>87</v>
      </c>
      <c r="I21">
        <v>10000</v>
      </c>
      <c r="J21" t="s">
        <v>144</v>
      </c>
      <c r="K21" t="s">
        <v>139</v>
      </c>
      <c r="L21" t="s">
        <v>625</v>
      </c>
      <c r="M21" s="3" t="str">
        <f t="shared" si="10"/>
        <v xml:space="preserve"> Laberinto 3</v>
      </c>
      <c r="N21" s="3" t="str">
        <f>IF(C21="","",IF(AND(C21&lt;&gt;"",D21&lt;&gt;"",E21&lt;&gt;"",I21&lt;&gt;"",M21&lt;&gt;"",J21&lt;&gt;"",IFERROR(MATCH(INDEX($B:$B,MATCH($C21,$C:$C,0)),IMAGENES!$B:$B,0),-1)&gt;0),"'si'","'no'"))</f>
        <v>'si'</v>
      </c>
      <c r="P21">
        <f t="shared" si="0"/>
        <v>19</v>
      </c>
      <c r="Q21" t="str">
        <f t="shared" si="1"/>
        <v>Libro para Colorear - Fish</v>
      </c>
      <c r="R21" t="str">
        <f t="shared" si="2"/>
        <v>Libros para pintar Temático</v>
      </c>
      <c r="S21">
        <f t="shared" si="3"/>
        <v>0</v>
      </c>
      <c r="T21" t="str">
        <f t="shared" si="4"/>
        <v>Educación</v>
      </c>
      <c r="U21" t="str">
        <f t="shared" si="5"/>
        <v>Libro educativo</v>
      </c>
      <c r="V21">
        <f>IF($T21="","",INDEX(CATEGORIAS!$A:$A,MATCH($T21,CATEGORIAS!$B:$B,0)))</f>
        <v>4</v>
      </c>
      <c r="W21">
        <f>IF($U21="","",INDEX(SUBCATEGORIAS!$A:$A,MATCH($U21,SUBCATEGORIAS!$B:$B,0)))</f>
        <v>6</v>
      </c>
      <c r="X21">
        <f t="shared" si="6"/>
        <v>1500</v>
      </c>
      <c r="Y21" t="str">
        <f t="shared" si="11"/>
        <v/>
      </c>
      <c r="Z21" t="str">
        <f t="shared" si="12"/>
        <v>'si'</v>
      </c>
      <c r="AB21">
        <v>19</v>
      </c>
      <c r="AC21" t="str">
        <f t="shared" si="15"/>
        <v/>
      </c>
      <c r="AD21" t="str">
        <f>IFERROR(IF(MATCH($AC14,$P:$P,0)&gt;0,CONCATENATE("precio: ",INDEX($X:$X,MATCH($AC14,$P:$P,0)),","),0),"")</f>
        <v>precio: 1500,</v>
      </c>
      <c r="AI21">
        <f>IF($D21="","",INDEX(CATEGORIAS!$A:$A,MATCH($D21,CATEGORIAS!$B:$B,0)))</f>
        <v>4</v>
      </c>
      <c r="AJ21">
        <f>IF($E21="","",INDEX(SUBCATEGORIAS!$A:$A,MATCH($E21,SUBCATEGORIAS!$B:$B,0)))</f>
        <v>6</v>
      </c>
      <c r="AK21">
        <f t="shared" si="7"/>
        <v>19</v>
      </c>
      <c r="AM21" s="2" t="str">
        <f t="shared" si="13"/>
        <v>004</v>
      </c>
      <c r="AN21" t="str">
        <f t="shared" si="14"/>
        <v>006</v>
      </c>
      <c r="AO21" t="str">
        <f t="shared" si="8"/>
        <v>0019</v>
      </c>
      <c r="AP21" t="str">
        <f t="shared" si="9"/>
        <v>{ id_sku: '0040060019', id_articulo: '8', variacion: ' Laberinto 3' },</v>
      </c>
    </row>
    <row r="22" spans="1:42" x14ac:dyDescent="0.25">
      <c r="A22">
        <f>IF(C22="","",MAX($A$2:A21)+1)</f>
        <v>20</v>
      </c>
      <c r="B22" s="3" t="str">
        <f>IF(C22="","",IF(COUNTIF($C$2:$C21,$C22)=0,MAX($B$2:$B21)+1,""))</f>
        <v/>
      </c>
      <c r="C22" t="s">
        <v>250</v>
      </c>
      <c r="D22" t="s">
        <v>34</v>
      </c>
      <c r="E22" t="s">
        <v>48</v>
      </c>
      <c r="H22" t="s">
        <v>88</v>
      </c>
      <c r="I22">
        <v>10000</v>
      </c>
      <c r="J22" t="s">
        <v>144</v>
      </c>
      <c r="K22" t="s">
        <v>139</v>
      </c>
      <c r="L22" t="s">
        <v>625</v>
      </c>
      <c r="M22" s="3" t="str">
        <f t="shared" si="10"/>
        <v xml:space="preserve"> Laberinto 4</v>
      </c>
      <c r="N22" s="3" t="str">
        <f>IF(C22="","",IF(AND(C22&lt;&gt;"",D22&lt;&gt;"",E22&lt;&gt;"",I22&lt;&gt;"",M22&lt;&gt;"",J22&lt;&gt;"",IFERROR(MATCH(INDEX($B:$B,MATCH($C22,$C:$C,0)),IMAGENES!$B:$B,0),-1)&gt;0),"'si'","'no'"))</f>
        <v>'si'</v>
      </c>
      <c r="P22">
        <f t="shared" si="0"/>
        <v>20</v>
      </c>
      <c r="Q22" t="str">
        <f t="shared" si="1"/>
        <v>Libro para Colorear - Transportation</v>
      </c>
      <c r="R22" t="str">
        <f t="shared" si="2"/>
        <v>Libros para pintar Temático</v>
      </c>
      <c r="S22">
        <f t="shared" si="3"/>
        <v>0</v>
      </c>
      <c r="T22" t="str">
        <f t="shared" si="4"/>
        <v>Educación</v>
      </c>
      <c r="U22" t="str">
        <f t="shared" si="5"/>
        <v>Libro educativo</v>
      </c>
      <c r="V22">
        <f>IF($T22="","",INDEX(CATEGORIAS!$A:$A,MATCH($T22,CATEGORIAS!$B:$B,0)))</f>
        <v>4</v>
      </c>
      <c r="W22">
        <f>IF($U22="","",INDEX(SUBCATEGORIAS!$A:$A,MATCH($U22,SUBCATEGORIAS!$B:$B,0)))</f>
        <v>6</v>
      </c>
      <c r="X22">
        <f t="shared" si="6"/>
        <v>1500</v>
      </c>
      <c r="Y22" t="str">
        <f t="shared" si="11"/>
        <v/>
      </c>
      <c r="Z22" t="str">
        <f t="shared" si="12"/>
        <v>'si'</v>
      </c>
      <c r="AB22">
        <v>20</v>
      </c>
      <c r="AC22" t="str">
        <f t="shared" si="15"/>
        <v/>
      </c>
      <c r="AD22" t="str">
        <f>IFERROR(IF(MATCH($AC14,$P:$P,0)&gt;0,CONCATENATE("video: ",IF(OR(INDEX($Y:$Y,MATCH($AC14,$P:$P,0))=0,INDEX($Y:$Y,MATCH($AC14,$P:$P,0))=" ",INDEX($Y:$Y,MATCH($AC14,$P:$P,0))=""),CONCATENATE(CHAR(39),CHAR(39)),CONCATENATE(CHAR(39),INDEX($Y:$Y,MATCH($AC14,$P:$P,0)),CHAR(39))),","),0),"")</f>
        <v>video: ' https://youtu.be/6YOT9miy1N8',</v>
      </c>
      <c r="AI22">
        <f>IF($D22="","",INDEX(CATEGORIAS!$A:$A,MATCH($D22,CATEGORIAS!$B:$B,0)))</f>
        <v>4</v>
      </c>
      <c r="AJ22">
        <f>IF($E22="","",INDEX(SUBCATEGORIAS!$A:$A,MATCH($E22,SUBCATEGORIAS!$B:$B,0)))</f>
        <v>6</v>
      </c>
      <c r="AK22">
        <f t="shared" si="7"/>
        <v>20</v>
      </c>
      <c r="AM22" s="2" t="str">
        <f t="shared" si="13"/>
        <v>004</v>
      </c>
      <c r="AN22" t="str">
        <f t="shared" si="14"/>
        <v>006</v>
      </c>
      <c r="AO22" t="str">
        <f t="shared" si="8"/>
        <v>0020</v>
      </c>
      <c r="AP22" t="str">
        <f t="shared" si="9"/>
        <v>{ id_sku: '0040060020', id_articulo: '8', variacion: ' Laberinto 4' },</v>
      </c>
    </row>
    <row r="23" spans="1:42" x14ac:dyDescent="0.25">
      <c r="A23">
        <f>IF(C23="","",MAX($A$2:A22)+1)</f>
        <v>21</v>
      </c>
      <c r="B23" s="3">
        <f>IF(C23="","",IF(COUNTIF($C$2:$C22,$C23)=0,MAX($B$2:$B22)+1,""))</f>
        <v>9</v>
      </c>
      <c r="C23" t="s">
        <v>221</v>
      </c>
      <c r="D23" t="s">
        <v>35</v>
      </c>
      <c r="E23" t="s">
        <v>49</v>
      </c>
      <c r="F23" t="s">
        <v>14</v>
      </c>
      <c r="J23" t="s">
        <v>140</v>
      </c>
      <c r="K23" t="s">
        <v>145</v>
      </c>
      <c r="L23" t="s">
        <v>625</v>
      </c>
      <c r="M23" s="3" t="str">
        <f t="shared" si="10"/>
        <v>Naranjo</v>
      </c>
      <c r="N23" s="3" t="str">
        <f>IF(C23="","",IF(AND(C23&lt;&gt;"",D23&lt;&gt;"",E23&lt;&gt;"",I23&lt;&gt;"",M23&lt;&gt;"",J23&lt;&gt;"",IFERROR(MATCH(INDEX($B:$B,MATCH($C23,$C:$C,0)),IMAGENES!$B:$B,0),-1)&gt;0),"'si'","'no'"))</f>
        <v>'no'</v>
      </c>
      <c r="P23">
        <f t="shared" si="0"/>
        <v>21</v>
      </c>
      <c r="Q23" t="str">
        <f t="shared" si="1"/>
        <v>Cinta de regalo</v>
      </c>
      <c r="R23">
        <f t="shared" si="2"/>
        <v>0</v>
      </c>
      <c r="S23">
        <f t="shared" si="3"/>
        <v>0</v>
      </c>
      <c r="T23" t="str">
        <f t="shared" si="4"/>
        <v>Librería y papelería</v>
      </c>
      <c r="U23" t="str">
        <f t="shared" si="5"/>
        <v>Cinta de regalo</v>
      </c>
      <c r="V23">
        <f>IF($T23="","",INDEX(CATEGORIAS!$A:$A,MATCH($T23,CATEGORIAS!$B:$B,0)))</f>
        <v>1</v>
      </c>
      <c r="W23">
        <f>IF($U23="","",INDEX(SUBCATEGORIAS!$A:$A,MATCH($U23,SUBCATEGORIAS!$B:$B,0)))</f>
        <v>10</v>
      </c>
      <c r="X23">
        <f t="shared" si="6"/>
        <v>200</v>
      </c>
      <c r="Y23" t="str">
        <f t="shared" si="11"/>
        <v/>
      </c>
      <c r="Z23" t="str">
        <f t="shared" si="12"/>
        <v>'no'</v>
      </c>
      <c r="AB23">
        <v>21</v>
      </c>
      <c r="AC23" t="str">
        <f t="shared" si="15"/>
        <v/>
      </c>
      <c r="AD23" t="str">
        <f>IFERROR(IF(MATCH($AC14,$P:$P,0)&gt;0,CONCATENATE("disponible: ",INDEX($Z:$Z,MATCH($AC14,$P:$P,0)),","),0),"")</f>
        <v>disponible: 'si',</v>
      </c>
      <c r="AI23">
        <f>IF($D23="","",INDEX(CATEGORIAS!$A:$A,MATCH($D23,CATEGORIAS!$B:$B,0)))</f>
        <v>2</v>
      </c>
      <c r="AJ23">
        <f>IF($E23="","",INDEX(SUBCATEGORIAS!$A:$A,MATCH($E23,SUBCATEGORIAS!$B:$B,0)))</f>
        <v>7</v>
      </c>
      <c r="AK23">
        <f t="shared" si="7"/>
        <v>21</v>
      </c>
      <c r="AM23" s="2" t="str">
        <f t="shared" si="13"/>
        <v>002</v>
      </c>
      <c r="AN23" t="str">
        <f t="shared" si="14"/>
        <v>007</v>
      </c>
      <c r="AO23" t="str">
        <f t="shared" si="8"/>
        <v>0021</v>
      </c>
      <c r="AP23" t="str">
        <f t="shared" si="9"/>
        <v>{ id_sku: '0020070021', id_articulo: '9', variacion: 'Naranjo' },</v>
      </c>
    </row>
    <row r="24" spans="1:42" x14ac:dyDescent="0.25">
      <c r="A24">
        <f>IF(C24="","",MAX($A$2:A23)+1)</f>
        <v>22</v>
      </c>
      <c r="B24" s="3">
        <f>IF(C24="","",IF(COUNTIF($C$2:$C23,$C24)=0,MAX($B$2:$B23)+1,""))</f>
        <v>10</v>
      </c>
      <c r="C24" t="s">
        <v>222</v>
      </c>
      <c r="D24" t="s">
        <v>35</v>
      </c>
      <c r="E24" t="s">
        <v>49</v>
      </c>
      <c r="F24" t="s">
        <v>8</v>
      </c>
      <c r="J24" t="s">
        <v>140</v>
      </c>
      <c r="K24" t="s">
        <v>145</v>
      </c>
      <c r="L24" t="s">
        <v>625</v>
      </c>
      <c r="M24" s="3" t="str">
        <f t="shared" si="10"/>
        <v>Azul</v>
      </c>
      <c r="N24" s="3" t="str">
        <f>IF(C24="","",IF(AND(C24&lt;&gt;"",D24&lt;&gt;"",E24&lt;&gt;"",I24&lt;&gt;"",M24&lt;&gt;"",J24&lt;&gt;"",IFERROR(MATCH(INDEX($B:$B,MATCH($C24,$C:$C,0)),IMAGENES!$B:$B,0),-1)&gt;0),"'si'","'no'"))</f>
        <v>'no'</v>
      </c>
      <c r="P24">
        <f t="shared" si="0"/>
        <v>22</v>
      </c>
      <c r="Q24" t="str">
        <f t="shared" si="1"/>
        <v>Barras de silicona (Motarro)</v>
      </c>
      <c r="R24" t="str">
        <f t="shared" si="2"/>
        <v>Barra de silicona x10 unidades. Dimensiones: 0.7x19cm</v>
      </c>
      <c r="S24">
        <f t="shared" si="3"/>
        <v>0</v>
      </c>
      <c r="T24" t="str">
        <f t="shared" si="4"/>
        <v>Librería y papelería</v>
      </c>
      <c r="U24" t="str">
        <f t="shared" si="5"/>
        <v>Barra de silicona</v>
      </c>
      <c r="V24">
        <f>IF($T24="","",INDEX(CATEGORIAS!$A:$A,MATCH($T24,CATEGORIAS!$B:$B,0)))</f>
        <v>1</v>
      </c>
      <c r="W24">
        <f>IF($U24="","",INDEX(SUBCATEGORIAS!$A:$A,MATCH($U24,SUBCATEGORIAS!$B:$B,0)))</f>
        <v>11</v>
      </c>
      <c r="X24">
        <f t="shared" si="6"/>
        <v>2000</v>
      </c>
      <c r="Y24" t="str">
        <f t="shared" si="11"/>
        <v/>
      </c>
      <c r="Z24" t="str">
        <f t="shared" si="12"/>
        <v>'si'</v>
      </c>
      <c r="AB24">
        <v>22</v>
      </c>
      <c r="AC24" t="str">
        <f t="shared" si="15"/>
        <v/>
      </c>
      <c r="AD24" t="str">
        <f>IFERROR(IF(MATCH($AC14,$P:$P,0)&gt;0,"},",0),"")</f>
        <v>},</v>
      </c>
      <c r="AI24">
        <f>IF($D24="","",INDEX(CATEGORIAS!$A:$A,MATCH($D24,CATEGORIAS!$B:$B,0)))</f>
        <v>2</v>
      </c>
      <c r="AJ24">
        <f>IF($E24="","",INDEX(SUBCATEGORIAS!$A:$A,MATCH($E24,SUBCATEGORIAS!$B:$B,0)))</f>
        <v>7</v>
      </c>
      <c r="AK24">
        <f t="shared" si="7"/>
        <v>22</v>
      </c>
      <c r="AM24" s="2" t="str">
        <f t="shared" si="13"/>
        <v>002</v>
      </c>
      <c r="AN24" t="str">
        <f t="shared" si="14"/>
        <v>007</v>
      </c>
      <c r="AO24" t="str">
        <f t="shared" si="8"/>
        <v>0022</v>
      </c>
      <c r="AP24" t="str">
        <f t="shared" si="9"/>
        <v>{ id_sku: '0020070022', id_articulo: '10', variacion: 'Azul' },</v>
      </c>
    </row>
    <row r="25" spans="1:42" x14ac:dyDescent="0.25">
      <c r="A25">
        <f>IF(C25="","",MAX($A$2:A24)+1)</f>
        <v>23</v>
      </c>
      <c r="B25" s="3">
        <f>IF(C25="","",IF(COUNTIF($C$2:$C24,$C25)=0,MAX($B$2:$B24)+1,""))</f>
        <v>11</v>
      </c>
      <c r="C25" t="s">
        <v>223</v>
      </c>
      <c r="D25" t="s">
        <v>35</v>
      </c>
      <c r="E25" t="s">
        <v>49</v>
      </c>
      <c r="F25" t="s">
        <v>13</v>
      </c>
      <c r="J25" t="s">
        <v>140</v>
      </c>
      <c r="K25" t="s">
        <v>145</v>
      </c>
      <c r="L25" t="s">
        <v>625</v>
      </c>
      <c r="M25" s="3" t="str">
        <f t="shared" si="10"/>
        <v>Verde</v>
      </c>
      <c r="N25" s="3" t="str">
        <f>IF(C25="","",IF(AND(C25&lt;&gt;"",D25&lt;&gt;"",E25&lt;&gt;"",I25&lt;&gt;"",M25&lt;&gt;"",J25&lt;&gt;"",IFERROR(MATCH(INDEX($B:$B,MATCH($C25,$C:$C,0)),IMAGENES!$B:$B,0),-1)&gt;0),"'si'","'no'"))</f>
        <v>'no'</v>
      </c>
      <c r="P25">
        <f t="shared" si="0"/>
        <v>23</v>
      </c>
      <c r="Q25" t="str">
        <f t="shared" si="1"/>
        <v>Masas moldeables (Motarro)</v>
      </c>
      <c r="R25" t="str">
        <f t="shared" si="2"/>
        <v>Set masas moldeables 4 unidades</v>
      </c>
      <c r="S25">
        <f t="shared" si="3"/>
        <v>0</v>
      </c>
      <c r="T25" t="str">
        <f t="shared" si="4"/>
        <v>Librería y papelería</v>
      </c>
      <c r="U25" t="str">
        <f t="shared" si="5"/>
        <v>Masas moldeables</v>
      </c>
      <c r="V25">
        <f>IF($T25="","",INDEX(CATEGORIAS!$A:$A,MATCH($T25,CATEGORIAS!$B:$B,0)))</f>
        <v>1</v>
      </c>
      <c r="W25">
        <f>IF($U25="","",INDEX(SUBCATEGORIAS!$A:$A,MATCH($U25,SUBCATEGORIAS!$B:$B,0)))</f>
        <v>12</v>
      </c>
      <c r="X25">
        <f t="shared" si="6"/>
        <v>2500</v>
      </c>
      <c r="Y25" t="str">
        <f t="shared" si="11"/>
        <v/>
      </c>
      <c r="Z25" t="str">
        <f t="shared" si="12"/>
        <v>'si'</v>
      </c>
      <c r="AB25">
        <v>23</v>
      </c>
      <c r="AC25">
        <f t="shared" si="15"/>
        <v>3</v>
      </c>
      <c r="AD25" t="str">
        <f>IFERROR(IF(MATCH($AC25,$P:$P,0)&gt;0,"{",0),"")</f>
        <v>{</v>
      </c>
      <c r="AI25">
        <f>IF($D25="","",INDEX(CATEGORIAS!$A:$A,MATCH($D25,CATEGORIAS!$B:$B,0)))</f>
        <v>2</v>
      </c>
      <c r="AJ25">
        <f>IF($E25="","",INDEX(SUBCATEGORIAS!$A:$A,MATCH($E25,SUBCATEGORIAS!$B:$B,0)))</f>
        <v>7</v>
      </c>
      <c r="AK25">
        <f t="shared" si="7"/>
        <v>23</v>
      </c>
      <c r="AM25" s="2" t="str">
        <f t="shared" si="13"/>
        <v>002</v>
      </c>
      <c r="AN25" t="str">
        <f t="shared" si="14"/>
        <v>007</v>
      </c>
      <c r="AO25" t="str">
        <f t="shared" si="8"/>
        <v>0023</v>
      </c>
      <c r="AP25" t="str">
        <f t="shared" si="9"/>
        <v>{ id_sku: '0020070023', id_articulo: '11', variacion: 'Verde' },</v>
      </c>
    </row>
    <row r="26" spans="1:42" x14ac:dyDescent="0.25">
      <c r="A26">
        <f>IF(C26="","",MAX($A$2:A25)+1)</f>
        <v>24</v>
      </c>
      <c r="B26" s="3">
        <f>IF(C26="","",IF(COUNTIF($C$2:$C25,$C26)=0,MAX($B$2:$B25)+1,""))</f>
        <v>12</v>
      </c>
      <c r="C26" t="s">
        <v>26</v>
      </c>
      <c r="D26" t="s">
        <v>35</v>
      </c>
      <c r="E26" t="s">
        <v>50</v>
      </c>
      <c r="F26" t="s">
        <v>27</v>
      </c>
      <c r="I26">
        <v>2500</v>
      </c>
      <c r="J26" t="s">
        <v>353</v>
      </c>
      <c r="L26" t="s">
        <v>625</v>
      </c>
      <c r="M26" s="3" t="str">
        <f t="shared" si="10"/>
        <v>Blanca con diseño</v>
      </c>
      <c r="N26" s="3" t="str">
        <f>IF(C26="","",IF(AND(C26&lt;&gt;"",D26&lt;&gt;"",E26&lt;&gt;"",I26&lt;&gt;"",M26&lt;&gt;"",J26&lt;&gt;"",IFERROR(MATCH(INDEX($B:$B,MATCH($C26,$C:$C,0)),IMAGENES!$B:$B,0),-1)&gt;0),"'si'","'no'"))</f>
        <v>'si'</v>
      </c>
      <c r="P26">
        <f t="shared" si="0"/>
        <v>24</v>
      </c>
      <c r="Q26" t="str">
        <f t="shared" si="1"/>
        <v>Stickers - Animales de la selva (Motarro)</v>
      </c>
      <c r="R26" t="str">
        <f t="shared" si="2"/>
        <v>Más de 140 stickrers</v>
      </c>
      <c r="S26">
        <f t="shared" si="3"/>
        <v>0</v>
      </c>
      <c r="T26" t="str">
        <f t="shared" si="4"/>
        <v>Librería y papelería</v>
      </c>
      <c r="U26" t="str">
        <f t="shared" si="5"/>
        <v>Stickers</v>
      </c>
      <c r="V26">
        <f>IF($T26="","",INDEX(CATEGORIAS!$A:$A,MATCH($T26,CATEGORIAS!$B:$B,0)))</f>
        <v>1</v>
      </c>
      <c r="W26">
        <f>IF($U26="","",INDEX(SUBCATEGORIAS!$A:$A,MATCH($U26,SUBCATEGORIAS!$B:$B,0)))</f>
        <v>13</v>
      </c>
      <c r="X26">
        <f t="shared" si="6"/>
        <v>2000</v>
      </c>
      <c r="Y26" t="str">
        <f t="shared" si="11"/>
        <v/>
      </c>
      <c r="Z26" t="str">
        <f t="shared" si="12"/>
        <v>'si'</v>
      </c>
      <c r="AB26">
        <v>24</v>
      </c>
      <c r="AC26" t="str">
        <f t="shared" si="15"/>
        <v/>
      </c>
      <c r="AD26" t="str">
        <f>IFERROR(IF(MATCH($AC25,$P:$P,0)&gt;0,CONCATENATE("id_articulo: ",$AC25,","),0),"")</f>
        <v>id_articulo: 3,</v>
      </c>
      <c r="AI26">
        <f>IF($D26="","",INDEX(CATEGORIAS!$A:$A,MATCH($D26,CATEGORIAS!$B:$B,0)))</f>
        <v>2</v>
      </c>
      <c r="AJ26">
        <f>IF($E26="","",INDEX(SUBCATEGORIAS!$A:$A,MATCH($E26,SUBCATEGORIAS!$B:$B,0)))</f>
        <v>8</v>
      </c>
      <c r="AK26">
        <f t="shared" si="7"/>
        <v>24</v>
      </c>
      <c r="AM26" s="2" t="str">
        <f t="shared" si="13"/>
        <v>002</v>
      </c>
      <c r="AN26" t="str">
        <f t="shared" si="14"/>
        <v>008</v>
      </c>
      <c r="AO26" t="str">
        <f t="shared" si="8"/>
        <v>0024</v>
      </c>
      <c r="AP26" t="str">
        <f t="shared" si="9"/>
        <v>{ id_sku: '0020080024', id_articulo: '12', variacion: 'Blanca con diseño' },</v>
      </c>
    </row>
    <row r="27" spans="1:42" x14ac:dyDescent="0.25">
      <c r="A27">
        <f>IF(C27="","",MAX($A$2:A26)+1)</f>
        <v>25</v>
      </c>
      <c r="B27" s="3">
        <f>IF(C27="","",IF(COUNTIF($C$2:$C26,$C27)=0,MAX($B$2:$B26)+1,""))</f>
        <v>13</v>
      </c>
      <c r="C27" t="s">
        <v>28</v>
      </c>
      <c r="D27" t="s">
        <v>35</v>
      </c>
      <c r="E27" t="s">
        <v>28</v>
      </c>
      <c r="F27" t="s">
        <v>29</v>
      </c>
      <c r="G27" t="s">
        <v>11</v>
      </c>
      <c r="I27">
        <v>1200</v>
      </c>
      <c r="J27" t="s">
        <v>396</v>
      </c>
      <c r="L27" t="s">
        <v>625</v>
      </c>
      <c r="M27" s="3" t="str">
        <f t="shared" si="10"/>
        <v>Blanco con diseño - One Size</v>
      </c>
      <c r="N27" s="3" t="str">
        <f>IF(C27="","",IF(AND(C27&lt;&gt;"",D27&lt;&gt;"",E27&lt;&gt;"",I27&lt;&gt;"",M27&lt;&gt;"",J27&lt;&gt;"",IFERROR(MATCH(INDEX($B:$B,MATCH($C27,$C:$C,0)),IMAGENES!$B:$B,0),-1)&gt;0),"'si'","'no'"))</f>
        <v>'si'</v>
      </c>
      <c r="P27">
        <f t="shared" si="0"/>
        <v>25</v>
      </c>
      <c r="Q27" t="str">
        <f t="shared" si="1"/>
        <v>Stickers - Transporte (Motarro)</v>
      </c>
      <c r="R27" t="str">
        <f t="shared" si="2"/>
        <v>Más de 140 stickrers</v>
      </c>
      <c r="S27">
        <f t="shared" si="3"/>
        <v>0</v>
      </c>
      <c r="T27" t="str">
        <f t="shared" si="4"/>
        <v>Librería y papelería</v>
      </c>
      <c r="U27" t="str">
        <f t="shared" si="5"/>
        <v>Stickers</v>
      </c>
      <c r="V27">
        <f>IF($T27="","",INDEX(CATEGORIAS!$A:$A,MATCH($T27,CATEGORIAS!$B:$B,0)))</f>
        <v>1</v>
      </c>
      <c r="W27">
        <f>IF($U27="","",INDEX(SUBCATEGORIAS!$A:$A,MATCH($U27,SUBCATEGORIAS!$B:$B,0)))</f>
        <v>13</v>
      </c>
      <c r="X27">
        <f t="shared" si="6"/>
        <v>2000</v>
      </c>
      <c r="Y27" t="str">
        <f t="shared" si="11"/>
        <v/>
      </c>
      <c r="Z27" t="str">
        <f t="shared" si="12"/>
        <v>'si'</v>
      </c>
      <c r="AB27">
        <v>25</v>
      </c>
      <c r="AC27" t="str">
        <f t="shared" si="15"/>
        <v/>
      </c>
      <c r="AD27" t="str">
        <f>IFERROR(IF(MATCH($AC25,$P:$P,0)&gt;0,CONCATENATE("nombre: '",INDEX($Q:$Q,MATCH($AC25,$P:$P,0)),"',"),0),"")</f>
        <v>nombre: 'Plumeros Brillantes (Ponpones de porristas)',</v>
      </c>
      <c r="AI27">
        <f>IF($D27="","",INDEX(CATEGORIAS!$A:$A,MATCH($D27,CATEGORIAS!$B:$B,0)))</f>
        <v>2</v>
      </c>
      <c r="AJ27">
        <f>IF($E27="","",INDEX(SUBCATEGORIAS!$A:$A,MATCH($E27,SUBCATEGORIAS!$B:$B,0)))</f>
        <v>9</v>
      </c>
      <c r="AK27">
        <f t="shared" si="7"/>
        <v>25</v>
      </c>
      <c r="AM27" s="2" t="str">
        <f t="shared" si="13"/>
        <v>002</v>
      </c>
      <c r="AN27" t="str">
        <f t="shared" si="14"/>
        <v>009</v>
      </c>
      <c r="AO27" t="str">
        <f t="shared" si="8"/>
        <v>0025</v>
      </c>
      <c r="AP27" t="str">
        <f t="shared" si="9"/>
        <v>{ id_sku: '0020090025', id_articulo: '13', variacion: 'Blanco con diseño - One Size' },</v>
      </c>
    </row>
    <row r="28" spans="1:42" x14ac:dyDescent="0.25">
      <c r="A28">
        <f>IF(C28="","",MAX($A$2:A27)+1)</f>
        <v>26</v>
      </c>
      <c r="B28" s="3">
        <f>IF(C28="","",IF(COUNTIF($C$2:$C27,$C28)=0,MAX($B$2:$B27)+1,""))</f>
        <v>14</v>
      </c>
      <c r="C28" t="s">
        <v>30</v>
      </c>
      <c r="D28" t="s">
        <v>200</v>
      </c>
      <c r="E28" t="s">
        <v>47</v>
      </c>
      <c r="F28" t="s">
        <v>23</v>
      </c>
      <c r="G28" t="s">
        <v>16</v>
      </c>
      <c r="I28">
        <v>2200</v>
      </c>
      <c r="J28" t="s">
        <v>102</v>
      </c>
      <c r="L28" t="s">
        <v>625</v>
      </c>
      <c r="M28" s="3" t="str">
        <f t="shared" si="10"/>
        <v>Transparente - Mediana</v>
      </c>
      <c r="N28" s="3" t="str">
        <f>IF(C28="","",IF(AND(C28&lt;&gt;"",D28&lt;&gt;"",E28&lt;&gt;"",I28&lt;&gt;"",M28&lt;&gt;"",J28&lt;&gt;"",IFERROR(MATCH(INDEX($B:$B,MATCH($C28,$C:$C,0)),IMAGENES!$B:$B,0),-1)&gt;0),"'si'","'no'"))</f>
        <v>'si'</v>
      </c>
      <c r="P28">
        <f t="shared" si="0"/>
        <v>26</v>
      </c>
      <c r="Q28" t="str">
        <f t="shared" si="1"/>
        <v>Cartulina española (Motarro)</v>
      </c>
      <c r="R28" t="str">
        <f t="shared" si="2"/>
        <v>Cartulina española 10 hojas - 10 colores 24.8 x 34.6 cms.</v>
      </c>
      <c r="S28">
        <f t="shared" si="3"/>
        <v>0</v>
      </c>
      <c r="T28" t="str">
        <f t="shared" si="4"/>
        <v>Librería y papelería</v>
      </c>
      <c r="U28" t="str">
        <f t="shared" si="5"/>
        <v>Cartulina</v>
      </c>
      <c r="V28">
        <f>IF($T28="","",INDEX(CATEGORIAS!$A:$A,MATCH($T28,CATEGORIAS!$B:$B,0)))</f>
        <v>1</v>
      </c>
      <c r="W28">
        <f>IF($U28="","",INDEX(SUBCATEGORIAS!$A:$A,MATCH($U28,SUBCATEGORIAS!$B:$B,0)))</f>
        <v>14</v>
      </c>
      <c r="X28">
        <f t="shared" si="6"/>
        <v>3300</v>
      </c>
      <c r="Y28" t="str">
        <f t="shared" si="11"/>
        <v/>
      </c>
      <c r="Z28" t="str">
        <f t="shared" si="12"/>
        <v>'si'</v>
      </c>
      <c r="AB28">
        <v>26</v>
      </c>
      <c r="AC28" t="str">
        <f t="shared" si="15"/>
        <v/>
      </c>
      <c r="AD28" t="str">
        <f>IFERROR(IF(MATCH($AC25,$P:$P,0)&gt;0,CONCATENATE("descripcion: '",INDEX($R:$R,MATCH($AC25,$P:$P,0)),"',"),0),"")</f>
        <v>descripcion: 'Pompón festivo.',</v>
      </c>
      <c r="AI28">
        <f>IF($D28="","",INDEX(CATEGORIAS!$A:$A,MATCH($D28,CATEGORIAS!$B:$B,0)))</f>
        <v>1</v>
      </c>
      <c r="AJ28">
        <f>IF($E28="","",INDEX(SUBCATEGORIAS!$A:$A,MATCH($E28,SUBCATEGORIAS!$B:$B,0)))</f>
        <v>5</v>
      </c>
      <c r="AK28">
        <f t="shared" si="7"/>
        <v>26</v>
      </c>
      <c r="AM28" s="2" t="str">
        <f t="shared" si="13"/>
        <v>001</v>
      </c>
      <c r="AN28" t="str">
        <f t="shared" si="14"/>
        <v>005</v>
      </c>
      <c r="AO28" t="str">
        <f t="shared" si="8"/>
        <v>0026</v>
      </c>
      <c r="AP28" t="str">
        <f t="shared" si="9"/>
        <v>{ id_sku: '0010050026', id_articulo: '14', variacion: 'Transparente - Mediana' },</v>
      </c>
    </row>
    <row r="29" spans="1:42" x14ac:dyDescent="0.25">
      <c r="A29">
        <f>IF(C29="","",MAX($A$2:A28)+1)</f>
        <v>27</v>
      </c>
      <c r="B29" s="3">
        <f>IF(C29="","",IF(COUNTIF($C$2:$C28,$C29)=0,MAX($B$2:$B28)+1,""))</f>
        <v>15</v>
      </c>
      <c r="C29" t="s">
        <v>224</v>
      </c>
      <c r="D29" t="s">
        <v>34</v>
      </c>
      <c r="E29" t="s">
        <v>48</v>
      </c>
      <c r="H29" t="s">
        <v>82</v>
      </c>
      <c r="I29">
        <v>1500</v>
      </c>
      <c r="J29" t="s">
        <v>146</v>
      </c>
      <c r="K29" t="s">
        <v>147</v>
      </c>
      <c r="L29" t="s">
        <v>625</v>
      </c>
      <c r="M29" s="3" t="str">
        <f t="shared" si="10"/>
        <v>Primeras letras</v>
      </c>
      <c r="N29" s="3" t="str">
        <f>IF(C29="","",IF(AND(C29&lt;&gt;"",D29&lt;&gt;"",E29&lt;&gt;"",I29&lt;&gt;"",M29&lt;&gt;"",J29&lt;&gt;"",IFERROR(MATCH(INDEX($B:$B,MATCH($C29,$C:$C,0)),IMAGENES!$B:$B,0),-1)&gt;0),"'si'","'no'"))</f>
        <v>'si'</v>
      </c>
      <c r="P29">
        <f t="shared" si="0"/>
        <v>27</v>
      </c>
      <c r="Q29" t="str">
        <f t="shared" si="1"/>
        <v>Lápices de color - 18 colores (Motarro)</v>
      </c>
      <c r="R29" t="str">
        <f t="shared" si="2"/>
        <v>Colored pencils - Lápices de color - Matite colorate, 18 colores.</v>
      </c>
      <c r="S29">
        <f t="shared" si="3"/>
        <v>0</v>
      </c>
      <c r="T29" t="str">
        <f t="shared" si="4"/>
        <v>Librería y papelería</v>
      </c>
      <c r="U29" t="str">
        <f t="shared" si="5"/>
        <v>Lápices de colores</v>
      </c>
      <c r="V29">
        <f>IF($T29="","",INDEX(CATEGORIAS!$A:$A,MATCH($T29,CATEGORIAS!$B:$B,0)))</f>
        <v>1</v>
      </c>
      <c r="W29">
        <f>IF($U29="","",INDEX(SUBCATEGORIAS!$A:$A,MATCH($U29,SUBCATEGORIAS!$B:$B,0)))</f>
        <v>15</v>
      </c>
      <c r="X29">
        <f t="shared" si="6"/>
        <v>3000</v>
      </c>
      <c r="Y29" t="str">
        <f t="shared" si="11"/>
        <v/>
      </c>
      <c r="Z29" t="str">
        <f t="shared" si="12"/>
        <v>'si'</v>
      </c>
      <c r="AB29">
        <v>27</v>
      </c>
      <c r="AC29" t="str">
        <f t="shared" si="15"/>
        <v/>
      </c>
      <c r="AD29" t="str">
        <f>IFERROR(IF(MATCH($AC25,$P:$P,0)&gt;0,CONCATENATE("descripcion_larga: '",INDEX($S:$S,MATCH($AC25,$P:$P,0)),"',"),0),"")</f>
        <v>descripcion_larga: 'Pompón confeccionado con plástico metalizado. Diversos colores. Ideal para agregar un toque brillante y festivo.',</v>
      </c>
      <c r="AI29">
        <f>IF($D29="","",INDEX(CATEGORIAS!$A:$A,MATCH($D29,CATEGORIAS!$B:$B,0)))</f>
        <v>4</v>
      </c>
      <c r="AJ29">
        <f>IF($E29="","",INDEX(SUBCATEGORIAS!$A:$A,MATCH($E29,SUBCATEGORIAS!$B:$B,0)))</f>
        <v>6</v>
      </c>
      <c r="AK29">
        <f t="shared" si="7"/>
        <v>27</v>
      </c>
      <c r="AM29" s="2" t="str">
        <f t="shared" si="13"/>
        <v>004</v>
      </c>
      <c r="AN29" t="str">
        <f t="shared" si="14"/>
        <v>006</v>
      </c>
      <c r="AO29" t="str">
        <f t="shared" si="8"/>
        <v>0027</v>
      </c>
      <c r="AP29" t="str">
        <f t="shared" si="9"/>
        <v>{ id_sku: '0040060027', id_articulo: '15', variacion: 'Primeras letras' },</v>
      </c>
    </row>
    <row r="30" spans="1:42" x14ac:dyDescent="0.25">
      <c r="A30">
        <f>IF(C30="","",MAX($A$2:A29)+1)</f>
        <v>28</v>
      </c>
      <c r="B30" s="3">
        <f>IF(C30="","",IF(COUNTIF($C$2:$C29,$C30)=0,MAX($B$2:$B29)+1,""))</f>
        <v>16</v>
      </c>
      <c r="C30" t="s">
        <v>225</v>
      </c>
      <c r="D30" t="s">
        <v>34</v>
      </c>
      <c r="E30" t="s">
        <v>48</v>
      </c>
      <c r="H30" t="s">
        <v>83</v>
      </c>
      <c r="I30">
        <v>1500</v>
      </c>
      <c r="J30" t="s">
        <v>146</v>
      </c>
      <c r="K30" t="s">
        <v>147</v>
      </c>
      <c r="L30" t="s">
        <v>625</v>
      </c>
      <c r="M30" s="3" t="str">
        <f t="shared" si="10"/>
        <v>Primeras palabras</v>
      </c>
      <c r="N30" s="3" t="str">
        <f>IF(C30="","",IF(AND(C30&lt;&gt;"",D30&lt;&gt;"",E30&lt;&gt;"",I30&lt;&gt;"",M30&lt;&gt;"",J30&lt;&gt;"",IFERROR(MATCH(INDEX($B:$B,MATCH($C30,$C:$C,0)),IMAGENES!$B:$B,0),-1)&gt;0),"'si'","'no'"))</f>
        <v>'si'</v>
      </c>
      <c r="P30">
        <f t="shared" si="0"/>
        <v>28</v>
      </c>
      <c r="Q30" t="str">
        <f t="shared" si="1"/>
        <v>Lápices de color - 24 colores (Motarro)</v>
      </c>
      <c r="R30" t="str">
        <f t="shared" si="2"/>
        <v>Lápices de color, 24 colores.</v>
      </c>
      <c r="S30">
        <f t="shared" si="3"/>
        <v>0</v>
      </c>
      <c r="T30" t="str">
        <f t="shared" si="4"/>
        <v>Librería y papelería</v>
      </c>
      <c r="U30" t="str">
        <f t="shared" si="5"/>
        <v>Lápices de colores</v>
      </c>
      <c r="V30">
        <f>IF($T30="","",INDEX(CATEGORIAS!$A:$A,MATCH($T30,CATEGORIAS!$B:$B,0)))</f>
        <v>1</v>
      </c>
      <c r="W30">
        <f>IF($U30="","",INDEX(SUBCATEGORIAS!$A:$A,MATCH($U30,SUBCATEGORIAS!$B:$B,0)))</f>
        <v>15</v>
      </c>
      <c r="X30">
        <f t="shared" si="6"/>
        <v>3000</v>
      </c>
      <c r="Y30" t="str">
        <f t="shared" si="11"/>
        <v/>
      </c>
      <c r="Z30" t="str">
        <f t="shared" si="12"/>
        <v>'si'</v>
      </c>
      <c r="AB30">
        <v>28</v>
      </c>
      <c r="AC30" t="str">
        <f t="shared" si="15"/>
        <v/>
      </c>
      <c r="AD30" t="str">
        <f>IFERROR(IF(MATCH($AC25,$P:$P,0)&gt;0,CONCATENATE("id_categoria: '",INDEX($V:$V,MATCH($AC25,$P:$P,0)),"',"),0),"")</f>
        <v>id_categoria: '1',</v>
      </c>
      <c r="AI30">
        <f>IF($D30="","",INDEX(CATEGORIAS!$A:$A,MATCH($D30,CATEGORIAS!$B:$B,0)))</f>
        <v>4</v>
      </c>
      <c r="AJ30">
        <f>IF($E30="","",INDEX(SUBCATEGORIAS!$A:$A,MATCH($E30,SUBCATEGORIAS!$B:$B,0)))</f>
        <v>6</v>
      </c>
      <c r="AK30">
        <f t="shared" si="7"/>
        <v>28</v>
      </c>
      <c r="AM30" s="2" t="str">
        <f t="shared" si="13"/>
        <v>004</v>
      </c>
      <c r="AN30" t="str">
        <f t="shared" si="14"/>
        <v>006</v>
      </c>
      <c r="AO30" t="str">
        <f t="shared" si="8"/>
        <v>0028</v>
      </c>
      <c r="AP30" t="str">
        <f t="shared" si="9"/>
        <v>{ id_sku: '0040060028', id_articulo: '16', variacion: 'Primeras palabras' },</v>
      </c>
    </row>
    <row r="31" spans="1:42" x14ac:dyDescent="0.25">
      <c r="A31">
        <f>IF(C31="","",MAX($A$2:A30)+1)</f>
        <v>29</v>
      </c>
      <c r="B31" s="3">
        <f>IF(C31="","",IF(COUNTIF($C$2:$C30,$C31)=0,MAX($B$2:$B30)+1,""))</f>
        <v>17</v>
      </c>
      <c r="C31" t="s">
        <v>226</v>
      </c>
      <c r="D31" t="s">
        <v>34</v>
      </c>
      <c r="E31" t="s">
        <v>48</v>
      </c>
      <c r="H31" t="s">
        <v>84</v>
      </c>
      <c r="I31">
        <v>1500</v>
      </c>
      <c r="J31" t="s">
        <v>146</v>
      </c>
      <c r="K31" t="s">
        <v>147</v>
      </c>
      <c r="L31" t="s">
        <v>625</v>
      </c>
      <c r="M31" s="3" t="str">
        <f t="shared" si="10"/>
        <v>Primeros animales</v>
      </c>
      <c r="N31" s="3" t="str">
        <f>IF(C31="","",IF(AND(C31&lt;&gt;"",D31&lt;&gt;"",E31&lt;&gt;"",I31&lt;&gt;"",M31&lt;&gt;"",J31&lt;&gt;"",IFERROR(MATCH(INDEX($B:$B,MATCH($C31,$C:$C,0)),IMAGENES!$B:$B,0),-1)&gt;0),"'si'","'no'"))</f>
        <v>'si'</v>
      </c>
      <c r="P31">
        <f t="shared" si="0"/>
        <v>29</v>
      </c>
      <c r="Q31" t="str">
        <f t="shared" si="1"/>
        <v>Goma eva - glitter dorado (Motarro)</v>
      </c>
      <c r="R31" t="str">
        <f t="shared" si="2"/>
        <v>Glitter eva sponge - 1 unidad</v>
      </c>
      <c r="S31">
        <f t="shared" si="3"/>
        <v>0</v>
      </c>
      <c r="T31" t="str">
        <f t="shared" si="4"/>
        <v>Librería y papelería</v>
      </c>
      <c r="U31" t="str">
        <f t="shared" si="5"/>
        <v>Goma eva</v>
      </c>
      <c r="V31">
        <f>IF($T31="","",INDEX(CATEGORIAS!$A:$A,MATCH($T31,CATEGORIAS!$B:$B,0)))</f>
        <v>1</v>
      </c>
      <c r="W31">
        <f>IF($U31="","",INDEX(SUBCATEGORIAS!$A:$A,MATCH($U31,SUBCATEGORIAS!$B:$B,0)))</f>
        <v>16</v>
      </c>
      <c r="X31">
        <f t="shared" si="6"/>
        <v>1450</v>
      </c>
      <c r="Y31" t="str">
        <f t="shared" si="11"/>
        <v/>
      </c>
      <c r="Z31" t="str">
        <f t="shared" si="12"/>
        <v>'si'</v>
      </c>
      <c r="AB31">
        <v>29</v>
      </c>
      <c r="AC31" t="str">
        <f t="shared" si="15"/>
        <v/>
      </c>
      <c r="AD31" t="str">
        <f>IFERROR(IF(MATCH($AC25,$P:$P,0)&gt;0,CONCATENATE("id_subcategoria: '",INDEX($W:$W,MATCH($AC25,$P:$P,0)),"',"),0),"")</f>
        <v>id_subcategoria: '3',</v>
      </c>
      <c r="AI31">
        <f>IF($D31="","",INDEX(CATEGORIAS!$A:$A,MATCH($D31,CATEGORIAS!$B:$B,0)))</f>
        <v>4</v>
      </c>
      <c r="AJ31">
        <f>IF($E31="","",INDEX(SUBCATEGORIAS!$A:$A,MATCH($E31,SUBCATEGORIAS!$B:$B,0)))</f>
        <v>6</v>
      </c>
      <c r="AK31">
        <f t="shared" si="7"/>
        <v>29</v>
      </c>
      <c r="AM31" s="2" t="str">
        <f t="shared" si="13"/>
        <v>004</v>
      </c>
      <c r="AN31" t="str">
        <f t="shared" si="14"/>
        <v>006</v>
      </c>
      <c r="AO31" t="str">
        <f t="shared" si="8"/>
        <v>0029</v>
      </c>
      <c r="AP31" t="str">
        <f t="shared" si="9"/>
        <v>{ id_sku: '0040060029', id_articulo: '17', variacion: 'Primeros animales' },</v>
      </c>
    </row>
    <row r="32" spans="1:42" x14ac:dyDescent="0.25">
      <c r="A32">
        <f>IF(C32="","",MAX($A$2:A31)+1)</f>
        <v>30</v>
      </c>
      <c r="B32" s="3">
        <f>IF(C32="","",IF(COUNTIF($C$2:$C31,$C32)=0,MAX($B$2:$B31)+1,""))</f>
        <v>18</v>
      </c>
      <c r="C32" t="s">
        <v>90</v>
      </c>
      <c r="D32" t="s">
        <v>200</v>
      </c>
      <c r="E32" t="s">
        <v>44</v>
      </c>
      <c r="H32" t="s">
        <v>150</v>
      </c>
      <c r="I32">
        <v>2000</v>
      </c>
      <c r="J32" t="s">
        <v>149</v>
      </c>
      <c r="K32" t="s">
        <v>148</v>
      </c>
      <c r="L32" t="s">
        <v>625</v>
      </c>
      <c r="M32" s="3" t="str">
        <f>_xlfn.TEXTJOIN(" - ",TRUE,F32:H32)</f>
        <v>Mandalas</v>
      </c>
      <c r="N32" s="3" t="str">
        <f>IF(C32="","",IF(AND(C32&lt;&gt;"",D32&lt;&gt;"",E32&lt;&gt;"",I32&lt;&gt;"",M32&lt;&gt;"",J32&lt;&gt;"",IFERROR(MATCH(INDEX($B:$B,MATCH($C32,$C:$C,0)),IMAGENES!$B:$B,0),-1)&gt;0),"'si'","'no'"))</f>
        <v>'si'</v>
      </c>
      <c r="P32">
        <f t="shared" si="0"/>
        <v>30</v>
      </c>
      <c r="Q32" t="str">
        <f t="shared" si="1"/>
        <v>Goma eva - glitter plateado (Motarro)</v>
      </c>
      <c r="R32" t="str">
        <f t="shared" si="2"/>
        <v>Glitter eva sponge - 1 unidad</v>
      </c>
      <c r="S32">
        <f t="shared" si="3"/>
        <v>0</v>
      </c>
      <c r="T32" t="str">
        <f t="shared" si="4"/>
        <v>Librería y papelería</v>
      </c>
      <c r="U32" t="str">
        <f t="shared" si="5"/>
        <v>Goma eva</v>
      </c>
      <c r="V32">
        <f>IF($T32="","",INDEX(CATEGORIAS!$A:$A,MATCH($T32,CATEGORIAS!$B:$B,0)))</f>
        <v>1</v>
      </c>
      <c r="W32">
        <f>IF($U32="","",INDEX(SUBCATEGORIAS!$A:$A,MATCH($U32,SUBCATEGORIAS!$B:$B,0)))</f>
        <v>16</v>
      </c>
      <c r="X32">
        <f t="shared" si="6"/>
        <v>1450</v>
      </c>
      <c r="Y32" t="str">
        <f t="shared" si="11"/>
        <v/>
      </c>
      <c r="Z32" t="str">
        <f t="shared" si="12"/>
        <v>'si'</v>
      </c>
      <c r="AB32">
        <v>30</v>
      </c>
      <c r="AC32" t="str">
        <f t="shared" si="15"/>
        <v/>
      </c>
      <c r="AD32" t="str">
        <f>IFERROR(IF(MATCH($AC25,$P:$P,0)&gt;0,CONCATENATE("precio: ",INDEX($X:$X,MATCH($AC25,$P:$P,0)),","),0),"")</f>
        <v>precio: 1800,</v>
      </c>
      <c r="AI32">
        <f>IF($D32="","",INDEX(CATEGORIAS!$A:$A,MATCH($D32,CATEGORIAS!$B:$B,0)))</f>
        <v>1</v>
      </c>
      <c r="AJ32">
        <f>IF($E32="","",INDEX(SUBCATEGORIAS!$A:$A,MATCH($E32,SUBCATEGORIAS!$B:$B,0)))</f>
        <v>2</v>
      </c>
      <c r="AK32">
        <f t="shared" si="7"/>
        <v>30</v>
      </c>
      <c r="AM32" s="2" t="str">
        <f t="shared" si="13"/>
        <v>001</v>
      </c>
      <c r="AN32" t="str">
        <f t="shared" si="14"/>
        <v>002</v>
      </c>
      <c r="AO32" t="str">
        <f t="shared" si="8"/>
        <v>0030</v>
      </c>
      <c r="AP32" t="str">
        <f t="shared" si="9"/>
        <v>{ id_sku: '0010020030', id_articulo: '18', variacion: 'Mandalas' },</v>
      </c>
    </row>
    <row r="33" spans="1:42" x14ac:dyDescent="0.25">
      <c r="A33">
        <f>IF(C33="","",MAX($A$2:A32)+1)</f>
        <v>31</v>
      </c>
      <c r="B33" s="3">
        <f>IF(C33="","",IF(COUNTIF($C$2:$C32,$C33)=0,MAX($B$2:$B32)+1,""))</f>
        <v>19</v>
      </c>
      <c r="C33" t="s">
        <v>91</v>
      </c>
      <c r="D33" t="s">
        <v>34</v>
      </c>
      <c r="E33" t="s">
        <v>48</v>
      </c>
      <c r="H33" t="s">
        <v>151</v>
      </c>
      <c r="I33">
        <v>1500</v>
      </c>
      <c r="J33" t="s">
        <v>153</v>
      </c>
      <c r="L33" t="s">
        <v>625</v>
      </c>
      <c r="M33" s="3" t="str">
        <f t="shared" si="10"/>
        <v>Fish</v>
      </c>
      <c r="N33" s="3" t="str">
        <f>IF(C33="","",IF(AND(C33&lt;&gt;"",D33&lt;&gt;"",E33&lt;&gt;"",I33&lt;&gt;"",M33&lt;&gt;"",J33&lt;&gt;"",IFERROR(MATCH(INDEX($B:$B,MATCH($C33,$C:$C,0)),IMAGENES!$B:$B,0),-1)&gt;0),"'si'","'no'"))</f>
        <v>'si'</v>
      </c>
      <c r="P33">
        <f t="shared" si="0"/>
        <v>31</v>
      </c>
      <c r="Q33" t="str">
        <f t="shared" si="1"/>
        <v>Bolsas ecológicas mascotas (90un)</v>
      </c>
      <c r="R33" t="str">
        <f t="shared" si="2"/>
        <v>Bolsas ecológicas para desecho para mascotas. 6 rollos equivalente a 90 unidades.</v>
      </c>
      <c r="S33">
        <f t="shared" si="3"/>
        <v>0</v>
      </c>
      <c r="T33" t="str">
        <f t="shared" si="4"/>
        <v>Mascotas</v>
      </c>
      <c r="U33" t="str">
        <f t="shared" si="5"/>
        <v>Bolsa desecho basura</v>
      </c>
      <c r="V33">
        <f>IF($T33="","",INDEX(CATEGORIAS!$A:$A,MATCH($T33,CATEGORIAS!$B:$B,0)))</f>
        <v>5</v>
      </c>
      <c r="W33">
        <f>IF($U33="","",INDEX(SUBCATEGORIAS!$A:$A,MATCH($U33,SUBCATEGORIAS!$B:$B,0)))</f>
        <v>18</v>
      </c>
      <c r="X33">
        <f t="shared" si="6"/>
        <v>1500</v>
      </c>
      <c r="Y33" t="str">
        <f t="shared" si="11"/>
        <v/>
      </c>
      <c r="Z33" t="str">
        <f t="shared" si="12"/>
        <v>'si'</v>
      </c>
      <c r="AB33">
        <v>31</v>
      </c>
      <c r="AC33" t="str">
        <f t="shared" si="15"/>
        <v/>
      </c>
      <c r="AD33" t="str">
        <f>IFERROR(IF(MATCH($AC25,$P:$P,0)&gt;0,CONCATENATE("video: ",IF(OR(INDEX($Y:$Y,MATCH($AC25,$P:$P,0))=0,INDEX($Y:$Y,MATCH($AC25,$P:$P,0))=" ",INDEX($Y:$Y,MATCH($AC25,$P:$P,0))=""),CONCATENATE(CHAR(39),CHAR(39)),CONCATENATE(CHAR(39),INDEX($Y:$Y,MATCH($AC25,$P:$P,0)),CHAR(39))),","),0),"")</f>
        <v>video: '',</v>
      </c>
      <c r="AI33">
        <f>IF($D33="","",INDEX(CATEGORIAS!$A:$A,MATCH($D33,CATEGORIAS!$B:$B,0)))</f>
        <v>4</v>
      </c>
      <c r="AJ33">
        <f>IF($E33="","",INDEX(SUBCATEGORIAS!$A:$A,MATCH($E33,SUBCATEGORIAS!$B:$B,0)))</f>
        <v>6</v>
      </c>
      <c r="AK33">
        <f t="shared" si="7"/>
        <v>31</v>
      </c>
      <c r="AM33" s="2" t="str">
        <f t="shared" si="13"/>
        <v>004</v>
      </c>
      <c r="AN33" t="str">
        <f t="shared" si="14"/>
        <v>006</v>
      </c>
      <c r="AO33" t="str">
        <f t="shared" si="8"/>
        <v>0031</v>
      </c>
      <c r="AP33" t="str">
        <f t="shared" si="9"/>
        <v>{ id_sku: '0040060031', id_articulo: '19', variacion: 'Fish' },</v>
      </c>
    </row>
    <row r="34" spans="1:42" x14ac:dyDescent="0.25">
      <c r="A34">
        <f>IF(C34="","",MAX($A$2:A33)+1)</f>
        <v>32</v>
      </c>
      <c r="B34" s="3">
        <f>IF(C34="","",IF(COUNTIF($C$2:$C33,$C34)=0,MAX($B$2:$B33)+1,""))</f>
        <v>20</v>
      </c>
      <c r="C34" t="s">
        <v>92</v>
      </c>
      <c r="D34" t="s">
        <v>34</v>
      </c>
      <c r="E34" t="s">
        <v>48</v>
      </c>
      <c r="H34" t="s">
        <v>152</v>
      </c>
      <c r="I34">
        <v>1500</v>
      </c>
      <c r="J34" t="s">
        <v>153</v>
      </c>
      <c r="L34" t="s">
        <v>625</v>
      </c>
      <c r="M34" s="3" t="str">
        <f t="shared" si="10"/>
        <v>Transportation</v>
      </c>
      <c r="N34" s="3" t="str">
        <f>IF(C34="","",IF(AND(C34&lt;&gt;"",D34&lt;&gt;"",E34&lt;&gt;"",I34&lt;&gt;"",M34&lt;&gt;"",J34&lt;&gt;"",IFERROR(MATCH(INDEX($B:$B,MATCH($C34,$C:$C,0)),IMAGENES!$B:$B,0),-1)&gt;0),"'si'","'no'"))</f>
        <v>'si'</v>
      </c>
      <c r="P34">
        <f t="shared" si="0"/>
        <v>32</v>
      </c>
      <c r="Q34" t="str">
        <f t="shared" si="1"/>
        <v>Cometa bandera de Chile</v>
      </c>
      <c r="R34" t="str">
        <f t="shared" si="2"/>
        <v>Cometa de bandera chilena 120x60cm.</v>
      </c>
      <c r="S34">
        <f t="shared" si="3"/>
        <v>0</v>
      </c>
      <c r="T34" t="str">
        <f t="shared" si="4"/>
        <v>Celebraciones</v>
      </c>
      <c r="U34" t="str">
        <f t="shared" si="5"/>
        <v>Fiestas Patrias</v>
      </c>
      <c r="V34">
        <f>IF($T34="","",INDEX(CATEGORIAS!$A:$A,MATCH($T34,CATEGORIAS!$B:$B,0)))</f>
        <v>7</v>
      </c>
      <c r="W34">
        <f>IF($U34="","",INDEX(SUBCATEGORIAS!$A:$A,MATCH($U34,SUBCATEGORIAS!$B:$B,0)))</f>
        <v>35</v>
      </c>
      <c r="X34">
        <f t="shared" si="6"/>
        <v>2000</v>
      </c>
      <c r="Y34" t="str">
        <f t="shared" si="11"/>
        <v/>
      </c>
      <c r="Z34" t="str">
        <f t="shared" si="12"/>
        <v>'si'</v>
      </c>
      <c r="AB34">
        <v>32</v>
      </c>
      <c r="AC34" t="str">
        <f t="shared" si="15"/>
        <v/>
      </c>
      <c r="AD34" t="str">
        <f>IFERROR(IF(MATCH($AC25,$P:$P,0)&gt;0,CONCATENATE("disponible: ",INDEX($Z:$Z,MATCH($AC25,$P:$P,0)),","),0),"")</f>
        <v>disponible: 'si',</v>
      </c>
      <c r="AI34">
        <f>IF($D34="","",INDEX(CATEGORIAS!$A:$A,MATCH($D34,CATEGORIAS!$B:$B,0)))</f>
        <v>4</v>
      </c>
      <c r="AJ34">
        <f>IF($E34="","",INDEX(SUBCATEGORIAS!$A:$A,MATCH($E34,SUBCATEGORIAS!$B:$B,0)))</f>
        <v>6</v>
      </c>
      <c r="AK34">
        <f t="shared" si="7"/>
        <v>32</v>
      </c>
      <c r="AM34" s="2" t="str">
        <f t="shared" si="13"/>
        <v>004</v>
      </c>
      <c r="AN34" t="str">
        <f t="shared" si="14"/>
        <v>006</v>
      </c>
      <c r="AO34" t="str">
        <f t="shared" si="8"/>
        <v>0032</v>
      </c>
      <c r="AP34" t="str">
        <f t="shared" si="9"/>
        <v>{ id_sku: '0040060032', id_articulo: '20', variacion: 'Transportation' },</v>
      </c>
    </row>
    <row r="35" spans="1:42" x14ac:dyDescent="0.25">
      <c r="A35">
        <f>IF(C35="","",MAX($A$2:A34)+1)</f>
        <v>33</v>
      </c>
      <c r="B35" s="3">
        <f>IF(C35="","",IF(COUNTIF($C$2:$C34,$C35)=0,MAX($B$2:$B34)+1,""))</f>
        <v>21</v>
      </c>
      <c r="C35" t="s">
        <v>93</v>
      </c>
      <c r="D35" t="s">
        <v>200</v>
      </c>
      <c r="E35" t="s">
        <v>93</v>
      </c>
      <c r="F35" t="s">
        <v>13</v>
      </c>
      <c r="I35">
        <v>200</v>
      </c>
      <c r="L35" t="s">
        <v>625</v>
      </c>
      <c r="M35" s="3" t="str">
        <f t="shared" si="10"/>
        <v>Verde</v>
      </c>
      <c r="N35" s="3" t="str">
        <f>IF(C35="","",IF(AND(C35&lt;&gt;"",D35&lt;&gt;"",E35&lt;&gt;"",I35&lt;&gt;"",M35&lt;&gt;"",J35&lt;&gt;"",IFERROR(MATCH(INDEX($B:$B,MATCH($C35,$C:$C,0)),IMAGENES!$B:$B,0),-1)&gt;0),"'si'","'no'"))</f>
        <v>'no'</v>
      </c>
      <c r="P35">
        <f t="shared" si="0"/>
        <v>33</v>
      </c>
      <c r="Q35" t="str">
        <f t="shared" si="1"/>
        <v>Cometa de murcielago</v>
      </c>
      <c r="R35" t="str">
        <f t="shared" si="2"/>
        <v>Cometa de murcielago diseño aleatorio 160x65cm.</v>
      </c>
      <c r="S35">
        <f t="shared" si="3"/>
        <v>0</v>
      </c>
      <c r="T35" t="str">
        <f t="shared" si="4"/>
        <v>Celebraciones</v>
      </c>
      <c r="U35" t="str">
        <f t="shared" si="5"/>
        <v>Fiestas Patrias</v>
      </c>
      <c r="V35">
        <f>IF($T35="","",INDEX(CATEGORIAS!$A:$A,MATCH($T35,CATEGORIAS!$B:$B,0)))</f>
        <v>7</v>
      </c>
      <c r="W35">
        <f>IF($U35="","",INDEX(SUBCATEGORIAS!$A:$A,MATCH($U35,SUBCATEGORIAS!$B:$B,0)))</f>
        <v>35</v>
      </c>
      <c r="X35">
        <f t="shared" si="6"/>
        <v>4000</v>
      </c>
      <c r="Y35" t="str">
        <f t="shared" si="11"/>
        <v/>
      </c>
      <c r="Z35" t="str">
        <f t="shared" si="12"/>
        <v>'si'</v>
      </c>
      <c r="AB35">
        <v>33</v>
      </c>
      <c r="AC35" t="str">
        <f t="shared" si="15"/>
        <v/>
      </c>
      <c r="AD35" t="str">
        <f>IFERROR(IF(MATCH($AC25,$P:$P,0)&gt;0,"},",0),"")</f>
        <v>},</v>
      </c>
      <c r="AI35">
        <f>IF($D35="","",INDEX(CATEGORIAS!$A:$A,MATCH($D35,CATEGORIAS!$B:$B,0)))</f>
        <v>1</v>
      </c>
      <c r="AJ35">
        <f>IF($E35="","",INDEX(SUBCATEGORIAS!$A:$A,MATCH($E35,SUBCATEGORIAS!$B:$B,0)))</f>
        <v>10</v>
      </c>
      <c r="AK35">
        <f t="shared" si="7"/>
        <v>33</v>
      </c>
      <c r="AM35" s="2" t="str">
        <f t="shared" si="13"/>
        <v>001</v>
      </c>
      <c r="AN35" t="str">
        <f t="shared" si="14"/>
        <v>0010</v>
      </c>
      <c r="AO35" t="str">
        <f t="shared" si="8"/>
        <v>0033</v>
      </c>
      <c r="AP35" t="str">
        <f t="shared" si="9"/>
        <v>{ id_sku: '00100100033', id_articulo: '21', variacion: 'Verde' },</v>
      </c>
    </row>
    <row r="36" spans="1:42" x14ac:dyDescent="0.25">
      <c r="A36">
        <f>IF(C36="","",MAX($A$2:A35)+1)</f>
        <v>34</v>
      </c>
      <c r="B36" s="3" t="str">
        <f>IF(C36="","",IF(COUNTIF($C$2:$C35,$C36)=0,MAX($B$2:$B35)+1,""))</f>
        <v/>
      </c>
      <c r="C36" t="s">
        <v>93</v>
      </c>
      <c r="D36" t="s">
        <v>200</v>
      </c>
      <c r="E36" t="s">
        <v>93</v>
      </c>
      <c r="F36" t="s">
        <v>8</v>
      </c>
      <c r="I36">
        <v>200</v>
      </c>
      <c r="L36" t="s">
        <v>625</v>
      </c>
      <c r="M36" s="3" t="str">
        <f t="shared" si="10"/>
        <v>Azul</v>
      </c>
      <c r="N36" s="3" t="str">
        <f>IF(C36="","",IF(AND(C36&lt;&gt;"",D36&lt;&gt;"",E36&lt;&gt;"",I36&lt;&gt;"",M36&lt;&gt;"",J36&lt;&gt;"",IFERROR(MATCH(INDEX($B:$B,MATCH($C36,$C:$C,0)),IMAGENES!$B:$B,0),-1)&gt;0),"'si'","'no'"))</f>
        <v>'no'</v>
      </c>
      <c r="P36">
        <f t="shared" si="0"/>
        <v>34</v>
      </c>
      <c r="Q36" t="str">
        <f t="shared" si="1"/>
        <v>Cometa de tiburón</v>
      </c>
      <c r="R36" t="str">
        <f t="shared" si="2"/>
        <v>Cometa tiburon diseño aleatorio 150x180cm</v>
      </c>
      <c r="S36">
        <f t="shared" si="3"/>
        <v>0</v>
      </c>
      <c r="T36" t="str">
        <f t="shared" si="4"/>
        <v>Celebraciones</v>
      </c>
      <c r="U36" t="str">
        <f t="shared" si="5"/>
        <v>Fiestas Patrias</v>
      </c>
      <c r="V36">
        <f>IF($T36="","",INDEX(CATEGORIAS!$A:$A,MATCH($T36,CATEGORIAS!$B:$B,0)))</f>
        <v>7</v>
      </c>
      <c r="W36">
        <f>IF($U36="","",INDEX(SUBCATEGORIAS!$A:$A,MATCH($U36,SUBCATEGORIAS!$B:$B,0)))</f>
        <v>35</v>
      </c>
      <c r="X36">
        <f t="shared" si="6"/>
        <v>4990</v>
      </c>
      <c r="Y36" t="str">
        <f t="shared" si="11"/>
        <v/>
      </c>
      <c r="Z36" t="str">
        <f t="shared" si="12"/>
        <v>'si'</v>
      </c>
      <c r="AB36">
        <v>34</v>
      </c>
      <c r="AC36">
        <f t="shared" si="15"/>
        <v>4</v>
      </c>
      <c r="AD36" t="str">
        <f>IFERROR(IF(MATCH($AC36,$P:$P,0)&gt;0,"{",0),"")</f>
        <v>{</v>
      </c>
      <c r="AI36">
        <f>IF($D36="","",INDEX(CATEGORIAS!$A:$A,MATCH($D36,CATEGORIAS!$B:$B,0)))</f>
        <v>1</v>
      </c>
      <c r="AJ36">
        <f>IF($E36="","",INDEX(SUBCATEGORIAS!$A:$A,MATCH($E36,SUBCATEGORIAS!$B:$B,0)))</f>
        <v>10</v>
      </c>
      <c r="AK36">
        <f t="shared" si="7"/>
        <v>34</v>
      </c>
      <c r="AM36" s="2" t="str">
        <f t="shared" si="13"/>
        <v>001</v>
      </c>
      <c r="AN36" t="str">
        <f t="shared" si="14"/>
        <v>0010</v>
      </c>
      <c r="AO36" t="str">
        <f t="shared" si="8"/>
        <v>0034</v>
      </c>
      <c r="AP36" t="str">
        <f t="shared" si="9"/>
        <v>{ id_sku: '00100100034', id_articulo: '21', variacion: 'Azul' },</v>
      </c>
    </row>
    <row r="37" spans="1:42" x14ac:dyDescent="0.25">
      <c r="A37">
        <f>IF(C37="","",MAX($A$2:A36)+1)</f>
        <v>35</v>
      </c>
      <c r="B37" s="3" t="str">
        <f>IF(C37="","",IF(COUNTIF($C$2:$C36,$C37)=0,MAX($B$2:$B36)+1,""))</f>
        <v/>
      </c>
      <c r="C37" t="s">
        <v>93</v>
      </c>
      <c r="D37" t="s">
        <v>200</v>
      </c>
      <c r="E37" t="s">
        <v>93</v>
      </c>
      <c r="F37" t="s">
        <v>19</v>
      </c>
      <c r="I37">
        <v>200</v>
      </c>
      <c r="L37" t="s">
        <v>625</v>
      </c>
      <c r="M37" s="3" t="str">
        <f t="shared" si="10"/>
        <v>Rosada</v>
      </c>
      <c r="N37" s="3" t="str">
        <f>IF(C37="","",IF(AND(C37&lt;&gt;"",D37&lt;&gt;"",E37&lt;&gt;"",I37&lt;&gt;"",M37&lt;&gt;"",J37&lt;&gt;"",IFERROR(MATCH(INDEX($B:$B,MATCH($C37,$C:$C,0)),IMAGENES!$B:$B,0),-1)&gt;0),"'si'","'no'"))</f>
        <v>'no'</v>
      </c>
      <c r="P37">
        <f t="shared" si="0"/>
        <v>35</v>
      </c>
      <c r="Q37" t="str">
        <f t="shared" si="1"/>
        <v>Lápiz Grafito Set De 12 Unidades (Motarro)</v>
      </c>
      <c r="R37" t="str">
        <f t="shared" si="2"/>
        <v>Set de lápices mina. Cantidad: 12 unidades.</v>
      </c>
      <c r="S37">
        <f t="shared" si="3"/>
        <v>0</v>
      </c>
      <c r="T37" t="str">
        <f t="shared" si="4"/>
        <v>Librería y papelería</v>
      </c>
      <c r="U37" t="str">
        <f t="shared" si="5"/>
        <v>Lápiz grafito</v>
      </c>
      <c r="V37">
        <f>IF($T37="","",INDEX(CATEGORIAS!$A:$A,MATCH($T37,CATEGORIAS!$B:$B,0)))</f>
        <v>1</v>
      </c>
      <c r="W37">
        <f>IF($U37="","",INDEX(SUBCATEGORIAS!$A:$A,MATCH($U37,SUBCATEGORIAS!$B:$B,0)))</f>
        <v>19</v>
      </c>
      <c r="X37">
        <f t="shared" si="6"/>
        <v>3000</v>
      </c>
      <c r="Y37" t="str">
        <f t="shared" si="11"/>
        <v/>
      </c>
      <c r="Z37" t="str">
        <f t="shared" si="12"/>
        <v>'si'</v>
      </c>
      <c r="AB37">
        <v>35</v>
      </c>
      <c r="AC37" t="str">
        <f t="shared" si="15"/>
        <v/>
      </c>
      <c r="AD37" t="str">
        <f>IFERROR(IF(MATCH($AC36,$P:$P,0)&gt;0,CONCATENATE("id_articulo: ",$AC36,","),0),"")</f>
        <v>id_articulo: 4,</v>
      </c>
      <c r="AI37">
        <f>IF($D37="","",INDEX(CATEGORIAS!$A:$A,MATCH($D37,CATEGORIAS!$B:$B,0)))</f>
        <v>1</v>
      </c>
      <c r="AJ37">
        <f>IF($E37="","",INDEX(SUBCATEGORIAS!$A:$A,MATCH($E37,SUBCATEGORIAS!$B:$B,0)))</f>
        <v>10</v>
      </c>
      <c r="AK37">
        <f t="shared" si="7"/>
        <v>35</v>
      </c>
      <c r="AM37" s="2" t="str">
        <f t="shared" si="13"/>
        <v>001</v>
      </c>
      <c r="AN37" t="str">
        <f t="shared" si="14"/>
        <v>0010</v>
      </c>
      <c r="AO37" t="str">
        <f t="shared" si="8"/>
        <v>0035</v>
      </c>
      <c r="AP37" t="str">
        <f t="shared" si="9"/>
        <v>{ id_sku: '00100100035', id_articulo: '21', variacion: 'Rosada' },</v>
      </c>
    </row>
    <row r="38" spans="1:42" x14ac:dyDescent="0.25">
      <c r="A38">
        <f>IF(C38="","",MAX($A$2:A37)+1)</f>
        <v>36</v>
      </c>
      <c r="B38" s="3">
        <f>IF(C38="","",IF(COUNTIF($C$2:$C37,$C38)=0,MAX($B$2:$B37)+1,""))</f>
        <v>22</v>
      </c>
      <c r="C38" t="s">
        <v>97</v>
      </c>
      <c r="D38" t="s">
        <v>200</v>
      </c>
      <c r="E38" t="s">
        <v>95</v>
      </c>
      <c r="F38" t="s">
        <v>25</v>
      </c>
      <c r="I38">
        <v>2000</v>
      </c>
      <c r="J38" t="s">
        <v>247</v>
      </c>
      <c r="L38" t="s">
        <v>625</v>
      </c>
      <c r="M38" s="3" t="str">
        <f t="shared" si="10"/>
        <v>Blanco</v>
      </c>
      <c r="N38" s="3" t="str">
        <f>IF(C38="","",IF(AND(C38&lt;&gt;"",D38&lt;&gt;"",E38&lt;&gt;"",I38&lt;&gt;"",M38&lt;&gt;"",J38&lt;&gt;"",IFERROR(MATCH(INDEX($B:$B,MATCH($C38,$C:$C,0)),IMAGENES!$B:$B,0),-1)&gt;0),"'si'","'no'"))</f>
        <v>'si'</v>
      </c>
      <c r="P38">
        <f t="shared" si="0"/>
        <v>36</v>
      </c>
      <c r="Q38" t="str">
        <f t="shared" si="1"/>
        <v>Hilo cometa 50m</v>
      </c>
      <c r="R38" t="str">
        <f t="shared" si="2"/>
        <v>Hilo para cometa 50m - Mediano</v>
      </c>
      <c r="S38">
        <f t="shared" si="3"/>
        <v>0</v>
      </c>
      <c r="T38" t="str">
        <f t="shared" si="4"/>
        <v>Celebraciones</v>
      </c>
      <c r="U38" t="str">
        <f t="shared" si="5"/>
        <v>Fiestas Patrias</v>
      </c>
      <c r="V38">
        <f>IF($T38="","",INDEX(CATEGORIAS!$A:$A,MATCH($T38,CATEGORIAS!$B:$B,0)))</f>
        <v>7</v>
      </c>
      <c r="W38">
        <f>IF($U38="","",INDEX(SUBCATEGORIAS!$A:$A,MATCH($U38,SUBCATEGORIAS!$B:$B,0)))</f>
        <v>35</v>
      </c>
      <c r="X38">
        <f t="shared" si="6"/>
        <v>1000</v>
      </c>
      <c r="Y38" t="str">
        <f t="shared" si="11"/>
        <v/>
      </c>
      <c r="Z38" t="str">
        <f t="shared" si="12"/>
        <v>'si'</v>
      </c>
      <c r="AB38">
        <v>36</v>
      </c>
      <c r="AC38" t="str">
        <f t="shared" si="15"/>
        <v/>
      </c>
      <c r="AD38" t="str">
        <f>IFERROR(IF(MATCH($AC36,$P:$P,0)&gt;0,CONCATENATE("nombre: '",INDEX($Q:$Q,MATCH($AC36,$P:$P,0)),"',"),0),"")</f>
        <v>nombre: 'Bolsa de regalo',</v>
      </c>
      <c r="AI38">
        <f>IF($D38="","",INDEX(CATEGORIAS!$A:$A,MATCH($D38,CATEGORIAS!$B:$B,0)))</f>
        <v>1</v>
      </c>
      <c r="AJ38">
        <f>IF($E38="","",INDEX(SUBCATEGORIAS!$A:$A,MATCH($E38,SUBCATEGORIAS!$B:$B,0)))</f>
        <v>11</v>
      </c>
      <c r="AK38">
        <f t="shared" si="7"/>
        <v>36</v>
      </c>
      <c r="AM38" s="2" t="str">
        <f t="shared" si="13"/>
        <v>001</v>
      </c>
      <c r="AN38" t="str">
        <f t="shared" si="14"/>
        <v>0011</v>
      </c>
      <c r="AO38" t="str">
        <f t="shared" si="8"/>
        <v>0036</v>
      </c>
      <c r="AP38" t="str">
        <f t="shared" si="9"/>
        <v>{ id_sku: '00100110036', id_articulo: '22', variacion: 'Blanco' },</v>
      </c>
    </row>
    <row r="39" spans="1:42" x14ac:dyDescent="0.25">
      <c r="A39">
        <f>IF(C39="","",MAX($A$2:A38)+1)</f>
        <v>37</v>
      </c>
      <c r="B39" s="3">
        <f>IF(C39="","",IF(COUNTIF($C$2:$C38,$C39)=0,MAX($B$2:$B38)+1,""))</f>
        <v>23</v>
      </c>
      <c r="C39" t="s">
        <v>94</v>
      </c>
      <c r="D39" t="s">
        <v>200</v>
      </c>
      <c r="E39" t="s">
        <v>96</v>
      </c>
      <c r="F39" t="s">
        <v>103</v>
      </c>
      <c r="G39" t="s">
        <v>104</v>
      </c>
      <c r="I39">
        <v>2500</v>
      </c>
      <c r="J39" t="s">
        <v>245</v>
      </c>
      <c r="L39" t="s">
        <v>625</v>
      </c>
      <c r="M39" s="3" t="str">
        <f t="shared" si="10"/>
        <v>Multicolor - Chica</v>
      </c>
      <c r="N39" s="3" t="str">
        <f>IF(C39="","",IF(AND(C39&lt;&gt;"",D39&lt;&gt;"",E39&lt;&gt;"",I39&lt;&gt;"",M39&lt;&gt;"",J39&lt;&gt;"",IFERROR(MATCH(INDEX($B:$B,MATCH($C39,$C:$C,0)),IMAGENES!$B:$B,0),-1)&gt;0),"'si'","'no'"))</f>
        <v>'si'</v>
      </c>
      <c r="P39">
        <f t="shared" si="0"/>
        <v>37</v>
      </c>
      <c r="Q39" t="str">
        <f t="shared" si="1"/>
        <v>Set de 4 Libro Habilidades - Matemáticas</v>
      </c>
      <c r="R39" t="str">
        <f t="shared" si="2"/>
        <v>Libro Educativo Para desarrollar Habilidades. Dimensiones: 29.4x21x0.2 cm.</v>
      </c>
      <c r="S39" t="str">
        <f t="shared" si="3"/>
        <v>Recomendable para niños de 3 a 6 años</v>
      </c>
      <c r="T39" t="str">
        <f t="shared" si="4"/>
        <v>Educación</v>
      </c>
      <c r="U39" t="str">
        <f t="shared" si="5"/>
        <v>Libro educativo</v>
      </c>
      <c r="V39">
        <f>IF($T39="","",INDEX(CATEGORIAS!$A:$A,MATCH($T39,CATEGORIAS!$B:$B,0)))</f>
        <v>4</v>
      </c>
      <c r="W39">
        <f>IF($U39="","",INDEX(SUBCATEGORIAS!$A:$A,MATCH($U39,SUBCATEGORIAS!$B:$B,0)))</f>
        <v>6</v>
      </c>
      <c r="X39">
        <f t="shared" si="6"/>
        <v>10000</v>
      </c>
      <c r="Y39" t="str">
        <f t="shared" si="11"/>
        <v/>
      </c>
      <c r="Z39" t="str">
        <f t="shared" si="12"/>
        <v>'si'</v>
      </c>
      <c r="AB39">
        <v>37</v>
      </c>
      <c r="AC39" t="str">
        <f t="shared" si="15"/>
        <v/>
      </c>
      <c r="AD39" t="str">
        <f>IFERROR(IF(MATCH($AC36,$P:$P,0)&gt;0,CONCATENATE("descripcion: '",INDEX($R:$R,MATCH($AC36,$P:$P,0)),"',"),0),"")</f>
        <v>descripcion: 'Dimensiones: 32*26*10 .5.',</v>
      </c>
      <c r="AI39">
        <f>IF($D39="","",INDEX(CATEGORIAS!$A:$A,MATCH($D39,CATEGORIAS!$B:$B,0)))</f>
        <v>1</v>
      </c>
      <c r="AJ39">
        <f>IF($E39="","",INDEX(SUBCATEGORIAS!$A:$A,MATCH($E39,SUBCATEGORIAS!$B:$B,0)))</f>
        <v>12</v>
      </c>
      <c r="AK39">
        <f t="shared" si="7"/>
        <v>37</v>
      </c>
      <c r="AM39" s="2" t="str">
        <f t="shared" si="13"/>
        <v>001</v>
      </c>
      <c r="AN39" t="str">
        <f t="shared" si="14"/>
        <v>0012</v>
      </c>
      <c r="AO39" t="str">
        <f t="shared" si="8"/>
        <v>0037</v>
      </c>
      <c r="AP39" t="str">
        <f t="shared" si="9"/>
        <v>{ id_sku: '00100120037', id_articulo: '23', variacion: 'Multicolor - Chica' },</v>
      </c>
    </row>
    <row r="40" spans="1:42" x14ac:dyDescent="0.25">
      <c r="A40">
        <f>IF(C40="","",MAX($A$2:A39)+1)</f>
        <v>38</v>
      </c>
      <c r="B40" s="3">
        <f>IF(C40="","",IF(COUNTIF($C$2:$C39,$C40)=0,MAX($B$2:$B39)+1,""))</f>
        <v>24</v>
      </c>
      <c r="C40" t="s">
        <v>227</v>
      </c>
      <c r="D40" t="s">
        <v>200</v>
      </c>
      <c r="E40" t="s">
        <v>118</v>
      </c>
      <c r="H40" t="s">
        <v>120</v>
      </c>
      <c r="I40">
        <v>2000</v>
      </c>
      <c r="J40" t="s">
        <v>119</v>
      </c>
      <c r="L40" t="s">
        <v>625</v>
      </c>
      <c r="M40" s="3" t="str">
        <f t="shared" si="10"/>
        <v>Animales de la selva</v>
      </c>
      <c r="N40" s="3" t="str">
        <f>IF(C40="","",IF(AND(C40&lt;&gt;"",D40&lt;&gt;"",E40&lt;&gt;"",I40&lt;&gt;"",M40&lt;&gt;"",J40&lt;&gt;"",IFERROR(MATCH(INDEX($B:$B,MATCH($C40,$C:$C,0)),IMAGENES!$B:$B,0),-1)&gt;0),"'si'","'no'"))</f>
        <v>'si'</v>
      </c>
      <c r="P40">
        <f t="shared" si="0"/>
        <v>38</v>
      </c>
      <c r="Q40" t="str">
        <f t="shared" si="1"/>
        <v>Set de 12 unidades Paños de cocina</v>
      </c>
      <c r="R40" t="str">
        <f t="shared" si="2"/>
        <v>Set de 12 paños de cocina tela 100% algodón.</v>
      </c>
      <c r="S40" t="str">
        <f t="shared" si="3"/>
        <v>Un paño de cocina es un tipo de tela utilizado en la cocina para diversas tareas. Su principal función es secar platos, utensilios, y superficies, así como para limpiar derrames o secarse las manos mientras se cocina.</v>
      </c>
      <c r="T40" t="str">
        <f t="shared" si="4"/>
        <v>Hogar</v>
      </c>
      <c r="U40" t="str">
        <f t="shared" si="5"/>
        <v>Paño de cocina</v>
      </c>
      <c r="V40">
        <f>IF($T40="","",INDEX(CATEGORIAS!$A:$A,MATCH($T40,CATEGORIAS!$B:$B,0)))</f>
        <v>2</v>
      </c>
      <c r="W40">
        <f>IF($U40="","",INDEX(SUBCATEGORIAS!$A:$A,MATCH($U40,SUBCATEGORIAS!$B:$B,0)))</f>
        <v>21</v>
      </c>
      <c r="X40">
        <f t="shared" si="6"/>
        <v>8000</v>
      </c>
      <c r="Y40" t="str">
        <f t="shared" si="11"/>
        <v/>
      </c>
      <c r="Z40" t="str">
        <f t="shared" si="12"/>
        <v>'si'</v>
      </c>
      <c r="AB40">
        <v>38</v>
      </c>
      <c r="AC40" t="str">
        <f t="shared" si="15"/>
        <v/>
      </c>
      <c r="AD40" t="str">
        <f>IFERROR(IF(MATCH($AC36,$P:$P,0)&gt;0,CONCATENATE("descripcion_larga: '",INDEX($S:$S,MATCH($AC36,$P:$P,0)),"',"),0),"")</f>
        <v>descripcion_larga: '0',</v>
      </c>
      <c r="AI40">
        <f>IF($D40="","",INDEX(CATEGORIAS!$A:$A,MATCH($D40,CATEGORIAS!$B:$B,0)))</f>
        <v>1</v>
      </c>
      <c r="AJ40">
        <f>IF($E40="","",INDEX(SUBCATEGORIAS!$A:$A,MATCH($E40,SUBCATEGORIAS!$B:$B,0)))</f>
        <v>13</v>
      </c>
      <c r="AK40">
        <f t="shared" si="7"/>
        <v>38</v>
      </c>
      <c r="AM40" s="2" t="str">
        <f t="shared" si="13"/>
        <v>001</v>
      </c>
      <c r="AN40" t="str">
        <f t="shared" si="14"/>
        <v>0013</v>
      </c>
      <c r="AO40" t="str">
        <f t="shared" si="8"/>
        <v>0038</v>
      </c>
      <c r="AP40" t="str">
        <f t="shared" si="9"/>
        <v>{ id_sku: '00100130038', id_articulo: '24', variacion: 'Animales de la selva' },</v>
      </c>
    </row>
    <row r="41" spans="1:42" x14ac:dyDescent="0.25">
      <c r="A41">
        <f>IF(C41="","",MAX($A$2:A40)+1)</f>
        <v>39</v>
      </c>
      <c r="B41" s="3">
        <f>IF(C41="","",IF(COUNTIF($C$2:$C40,$C41)=0,MAX($B$2:$B40)+1,""))</f>
        <v>25</v>
      </c>
      <c r="C41" t="s">
        <v>228</v>
      </c>
      <c r="D41" t="s">
        <v>200</v>
      </c>
      <c r="E41" t="s">
        <v>118</v>
      </c>
      <c r="H41" t="s">
        <v>121</v>
      </c>
      <c r="I41">
        <v>2000</v>
      </c>
      <c r="J41" t="s">
        <v>119</v>
      </c>
      <c r="L41" t="s">
        <v>625</v>
      </c>
      <c r="M41" s="3" t="str">
        <f t="shared" si="10"/>
        <v>Transporte</v>
      </c>
      <c r="N41" s="3" t="str">
        <f>IF(C41="","",IF(AND(C41&lt;&gt;"",D41&lt;&gt;"",E41&lt;&gt;"",I41&lt;&gt;"",M41&lt;&gt;"",J41&lt;&gt;"",IFERROR(MATCH(INDEX($B:$B,MATCH($C41,$C:$C,0)),IMAGENES!$B:$B,0),-1)&gt;0),"'si'","'no'"))</f>
        <v>'si'</v>
      </c>
      <c r="P41">
        <f t="shared" si="0"/>
        <v>39</v>
      </c>
      <c r="Q41" t="str">
        <f t="shared" si="1"/>
        <v>Bolsa regalo pequeña 18x24x8.5cm</v>
      </c>
      <c r="R41" t="str">
        <f t="shared" si="2"/>
        <v>Bolsa de regalo pequeña con diferentes motivos</v>
      </c>
      <c r="S41" t="str">
        <f t="shared" si="3"/>
        <v>En Bazar Multicolor, seleccionamos cuidadosamente nuestras bolsas de regalo para ofrecerte diseños únicos y encantadores. Con nuestras bolsas de regalo, no solo estás envolviendo un presente, sino que también estás entregando un gesto de cariño.</v>
      </c>
      <c r="T41" t="str">
        <f t="shared" si="4"/>
        <v>Librería y papelería</v>
      </c>
      <c r="U41" t="str">
        <f t="shared" si="5"/>
        <v>Bolsa de regalo</v>
      </c>
      <c r="V41">
        <f>IF($T41="","",INDEX(CATEGORIAS!$A:$A,MATCH($T41,CATEGORIAS!$B:$B,0)))</f>
        <v>1</v>
      </c>
      <c r="W41">
        <f>IF($U41="","",INDEX(SUBCATEGORIAS!$A:$A,MATCH($U41,SUBCATEGORIAS!$B:$B,0)))</f>
        <v>4</v>
      </c>
      <c r="X41">
        <f t="shared" si="6"/>
        <v>1000</v>
      </c>
      <c r="Y41" t="str">
        <f t="shared" si="11"/>
        <v/>
      </c>
      <c r="Z41" t="str">
        <f t="shared" si="12"/>
        <v>'si'</v>
      </c>
      <c r="AB41">
        <v>39</v>
      </c>
      <c r="AC41" t="str">
        <f t="shared" si="15"/>
        <v/>
      </c>
      <c r="AD41" t="str">
        <f>IFERROR(IF(MATCH($AC36,$P:$P,0)&gt;0,CONCATENATE("id_categoria: '",INDEX($V:$V,MATCH($AC36,$P:$P,0)),"',"),0),"")</f>
        <v>id_categoria: '1',</v>
      </c>
      <c r="AI41">
        <f>IF($D41="","",INDEX(CATEGORIAS!$A:$A,MATCH($D41,CATEGORIAS!$B:$B,0)))</f>
        <v>1</v>
      </c>
      <c r="AJ41">
        <f>IF($E41="","",INDEX(SUBCATEGORIAS!$A:$A,MATCH($E41,SUBCATEGORIAS!$B:$B,0)))</f>
        <v>13</v>
      </c>
      <c r="AK41">
        <f t="shared" si="7"/>
        <v>39</v>
      </c>
      <c r="AM41" s="2" t="str">
        <f t="shared" si="13"/>
        <v>001</v>
      </c>
      <c r="AN41" t="str">
        <f t="shared" si="14"/>
        <v>0013</v>
      </c>
      <c r="AO41" t="str">
        <f t="shared" si="8"/>
        <v>0039</v>
      </c>
      <c r="AP41" t="str">
        <f t="shared" si="9"/>
        <v>{ id_sku: '00100130039', id_articulo: '25', variacion: 'Transporte' },</v>
      </c>
    </row>
    <row r="42" spans="1:42" x14ac:dyDescent="0.25">
      <c r="A42">
        <f>IF(C42="","",MAX($A$2:A41)+1)</f>
        <v>40</v>
      </c>
      <c r="B42" s="3">
        <f>IF(C42="","",IF(COUNTIF($C$2:$C41,$C42)=0,MAX($B$2:$B41)+1,""))</f>
        <v>26</v>
      </c>
      <c r="C42" t="s">
        <v>155</v>
      </c>
      <c r="D42" t="s">
        <v>200</v>
      </c>
      <c r="E42" t="s">
        <v>156</v>
      </c>
      <c r="H42" t="s">
        <v>169</v>
      </c>
      <c r="I42">
        <v>3300</v>
      </c>
      <c r="J42" t="s">
        <v>157</v>
      </c>
      <c r="L42" t="s">
        <v>625</v>
      </c>
      <c r="M42" s="3" t="str">
        <f t="shared" si="10"/>
        <v>Española - 10 colores</v>
      </c>
      <c r="N42" s="3" t="str">
        <f>IF(C42="","",IF(AND(C42&lt;&gt;"",D42&lt;&gt;"",E42&lt;&gt;"",I42&lt;&gt;"",M42&lt;&gt;"",J42&lt;&gt;"",IFERROR(MATCH(INDEX($B:$B,MATCH($C42,$C:$C,0)),IMAGENES!$B:$B,0),-1)&gt;0),"'si'","'no'"))</f>
        <v>'si'</v>
      </c>
      <c r="P42">
        <f t="shared" si="0"/>
        <v>40</v>
      </c>
      <c r="Q42" t="str">
        <f t="shared" si="1"/>
        <v>Bolsa regalo grande 41.5x30x12cm</v>
      </c>
      <c r="R42" t="str">
        <f t="shared" si="2"/>
        <v>Bolsa de regalo grande con diferentes motivos</v>
      </c>
      <c r="S42" t="str">
        <f t="shared" si="3"/>
        <v>En Bazar Multicolor, seleccionamos cuidadosamente nuestras bolsas de regalo para ofrecerte diseños únicos y encantadores. Con nuestras bolsas de regalo, no solo estás envolviendo un presente, sino que también estás entregando un gesto de cariño.</v>
      </c>
      <c r="T42" t="str">
        <f t="shared" si="4"/>
        <v>Librería y papelería</v>
      </c>
      <c r="U42" t="str">
        <f t="shared" si="5"/>
        <v>Bolsa de regalo</v>
      </c>
      <c r="V42">
        <f>IF($T42="","",INDEX(CATEGORIAS!$A:$A,MATCH($T42,CATEGORIAS!$B:$B,0)))</f>
        <v>1</v>
      </c>
      <c r="W42">
        <f>IF($U42="","",INDEX(SUBCATEGORIAS!$A:$A,MATCH($U42,SUBCATEGORIAS!$B:$B,0)))</f>
        <v>4</v>
      </c>
      <c r="X42">
        <f t="shared" si="6"/>
        <v>1500</v>
      </c>
      <c r="Y42" t="str">
        <f t="shared" si="11"/>
        <v/>
      </c>
      <c r="Z42" t="str">
        <f t="shared" si="12"/>
        <v>'si'</v>
      </c>
      <c r="AB42">
        <v>40</v>
      </c>
      <c r="AC42" t="str">
        <f t="shared" si="15"/>
        <v/>
      </c>
      <c r="AD42" t="str">
        <f>IFERROR(IF(MATCH($AC36,$P:$P,0)&gt;0,CONCATENATE("id_subcategoria: '",INDEX($W:$W,MATCH($AC36,$P:$P,0)),"',"),0),"")</f>
        <v>id_subcategoria: '4',</v>
      </c>
      <c r="AI42">
        <f>IF($D42="","",INDEX(CATEGORIAS!$A:$A,MATCH($D42,CATEGORIAS!$B:$B,0)))</f>
        <v>1</v>
      </c>
      <c r="AJ42">
        <f>IF($E42="","",INDEX(SUBCATEGORIAS!$A:$A,MATCH($E42,SUBCATEGORIAS!$B:$B,0)))</f>
        <v>14</v>
      </c>
      <c r="AK42">
        <f t="shared" si="7"/>
        <v>40</v>
      </c>
      <c r="AM42" s="2" t="str">
        <f t="shared" si="13"/>
        <v>001</v>
      </c>
      <c r="AN42" t="str">
        <f t="shared" si="14"/>
        <v>0014</v>
      </c>
      <c r="AO42" t="str">
        <f t="shared" si="8"/>
        <v>0040</v>
      </c>
      <c r="AP42" t="str">
        <f t="shared" si="9"/>
        <v>{ id_sku: '00100140040', id_articulo: '26', variacion: 'Española - 10 colores' },</v>
      </c>
    </row>
    <row r="43" spans="1:42" x14ac:dyDescent="0.25">
      <c r="A43">
        <f>IF(C43="","",MAX($A$2:A42)+1)</f>
        <v>41</v>
      </c>
      <c r="B43" s="3">
        <f>IF(C43="","",IF(COUNTIF($C$2:$C42,$C43)=0,MAX($B$2:$B42)+1,""))</f>
        <v>27</v>
      </c>
      <c r="C43" t="s">
        <v>158</v>
      </c>
      <c r="D43" t="s">
        <v>200</v>
      </c>
      <c r="E43" t="s">
        <v>161</v>
      </c>
      <c r="H43" t="s">
        <v>159</v>
      </c>
      <c r="I43">
        <v>3000</v>
      </c>
      <c r="J43" t="s">
        <v>160</v>
      </c>
      <c r="L43" t="s">
        <v>625</v>
      </c>
      <c r="M43" s="3" t="str">
        <f t="shared" si="10"/>
        <v>18 colores</v>
      </c>
      <c r="N43" s="3" t="str">
        <f>IF(C43="","",IF(AND(C43&lt;&gt;"",D43&lt;&gt;"",E43&lt;&gt;"",I43&lt;&gt;"",M43&lt;&gt;"",J43&lt;&gt;"",IFERROR(MATCH(INDEX($B:$B,MATCH($C43,$C:$C,0)),IMAGENES!$B:$B,0),-1)&gt;0),"'si'","'no'"))</f>
        <v>'si'</v>
      </c>
      <c r="P43">
        <f t="shared" si="0"/>
        <v>41</v>
      </c>
      <c r="Q43" t="str">
        <f t="shared" si="1"/>
        <v>Bolsa regalo grande para niños 40x30x12cm</v>
      </c>
      <c r="R43" t="str">
        <f t="shared" si="2"/>
        <v>Bolsa de regalo grande para niños</v>
      </c>
      <c r="S43" t="str">
        <f t="shared" si="3"/>
        <v>En Bazar Multicolor, seleccionamos cuidadosamente nuestras bolsas de regalo para ofrecerte diseños únicos y encantadores. Con nuestras bolsas de regalo, no solo estás envolviendo un presente, sino que también estás entregando un gesto de cariño.</v>
      </c>
      <c r="T43" t="str">
        <f t="shared" si="4"/>
        <v>Librería y papelería</v>
      </c>
      <c r="U43" t="str">
        <f t="shared" si="5"/>
        <v>Bolsa de regalo</v>
      </c>
      <c r="V43">
        <f>IF($T43="","",INDEX(CATEGORIAS!$A:$A,MATCH($T43,CATEGORIAS!$B:$B,0)))</f>
        <v>1</v>
      </c>
      <c r="W43">
        <f>IF($U43="","",INDEX(SUBCATEGORIAS!$A:$A,MATCH($U43,SUBCATEGORIAS!$B:$B,0)))</f>
        <v>4</v>
      </c>
      <c r="X43">
        <f t="shared" si="6"/>
        <v>1500</v>
      </c>
      <c r="Y43" t="str">
        <f t="shared" si="11"/>
        <v/>
      </c>
      <c r="Z43" t="str">
        <f t="shared" si="12"/>
        <v>'si'</v>
      </c>
      <c r="AB43">
        <v>41</v>
      </c>
      <c r="AC43" t="str">
        <f t="shared" si="15"/>
        <v/>
      </c>
      <c r="AD43" t="str">
        <f>IFERROR(IF(MATCH($AC36,$P:$P,0)&gt;0,CONCATENATE("precio: ",INDEX($X:$X,MATCH($AC36,$P:$P,0)),","),0),"")</f>
        <v>precio: 1350,</v>
      </c>
      <c r="AI43">
        <f>IF($D43="","",INDEX(CATEGORIAS!$A:$A,MATCH($D43,CATEGORIAS!$B:$B,0)))</f>
        <v>1</v>
      </c>
      <c r="AJ43">
        <f>IF($E43="","",INDEX(SUBCATEGORIAS!$A:$A,MATCH($E43,SUBCATEGORIAS!$B:$B,0)))</f>
        <v>15</v>
      </c>
      <c r="AK43">
        <f t="shared" si="7"/>
        <v>41</v>
      </c>
      <c r="AM43" s="2" t="str">
        <f t="shared" si="13"/>
        <v>001</v>
      </c>
      <c r="AN43" t="str">
        <f t="shared" si="14"/>
        <v>0015</v>
      </c>
      <c r="AO43" t="str">
        <f t="shared" si="8"/>
        <v>0041</v>
      </c>
      <c r="AP43" t="str">
        <f t="shared" si="9"/>
        <v>{ id_sku: '00100150041', id_articulo: '27', variacion: '18 colores' },</v>
      </c>
    </row>
    <row r="44" spans="1:42" x14ac:dyDescent="0.25">
      <c r="A44">
        <f>IF(C44="","",MAX($A$2:A43)+1)</f>
        <v>42</v>
      </c>
      <c r="B44" s="3">
        <f>IF(C44="","",IF(COUNTIF($C$2:$C43,$C44)=0,MAX($B$2:$B43)+1,""))</f>
        <v>28</v>
      </c>
      <c r="C44" t="s">
        <v>164</v>
      </c>
      <c r="D44" t="s">
        <v>200</v>
      </c>
      <c r="E44" t="s">
        <v>161</v>
      </c>
      <c r="H44" t="s">
        <v>165</v>
      </c>
      <c r="I44">
        <v>3000</v>
      </c>
      <c r="J44" t="s">
        <v>166</v>
      </c>
      <c r="L44" t="s">
        <v>625</v>
      </c>
      <c r="M44" s="3" t="str">
        <f t="shared" si="10"/>
        <v>24 colores</v>
      </c>
      <c r="N44" s="3" t="str">
        <f>IF(C44="","",IF(AND(C44&lt;&gt;"",D44&lt;&gt;"",E44&lt;&gt;"",I44&lt;&gt;"",M44&lt;&gt;"",J44&lt;&gt;"",IFERROR(MATCH(INDEX($B:$B,MATCH($C44,$C:$C,0)),IMAGENES!$B:$B,0),-1)&gt;0),"'si'","'no'"))</f>
        <v>'si'</v>
      </c>
      <c r="P44">
        <f t="shared" si="0"/>
        <v>42</v>
      </c>
      <c r="Q44" t="str">
        <f t="shared" si="1"/>
        <v>Bolsa regalo mediana para niños 26x32x10cm</v>
      </c>
      <c r="R44" t="str">
        <f t="shared" si="2"/>
        <v>Bolsa de regalo mediana para niños</v>
      </c>
      <c r="S44" t="str">
        <f t="shared" si="3"/>
        <v>En Bazar Multicolor, seleccionamos cuidadosamente nuestras bolsas de regalo para ofrecerte diseños únicos y encantadores. Con nuestras bolsas de regalo, no solo estás envolviendo un presente, sino que también estás entregando un gesto de cariño.</v>
      </c>
      <c r="T44" t="str">
        <f t="shared" si="4"/>
        <v>Librería y papelería</v>
      </c>
      <c r="U44" t="str">
        <f t="shared" si="5"/>
        <v>Bolsa de regalo</v>
      </c>
      <c r="V44">
        <f>IF($T44="","",INDEX(CATEGORIAS!$A:$A,MATCH($T44,CATEGORIAS!$B:$B,0)))</f>
        <v>1</v>
      </c>
      <c r="W44">
        <f>IF($U44="","",INDEX(SUBCATEGORIAS!$A:$A,MATCH($U44,SUBCATEGORIAS!$B:$B,0)))</f>
        <v>4</v>
      </c>
      <c r="X44">
        <f t="shared" si="6"/>
        <v>1300</v>
      </c>
      <c r="Y44" t="str">
        <f t="shared" si="11"/>
        <v/>
      </c>
      <c r="Z44" t="str">
        <f t="shared" si="12"/>
        <v>'si'</v>
      </c>
      <c r="AB44">
        <v>42</v>
      </c>
      <c r="AC44" t="str">
        <f t="shared" si="15"/>
        <v/>
      </c>
      <c r="AD44" t="str">
        <f>IFERROR(IF(MATCH($AC36,$P:$P,0)&gt;0,CONCATENATE("video: ",IF(OR(INDEX($Y:$Y,MATCH($AC36,$P:$P,0))=0,INDEX($Y:$Y,MATCH($AC36,$P:$P,0))=" ",INDEX($Y:$Y,MATCH($AC36,$P:$P,0))=""),CONCATENATE(CHAR(39),CHAR(39)),CONCATENATE(CHAR(39),INDEX($Y:$Y,MATCH($AC36,$P:$P,0)),CHAR(39))),","),0),"")</f>
        <v>video: '',</v>
      </c>
      <c r="AI44">
        <f>IF($D44="","",INDEX(CATEGORIAS!$A:$A,MATCH($D44,CATEGORIAS!$B:$B,0)))</f>
        <v>1</v>
      </c>
      <c r="AJ44">
        <f>IF($E44="","",INDEX(SUBCATEGORIAS!$A:$A,MATCH($E44,SUBCATEGORIAS!$B:$B,0)))</f>
        <v>15</v>
      </c>
      <c r="AK44">
        <f t="shared" si="7"/>
        <v>42</v>
      </c>
      <c r="AM44" s="2" t="str">
        <f t="shared" si="13"/>
        <v>001</v>
      </c>
      <c r="AN44" t="str">
        <f t="shared" si="14"/>
        <v>0015</v>
      </c>
      <c r="AO44" t="str">
        <f t="shared" si="8"/>
        <v>0042</v>
      </c>
      <c r="AP44" t="str">
        <f t="shared" si="9"/>
        <v>{ id_sku: '00100150042', id_articulo: '28', variacion: '24 colores' },</v>
      </c>
    </row>
    <row r="45" spans="1:42" x14ac:dyDescent="0.25">
      <c r="A45">
        <f>IF(C45="","",MAX($A$2:A44)+1)</f>
        <v>43</v>
      </c>
      <c r="B45" s="3">
        <f>IF(C45="","",IF(COUNTIF($C$2:$C44,$C45)=0,MAX($B$2:$B44)+1,""))</f>
        <v>29</v>
      </c>
      <c r="C45" t="s">
        <v>229</v>
      </c>
      <c r="D45" t="s">
        <v>200</v>
      </c>
      <c r="E45" t="s">
        <v>168</v>
      </c>
      <c r="F45" t="s">
        <v>170</v>
      </c>
      <c r="I45">
        <v>1450</v>
      </c>
      <c r="J45" t="s">
        <v>171</v>
      </c>
      <c r="L45" t="s">
        <v>625</v>
      </c>
      <c r="M45" s="3" t="str">
        <f t="shared" si="10"/>
        <v>Dorado</v>
      </c>
      <c r="N45" s="3" t="str">
        <f>IF(C45="","",IF(AND(C45&lt;&gt;"",D45&lt;&gt;"",E45&lt;&gt;"",I45&lt;&gt;"",M45&lt;&gt;"",J45&lt;&gt;"",IFERROR(MATCH(INDEX($B:$B,MATCH($C45,$C:$C,0)),IMAGENES!$B:$B,0),-1)&gt;0),"'si'","'no'"))</f>
        <v>'si'</v>
      </c>
      <c r="P45">
        <f t="shared" si="0"/>
        <v>43</v>
      </c>
      <c r="Q45" t="str">
        <f t="shared" si="1"/>
        <v>Bolsa regalo mediana para niños 30x26x10.5cm</v>
      </c>
      <c r="R45" t="str">
        <f t="shared" si="2"/>
        <v>Bolsa de regalo mediana para niños</v>
      </c>
      <c r="S45" t="str">
        <f t="shared" si="3"/>
        <v>En Bazar Multicolor, seleccionamos cuidadosamente nuestras bolsas de regalo para ofrecerte diseños únicos y encantadores. Con nuestras bolsas de regalo, no solo estás envolviendo un presente, sino que también estás entregando un gesto de cariño.</v>
      </c>
      <c r="T45" t="str">
        <f t="shared" si="4"/>
        <v>Librería y papelería</v>
      </c>
      <c r="U45" t="str">
        <f t="shared" si="5"/>
        <v>Bolsa de regalo</v>
      </c>
      <c r="V45">
        <f>IF($T45="","",INDEX(CATEGORIAS!$A:$A,MATCH($T45,CATEGORIAS!$B:$B,0)))</f>
        <v>1</v>
      </c>
      <c r="W45">
        <f>IF($U45="","",INDEX(SUBCATEGORIAS!$A:$A,MATCH($U45,SUBCATEGORIAS!$B:$B,0)))</f>
        <v>4</v>
      </c>
      <c r="X45">
        <f t="shared" si="6"/>
        <v>1000</v>
      </c>
      <c r="Y45" t="str">
        <f t="shared" si="11"/>
        <v/>
      </c>
      <c r="Z45" t="str">
        <f t="shared" si="12"/>
        <v>'si'</v>
      </c>
      <c r="AB45">
        <v>43</v>
      </c>
      <c r="AC45" t="str">
        <f t="shared" si="15"/>
        <v/>
      </c>
      <c r="AD45" t="str">
        <f>IFERROR(IF(MATCH($AC36,$P:$P,0)&gt;0,CONCATENATE("disponible: ",INDEX($Z:$Z,MATCH($AC36,$P:$P,0)),","),0),"")</f>
        <v>disponible: 'no',</v>
      </c>
      <c r="AI45">
        <f>IF($D45="","",INDEX(CATEGORIAS!$A:$A,MATCH($D45,CATEGORIAS!$B:$B,0)))</f>
        <v>1</v>
      </c>
      <c r="AJ45">
        <f>IF($E45="","",INDEX(SUBCATEGORIAS!$A:$A,MATCH($E45,SUBCATEGORIAS!$B:$B,0)))</f>
        <v>16</v>
      </c>
      <c r="AK45">
        <f t="shared" si="7"/>
        <v>43</v>
      </c>
      <c r="AM45" s="2" t="str">
        <f t="shared" si="13"/>
        <v>001</v>
      </c>
      <c r="AN45" t="str">
        <f t="shared" si="14"/>
        <v>0016</v>
      </c>
      <c r="AO45" t="str">
        <f t="shared" si="8"/>
        <v>0043</v>
      </c>
      <c r="AP45" t="str">
        <f t="shared" si="9"/>
        <v>{ id_sku: '00100160043', id_articulo: '29', variacion: 'Dorado' },</v>
      </c>
    </row>
    <row r="46" spans="1:42" x14ac:dyDescent="0.25">
      <c r="A46">
        <f>IF(C46="","",MAX($A$2:A45)+1)</f>
        <v>44</v>
      </c>
      <c r="B46" s="3">
        <f>IF(C46="","",IF(COUNTIF($C$2:$C45,$C46)=0,MAX($B$2:$B45)+1,""))</f>
        <v>30</v>
      </c>
      <c r="C46" t="s">
        <v>230</v>
      </c>
      <c r="D46" t="s">
        <v>200</v>
      </c>
      <c r="E46" t="s">
        <v>168</v>
      </c>
      <c r="F46" t="s">
        <v>172</v>
      </c>
      <c r="I46">
        <v>1450</v>
      </c>
      <c r="J46" t="s">
        <v>171</v>
      </c>
      <c r="L46" t="s">
        <v>625</v>
      </c>
      <c r="M46" s="3" t="str">
        <f t="shared" si="10"/>
        <v>Plateado</v>
      </c>
      <c r="N46" s="3" t="str">
        <f>IF(C46="","",IF(AND(C46&lt;&gt;"",D46&lt;&gt;"",E46&lt;&gt;"",I46&lt;&gt;"",M46&lt;&gt;"",J46&lt;&gt;"",IFERROR(MATCH(INDEX($B:$B,MATCH($C46,$C:$C,0)),IMAGENES!$B:$B,0),-1)&gt;0),"'si'","'no'"))</f>
        <v>'si'</v>
      </c>
      <c r="P46">
        <f t="shared" si="0"/>
        <v>44</v>
      </c>
      <c r="Q46" t="str">
        <f t="shared" si="1"/>
        <v>Cometa de abejita</v>
      </c>
      <c r="R46" t="str">
        <f t="shared" si="2"/>
        <v>Cometa de abejita 78x76cm.</v>
      </c>
      <c r="S46">
        <f t="shared" si="3"/>
        <v>0</v>
      </c>
      <c r="T46" t="str">
        <f t="shared" si="4"/>
        <v>Celebraciones</v>
      </c>
      <c r="U46" t="str">
        <f t="shared" si="5"/>
        <v>Fiestas Patrias</v>
      </c>
      <c r="V46">
        <f>IF($T46="","",INDEX(CATEGORIAS!$A:$A,MATCH($T46,CATEGORIAS!$B:$B,0)))</f>
        <v>7</v>
      </c>
      <c r="W46">
        <f>IF($U46="","",INDEX(SUBCATEGORIAS!$A:$A,MATCH($U46,SUBCATEGORIAS!$B:$B,0)))</f>
        <v>35</v>
      </c>
      <c r="X46">
        <f t="shared" si="6"/>
        <v>1500</v>
      </c>
      <c r="Y46" t="str">
        <f t="shared" si="11"/>
        <v/>
      </c>
      <c r="Z46" t="str">
        <f t="shared" si="12"/>
        <v>'si'</v>
      </c>
      <c r="AB46">
        <v>44</v>
      </c>
      <c r="AC46" t="str">
        <f t="shared" si="15"/>
        <v/>
      </c>
      <c r="AD46" t="str">
        <f>IFERROR(IF(MATCH($AC36,$P:$P,0)&gt;0,"},",0),"")</f>
        <v>},</v>
      </c>
      <c r="AI46">
        <f>IF($D46="","",INDEX(CATEGORIAS!$A:$A,MATCH($D46,CATEGORIAS!$B:$B,0)))</f>
        <v>1</v>
      </c>
      <c r="AJ46">
        <f>IF($E46="","",INDEX(SUBCATEGORIAS!$A:$A,MATCH($E46,SUBCATEGORIAS!$B:$B,0)))</f>
        <v>16</v>
      </c>
      <c r="AK46">
        <f t="shared" si="7"/>
        <v>44</v>
      </c>
      <c r="AM46" s="2" t="str">
        <f t="shared" si="13"/>
        <v>001</v>
      </c>
      <c r="AN46" t="str">
        <f t="shared" si="14"/>
        <v>0016</v>
      </c>
      <c r="AO46" t="str">
        <f t="shared" si="8"/>
        <v>0044</v>
      </c>
      <c r="AP46" t="str">
        <f t="shared" si="9"/>
        <v>{ id_sku: '00100160044', id_articulo: '30', variacion: 'Plateado' },</v>
      </c>
    </row>
    <row r="47" spans="1:42" x14ac:dyDescent="0.25">
      <c r="A47">
        <f>IF(C47="","",MAX($A$2:A46)+1)</f>
        <v>45</v>
      </c>
      <c r="B47" s="3">
        <f>IF(C47="","",IF(COUNTIF($C$2:$C46,$C47)=0,MAX($B$2:$B46)+1,""))</f>
        <v>31</v>
      </c>
      <c r="C47" t="s">
        <v>269</v>
      </c>
      <c r="D47" t="s">
        <v>197</v>
      </c>
      <c r="E47" t="s">
        <v>199</v>
      </c>
      <c r="F47" t="s">
        <v>13</v>
      </c>
      <c r="I47">
        <v>1500</v>
      </c>
      <c r="J47" t="s">
        <v>244</v>
      </c>
      <c r="L47" t="s">
        <v>625</v>
      </c>
      <c r="M47" s="3" t="str">
        <f t="shared" si="10"/>
        <v>Verde</v>
      </c>
      <c r="N47" s="3" t="str">
        <f>IF(C47="","",IF(AND(C47&lt;&gt;"",D47&lt;&gt;"",E47&lt;&gt;"",I47&lt;&gt;"",M47&lt;&gt;"",J47&lt;&gt;"",IFERROR(MATCH(INDEX($B:$B,MATCH($C47,$C:$C,0)),IMAGENES!$B:$B,0),-1)&gt;0),"'si'","'no'"))</f>
        <v>'si'</v>
      </c>
      <c r="P47">
        <f t="shared" si="0"/>
        <v>45</v>
      </c>
      <c r="Q47" t="str">
        <f t="shared" si="1"/>
        <v>Cometa de pinguina</v>
      </c>
      <c r="R47" t="str">
        <f t="shared" si="2"/>
        <v>Cometa de pinguina 115x160cm.</v>
      </c>
      <c r="S47">
        <f t="shared" si="3"/>
        <v>0</v>
      </c>
      <c r="T47" t="str">
        <f t="shared" si="4"/>
        <v>Celebraciones</v>
      </c>
      <c r="U47" t="str">
        <f t="shared" si="5"/>
        <v>Fiestas Patrias</v>
      </c>
      <c r="V47">
        <f>IF($T47="","",INDEX(CATEGORIAS!$A:$A,MATCH($T47,CATEGORIAS!$B:$B,0)))</f>
        <v>7</v>
      </c>
      <c r="W47">
        <f>IF($U47="","",INDEX(SUBCATEGORIAS!$A:$A,MATCH($U47,SUBCATEGORIAS!$B:$B,0)))</f>
        <v>35</v>
      </c>
      <c r="X47">
        <f t="shared" si="6"/>
        <v>3200</v>
      </c>
      <c r="Y47" t="str">
        <f t="shared" si="11"/>
        <v/>
      </c>
      <c r="Z47" t="str">
        <f t="shared" si="12"/>
        <v>'si'</v>
      </c>
      <c r="AB47">
        <v>45</v>
      </c>
      <c r="AC47">
        <f t="shared" si="15"/>
        <v>5</v>
      </c>
      <c r="AD47" t="str">
        <f>IFERROR(IF(MATCH($AC47,$P:$P,0)&gt;0,"{",0),"")</f>
        <v>{</v>
      </c>
      <c r="AI47">
        <f>IF($D47="","",INDEX(CATEGORIAS!$A:$A,MATCH($D47,CATEGORIAS!$B:$B,0)))</f>
        <v>5</v>
      </c>
      <c r="AJ47">
        <f>IF($E47="","",INDEX(SUBCATEGORIAS!$A:$A,MATCH($E47,SUBCATEGORIAS!$B:$B,0)))</f>
        <v>18</v>
      </c>
      <c r="AK47">
        <f t="shared" si="7"/>
        <v>45</v>
      </c>
      <c r="AM47" s="2" t="str">
        <f t="shared" si="13"/>
        <v>005</v>
      </c>
      <c r="AN47" t="str">
        <f t="shared" si="14"/>
        <v>0018</v>
      </c>
      <c r="AO47" t="str">
        <f t="shared" si="8"/>
        <v>0045</v>
      </c>
      <c r="AP47" t="str">
        <f t="shared" si="9"/>
        <v>{ id_sku: '00500180045', id_articulo: '31', variacion: 'Verde' },</v>
      </c>
    </row>
    <row r="48" spans="1:42" x14ac:dyDescent="0.25">
      <c r="A48">
        <f>IF(C48="","",MAX($A$2:A47)+1)</f>
        <v>46</v>
      </c>
      <c r="B48" s="3" t="str">
        <f>IF(C48="","",IF(COUNTIF($C$2:$C47,$C48)=0,MAX($B$2:$B47)+1,""))</f>
        <v/>
      </c>
      <c r="C48" t="s">
        <v>269</v>
      </c>
      <c r="D48" t="s">
        <v>197</v>
      </c>
      <c r="E48" t="s">
        <v>199</v>
      </c>
      <c r="F48" t="s">
        <v>103</v>
      </c>
      <c r="I48">
        <v>1500</v>
      </c>
      <c r="J48" t="s">
        <v>244</v>
      </c>
      <c r="L48" t="s">
        <v>625</v>
      </c>
      <c r="M48" s="3" t="str">
        <f t="shared" si="10"/>
        <v>Multicolor</v>
      </c>
      <c r="N48" s="3" t="str">
        <f>IF(C48="","",IF(AND(C48&lt;&gt;"",D48&lt;&gt;"",E48&lt;&gt;"",I48&lt;&gt;"",M48&lt;&gt;"",J48&lt;&gt;"",IFERROR(MATCH(INDEX($B:$B,MATCH($C48,$C:$C,0)),IMAGENES!$B:$B,0),-1)&gt;0),"'si'","'no'"))</f>
        <v>'si'</v>
      </c>
      <c r="P48">
        <f t="shared" si="0"/>
        <v>46</v>
      </c>
      <c r="Q48" t="str">
        <f t="shared" si="1"/>
        <v>Libro para Colorear - Vegetables</v>
      </c>
      <c r="R48" t="str">
        <f t="shared" si="2"/>
        <v>Libros para pintar Temático</v>
      </c>
      <c r="S48">
        <f t="shared" si="3"/>
        <v>0</v>
      </c>
      <c r="T48" t="str">
        <f t="shared" si="4"/>
        <v>Educación</v>
      </c>
      <c r="U48" t="str">
        <f t="shared" si="5"/>
        <v>Libro educativo</v>
      </c>
      <c r="V48">
        <f>IF($T48="","",INDEX(CATEGORIAS!$A:$A,MATCH($T48,CATEGORIAS!$B:$B,0)))</f>
        <v>4</v>
      </c>
      <c r="W48">
        <f>IF($U48="","",INDEX(SUBCATEGORIAS!$A:$A,MATCH($U48,SUBCATEGORIAS!$B:$B,0)))</f>
        <v>6</v>
      </c>
      <c r="X48">
        <f t="shared" si="6"/>
        <v>1500</v>
      </c>
      <c r="Y48" t="str">
        <f t="shared" si="11"/>
        <v/>
      </c>
      <c r="Z48" t="str">
        <f t="shared" si="12"/>
        <v>'si'</v>
      </c>
      <c r="AB48">
        <v>46</v>
      </c>
      <c r="AC48" t="str">
        <f t="shared" si="15"/>
        <v/>
      </c>
      <c r="AD48" t="str">
        <f>IFERROR(IF(MATCH($AC47,$P:$P,0)&gt;0,CONCATENATE("id_articulo: ",$AC47,","),0),"")</f>
        <v>id_articulo: 5,</v>
      </c>
      <c r="AI48">
        <f>IF($D48="","",INDEX(CATEGORIAS!$A:$A,MATCH($D48,CATEGORIAS!$B:$B,0)))</f>
        <v>5</v>
      </c>
      <c r="AJ48">
        <f>IF($E48="","",INDEX(SUBCATEGORIAS!$A:$A,MATCH($E48,SUBCATEGORIAS!$B:$B,0)))</f>
        <v>18</v>
      </c>
      <c r="AK48">
        <f t="shared" si="7"/>
        <v>46</v>
      </c>
      <c r="AM48" s="2" t="str">
        <f t="shared" si="13"/>
        <v>005</v>
      </c>
      <c r="AN48" t="str">
        <f t="shared" si="14"/>
        <v>0018</v>
      </c>
      <c r="AO48" t="str">
        <f t="shared" si="8"/>
        <v>0046</v>
      </c>
      <c r="AP48" t="str">
        <f t="shared" si="9"/>
        <v>{ id_sku: '00500180046', id_articulo: '31', variacion: 'Multicolor' },</v>
      </c>
    </row>
    <row r="49" spans="1:42" x14ac:dyDescent="0.25">
      <c r="A49">
        <f>IF(C49="","",MAX($A$2:A48)+1)</f>
        <v>47</v>
      </c>
      <c r="B49" s="3">
        <f>IF(C49="","",IF(COUNTIF($C$2:$C48,$C49)=0,MAX($B$2:$B48)+1,""))</f>
        <v>32</v>
      </c>
      <c r="C49" t="s">
        <v>217</v>
      </c>
      <c r="D49" t="s">
        <v>627</v>
      </c>
      <c r="E49" t="s">
        <v>628</v>
      </c>
      <c r="H49" t="s">
        <v>178</v>
      </c>
      <c r="I49">
        <v>2000</v>
      </c>
      <c r="J49" t="s">
        <v>181</v>
      </c>
      <c r="L49" t="s">
        <v>625</v>
      </c>
      <c r="M49" s="3" t="str">
        <f t="shared" si="10"/>
        <v>Chile</v>
      </c>
      <c r="N49" s="3" t="str">
        <f>IF(C49="","",IF(AND(C49&lt;&gt;"",D49&lt;&gt;"",E49&lt;&gt;"",I49&lt;&gt;"",M49&lt;&gt;"",J49&lt;&gt;"",IFERROR(MATCH(INDEX($B:$B,MATCH($C49,$C:$C,0)),IMAGENES!$B:$B,0),-1)&gt;0),"'si'","'no'"))</f>
        <v>'si'</v>
      </c>
      <c r="P49">
        <f t="shared" si="0"/>
        <v>47</v>
      </c>
      <c r="Q49" t="str">
        <f t="shared" si="1"/>
        <v>Libro para Colorear - Fruit</v>
      </c>
      <c r="R49" t="str">
        <f t="shared" si="2"/>
        <v>Libros para pintar Temático</v>
      </c>
      <c r="S49">
        <f t="shared" si="3"/>
        <v>0</v>
      </c>
      <c r="T49" t="str">
        <f t="shared" si="4"/>
        <v>Educación</v>
      </c>
      <c r="U49" t="str">
        <f t="shared" si="5"/>
        <v>Libro educativo</v>
      </c>
      <c r="V49">
        <f>IF($T49="","",INDEX(CATEGORIAS!$A:$A,MATCH($T49,CATEGORIAS!$B:$B,0)))</f>
        <v>4</v>
      </c>
      <c r="W49">
        <f>IF($U49="","",INDEX(SUBCATEGORIAS!$A:$A,MATCH($U49,SUBCATEGORIAS!$B:$B,0)))</f>
        <v>6</v>
      </c>
      <c r="X49">
        <f t="shared" si="6"/>
        <v>1500</v>
      </c>
      <c r="Y49" t="str">
        <f t="shared" si="11"/>
        <v/>
      </c>
      <c r="Z49" t="str">
        <f t="shared" si="12"/>
        <v>'si'</v>
      </c>
      <c r="AB49">
        <v>47</v>
      </c>
      <c r="AC49" t="str">
        <f t="shared" si="15"/>
        <v/>
      </c>
      <c r="AD49" t="str">
        <f>IFERROR(IF(MATCH($AC47,$P:$P,0)&gt;0,CONCATENATE("nombre: '",INDEX($Q:$Q,MATCH($AC47,$P:$P,0)),"',"),0),"")</f>
        <v>nombre: 'Bolsa de regalo niño',</v>
      </c>
      <c r="AI49">
        <f>IF($D49="","",INDEX(CATEGORIAS!$A:$A,MATCH($D49,CATEGORIAS!$B:$B,0)))</f>
        <v>7</v>
      </c>
      <c r="AJ49">
        <f>IF($E49="","",INDEX(SUBCATEGORIAS!$A:$A,MATCH($E49,SUBCATEGORIAS!$B:$B,0)))</f>
        <v>35</v>
      </c>
      <c r="AK49">
        <f t="shared" si="7"/>
        <v>47</v>
      </c>
      <c r="AM49" s="2" t="str">
        <f t="shared" si="13"/>
        <v>007</v>
      </c>
      <c r="AN49" t="str">
        <f t="shared" si="14"/>
        <v>0035</v>
      </c>
      <c r="AO49" t="str">
        <f t="shared" si="8"/>
        <v>0047</v>
      </c>
      <c r="AP49" t="str">
        <f t="shared" si="9"/>
        <v>{ id_sku: '00700350047', id_articulo: '32', variacion: 'Chile' },</v>
      </c>
    </row>
    <row r="50" spans="1:42" x14ac:dyDescent="0.25">
      <c r="A50">
        <f>IF(C50="","",MAX($A$2:A49)+1)</f>
        <v>48</v>
      </c>
      <c r="B50" s="3">
        <f>IF(C50="","",IF(COUNTIF($C$2:$C49,$C50)=0,MAX($B$2:$B49)+1,""))</f>
        <v>33</v>
      </c>
      <c r="C50" t="s">
        <v>218</v>
      </c>
      <c r="D50" t="s">
        <v>627</v>
      </c>
      <c r="E50" t="s">
        <v>628</v>
      </c>
      <c r="H50" t="s">
        <v>179</v>
      </c>
      <c r="I50">
        <v>4000</v>
      </c>
      <c r="J50" t="s">
        <v>182</v>
      </c>
      <c r="L50" t="s">
        <v>625</v>
      </c>
      <c r="M50" s="3" t="str">
        <f t="shared" si="10"/>
        <v>Murciélago</v>
      </c>
      <c r="N50" s="3" t="str">
        <f>IF(C50="","",IF(AND(C50&lt;&gt;"",D50&lt;&gt;"",E50&lt;&gt;"",I50&lt;&gt;"",M50&lt;&gt;"",J50&lt;&gt;"",IFERROR(MATCH(INDEX($B:$B,MATCH($C50,$C:$C,0)),IMAGENES!$B:$B,0),-1)&gt;0),"'si'","'no'"))</f>
        <v>'si'</v>
      </c>
      <c r="P50">
        <f t="shared" si="0"/>
        <v>48</v>
      </c>
      <c r="Q50" t="str">
        <f t="shared" si="1"/>
        <v>Pet training pads (sabanillas)</v>
      </c>
      <c r="R50" t="str">
        <f t="shared" si="2"/>
        <v>Pet training pads - sabanillas de entrenamiento mascotas - 40 unidades de 60x60cm</v>
      </c>
      <c r="S50">
        <f t="shared" si="3"/>
        <v>0</v>
      </c>
      <c r="T50" t="str">
        <f t="shared" si="4"/>
        <v>Mascotas</v>
      </c>
      <c r="U50" t="str">
        <f t="shared" si="5"/>
        <v>Sabanillas</v>
      </c>
      <c r="V50">
        <f>IF($T50="","",INDEX(CATEGORIAS!$A:$A,MATCH($T50,CATEGORIAS!$B:$B,0)))</f>
        <v>5</v>
      </c>
      <c r="W50">
        <f>IF($U50="","",INDEX(SUBCATEGORIAS!$A:$A,MATCH($U50,SUBCATEGORIAS!$B:$B,0)))</f>
        <v>22</v>
      </c>
      <c r="X50">
        <f t="shared" si="6"/>
        <v>14990</v>
      </c>
      <c r="Y50" t="str">
        <f t="shared" si="11"/>
        <v/>
      </c>
      <c r="Z50" t="str">
        <f t="shared" si="12"/>
        <v>'si'</v>
      </c>
      <c r="AB50">
        <v>48</v>
      </c>
      <c r="AC50" t="str">
        <f t="shared" si="15"/>
        <v/>
      </c>
      <c r="AD50" t="str">
        <f>IFERROR(IF(MATCH($AC47,$P:$P,0)&gt;0,CONCATENATE("descripcion: '",INDEX($R:$R,MATCH($AC47,$P:$P,0)),"',"),0),"")</f>
        <v>descripcion: 'Dimensiones: 30*26*10.5.',</v>
      </c>
      <c r="AI50">
        <f>IF($D50="","",INDEX(CATEGORIAS!$A:$A,MATCH($D50,CATEGORIAS!$B:$B,0)))</f>
        <v>7</v>
      </c>
      <c r="AJ50">
        <f>IF($E50="","",INDEX(SUBCATEGORIAS!$A:$A,MATCH($E50,SUBCATEGORIAS!$B:$B,0)))</f>
        <v>35</v>
      </c>
      <c r="AK50">
        <f t="shared" si="7"/>
        <v>48</v>
      </c>
      <c r="AM50" s="2" t="str">
        <f t="shared" si="13"/>
        <v>007</v>
      </c>
      <c r="AN50" t="str">
        <f t="shared" si="14"/>
        <v>0035</v>
      </c>
      <c r="AO50" t="str">
        <f t="shared" si="8"/>
        <v>0048</v>
      </c>
      <c r="AP50" t="str">
        <f t="shared" si="9"/>
        <v>{ id_sku: '00700350048', id_articulo: '33', variacion: 'Murciélago' },</v>
      </c>
    </row>
    <row r="51" spans="1:42" x14ac:dyDescent="0.25">
      <c r="A51">
        <f>IF(C51="","",MAX($A$2:A50)+1)</f>
        <v>49</v>
      </c>
      <c r="B51" s="3">
        <f>IF(C51="","",IF(COUNTIF($C$2:$C50,$C51)=0,MAX($B$2:$B50)+1,""))</f>
        <v>34</v>
      </c>
      <c r="C51" t="s">
        <v>219</v>
      </c>
      <c r="D51" t="s">
        <v>627</v>
      </c>
      <c r="E51" t="s">
        <v>628</v>
      </c>
      <c r="H51" t="s">
        <v>180</v>
      </c>
      <c r="I51">
        <v>4990</v>
      </c>
      <c r="J51" t="s">
        <v>183</v>
      </c>
      <c r="L51" t="s">
        <v>625</v>
      </c>
      <c r="M51" s="3" t="str">
        <f t="shared" si="10"/>
        <v>Tiburón</v>
      </c>
      <c r="N51" s="3" t="str">
        <f>IF(C51="","",IF(AND(C51&lt;&gt;"",D51&lt;&gt;"",E51&lt;&gt;"",I51&lt;&gt;"",M51&lt;&gt;"",J51&lt;&gt;"",IFERROR(MATCH(INDEX($B:$B,MATCH($C51,$C:$C,0)),IMAGENES!$B:$B,0),-1)&gt;0),"'si'","'no'"))</f>
        <v>'si'</v>
      </c>
      <c r="P51">
        <f t="shared" si="0"/>
        <v>49</v>
      </c>
      <c r="Q51" t="str">
        <f t="shared" si="1"/>
        <v>Pañuelo Copihue, 28x28cm</v>
      </c>
      <c r="R51" t="str">
        <f t="shared" si="2"/>
        <v>Pañuelo Copihue de fiestas patrias, tamaño: 28x28cm</v>
      </c>
      <c r="S51">
        <f t="shared" si="3"/>
        <v>0</v>
      </c>
      <c r="T51" t="str">
        <f t="shared" si="4"/>
        <v>Celebraciones</v>
      </c>
      <c r="U51" t="str">
        <f t="shared" si="5"/>
        <v>Fiestas Patrias</v>
      </c>
      <c r="V51">
        <f>IF($T51="","",INDEX(CATEGORIAS!$A:$A,MATCH($T51,CATEGORIAS!$B:$B,0)))</f>
        <v>7</v>
      </c>
      <c r="W51">
        <f>IF($U51="","",INDEX(SUBCATEGORIAS!$A:$A,MATCH($U51,SUBCATEGORIAS!$B:$B,0)))</f>
        <v>35</v>
      </c>
      <c r="X51">
        <f t="shared" si="6"/>
        <v>1650</v>
      </c>
      <c r="Y51" t="str">
        <f t="shared" si="11"/>
        <v/>
      </c>
      <c r="Z51" t="str">
        <f t="shared" si="12"/>
        <v>'si'</v>
      </c>
      <c r="AB51">
        <v>49</v>
      </c>
      <c r="AC51" t="str">
        <f t="shared" si="15"/>
        <v/>
      </c>
      <c r="AD51" t="str">
        <f>IFERROR(IF(MATCH($AC47,$P:$P,0)&gt;0,CONCATENATE("descripcion_larga: '",INDEX($S:$S,MATCH($AC47,$P:$P,0)),"',"),0),"")</f>
        <v>descripcion_larga: '0',</v>
      </c>
      <c r="AI51">
        <f>IF($D51="","",INDEX(CATEGORIAS!$A:$A,MATCH($D51,CATEGORIAS!$B:$B,0)))</f>
        <v>7</v>
      </c>
      <c r="AJ51">
        <f>IF($E51="","",INDEX(SUBCATEGORIAS!$A:$A,MATCH($E51,SUBCATEGORIAS!$B:$B,0)))</f>
        <v>35</v>
      </c>
      <c r="AK51">
        <f t="shared" si="7"/>
        <v>49</v>
      </c>
      <c r="AM51" s="2" t="str">
        <f t="shared" si="13"/>
        <v>007</v>
      </c>
      <c r="AN51" t="str">
        <f t="shared" si="14"/>
        <v>0035</v>
      </c>
      <c r="AO51" t="str">
        <f t="shared" si="8"/>
        <v>0049</v>
      </c>
      <c r="AP51" t="str">
        <f t="shared" si="9"/>
        <v>{ id_sku: '00700350049', id_articulo: '34', variacion: 'Tiburón' },</v>
      </c>
    </row>
    <row r="52" spans="1:42" x14ac:dyDescent="0.25">
      <c r="A52">
        <f>IF(C52="","",MAX($A$2:A51)+1)</f>
        <v>50</v>
      </c>
      <c r="B52" s="3">
        <f>IF(C52="","",IF(COUNTIF($C$2:$C51,$C52)=0,MAX($B$2:$B51)+1,""))</f>
        <v>35</v>
      </c>
      <c r="C52" t="s">
        <v>213</v>
      </c>
      <c r="D52" t="s">
        <v>200</v>
      </c>
      <c r="E52" t="s">
        <v>214</v>
      </c>
      <c r="H52" t="s">
        <v>215</v>
      </c>
      <c r="I52">
        <v>3000</v>
      </c>
      <c r="J52" t="s">
        <v>216</v>
      </c>
      <c r="L52" t="s">
        <v>625</v>
      </c>
      <c r="M52" s="3" t="str">
        <f t="shared" si="10"/>
        <v>Set de 12 u.</v>
      </c>
      <c r="N52" s="3" t="str">
        <f>IF(C52="","",IF(AND(C52&lt;&gt;"",D52&lt;&gt;"",E52&lt;&gt;"",I52&lt;&gt;"",M52&lt;&gt;"",J52&lt;&gt;"",IFERROR(MATCH(INDEX($B:$B,MATCH($C52,$C:$C,0)),IMAGENES!$B:$B,0),-1)&gt;0),"'si'","'no'"))</f>
        <v>'si'</v>
      </c>
      <c r="P52">
        <f t="shared" si="0"/>
        <v>50</v>
      </c>
      <c r="Q52" t="str">
        <f t="shared" si="1"/>
        <v>Pañuelo Viva Chile, 28x28cm</v>
      </c>
      <c r="R52" t="str">
        <f t="shared" si="2"/>
        <v>Pañuelo Viva Chile de fiestas patrias, tamaño: 28x28cm</v>
      </c>
      <c r="S52">
        <f t="shared" si="3"/>
        <v>0</v>
      </c>
      <c r="T52" t="str">
        <f t="shared" si="4"/>
        <v>Celebraciones</v>
      </c>
      <c r="U52" t="str">
        <f t="shared" si="5"/>
        <v>Fiestas Patrias</v>
      </c>
      <c r="V52">
        <f>IF($T52="","",INDEX(CATEGORIAS!$A:$A,MATCH($T52,CATEGORIAS!$B:$B,0)))</f>
        <v>7</v>
      </c>
      <c r="W52">
        <f>IF($U52="","",INDEX(SUBCATEGORIAS!$A:$A,MATCH($U52,SUBCATEGORIAS!$B:$B,0)))</f>
        <v>35</v>
      </c>
      <c r="X52">
        <f t="shared" si="6"/>
        <v>1650</v>
      </c>
      <c r="Y52" t="str">
        <f t="shared" si="11"/>
        <v/>
      </c>
      <c r="Z52" t="str">
        <f t="shared" si="12"/>
        <v>'si'</v>
      </c>
      <c r="AB52">
        <v>50</v>
      </c>
      <c r="AC52" t="str">
        <f t="shared" si="15"/>
        <v/>
      </c>
      <c r="AD52" t="str">
        <f>IFERROR(IF(MATCH($AC47,$P:$P,0)&gt;0,CONCATENATE("id_categoria: '",INDEX($V:$V,MATCH($AC47,$P:$P,0)),"',"),0),"")</f>
        <v>id_categoria: '1',</v>
      </c>
      <c r="AI52">
        <f>IF($D52="","",INDEX(CATEGORIAS!$A:$A,MATCH($D52,CATEGORIAS!$B:$B,0)))</f>
        <v>1</v>
      </c>
      <c r="AJ52">
        <f>IF($E52="","",INDEX(SUBCATEGORIAS!$A:$A,MATCH($E52,SUBCATEGORIAS!$B:$B,0)))</f>
        <v>19</v>
      </c>
      <c r="AK52">
        <f t="shared" si="7"/>
        <v>50</v>
      </c>
      <c r="AM52" s="2" t="str">
        <f t="shared" si="13"/>
        <v>001</v>
      </c>
      <c r="AN52" t="str">
        <f t="shared" si="14"/>
        <v>0019</v>
      </c>
      <c r="AO52" t="str">
        <f t="shared" si="8"/>
        <v>0050</v>
      </c>
      <c r="AP52" t="str">
        <f t="shared" si="9"/>
        <v>{ id_sku: '00100190050', id_articulo: '35', variacion: 'Set de 12 u.' },</v>
      </c>
    </row>
    <row r="53" spans="1:42" x14ac:dyDescent="0.25">
      <c r="A53">
        <f>IF(C53="","",MAX($A$2:A52)+1)</f>
        <v>51</v>
      </c>
      <c r="B53" s="3">
        <f>IF(C53="","",IF(COUNTIF($C$2:$C52,$C53)=0,MAX($B$2:$B52)+1,""))</f>
        <v>36</v>
      </c>
      <c r="C53" t="s">
        <v>231</v>
      </c>
      <c r="D53" t="s">
        <v>627</v>
      </c>
      <c r="E53" t="s">
        <v>628</v>
      </c>
      <c r="G53" t="s">
        <v>233</v>
      </c>
      <c r="I53">
        <v>1000</v>
      </c>
      <c r="J53" t="s">
        <v>234</v>
      </c>
      <c r="L53" t="s">
        <v>625</v>
      </c>
      <c r="M53" s="3" t="str">
        <f t="shared" si="10"/>
        <v>50m</v>
      </c>
      <c r="N53" s="3" t="str">
        <f>IF(C53="","",IF(AND(C53&lt;&gt;"",D53&lt;&gt;"",E53&lt;&gt;"",I53&lt;&gt;"",M53&lt;&gt;"",J53&lt;&gt;"",IFERROR(MATCH(INDEX($B:$B,MATCH($C53,$C:$C,0)),IMAGENES!$B:$B,0),-1)&gt;0),"'si'","'no'"))</f>
        <v>'si'</v>
      </c>
      <c r="P53">
        <f t="shared" si="0"/>
        <v>51</v>
      </c>
      <c r="Q53" t="str">
        <f t="shared" si="1"/>
        <v>Banderín de Chile pequeña, 11x23cm</v>
      </c>
      <c r="R53" t="str">
        <f t="shared" si="2"/>
        <v>Bandera de Chile pequeña, decoración fiestas patrias, tamaño 11x23cm</v>
      </c>
      <c r="S53">
        <f t="shared" si="3"/>
        <v>0</v>
      </c>
      <c r="T53" t="str">
        <f t="shared" si="4"/>
        <v>Celebraciones</v>
      </c>
      <c r="U53" t="str">
        <f t="shared" si="5"/>
        <v>Fiestas Patrias</v>
      </c>
      <c r="V53">
        <f>IF($T53="","",INDEX(CATEGORIAS!$A:$A,MATCH($T53,CATEGORIAS!$B:$B,0)))</f>
        <v>7</v>
      </c>
      <c r="W53">
        <f>IF($U53="","",INDEX(SUBCATEGORIAS!$A:$A,MATCH($U53,SUBCATEGORIAS!$B:$B,0)))</f>
        <v>35</v>
      </c>
      <c r="X53">
        <f t="shared" si="6"/>
        <v>1000</v>
      </c>
      <c r="Y53" t="str">
        <f t="shared" si="11"/>
        <v/>
      </c>
      <c r="Z53" t="str">
        <f t="shared" si="12"/>
        <v>'si'</v>
      </c>
      <c r="AB53">
        <v>51</v>
      </c>
      <c r="AC53" t="str">
        <f t="shared" si="15"/>
        <v/>
      </c>
      <c r="AD53" t="str">
        <f>IFERROR(IF(MATCH($AC47,$P:$P,0)&gt;0,CONCATENATE("id_subcategoria: '",INDEX($W:$W,MATCH($AC47,$P:$P,0)),"',"),0),"")</f>
        <v>id_subcategoria: '4',</v>
      </c>
      <c r="AI53">
        <f>IF($D53="","",INDEX(CATEGORIAS!$A:$A,MATCH($D53,CATEGORIAS!$B:$B,0)))</f>
        <v>7</v>
      </c>
      <c r="AJ53">
        <f>IF($E53="","",INDEX(SUBCATEGORIAS!$A:$A,MATCH($E53,SUBCATEGORIAS!$B:$B,0)))</f>
        <v>35</v>
      </c>
      <c r="AK53">
        <f t="shared" si="7"/>
        <v>51</v>
      </c>
      <c r="AM53" s="2" t="str">
        <f t="shared" si="13"/>
        <v>007</v>
      </c>
      <c r="AN53" t="str">
        <f t="shared" si="14"/>
        <v>0035</v>
      </c>
      <c r="AO53" t="str">
        <f t="shared" si="8"/>
        <v>0051</v>
      </c>
      <c r="AP53" t="str">
        <f t="shared" si="9"/>
        <v>{ id_sku: '00700350051', id_articulo: '36', variacion: '50m' },</v>
      </c>
    </row>
    <row r="54" spans="1:42" x14ac:dyDescent="0.25">
      <c r="A54">
        <f>IF(C54="","",MAX($A$2:A53)+1)</f>
        <v>52</v>
      </c>
      <c r="B54" s="3">
        <f>IF(C54="","",IF(COUNTIF($C$2:$C53,$C54)=0,MAX($B$2:$B53)+1,""))</f>
        <v>37</v>
      </c>
      <c r="C54" t="s">
        <v>270</v>
      </c>
      <c r="D54" t="s">
        <v>34</v>
      </c>
      <c r="E54" t="s">
        <v>48</v>
      </c>
      <c r="H54" t="s">
        <v>236</v>
      </c>
      <c r="I54">
        <v>10000</v>
      </c>
      <c r="J54" t="s">
        <v>144</v>
      </c>
      <c r="K54" t="s">
        <v>139</v>
      </c>
      <c r="L54" t="s">
        <v>625</v>
      </c>
      <c r="M54" s="3" t="str">
        <f t="shared" si="10"/>
        <v>Matemáticas 1</v>
      </c>
      <c r="N54" s="3" t="str">
        <f>IF(C54="","",IF(AND(C54&lt;&gt;"",D54&lt;&gt;"",E54&lt;&gt;"",I54&lt;&gt;"",M54&lt;&gt;"",J54&lt;&gt;"",IFERROR(MATCH(INDEX($B:$B,MATCH($C54,$C:$C,0)),IMAGENES!$B:$B,0),-1)&gt;0),"'si'","'no'"))</f>
        <v>'si'</v>
      </c>
      <c r="P54">
        <f t="shared" si="0"/>
        <v>52</v>
      </c>
      <c r="Q54" t="str">
        <f t="shared" si="1"/>
        <v>Guirnaldas de fiestas patrias, 20cm</v>
      </c>
      <c r="R54" t="str">
        <f t="shared" si="2"/>
        <v>Guirnaldas de fiestas patrias, decoración fiestas patrias, tamaño 20cm</v>
      </c>
      <c r="S54">
        <f t="shared" si="3"/>
        <v>0</v>
      </c>
      <c r="T54" t="str">
        <f t="shared" si="4"/>
        <v>Celebraciones</v>
      </c>
      <c r="U54" t="str">
        <f t="shared" si="5"/>
        <v>Fiestas Patrias</v>
      </c>
      <c r="V54">
        <f>IF($T54="","",INDEX(CATEGORIAS!$A:$A,MATCH($T54,CATEGORIAS!$B:$B,0)))</f>
        <v>7</v>
      </c>
      <c r="W54">
        <f>IF($U54="","",INDEX(SUBCATEGORIAS!$A:$A,MATCH($U54,SUBCATEGORIAS!$B:$B,0)))</f>
        <v>35</v>
      </c>
      <c r="X54">
        <f t="shared" si="6"/>
        <v>1300</v>
      </c>
      <c r="Y54" t="str">
        <f t="shared" si="11"/>
        <v/>
      </c>
      <c r="Z54" t="str">
        <f t="shared" si="12"/>
        <v>'si'</v>
      </c>
      <c r="AB54">
        <v>52</v>
      </c>
      <c r="AC54" t="str">
        <f t="shared" si="15"/>
        <v/>
      </c>
      <c r="AD54" t="str">
        <f>IFERROR(IF(MATCH($AC47,$P:$P,0)&gt;0,CONCATENATE("precio: ",INDEX($X:$X,MATCH($AC47,$P:$P,0)),","),0),"")</f>
        <v>precio: 1000,</v>
      </c>
      <c r="AI54">
        <f>IF($D54="","",INDEX(CATEGORIAS!$A:$A,MATCH($D54,CATEGORIAS!$B:$B,0)))</f>
        <v>4</v>
      </c>
      <c r="AJ54">
        <f>IF($E54="","",INDEX(SUBCATEGORIAS!$A:$A,MATCH($E54,SUBCATEGORIAS!$B:$B,0)))</f>
        <v>6</v>
      </c>
      <c r="AK54">
        <f t="shared" si="7"/>
        <v>52</v>
      </c>
      <c r="AM54" s="2" t="str">
        <f t="shared" si="13"/>
        <v>004</v>
      </c>
      <c r="AN54" t="str">
        <f t="shared" si="14"/>
        <v>006</v>
      </c>
      <c r="AO54" t="str">
        <f t="shared" si="8"/>
        <v>0052</v>
      </c>
      <c r="AP54" t="str">
        <f t="shared" si="9"/>
        <v>{ id_sku: '0040060052', id_articulo: '37', variacion: 'Matemáticas 1' },</v>
      </c>
    </row>
    <row r="55" spans="1:42" x14ac:dyDescent="0.25">
      <c r="A55">
        <f>IF(C55="","",MAX($A$2:A54)+1)</f>
        <v>53</v>
      </c>
      <c r="B55" s="3" t="str">
        <f>IF(C55="","",IF(COUNTIF($C$2:$C54,$C55)=0,MAX($B$2:$B54)+1,""))</f>
        <v/>
      </c>
      <c r="C55" t="s">
        <v>270</v>
      </c>
      <c r="D55" t="s">
        <v>34</v>
      </c>
      <c r="E55" t="s">
        <v>48</v>
      </c>
      <c r="H55" t="s">
        <v>237</v>
      </c>
      <c r="I55">
        <v>10000</v>
      </c>
      <c r="J55" t="s">
        <v>144</v>
      </c>
      <c r="K55" t="s">
        <v>139</v>
      </c>
      <c r="L55" t="s">
        <v>625</v>
      </c>
      <c r="M55" s="3" t="str">
        <f t="shared" si="10"/>
        <v>Matemáticas 2</v>
      </c>
      <c r="N55" s="3" t="str">
        <f>IF(C55="","",IF(AND(C55&lt;&gt;"",D55&lt;&gt;"",E55&lt;&gt;"",I55&lt;&gt;"",M55&lt;&gt;"",J55&lt;&gt;"",IFERROR(MATCH(INDEX($B:$B,MATCH($C55,$C:$C,0)),IMAGENES!$B:$B,0),-1)&gt;0),"'si'","'no'"))</f>
        <v>'si'</v>
      </c>
      <c r="P55">
        <f t="shared" si="0"/>
        <v>53</v>
      </c>
      <c r="Q55" t="str">
        <f t="shared" si="1"/>
        <v>Guirnaldas de fiestas patrias, 50cm</v>
      </c>
      <c r="R55" t="str">
        <f t="shared" si="2"/>
        <v>Guirnaldas de fiestas patrias, decoración fiestas patrias, tamaño 50cm</v>
      </c>
      <c r="S55">
        <f t="shared" si="3"/>
        <v>0</v>
      </c>
      <c r="T55" t="str">
        <f t="shared" si="4"/>
        <v>Celebraciones</v>
      </c>
      <c r="U55" t="str">
        <f t="shared" si="5"/>
        <v>Fiestas Patrias</v>
      </c>
      <c r="V55">
        <f>IF($T55="","",INDEX(CATEGORIAS!$A:$A,MATCH($T55,CATEGORIAS!$B:$B,0)))</f>
        <v>7</v>
      </c>
      <c r="W55">
        <f>IF($U55="","",INDEX(SUBCATEGORIAS!$A:$A,MATCH($U55,SUBCATEGORIAS!$B:$B,0)))</f>
        <v>35</v>
      </c>
      <c r="X55">
        <f t="shared" si="6"/>
        <v>1600</v>
      </c>
      <c r="Y55" t="str">
        <f t="shared" si="11"/>
        <v/>
      </c>
      <c r="Z55" t="str">
        <f t="shared" si="12"/>
        <v>'si'</v>
      </c>
      <c r="AB55">
        <v>53</v>
      </c>
      <c r="AC55" t="str">
        <f t="shared" si="15"/>
        <v/>
      </c>
      <c r="AD55" t="str">
        <f>IFERROR(IF(MATCH($AC47,$P:$P,0)&gt;0,CONCATENATE("video: ",IF(OR(INDEX($Y:$Y,MATCH($AC47,$P:$P,0))=0,INDEX($Y:$Y,MATCH($AC47,$P:$P,0))=" ",INDEX($Y:$Y,MATCH($AC47,$P:$P,0))=""),CONCATENATE(CHAR(39),CHAR(39)),CONCATENATE(CHAR(39),INDEX($Y:$Y,MATCH($AC47,$P:$P,0)),CHAR(39))),","),0),"")</f>
        <v>video: '',</v>
      </c>
      <c r="AI55">
        <f>IF($D55="","",INDEX(CATEGORIAS!$A:$A,MATCH($D55,CATEGORIAS!$B:$B,0)))</f>
        <v>4</v>
      </c>
      <c r="AJ55">
        <f>IF($E55="","",INDEX(SUBCATEGORIAS!$A:$A,MATCH($E55,SUBCATEGORIAS!$B:$B,0)))</f>
        <v>6</v>
      </c>
      <c r="AK55">
        <f t="shared" si="7"/>
        <v>53</v>
      </c>
      <c r="AM55" s="2" t="str">
        <f t="shared" si="13"/>
        <v>004</v>
      </c>
      <c r="AN55" t="str">
        <f t="shared" si="14"/>
        <v>006</v>
      </c>
      <c r="AO55" t="str">
        <f t="shared" si="8"/>
        <v>0053</v>
      </c>
      <c r="AP55" t="str">
        <f t="shared" si="9"/>
        <v>{ id_sku: '0040060053', id_articulo: '37', variacion: 'Matemáticas 2' },</v>
      </c>
    </row>
    <row r="56" spans="1:42" x14ac:dyDescent="0.25">
      <c r="A56">
        <f>IF(C56="","",MAX($A$2:A55)+1)</f>
        <v>54</v>
      </c>
      <c r="B56" s="3" t="str">
        <f>IF(C56="","",IF(COUNTIF($C$2:$C55,$C56)=0,MAX($B$2:$B55)+1,""))</f>
        <v/>
      </c>
      <c r="C56" t="s">
        <v>270</v>
      </c>
      <c r="D56" t="s">
        <v>34</v>
      </c>
      <c r="E56" t="s">
        <v>48</v>
      </c>
      <c r="H56" t="s">
        <v>238</v>
      </c>
      <c r="I56">
        <v>10000</v>
      </c>
      <c r="J56" t="s">
        <v>144</v>
      </c>
      <c r="K56" t="s">
        <v>139</v>
      </c>
      <c r="L56" t="s">
        <v>625</v>
      </c>
      <c r="M56" s="3" t="str">
        <f t="shared" si="10"/>
        <v>Matemáticas 3</v>
      </c>
      <c r="N56" s="3" t="str">
        <f>IF(C56="","",IF(AND(C56&lt;&gt;"",D56&lt;&gt;"",E56&lt;&gt;"",I56&lt;&gt;"",M56&lt;&gt;"",J56&lt;&gt;"",IFERROR(MATCH(INDEX($B:$B,MATCH($C56,$C:$C,0)),IMAGENES!$B:$B,0),-1)&gt;0),"'si'","'no'"))</f>
        <v>'si'</v>
      </c>
      <c r="P56">
        <f t="shared" si="0"/>
        <v>54</v>
      </c>
      <c r="Q56" t="str">
        <f t="shared" si="1"/>
        <v>Bolsa para prendas delicadas para lavadora</v>
      </c>
      <c r="R56" t="str">
        <f t="shared" si="2"/>
        <v>Bolsa para prendas delicadas para lavadora</v>
      </c>
      <c r="S56">
        <f t="shared" si="3"/>
        <v>0</v>
      </c>
      <c r="T56" t="str">
        <f t="shared" si="4"/>
        <v>Hogar</v>
      </c>
      <c r="U56" t="str">
        <f t="shared" si="5"/>
        <v>Bolsa lavadora</v>
      </c>
      <c r="V56">
        <f>IF($T56="","",INDEX(CATEGORIAS!$A:$A,MATCH($T56,CATEGORIAS!$B:$B,0)))</f>
        <v>2</v>
      </c>
      <c r="W56">
        <f>IF($U56="","",INDEX(SUBCATEGORIAS!$A:$A,MATCH($U56,SUBCATEGORIAS!$B:$B,0)))</f>
        <v>25</v>
      </c>
      <c r="X56">
        <f t="shared" si="6"/>
        <v>1000</v>
      </c>
      <c r="Y56" t="str">
        <f t="shared" si="11"/>
        <v/>
      </c>
      <c r="Z56" t="str">
        <f t="shared" si="12"/>
        <v>'si'</v>
      </c>
      <c r="AB56">
        <v>54</v>
      </c>
      <c r="AC56" t="str">
        <f t="shared" si="15"/>
        <v/>
      </c>
      <c r="AD56" t="str">
        <f>IFERROR(IF(MATCH($AC47,$P:$P,0)&gt;0,CONCATENATE("disponible: ",INDEX($Z:$Z,MATCH($AC47,$P:$P,0)),","),0),"")</f>
        <v>disponible: 'no',</v>
      </c>
      <c r="AI56">
        <f>IF($D56="","",INDEX(CATEGORIAS!$A:$A,MATCH($D56,CATEGORIAS!$B:$B,0)))</f>
        <v>4</v>
      </c>
      <c r="AJ56">
        <f>IF($E56="","",INDEX(SUBCATEGORIAS!$A:$A,MATCH($E56,SUBCATEGORIAS!$B:$B,0)))</f>
        <v>6</v>
      </c>
      <c r="AK56">
        <f t="shared" si="7"/>
        <v>54</v>
      </c>
      <c r="AM56" s="2" t="str">
        <f t="shared" si="13"/>
        <v>004</v>
      </c>
      <c r="AN56" t="str">
        <f t="shared" si="14"/>
        <v>006</v>
      </c>
      <c r="AO56" t="str">
        <f t="shared" si="8"/>
        <v>0054</v>
      </c>
      <c r="AP56" t="str">
        <f t="shared" si="9"/>
        <v>{ id_sku: '0040060054', id_articulo: '37', variacion: 'Matemáticas 3' },</v>
      </c>
    </row>
    <row r="57" spans="1:42" x14ac:dyDescent="0.25">
      <c r="A57">
        <f>IF(C57="","",MAX($A$2:A56)+1)</f>
        <v>55</v>
      </c>
      <c r="B57" s="3" t="str">
        <f>IF(C57="","",IF(COUNTIF($C$2:$C56,$C57)=0,MAX($B$2:$B56)+1,""))</f>
        <v/>
      </c>
      <c r="C57" t="s">
        <v>270</v>
      </c>
      <c r="D57" t="s">
        <v>34</v>
      </c>
      <c r="E57" t="s">
        <v>48</v>
      </c>
      <c r="H57" t="s">
        <v>239</v>
      </c>
      <c r="I57">
        <v>10000</v>
      </c>
      <c r="J57" t="s">
        <v>144</v>
      </c>
      <c r="K57" t="s">
        <v>139</v>
      </c>
      <c r="L57" t="s">
        <v>625</v>
      </c>
      <c r="M57" s="3" t="str">
        <f t="shared" si="10"/>
        <v>Matemáticas 4</v>
      </c>
      <c r="N57" s="3" t="str">
        <f>IF(C57="","",IF(AND(C57&lt;&gt;"",D57&lt;&gt;"",E57&lt;&gt;"",I57&lt;&gt;"",M57&lt;&gt;"",J57&lt;&gt;"",IFERROR(MATCH(INDEX($B:$B,MATCH($C57,$C:$C,0)),IMAGENES!$B:$B,0),-1)&gt;0),"'si'","'no'"))</f>
        <v>'si'</v>
      </c>
      <c r="P57">
        <f t="shared" si="0"/>
        <v>55</v>
      </c>
      <c r="Q57" t="str">
        <f t="shared" si="1"/>
        <v>Cometa de Chile</v>
      </c>
      <c r="R57" t="str">
        <f t="shared" si="2"/>
        <v>Cometa de Chile 120x60cm.</v>
      </c>
      <c r="S57">
        <f t="shared" si="3"/>
        <v>0</v>
      </c>
      <c r="T57" t="str">
        <f t="shared" si="4"/>
        <v>Celebraciones</v>
      </c>
      <c r="U57" t="str">
        <f t="shared" si="5"/>
        <v>Fiestas Patrias</v>
      </c>
      <c r="V57">
        <f>IF($T57="","",INDEX(CATEGORIAS!$A:$A,MATCH($T57,CATEGORIAS!$B:$B,0)))</f>
        <v>7</v>
      </c>
      <c r="W57">
        <f>IF($U57="","",INDEX(SUBCATEGORIAS!$A:$A,MATCH($U57,SUBCATEGORIAS!$B:$B,0)))</f>
        <v>35</v>
      </c>
      <c r="X57">
        <f t="shared" si="6"/>
        <v>2000</v>
      </c>
      <c r="Y57" t="str">
        <f t="shared" si="11"/>
        <v/>
      </c>
      <c r="Z57" t="str">
        <f t="shared" si="12"/>
        <v>'si'</v>
      </c>
      <c r="AB57">
        <v>55</v>
      </c>
      <c r="AC57" t="str">
        <f t="shared" si="15"/>
        <v/>
      </c>
      <c r="AD57" t="str">
        <f>IFERROR(IF(MATCH($AC47,$P:$P,0)&gt;0,"},",0),"")</f>
        <v>},</v>
      </c>
      <c r="AI57">
        <f>IF($D57="","",INDEX(CATEGORIAS!$A:$A,MATCH($D57,CATEGORIAS!$B:$B,0)))</f>
        <v>4</v>
      </c>
      <c r="AJ57">
        <f>IF($E57="","",INDEX(SUBCATEGORIAS!$A:$A,MATCH($E57,SUBCATEGORIAS!$B:$B,0)))</f>
        <v>6</v>
      </c>
      <c r="AK57">
        <f t="shared" si="7"/>
        <v>55</v>
      </c>
      <c r="AM57" s="2" t="str">
        <f t="shared" si="13"/>
        <v>004</v>
      </c>
      <c r="AN57" t="str">
        <f t="shared" si="14"/>
        <v>006</v>
      </c>
      <c r="AO57" t="str">
        <f t="shared" si="8"/>
        <v>0055</v>
      </c>
      <c r="AP57" t="str">
        <f t="shared" si="9"/>
        <v>{ id_sku: '0040060055', id_articulo: '37', variacion: 'Matemáticas 4' },</v>
      </c>
    </row>
    <row r="58" spans="1:42" x14ac:dyDescent="0.25">
      <c r="A58">
        <f>IF(C58="","",MAX($A$2:A57)+1)</f>
        <v>56</v>
      </c>
      <c r="B58" s="3">
        <f>IF(C58="","",IF(COUNTIF($C$2:$C57,$C58)=0,MAX($B$2:$B57)+1,""))</f>
        <v>38</v>
      </c>
      <c r="C58" t="s">
        <v>271</v>
      </c>
      <c r="D58" t="s">
        <v>35</v>
      </c>
      <c r="E58" t="s">
        <v>251</v>
      </c>
      <c r="H58" t="s">
        <v>252</v>
      </c>
      <c r="I58">
        <v>8000</v>
      </c>
      <c r="J58" t="s">
        <v>257</v>
      </c>
      <c r="K58" t="s">
        <v>253</v>
      </c>
      <c r="L58" t="s">
        <v>625</v>
      </c>
      <c r="M58" s="3" t="str">
        <f t="shared" si="10"/>
        <v>Colores surtidos</v>
      </c>
      <c r="N58" s="3" t="str">
        <f>IF(C58="","",IF(AND(C58&lt;&gt;"",D58&lt;&gt;"",E58&lt;&gt;"",I58&lt;&gt;"",M58&lt;&gt;"",J58&lt;&gt;"",IFERROR(MATCH(INDEX($B:$B,MATCH($C58,$C:$C,0)),IMAGENES!$B:$B,0),-1)&gt;0),"'si'","'no'"))</f>
        <v>'si'</v>
      </c>
      <c r="P58">
        <f t="shared" si="0"/>
        <v>56</v>
      </c>
      <c r="Q58" t="str">
        <f t="shared" si="1"/>
        <v>Dispensador bolsas mascotas - verde</v>
      </c>
      <c r="R58" t="str">
        <f t="shared" si="2"/>
        <v>Dispensador bolsas de desecho de mascotas + 2 rollos de bolsas (40 unidades en total)</v>
      </c>
      <c r="S58">
        <f t="shared" si="3"/>
        <v>0</v>
      </c>
      <c r="T58" t="str">
        <f t="shared" si="4"/>
        <v>Mascotas</v>
      </c>
      <c r="U58" t="str">
        <f t="shared" si="5"/>
        <v>Dispensador bolsas de mascotas</v>
      </c>
      <c r="V58">
        <f>IF($T58="","",INDEX(CATEGORIAS!$A:$A,MATCH($T58,CATEGORIAS!$B:$B,0)))</f>
        <v>5</v>
      </c>
      <c r="W58">
        <f>IF($U58="","",INDEX(SUBCATEGORIAS!$A:$A,MATCH($U58,SUBCATEGORIAS!$B:$B,0)))</f>
        <v>26</v>
      </c>
      <c r="X58">
        <f t="shared" si="6"/>
        <v>2000</v>
      </c>
      <c r="Y58" t="str">
        <f t="shared" si="11"/>
        <v/>
      </c>
      <c r="Z58" t="str">
        <f t="shared" si="12"/>
        <v>'si'</v>
      </c>
      <c r="AB58">
        <v>56</v>
      </c>
      <c r="AC58">
        <f t="shared" si="15"/>
        <v>6</v>
      </c>
      <c r="AD58" t="str">
        <f>IFERROR(IF(MATCH($AC58,$P:$P,0)&gt;0,"{",0),"")</f>
        <v>{</v>
      </c>
      <c r="AI58">
        <f>IF($D58="","",INDEX(CATEGORIAS!$A:$A,MATCH($D58,CATEGORIAS!$B:$B,0)))</f>
        <v>2</v>
      </c>
      <c r="AJ58">
        <f>IF($E58="","",INDEX(SUBCATEGORIAS!$A:$A,MATCH($E58,SUBCATEGORIAS!$B:$B,0)))</f>
        <v>21</v>
      </c>
      <c r="AK58">
        <f t="shared" si="7"/>
        <v>56</v>
      </c>
      <c r="AM58" s="2" t="str">
        <f t="shared" si="13"/>
        <v>002</v>
      </c>
      <c r="AN58" t="str">
        <f t="shared" si="14"/>
        <v>0021</v>
      </c>
      <c r="AO58" t="str">
        <f t="shared" si="8"/>
        <v>0056</v>
      </c>
      <c r="AP58" t="str">
        <f t="shared" si="9"/>
        <v>{ id_sku: '00200210056', id_articulo: '38', variacion: 'Colores surtidos' },</v>
      </c>
    </row>
    <row r="59" spans="1:42" x14ac:dyDescent="0.25">
      <c r="A59">
        <f>IF(C59="","",MAX($A$2:A58)+1)</f>
        <v>57</v>
      </c>
      <c r="B59" s="3">
        <f>IF(C59="","",IF(COUNTIF($C$2:$C58,$C59)=0,MAX($B$2:$B58)+1,""))</f>
        <v>39</v>
      </c>
      <c r="C59" t="s">
        <v>272</v>
      </c>
      <c r="D59" t="s">
        <v>200</v>
      </c>
      <c r="E59" t="s">
        <v>46</v>
      </c>
      <c r="H59" t="s">
        <v>274</v>
      </c>
      <c r="I59">
        <v>1000</v>
      </c>
      <c r="J59" t="s">
        <v>273</v>
      </c>
      <c r="K59" t="s">
        <v>311</v>
      </c>
      <c r="L59" t="s">
        <v>625</v>
      </c>
      <c r="M59" s="3" t="str">
        <f t="shared" si="10"/>
        <v>Diseño 1</v>
      </c>
      <c r="N59" s="3" t="str">
        <f>IF(C59="","",IF(AND(C59&lt;&gt;"",D59&lt;&gt;"",E59&lt;&gt;"",I59&lt;&gt;"",M59&lt;&gt;"",J59&lt;&gt;"",IFERROR(MATCH(INDEX($B:$B,MATCH($C59,$C:$C,0)),IMAGENES!$B:$B,0),-1)&gt;0),"'si'","'no'"))</f>
        <v>'si'</v>
      </c>
      <c r="P59">
        <f t="shared" si="0"/>
        <v>57</v>
      </c>
      <c r="Q59" t="str">
        <f t="shared" si="1"/>
        <v>Dispensador bolsas mascotas - rojo</v>
      </c>
      <c r="R59" t="str">
        <f t="shared" si="2"/>
        <v>Dispensador bolsas de desecho de mascotas + 2 rollos de bolsas (40 unidades en total)</v>
      </c>
      <c r="S59">
        <f t="shared" si="3"/>
        <v>0</v>
      </c>
      <c r="T59" t="str">
        <f t="shared" si="4"/>
        <v>Mascotas</v>
      </c>
      <c r="U59" t="str">
        <f t="shared" si="5"/>
        <v>Dispensador bolsas de mascotas</v>
      </c>
      <c r="V59">
        <f>IF($T59="","",INDEX(CATEGORIAS!$A:$A,MATCH($T59,CATEGORIAS!$B:$B,0)))</f>
        <v>5</v>
      </c>
      <c r="W59">
        <f>IF($U59="","",INDEX(SUBCATEGORIAS!$A:$A,MATCH($U59,SUBCATEGORIAS!$B:$B,0)))</f>
        <v>26</v>
      </c>
      <c r="X59">
        <f t="shared" si="6"/>
        <v>2000</v>
      </c>
      <c r="Y59" t="str">
        <f t="shared" si="11"/>
        <v/>
      </c>
      <c r="Z59" t="str">
        <f t="shared" si="12"/>
        <v>'si'</v>
      </c>
      <c r="AB59">
        <v>57</v>
      </c>
      <c r="AC59" t="str">
        <f t="shared" si="15"/>
        <v/>
      </c>
      <c r="AD59" t="str">
        <f>IFERROR(IF(MATCH($AC58,$P:$P,0)&gt;0,CONCATENATE("id_articulo: ",$AC58,","),0),"")</f>
        <v>id_articulo: 6,</v>
      </c>
      <c r="AI59">
        <f>IF($D59="","",INDEX(CATEGORIAS!$A:$A,MATCH($D59,CATEGORIAS!$B:$B,0)))</f>
        <v>1</v>
      </c>
      <c r="AJ59">
        <f>IF($E59="","",INDEX(SUBCATEGORIAS!$A:$A,MATCH($E59,SUBCATEGORIAS!$B:$B,0)))</f>
        <v>4</v>
      </c>
      <c r="AK59">
        <f t="shared" si="7"/>
        <v>57</v>
      </c>
      <c r="AM59" s="2" t="str">
        <f t="shared" si="13"/>
        <v>001</v>
      </c>
      <c r="AN59" t="str">
        <f t="shared" si="14"/>
        <v>004</v>
      </c>
      <c r="AO59" t="str">
        <f t="shared" si="8"/>
        <v>0057</v>
      </c>
      <c r="AP59" t="str">
        <f t="shared" si="9"/>
        <v>{ id_sku: '0010040057', id_articulo: '39', variacion: 'Diseño 1' },</v>
      </c>
    </row>
    <row r="60" spans="1:42" x14ac:dyDescent="0.25">
      <c r="A60">
        <f>IF(C60="","",MAX($A$2:A59)+1)</f>
        <v>58</v>
      </c>
      <c r="B60" s="3" t="str">
        <f>IF(C60="","",IF(COUNTIF($C$2:$C59,$C60)=0,MAX($B$2:$B59)+1,""))</f>
        <v/>
      </c>
      <c r="C60" t="s">
        <v>272</v>
      </c>
      <c r="D60" t="s">
        <v>200</v>
      </c>
      <c r="E60" t="s">
        <v>46</v>
      </c>
      <c r="H60" t="s">
        <v>275</v>
      </c>
      <c r="I60">
        <v>1000</v>
      </c>
      <c r="J60" t="s">
        <v>273</v>
      </c>
      <c r="K60" t="s">
        <v>311</v>
      </c>
      <c r="L60" t="s">
        <v>625</v>
      </c>
      <c r="M60" s="3" t="str">
        <f t="shared" si="10"/>
        <v>Diseño 2</v>
      </c>
      <c r="N60" s="3" t="str">
        <f>IF(C60="","",IF(AND(C60&lt;&gt;"",D60&lt;&gt;"",E60&lt;&gt;"",I60&lt;&gt;"",M60&lt;&gt;"",J60&lt;&gt;"",IFERROR(MATCH(INDEX($B:$B,MATCH($C60,$C:$C,0)),IMAGENES!$B:$B,0),-1)&gt;0),"'si'","'no'"))</f>
        <v>'si'</v>
      </c>
      <c r="P60">
        <f t="shared" si="0"/>
        <v>58</v>
      </c>
      <c r="Q60" t="str">
        <f t="shared" si="1"/>
        <v>Dispensador bolsas mascotas - negro</v>
      </c>
      <c r="R60" t="str">
        <f t="shared" si="2"/>
        <v>Dispensador bolsas de desecho de mascotas + 2 rollos de bolsas (40 unidades en total)</v>
      </c>
      <c r="S60">
        <f t="shared" si="3"/>
        <v>0</v>
      </c>
      <c r="T60" t="str">
        <f t="shared" si="4"/>
        <v>Mascotas</v>
      </c>
      <c r="U60" t="str">
        <f t="shared" si="5"/>
        <v>Dispensador bolsas de mascotas</v>
      </c>
      <c r="V60">
        <f>IF($T60="","",INDEX(CATEGORIAS!$A:$A,MATCH($T60,CATEGORIAS!$B:$B,0)))</f>
        <v>5</v>
      </c>
      <c r="W60">
        <f>IF($U60="","",INDEX(SUBCATEGORIAS!$A:$A,MATCH($U60,SUBCATEGORIAS!$B:$B,0)))</f>
        <v>26</v>
      </c>
      <c r="X60">
        <f t="shared" si="6"/>
        <v>2000</v>
      </c>
      <c r="Y60" t="str">
        <f t="shared" si="11"/>
        <v/>
      </c>
      <c r="Z60" t="str">
        <f t="shared" si="12"/>
        <v>'si'</v>
      </c>
      <c r="AB60">
        <v>58</v>
      </c>
      <c r="AC60" t="str">
        <f t="shared" si="15"/>
        <v/>
      </c>
      <c r="AD60" t="str">
        <f>IFERROR(IF(MATCH($AC58,$P:$P,0)&gt;0,CONCATENATE("nombre: '",INDEX($Q:$Q,MATCH($AC58,$P:$P,0)),"',"),0),"")</f>
        <v>nombre: 'Bolsa de regalos botellas ',</v>
      </c>
      <c r="AI60">
        <f>IF($D60="","",INDEX(CATEGORIAS!$A:$A,MATCH($D60,CATEGORIAS!$B:$B,0)))</f>
        <v>1</v>
      </c>
      <c r="AJ60">
        <f>IF($E60="","",INDEX(SUBCATEGORIAS!$A:$A,MATCH($E60,SUBCATEGORIAS!$B:$B,0)))</f>
        <v>4</v>
      </c>
      <c r="AK60">
        <f t="shared" si="7"/>
        <v>58</v>
      </c>
      <c r="AM60" s="2" t="str">
        <f t="shared" si="13"/>
        <v>001</v>
      </c>
      <c r="AN60" t="str">
        <f t="shared" si="14"/>
        <v>004</v>
      </c>
      <c r="AO60" t="str">
        <f t="shared" si="8"/>
        <v>0058</v>
      </c>
      <c r="AP60" t="str">
        <f t="shared" si="9"/>
        <v>{ id_sku: '0010040058', id_articulo: '39', variacion: 'Diseño 2' },</v>
      </c>
    </row>
    <row r="61" spans="1:42" x14ac:dyDescent="0.25">
      <c r="A61">
        <f>IF(C61="","",MAX($A$2:A60)+1)</f>
        <v>59</v>
      </c>
      <c r="B61" s="3" t="str">
        <f>IF(C61="","",IF(COUNTIF($C$2:$C60,$C61)=0,MAX($B$2:$B60)+1,""))</f>
        <v/>
      </c>
      <c r="C61" t="s">
        <v>272</v>
      </c>
      <c r="D61" t="s">
        <v>200</v>
      </c>
      <c r="E61" t="s">
        <v>46</v>
      </c>
      <c r="H61" t="s">
        <v>276</v>
      </c>
      <c r="I61">
        <v>1000</v>
      </c>
      <c r="J61" t="s">
        <v>273</v>
      </c>
      <c r="K61" t="s">
        <v>311</v>
      </c>
      <c r="L61" t="s">
        <v>625</v>
      </c>
      <c r="M61" s="3" t="str">
        <f t="shared" si="10"/>
        <v>Diseño 3</v>
      </c>
      <c r="N61" s="3" t="str">
        <f>IF(C61="","",IF(AND(C61&lt;&gt;"",D61&lt;&gt;"",E61&lt;&gt;"",I61&lt;&gt;"",M61&lt;&gt;"",J61&lt;&gt;"",IFERROR(MATCH(INDEX($B:$B,MATCH($C61,$C:$C,0)),IMAGENES!$B:$B,0),-1)&gt;0),"'si'","'no'"))</f>
        <v>'si'</v>
      </c>
      <c r="P61">
        <f t="shared" si="0"/>
        <v>59</v>
      </c>
      <c r="Q61" t="str">
        <f t="shared" si="1"/>
        <v>App Monitor de Tareas - para profesores y jefes de área</v>
      </c>
      <c r="R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1" t="str">
        <f t="shared" si="3"/>
        <v>**Esta aplicación esta diseñada exclusivamente para Windows y Microsoft Excel 10 en adelante. Incluye 2 licencias de uso, las cuales permiten utilizar la planilla en hasta 2 dispositivos.**</v>
      </c>
      <c r="T61" t="str">
        <f t="shared" si="4"/>
        <v>Digital</v>
      </c>
      <c r="U61" t="str">
        <f t="shared" si="5"/>
        <v>Planilla excel</v>
      </c>
      <c r="V61">
        <f>IF($T61="","",INDEX(CATEGORIAS!$A:$A,MATCH($T61,CATEGORIAS!$B:$B,0)))</f>
        <v>3</v>
      </c>
      <c r="W61">
        <f>IF($U61="","",INDEX(SUBCATEGORIAS!$A:$A,MATCH($U61,SUBCATEGORIAS!$B:$B,0)))</f>
        <v>27</v>
      </c>
      <c r="X61">
        <f t="shared" si="6"/>
        <v>8000</v>
      </c>
      <c r="Y61" t="str">
        <f t="shared" si="11"/>
        <v/>
      </c>
      <c r="Z61" t="str">
        <f t="shared" si="12"/>
        <v>'si'</v>
      </c>
      <c r="AB61">
        <v>59</v>
      </c>
      <c r="AC61" t="str">
        <f t="shared" si="15"/>
        <v/>
      </c>
      <c r="AD61" t="str">
        <f>IFERROR(IF(MATCH($AC58,$P:$P,0)&gt;0,CONCATENATE("descripcion: '",INDEX($R:$R,MATCH($AC58,$P:$P,0)),"',"),0),"")</f>
        <v>descripcion: 'Bolsa de regalo. 12.5x35x8 cm.',</v>
      </c>
      <c r="AI61">
        <f>IF($D61="","",INDEX(CATEGORIAS!$A:$A,MATCH($D61,CATEGORIAS!$B:$B,0)))</f>
        <v>1</v>
      </c>
      <c r="AJ61">
        <f>IF($E61="","",INDEX(SUBCATEGORIAS!$A:$A,MATCH($E61,SUBCATEGORIAS!$B:$B,0)))</f>
        <v>4</v>
      </c>
      <c r="AK61">
        <f t="shared" si="7"/>
        <v>59</v>
      </c>
      <c r="AM61" s="2" t="str">
        <f t="shared" si="13"/>
        <v>001</v>
      </c>
      <c r="AN61" t="str">
        <f t="shared" si="14"/>
        <v>004</v>
      </c>
      <c r="AO61" t="str">
        <f t="shared" si="8"/>
        <v>0059</v>
      </c>
      <c r="AP61" t="str">
        <f t="shared" si="9"/>
        <v>{ id_sku: '0010040059', id_articulo: '39', variacion: 'Diseño 3' },</v>
      </c>
    </row>
    <row r="62" spans="1:42" x14ac:dyDescent="0.25">
      <c r="A62">
        <f>IF(C62="","",MAX($A$2:A61)+1)</f>
        <v>60</v>
      </c>
      <c r="B62" s="3" t="str">
        <f>IF(C62="","",IF(COUNTIF($C$2:$C61,$C62)=0,MAX($B$2:$B61)+1,""))</f>
        <v/>
      </c>
      <c r="C62" t="s">
        <v>272</v>
      </c>
      <c r="D62" t="s">
        <v>200</v>
      </c>
      <c r="E62" t="s">
        <v>46</v>
      </c>
      <c r="H62" t="s">
        <v>277</v>
      </c>
      <c r="I62">
        <v>1000</v>
      </c>
      <c r="J62" t="s">
        <v>273</v>
      </c>
      <c r="K62" t="s">
        <v>311</v>
      </c>
      <c r="L62" t="s">
        <v>625</v>
      </c>
      <c r="M62" s="3" t="str">
        <f t="shared" si="10"/>
        <v>Diseño 4</v>
      </c>
      <c r="N62" s="3" t="str">
        <f>IF(C62="","",IF(AND(C62&lt;&gt;"",D62&lt;&gt;"",E62&lt;&gt;"",I62&lt;&gt;"",M62&lt;&gt;"",J62&lt;&gt;"",IFERROR(MATCH(INDEX($B:$B,MATCH($C62,$C:$C,0)),IMAGENES!$B:$B,0),-1)&gt;0),"'si'","'no'"))</f>
        <v>'si'</v>
      </c>
      <c r="P62">
        <f t="shared" si="0"/>
        <v>60</v>
      </c>
      <c r="Q62" t="str">
        <f t="shared" si="1"/>
        <v>Aceite Aromático Lavanda Krishna 15 ml</v>
      </c>
      <c r="R62" t="str">
        <f t="shared" si="2"/>
        <v>Fragancia relajante y calmante.</v>
      </c>
      <c r="S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2" t="str">
        <f t="shared" si="4"/>
        <v>Hogar</v>
      </c>
      <c r="U62" t="str">
        <f t="shared" si="5"/>
        <v>Aromaterapia</v>
      </c>
      <c r="V62">
        <f>IF($T62="","",INDEX(CATEGORIAS!$A:$A,MATCH($T62,CATEGORIAS!$B:$B,0)))</f>
        <v>2</v>
      </c>
      <c r="W62">
        <f>IF($U62="","",INDEX(SUBCATEGORIAS!$A:$A,MATCH($U62,SUBCATEGORIAS!$B:$B,0)))</f>
        <v>28</v>
      </c>
      <c r="X62">
        <f t="shared" si="6"/>
        <v>3000</v>
      </c>
      <c r="Y62" t="str">
        <f t="shared" si="11"/>
        <v/>
      </c>
      <c r="Z62" t="str">
        <f t="shared" si="12"/>
        <v>'si'</v>
      </c>
      <c r="AB62">
        <v>60</v>
      </c>
      <c r="AC62" t="str">
        <f t="shared" si="15"/>
        <v/>
      </c>
      <c r="AD62" t="str">
        <f>IFERROR(IF(MATCH($AC58,$P:$P,0)&gt;0,CONCATENATE("descripcion_larga: '",INDEX($S:$S,MATCH($AC58,$P:$P,0)),"',"),0),"")</f>
        <v>descripcion_larga: 'Una bolsa de regalo para botellas es un accesorio elegante y práctico diseñado para presentar botellas de vino, licor u otras bebidas de manera sofisticada',</v>
      </c>
      <c r="AI62">
        <f>IF($D62="","",INDEX(CATEGORIAS!$A:$A,MATCH($D62,CATEGORIAS!$B:$B,0)))</f>
        <v>1</v>
      </c>
      <c r="AJ62">
        <f>IF($E62="","",INDEX(SUBCATEGORIAS!$A:$A,MATCH($E62,SUBCATEGORIAS!$B:$B,0)))</f>
        <v>4</v>
      </c>
      <c r="AK62">
        <f t="shared" si="7"/>
        <v>60</v>
      </c>
      <c r="AM62" s="2" t="str">
        <f t="shared" si="13"/>
        <v>001</v>
      </c>
      <c r="AN62" t="str">
        <f t="shared" si="14"/>
        <v>004</v>
      </c>
      <c r="AO62" t="str">
        <f t="shared" si="8"/>
        <v>0060</v>
      </c>
      <c r="AP62" t="str">
        <f t="shared" si="9"/>
        <v>{ id_sku: '0010040060', id_articulo: '39', variacion: 'Diseño 4' },</v>
      </c>
    </row>
    <row r="63" spans="1:42" x14ac:dyDescent="0.25">
      <c r="A63">
        <f>IF(C63="","",MAX($A$2:A62)+1)</f>
        <v>61</v>
      </c>
      <c r="B63" s="3" t="str">
        <f>IF(C63="","",IF(COUNTIF($C$2:$C62,$C63)=0,MAX($B$2:$B62)+1,""))</f>
        <v/>
      </c>
      <c r="C63" t="s">
        <v>272</v>
      </c>
      <c r="D63" t="s">
        <v>200</v>
      </c>
      <c r="E63" t="s">
        <v>46</v>
      </c>
      <c r="H63" t="s">
        <v>278</v>
      </c>
      <c r="I63">
        <v>1000</v>
      </c>
      <c r="J63" t="s">
        <v>273</v>
      </c>
      <c r="K63" t="s">
        <v>311</v>
      </c>
      <c r="L63" t="s">
        <v>625</v>
      </c>
      <c r="M63" s="3" t="str">
        <f t="shared" si="10"/>
        <v>Diseño 5</v>
      </c>
      <c r="N63" s="3" t="str">
        <f>IF(C63="","",IF(AND(C63&lt;&gt;"",D63&lt;&gt;"",E63&lt;&gt;"",I63&lt;&gt;"",M63&lt;&gt;"",J63&lt;&gt;"",IFERROR(MATCH(INDEX($B:$B,MATCH($C63,$C:$C,0)),IMAGENES!$B:$B,0),-1)&gt;0),"'si'","'no'"))</f>
        <v>'si'</v>
      </c>
      <c r="P63">
        <f t="shared" si="0"/>
        <v>61</v>
      </c>
      <c r="Q63" t="str">
        <f t="shared" si="1"/>
        <v>Aceite Aromático Manzana Canela Clavo Krishna 15 ml</v>
      </c>
      <c r="R63" t="str">
        <f t="shared" si="2"/>
        <v>Fragancia relajante y calmante.</v>
      </c>
      <c r="S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3" t="str">
        <f t="shared" si="4"/>
        <v>Hogar</v>
      </c>
      <c r="U63" t="str">
        <f t="shared" si="5"/>
        <v>Aromaterapia</v>
      </c>
      <c r="V63">
        <f>IF($T63="","",INDEX(CATEGORIAS!$A:$A,MATCH($T63,CATEGORIAS!$B:$B,0)))</f>
        <v>2</v>
      </c>
      <c r="W63">
        <f>IF($U63="","",INDEX(SUBCATEGORIAS!$A:$A,MATCH($U63,SUBCATEGORIAS!$B:$B,0)))</f>
        <v>28</v>
      </c>
      <c r="X63">
        <f t="shared" si="6"/>
        <v>3000</v>
      </c>
      <c r="Y63" t="str">
        <f t="shared" si="11"/>
        <v/>
      </c>
      <c r="Z63" t="str">
        <f t="shared" si="12"/>
        <v>'si'</v>
      </c>
      <c r="AB63">
        <v>61</v>
      </c>
      <c r="AC63" t="str">
        <f t="shared" si="15"/>
        <v/>
      </c>
      <c r="AD63" t="str">
        <f>IFERROR(IF(MATCH($AC58,$P:$P,0)&gt;0,CONCATENATE("id_categoria: '",INDEX($V:$V,MATCH($AC58,$P:$P,0)),"',"),0),"")</f>
        <v>id_categoria: '1',</v>
      </c>
      <c r="AI63">
        <f>IF($D63="","",INDEX(CATEGORIAS!$A:$A,MATCH($D63,CATEGORIAS!$B:$B,0)))</f>
        <v>1</v>
      </c>
      <c r="AJ63">
        <f>IF($E63="","",INDEX(SUBCATEGORIAS!$A:$A,MATCH($E63,SUBCATEGORIAS!$B:$B,0)))</f>
        <v>4</v>
      </c>
      <c r="AK63">
        <f t="shared" si="7"/>
        <v>61</v>
      </c>
      <c r="AM63" s="2" t="str">
        <f t="shared" si="13"/>
        <v>001</v>
      </c>
      <c r="AN63" t="str">
        <f t="shared" si="14"/>
        <v>004</v>
      </c>
      <c r="AO63" t="str">
        <f t="shared" si="8"/>
        <v>0061</v>
      </c>
      <c r="AP63" t="str">
        <f t="shared" si="9"/>
        <v>{ id_sku: '0010040061', id_articulo: '39', variacion: 'Diseño 5' },</v>
      </c>
    </row>
    <row r="64" spans="1:42" x14ac:dyDescent="0.25">
      <c r="A64">
        <f>IF(C64="","",MAX($A$2:A63)+1)</f>
        <v>62</v>
      </c>
      <c r="B64" s="3" t="str">
        <f>IF(C64="","",IF(COUNTIF($C$2:$C63,$C64)=0,MAX($B$2:$B63)+1,""))</f>
        <v/>
      </c>
      <c r="C64" t="s">
        <v>272</v>
      </c>
      <c r="D64" t="s">
        <v>200</v>
      </c>
      <c r="E64" t="s">
        <v>46</v>
      </c>
      <c r="H64" t="s">
        <v>279</v>
      </c>
      <c r="I64">
        <v>1000</v>
      </c>
      <c r="J64" t="s">
        <v>273</v>
      </c>
      <c r="K64" t="s">
        <v>311</v>
      </c>
      <c r="L64" t="s">
        <v>625</v>
      </c>
      <c r="M64" s="3" t="str">
        <f t="shared" si="10"/>
        <v>Diseño 6</v>
      </c>
      <c r="N64" s="3" t="str">
        <f>IF(C64="","",IF(AND(C64&lt;&gt;"",D64&lt;&gt;"",E64&lt;&gt;"",I64&lt;&gt;"",M64&lt;&gt;"",J64&lt;&gt;"",IFERROR(MATCH(INDEX($B:$B,MATCH($C64,$C:$C,0)),IMAGENES!$B:$B,0),-1)&gt;0),"'si'","'no'"))</f>
        <v>'si'</v>
      </c>
      <c r="P64">
        <f t="shared" si="0"/>
        <v>62</v>
      </c>
      <c r="Q64" t="str">
        <f t="shared" si="1"/>
        <v>Aceite Aromático Canela Krishna 15 ml</v>
      </c>
      <c r="R64" t="str">
        <f t="shared" si="2"/>
        <v>Fragancia relajante y calmante.</v>
      </c>
      <c r="S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4" t="str">
        <f t="shared" si="4"/>
        <v>Hogar</v>
      </c>
      <c r="U64" t="str">
        <f t="shared" si="5"/>
        <v>Aromaterapia</v>
      </c>
      <c r="V64">
        <f>IF($T64="","",INDEX(CATEGORIAS!$A:$A,MATCH($T64,CATEGORIAS!$B:$B,0)))</f>
        <v>2</v>
      </c>
      <c r="W64">
        <f>IF($U64="","",INDEX(SUBCATEGORIAS!$A:$A,MATCH($U64,SUBCATEGORIAS!$B:$B,0)))</f>
        <v>28</v>
      </c>
      <c r="X64">
        <f t="shared" si="6"/>
        <v>3000</v>
      </c>
      <c r="Y64" t="str">
        <f t="shared" si="11"/>
        <v/>
      </c>
      <c r="Z64" t="str">
        <f t="shared" si="12"/>
        <v>'si'</v>
      </c>
      <c r="AB64">
        <v>62</v>
      </c>
      <c r="AC64" t="str">
        <f t="shared" si="15"/>
        <v/>
      </c>
      <c r="AD64" t="str">
        <f>IFERROR(IF(MATCH($AC58,$P:$P,0)&gt;0,CONCATENATE("id_subcategoria: '",INDEX($W:$W,MATCH($AC58,$P:$P,0)),"',"),0),"")</f>
        <v>id_subcategoria: '4',</v>
      </c>
      <c r="AI64">
        <f>IF($D64="","",INDEX(CATEGORIAS!$A:$A,MATCH($D64,CATEGORIAS!$B:$B,0)))</f>
        <v>1</v>
      </c>
      <c r="AJ64">
        <f>IF($E64="","",INDEX(SUBCATEGORIAS!$A:$A,MATCH($E64,SUBCATEGORIAS!$B:$B,0)))</f>
        <v>4</v>
      </c>
      <c r="AK64">
        <f t="shared" si="7"/>
        <v>62</v>
      </c>
      <c r="AM64" s="2" t="str">
        <f t="shared" si="13"/>
        <v>001</v>
      </c>
      <c r="AN64" t="str">
        <f t="shared" si="14"/>
        <v>004</v>
      </c>
      <c r="AO64" t="str">
        <f t="shared" si="8"/>
        <v>0062</v>
      </c>
      <c r="AP64" t="str">
        <f t="shared" si="9"/>
        <v>{ id_sku: '0010040062', id_articulo: '39', variacion: 'Diseño 6' },</v>
      </c>
    </row>
    <row r="65" spans="1:42" x14ac:dyDescent="0.25">
      <c r="A65">
        <f>IF(C65="","",MAX($A$2:A64)+1)</f>
        <v>63</v>
      </c>
      <c r="B65" s="3" t="str">
        <f>IF(C65="","",IF(COUNTIF($C$2:$C64,$C65)=0,MAX($B$2:$B64)+1,""))</f>
        <v/>
      </c>
      <c r="C65" t="s">
        <v>272</v>
      </c>
      <c r="D65" t="s">
        <v>200</v>
      </c>
      <c r="E65" t="s">
        <v>46</v>
      </c>
      <c r="H65" t="s">
        <v>280</v>
      </c>
      <c r="I65">
        <v>1000</v>
      </c>
      <c r="J65" t="s">
        <v>273</v>
      </c>
      <c r="K65" t="s">
        <v>311</v>
      </c>
      <c r="L65" t="s">
        <v>625</v>
      </c>
      <c r="M65" s="3" t="str">
        <f t="shared" si="10"/>
        <v>Diseño 7</v>
      </c>
      <c r="N65" s="3" t="str">
        <f>IF(C65="","",IF(AND(C65&lt;&gt;"",D65&lt;&gt;"",E65&lt;&gt;"",I65&lt;&gt;"",M65&lt;&gt;"",J65&lt;&gt;"",IFERROR(MATCH(INDEX($B:$B,MATCH($C65,$C:$C,0)),IMAGENES!$B:$B,0),-1)&gt;0),"'si'","'no'"))</f>
        <v>'si'</v>
      </c>
      <c r="P65">
        <f t="shared" si="0"/>
        <v>63</v>
      </c>
      <c r="Q65" t="str">
        <f t="shared" si="1"/>
        <v>Aceite Aromático Melisa Krishna 15 ml</v>
      </c>
      <c r="R65" t="str">
        <f t="shared" si="2"/>
        <v>Fragancia relajante y calmante.</v>
      </c>
      <c r="S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5" t="str">
        <f t="shared" si="4"/>
        <v>Hogar</v>
      </c>
      <c r="U65" t="str">
        <f t="shared" si="5"/>
        <v>Aromaterapia</v>
      </c>
      <c r="V65">
        <f>IF($T65="","",INDEX(CATEGORIAS!$A:$A,MATCH($T65,CATEGORIAS!$B:$B,0)))</f>
        <v>2</v>
      </c>
      <c r="W65">
        <f>IF($U65="","",INDEX(SUBCATEGORIAS!$A:$A,MATCH($U65,SUBCATEGORIAS!$B:$B,0)))</f>
        <v>28</v>
      </c>
      <c r="X65">
        <f t="shared" si="6"/>
        <v>3000</v>
      </c>
      <c r="Y65" t="str">
        <f t="shared" si="11"/>
        <v/>
      </c>
      <c r="Z65" t="str">
        <f t="shared" si="12"/>
        <v>'si'</v>
      </c>
      <c r="AB65">
        <v>63</v>
      </c>
      <c r="AC65" t="str">
        <f t="shared" si="15"/>
        <v/>
      </c>
      <c r="AD65" t="str">
        <f>IFERROR(IF(MATCH($AC58,$P:$P,0)&gt;0,CONCATENATE("precio: ",INDEX($X:$X,MATCH($AC58,$P:$P,0)),","),0),"")</f>
        <v>precio: 1500,</v>
      </c>
      <c r="AI65">
        <f>IF($D65="","",INDEX(CATEGORIAS!$A:$A,MATCH($D65,CATEGORIAS!$B:$B,0)))</f>
        <v>1</v>
      </c>
      <c r="AJ65">
        <f>IF($E65="","",INDEX(SUBCATEGORIAS!$A:$A,MATCH($E65,SUBCATEGORIAS!$B:$B,0)))</f>
        <v>4</v>
      </c>
      <c r="AK65">
        <f t="shared" si="7"/>
        <v>63</v>
      </c>
      <c r="AM65" s="2" t="str">
        <f t="shared" si="13"/>
        <v>001</v>
      </c>
      <c r="AN65" t="str">
        <f t="shared" si="14"/>
        <v>004</v>
      </c>
      <c r="AO65" t="str">
        <f t="shared" si="8"/>
        <v>0063</v>
      </c>
      <c r="AP65" t="str">
        <f t="shared" si="9"/>
        <v>{ id_sku: '0010040063', id_articulo: '39', variacion: 'Diseño 7' },</v>
      </c>
    </row>
    <row r="66" spans="1:42" x14ac:dyDescent="0.25">
      <c r="A66">
        <f>IF(C66="","",MAX($A$2:A65)+1)</f>
        <v>64</v>
      </c>
      <c r="B66" s="3" t="str">
        <f>IF(C66="","",IF(COUNTIF($C$2:$C65,$C66)=0,MAX($B$2:$B65)+1,""))</f>
        <v/>
      </c>
      <c r="C66" t="s">
        <v>272</v>
      </c>
      <c r="D66" t="s">
        <v>200</v>
      </c>
      <c r="E66" t="s">
        <v>46</v>
      </c>
      <c r="H66" t="s">
        <v>281</v>
      </c>
      <c r="I66">
        <v>1000</v>
      </c>
      <c r="J66" t="s">
        <v>273</v>
      </c>
      <c r="K66" t="s">
        <v>311</v>
      </c>
      <c r="L66" t="s">
        <v>625</v>
      </c>
      <c r="M66" s="3" t="str">
        <f t="shared" si="10"/>
        <v>Diseño 8</v>
      </c>
      <c r="N66" s="3" t="str">
        <f>IF(C66="","",IF(AND(C66&lt;&gt;"",D66&lt;&gt;"",E66&lt;&gt;"",I66&lt;&gt;"",M66&lt;&gt;"",J66&lt;&gt;"",IFERROR(MATCH(INDEX($B:$B,MATCH($C66,$C:$C,0)),IMAGENES!$B:$B,0),-1)&gt;0),"'si'","'no'"))</f>
        <v>'si'</v>
      </c>
      <c r="P66">
        <f t="shared" si="0"/>
        <v>64</v>
      </c>
      <c r="Q66" t="str">
        <f t="shared" si="1"/>
        <v>Aromatizador Lavanda Con Gatillo 350 ml</v>
      </c>
      <c r="R66" t="str">
        <f t="shared" si="2"/>
        <v>Aromatizador de ambientes líquido.</v>
      </c>
      <c r="S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6" t="str">
        <f t="shared" si="4"/>
        <v>Hogar</v>
      </c>
      <c r="U66" t="str">
        <f t="shared" si="5"/>
        <v>Aromaterapia</v>
      </c>
      <c r="V66">
        <f>IF($T66="","",INDEX(CATEGORIAS!$A:$A,MATCH($T66,CATEGORIAS!$B:$B,0)))</f>
        <v>2</v>
      </c>
      <c r="W66">
        <f>IF($U66="","",INDEX(SUBCATEGORIAS!$A:$A,MATCH($U66,SUBCATEGORIAS!$B:$B,0)))</f>
        <v>28</v>
      </c>
      <c r="X66">
        <f t="shared" si="6"/>
        <v>9990</v>
      </c>
      <c r="Y66" t="str">
        <f t="shared" si="11"/>
        <v/>
      </c>
      <c r="Z66" t="str">
        <f t="shared" si="12"/>
        <v>'si'</v>
      </c>
      <c r="AB66">
        <v>64</v>
      </c>
      <c r="AC66" t="str">
        <f t="shared" si="15"/>
        <v/>
      </c>
      <c r="AD66" t="str">
        <f>IFERROR(IF(MATCH($AC58,$P:$P,0)&gt;0,CONCATENATE("video: ",IF(OR(INDEX($Y:$Y,MATCH($AC58,$P:$P,0))=0,INDEX($Y:$Y,MATCH($AC58,$P:$P,0))=" ",INDEX($Y:$Y,MATCH($AC58,$P:$P,0))=""),CONCATENATE(CHAR(39),CHAR(39)),CONCATENATE(CHAR(39),INDEX($Y:$Y,MATCH($AC58,$P:$P,0)),CHAR(39))),","),0),"")</f>
        <v>video: '',</v>
      </c>
      <c r="AI66">
        <f>IF($D66="","",INDEX(CATEGORIAS!$A:$A,MATCH($D66,CATEGORIAS!$B:$B,0)))</f>
        <v>1</v>
      </c>
      <c r="AJ66">
        <f>IF($E66="","",INDEX(SUBCATEGORIAS!$A:$A,MATCH($E66,SUBCATEGORIAS!$B:$B,0)))</f>
        <v>4</v>
      </c>
      <c r="AK66">
        <f t="shared" si="7"/>
        <v>64</v>
      </c>
      <c r="AM66" s="2" t="str">
        <f t="shared" si="13"/>
        <v>001</v>
      </c>
      <c r="AN66" t="str">
        <f t="shared" si="14"/>
        <v>004</v>
      </c>
      <c r="AO66" t="str">
        <f t="shared" si="8"/>
        <v>0064</v>
      </c>
      <c r="AP66" t="str">
        <f t="shared" si="9"/>
        <v>{ id_sku: '0010040064', id_articulo: '39', variacion: 'Diseño 8' },</v>
      </c>
    </row>
    <row r="67" spans="1:42" x14ac:dyDescent="0.25">
      <c r="A67">
        <f>IF(C67="","",MAX($A$2:A66)+1)</f>
        <v>65</v>
      </c>
      <c r="B67" s="3">
        <f>IF(C67="","",IF(COUNTIF($C$2:$C66,$C67)=0,MAX($B$2:$B66)+1,""))</f>
        <v>40</v>
      </c>
      <c r="C67" t="s">
        <v>282</v>
      </c>
      <c r="D67" t="s">
        <v>200</v>
      </c>
      <c r="E67" t="s">
        <v>46</v>
      </c>
      <c r="H67" t="s">
        <v>274</v>
      </c>
      <c r="I67">
        <v>1500</v>
      </c>
      <c r="J67" t="s">
        <v>283</v>
      </c>
      <c r="K67" t="s">
        <v>311</v>
      </c>
      <c r="L67" t="s">
        <v>625</v>
      </c>
      <c r="M67" s="3" t="str">
        <f t="shared" si="10"/>
        <v>Diseño 1</v>
      </c>
      <c r="N67" s="3" t="str">
        <f>IF(C67="","",IF(AND(C67&lt;&gt;"",D67&lt;&gt;"",E67&lt;&gt;"",I67&lt;&gt;"",M67&lt;&gt;"",J67&lt;&gt;"",IFERROR(MATCH(INDEX($B:$B,MATCH($C67,$C:$C,0)),IMAGENES!$B:$B,0),-1)&gt;0),"'si'","'no'"))</f>
        <v>'si'</v>
      </c>
      <c r="P67">
        <f t="shared" ref="P67:P130" si="16">IFERROR(INDEX($B:$B,MATCH($A67,$B:$B,0)),"")</f>
        <v>65</v>
      </c>
      <c r="Q67" t="str">
        <f t="shared" ref="Q67:Q130" si="17">IF($P67="","",INDEX($C:$C,MATCH($P67,$B:$B,0)))</f>
        <v>Aromatizador Verbena Con Gatillo 350 ml</v>
      </c>
      <c r="R67" t="str">
        <f t="shared" ref="R67:R130" si="18">IF($P67="","",INDEX($J:$J,MATCH($P67,$B:$B,0)))</f>
        <v>Aromatizador de ambientes líquido.</v>
      </c>
      <c r="S67" t="str">
        <f t="shared" ref="S67:S130" si="19">IF($P67="","",INDEX($K:$K,MATCH($P67,$B:$B,0)))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7" t="str">
        <f t="shared" ref="T67:T130" si="20">IF($P67="","",INDEX($D:$D,MATCH($P67,$B:$B,0)))</f>
        <v>Hogar</v>
      </c>
      <c r="U67" t="str">
        <f t="shared" ref="U67:U130" si="21">IF($P67="","",INDEX($E:$E,MATCH($P67,$B:$B,0)))</f>
        <v>Aromaterapia</v>
      </c>
      <c r="V67">
        <f>IF($T67="","",INDEX(CATEGORIAS!$A:$A,MATCH($T67,CATEGORIAS!$B:$B,0)))</f>
        <v>2</v>
      </c>
      <c r="W67">
        <f>IF($U67="","",INDEX(SUBCATEGORIAS!$A:$A,MATCH($U67,SUBCATEGORIAS!$B:$B,0)))</f>
        <v>28</v>
      </c>
      <c r="X67">
        <f t="shared" ref="X67:X130" si="22">IF($P67="","",INDEX($I:$I,MATCH($P67,$B:$B,0)))</f>
        <v>9990</v>
      </c>
      <c r="Y67" t="str">
        <f t="shared" si="11"/>
        <v/>
      </c>
      <c r="Z67" t="str">
        <f t="shared" si="12"/>
        <v>'si'</v>
      </c>
      <c r="AB67">
        <v>65</v>
      </c>
      <c r="AC67" t="str">
        <f t="shared" si="15"/>
        <v/>
      </c>
      <c r="AD67" t="str">
        <f>IFERROR(IF(MATCH($AC58,$P:$P,0)&gt;0,CONCATENATE("disponible: ",INDEX($Z:$Z,MATCH($AC58,$P:$P,0)),","),0),"")</f>
        <v>disponible: 'si',</v>
      </c>
      <c r="AI67">
        <f>IF($D67="","",INDEX(CATEGORIAS!$A:$A,MATCH($D67,CATEGORIAS!$B:$B,0)))</f>
        <v>1</v>
      </c>
      <c r="AJ67">
        <f>IF($E67="","",INDEX(SUBCATEGORIAS!$A:$A,MATCH($E67,SUBCATEGORIAS!$B:$B,0)))</f>
        <v>4</v>
      </c>
      <c r="AK67">
        <f t="shared" ref="AK67:AK130" si="23">IF(A67="","",A67)</f>
        <v>65</v>
      </c>
      <c r="AM67" s="2" t="str">
        <f t="shared" si="13"/>
        <v>001</v>
      </c>
      <c r="AN67" t="str">
        <f t="shared" si="14"/>
        <v>004</v>
      </c>
      <c r="AO67" t="str">
        <f t="shared" ref="AO67:AO130" si="24">IF(A67="","",IF(A67/100&gt;0,IF(A67/10&gt;0,CONCATENATE("00",A67),CONCATENATE("0",A67)),A67))</f>
        <v>0065</v>
      </c>
      <c r="AP67" t="str">
        <f t="shared" ref="AP67:AP130" si="25">IF(A67="","",CONCATENATE("{ id_sku: '",CONCATENATE(AM67,AN67,AO67),"', id_articulo: '",INDEX($B:$B,MATCH($C67,$C:$C,0)),"', variacion: '",M67,"' },"))</f>
        <v>{ id_sku: '0010040065', id_articulo: '40', variacion: 'Diseño 1' },</v>
      </c>
    </row>
    <row r="68" spans="1:42" x14ac:dyDescent="0.25">
      <c r="A68">
        <f>IF(C68="","",MAX($A$2:A67)+1)</f>
        <v>66</v>
      </c>
      <c r="B68" s="3" t="str">
        <f>IF(C68="","",IF(COUNTIF($C$2:$C67,$C68)=0,MAX($B$2:$B67)+1,""))</f>
        <v/>
      </c>
      <c r="C68" t="s">
        <v>282</v>
      </c>
      <c r="D68" t="s">
        <v>200</v>
      </c>
      <c r="E68" t="s">
        <v>46</v>
      </c>
      <c r="H68" t="s">
        <v>275</v>
      </c>
      <c r="I68">
        <v>1500</v>
      </c>
      <c r="J68" t="s">
        <v>283</v>
      </c>
      <c r="K68" t="s">
        <v>311</v>
      </c>
      <c r="L68" t="s">
        <v>625</v>
      </c>
      <c r="M68" s="3" t="str">
        <f t="shared" ref="M68:M131" si="26">_xlfn.TEXTJOIN(" - ",TRUE,F68:H68)</f>
        <v>Diseño 2</v>
      </c>
      <c r="N68" s="3" t="str">
        <f>IF(C68="","",IF(AND(C68&lt;&gt;"",D68&lt;&gt;"",E68&lt;&gt;"",I68&lt;&gt;"",M68&lt;&gt;"",J68&lt;&gt;"",IFERROR(MATCH(INDEX($B:$B,MATCH($C68,$C:$C,0)),IMAGENES!$B:$B,0),-1)&gt;0),"'si'","'no'"))</f>
        <v>'si'</v>
      </c>
      <c r="P68">
        <f t="shared" si="16"/>
        <v>66</v>
      </c>
      <c r="Q68" t="str">
        <f t="shared" si="17"/>
        <v>Aromatizador Manzana Canela Con Gatillo 350 ml</v>
      </c>
      <c r="R68" t="str">
        <f t="shared" si="18"/>
        <v>Aromatizador de ambientes líquido.</v>
      </c>
      <c r="S68"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8" t="str">
        <f t="shared" si="20"/>
        <v>Hogar</v>
      </c>
      <c r="U68" t="str">
        <f t="shared" si="21"/>
        <v>Aromaterapia</v>
      </c>
      <c r="V68">
        <f>IF($T68="","",INDEX(CATEGORIAS!$A:$A,MATCH($T68,CATEGORIAS!$B:$B,0)))</f>
        <v>2</v>
      </c>
      <c r="W68">
        <f>IF($U68="","",INDEX(SUBCATEGORIAS!$A:$A,MATCH($U68,SUBCATEGORIAS!$B:$B,0)))</f>
        <v>28</v>
      </c>
      <c r="X68">
        <f t="shared" si="22"/>
        <v>9990</v>
      </c>
      <c r="Y68" t="str">
        <f t="shared" ref="Y68:Y131" si="27">IF($P68="","",IF(OR(INDEX($L:$L,MATCH($P68,$B:$B,0))=0,INDEX($L:$L,MATCH($P68,$B:$B,0))=" "),"",INDEX($L:$L,MATCH($P68,$B:$B,0))))</f>
        <v/>
      </c>
      <c r="Z68" t="str">
        <f t="shared" ref="Z68:Z131" si="28">IF($P68="","",INDEX($N:$N,MATCH($P68,$B:$B,0)))</f>
        <v>'si'</v>
      </c>
      <c r="AB68">
        <v>66</v>
      </c>
      <c r="AC68" t="str">
        <f t="shared" si="15"/>
        <v/>
      </c>
      <c r="AD68" t="str">
        <f>IFERROR(IF(MATCH($AC58,$P:$P,0)&gt;0,"},",0),"")</f>
        <v>},</v>
      </c>
      <c r="AI68">
        <f>IF($D68="","",INDEX(CATEGORIAS!$A:$A,MATCH($D68,CATEGORIAS!$B:$B,0)))</f>
        <v>1</v>
      </c>
      <c r="AJ68">
        <f>IF($E68="","",INDEX(SUBCATEGORIAS!$A:$A,MATCH($E68,SUBCATEGORIAS!$B:$B,0)))</f>
        <v>4</v>
      </c>
      <c r="AK68">
        <f t="shared" si="23"/>
        <v>66</v>
      </c>
      <c r="AM68" s="2" t="str">
        <f t="shared" ref="AM68:AM131" si="29">IF(AI68="","",IF(AI68/100&gt;0,IF(AI68/10&gt;0,CONCATENATE("00",AI68),CONCATENATE("0",AI68)),AI68))</f>
        <v>001</v>
      </c>
      <c r="AN68" t="str">
        <f t="shared" ref="AN68:AN131" si="30">IF(AJ68="","",IF(AJ68/100&gt;0,IF(AJ68/10&gt;0,CONCATENATE("00",AJ68),CONCATENATE("0",AJ68)),AJ68))</f>
        <v>004</v>
      </c>
      <c r="AO68" t="str">
        <f t="shared" si="24"/>
        <v>0066</v>
      </c>
      <c r="AP68" t="str">
        <f t="shared" si="25"/>
        <v>{ id_sku: '0010040066', id_articulo: '40', variacion: 'Diseño 2' },</v>
      </c>
    </row>
    <row r="69" spans="1:42" x14ac:dyDescent="0.25">
      <c r="A69">
        <f>IF(C69="","",MAX($A$2:A68)+1)</f>
        <v>67</v>
      </c>
      <c r="B69" s="3">
        <f>IF(C69="","",IF(COUNTIF($C$2:$C68,$C69)=0,MAX($B$2:$B68)+1,""))</f>
        <v>41</v>
      </c>
      <c r="C69" t="s">
        <v>284</v>
      </c>
      <c r="D69" t="s">
        <v>200</v>
      </c>
      <c r="E69" t="s">
        <v>46</v>
      </c>
      <c r="H69" t="s">
        <v>274</v>
      </c>
      <c r="I69">
        <v>1500</v>
      </c>
      <c r="J69" t="s">
        <v>285</v>
      </c>
      <c r="K69" t="s">
        <v>311</v>
      </c>
      <c r="L69" t="s">
        <v>625</v>
      </c>
      <c r="M69" s="3" t="str">
        <f t="shared" si="26"/>
        <v>Diseño 1</v>
      </c>
      <c r="N69" s="3" t="str">
        <f>IF(C69="","",IF(AND(C69&lt;&gt;"",D69&lt;&gt;"",E69&lt;&gt;"",I69&lt;&gt;"",M69&lt;&gt;"",J69&lt;&gt;"",IFERROR(MATCH(INDEX($B:$B,MATCH($C69,$C:$C,0)),IMAGENES!$B:$B,0),-1)&gt;0),"'si'","'no'"))</f>
        <v>'si'</v>
      </c>
      <c r="P69">
        <f t="shared" si="16"/>
        <v>67</v>
      </c>
      <c r="Q69" t="str">
        <f t="shared" si="17"/>
        <v>Cometa de mariposa</v>
      </c>
      <c r="R69" t="str">
        <f t="shared" si="18"/>
        <v>Cometa de mariposa, 78x76cm.</v>
      </c>
      <c r="S69">
        <f t="shared" si="19"/>
        <v>0</v>
      </c>
      <c r="T69" t="str">
        <f t="shared" si="20"/>
        <v>Celebraciones</v>
      </c>
      <c r="U69" t="str">
        <f t="shared" si="21"/>
        <v>Fiestas Patrias</v>
      </c>
      <c r="V69">
        <f>IF($T69="","",INDEX(CATEGORIAS!$A:$A,MATCH($T69,CATEGORIAS!$B:$B,0)))</f>
        <v>7</v>
      </c>
      <c r="W69">
        <f>IF($U69="","",INDEX(SUBCATEGORIAS!$A:$A,MATCH($U69,SUBCATEGORIAS!$B:$B,0)))</f>
        <v>35</v>
      </c>
      <c r="X69">
        <f t="shared" si="22"/>
        <v>1500</v>
      </c>
      <c r="Y69" t="str">
        <f t="shared" si="27"/>
        <v/>
      </c>
      <c r="Z69" t="str">
        <f t="shared" si="28"/>
        <v>'si'</v>
      </c>
      <c r="AB69">
        <v>67</v>
      </c>
      <c r="AC69">
        <f t="shared" ref="AC69:AC132" si="31">IF(AB68/11=INT(AB68/11),AB68/11+1,"")</f>
        <v>7</v>
      </c>
      <c r="AD69" t="str">
        <f>IFERROR(IF(MATCH($AC69,$P:$P,0)&gt;0,"{",0),"")</f>
        <v>{</v>
      </c>
      <c r="AI69">
        <f>IF($D69="","",INDEX(CATEGORIAS!$A:$A,MATCH($D69,CATEGORIAS!$B:$B,0)))</f>
        <v>1</v>
      </c>
      <c r="AJ69">
        <f>IF($E69="","",INDEX(SUBCATEGORIAS!$A:$A,MATCH($E69,SUBCATEGORIAS!$B:$B,0)))</f>
        <v>4</v>
      </c>
      <c r="AK69">
        <f t="shared" si="23"/>
        <v>67</v>
      </c>
      <c r="AM69" s="2" t="str">
        <f t="shared" si="29"/>
        <v>001</v>
      </c>
      <c r="AN69" t="str">
        <f t="shared" si="30"/>
        <v>004</v>
      </c>
      <c r="AO69" t="str">
        <f t="shared" si="24"/>
        <v>0067</v>
      </c>
      <c r="AP69" t="str">
        <f t="shared" si="25"/>
        <v>{ id_sku: '0010040067', id_articulo: '41', variacion: 'Diseño 1' },</v>
      </c>
    </row>
    <row r="70" spans="1:42" x14ac:dyDescent="0.25">
      <c r="A70">
        <f>IF(C70="","",MAX($A$2:A69)+1)</f>
        <v>68</v>
      </c>
      <c r="B70" s="3" t="str">
        <f>IF(C70="","",IF(COUNTIF($C$2:$C69,$C70)=0,MAX($B$2:$B69)+1,""))</f>
        <v/>
      </c>
      <c r="C70" t="s">
        <v>284</v>
      </c>
      <c r="D70" t="s">
        <v>200</v>
      </c>
      <c r="E70" t="s">
        <v>46</v>
      </c>
      <c r="H70" t="s">
        <v>275</v>
      </c>
      <c r="I70">
        <v>1500</v>
      </c>
      <c r="J70" t="s">
        <v>285</v>
      </c>
      <c r="K70" t="s">
        <v>311</v>
      </c>
      <c r="L70" t="s">
        <v>625</v>
      </c>
      <c r="M70" s="3" t="str">
        <f t="shared" si="26"/>
        <v>Diseño 2</v>
      </c>
      <c r="N70" s="3" t="str">
        <f>IF(C70="","",IF(AND(C70&lt;&gt;"",D70&lt;&gt;"",E70&lt;&gt;"",I70&lt;&gt;"",M70&lt;&gt;"",J70&lt;&gt;"",IFERROR(MATCH(INDEX($B:$B,MATCH($C70,$C:$C,0)),IMAGENES!$B:$B,0),-1)&gt;0),"'si'","'no'"))</f>
        <v>'si'</v>
      </c>
      <c r="P70">
        <f t="shared" si="16"/>
        <v>68</v>
      </c>
      <c r="Q70" t="str">
        <f t="shared" si="17"/>
        <v>Stickers - Álbum de stickers (Motarro)</v>
      </c>
      <c r="R70" t="str">
        <f t="shared" si="18"/>
        <v>Álbum de stickers (Motarro) motivo de niña</v>
      </c>
      <c r="S70">
        <f t="shared" si="19"/>
        <v>0</v>
      </c>
      <c r="T70" t="str">
        <f t="shared" si="20"/>
        <v>Librería y papelería</v>
      </c>
      <c r="U70" t="str">
        <f t="shared" si="21"/>
        <v>Stickers</v>
      </c>
      <c r="V70">
        <f>IF($T70="","",INDEX(CATEGORIAS!$A:$A,MATCH($T70,CATEGORIAS!$B:$B,0)))</f>
        <v>1</v>
      </c>
      <c r="W70">
        <f>IF($U70="","",INDEX(SUBCATEGORIAS!$A:$A,MATCH($U70,SUBCATEGORIAS!$B:$B,0)))</f>
        <v>13</v>
      </c>
      <c r="X70">
        <f t="shared" si="22"/>
        <v>2000</v>
      </c>
      <c r="Y70" t="str">
        <f t="shared" si="27"/>
        <v/>
      </c>
      <c r="Z70" t="str">
        <f t="shared" si="28"/>
        <v>'si'</v>
      </c>
      <c r="AB70">
        <v>68</v>
      </c>
      <c r="AC70" t="str">
        <f t="shared" si="31"/>
        <v/>
      </c>
      <c r="AD70" t="str">
        <f>IFERROR(IF(MATCH($AC69,$P:$P,0)&gt;0,CONCATENATE("id_articulo: ",$AC69,","),0),"")</f>
        <v>id_articulo: 7,</v>
      </c>
      <c r="AI70">
        <f>IF($D70="","",INDEX(CATEGORIAS!$A:$A,MATCH($D70,CATEGORIAS!$B:$B,0)))</f>
        <v>1</v>
      </c>
      <c r="AJ70">
        <f>IF($E70="","",INDEX(SUBCATEGORIAS!$A:$A,MATCH($E70,SUBCATEGORIAS!$B:$B,0)))</f>
        <v>4</v>
      </c>
      <c r="AK70">
        <f t="shared" si="23"/>
        <v>68</v>
      </c>
      <c r="AM70" s="2" t="str">
        <f t="shared" si="29"/>
        <v>001</v>
      </c>
      <c r="AN70" t="str">
        <f t="shared" si="30"/>
        <v>004</v>
      </c>
      <c r="AO70" t="str">
        <f t="shared" si="24"/>
        <v>0068</v>
      </c>
      <c r="AP70" t="str">
        <f t="shared" si="25"/>
        <v>{ id_sku: '0010040068', id_articulo: '41', variacion: 'Diseño 2' },</v>
      </c>
    </row>
    <row r="71" spans="1:42" x14ac:dyDescent="0.25">
      <c r="A71">
        <f>IF(C71="","",MAX($A$2:A70)+1)</f>
        <v>69</v>
      </c>
      <c r="B71" s="3" t="str">
        <f>IF(C71="","",IF(COUNTIF($C$2:$C70,$C71)=0,MAX($B$2:$B70)+1,""))</f>
        <v/>
      </c>
      <c r="C71" t="s">
        <v>284</v>
      </c>
      <c r="D71" t="s">
        <v>200</v>
      </c>
      <c r="E71" t="s">
        <v>46</v>
      </c>
      <c r="H71" t="s">
        <v>276</v>
      </c>
      <c r="I71">
        <v>1500</v>
      </c>
      <c r="J71" t="s">
        <v>285</v>
      </c>
      <c r="K71" t="s">
        <v>311</v>
      </c>
      <c r="L71" t="s">
        <v>625</v>
      </c>
      <c r="M71" s="3" t="str">
        <f t="shared" si="26"/>
        <v>Diseño 3</v>
      </c>
      <c r="N71" s="3" t="str">
        <f>IF(C71="","",IF(AND(C71&lt;&gt;"",D71&lt;&gt;"",E71&lt;&gt;"",I71&lt;&gt;"",M71&lt;&gt;"",J71&lt;&gt;"",IFERROR(MATCH(INDEX($B:$B,MATCH($C71,$C:$C,0)),IMAGENES!$B:$B,0),-1)&gt;0),"'si'","'no'"))</f>
        <v>'si'</v>
      </c>
      <c r="P71">
        <f t="shared" si="16"/>
        <v>69</v>
      </c>
      <c r="Q71" t="str">
        <f t="shared" si="17"/>
        <v>Stickers - Block de stickers (Motarro)</v>
      </c>
      <c r="R71" t="str">
        <f t="shared" si="18"/>
        <v>Stickers - Block de stickers (Motarro) motivo de animalitos</v>
      </c>
      <c r="S71">
        <f t="shared" si="19"/>
        <v>0</v>
      </c>
      <c r="T71" t="str">
        <f t="shared" si="20"/>
        <v>Librería y papelería</v>
      </c>
      <c r="U71" t="str">
        <f t="shared" si="21"/>
        <v>Stickers</v>
      </c>
      <c r="V71">
        <f>IF($T71="","",INDEX(CATEGORIAS!$A:$A,MATCH($T71,CATEGORIAS!$B:$B,0)))</f>
        <v>1</v>
      </c>
      <c r="W71">
        <f>IF($U71="","",INDEX(SUBCATEGORIAS!$A:$A,MATCH($U71,SUBCATEGORIAS!$B:$B,0)))</f>
        <v>13</v>
      </c>
      <c r="X71">
        <f t="shared" si="22"/>
        <v>2000</v>
      </c>
      <c r="Y71" t="str">
        <f t="shared" si="27"/>
        <v/>
      </c>
      <c r="Z71" t="str">
        <f t="shared" si="28"/>
        <v>'si'</v>
      </c>
      <c r="AB71">
        <v>69</v>
      </c>
      <c r="AC71" t="str">
        <f t="shared" si="31"/>
        <v/>
      </c>
      <c r="AD71" t="str">
        <f>IFERROR(IF(MATCH($AC69,$P:$P,0)&gt;0,CONCATENATE("nombre: '",INDEX($Q:$Q,MATCH($AC69,$P:$P,0)),"',"),0),"")</f>
        <v>nombre: 'Scotch ',</v>
      </c>
      <c r="AI71">
        <f>IF($D71="","",INDEX(CATEGORIAS!$A:$A,MATCH($D71,CATEGORIAS!$B:$B,0)))</f>
        <v>1</v>
      </c>
      <c r="AJ71">
        <f>IF($E71="","",INDEX(SUBCATEGORIAS!$A:$A,MATCH($E71,SUBCATEGORIAS!$B:$B,0)))</f>
        <v>4</v>
      </c>
      <c r="AK71">
        <f t="shared" si="23"/>
        <v>69</v>
      </c>
      <c r="AM71" s="2" t="str">
        <f t="shared" si="29"/>
        <v>001</v>
      </c>
      <c r="AN71" t="str">
        <f t="shared" si="30"/>
        <v>004</v>
      </c>
      <c r="AO71" t="str">
        <f t="shared" si="24"/>
        <v>0069</v>
      </c>
      <c r="AP71" t="str">
        <f t="shared" si="25"/>
        <v>{ id_sku: '0010040069', id_articulo: '41', variacion: 'Diseño 3' },</v>
      </c>
    </row>
    <row r="72" spans="1:42" x14ac:dyDescent="0.25">
      <c r="A72">
        <f>IF(C72="","",MAX($A$2:A71)+1)</f>
        <v>70</v>
      </c>
      <c r="B72" s="3" t="str">
        <f>IF(C72="","",IF(COUNTIF($C$2:$C71,$C72)=0,MAX($B$2:$B71)+1,""))</f>
        <v/>
      </c>
      <c r="C72" t="s">
        <v>284</v>
      </c>
      <c r="D72" t="s">
        <v>200</v>
      </c>
      <c r="E72" t="s">
        <v>46</v>
      </c>
      <c r="H72" t="s">
        <v>277</v>
      </c>
      <c r="I72">
        <v>1500</v>
      </c>
      <c r="J72" t="s">
        <v>285</v>
      </c>
      <c r="K72" t="s">
        <v>311</v>
      </c>
      <c r="L72" t="s">
        <v>625</v>
      </c>
      <c r="M72" s="3" t="str">
        <f t="shared" si="26"/>
        <v>Diseño 4</v>
      </c>
      <c r="N72" s="3" t="str">
        <f>IF(C72="","",IF(AND(C72&lt;&gt;"",D72&lt;&gt;"",E72&lt;&gt;"",I72&lt;&gt;"",M72&lt;&gt;"",J72&lt;&gt;"",IFERROR(MATCH(INDEX($B:$B,MATCH($C72,$C:$C,0)),IMAGENES!$B:$B,0),-1)&gt;0),"'si'","'no'"))</f>
        <v>'si'</v>
      </c>
      <c r="P72">
        <f t="shared" si="16"/>
        <v>70</v>
      </c>
      <c r="Q72" t="str">
        <f t="shared" si="17"/>
        <v>Vela Flotante Te-Light x 25 u</v>
      </c>
      <c r="R72" t="str">
        <f t="shared" si="18"/>
        <v>Paquete de velas flotantes, especiales para difusores o para uso en agua, sirve también para decoración y difusores de cerámica. Medidas: 1 cm de alto x 3,5 cm de diámetro. Vela Flotante Duración 2,5 - 3 horas garantizado</v>
      </c>
      <c r="S72">
        <f t="shared" si="19"/>
        <v>0</v>
      </c>
      <c r="T72" t="str">
        <f t="shared" si="20"/>
        <v>Hogar</v>
      </c>
      <c r="U72" t="str">
        <f t="shared" si="21"/>
        <v>Aromaterapia</v>
      </c>
      <c r="V72">
        <f>IF($T72="","",INDEX(CATEGORIAS!$A:$A,MATCH($T72,CATEGORIAS!$B:$B,0)))</f>
        <v>2</v>
      </c>
      <c r="W72">
        <f>IF($U72="","",INDEX(SUBCATEGORIAS!$A:$A,MATCH($U72,SUBCATEGORIAS!$B:$B,0)))</f>
        <v>28</v>
      </c>
      <c r="X72">
        <f t="shared" si="22"/>
        <v>3500</v>
      </c>
      <c r="Y72" t="str">
        <f t="shared" si="27"/>
        <v/>
      </c>
      <c r="Z72" t="str">
        <f t="shared" si="28"/>
        <v>'si'</v>
      </c>
      <c r="AB72">
        <v>70</v>
      </c>
      <c r="AC72" t="str">
        <f t="shared" si="31"/>
        <v/>
      </c>
      <c r="AD72" t="str">
        <f>IFERROR(IF(MATCH($AC69,$P:$P,0)&gt;0,CONCATENATE("descripcion: '",INDEX($R:$R,MATCH($AC69,$P:$P,0)),"',"),0),"")</f>
        <v>descripcion: 'Cinta adhesiva',</v>
      </c>
      <c r="AI72">
        <f>IF($D72="","",INDEX(CATEGORIAS!$A:$A,MATCH($D72,CATEGORIAS!$B:$B,0)))</f>
        <v>1</v>
      </c>
      <c r="AJ72">
        <f>IF($E72="","",INDEX(SUBCATEGORIAS!$A:$A,MATCH($E72,SUBCATEGORIAS!$B:$B,0)))</f>
        <v>4</v>
      </c>
      <c r="AK72">
        <f t="shared" si="23"/>
        <v>70</v>
      </c>
      <c r="AM72" s="2" t="str">
        <f t="shared" si="29"/>
        <v>001</v>
      </c>
      <c r="AN72" t="str">
        <f t="shared" si="30"/>
        <v>004</v>
      </c>
      <c r="AO72" t="str">
        <f t="shared" si="24"/>
        <v>0070</v>
      </c>
      <c r="AP72" t="str">
        <f t="shared" si="25"/>
        <v>{ id_sku: '0010040070', id_articulo: '41', variacion: 'Diseño 4' },</v>
      </c>
    </row>
    <row r="73" spans="1:42" x14ac:dyDescent="0.25">
      <c r="A73">
        <f>IF(C73="","",MAX($A$2:A72)+1)</f>
        <v>71</v>
      </c>
      <c r="B73" s="3">
        <f>IF(C73="","",IF(COUNTIF($C$2:$C72,$C73)=0,MAX($B$2:$B72)+1,""))</f>
        <v>42</v>
      </c>
      <c r="C73" t="s">
        <v>286</v>
      </c>
      <c r="D73" t="s">
        <v>200</v>
      </c>
      <c r="E73" t="s">
        <v>46</v>
      </c>
      <c r="H73" t="s">
        <v>274</v>
      </c>
      <c r="I73">
        <v>1300</v>
      </c>
      <c r="J73" t="s">
        <v>287</v>
      </c>
      <c r="K73" t="s">
        <v>311</v>
      </c>
      <c r="L73" t="s">
        <v>625</v>
      </c>
      <c r="M73" s="3" t="str">
        <f t="shared" si="26"/>
        <v>Diseño 1</v>
      </c>
      <c r="N73" s="3" t="str">
        <f>IF(C73="","",IF(AND(C73&lt;&gt;"",D73&lt;&gt;"",E73&lt;&gt;"",I73&lt;&gt;"",M73&lt;&gt;"",J73&lt;&gt;"",IFERROR(MATCH(INDEX($B:$B,MATCH($C73,$C:$C,0)),IMAGENES!$B:$B,0),-1)&gt;0),"'si'","'no'"))</f>
        <v>'si'</v>
      </c>
      <c r="P73">
        <f t="shared" si="16"/>
        <v>71</v>
      </c>
      <c r="Q73" t="str">
        <f t="shared" si="17"/>
        <v>Incienso Alaukik - Purify The House</v>
      </c>
      <c r="R73" t="str">
        <f t="shared" si="18"/>
        <v>Incienso Alaukik cuidadosamente elaborado en caja grande de 30 gr para llenar tu hogar con alegría. Ideal ambientador en tu hogar. Descubre una experiencia sensorial con la perfecta mezcla frutal con canela. Aroma: Purify The House. Peso: 30gr. Cantidad: Aprox 20 Varas.</v>
      </c>
      <c r="S73">
        <f t="shared" si="19"/>
        <v>0</v>
      </c>
      <c r="T73" t="str">
        <f t="shared" si="20"/>
        <v>Hogar</v>
      </c>
      <c r="U73" t="str">
        <f t="shared" si="21"/>
        <v>Aromaterapia</v>
      </c>
      <c r="V73">
        <f>IF($T73="","",INDEX(CATEGORIAS!$A:$A,MATCH($T73,CATEGORIAS!$B:$B,0)))</f>
        <v>2</v>
      </c>
      <c r="W73">
        <f>IF($U73="","",INDEX(SUBCATEGORIAS!$A:$A,MATCH($U73,SUBCATEGORIAS!$B:$B,0)))</f>
        <v>28</v>
      </c>
      <c r="X73">
        <f t="shared" si="22"/>
        <v>2000</v>
      </c>
      <c r="Y73" t="str">
        <f t="shared" si="27"/>
        <v/>
      </c>
      <c r="Z73" t="str">
        <f t="shared" si="28"/>
        <v>'si'</v>
      </c>
      <c r="AB73">
        <v>71</v>
      </c>
      <c r="AC73" t="str">
        <f t="shared" si="31"/>
        <v/>
      </c>
      <c r="AD73" t="str">
        <f>IFERROR(IF(MATCH($AC69,$P:$P,0)&gt;0,CONCATENATE("descripcion_larga: '",INDEX($S:$S,MATCH($AC69,$P:$P,0)),"',"),0),"")</f>
        <v>descripcion_larga: 'Scotch es una cinta adhesiva versátil y confiable, ideal para una amplia gama de aplicaciones, desde envolver regalos hasta proyectos de manualidades y tareas cotidianas en el hogar o la oficina.',</v>
      </c>
      <c r="AI73">
        <f>IF($D73="","",INDEX(CATEGORIAS!$A:$A,MATCH($D73,CATEGORIAS!$B:$B,0)))</f>
        <v>1</v>
      </c>
      <c r="AJ73">
        <f>IF($E73="","",INDEX(SUBCATEGORIAS!$A:$A,MATCH($E73,SUBCATEGORIAS!$B:$B,0)))</f>
        <v>4</v>
      </c>
      <c r="AK73">
        <f t="shared" si="23"/>
        <v>71</v>
      </c>
      <c r="AM73" s="2" t="str">
        <f t="shared" si="29"/>
        <v>001</v>
      </c>
      <c r="AN73" t="str">
        <f t="shared" si="30"/>
        <v>004</v>
      </c>
      <c r="AO73" t="str">
        <f t="shared" si="24"/>
        <v>0071</v>
      </c>
      <c r="AP73" t="str">
        <f t="shared" si="25"/>
        <v>{ id_sku: '0010040071', id_articulo: '42', variacion: 'Diseño 1' },</v>
      </c>
    </row>
    <row r="74" spans="1:42" x14ac:dyDescent="0.25">
      <c r="A74">
        <f>IF(C74="","",MAX($A$2:A73)+1)</f>
        <v>72</v>
      </c>
      <c r="B74" s="3" t="str">
        <f>IF(C74="","",IF(COUNTIF($C$2:$C73,$C74)=0,MAX($B$2:$B73)+1,""))</f>
        <v/>
      </c>
      <c r="C74" t="s">
        <v>286</v>
      </c>
      <c r="D74" t="s">
        <v>200</v>
      </c>
      <c r="E74" t="s">
        <v>46</v>
      </c>
      <c r="H74" t="s">
        <v>275</v>
      </c>
      <c r="I74">
        <v>1300</v>
      </c>
      <c r="J74" t="s">
        <v>287</v>
      </c>
      <c r="K74" t="s">
        <v>311</v>
      </c>
      <c r="L74" t="s">
        <v>625</v>
      </c>
      <c r="M74" s="3" t="str">
        <f t="shared" si="26"/>
        <v>Diseño 2</v>
      </c>
      <c r="N74" s="3" t="str">
        <f>IF(C74="","",IF(AND(C74&lt;&gt;"",D74&lt;&gt;"",E74&lt;&gt;"",I74&lt;&gt;"",M74&lt;&gt;"",J74&lt;&gt;"",IFERROR(MATCH(INDEX($B:$B,MATCH($C74,$C:$C,0)),IMAGENES!$B:$B,0),-1)&gt;0),"'si'","'no'"))</f>
        <v>'si'</v>
      </c>
      <c r="P74">
        <f t="shared" si="16"/>
        <v>72</v>
      </c>
      <c r="Q74" t="str">
        <f t="shared" si="17"/>
        <v>Incienso Alaukik - Jasmín</v>
      </c>
      <c r="R74" t="str">
        <f t="shared" si="18"/>
        <v>Incienso Alaukik cuidadosamente elaborado en caja grande de 30 gr para llenar tu hogar con alegría. Ideal ambientador en tu hogar. Descubre una experiencia sensorial con la perfecta mezcla frutal con canela. Aroma: Jasmín. Peso: 30gr. Cantidad: Aprox 20 Varas.</v>
      </c>
      <c r="S74">
        <f t="shared" si="19"/>
        <v>0</v>
      </c>
      <c r="T74" t="str">
        <f t="shared" si="20"/>
        <v>Hogar</v>
      </c>
      <c r="U74" t="str">
        <f t="shared" si="21"/>
        <v>Aromaterapia</v>
      </c>
      <c r="V74">
        <f>IF($T74="","",INDEX(CATEGORIAS!$A:$A,MATCH($T74,CATEGORIAS!$B:$B,0)))</f>
        <v>2</v>
      </c>
      <c r="W74">
        <f>IF($U74="","",INDEX(SUBCATEGORIAS!$A:$A,MATCH($U74,SUBCATEGORIAS!$B:$B,0)))</f>
        <v>28</v>
      </c>
      <c r="X74">
        <f t="shared" si="22"/>
        <v>2000</v>
      </c>
      <c r="Y74" t="str">
        <f t="shared" si="27"/>
        <v/>
      </c>
      <c r="Z74" t="str">
        <f t="shared" si="28"/>
        <v>'si'</v>
      </c>
      <c r="AB74">
        <v>72</v>
      </c>
      <c r="AC74" t="str">
        <f t="shared" si="31"/>
        <v/>
      </c>
      <c r="AD74" t="str">
        <f>IFERROR(IF(MATCH($AC69,$P:$P,0)&gt;0,CONCATENATE("id_categoria: '",INDEX($V:$V,MATCH($AC69,$P:$P,0)),"',"),0),"")</f>
        <v>id_categoria: '1',</v>
      </c>
      <c r="AI74">
        <f>IF($D74="","",INDEX(CATEGORIAS!$A:$A,MATCH($D74,CATEGORIAS!$B:$B,0)))</f>
        <v>1</v>
      </c>
      <c r="AJ74">
        <f>IF($E74="","",INDEX(SUBCATEGORIAS!$A:$A,MATCH($E74,SUBCATEGORIAS!$B:$B,0)))</f>
        <v>4</v>
      </c>
      <c r="AK74">
        <f t="shared" si="23"/>
        <v>72</v>
      </c>
      <c r="AM74" s="2" t="str">
        <f t="shared" si="29"/>
        <v>001</v>
      </c>
      <c r="AN74" t="str">
        <f t="shared" si="30"/>
        <v>004</v>
      </c>
      <c r="AO74" t="str">
        <f t="shared" si="24"/>
        <v>0072</v>
      </c>
      <c r="AP74" t="str">
        <f t="shared" si="25"/>
        <v>{ id_sku: '0010040072', id_articulo: '42', variacion: 'Diseño 2' },</v>
      </c>
    </row>
    <row r="75" spans="1:42" x14ac:dyDescent="0.25">
      <c r="A75">
        <f>IF(C75="","",MAX($A$2:A74)+1)</f>
        <v>73</v>
      </c>
      <c r="B75" s="3" t="str">
        <f>IF(C75="","",IF(COUNTIF($C$2:$C74,$C75)=0,MAX($B$2:$B74)+1,""))</f>
        <v/>
      </c>
      <c r="C75" t="s">
        <v>286</v>
      </c>
      <c r="D75" t="s">
        <v>200</v>
      </c>
      <c r="E75" t="s">
        <v>46</v>
      </c>
      <c r="H75" t="s">
        <v>276</v>
      </c>
      <c r="I75">
        <v>1300</v>
      </c>
      <c r="J75" t="s">
        <v>287</v>
      </c>
      <c r="K75" t="s">
        <v>311</v>
      </c>
      <c r="L75" t="s">
        <v>625</v>
      </c>
      <c r="M75" s="3" t="str">
        <f t="shared" si="26"/>
        <v>Diseño 3</v>
      </c>
      <c r="N75" s="3" t="str">
        <f>IF(C75="","",IF(AND(C75&lt;&gt;"",D75&lt;&gt;"",E75&lt;&gt;"",I75&lt;&gt;"",M75&lt;&gt;"",J75&lt;&gt;"",IFERROR(MATCH(INDEX($B:$B,MATCH($C75,$C:$C,0)),IMAGENES!$B:$B,0),-1)&gt;0),"'si'","'no'"))</f>
        <v>'si'</v>
      </c>
      <c r="P75">
        <f t="shared" si="16"/>
        <v>73</v>
      </c>
      <c r="Q75" t="str">
        <f t="shared" si="17"/>
        <v>Incienso Alaukik - Palo Santo</v>
      </c>
      <c r="R75" t="str">
        <f t="shared" si="18"/>
        <v>Incienso Alaukik cuidadosamente elaborado en caja grande de 30 gr para llenar tu hogar con alegría. Ideal ambientador en tu hogar. Descubre una experiencia sensorial con la perfecta mezcla frutal con canela. Aroma: Palo Santo. Peso: 30gr. Cantidad: Aprox 20 Varas.</v>
      </c>
      <c r="S75">
        <f t="shared" si="19"/>
        <v>0</v>
      </c>
      <c r="T75" t="str">
        <f t="shared" si="20"/>
        <v>Hogar</v>
      </c>
      <c r="U75" t="str">
        <f t="shared" si="21"/>
        <v>Aromaterapia</v>
      </c>
      <c r="V75">
        <f>IF($T75="","",INDEX(CATEGORIAS!$A:$A,MATCH($T75,CATEGORIAS!$B:$B,0)))</f>
        <v>2</v>
      </c>
      <c r="W75">
        <f>IF($U75="","",INDEX(SUBCATEGORIAS!$A:$A,MATCH($U75,SUBCATEGORIAS!$B:$B,0)))</f>
        <v>28</v>
      </c>
      <c r="X75">
        <f t="shared" si="22"/>
        <v>2000</v>
      </c>
      <c r="Y75" t="str">
        <f t="shared" si="27"/>
        <v/>
      </c>
      <c r="Z75" t="str">
        <f t="shared" si="28"/>
        <v>'si'</v>
      </c>
      <c r="AB75">
        <v>73</v>
      </c>
      <c r="AC75" t="str">
        <f t="shared" si="31"/>
        <v/>
      </c>
      <c r="AD75" t="str">
        <f>IFERROR(IF(MATCH($AC69,$P:$P,0)&gt;0,CONCATENATE("id_subcategoria: '",INDEX($W:$W,MATCH($AC69,$P:$P,0)),"',"),0),"")</f>
        <v>id_subcategoria: '5',</v>
      </c>
      <c r="AI75">
        <f>IF($D75="","",INDEX(CATEGORIAS!$A:$A,MATCH($D75,CATEGORIAS!$B:$B,0)))</f>
        <v>1</v>
      </c>
      <c r="AJ75">
        <f>IF($E75="","",INDEX(SUBCATEGORIAS!$A:$A,MATCH($E75,SUBCATEGORIAS!$B:$B,0)))</f>
        <v>4</v>
      </c>
      <c r="AK75">
        <f t="shared" si="23"/>
        <v>73</v>
      </c>
      <c r="AM75" s="2" t="str">
        <f t="shared" si="29"/>
        <v>001</v>
      </c>
      <c r="AN75" t="str">
        <f t="shared" si="30"/>
        <v>004</v>
      </c>
      <c r="AO75" t="str">
        <f t="shared" si="24"/>
        <v>0073</v>
      </c>
      <c r="AP75" t="str">
        <f t="shared" si="25"/>
        <v>{ id_sku: '0010040073', id_articulo: '42', variacion: 'Diseño 3' },</v>
      </c>
    </row>
    <row r="76" spans="1:42" x14ac:dyDescent="0.25">
      <c r="A76">
        <f>IF(C76="","",MAX($A$2:A75)+1)</f>
        <v>74</v>
      </c>
      <c r="B76" s="3" t="str">
        <f>IF(C76="","",IF(COUNTIF($C$2:$C75,$C76)=0,MAX($B$2:$B75)+1,""))</f>
        <v/>
      </c>
      <c r="C76" t="s">
        <v>286</v>
      </c>
      <c r="D76" t="s">
        <v>200</v>
      </c>
      <c r="E76" t="s">
        <v>46</v>
      </c>
      <c r="H76" t="s">
        <v>277</v>
      </c>
      <c r="I76">
        <v>1300</v>
      </c>
      <c r="J76" t="s">
        <v>287</v>
      </c>
      <c r="K76" t="s">
        <v>311</v>
      </c>
      <c r="L76" t="s">
        <v>625</v>
      </c>
      <c r="M76" s="3" t="str">
        <f t="shared" si="26"/>
        <v>Diseño 4</v>
      </c>
      <c r="N76" s="3" t="str">
        <f>IF(C76="","",IF(AND(C76&lt;&gt;"",D76&lt;&gt;"",E76&lt;&gt;"",I76&lt;&gt;"",M76&lt;&gt;"",J76&lt;&gt;"",IFERROR(MATCH(INDEX($B:$B,MATCH($C76,$C:$C,0)),IMAGENES!$B:$B,0),-1)&gt;0),"'si'","'no'"))</f>
        <v>'si'</v>
      </c>
      <c r="P76">
        <f t="shared" si="16"/>
        <v>74</v>
      </c>
      <c r="Q76" t="str">
        <f t="shared" si="17"/>
        <v>Jabón de glicerina buena suerte - aroma: Ruda</v>
      </c>
      <c r="R76" t="str">
        <f t="shared" si="18"/>
        <v>Jabón en barra de 90 gr con propósito ideal para atraer buena suerte a tu vida y mejorar el ámbito de la vida que deseas. Contenido 90gr. Aroma: Ruda</v>
      </c>
      <c r="S76">
        <f t="shared" si="19"/>
        <v>0</v>
      </c>
      <c r="T76" t="str">
        <f t="shared" si="20"/>
        <v>Hogar</v>
      </c>
      <c r="U76" t="str">
        <f t="shared" si="21"/>
        <v>Aromaterapia</v>
      </c>
      <c r="V76">
        <f>IF($T76="","",INDEX(CATEGORIAS!$A:$A,MATCH($T76,CATEGORIAS!$B:$B,0)))</f>
        <v>2</v>
      </c>
      <c r="W76">
        <f>IF($U76="","",INDEX(SUBCATEGORIAS!$A:$A,MATCH($U76,SUBCATEGORIAS!$B:$B,0)))</f>
        <v>28</v>
      </c>
      <c r="X76">
        <f t="shared" si="22"/>
        <v>1800</v>
      </c>
      <c r="Y76" t="str">
        <f t="shared" si="27"/>
        <v/>
      </c>
      <c r="Z76" t="str">
        <f t="shared" si="28"/>
        <v>'si'</v>
      </c>
      <c r="AB76">
        <v>74</v>
      </c>
      <c r="AC76" t="str">
        <f t="shared" si="31"/>
        <v/>
      </c>
      <c r="AD76" t="str">
        <f>IFERROR(IF(MATCH($AC69,$P:$P,0)&gt;0,CONCATENATE("precio: ",INDEX($X:$X,MATCH($AC69,$P:$P,0)),","),0),"")</f>
        <v>precio: 200,</v>
      </c>
      <c r="AI76">
        <f>IF($D76="","",INDEX(CATEGORIAS!$A:$A,MATCH($D76,CATEGORIAS!$B:$B,0)))</f>
        <v>1</v>
      </c>
      <c r="AJ76">
        <f>IF($E76="","",INDEX(SUBCATEGORIAS!$A:$A,MATCH($E76,SUBCATEGORIAS!$B:$B,0)))</f>
        <v>4</v>
      </c>
      <c r="AK76">
        <f t="shared" si="23"/>
        <v>74</v>
      </c>
      <c r="AM76" s="2" t="str">
        <f t="shared" si="29"/>
        <v>001</v>
      </c>
      <c r="AN76" t="str">
        <f t="shared" si="30"/>
        <v>004</v>
      </c>
      <c r="AO76" t="str">
        <f t="shared" si="24"/>
        <v>0074</v>
      </c>
      <c r="AP76" t="str">
        <f t="shared" si="25"/>
        <v>{ id_sku: '0010040074', id_articulo: '42', variacion: 'Diseño 4' },</v>
      </c>
    </row>
    <row r="77" spans="1:42" x14ac:dyDescent="0.25">
      <c r="A77">
        <f>IF(C77="","",MAX($A$2:A76)+1)</f>
        <v>75</v>
      </c>
      <c r="B77" s="3">
        <f>IF(C77="","",IF(COUNTIF($C$2:$C76,$C77)=0,MAX($B$2:$B76)+1,""))</f>
        <v>43</v>
      </c>
      <c r="C77" t="s">
        <v>288</v>
      </c>
      <c r="D77" t="s">
        <v>200</v>
      </c>
      <c r="E77" t="s">
        <v>46</v>
      </c>
      <c r="H77" t="s">
        <v>274</v>
      </c>
      <c r="I77">
        <v>1000</v>
      </c>
      <c r="J77" t="s">
        <v>287</v>
      </c>
      <c r="K77" t="s">
        <v>311</v>
      </c>
      <c r="L77" t="s">
        <v>625</v>
      </c>
      <c r="M77" s="3" t="str">
        <f t="shared" si="26"/>
        <v>Diseño 1</v>
      </c>
      <c r="N77" s="3" t="str">
        <f>IF(C77="","",IF(AND(C77&lt;&gt;"",D77&lt;&gt;"",E77&lt;&gt;"",I77&lt;&gt;"",M77&lt;&gt;"",J77&lt;&gt;"",IFERROR(MATCH(INDEX($B:$B,MATCH($C77,$C:$C,0)),IMAGENES!$B:$B,0),-1)&gt;0),"'si'","'no'"))</f>
        <v>'si'</v>
      </c>
      <c r="P77">
        <f t="shared" si="16"/>
        <v>75</v>
      </c>
      <c r="Q77" t="str">
        <f t="shared" si="17"/>
        <v>Tabla porta incienso- 7 chakras (Marrón)</v>
      </c>
      <c r="R77" t="str">
        <f t="shared" si="18"/>
        <v>Tabla porta incienso 7 Chakras, ideal para quemar inciensos en tu hogar. Medidas:28cm de Largo x 3,9cm de Ancho (aprox.)</v>
      </c>
      <c r="S77">
        <f t="shared" si="19"/>
        <v>0</v>
      </c>
      <c r="T77" t="str">
        <f t="shared" si="20"/>
        <v>Hogar</v>
      </c>
      <c r="U77" t="str">
        <f t="shared" si="21"/>
        <v>Aromaterapia</v>
      </c>
      <c r="V77">
        <f>IF($T77="","",INDEX(CATEGORIAS!$A:$A,MATCH($T77,CATEGORIAS!$B:$B,0)))</f>
        <v>2</v>
      </c>
      <c r="W77">
        <f>IF($U77="","",INDEX(SUBCATEGORIAS!$A:$A,MATCH($U77,SUBCATEGORIAS!$B:$B,0)))</f>
        <v>28</v>
      </c>
      <c r="X77">
        <f t="shared" si="22"/>
        <v>3000</v>
      </c>
      <c r="Y77" t="str">
        <f t="shared" si="27"/>
        <v/>
      </c>
      <c r="Z77" t="str">
        <f t="shared" si="28"/>
        <v>'si'</v>
      </c>
      <c r="AB77">
        <v>75</v>
      </c>
      <c r="AC77" t="str">
        <f t="shared" si="31"/>
        <v/>
      </c>
      <c r="AD77" t="str">
        <f>IFERROR(IF(MATCH($AC69,$P:$P,0)&gt;0,CONCATENATE("video: ",IF(OR(INDEX($Y:$Y,MATCH($AC69,$P:$P,0))=0,INDEX($Y:$Y,MATCH($AC69,$P:$P,0))=" ",INDEX($Y:$Y,MATCH($AC69,$P:$P,0))=""),CONCATENATE(CHAR(39),CHAR(39)),CONCATENATE(CHAR(39),INDEX($Y:$Y,MATCH($AC69,$P:$P,0)),CHAR(39))),","),0),"")</f>
        <v>video: '',</v>
      </c>
      <c r="AI77">
        <f>IF($D77="","",INDEX(CATEGORIAS!$A:$A,MATCH($D77,CATEGORIAS!$B:$B,0)))</f>
        <v>1</v>
      </c>
      <c r="AJ77">
        <f>IF($E77="","",INDEX(SUBCATEGORIAS!$A:$A,MATCH($E77,SUBCATEGORIAS!$B:$B,0)))</f>
        <v>4</v>
      </c>
      <c r="AK77">
        <f t="shared" si="23"/>
        <v>75</v>
      </c>
      <c r="AM77" s="2" t="str">
        <f t="shared" si="29"/>
        <v>001</v>
      </c>
      <c r="AN77" t="str">
        <f t="shared" si="30"/>
        <v>004</v>
      </c>
      <c r="AO77" t="str">
        <f t="shared" si="24"/>
        <v>0075</v>
      </c>
      <c r="AP77" t="str">
        <f t="shared" si="25"/>
        <v>{ id_sku: '0010040075', id_articulo: '43', variacion: 'Diseño 1' },</v>
      </c>
    </row>
    <row r="78" spans="1:42" x14ac:dyDescent="0.25">
      <c r="A78">
        <f>IF(C78="","",MAX($A$2:A77)+1)</f>
        <v>76</v>
      </c>
      <c r="B78" s="3" t="str">
        <f>IF(C78="","",IF(COUNTIF($C$2:$C77,$C78)=0,MAX($B$2:$B77)+1,""))</f>
        <v/>
      </c>
      <c r="C78" t="s">
        <v>288</v>
      </c>
      <c r="D78" t="s">
        <v>200</v>
      </c>
      <c r="E78" t="s">
        <v>46</v>
      </c>
      <c r="H78" t="s">
        <v>275</v>
      </c>
      <c r="I78">
        <v>1000</v>
      </c>
      <c r="J78" t="s">
        <v>287</v>
      </c>
      <c r="K78" t="s">
        <v>311</v>
      </c>
      <c r="L78" t="s">
        <v>625</v>
      </c>
      <c r="M78" s="3" t="str">
        <f t="shared" si="26"/>
        <v>Diseño 2</v>
      </c>
      <c r="N78" s="3" t="str">
        <f>IF(C78="","",IF(AND(C78&lt;&gt;"",D78&lt;&gt;"",E78&lt;&gt;"",I78&lt;&gt;"",M78&lt;&gt;"",J78&lt;&gt;"",IFERROR(MATCH(INDEX($B:$B,MATCH($C78,$C:$C,0)),IMAGENES!$B:$B,0),-1)&gt;0),"'si'","'no'"))</f>
        <v>'si'</v>
      </c>
      <c r="P78">
        <f t="shared" si="16"/>
        <v>76</v>
      </c>
      <c r="Q78" t="str">
        <f t="shared" si="17"/>
        <v>Tabla porta incienso 7 chakras (Morado oscuro)</v>
      </c>
      <c r="R78" t="str">
        <f t="shared" si="18"/>
        <v>Tabla porta incienso 7 Chakras, ideal para quemar inciensos en tu hogar. Medidas:28cm de Largo x 3,9cm de Ancho (aprox.)</v>
      </c>
      <c r="S78">
        <f t="shared" si="19"/>
        <v>0</v>
      </c>
      <c r="T78" t="str">
        <f t="shared" si="20"/>
        <v>Hogar</v>
      </c>
      <c r="U78" t="str">
        <f t="shared" si="21"/>
        <v>Aromaterapia</v>
      </c>
      <c r="V78">
        <f>IF($T78="","",INDEX(CATEGORIAS!$A:$A,MATCH($T78,CATEGORIAS!$B:$B,0)))</f>
        <v>2</v>
      </c>
      <c r="W78">
        <f>IF($U78="","",INDEX(SUBCATEGORIAS!$A:$A,MATCH($U78,SUBCATEGORIAS!$B:$B,0)))</f>
        <v>28</v>
      </c>
      <c r="X78">
        <f t="shared" si="22"/>
        <v>3000</v>
      </c>
      <c r="Y78" t="str">
        <f t="shared" si="27"/>
        <v/>
      </c>
      <c r="Z78" t="str">
        <f t="shared" si="28"/>
        <v>'si'</v>
      </c>
      <c r="AB78">
        <v>76</v>
      </c>
      <c r="AC78" t="str">
        <f t="shared" si="31"/>
        <v/>
      </c>
      <c r="AD78" t="str">
        <f>IFERROR(IF(MATCH($AC69,$P:$P,0)&gt;0,CONCATENATE("disponible: ",INDEX($Z:$Z,MATCH($AC69,$P:$P,0)),","),0),"")</f>
        <v>disponible: 'no',</v>
      </c>
      <c r="AI78">
        <f>IF($D78="","",INDEX(CATEGORIAS!$A:$A,MATCH($D78,CATEGORIAS!$B:$B,0)))</f>
        <v>1</v>
      </c>
      <c r="AJ78">
        <f>IF($E78="","",INDEX(SUBCATEGORIAS!$A:$A,MATCH($E78,SUBCATEGORIAS!$B:$B,0)))</f>
        <v>4</v>
      </c>
      <c r="AK78">
        <f t="shared" si="23"/>
        <v>76</v>
      </c>
      <c r="AM78" s="2" t="str">
        <f t="shared" si="29"/>
        <v>001</v>
      </c>
      <c r="AN78" t="str">
        <f t="shared" si="30"/>
        <v>004</v>
      </c>
      <c r="AO78" t="str">
        <f t="shared" si="24"/>
        <v>0076</v>
      </c>
      <c r="AP78" t="str">
        <f t="shared" si="25"/>
        <v>{ id_sku: '0010040076', id_articulo: '43', variacion: 'Diseño 2' },</v>
      </c>
    </row>
    <row r="79" spans="1:42" x14ac:dyDescent="0.25">
      <c r="A79">
        <f>IF(C79="","",MAX($A$2:A78)+1)</f>
        <v>77</v>
      </c>
      <c r="B79" s="3" t="str">
        <f>IF(C79="","",IF(COUNTIF($C$2:$C78,$C79)=0,MAX($B$2:$B78)+1,""))</f>
        <v/>
      </c>
      <c r="C79" t="s">
        <v>288</v>
      </c>
      <c r="D79" t="s">
        <v>200</v>
      </c>
      <c r="E79" t="s">
        <v>46</v>
      </c>
      <c r="H79" t="s">
        <v>276</v>
      </c>
      <c r="I79">
        <v>1000</v>
      </c>
      <c r="J79" t="s">
        <v>287</v>
      </c>
      <c r="K79" t="s">
        <v>311</v>
      </c>
      <c r="L79" t="s">
        <v>625</v>
      </c>
      <c r="M79" s="3" t="str">
        <f t="shared" si="26"/>
        <v>Diseño 3</v>
      </c>
      <c r="N79" s="3" t="str">
        <f>IF(C79="","",IF(AND(C79&lt;&gt;"",D79&lt;&gt;"",E79&lt;&gt;"",I79&lt;&gt;"",M79&lt;&gt;"",J79&lt;&gt;"",IFERROR(MATCH(INDEX($B:$B,MATCH($C79,$C:$C,0)),IMAGENES!$B:$B,0),-1)&gt;0),"'si'","'no'"))</f>
        <v>'si'</v>
      </c>
      <c r="P79">
        <f t="shared" si="16"/>
        <v>77</v>
      </c>
      <c r="Q79" t="str">
        <f t="shared" si="17"/>
        <v>Difusor - set de 3</v>
      </c>
      <c r="R79" t="str">
        <f t="shared" si="18"/>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S79">
        <f t="shared" si="19"/>
        <v>0</v>
      </c>
      <c r="T79" t="str">
        <f t="shared" si="20"/>
        <v>Hogar</v>
      </c>
      <c r="U79" t="str">
        <f t="shared" si="21"/>
        <v>Aromaterapia</v>
      </c>
      <c r="V79">
        <f>IF($T79="","",INDEX(CATEGORIAS!$A:$A,MATCH($T79,CATEGORIAS!$B:$B,0)))</f>
        <v>2</v>
      </c>
      <c r="W79">
        <f>IF($U79="","",INDEX(SUBCATEGORIAS!$A:$A,MATCH($U79,SUBCATEGORIAS!$B:$B,0)))</f>
        <v>28</v>
      </c>
      <c r="X79">
        <f t="shared" si="22"/>
        <v>4200</v>
      </c>
      <c r="Y79" t="str">
        <f t="shared" si="27"/>
        <v/>
      </c>
      <c r="Z79" t="str">
        <f t="shared" si="28"/>
        <v>'si'</v>
      </c>
      <c r="AB79">
        <v>77</v>
      </c>
      <c r="AC79" t="str">
        <f t="shared" si="31"/>
        <v/>
      </c>
      <c r="AD79" t="str">
        <f>IFERROR(IF(MATCH($AC69,$P:$P,0)&gt;0,"},",0),"")</f>
        <v>},</v>
      </c>
      <c r="AI79">
        <f>IF($D79="","",INDEX(CATEGORIAS!$A:$A,MATCH($D79,CATEGORIAS!$B:$B,0)))</f>
        <v>1</v>
      </c>
      <c r="AJ79">
        <f>IF($E79="","",INDEX(SUBCATEGORIAS!$A:$A,MATCH($E79,SUBCATEGORIAS!$B:$B,0)))</f>
        <v>4</v>
      </c>
      <c r="AK79">
        <f t="shared" si="23"/>
        <v>77</v>
      </c>
      <c r="AM79" s="2" t="str">
        <f t="shared" si="29"/>
        <v>001</v>
      </c>
      <c r="AN79" t="str">
        <f t="shared" si="30"/>
        <v>004</v>
      </c>
      <c r="AO79" t="str">
        <f t="shared" si="24"/>
        <v>0077</v>
      </c>
      <c r="AP79" t="str">
        <f t="shared" si="25"/>
        <v>{ id_sku: '0010040077', id_articulo: '43', variacion: 'Diseño 3' },</v>
      </c>
    </row>
    <row r="80" spans="1:42" x14ac:dyDescent="0.25">
      <c r="A80">
        <f>IF(C80="","",MAX($A$2:A79)+1)</f>
        <v>78</v>
      </c>
      <c r="B80" s="3" t="str">
        <f>IF(C80="","",IF(COUNTIF($C$2:$C79,$C80)=0,MAX($B$2:$B79)+1,""))</f>
        <v/>
      </c>
      <c r="C80" t="s">
        <v>288</v>
      </c>
      <c r="D80" t="s">
        <v>200</v>
      </c>
      <c r="E80" t="s">
        <v>46</v>
      </c>
      <c r="H80" t="s">
        <v>277</v>
      </c>
      <c r="I80">
        <v>1000</v>
      </c>
      <c r="J80" t="s">
        <v>287</v>
      </c>
      <c r="K80" t="s">
        <v>311</v>
      </c>
      <c r="L80" t="s">
        <v>625</v>
      </c>
      <c r="M80" s="3" t="str">
        <f t="shared" si="26"/>
        <v>Diseño 4</v>
      </c>
      <c r="N80" s="3" t="str">
        <f>IF(C80="","",IF(AND(C80&lt;&gt;"",D80&lt;&gt;"",E80&lt;&gt;"",I80&lt;&gt;"",M80&lt;&gt;"",J80&lt;&gt;"",IFERROR(MATCH(INDEX($B:$B,MATCH($C80,$C:$C,0)),IMAGENES!$B:$B,0),-1)&gt;0),"'si'","'no'"))</f>
        <v>'si'</v>
      </c>
      <c r="P80">
        <f t="shared" si="16"/>
        <v>78</v>
      </c>
      <c r="Q80" t="str">
        <f t="shared" si="17"/>
        <v>Aceite Aromático Palo Santo Krishna 15 ml</v>
      </c>
      <c r="R80" t="str">
        <f t="shared" si="18"/>
        <v>Fragancia relajante y calmante.</v>
      </c>
      <c r="S80"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0" t="str">
        <f t="shared" si="20"/>
        <v>Hogar</v>
      </c>
      <c r="U80" t="str">
        <f t="shared" si="21"/>
        <v>Aromaterapia</v>
      </c>
      <c r="V80">
        <f>IF($T80="","",INDEX(CATEGORIAS!$A:$A,MATCH($T80,CATEGORIAS!$B:$B,0)))</f>
        <v>2</v>
      </c>
      <c r="W80">
        <f>IF($U80="","",INDEX(SUBCATEGORIAS!$A:$A,MATCH($U80,SUBCATEGORIAS!$B:$B,0)))</f>
        <v>28</v>
      </c>
      <c r="X80">
        <f t="shared" si="22"/>
        <v>3000</v>
      </c>
      <c r="Y80" t="str">
        <f t="shared" si="27"/>
        <v/>
      </c>
      <c r="Z80" t="str">
        <f t="shared" si="28"/>
        <v>'si'</v>
      </c>
      <c r="AB80">
        <v>78</v>
      </c>
      <c r="AC80">
        <f t="shared" si="31"/>
        <v>8</v>
      </c>
      <c r="AD80" t="str">
        <f>IFERROR(IF(MATCH($AC80,$P:$P,0)&gt;0,"{",0),"")</f>
        <v>{</v>
      </c>
      <c r="AI80">
        <f>IF($D80="","",INDEX(CATEGORIAS!$A:$A,MATCH($D80,CATEGORIAS!$B:$B,0)))</f>
        <v>1</v>
      </c>
      <c r="AJ80">
        <f>IF($E80="","",INDEX(SUBCATEGORIAS!$A:$A,MATCH($E80,SUBCATEGORIAS!$B:$B,0)))</f>
        <v>4</v>
      </c>
      <c r="AK80">
        <f t="shared" si="23"/>
        <v>78</v>
      </c>
      <c r="AM80" s="2" t="str">
        <f t="shared" si="29"/>
        <v>001</v>
      </c>
      <c r="AN80" t="str">
        <f t="shared" si="30"/>
        <v>004</v>
      </c>
      <c r="AO80" t="str">
        <f t="shared" si="24"/>
        <v>0078</v>
      </c>
      <c r="AP80" t="str">
        <f t="shared" si="25"/>
        <v>{ id_sku: '0010040078', id_articulo: '43', variacion: 'Diseño 4' },</v>
      </c>
    </row>
    <row r="81" spans="1:42" x14ac:dyDescent="0.25">
      <c r="A81">
        <f>IF(C81="","",MAX($A$2:A80)+1)</f>
        <v>79</v>
      </c>
      <c r="B81" s="3">
        <f>IF(C81="","",IF(COUNTIF($C$2:$C80,$C81)=0,MAX($B$2:$B80)+1,""))</f>
        <v>44</v>
      </c>
      <c r="C81" t="s">
        <v>314</v>
      </c>
      <c r="D81" t="s">
        <v>627</v>
      </c>
      <c r="E81" t="s">
        <v>628</v>
      </c>
      <c r="H81" t="s">
        <v>178</v>
      </c>
      <c r="I81">
        <v>1500</v>
      </c>
      <c r="J81" t="s">
        <v>313</v>
      </c>
      <c r="L81" t="s">
        <v>625</v>
      </c>
      <c r="M81" s="3" t="str">
        <f t="shared" si="26"/>
        <v>Chile</v>
      </c>
      <c r="N81" s="3" t="str">
        <f>IF(C81="","",IF(AND(C81&lt;&gt;"",D81&lt;&gt;"",E81&lt;&gt;"",I81&lt;&gt;"",M81&lt;&gt;"",J81&lt;&gt;"",IFERROR(MATCH(INDEX($B:$B,MATCH($C81,$C:$C,0)),IMAGENES!$B:$B,0),-1)&gt;0),"'si'","'no'"))</f>
        <v>'si'</v>
      </c>
      <c r="P81">
        <f t="shared" si="16"/>
        <v>79</v>
      </c>
      <c r="Q81" t="str">
        <f t="shared" si="17"/>
        <v>Aceite Aromático Palo Canabis 15 ml</v>
      </c>
      <c r="R81" t="str">
        <f t="shared" si="18"/>
        <v>Fragancia relajante y calmante.</v>
      </c>
      <c r="S81"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1" t="str">
        <f t="shared" si="20"/>
        <v>Hogar</v>
      </c>
      <c r="U81" t="str">
        <f t="shared" si="21"/>
        <v>Aromaterapia</v>
      </c>
      <c r="V81">
        <f>IF($T81="","",INDEX(CATEGORIAS!$A:$A,MATCH($T81,CATEGORIAS!$B:$B,0)))</f>
        <v>2</v>
      </c>
      <c r="W81">
        <f>IF($U81="","",INDEX(SUBCATEGORIAS!$A:$A,MATCH($U81,SUBCATEGORIAS!$B:$B,0)))</f>
        <v>28</v>
      </c>
      <c r="X81">
        <f t="shared" si="22"/>
        <v>3000</v>
      </c>
      <c r="Y81" t="str">
        <f t="shared" si="27"/>
        <v/>
      </c>
      <c r="Z81" t="str">
        <f t="shared" si="28"/>
        <v>'si'</v>
      </c>
      <c r="AB81">
        <v>79</v>
      </c>
      <c r="AC81" t="str">
        <f t="shared" si="31"/>
        <v/>
      </c>
      <c r="AD81" t="str">
        <f>IFERROR(IF(MATCH($AC80,$P:$P,0)&gt;0,CONCATENATE("id_articulo: ",$AC80,","),0),"")</f>
        <v>id_articulo: 8,</v>
      </c>
      <c r="AI81">
        <f>IF($D81="","",INDEX(CATEGORIAS!$A:$A,MATCH($D81,CATEGORIAS!$B:$B,0)))</f>
        <v>7</v>
      </c>
      <c r="AJ81">
        <f>IF($E81="","",INDEX(SUBCATEGORIAS!$A:$A,MATCH($E81,SUBCATEGORIAS!$B:$B,0)))</f>
        <v>35</v>
      </c>
      <c r="AK81">
        <f t="shared" si="23"/>
        <v>79</v>
      </c>
      <c r="AM81" s="2" t="str">
        <f t="shared" si="29"/>
        <v>007</v>
      </c>
      <c r="AN81" t="str">
        <f t="shared" si="30"/>
        <v>0035</v>
      </c>
      <c r="AO81" t="str">
        <f t="shared" si="24"/>
        <v>0079</v>
      </c>
      <c r="AP81" t="str">
        <f t="shared" si="25"/>
        <v>{ id_sku: '00700350079', id_articulo: '44', variacion: 'Chile' },</v>
      </c>
    </row>
    <row r="82" spans="1:42" x14ac:dyDescent="0.25">
      <c r="A82">
        <f>IF(C82="","",MAX($A$2:A81)+1)</f>
        <v>80</v>
      </c>
      <c r="B82" s="3">
        <f>IF(C82="","",IF(COUNTIF($C$2:$C81,$C82)=0,MAX($B$2:$B81)+1,""))</f>
        <v>45</v>
      </c>
      <c r="C82" t="s">
        <v>315</v>
      </c>
      <c r="D82" t="s">
        <v>627</v>
      </c>
      <c r="E82" t="s">
        <v>628</v>
      </c>
      <c r="H82" t="s">
        <v>178</v>
      </c>
      <c r="I82">
        <v>3200</v>
      </c>
      <c r="J82" t="s">
        <v>316</v>
      </c>
      <c r="L82" t="s">
        <v>625</v>
      </c>
      <c r="M82" s="3" t="str">
        <f t="shared" si="26"/>
        <v>Chile</v>
      </c>
      <c r="N82" s="3" t="str">
        <f>IF(C82="","",IF(AND(C82&lt;&gt;"",D82&lt;&gt;"",E82&lt;&gt;"",I82&lt;&gt;"",M82&lt;&gt;"",J82&lt;&gt;"",IFERROR(MATCH(INDEX($B:$B,MATCH($C82,$C:$C,0)),IMAGENES!$B:$B,0),-1)&gt;0),"'si'","'no'"))</f>
        <v>'si'</v>
      </c>
      <c r="P82">
        <f t="shared" si="16"/>
        <v>80</v>
      </c>
      <c r="Q82" t="str">
        <f t="shared" si="17"/>
        <v>Aceite Aromático Jazmín Krishna 15 ml</v>
      </c>
      <c r="R82" t="str">
        <f t="shared" si="18"/>
        <v>Fragancia relajante y calmante.</v>
      </c>
      <c r="S82"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2" t="str">
        <f t="shared" si="20"/>
        <v>Hogar</v>
      </c>
      <c r="U82" t="str">
        <f t="shared" si="21"/>
        <v>Aromaterapia</v>
      </c>
      <c r="V82">
        <f>IF($T82="","",INDEX(CATEGORIAS!$A:$A,MATCH($T82,CATEGORIAS!$B:$B,0)))</f>
        <v>2</v>
      </c>
      <c r="W82">
        <f>IF($U82="","",INDEX(SUBCATEGORIAS!$A:$A,MATCH($U82,SUBCATEGORIAS!$B:$B,0)))</f>
        <v>28</v>
      </c>
      <c r="X82">
        <f t="shared" si="22"/>
        <v>3000</v>
      </c>
      <c r="Y82" t="str">
        <f t="shared" si="27"/>
        <v/>
      </c>
      <c r="Z82" t="str">
        <f t="shared" si="28"/>
        <v>'si'</v>
      </c>
      <c r="AB82">
        <v>80</v>
      </c>
      <c r="AC82" t="str">
        <f t="shared" si="31"/>
        <v/>
      </c>
      <c r="AD82" t="str">
        <f>IFERROR(IF(MATCH($AC80,$P:$P,0)&gt;0,CONCATENATE("nombre: '",INDEX($Q:$Q,MATCH($AC80,$P:$P,0)),"',"),0),"")</f>
        <v>nombre: 'Set Libro Habilidades - Laberinto (4 niveles)',</v>
      </c>
      <c r="AI82">
        <f>IF($D82="","",INDEX(CATEGORIAS!$A:$A,MATCH($D82,CATEGORIAS!$B:$B,0)))</f>
        <v>7</v>
      </c>
      <c r="AJ82">
        <f>IF($E82="","",INDEX(SUBCATEGORIAS!$A:$A,MATCH($E82,SUBCATEGORIAS!$B:$B,0)))</f>
        <v>35</v>
      </c>
      <c r="AK82">
        <f t="shared" si="23"/>
        <v>80</v>
      </c>
      <c r="AM82" s="2" t="str">
        <f t="shared" si="29"/>
        <v>007</v>
      </c>
      <c r="AN82" t="str">
        <f t="shared" si="30"/>
        <v>0035</v>
      </c>
      <c r="AO82" t="str">
        <f t="shared" si="24"/>
        <v>0080</v>
      </c>
      <c r="AP82" t="str">
        <f t="shared" si="25"/>
        <v>{ id_sku: '00700350080', id_articulo: '45', variacion: 'Chile' },</v>
      </c>
    </row>
    <row r="83" spans="1:42" x14ac:dyDescent="0.25">
      <c r="A83">
        <f>IF(C83="","",MAX($A$2:A82)+1)</f>
        <v>81</v>
      </c>
      <c r="B83" s="3">
        <f>IF(C83="","",IF(COUNTIF($C$2:$C82,$C83)=0,MAX($B$2:$B82)+1,""))</f>
        <v>46</v>
      </c>
      <c r="C83" t="s">
        <v>317</v>
      </c>
      <c r="D83" t="s">
        <v>34</v>
      </c>
      <c r="E83" t="s">
        <v>48</v>
      </c>
      <c r="H83" t="s">
        <v>318</v>
      </c>
      <c r="I83">
        <v>1500</v>
      </c>
      <c r="J83" t="s">
        <v>153</v>
      </c>
      <c r="L83" t="s">
        <v>625</v>
      </c>
      <c r="M83" s="3" t="str">
        <f t="shared" si="26"/>
        <v>Vegetables</v>
      </c>
      <c r="N83" s="3" t="str">
        <f>IF(C83="","",IF(AND(C83&lt;&gt;"",D83&lt;&gt;"",E83&lt;&gt;"",I83&lt;&gt;"",M83&lt;&gt;"",J83&lt;&gt;"",IFERROR(MATCH(INDEX($B:$B,MATCH($C83,$C:$C,0)),IMAGENES!$B:$B,0),-1)&gt;0),"'si'","'no'"))</f>
        <v>'si'</v>
      </c>
      <c r="P83">
        <f t="shared" si="16"/>
        <v>81</v>
      </c>
      <c r="Q83" t="str">
        <f t="shared" si="17"/>
        <v>App Ajuste de Calificaciones - para Jefe de UTP</v>
      </c>
      <c r="R83" t="str">
        <f t="shared" si="18"/>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S83" t="str">
        <f t="shared" si="19"/>
        <v>**Esta aplicación esta diseñada exclusivamente para Windows y Microsoft Excel 10 en adelante. Incluye 2 licencias de uso, las cuales permiten utilizar la planilla en hasta 2 dispositivos.**</v>
      </c>
      <c r="T83" t="str">
        <f t="shared" si="20"/>
        <v>Digital</v>
      </c>
      <c r="U83" t="str">
        <f t="shared" si="21"/>
        <v>Planilla excel</v>
      </c>
      <c r="V83">
        <f>IF($T83="","",INDEX(CATEGORIAS!$A:$A,MATCH($T83,CATEGORIAS!$B:$B,0)))</f>
        <v>3</v>
      </c>
      <c r="W83">
        <f>IF($U83="","",INDEX(SUBCATEGORIAS!$A:$A,MATCH($U83,SUBCATEGORIAS!$B:$B,0)))</f>
        <v>27</v>
      </c>
      <c r="X83">
        <f t="shared" si="22"/>
        <v>20000</v>
      </c>
      <c r="Y83" t="str">
        <f t="shared" si="27"/>
        <v/>
      </c>
      <c r="Z83" t="str">
        <f t="shared" si="28"/>
        <v>'si'</v>
      </c>
      <c r="AB83">
        <v>81</v>
      </c>
      <c r="AC83" t="str">
        <f t="shared" si="31"/>
        <v/>
      </c>
      <c r="AD83" t="str">
        <f>IFERROR(IF(MATCH($AC80,$P:$P,0)&gt;0,CONCATENATE("descripcion: '",INDEX($R:$R,MATCH($AC80,$P:$P,0)),"',"),0),"")</f>
        <v>descripcion: 'Libro Educativo Para desarrollar Habilidades. Dimensiones: 29.4x21x0.2 cm.',</v>
      </c>
      <c r="AI83">
        <f>IF($D83="","",INDEX(CATEGORIAS!$A:$A,MATCH($D83,CATEGORIAS!$B:$B,0)))</f>
        <v>4</v>
      </c>
      <c r="AJ83">
        <f>IF($E83="","",INDEX(SUBCATEGORIAS!$A:$A,MATCH($E83,SUBCATEGORIAS!$B:$B,0)))</f>
        <v>6</v>
      </c>
      <c r="AK83">
        <f t="shared" si="23"/>
        <v>81</v>
      </c>
      <c r="AM83" s="2" t="str">
        <f t="shared" si="29"/>
        <v>004</v>
      </c>
      <c r="AN83" t="str">
        <f t="shared" si="30"/>
        <v>006</v>
      </c>
      <c r="AO83" t="str">
        <f t="shared" si="24"/>
        <v>0081</v>
      </c>
      <c r="AP83" t="str">
        <f t="shared" si="25"/>
        <v>{ id_sku: '0040060081', id_articulo: '46', variacion: 'Vegetables' },</v>
      </c>
    </row>
    <row r="84" spans="1:42" x14ac:dyDescent="0.25">
      <c r="A84">
        <f>IF(C84="","",MAX($A$2:A83)+1)</f>
        <v>82</v>
      </c>
      <c r="B84" s="3">
        <f>IF(C84="","",IF(COUNTIF($C$2:$C83,$C84)=0,MAX($B$2:$B83)+1,""))</f>
        <v>47</v>
      </c>
      <c r="C84" t="s">
        <v>319</v>
      </c>
      <c r="D84" t="s">
        <v>34</v>
      </c>
      <c r="E84" t="s">
        <v>48</v>
      </c>
      <c r="H84" t="s">
        <v>320</v>
      </c>
      <c r="I84">
        <v>1500</v>
      </c>
      <c r="J84" t="s">
        <v>153</v>
      </c>
      <c r="L84" t="s">
        <v>625</v>
      </c>
      <c r="M84" s="3" t="str">
        <f t="shared" si="26"/>
        <v>Fruit</v>
      </c>
      <c r="N84" s="3" t="str">
        <f>IF(C84="","",IF(AND(C84&lt;&gt;"",D84&lt;&gt;"",E84&lt;&gt;"",I84&lt;&gt;"",M84&lt;&gt;"",J84&lt;&gt;"",IFERROR(MATCH(INDEX($B:$B,MATCH($C84,$C:$C,0)),IMAGENES!$B:$B,0),-1)&gt;0),"'si'","'no'"))</f>
        <v>'si'</v>
      </c>
      <c r="P84">
        <f t="shared" si="16"/>
        <v>82</v>
      </c>
      <c r="Q84" t="str">
        <f t="shared" si="17"/>
        <v>App Informe de Calificaciones(simple) - para profesores</v>
      </c>
      <c r="R84" t="str">
        <f t="shared" si="18"/>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S84" t="str">
        <f t="shared" si="19"/>
        <v>**Esta aplicación esta diseñada exclusivamente para Windows y Microsoft Excel 10 en adelante. Incluye 2 licencias de uso, las cuales permiten utilizar la planilla en hasta 2 dispositivos.**</v>
      </c>
      <c r="T84" t="str">
        <f t="shared" si="20"/>
        <v>Digital</v>
      </c>
      <c r="U84" t="str">
        <f t="shared" si="21"/>
        <v>Planilla excel</v>
      </c>
      <c r="V84">
        <f>IF($T84="","",INDEX(CATEGORIAS!$A:$A,MATCH($T84,CATEGORIAS!$B:$B,0)))</f>
        <v>3</v>
      </c>
      <c r="W84">
        <f>IF($U84="","",INDEX(SUBCATEGORIAS!$A:$A,MATCH($U84,SUBCATEGORIAS!$B:$B,0)))</f>
        <v>27</v>
      </c>
      <c r="X84">
        <f t="shared" si="22"/>
        <v>10000</v>
      </c>
      <c r="Y84" t="str">
        <f t="shared" si="27"/>
        <v/>
      </c>
      <c r="Z84" t="str">
        <f t="shared" si="28"/>
        <v>'si'</v>
      </c>
      <c r="AB84">
        <v>82</v>
      </c>
      <c r="AC84" t="str">
        <f t="shared" si="31"/>
        <v/>
      </c>
      <c r="AD84" t="str">
        <f>IFERROR(IF(MATCH($AC80,$P:$P,0)&gt;0,CONCATENATE("descripcion_larga: '",INDEX($S:$S,MATCH($AC80,$P:$P,0)),"',"),0),"")</f>
        <v>descripcion_larga: 'Recomendable para niños de 3 a 6 años',</v>
      </c>
      <c r="AI84">
        <f>IF($D84="","",INDEX(CATEGORIAS!$A:$A,MATCH($D84,CATEGORIAS!$B:$B,0)))</f>
        <v>4</v>
      </c>
      <c r="AJ84">
        <f>IF($E84="","",INDEX(SUBCATEGORIAS!$A:$A,MATCH($E84,SUBCATEGORIAS!$B:$B,0)))</f>
        <v>6</v>
      </c>
      <c r="AK84">
        <f t="shared" si="23"/>
        <v>82</v>
      </c>
      <c r="AM84" s="2" t="str">
        <f t="shared" si="29"/>
        <v>004</v>
      </c>
      <c r="AN84" t="str">
        <f t="shared" si="30"/>
        <v>006</v>
      </c>
      <c r="AO84" t="str">
        <f t="shared" si="24"/>
        <v>0082</v>
      </c>
      <c r="AP84" t="str">
        <f t="shared" si="25"/>
        <v>{ id_sku: '0040060082', id_articulo: '47', variacion: 'Fruit' },</v>
      </c>
    </row>
    <row r="85" spans="1:42" x14ac:dyDescent="0.25">
      <c r="A85">
        <f>IF(C85="","",MAX($A$2:A84)+1)</f>
        <v>83</v>
      </c>
      <c r="B85" s="3">
        <f>IF(C85="","",IF(COUNTIF($C$2:$C84,$C85)=0,MAX($B$2:$B84)+1,""))</f>
        <v>48</v>
      </c>
      <c r="C85" t="s">
        <v>322</v>
      </c>
      <c r="D85" t="s">
        <v>197</v>
      </c>
      <c r="E85" t="s">
        <v>323</v>
      </c>
      <c r="H85" t="s">
        <v>324</v>
      </c>
      <c r="I85">
        <v>14990</v>
      </c>
      <c r="J85" t="s">
        <v>325</v>
      </c>
      <c r="L85" t="s">
        <v>625</v>
      </c>
      <c r="M85" s="3" t="str">
        <f t="shared" si="26"/>
        <v>40 unidades</v>
      </c>
      <c r="N85" s="3" t="str">
        <f>IF(C85="","",IF(AND(C85&lt;&gt;"",D85&lt;&gt;"",E85&lt;&gt;"",I85&lt;&gt;"",M85&lt;&gt;"",J85&lt;&gt;"",IFERROR(MATCH(INDEX($B:$B,MATCH($C85,$C:$C,0)),IMAGENES!$B:$B,0),-1)&gt;0),"'si'","'no'"))</f>
        <v>'si'</v>
      </c>
      <c r="P85">
        <f t="shared" si="16"/>
        <v>83</v>
      </c>
      <c r="Q85" t="str">
        <f t="shared" si="17"/>
        <v>Telaraña Halloween Blanca</v>
      </c>
      <c r="R85" t="str">
        <f t="shared" si="18"/>
        <v>Telaraña de color blanca</v>
      </c>
      <c r="S85" t="str">
        <f t="shared" si="19"/>
        <v>Telaraña decorativa de 20 gramos. Ideal para Halloween.</v>
      </c>
      <c r="T85" t="str">
        <f t="shared" si="20"/>
        <v>Celebraciones</v>
      </c>
      <c r="U85" t="str">
        <f t="shared" si="21"/>
        <v>Halloween</v>
      </c>
      <c r="V85">
        <f>IF($T85="","",INDEX(CATEGORIAS!$A:$A,MATCH($T85,CATEGORIAS!$B:$B,0)))</f>
        <v>7</v>
      </c>
      <c r="W85">
        <f>IF($U85="","",INDEX(SUBCATEGORIAS!$A:$A,MATCH($U85,SUBCATEGORIAS!$B:$B,0)))</f>
        <v>36</v>
      </c>
      <c r="X85">
        <f t="shared" si="22"/>
        <v>700</v>
      </c>
      <c r="Y85" t="str">
        <f t="shared" si="27"/>
        <v/>
      </c>
      <c r="Z85" t="str">
        <f t="shared" si="28"/>
        <v>'si'</v>
      </c>
      <c r="AB85">
        <v>83</v>
      </c>
      <c r="AC85" t="str">
        <f t="shared" si="31"/>
        <v/>
      </c>
      <c r="AD85" t="str">
        <f>IFERROR(IF(MATCH($AC80,$P:$P,0)&gt;0,CONCATENATE("id_categoria: '",INDEX($V:$V,MATCH($AC80,$P:$P,0)),"',"),0),"")</f>
        <v>id_categoria: '4',</v>
      </c>
      <c r="AI85">
        <f>IF($D85="","",INDEX(CATEGORIAS!$A:$A,MATCH($D85,CATEGORIAS!$B:$B,0)))</f>
        <v>5</v>
      </c>
      <c r="AJ85">
        <f>IF($E85="","",INDEX(SUBCATEGORIAS!$A:$A,MATCH($E85,SUBCATEGORIAS!$B:$B,0)))</f>
        <v>22</v>
      </c>
      <c r="AK85">
        <f t="shared" si="23"/>
        <v>83</v>
      </c>
      <c r="AM85" s="2" t="str">
        <f t="shared" si="29"/>
        <v>005</v>
      </c>
      <c r="AN85" t="str">
        <f t="shared" si="30"/>
        <v>0022</v>
      </c>
      <c r="AO85" t="str">
        <f t="shared" si="24"/>
        <v>0083</v>
      </c>
      <c r="AP85" t="str">
        <f t="shared" si="25"/>
        <v>{ id_sku: '00500220083', id_articulo: '48', variacion: '40 unidades' },</v>
      </c>
    </row>
    <row r="86" spans="1:42" x14ac:dyDescent="0.25">
      <c r="A86">
        <f>IF(C86="","",MAX($A$2:A85)+1)</f>
        <v>84</v>
      </c>
      <c r="B86" s="3">
        <f>IF(C86="","",IF(COUNTIF($C$2:$C85,$C86)=0,MAX($B$2:$B85)+1,""))</f>
        <v>49</v>
      </c>
      <c r="C86" t="s">
        <v>351</v>
      </c>
      <c r="D86" t="s">
        <v>627</v>
      </c>
      <c r="E86" t="s">
        <v>628</v>
      </c>
      <c r="H86" t="s">
        <v>327</v>
      </c>
      <c r="I86">
        <v>1650</v>
      </c>
      <c r="J86" t="s">
        <v>328</v>
      </c>
      <c r="L86" t="s">
        <v>625</v>
      </c>
      <c r="M86" s="3" t="str">
        <f t="shared" si="26"/>
        <v>tamaño: 28x28cm</v>
      </c>
      <c r="N86" s="3" t="str">
        <f>IF(C86="","",IF(AND(C86&lt;&gt;"",D86&lt;&gt;"",E86&lt;&gt;"",I86&lt;&gt;"",M86&lt;&gt;"",J86&lt;&gt;"",IFERROR(MATCH(INDEX($B:$B,MATCH($C86,$C:$C,0)),IMAGENES!$B:$B,0),-1)&gt;0),"'si'","'no'"))</f>
        <v>'si'</v>
      </c>
      <c r="P86">
        <f t="shared" si="16"/>
        <v>84</v>
      </c>
      <c r="Q86" t="str">
        <f t="shared" si="17"/>
        <v>Telaraña de Halloween Negra</v>
      </c>
      <c r="R86" t="str">
        <f t="shared" si="18"/>
        <v>Telaraña de color negro</v>
      </c>
      <c r="S86" t="str">
        <f t="shared" si="19"/>
        <v>Telaraña decorativa de 20 gramos. Ideal para Halloween.</v>
      </c>
      <c r="T86" t="str">
        <f t="shared" si="20"/>
        <v>Celebraciones</v>
      </c>
      <c r="U86" t="str">
        <f t="shared" si="21"/>
        <v>Halloween</v>
      </c>
      <c r="V86">
        <f>IF($T86="","",INDEX(CATEGORIAS!$A:$A,MATCH($T86,CATEGORIAS!$B:$B,0)))</f>
        <v>7</v>
      </c>
      <c r="W86">
        <f>IF($U86="","",INDEX(SUBCATEGORIAS!$A:$A,MATCH($U86,SUBCATEGORIAS!$B:$B,0)))</f>
        <v>36</v>
      </c>
      <c r="X86">
        <f t="shared" si="22"/>
        <v>700</v>
      </c>
      <c r="Y86" t="str">
        <f t="shared" si="27"/>
        <v/>
      </c>
      <c r="Z86" t="str">
        <f t="shared" si="28"/>
        <v>'si'</v>
      </c>
      <c r="AB86">
        <v>84</v>
      </c>
      <c r="AC86" t="str">
        <f t="shared" si="31"/>
        <v/>
      </c>
      <c r="AD86" t="str">
        <f>IFERROR(IF(MATCH($AC80,$P:$P,0)&gt;0,CONCATENATE("id_subcategoria: '",INDEX($W:$W,MATCH($AC80,$P:$P,0)),"',"),0),"")</f>
        <v>id_subcategoria: '6',</v>
      </c>
      <c r="AI86">
        <f>IF($D86="","",INDEX(CATEGORIAS!$A:$A,MATCH($D86,CATEGORIAS!$B:$B,0)))</f>
        <v>7</v>
      </c>
      <c r="AJ86">
        <f>IF($E86="","",INDEX(SUBCATEGORIAS!$A:$A,MATCH($E86,SUBCATEGORIAS!$B:$B,0)))</f>
        <v>35</v>
      </c>
      <c r="AK86">
        <f t="shared" si="23"/>
        <v>84</v>
      </c>
      <c r="AM86" s="2" t="str">
        <f t="shared" si="29"/>
        <v>007</v>
      </c>
      <c r="AN86" t="str">
        <f t="shared" si="30"/>
        <v>0035</v>
      </c>
      <c r="AO86" t="str">
        <f t="shared" si="24"/>
        <v>0084</v>
      </c>
      <c r="AP86" t="str">
        <f t="shared" si="25"/>
        <v>{ id_sku: '00700350084', id_articulo: '49', variacion: 'tamaño: 28x28cm' },</v>
      </c>
    </row>
    <row r="87" spans="1:42" x14ac:dyDescent="0.25">
      <c r="A87">
        <f>IF(C87="","",MAX($A$2:A86)+1)</f>
        <v>85</v>
      </c>
      <c r="B87" s="3">
        <f>IF(C87="","",IF(COUNTIF($C$2:$C86,$C87)=0,MAX($B$2:$B86)+1,""))</f>
        <v>50</v>
      </c>
      <c r="C87" t="s">
        <v>352</v>
      </c>
      <c r="D87" t="s">
        <v>627</v>
      </c>
      <c r="E87" t="s">
        <v>628</v>
      </c>
      <c r="H87" t="s">
        <v>327</v>
      </c>
      <c r="I87">
        <v>1650</v>
      </c>
      <c r="J87" t="s">
        <v>329</v>
      </c>
      <c r="L87" t="s">
        <v>625</v>
      </c>
      <c r="M87" s="3" t="str">
        <f t="shared" si="26"/>
        <v>tamaño: 28x28cm</v>
      </c>
      <c r="N87" s="3" t="str">
        <f>IF(C87="","",IF(AND(C87&lt;&gt;"",D87&lt;&gt;"",E87&lt;&gt;"",I87&lt;&gt;"",M87&lt;&gt;"",J87&lt;&gt;"",IFERROR(MATCH(INDEX($B:$B,MATCH($C87,$C:$C,0)),IMAGENES!$B:$B,0),-1)&gt;0),"'si'","'no'"))</f>
        <v>'si'</v>
      </c>
      <c r="P87">
        <f t="shared" si="16"/>
        <v>85</v>
      </c>
      <c r="Q87" t="str">
        <f t="shared" si="17"/>
        <v>Colgante calavera Halloween</v>
      </c>
      <c r="R87" t="str">
        <f t="shared" si="18"/>
        <v>Guirnalda con calaveras</v>
      </c>
      <c r="S87" t="str">
        <f t="shared" si="19"/>
        <v>Guirnalda decorativa de Halloween de 35x50 cm.</v>
      </c>
      <c r="T87" t="str">
        <f t="shared" si="20"/>
        <v>Celebraciones</v>
      </c>
      <c r="U87" t="str">
        <f t="shared" si="21"/>
        <v>Halloween</v>
      </c>
      <c r="V87">
        <f>IF($T87="","",INDEX(CATEGORIAS!$A:$A,MATCH($T87,CATEGORIAS!$B:$B,0)))</f>
        <v>7</v>
      </c>
      <c r="W87">
        <f>IF($U87="","",INDEX(SUBCATEGORIAS!$A:$A,MATCH($U87,SUBCATEGORIAS!$B:$B,0)))</f>
        <v>36</v>
      </c>
      <c r="X87">
        <f t="shared" si="22"/>
        <v>3000</v>
      </c>
      <c r="Y87" t="str">
        <f t="shared" si="27"/>
        <v/>
      </c>
      <c r="Z87" t="str">
        <f t="shared" si="28"/>
        <v>'si'</v>
      </c>
      <c r="AB87">
        <v>85</v>
      </c>
      <c r="AC87" t="str">
        <f t="shared" si="31"/>
        <v/>
      </c>
      <c r="AD87" t="str">
        <f>IFERROR(IF(MATCH($AC80,$P:$P,0)&gt;0,CONCATENATE("precio: ",INDEX($X:$X,MATCH($AC80,$P:$P,0)),","),0),"")</f>
        <v>precio: 10000,</v>
      </c>
      <c r="AI87">
        <f>IF($D87="","",INDEX(CATEGORIAS!$A:$A,MATCH($D87,CATEGORIAS!$B:$B,0)))</f>
        <v>7</v>
      </c>
      <c r="AJ87">
        <f>IF($E87="","",INDEX(SUBCATEGORIAS!$A:$A,MATCH($E87,SUBCATEGORIAS!$B:$B,0)))</f>
        <v>35</v>
      </c>
      <c r="AK87">
        <f t="shared" si="23"/>
        <v>85</v>
      </c>
      <c r="AM87" s="2" t="str">
        <f t="shared" si="29"/>
        <v>007</v>
      </c>
      <c r="AN87" t="str">
        <f t="shared" si="30"/>
        <v>0035</v>
      </c>
      <c r="AO87" t="str">
        <f t="shared" si="24"/>
        <v>0085</v>
      </c>
      <c r="AP87" t="str">
        <f t="shared" si="25"/>
        <v>{ id_sku: '00700350085', id_articulo: '50', variacion: 'tamaño: 28x28cm' },</v>
      </c>
    </row>
    <row r="88" spans="1:42" x14ac:dyDescent="0.25">
      <c r="A88">
        <f>IF(C88="","",MAX($A$2:A87)+1)</f>
        <v>86</v>
      </c>
      <c r="B88" s="3">
        <f>IF(C88="","",IF(COUNTIF($C$2:$C87,$C88)=0,MAX($B$2:$B87)+1,""))</f>
        <v>51</v>
      </c>
      <c r="C88" t="s">
        <v>350</v>
      </c>
      <c r="D88" t="s">
        <v>627</v>
      </c>
      <c r="E88" t="s">
        <v>628</v>
      </c>
      <c r="H88" t="s">
        <v>331</v>
      </c>
      <c r="I88">
        <v>1000</v>
      </c>
      <c r="J88" t="s">
        <v>332</v>
      </c>
      <c r="L88" t="s">
        <v>625</v>
      </c>
      <c r="M88" s="3" t="str">
        <f t="shared" si="26"/>
        <v>tamaño: 11x23cm</v>
      </c>
      <c r="N88" s="3" t="str">
        <f>IF(C88="","",IF(AND(C88&lt;&gt;"",D88&lt;&gt;"",E88&lt;&gt;"",I88&lt;&gt;"",M88&lt;&gt;"",J88&lt;&gt;"",IFERROR(MATCH(INDEX($B:$B,MATCH($C88,$C:$C,0)),IMAGENES!$B:$B,0),-1)&gt;0),"'si'","'no'"))</f>
        <v>'si'</v>
      </c>
      <c r="P88">
        <f t="shared" si="16"/>
        <v>86</v>
      </c>
      <c r="Q88" t="str">
        <f t="shared" si="17"/>
        <v>Maquillaje Halloween Cruz</v>
      </c>
      <c r="R88" t="str">
        <f t="shared" si="18"/>
        <v>Maquillaje en forma de cruz</v>
      </c>
      <c r="S88" t="str">
        <f t="shared" si="19"/>
        <v>Set de maquillaje de Halloween. Incluye 3 piezas.</v>
      </c>
      <c r="T88" t="str">
        <f t="shared" si="20"/>
        <v>Celebraciones</v>
      </c>
      <c r="U88" t="str">
        <f t="shared" si="21"/>
        <v>Halloween</v>
      </c>
      <c r="V88">
        <f>IF($T88="","",INDEX(CATEGORIAS!$A:$A,MATCH($T88,CATEGORIAS!$B:$B,0)))</f>
        <v>7</v>
      </c>
      <c r="W88">
        <f>IF($U88="","",INDEX(SUBCATEGORIAS!$A:$A,MATCH($U88,SUBCATEGORIAS!$B:$B,0)))</f>
        <v>36</v>
      </c>
      <c r="X88">
        <f t="shared" si="22"/>
        <v>1500</v>
      </c>
      <c r="Y88" t="str">
        <f t="shared" si="27"/>
        <v/>
      </c>
      <c r="Z88" t="str">
        <f t="shared" si="28"/>
        <v>'si'</v>
      </c>
      <c r="AB88">
        <v>86</v>
      </c>
      <c r="AC88" t="str">
        <f t="shared" si="31"/>
        <v/>
      </c>
      <c r="AD88" t="str">
        <f>IFERROR(IF(MATCH($AC80,$P:$P,0)&gt;0,CONCATENATE("video: ",IF(OR(INDEX($Y:$Y,MATCH($AC80,$P:$P,0))=0,INDEX($Y:$Y,MATCH($AC80,$P:$P,0))=" ",INDEX($Y:$Y,MATCH($AC80,$P:$P,0))=""),CONCATENATE(CHAR(39),CHAR(39)),CONCATENATE(CHAR(39),INDEX($Y:$Y,MATCH($AC80,$P:$P,0)),CHAR(39))),","),0),"")</f>
        <v>video: '',</v>
      </c>
      <c r="AI88">
        <f>IF($D88="","",INDEX(CATEGORIAS!$A:$A,MATCH($D88,CATEGORIAS!$B:$B,0)))</f>
        <v>7</v>
      </c>
      <c r="AJ88">
        <f>IF($E88="","",INDEX(SUBCATEGORIAS!$A:$A,MATCH($E88,SUBCATEGORIAS!$B:$B,0)))</f>
        <v>35</v>
      </c>
      <c r="AK88">
        <f t="shared" si="23"/>
        <v>86</v>
      </c>
      <c r="AM88" s="2" t="str">
        <f t="shared" si="29"/>
        <v>007</v>
      </c>
      <c r="AN88" t="str">
        <f t="shared" si="30"/>
        <v>0035</v>
      </c>
      <c r="AO88" t="str">
        <f t="shared" si="24"/>
        <v>0086</v>
      </c>
      <c r="AP88" t="str">
        <f t="shared" si="25"/>
        <v>{ id_sku: '00700350086', id_articulo: '51', variacion: 'tamaño: 11x23cm' },</v>
      </c>
    </row>
    <row r="89" spans="1:42" x14ac:dyDescent="0.25">
      <c r="A89">
        <f>IF(C89="","",MAX($A$2:A88)+1)</f>
        <v>87</v>
      </c>
      <c r="B89" s="3">
        <f>IF(C89="","",IF(COUNTIF($C$2:$C88,$C89)=0,MAX($B$2:$B88)+1,""))</f>
        <v>52</v>
      </c>
      <c r="C89" t="s">
        <v>348</v>
      </c>
      <c r="D89" t="s">
        <v>627</v>
      </c>
      <c r="E89" t="s">
        <v>628</v>
      </c>
      <c r="H89" t="s">
        <v>333</v>
      </c>
      <c r="I89">
        <v>1300</v>
      </c>
      <c r="J89" t="s">
        <v>347</v>
      </c>
      <c r="L89" t="s">
        <v>625</v>
      </c>
      <c r="M89" s="3" t="str">
        <f t="shared" si="26"/>
        <v>tamaño: 20cm</v>
      </c>
      <c r="N89" s="3" t="str">
        <f>IF(C89="","",IF(AND(C89&lt;&gt;"",D89&lt;&gt;"",E89&lt;&gt;"",I89&lt;&gt;"",M89&lt;&gt;"",J89&lt;&gt;"",IFERROR(MATCH(INDEX($B:$B,MATCH($C89,$C:$C,0)),IMAGENES!$B:$B,0),-1)&gt;0),"'si'","'no'"))</f>
        <v>'si'</v>
      </c>
      <c r="P89">
        <f t="shared" si="16"/>
        <v>87</v>
      </c>
      <c r="Q89" t="str">
        <f t="shared" si="17"/>
        <v>Maquillaje Halloween Fantasma</v>
      </c>
      <c r="R89" t="str">
        <f t="shared" si="18"/>
        <v>Maquillaje en forma de fantasma</v>
      </c>
      <c r="S89" t="str">
        <f t="shared" si="19"/>
        <v>Set de maquillaje de Halloween de 7.5x10 cm.</v>
      </c>
      <c r="T89" t="str">
        <f t="shared" si="20"/>
        <v>Celebraciones</v>
      </c>
      <c r="U89" t="str">
        <f t="shared" si="21"/>
        <v>Halloween</v>
      </c>
      <c r="V89">
        <f>IF($T89="","",INDEX(CATEGORIAS!$A:$A,MATCH($T89,CATEGORIAS!$B:$B,0)))</f>
        <v>7</v>
      </c>
      <c r="W89">
        <f>IF($U89="","",INDEX(SUBCATEGORIAS!$A:$A,MATCH($U89,SUBCATEGORIAS!$B:$B,0)))</f>
        <v>36</v>
      </c>
      <c r="X89">
        <f t="shared" si="22"/>
        <v>1800</v>
      </c>
      <c r="Y89" t="str">
        <f t="shared" si="27"/>
        <v/>
      </c>
      <c r="Z89" t="str">
        <f t="shared" si="28"/>
        <v>'no'</v>
      </c>
      <c r="AB89">
        <v>87</v>
      </c>
      <c r="AC89" t="str">
        <f t="shared" si="31"/>
        <v/>
      </c>
      <c r="AD89" t="str">
        <f>IFERROR(IF(MATCH($AC80,$P:$P,0)&gt;0,CONCATENATE("disponible: ",INDEX($Z:$Z,MATCH($AC80,$P:$P,0)),","),0),"")</f>
        <v>disponible: 'si',</v>
      </c>
      <c r="AI89">
        <f>IF($D89="","",INDEX(CATEGORIAS!$A:$A,MATCH($D89,CATEGORIAS!$B:$B,0)))</f>
        <v>7</v>
      </c>
      <c r="AJ89">
        <f>IF($E89="","",INDEX(SUBCATEGORIAS!$A:$A,MATCH($E89,SUBCATEGORIAS!$B:$B,0)))</f>
        <v>35</v>
      </c>
      <c r="AK89">
        <f t="shared" si="23"/>
        <v>87</v>
      </c>
      <c r="AM89" s="2" t="str">
        <f t="shared" si="29"/>
        <v>007</v>
      </c>
      <c r="AN89" t="str">
        <f t="shared" si="30"/>
        <v>0035</v>
      </c>
      <c r="AO89" t="str">
        <f t="shared" si="24"/>
        <v>0087</v>
      </c>
      <c r="AP89" t="str">
        <f t="shared" si="25"/>
        <v>{ id_sku: '00700350087', id_articulo: '52', variacion: 'tamaño: 20cm' },</v>
      </c>
    </row>
    <row r="90" spans="1:42" x14ac:dyDescent="0.25">
      <c r="A90">
        <f>IF(C90="","",MAX($A$2:A89)+1)</f>
        <v>88</v>
      </c>
      <c r="B90" s="3">
        <f>IF(C90="","",IF(COUNTIF($C$2:$C89,$C90)=0,MAX($B$2:$B89)+1,""))</f>
        <v>53</v>
      </c>
      <c r="C90" t="s">
        <v>349</v>
      </c>
      <c r="D90" t="s">
        <v>627</v>
      </c>
      <c r="E90" t="s">
        <v>628</v>
      </c>
      <c r="H90" t="s">
        <v>334</v>
      </c>
      <c r="I90">
        <v>1600</v>
      </c>
      <c r="J90" t="s">
        <v>335</v>
      </c>
      <c r="L90" t="s">
        <v>625</v>
      </c>
      <c r="M90" s="3" t="str">
        <f t="shared" si="26"/>
        <v>tamaño: 50cm</v>
      </c>
      <c r="N90" s="3" t="str">
        <f>IF(C90="","",IF(AND(C90&lt;&gt;"",D90&lt;&gt;"",E90&lt;&gt;"",I90&lt;&gt;"",M90&lt;&gt;"",J90&lt;&gt;"",IFERROR(MATCH(INDEX($B:$B,MATCH($C90,$C:$C,0)),IMAGENES!$B:$B,0),-1)&gt;0),"'si'","'no'"))</f>
        <v>'si'</v>
      </c>
      <c r="P90">
        <f t="shared" si="16"/>
        <v>88</v>
      </c>
      <c r="Q90" t="str">
        <f t="shared" si="17"/>
        <v>Maquillaje Halloween calavera</v>
      </c>
      <c r="R90" t="str">
        <f t="shared" si="18"/>
        <v>Maquillaje en forma de calavera</v>
      </c>
      <c r="S90" t="str">
        <f t="shared" si="19"/>
        <v>Set de maquillaje de Halloween. Incluye 2 piezas.</v>
      </c>
      <c r="T90" t="str">
        <f t="shared" si="20"/>
        <v>Celebraciones</v>
      </c>
      <c r="U90" t="str">
        <f t="shared" si="21"/>
        <v>Halloween</v>
      </c>
      <c r="V90">
        <f>IF($T90="","",INDEX(CATEGORIAS!$A:$A,MATCH($T90,CATEGORIAS!$B:$B,0)))</f>
        <v>7</v>
      </c>
      <c r="W90">
        <f>IF($U90="","",INDEX(SUBCATEGORIAS!$A:$A,MATCH($U90,SUBCATEGORIAS!$B:$B,0)))</f>
        <v>36</v>
      </c>
      <c r="X90">
        <f t="shared" si="22"/>
        <v>1500</v>
      </c>
      <c r="Y90" t="str">
        <f t="shared" si="27"/>
        <v/>
      </c>
      <c r="Z90" t="str">
        <f t="shared" si="28"/>
        <v>'si'</v>
      </c>
      <c r="AB90">
        <v>88</v>
      </c>
      <c r="AC90" t="str">
        <f t="shared" si="31"/>
        <v/>
      </c>
      <c r="AD90" t="str">
        <f>IFERROR(IF(MATCH($AC80,$P:$P,0)&gt;0,"},",0),"")</f>
        <v>},</v>
      </c>
      <c r="AI90">
        <f>IF($D90="","",INDEX(CATEGORIAS!$A:$A,MATCH($D90,CATEGORIAS!$B:$B,0)))</f>
        <v>7</v>
      </c>
      <c r="AJ90">
        <f>IF($E90="","",INDEX(SUBCATEGORIAS!$A:$A,MATCH($E90,SUBCATEGORIAS!$B:$B,0)))</f>
        <v>35</v>
      </c>
      <c r="AK90">
        <f t="shared" si="23"/>
        <v>88</v>
      </c>
      <c r="AM90" s="2" t="str">
        <f t="shared" si="29"/>
        <v>007</v>
      </c>
      <c r="AN90" t="str">
        <f t="shared" si="30"/>
        <v>0035</v>
      </c>
      <c r="AO90" t="str">
        <f t="shared" si="24"/>
        <v>0088</v>
      </c>
      <c r="AP90" t="str">
        <f t="shared" si="25"/>
        <v>{ id_sku: '00700350088', id_articulo: '53', variacion: 'tamaño: 50cm' },</v>
      </c>
    </row>
    <row r="91" spans="1:42" x14ac:dyDescent="0.25">
      <c r="A91">
        <f>IF(C91="","",MAX($A$2:A90)+1)</f>
        <v>89</v>
      </c>
      <c r="B91" s="3">
        <f>IF(C91="","",IF(COUNTIF($C$2:$C90,$C91)=0,MAX($B$2:$B90)+1,""))</f>
        <v>54</v>
      </c>
      <c r="C91" t="s">
        <v>371</v>
      </c>
      <c r="D91" t="s">
        <v>35</v>
      </c>
      <c r="E91" t="s">
        <v>354</v>
      </c>
      <c r="H91" t="s">
        <v>355</v>
      </c>
      <c r="I91">
        <v>1000</v>
      </c>
      <c r="J91" t="s">
        <v>371</v>
      </c>
      <c r="L91" t="s">
        <v>625</v>
      </c>
      <c r="M91" s="3" t="str">
        <f t="shared" si="26"/>
        <v>tamaño: 30x40cm</v>
      </c>
      <c r="N91" s="3" t="str">
        <f>IF(C91="","",IF(AND(C91&lt;&gt;"",D91&lt;&gt;"",E91&lt;&gt;"",I91&lt;&gt;"",M91&lt;&gt;"",J91&lt;&gt;"",IFERROR(MATCH(INDEX($B:$B,MATCH($C91,$C:$C,0)),IMAGENES!$B:$B,0),-1)&gt;0),"'si'","'no'"))</f>
        <v>'si'</v>
      </c>
      <c r="P91">
        <f t="shared" si="16"/>
        <v>89</v>
      </c>
      <c r="Q91" t="str">
        <f t="shared" si="17"/>
        <v>Nariz de esponja de payaso rojo Halloween</v>
      </c>
      <c r="R91" t="str">
        <f t="shared" si="18"/>
        <v>Nariz de payaso en esponja</v>
      </c>
      <c r="S91" t="str">
        <f t="shared" si="19"/>
        <v>Set de 3 narices de esponja rojas.</v>
      </c>
      <c r="T91" t="str">
        <f t="shared" si="20"/>
        <v>Celebraciones</v>
      </c>
      <c r="U91" t="str">
        <f t="shared" si="21"/>
        <v>Halloween</v>
      </c>
      <c r="V91">
        <f>IF($T91="","",INDEX(CATEGORIAS!$A:$A,MATCH($T91,CATEGORIAS!$B:$B,0)))</f>
        <v>7</v>
      </c>
      <c r="W91">
        <f>IF($U91="","",INDEX(SUBCATEGORIAS!$A:$A,MATCH($U91,SUBCATEGORIAS!$B:$B,0)))</f>
        <v>36</v>
      </c>
      <c r="X91">
        <f t="shared" si="22"/>
        <v>1500</v>
      </c>
      <c r="Y91" t="str">
        <f t="shared" si="27"/>
        <v/>
      </c>
      <c r="Z91" t="str">
        <f t="shared" si="28"/>
        <v>'si'</v>
      </c>
      <c r="AB91">
        <v>89</v>
      </c>
      <c r="AC91">
        <f t="shared" si="31"/>
        <v>9</v>
      </c>
      <c r="AD91" t="str">
        <f>IFERROR(IF(MATCH($AC91,$P:$P,0)&gt;0,"{",0),"")</f>
        <v>{</v>
      </c>
      <c r="AI91">
        <f>IF($D91="","",INDEX(CATEGORIAS!$A:$A,MATCH($D91,CATEGORIAS!$B:$B,0)))</f>
        <v>2</v>
      </c>
      <c r="AJ91">
        <f>IF($E91="","",INDEX(SUBCATEGORIAS!$A:$A,MATCH($E91,SUBCATEGORIAS!$B:$B,0)))</f>
        <v>25</v>
      </c>
      <c r="AK91">
        <f t="shared" si="23"/>
        <v>89</v>
      </c>
      <c r="AM91" s="2" t="str">
        <f t="shared" si="29"/>
        <v>002</v>
      </c>
      <c r="AN91" t="str">
        <f t="shared" si="30"/>
        <v>0025</v>
      </c>
      <c r="AO91" t="str">
        <f t="shared" si="24"/>
        <v>0089</v>
      </c>
      <c r="AP91" t="str">
        <f t="shared" si="25"/>
        <v>{ id_sku: '00200250089', id_articulo: '54', variacion: 'tamaño: 30x40cm' },</v>
      </c>
    </row>
    <row r="92" spans="1:42" x14ac:dyDescent="0.25">
      <c r="A92">
        <f>IF(C92="","",MAX($A$2:A91)+1)</f>
        <v>90</v>
      </c>
      <c r="B92" s="3">
        <f>IF(C92="","",IF(COUNTIF($C$2:$C91,$C92)=0,MAX($B$2:$B91)+1,""))</f>
        <v>55</v>
      </c>
      <c r="C92" t="s">
        <v>356</v>
      </c>
      <c r="D92" t="s">
        <v>627</v>
      </c>
      <c r="E92" t="s">
        <v>628</v>
      </c>
      <c r="H92" t="s">
        <v>178</v>
      </c>
      <c r="I92">
        <v>2000</v>
      </c>
      <c r="J92" t="s">
        <v>357</v>
      </c>
      <c r="L92" t="s">
        <v>625</v>
      </c>
      <c r="M92" s="3" t="str">
        <f t="shared" si="26"/>
        <v>Chile</v>
      </c>
      <c r="N92" s="3" t="str">
        <f>IF(C92="","",IF(AND(C92&lt;&gt;"",D92&lt;&gt;"",E92&lt;&gt;"",I92&lt;&gt;"",M92&lt;&gt;"",J92&lt;&gt;"",IFERROR(MATCH(INDEX($B:$B,MATCH($C92,$C:$C,0)),IMAGENES!$B:$B,0),-1)&gt;0),"'si'","'no'"))</f>
        <v>'si'</v>
      </c>
      <c r="P92">
        <f t="shared" si="16"/>
        <v>90</v>
      </c>
      <c r="Q92" t="str">
        <f t="shared" si="17"/>
        <v>Alas de disfraz de murciélago rojo de Halloween</v>
      </c>
      <c r="R92" t="str">
        <f t="shared" si="18"/>
        <v>Alas de murciélago rojas</v>
      </c>
      <c r="S92" t="str">
        <f t="shared" si="19"/>
        <v>Alas de murciélago decorativas de 32x60 cm.</v>
      </c>
      <c r="T92" t="str">
        <f t="shared" si="20"/>
        <v>Celebraciones</v>
      </c>
      <c r="U92" t="str">
        <f t="shared" si="21"/>
        <v>Halloween</v>
      </c>
      <c r="V92">
        <f>IF($T92="","",INDEX(CATEGORIAS!$A:$A,MATCH($T92,CATEGORIAS!$B:$B,0)))</f>
        <v>7</v>
      </c>
      <c r="W92">
        <f>IF($U92="","",INDEX(SUBCATEGORIAS!$A:$A,MATCH($U92,SUBCATEGORIAS!$B:$B,0)))</f>
        <v>36</v>
      </c>
      <c r="X92">
        <f t="shared" si="22"/>
        <v>5000</v>
      </c>
      <c r="Y92" t="str">
        <f t="shared" si="27"/>
        <v/>
      </c>
      <c r="Z92" t="str">
        <f t="shared" si="28"/>
        <v>'si'</v>
      </c>
      <c r="AB92">
        <v>90</v>
      </c>
      <c r="AC92" t="str">
        <f t="shared" si="31"/>
        <v/>
      </c>
      <c r="AD92" t="str">
        <f>IFERROR(IF(MATCH($AC91,$P:$P,0)&gt;0,CONCATENATE("id_articulo: ",$AC91,","),0),"")</f>
        <v>id_articulo: 9,</v>
      </c>
      <c r="AI92">
        <f>IF($D92="","",INDEX(CATEGORIAS!$A:$A,MATCH($D92,CATEGORIAS!$B:$B,0)))</f>
        <v>7</v>
      </c>
      <c r="AJ92">
        <f>IF($E92="","",INDEX(SUBCATEGORIAS!$A:$A,MATCH($E92,SUBCATEGORIAS!$B:$B,0)))</f>
        <v>35</v>
      </c>
      <c r="AK92">
        <f t="shared" si="23"/>
        <v>90</v>
      </c>
      <c r="AM92" s="2" t="str">
        <f t="shared" si="29"/>
        <v>007</v>
      </c>
      <c r="AN92" t="str">
        <f t="shared" si="30"/>
        <v>0035</v>
      </c>
      <c r="AO92" t="str">
        <f t="shared" si="24"/>
        <v>0090</v>
      </c>
      <c r="AP92" t="str">
        <f t="shared" si="25"/>
        <v>{ id_sku: '00700350090', id_articulo: '55', variacion: 'Chile' },</v>
      </c>
    </row>
    <row r="93" spans="1:42" x14ac:dyDescent="0.25">
      <c r="A93">
        <f>IF(C93="","",MAX($A$2:A92)+1)</f>
        <v>91</v>
      </c>
      <c r="B93" s="3">
        <f>IF(C93="","",IF(COUNTIF($C$2:$C92,$C93)=0,MAX($B$2:$B92)+1,""))</f>
        <v>56</v>
      </c>
      <c r="C93" t="s">
        <v>365</v>
      </c>
      <c r="D93" t="s">
        <v>197</v>
      </c>
      <c r="E93" t="s">
        <v>362</v>
      </c>
      <c r="H93" t="s">
        <v>363</v>
      </c>
      <c r="I93">
        <v>2000</v>
      </c>
      <c r="J93" t="s">
        <v>364</v>
      </c>
      <c r="L93" t="s">
        <v>625</v>
      </c>
      <c r="M93" s="3" t="str">
        <f t="shared" si="26"/>
        <v>1 dispensador + 40 bolsas</v>
      </c>
      <c r="N93" s="3" t="str">
        <f>IF(C93="","",IF(AND(C93&lt;&gt;"",D93&lt;&gt;"",E93&lt;&gt;"",I93&lt;&gt;"",M93&lt;&gt;"",J93&lt;&gt;"",IFERROR(MATCH(INDEX($B:$B,MATCH($C93,$C:$C,0)),IMAGENES!$B:$B,0),-1)&gt;0),"'si'","'no'"))</f>
        <v>'si'</v>
      </c>
      <c r="P93">
        <f t="shared" si="16"/>
        <v>91</v>
      </c>
      <c r="Q93" t="str">
        <f t="shared" si="17"/>
        <v>Bolsa de Calabaza de Tela para Halloween</v>
      </c>
      <c r="R93" t="str">
        <f t="shared" si="18"/>
        <v>Bolsa de calabaza de tela</v>
      </c>
      <c r="S93" t="str">
        <f t="shared" si="19"/>
        <v>Bolsa de tela con diseño de calabaza.</v>
      </c>
      <c r="T93" t="str">
        <f t="shared" si="20"/>
        <v>Celebraciones</v>
      </c>
      <c r="U93" t="str">
        <f t="shared" si="21"/>
        <v>Halloween</v>
      </c>
      <c r="V93">
        <f>IF($T93="","",INDEX(CATEGORIAS!$A:$A,MATCH($T93,CATEGORIAS!$B:$B,0)))</f>
        <v>7</v>
      </c>
      <c r="W93">
        <f>IF($U93="","",INDEX(SUBCATEGORIAS!$A:$A,MATCH($U93,SUBCATEGORIAS!$B:$B,0)))</f>
        <v>36</v>
      </c>
      <c r="X93">
        <f t="shared" si="22"/>
        <v>1800</v>
      </c>
      <c r="Y93" t="str">
        <f t="shared" si="27"/>
        <v/>
      </c>
      <c r="Z93" t="str">
        <f t="shared" si="28"/>
        <v>'si'</v>
      </c>
      <c r="AB93">
        <v>91</v>
      </c>
      <c r="AC93" t="str">
        <f t="shared" si="31"/>
        <v/>
      </c>
      <c r="AD93" t="str">
        <f>IFERROR(IF(MATCH($AC91,$P:$P,0)&gt;0,CONCATENATE("nombre: '",INDEX($Q:$Q,MATCH($AC91,$P:$P,0)),"',"),0),"")</f>
        <v>nombre: 'Tablas de cortar (Multiuso) - Naranja',</v>
      </c>
      <c r="AI93">
        <f>IF($D93="","",INDEX(CATEGORIAS!$A:$A,MATCH($D93,CATEGORIAS!$B:$B,0)))</f>
        <v>5</v>
      </c>
      <c r="AJ93">
        <f>IF($E93="","",INDEX(SUBCATEGORIAS!$A:$A,MATCH($E93,SUBCATEGORIAS!$B:$B,0)))</f>
        <v>26</v>
      </c>
      <c r="AK93">
        <f t="shared" si="23"/>
        <v>91</v>
      </c>
      <c r="AM93" s="2" t="str">
        <f t="shared" si="29"/>
        <v>005</v>
      </c>
      <c r="AN93" t="str">
        <f t="shared" si="30"/>
        <v>0026</v>
      </c>
      <c r="AO93" t="str">
        <f t="shared" si="24"/>
        <v>0091</v>
      </c>
      <c r="AP93" t="str">
        <f t="shared" si="25"/>
        <v>{ id_sku: '00500260091', id_articulo: '56', variacion: '1 dispensador + 40 bolsas' },</v>
      </c>
    </row>
    <row r="94" spans="1:42" x14ac:dyDescent="0.25">
      <c r="A94">
        <f>IF(C94="","",MAX($A$2:A93)+1)</f>
        <v>92</v>
      </c>
      <c r="B94" s="3">
        <f>IF(C94="","",IF(COUNTIF($C$2:$C93,$C94)=0,MAX($B$2:$B93)+1,""))</f>
        <v>57</v>
      </c>
      <c r="C94" t="s">
        <v>366</v>
      </c>
      <c r="D94" t="s">
        <v>197</v>
      </c>
      <c r="E94" t="s">
        <v>362</v>
      </c>
      <c r="H94" t="s">
        <v>363</v>
      </c>
      <c r="I94">
        <v>2000</v>
      </c>
      <c r="J94" t="s">
        <v>364</v>
      </c>
      <c r="L94" t="s">
        <v>625</v>
      </c>
      <c r="M94" s="3" t="str">
        <f t="shared" si="26"/>
        <v>1 dispensador + 40 bolsas</v>
      </c>
      <c r="N94" s="3" t="str">
        <f>IF(C94="","",IF(AND(C94&lt;&gt;"",D94&lt;&gt;"",E94&lt;&gt;"",I94&lt;&gt;"",M94&lt;&gt;"",J94&lt;&gt;"",IFERROR(MATCH(INDEX($B:$B,MATCH($C94,$C:$C,0)),IMAGENES!$B:$B,0),-1)&gt;0),"'si'","'no'"))</f>
        <v>'si'</v>
      </c>
      <c r="P94">
        <f t="shared" si="16"/>
        <v>92</v>
      </c>
      <c r="Q94" t="str">
        <f t="shared" si="17"/>
        <v>Balde para dulces Halloween</v>
      </c>
      <c r="R94" t="str">
        <f t="shared" si="18"/>
        <v>Balde para dulces de Halloween</v>
      </c>
      <c r="S94" t="str">
        <f t="shared" si="19"/>
        <v>Balde para recoger dulces en Halloween.</v>
      </c>
      <c r="T94" t="str">
        <f t="shared" si="20"/>
        <v>Celebraciones</v>
      </c>
      <c r="U94" t="str">
        <f t="shared" si="21"/>
        <v>Halloween</v>
      </c>
      <c r="V94">
        <f>IF($T94="","",INDEX(CATEGORIAS!$A:$A,MATCH($T94,CATEGORIAS!$B:$B,0)))</f>
        <v>7</v>
      </c>
      <c r="W94">
        <f>IF($U94="","",INDEX(SUBCATEGORIAS!$A:$A,MATCH($U94,SUBCATEGORIAS!$B:$B,0)))</f>
        <v>36</v>
      </c>
      <c r="X94">
        <f t="shared" si="22"/>
        <v>2700</v>
      </c>
      <c r="Y94" t="str">
        <f t="shared" si="27"/>
        <v/>
      </c>
      <c r="Z94" t="str">
        <f t="shared" si="28"/>
        <v>'si'</v>
      </c>
      <c r="AB94">
        <v>92</v>
      </c>
      <c r="AC94" t="str">
        <f t="shared" si="31"/>
        <v/>
      </c>
      <c r="AD94" t="str">
        <f>IFERROR(IF(MATCH($AC91,$P:$P,0)&gt;0,CONCATENATE("descripcion: '",INDEX($R:$R,MATCH($AC91,$P:$P,0)),"',"),0),"")</f>
        <v>descripcion: 'Dimensiones: 27x40x05 cm.',</v>
      </c>
      <c r="AI94">
        <f>IF($D94="","",INDEX(CATEGORIAS!$A:$A,MATCH($D94,CATEGORIAS!$B:$B,0)))</f>
        <v>5</v>
      </c>
      <c r="AJ94">
        <f>IF($E94="","",INDEX(SUBCATEGORIAS!$A:$A,MATCH($E94,SUBCATEGORIAS!$B:$B,0)))</f>
        <v>26</v>
      </c>
      <c r="AK94">
        <f t="shared" si="23"/>
        <v>92</v>
      </c>
      <c r="AM94" s="2" t="str">
        <f t="shared" si="29"/>
        <v>005</v>
      </c>
      <c r="AN94" t="str">
        <f t="shared" si="30"/>
        <v>0026</v>
      </c>
      <c r="AO94" t="str">
        <f t="shared" si="24"/>
        <v>0092</v>
      </c>
      <c r="AP94" t="str">
        <f t="shared" si="25"/>
        <v>{ id_sku: '00500260092', id_articulo: '57', variacion: '1 dispensador + 40 bolsas' },</v>
      </c>
    </row>
    <row r="95" spans="1:42" x14ac:dyDescent="0.25">
      <c r="A95">
        <f>IF(C95="","",MAX($A$2:A94)+1)</f>
        <v>93</v>
      </c>
      <c r="B95" s="3">
        <f>IF(C95="","",IF(COUNTIF($C$2:$C94,$C95)=0,MAX($B$2:$B94)+1,""))</f>
        <v>58</v>
      </c>
      <c r="C95" t="s">
        <v>367</v>
      </c>
      <c r="D95" t="s">
        <v>197</v>
      </c>
      <c r="E95" t="s">
        <v>362</v>
      </c>
      <c r="H95" t="s">
        <v>363</v>
      </c>
      <c r="I95">
        <v>2000</v>
      </c>
      <c r="J95" t="s">
        <v>364</v>
      </c>
      <c r="L95" t="s">
        <v>625</v>
      </c>
      <c r="M95" s="3" t="str">
        <f t="shared" si="26"/>
        <v>1 dispensador + 40 bolsas</v>
      </c>
      <c r="N95" s="3" t="str">
        <f>IF(C95="","",IF(AND(C95&lt;&gt;"",D95&lt;&gt;"",E95&lt;&gt;"",I95&lt;&gt;"",M95&lt;&gt;"",J95&lt;&gt;"",IFERROR(MATCH(INDEX($B:$B,MATCH($C95,$C:$C,0)),IMAGENES!$B:$B,0),-1)&gt;0),"'si'","'no'"))</f>
        <v>'si'</v>
      </c>
      <c r="P95">
        <f t="shared" si="16"/>
        <v>93</v>
      </c>
      <c r="Q95" t="str">
        <f t="shared" si="17"/>
        <v>Decoración Colgante de Puerta Halloween</v>
      </c>
      <c r="R95" t="str">
        <f t="shared" si="18"/>
        <v>Adorno de puerta de Halloween festivo - Perfecto para decoraciones interiores/exteriores - No requiere electricidad</v>
      </c>
      <c r="S95">
        <f t="shared" si="19"/>
        <v>0</v>
      </c>
      <c r="T95" t="str">
        <f t="shared" si="20"/>
        <v>Celebraciones</v>
      </c>
      <c r="U95" t="str">
        <f t="shared" si="21"/>
        <v>Halloween</v>
      </c>
      <c r="V95">
        <f>IF($T95="","",INDEX(CATEGORIAS!$A:$A,MATCH($T95,CATEGORIAS!$B:$B,0)))</f>
        <v>7</v>
      </c>
      <c r="W95">
        <f>IF($U95="","",INDEX(SUBCATEGORIAS!$A:$A,MATCH($U95,SUBCATEGORIAS!$B:$B,0)))</f>
        <v>36</v>
      </c>
      <c r="X95">
        <f t="shared" si="22"/>
        <v>2300</v>
      </c>
      <c r="Y95" t="str">
        <f t="shared" si="27"/>
        <v/>
      </c>
      <c r="Z95" t="str">
        <f t="shared" si="28"/>
        <v>'si'</v>
      </c>
      <c r="AB95">
        <v>93</v>
      </c>
      <c r="AC95" t="str">
        <f t="shared" si="31"/>
        <v/>
      </c>
      <c r="AD95" t="str">
        <f>IFERROR(IF(MATCH($AC91,$P:$P,0)&gt;0,CONCATENATE("descripcion_larga: '",INDEX($S:$S,MATCH($AC91,$P:$P,0)),"',"),0),"")</f>
        <v>descripcion_larga: 'La tabla de cortar es perfecta para diferentes tipos de alimentos, como carne, frutas, verduras, pasteles y más.',</v>
      </c>
      <c r="AI95">
        <f>IF($D95="","",INDEX(CATEGORIAS!$A:$A,MATCH($D95,CATEGORIAS!$B:$B,0)))</f>
        <v>5</v>
      </c>
      <c r="AJ95">
        <f>IF($E95="","",INDEX(SUBCATEGORIAS!$A:$A,MATCH($E95,SUBCATEGORIAS!$B:$B,0)))</f>
        <v>26</v>
      </c>
      <c r="AK95">
        <f t="shared" si="23"/>
        <v>93</v>
      </c>
      <c r="AM95" s="2" t="str">
        <f t="shared" si="29"/>
        <v>005</v>
      </c>
      <c r="AN95" t="str">
        <f t="shared" si="30"/>
        <v>0026</v>
      </c>
      <c r="AO95" t="str">
        <f t="shared" si="24"/>
        <v>0093</v>
      </c>
      <c r="AP95" t="str">
        <f t="shared" si="25"/>
        <v>{ id_sku: '00500260093', id_articulo: '58', variacion: '1 dispensador + 40 bolsas' },</v>
      </c>
    </row>
    <row r="96" spans="1:42" x14ac:dyDescent="0.25">
      <c r="A96">
        <f>IF(C96="","",MAX($A$2:A95)+1)</f>
        <v>94</v>
      </c>
      <c r="B96" s="3">
        <f>IF(C96="","",IF(COUNTIF($C$2:$C95,$C96)=0,MAX($B$2:$B95)+1,""))</f>
        <v>59</v>
      </c>
      <c r="C96" t="s">
        <v>376</v>
      </c>
      <c r="D96" t="s">
        <v>33</v>
      </c>
      <c r="E96" t="s">
        <v>373</v>
      </c>
      <c r="H96" t="s">
        <v>374</v>
      </c>
      <c r="I96">
        <v>8000</v>
      </c>
      <c r="J96" t="s">
        <v>375</v>
      </c>
      <c r="K96" t="s">
        <v>377</v>
      </c>
      <c r="L96" t="s">
        <v>625</v>
      </c>
      <c r="M96" s="3" t="str">
        <f t="shared" si="26"/>
        <v>2 licencias</v>
      </c>
      <c r="N96" s="3" t="str">
        <f>IF(C96="","",IF(AND(C96&lt;&gt;"",D96&lt;&gt;"",E96&lt;&gt;"",I96&lt;&gt;"",M96&lt;&gt;"",J96&lt;&gt;"",IFERROR(MATCH(INDEX($B:$B,MATCH($C96,$C:$C,0)),IMAGENES!$B:$B,0),-1)&gt;0),"'si'","'no'"))</f>
        <v>'si'</v>
      </c>
      <c r="P96">
        <f t="shared" si="16"/>
        <v>94</v>
      </c>
      <c r="Q96" t="str">
        <f t="shared" si="17"/>
        <v>Novia Fantasma Decoración Adorno</v>
      </c>
      <c r="R96" t="str">
        <f t="shared" si="18"/>
        <v>Novia fantasma decorativa</v>
      </c>
      <c r="S96" t="str">
        <f t="shared" si="19"/>
        <v>Figura de novia fantasma para decoración.</v>
      </c>
      <c r="T96" t="str">
        <f t="shared" si="20"/>
        <v>Celebraciones</v>
      </c>
      <c r="U96" t="str">
        <f t="shared" si="21"/>
        <v>Halloween</v>
      </c>
      <c r="V96">
        <f>IF($T96="","",INDEX(CATEGORIAS!$A:$A,MATCH($T96,CATEGORIAS!$B:$B,0)))</f>
        <v>7</v>
      </c>
      <c r="W96">
        <f>IF($U96="","",INDEX(SUBCATEGORIAS!$A:$A,MATCH($U96,SUBCATEGORIAS!$B:$B,0)))</f>
        <v>36</v>
      </c>
      <c r="X96">
        <f t="shared" si="22"/>
        <v>9990</v>
      </c>
      <c r="Y96" t="str">
        <f t="shared" si="27"/>
        <v/>
      </c>
      <c r="Z96" t="str">
        <f t="shared" si="28"/>
        <v>'si'</v>
      </c>
      <c r="AB96">
        <v>94</v>
      </c>
      <c r="AC96" t="str">
        <f t="shared" si="31"/>
        <v/>
      </c>
      <c r="AD96" t="str">
        <f>IFERROR(IF(MATCH($AC91,$P:$P,0)&gt;0,CONCATENATE("id_categoria: '",INDEX($V:$V,MATCH($AC91,$P:$P,0)),"',"),0),"")</f>
        <v>id_categoria: '2',</v>
      </c>
      <c r="AI96">
        <f>IF($D96="","",INDEX(CATEGORIAS!$A:$A,MATCH($D96,CATEGORIAS!$B:$B,0)))</f>
        <v>3</v>
      </c>
      <c r="AJ96">
        <f>IF($E96="","",INDEX(SUBCATEGORIAS!$A:$A,MATCH($E96,SUBCATEGORIAS!$B:$B,0)))</f>
        <v>27</v>
      </c>
      <c r="AK96">
        <f t="shared" si="23"/>
        <v>94</v>
      </c>
      <c r="AM96" s="2" t="str">
        <f t="shared" si="29"/>
        <v>003</v>
      </c>
      <c r="AN96" t="str">
        <f t="shared" si="30"/>
        <v>0027</v>
      </c>
      <c r="AO96" t="str">
        <f t="shared" si="24"/>
        <v>0094</v>
      </c>
      <c r="AP96" t="str">
        <f t="shared" si="25"/>
        <v>{ id_sku: '00300270094', id_articulo: '59', variacion: '2 licencias' },</v>
      </c>
    </row>
    <row r="97" spans="1:42" x14ac:dyDescent="0.25">
      <c r="A97">
        <f>IF(C97="","",MAX($A$2:A96)+1)</f>
        <v>95</v>
      </c>
      <c r="B97" s="3">
        <f>IF(C97="","",IF(COUNTIF($C$2:$C96,$C97)=0,MAX($B$2:$B96)+1,""))</f>
        <v>60</v>
      </c>
      <c r="C97" t="s">
        <v>387</v>
      </c>
      <c r="D97" t="s">
        <v>35</v>
      </c>
      <c r="E97" t="s">
        <v>420</v>
      </c>
      <c r="G97" t="s">
        <v>389</v>
      </c>
      <c r="I97">
        <v>3000</v>
      </c>
      <c r="J97" t="s">
        <v>448</v>
      </c>
      <c r="K97" t="s">
        <v>378</v>
      </c>
      <c r="L97" t="s">
        <v>625</v>
      </c>
      <c r="M97" s="3" t="str">
        <f t="shared" si="26"/>
        <v>15 ml</v>
      </c>
      <c r="N97" s="3" t="str">
        <f>IF(C97="","",IF(AND(C97&lt;&gt;"",D97&lt;&gt;"",E97&lt;&gt;"",I97&lt;&gt;"",M97&lt;&gt;"",J97&lt;&gt;"",IFERROR(MATCH(INDEX($B:$B,MATCH($C97,$C:$C,0)),IMAGENES!$B:$B,0),-1)&gt;0),"'si'","'no'"))</f>
        <v>'si'</v>
      </c>
      <c r="P97">
        <f t="shared" si="16"/>
        <v>95</v>
      </c>
      <c r="Q97" t="str">
        <f t="shared" si="17"/>
        <v>Decoración Colgante de Puerta Happy Halloween</v>
      </c>
      <c r="R97" t="str">
        <f t="shared" si="18"/>
        <v>Adorno de puerta de Halloween festivo - Perfecto para decoraciones interiores/exteriores - No requiere electricidad</v>
      </c>
      <c r="S97">
        <f t="shared" si="19"/>
        <v>0</v>
      </c>
      <c r="T97" t="str">
        <f t="shared" si="20"/>
        <v>Celebraciones</v>
      </c>
      <c r="U97" t="str">
        <f t="shared" si="21"/>
        <v>Halloween</v>
      </c>
      <c r="V97">
        <f>IF($T97="","",INDEX(CATEGORIAS!$A:$A,MATCH($T97,CATEGORIAS!$B:$B,0)))</f>
        <v>7</v>
      </c>
      <c r="W97">
        <f>IF($U97="","",INDEX(SUBCATEGORIAS!$A:$A,MATCH($U97,SUBCATEGORIAS!$B:$B,0)))</f>
        <v>36</v>
      </c>
      <c r="X97">
        <f t="shared" si="22"/>
        <v>4000</v>
      </c>
      <c r="Y97" t="str">
        <f t="shared" si="27"/>
        <v/>
      </c>
      <c r="Z97" t="str">
        <f t="shared" si="28"/>
        <v>'si'</v>
      </c>
      <c r="AB97">
        <v>95</v>
      </c>
      <c r="AC97" t="str">
        <f t="shared" si="31"/>
        <v/>
      </c>
      <c r="AD97" t="str">
        <f>IFERROR(IF(MATCH($AC91,$P:$P,0)&gt;0,CONCATENATE("id_subcategoria: '",INDEX($W:$W,MATCH($AC91,$P:$P,0)),"',"),0),"")</f>
        <v>id_subcategoria: '7',</v>
      </c>
      <c r="AI97">
        <f>IF($D97="","",INDEX(CATEGORIAS!$A:$A,MATCH($D97,CATEGORIAS!$B:$B,0)))</f>
        <v>2</v>
      </c>
      <c r="AJ97">
        <f>IF($E97="","",INDEX(SUBCATEGORIAS!$A:$A,MATCH($E97,SUBCATEGORIAS!$B:$B,0)))</f>
        <v>28</v>
      </c>
      <c r="AK97">
        <f t="shared" si="23"/>
        <v>95</v>
      </c>
      <c r="AM97" s="2" t="str">
        <f t="shared" si="29"/>
        <v>002</v>
      </c>
      <c r="AN97" t="str">
        <f t="shared" si="30"/>
        <v>0028</v>
      </c>
      <c r="AO97" t="str">
        <f t="shared" si="24"/>
        <v>0095</v>
      </c>
      <c r="AP97" t="str">
        <f t="shared" si="25"/>
        <v>{ id_sku: '00200280095', id_articulo: '60', variacion: '15 ml' },</v>
      </c>
    </row>
    <row r="98" spans="1:42" x14ac:dyDescent="0.25">
      <c r="A98">
        <f>IF(C98="","",MAX($A$2:A97)+1)</f>
        <v>96</v>
      </c>
      <c r="B98" s="3">
        <f>IF(C98="","",IF(COUNTIF($C$2:$C97,$C98)=0,MAX($B$2:$B97)+1,""))</f>
        <v>61</v>
      </c>
      <c r="C98" t="s">
        <v>386</v>
      </c>
      <c r="D98" t="s">
        <v>35</v>
      </c>
      <c r="E98" t="s">
        <v>420</v>
      </c>
      <c r="G98" t="s">
        <v>389</v>
      </c>
      <c r="I98">
        <v>3000</v>
      </c>
      <c r="J98" t="s">
        <v>448</v>
      </c>
      <c r="K98" t="s">
        <v>378</v>
      </c>
      <c r="L98" t="s">
        <v>625</v>
      </c>
      <c r="M98" s="3" t="str">
        <f t="shared" si="26"/>
        <v>15 ml</v>
      </c>
      <c r="N98" s="3" t="str">
        <f>IF(C98="","",IF(AND(C98&lt;&gt;"",D98&lt;&gt;"",E98&lt;&gt;"",I98&lt;&gt;"",M98&lt;&gt;"",J98&lt;&gt;"",IFERROR(MATCH(INDEX($B:$B,MATCH($C98,$C:$C,0)),IMAGENES!$B:$B,0),-1)&gt;0),"'si'","'no'"))</f>
        <v>'si'</v>
      </c>
      <c r="P98">
        <f t="shared" si="16"/>
        <v>96</v>
      </c>
      <c r="Q98" t="str">
        <f t="shared" si="17"/>
        <v>Guirnalda Bruja Halloween</v>
      </c>
      <c r="R98" t="str">
        <f t="shared" si="18"/>
        <v>Guirnalda de brujas</v>
      </c>
      <c r="S98" t="str">
        <f t="shared" si="19"/>
        <v>Guirnalda decorativa de Halloween de 2 metros.</v>
      </c>
      <c r="T98" t="str">
        <f t="shared" si="20"/>
        <v>Celebraciones</v>
      </c>
      <c r="U98" t="str">
        <f t="shared" si="21"/>
        <v>Halloween</v>
      </c>
      <c r="V98">
        <f>IF($T98="","",INDEX(CATEGORIAS!$A:$A,MATCH($T98,CATEGORIAS!$B:$B,0)))</f>
        <v>7</v>
      </c>
      <c r="W98">
        <f>IF($U98="","",INDEX(SUBCATEGORIAS!$A:$A,MATCH($U98,SUBCATEGORIAS!$B:$B,0)))</f>
        <v>36</v>
      </c>
      <c r="X98">
        <f t="shared" si="22"/>
        <v>1400</v>
      </c>
      <c r="Y98" t="str">
        <f t="shared" si="27"/>
        <v/>
      </c>
      <c r="Z98" t="str">
        <f t="shared" si="28"/>
        <v>'si'</v>
      </c>
      <c r="AB98">
        <v>96</v>
      </c>
      <c r="AC98" t="str">
        <f t="shared" si="31"/>
        <v/>
      </c>
      <c r="AD98" t="str">
        <f>IFERROR(IF(MATCH($AC91,$P:$P,0)&gt;0,CONCATENATE("precio: ",INDEX($X:$X,MATCH($AC91,$P:$P,0)),","),0),"")</f>
        <v>precio: 0,</v>
      </c>
      <c r="AI98">
        <f>IF($D98="","",INDEX(CATEGORIAS!$A:$A,MATCH($D98,CATEGORIAS!$B:$B,0)))</f>
        <v>2</v>
      </c>
      <c r="AJ98">
        <f>IF($E98="","",INDEX(SUBCATEGORIAS!$A:$A,MATCH($E98,SUBCATEGORIAS!$B:$B,0)))</f>
        <v>28</v>
      </c>
      <c r="AK98">
        <f t="shared" si="23"/>
        <v>96</v>
      </c>
      <c r="AM98" s="2" t="str">
        <f t="shared" si="29"/>
        <v>002</v>
      </c>
      <c r="AN98" t="str">
        <f t="shared" si="30"/>
        <v>0028</v>
      </c>
      <c r="AO98" t="str">
        <f t="shared" si="24"/>
        <v>0096</v>
      </c>
      <c r="AP98" t="str">
        <f t="shared" si="25"/>
        <v>{ id_sku: '00200280096', id_articulo: '61', variacion: '15 ml' },</v>
      </c>
    </row>
    <row r="99" spans="1:42" x14ac:dyDescent="0.25">
      <c r="A99">
        <f>IF(C99="","",MAX($A$2:A98)+1)</f>
        <v>97</v>
      </c>
      <c r="B99" s="3">
        <f>IF(C99="","",IF(COUNTIF($C$2:$C98,$C99)=0,MAX($B$2:$B98)+1,""))</f>
        <v>62</v>
      </c>
      <c r="C99" t="s">
        <v>384</v>
      </c>
      <c r="D99" t="s">
        <v>35</v>
      </c>
      <c r="E99" t="s">
        <v>420</v>
      </c>
      <c r="G99" t="s">
        <v>389</v>
      </c>
      <c r="I99">
        <v>3000</v>
      </c>
      <c r="J99" t="s">
        <v>448</v>
      </c>
      <c r="K99" t="s">
        <v>378</v>
      </c>
      <c r="L99" t="s">
        <v>625</v>
      </c>
      <c r="M99" s="3" t="str">
        <f t="shared" si="26"/>
        <v>15 ml</v>
      </c>
      <c r="N99" s="3" t="str">
        <f>IF(C99="","",IF(AND(C99&lt;&gt;"",D99&lt;&gt;"",E99&lt;&gt;"",I99&lt;&gt;"",M99&lt;&gt;"",J99&lt;&gt;"",IFERROR(MATCH(INDEX($B:$B,MATCH($C99,$C:$C,0)),IMAGENES!$B:$B,0),-1)&gt;0),"'si'","'no'"))</f>
        <v>'si'</v>
      </c>
      <c r="P99">
        <f t="shared" si="16"/>
        <v>97</v>
      </c>
      <c r="Q99" t="str">
        <f t="shared" si="17"/>
        <v>Guirnalda Fantasma Grito Halloween</v>
      </c>
      <c r="R99" t="str">
        <f t="shared" si="18"/>
        <v>Guirnalda con fantasmas</v>
      </c>
      <c r="S99" t="str">
        <f t="shared" si="19"/>
        <v>Guirnalda decorativa de Halloween de 2 metros.</v>
      </c>
      <c r="T99" t="str">
        <f t="shared" si="20"/>
        <v>Celebraciones</v>
      </c>
      <c r="U99" t="str">
        <f t="shared" si="21"/>
        <v>Halloween</v>
      </c>
      <c r="V99">
        <f>IF($T99="","",INDEX(CATEGORIAS!$A:$A,MATCH($T99,CATEGORIAS!$B:$B,0)))</f>
        <v>7</v>
      </c>
      <c r="W99">
        <f>IF($U99="","",INDEX(SUBCATEGORIAS!$A:$A,MATCH($U99,SUBCATEGORIAS!$B:$B,0)))</f>
        <v>36</v>
      </c>
      <c r="X99">
        <f t="shared" si="22"/>
        <v>1400</v>
      </c>
      <c r="Y99" t="str">
        <f t="shared" si="27"/>
        <v/>
      </c>
      <c r="Z99" t="str">
        <f t="shared" si="28"/>
        <v>'si'</v>
      </c>
      <c r="AB99">
        <v>97</v>
      </c>
      <c r="AC99" t="str">
        <f t="shared" si="31"/>
        <v/>
      </c>
      <c r="AD99" t="str">
        <f>IFERROR(IF(MATCH($AC91,$P:$P,0)&gt;0,CONCATENATE("video: ",IF(OR(INDEX($Y:$Y,MATCH($AC91,$P:$P,0))=0,INDEX($Y:$Y,MATCH($AC91,$P:$P,0))=" ",INDEX($Y:$Y,MATCH($AC91,$P:$P,0))=""),CONCATENATE(CHAR(39),CHAR(39)),CONCATENATE(CHAR(39),INDEX($Y:$Y,MATCH($AC91,$P:$P,0)),CHAR(39))),","),0),"")</f>
        <v>video: '',</v>
      </c>
      <c r="AI99">
        <f>IF($D99="","",INDEX(CATEGORIAS!$A:$A,MATCH($D99,CATEGORIAS!$B:$B,0)))</f>
        <v>2</v>
      </c>
      <c r="AJ99">
        <f>IF($E99="","",INDEX(SUBCATEGORIAS!$A:$A,MATCH($E99,SUBCATEGORIAS!$B:$B,0)))</f>
        <v>28</v>
      </c>
      <c r="AK99">
        <f t="shared" si="23"/>
        <v>97</v>
      </c>
      <c r="AM99" s="2" t="str">
        <f t="shared" si="29"/>
        <v>002</v>
      </c>
      <c r="AN99" t="str">
        <f t="shared" si="30"/>
        <v>0028</v>
      </c>
      <c r="AO99" t="str">
        <f t="shared" si="24"/>
        <v>0097</v>
      </c>
      <c r="AP99" t="str">
        <f t="shared" si="25"/>
        <v>{ id_sku: '00200280097', id_articulo: '62', variacion: '15 ml' },</v>
      </c>
    </row>
    <row r="100" spans="1:42" x14ac:dyDescent="0.25">
      <c r="A100">
        <f>IF(C100="","",MAX($A$2:A99)+1)</f>
        <v>98</v>
      </c>
      <c r="B100" s="3">
        <f>IF(C100="","",IF(COUNTIF($C$2:$C99,$C100)=0,MAX($B$2:$B99)+1,""))</f>
        <v>63</v>
      </c>
      <c r="C100" t="s">
        <v>385</v>
      </c>
      <c r="D100" t="s">
        <v>35</v>
      </c>
      <c r="E100" t="s">
        <v>420</v>
      </c>
      <c r="G100" t="s">
        <v>389</v>
      </c>
      <c r="I100">
        <v>3000</v>
      </c>
      <c r="J100" t="s">
        <v>448</v>
      </c>
      <c r="K100" t="s">
        <v>378</v>
      </c>
      <c r="L100" t="s">
        <v>625</v>
      </c>
      <c r="M100" s="3" t="str">
        <f t="shared" si="26"/>
        <v>15 ml</v>
      </c>
      <c r="N100" s="3" t="str">
        <f>IF(C100="","",IF(AND(C100&lt;&gt;"",D100&lt;&gt;"",E100&lt;&gt;"",I100&lt;&gt;"",M100&lt;&gt;"",J100&lt;&gt;"",IFERROR(MATCH(INDEX($B:$B,MATCH($C100,$C:$C,0)),IMAGENES!$B:$B,0),-1)&gt;0),"'si'","'no'"))</f>
        <v>'si'</v>
      </c>
      <c r="P100">
        <f t="shared" si="16"/>
        <v>98</v>
      </c>
      <c r="Q100" t="str">
        <f t="shared" si="17"/>
        <v>Araña Adorno decorativos Halloween(24pcs)</v>
      </c>
      <c r="R100" t="str">
        <f t="shared" si="18"/>
        <v>Arañas decorativas</v>
      </c>
      <c r="S100" t="str">
        <f t="shared" si="19"/>
        <v>Set de 24 arañas decorativas de 2*2 cm.</v>
      </c>
      <c r="T100" t="str">
        <f t="shared" si="20"/>
        <v>Celebraciones</v>
      </c>
      <c r="U100" t="str">
        <f t="shared" si="21"/>
        <v>Halloween</v>
      </c>
      <c r="V100">
        <f>IF($T100="","",INDEX(CATEGORIAS!$A:$A,MATCH($T100,CATEGORIAS!$B:$B,0)))</f>
        <v>7</v>
      </c>
      <c r="W100">
        <f>IF($U100="","",INDEX(SUBCATEGORIAS!$A:$A,MATCH($U100,SUBCATEGORIAS!$B:$B,0)))</f>
        <v>36</v>
      </c>
      <c r="X100">
        <f t="shared" si="22"/>
        <v>1800</v>
      </c>
      <c r="Y100" t="str">
        <f t="shared" si="27"/>
        <v/>
      </c>
      <c r="Z100" t="str">
        <f t="shared" si="28"/>
        <v>'si'</v>
      </c>
      <c r="AB100">
        <v>98</v>
      </c>
      <c r="AC100" t="str">
        <f t="shared" si="31"/>
        <v/>
      </c>
      <c r="AD100" t="str">
        <f>IFERROR(IF(MATCH($AC91,$P:$P,0)&gt;0,CONCATENATE("disponible: ",INDEX($Z:$Z,MATCH($AC91,$P:$P,0)),","),0),"")</f>
        <v>disponible: 'no',</v>
      </c>
      <c r="AI100">
        <f>IF($D100="","",INDEX(CATEGORIAS!$A:$A,MATCH($D100,CATEGORIAS!$B:$B,0)))</f>
        <v>2</v>
      </c>
      <c r="AJ100">
        <f>IF($E100="","",INDEX(SUBCATEGORIAS!$A:$A,MATCH($E100,SUBCATEGORIAS!$B:$B,0)))</f>
        <v>28</v>
      </c>
      <c r="AK100">
        <f t="shared" si="23"/>
        <v>98</v>
      </c>
      <c r="AM100" s="2" t="str">
        <f t="shared" si="29"/>
        <v>002</v>
      </c>
      <c r="AN100" t="str">
        <f t="shared" si="30"/>
        <v>0028</v>
      </c>
      <c r="AO100" t="str">
        <f t="shared" si="24"/>
        <v>0098</v>
      </c>
      <c r="AP100" t="str">
        <f t="shared" si="25"/>
        <v>{ id_sku: '00200280098', id_articulo: '63', variacion: '15 ml' },</v>
      </c>
    </row>
    <row r="101" spans="1:42" x14ac:dyDescent="0.25">
      <c r="A101">
        <f>IF(C101="","",MAX($A$2:A100)+1)</f>
        <v>99</v>
      </c>
      <c r="B101" s="3">
        <f>IF(C101="","",IF(COUNTIF($C$2:$C100,$C101)=0,MAX($B$2:$B100)+1,""))</f>
        <v>64</v>
      </c>
      <c r="C101" t="s">
        <v>383</v>
      </c>
      <c r="D101" t="s">
        <v>35</v>
      </c>
      <c r="E101" t="s">
        <v>420</v>
      </c>
      <c r="G101" t="s">
        <v>388</v>
      </c>
      <c r="I101">
        <v>9990</v>
      </c>
      <c r="J101" t="s">
        <v>447</v>
      </c>
      <c r="K101" t="s">
        <v>378</v>
      </c>
      <c r="L101" t="s">
        <v>625</v>
      </c>
      <c r="M101" s="3" t="str">
        <f t="shared" si="26"/>
        <v>350 ml</v>
      </c>
      <c r="N101" s="3" t="str">
        <f>IF(C101="","",IF(AND(C101&lt;&gt;"",D101&lt;&gt;"",E101&lt;&gt;"",I101&lt;&gt;"",M101&lt;&gt;"",J101&lt;&gt;"",IFERROR(MATCH(INDEX($B:$B,MATCH($C101,$C:$C,0)),IMAGENES!$B:$B,0),-1)&gt;0),"'si'","'no'"))</f>
        <v>'si'</v>
      </c>
      <c r="P101">
        <f t="shared" si="16"/>
        <v>99</v>
      </c>
      <c r="Q101" t="str">
        <f t="shared" si="17"/>
        <v>Accesorios de arañas Halloween (blancas 50pcs)</v>
      </c>
      <c r="R101" t="str">
        <f t="shared" si="18"/>
        <v>Accesorios de arañas</v>
      </c>
      <c r="S101" t="str">
        <f t="shared" si="19"/>
        <v>Set de 50 accesorios de arañas de 1x2.5 cm.</v>
      </c>
      <c r="T101" t="str">
        <f t="shared" si="20"/>
        <v>Celebraciones</v>
      </c>
      <c r="U101" t="str">
        <f t="shared" si="21"/>
        <v>Halloween</v>
      </c>
      <c r="V101">
        <f>IF($T101="","",INDEX(CATEGORIAS!$A:$A,MATCH($T101,CATEGORIAS!$B:$B,0)))</f>
        <v>7</v>
      </c>
      <c r="W101">
        <f>IF($U101="","",INDEX(SUBCATEGORIAS!$A:$A,MATCH($U101,SUBCATEGORIAS!$B:$B,0)))</f>
        <v>36</v>
      </c>
      <c r="X101">
        <f t="shared" si="22"/>
        <v>1800</v>
      </c>
      <c r="Y101" t="str">
        <f t="shared" si="27"/>
        <v/>
      </c>
      <c r="Z101" t="str">
        <f t="shared" si="28"/>
        <v>'si'</v>
      </c>
      <c r="AB101">
        <v>99</v>
      </c>
      <c r="AC101" t="str">
        <f t="shared" si="31"/>
        <v/>
      </c>
      <c r="AD101" t="str">
        <f>IFERROR(IF(MATCH($AC91,$P:$P,0)&gt;0,"},",0),"")</f>
        <v>},</v>
      </c>
      <c r="AI101">
        <f>IF($D101="","",INDEX(CATEGORIAS!$A:$A,MATCH($D101,CATEGORIAS!$B:$B,0)))</f>
        <v>2</v>
      </c>
      <c r="AJ101">
        <f>IF($E101="","",INDEX(SUBCATEGORIAS!$A:$A,MATCH($E101,SUBCATEGORIAS!$B:$B,0)))</f>
        <v>28</v>
      </c>
      <c r="AK101">
        <f t="shared" si="23"/>
        <v>99</v>
      </c>
      <c r="AM101" s="2" t="str">
        <f t="shared" si="29"/>
        <v>002</v>
      </c>
      <c r="AN101" t="str">
        <f t="shared" si="30"/>
        <v>0028</v>
      </c>
      <c r="AO101" t="str">
        <f t="shared" si="24"/>
        <v>0099</v>
      </c>
      <c r="AP101" t="str">
        <f t="shared" si="25"/>
        <v>{ id_sku: '00200280099', id_articulo: '64', variacion: '350 ml' },</v>
      </c>
    </row>
    <row r="102" spans="1:42" x14ac:dyDescent="0.25">
      <c r="A102">
        <f>IF(C102="","",MAX($A$2:A101)+1)</f>
        <v>100</v>
      </c>
      <c r="B102" s="3">
        <f>IF(C102="","",IF(COUNTIF($C$2:$C101,$C102)=0,MAX($B$2:$B101)+1,""))</f>
        <v>65</v>
      </c>
      <c r="C102" t="s">
        <v>390</v>
      </c>
      <c r="D102" t="s">
        <v>35</v>
      </c>
      <c r="E102" t="s">
        <v>420</v>
      </c>
      <c r="G102" t="s">
        <v>388</v>
      </c>
      <c r="I102">
        <v>9990</v>
      </c>
      <c r="J102" t="s">
        <v>447</v>
      </c>
      <c r="K102" t="s">
        <v>378</v>
      </c>
      <c r="L102" t="s">
        <v>625</v>
      </c>
      <c r="M102" s="3" t="str">
        <f t="shared" si="26"/>
        <v>350 ml</v>
      </c>
      <c r="N102" s="3" t="str">
        <f>IF(C102="","",IF(AND(C102&lt;&gt;"",D102&lt;&gt;"",E102&lt;&gt;"",I102&lt;&gt;"",M102&lt;&gt;"",J102&lt;&gt;"",IFERROR(MATCH(INDEX($B:$B,MATCH($C102,$C:$C,0)),IMAGENES!$B:$B,0),-1)&gt;0),"'si'","'no'"))</f>
        <v>'si'</v>
      </c>
      <c r="P102">
        <f t="shared" si="16"/>
        <v>100</v>
      </c>
      <c r="Q102" t="str">
        <f t="shared" si="17"/>
        <v>Cintillo calabaza con Luz Halloween</v>
      </c>
      <c r="R102" t="str">
        <f t="shared" si="18"/>
        <v>Cintillo con luz de calabaza con luz con motivo de Halloween</v>
      </c>
      <c r="S102" t="str">
        <f t="shared" si="19"/>
        <v>Cintillo decorativo con luces.</v>
      </c>
      <c r="T102" t="str">
        <f t="shared" si="20"/>
        <v>Celebraciones</v>
      </c>
      <c r="U102" t="str">
        <f t="shared" si="21"/>
        <v>Halloween</v>
      </c>
      <c r="V102">
        <f>IF($T102="","",INDEX(CATEGORIAS!$A:$A,MATCH($T102,CATEGORIAS!$B:$B,0)))</f>
        <v>7</v>
      </c>
      <c r="W102">
        <f>IF($U102="","",INDEX(SUBCATEGORIAS!$A:$A,MATCH($U102,SUBCATEGORIAS!$B:$B,0)))</f>
        <v>36</v>
      </c>
      <c r="X102">
        <f t="shared" si="22"/>
        <v>3000</v>
      </c>
      <c r="Y102" t="str">
        <f t="shared" si="27"/>
        <v/>
      </c>
      <c r="Z102" t="str">
        <f t="shared" si="28"/>
        <v>'si'</v>
      </c>
      <c r="AB102">
        <v>100</v>
      </c>
      <c r="AC102">
        <f t="shared" si="31"/>
        <v>10</v>
      </c>
      <c r="AD102" t="str">
        <f>IFERROR(IF(MATCH($AC102,$P:$P,0)&gt;0,"{",0),"")</f>
        <v>{</v>
      </c>
      <c r="AI102">
        <f>IF($D102="","",INDEX(CATEGORIAS!$A:$A,MATCH($D102,CATEGORIAS!$B:$B,0)))</f>
        <v>2</v>
      </c>
      <c r="AJ102">
        <f>IF($E102="","",INDEX(SUBCATEGORIAS!$A:$A,MATCH($E102,SUBCATEGORIAS!$B:$B,0)))</f>
        <v>28</v>
      </c>
      <c r="AK102">
        <f t="shared" si="23"/>
        <v>100</v>
      </c>
      <c r="AM102" s="2" t="str">
        <f t="shared" si="29"/>
        <v>002</v>
      </c>
      <c r="AN102" t="str">
        <f t="shared" si="30"/>
        <v>0028</v>
      </c>
      <c r="AO102" t="str">
        <f t="shared" si="24"/>
        <v>00100</v>
      </c>
      <c r="AP102" t="str">
        <f t="shared" si="25"/>
        <v>{ id_sku: '002002800100', id_articulo: '65', variacion: '350 ml' },</v>
      </c>
    </row>
    <row r="103" spans="1:42" x14ac:dyDescent="0.25">
      <c r="A103">
        <f>IF(C103="","",MAX($A$2:A102)+1)</f>
        <v>101</v>
      </c>
      <c r="B103" s="3">
        <f>IF(C103="","",IF(COUNTIF($C$2:$C102,$C103)=0,MAX($B$2:$B102)+1,""))</f>
        <v>66</v>
      </c>
      <c r="C103" t="s">
        <v>394</v>
      </c>
      <c r="D103" t="s">
        <v>35</v>
      </c>
      <c r="E103" t="s">
        <v>420</v>
      </c>
      <c r="G103" t="s">
        <v>388</v>
      </c>
      <c r="I103">
        <v>9990</v>
      </c>
      <c r="J103" t="s">
        <v>447</v>
      </c>
      <c r="K103" t="s">
        <v>378</v>
      </c>
      <c r="L103" t="s">
        <v>625</v>
      </c>
      <c r="M103" s="3" t="str">
        <f t="shared" si="26"/>
        <v>350 ml</v>
      </c>
      <c r="N103" s="3" t="str">
        <f>IF(C103="","",IF(AND(C103&lt;&gt;"",D103&lt;&gt;"",E103&lt;&gt;"",I103&lt;&gt;"",M103&lt;&gt;"",J103&lt;&gt;"",IFERROR(MATCH(INDEX($B:$B,MATCH($C103,$C:$C,0)),IMAGENES!$B:$B,0),-1)&gt;0),"'si'","'no'"))</f>
        <v>'si'</v>
      </c>
      <c r="P103">
        <f t="shared" si="16"/>
        <v>101</v>
      </c>
      <c r="Q103" t="str">
        <f t="shared" si="17"/>
        <v>Decoración Colgante de Puerta Trick or Treat</v>
      </c>
      <c r="R103" t="str">
        <f t="shared" si="18"/>
        <v>Adorno de puerta colgante halloween Trick or Treat</v>
      </c>
      <c r="S103">
        <f t="shared" si="19"/>
        <v>0</v>
      </c>
      <c r="T103" t="str">
        <f t="shared" si="20"/>
        <v>Celebraciones</v>
      </c>
      <c r="U103" t="str">
        <f t="shared" si="21"/>
        <v>Halloween</v>
      </c>
      <c r="V103">
        <f>IF($T103="","",INDEX(CATEGORIAS!$A:$A,MATCH($T103,CATEGORIAS!$B:$B,0)))</f>
        <v>7</v>
      </c>
      <c r="W103">
        <f>IF($U103="","",INDEX(SUBCATEGORIAS!$A:$A,MATCH($U103,SUBCATEGORIAS!$B:$B,0)))</f>
        <v>36</v>
      </c>
      <c r="X103">
        <f t="shared" si="22"/>
        <v>3900</v>
      </c>
      <c r="Y103" t="str">
        <f t="shared" si="27"/>
        <v/>
      </c>
      <c r="Z103" t="str">
        <f t="shared" si="28"/>
        <v>'si'</v>
      </c>
      <c r="AB103">
        <v>101</v>
      </c>
      <c r="AC103" t="str">
        <f t="shared" si="31"/>
        <v/>
      </c>
      <c r="AD103" t="str">
        <f>IFERROR(IF(MATCH($AC102,$P:$P,0)&gt;0,CONCATENATE("id_articulo: ",$AC102,","),0),"")</f>
        <v>id_articulo: 10,</v>
      </c>
      <c r="AI103">
        <f>IF($D103="","",INDEX(CATEGORIAS!$A:$A,MATCH($D103,CATEGORIAS!$B:$B,0)))</f>
        <v>2</v>
      </c>
      <c r="AJ103">
        <f>IF($E103="","",INDEX(SUBCATEGORIAS!$A:$A,MATCH($E103,SUBCATEGORIAS!$B:$B,0)))</f>
        <v>28</v>
      </c>
      <c r="AK103">
        <f t="shared" si="23"/>
        <v>101</v>
      </c>
      <c r="AM103" s="2" t="str">
        <f t="shared" si="29"/>
        <v>002</v>
      </c>
      <c r="AN103" t="str">
        <f t="shared" si="30"/>
        <v>0028</v>
      </c>
      <c r="AO103" t="str">
        <f t="shared" si="24"/>
        <v>00101</v>
      </c>
      <c r="AP103" t="str">
        <f t="shared" si="25"/>
        <v>{ id_sku: '002002800101', id_articulo: '66', variacion: '350 ml' },</v>
      </c>
    </row>
    <row r="104" spans="1:42" x14ac:dyDescent="0.25">
      <c r="A104">
        <f>IF(C104="","",MAX($A$2:A103)+1)</f>
        <v>102</v>
      </c>
      <c r="B104" s="3">
        <f>IF(C104="","",IF(COUNTIF($C$2:$C103,$C104)=0,MAX($B$2:$B103)+1,""))</f>
        <v>67</v>
      </c>
      <c r="C104" t="s">
        <v>397</v>
      </c>
      <c r="D104" t="s">
        <v>627</v>
      </c>
      <c r="E104" t="s">
        <v>628</v>
      </c>
      <c r="H104" t="s">
        <v>398</v>
      </c>
      <c r="I104">
        <v>1500</v>
      </c>
      <c r="J104" t="s">
        <v>399</v>
      </c>
      <c r="L104" t="s">
        <v>625</v>
      </c>
      <c r="M104" s="3" t="str">
        <f t="shared" si="26"/>
        <v>Mariposa</v>
      </c>
      <c r="N104" s="3" t="str">
        <f>IF(C104="","",IF(AND(C104&lt;&gt;"",D104&lt;&gt;"",E104&lt;&gt;"",I104&lt;&gt;"",M104&lt;&gt;"",J104&lt;&gt;"",IFERROR(MATCH(INDEX($B:$B,MATCH($C104,$C:$C,0)),IMAGENES!$B:$B,0),-1)&gt;0),"'si'","'no'"))</f>
        <v>'si'</v>
      </c>
      <c r="P104">
        <f t="shared" si="16"/>
        <v>102</v>
      </c>
      <c r="Q104" t="str">
        <f t="shared" si="17"/>
        <v>Cintillo Halloween Calavera Negra</v>
      </c>
      <c r="R104" t="str">
        <f t="shared" si="18"/>
        <v>Cintillo de cabeza de calavera de Halloween, cinta de cabeza creativa extraña, accesorio de pelo</v>
      </c>
      <c r="S104">
        <f t="shared" si="19"/>
        <v>0</v>
      </c>
      <c r="T104" t="str">
        <f t="shared" si="20"/>
        <v>Celebraciones</v>
      </c>
      <c r="U104" t="str">
        <f t="shared" si="21"/>
        <v>Halloween</v>
      </c>
      <c r="V104">
        <f>IF($T104="","",INDEX(CATEGORIAS!$A:$A,MATCH($T104,CATEGORIAS!$B:$B,0)))</f>
        <v>7</v>
      </c>
      <c r="W104">
        <f>IF($U104="","",INDEX(SUBCATEGORIAS!$A:$A,MATCH($U104,SUBCATEGORIAS!$B:$B,0)))</f>
        <v>36</v>
      </c>
      <c r="X104">
        <f t="shared" si="22"/>
        <v>2400</v>
      </c>
      <c r="Y104" t="str">
        <f t="shared" si="27"/>
        <v/>
      </c>
      <c r="Z104" t="str">
        <f t="shared" si="28"/>
        <v>'si'</v>
      </c>
      <c r="AB104">
        <v>102</v>
      </c>
      <c r="AC104" t="str">
        <f t="shared" si="31"/>
        <v/>
      </c>
      <c r="AD104" t="str">
        <f>IFERROR(IF(MATCH($AC102,$P:$P,0)&gt;0,CONCATENATE("nombre: '",INDEX($Q:$Q,MATCH($AC102,$P:$P,0)),"',"),0),"")</f>
        <v>nombre: 'Tablas de cortar (Multiuso) - Azul',</v>
      </c>
      <c r="AI104">
        <f>IF($D104="","",INDEX(CATEGORIAS!$A:$A,MATCH($D104,CATEGORIAS!$B:$B,0)))</f>
        <v>7</v>
      </c>
      <c r="AJ104">
        <f>IF($E104="","",INDEX(SUBCATEGORIAS!$A:$A,MATCH($E104,SUBCATEGORIAS!$B:$B,0)))</f>
        <v>35</v>
      </c>
      <c r="AK104">
        <f t="shared" si="23"/>
        <v>102</v>
      </c>
      <c r="AM104" s="2" t="str">
        <f t="shared" si="29"/>
        <v>007</v>
      </c>
      <c r="AN104" t="str">
        <f t="shared" si="30"/>
        <v>0035</v>
      </c>
      <c r="AO104" t="str">
        <f t="shared" si="24"/>
        <v>00102</v>
      </c>
      <c r="AP104" t="str">
        <f t="shared" si="25"/>
        <v>{ id_sku: '007003500102', id_articulo: '67', variacion: 'Mariposa' },</v>
      </c>
    </row>
    <row r="105" spans="1:42" x14ac:dyDescent="0.25">
      <c r="A105">
        <f>IF(C105="","",MAX($A$2:A104)+1)</f>
        <v>103</v>
      </c>
      <c r="B105" s="3">
        <f>IF(C105="","",IF(COUNTIF($C$2:$C104,$C105)=0,MAX($B$2:$B104)+1,""))</f>
        <v>68</v>
      </c>
      <c r="C105" t="s">
        <v>400</v>
      </c>
      <c r="D105" t="s">
        <v>200</v>
      </c>
      <c r="E105" t="s">
        <v>118</v>
      </c>
      <c r="H105" t="s">
        <v>401</v>
      </c>
      <c r="I105">
        <v>2000</v>
      </c>
      <c r="J105" t="s">
        <v>412</v>
      </c>
      <c r="L105" t="s">
        <v>625</v>
      </c>
      <c r="M105" s="3" t="str">
        <f t="shared" si="26"/>
        <v>Stickers de niña</v>
      </c>
      <c r="N105" s="3" t="str">
        <f>IF(C105="","",IF(AND(C105&lt;&gt;"",D105&lt;&gt;"",E105&lt;&gt;"",I105&lt;&gt;"",M105&lt;&gt;"",J105&lt;&gt;"",IFERROR(MATCH(INDEX($B:$B,MATCH($C105,$C:$C,0)),IMAGENES!$B:$B,0),-1)&gt;0),"'si'","'no'"))</f>
        <v>'si'</v>
      </c>
      <c r="P105">
        <f t="shared" si="16"/>
        <v>103</v>
      </c>
      <c r="Q105" t="str">
        <f t="shared" si="17"/>
        <v>Cintillo Halloween Calavera Blanca</v>
      </c>
      <c r="R105" t="str">
        <f t="shared" si="18"/>
        <v>Cintillo de cabeza de calavera de Halloween, cinta de cabeza creativa extraña, accesorio de pelo</v>
      </c>
      <c r="S105">
        <f t="shared" si="19"/>
        <v>0</v>
      </c>
      <c r="T105" t="str">
        <f t="shared" si="20"/>
        <v>Celebraciones</v>
      </c>
      <c r="U105" t="str">
        <f t="shared" si="21"/>
        <v>Halloween</v>
      </c>
      <c r="V105">
        <f>IF($T105="","",INDEX(CATEGORIAS!$A:$A,MATCH($T105,CATEGORIAS!$B:$B,0)))</f>
        <v>7</v>
      </c>
      <c r="W105">
        <f>IF($U105="","",INDEX(SUBCATEGORIAS!$A:$A,MATCH($U105,SUBCATEGORIAS!$B:$B,0)))</f>
        <v>36</v>
      </c>
      <c r="X105">
        <f t="shared" si="22"/>
        <v>2400</v>
      </c>
      <c r="Y105" t="str">
        <f t="shared" si="27"/>
        <v/>
      </c>
      <c r="Z105" t="str">
        <f t="shared" si="28"/>
        <v>'si'</v>
      </c>
      <c r="AB105">
        <v>103</v>
      </c>
      <c r="AC105" t="str">
        <f t="shared" si="31"/>
        <v/>
      </c>
      <c r="AD105" t="str">
        <f>IFERROR(IF(MATCH($AC102,$P:$P,0)&gt;0,CONCATENATE("descripcion: '",INDEX($R:$R,MATCH($AC102,$P:$P,0)),"',"),0),"")</f>
        <v>descripcion: 'Dimensiones: 27x40x05 cm.',</v>
      </c>
      <c r="AI105">
        <f>IF($D105="","",INDEX(CATEGORIAS!$A:$A,MATCH($D105,CATEGORIAS!$B:$B,0)))</f>
        <v>1</v>
      </c>
      <c r="AJ105">
        <f>IF($E105="","",INDEX(SUBCATEGORIAS!$A:$A,MATCH($E105,SUBCATEGORIAS!$B:$B,0)))</f>
        <v>13</v>
      </c>
      <c r="AK105">
        <f t="shared" si="23"/>
        <v>103</v>
      </c>
      <c r="AM105" s="2" t="str">
        <f t="shared" si="29"/>
        <v>001</v>
      </c>
      <c r="AN105" t="str">
        <f t="shared" si="30"/>
        <v>0013</v>
      </c>
      <c r="AO105" t="str">
        <f t="shared" si="24"/>
        <v>00103</v>
      </c>
      <c r="AP105" t="str">
        <f t="shared" si="25"/>
        <v>{ id_sku: '001001300103', id_articulo: '68', variacion: 'Stickers de niña' },</v>
      </c>
    </row>
    <row r="106" spans="1:42" x14ac:dyDescent="0.25">
      <c r="A106">
        <f>IF(C106="","",MAX($A$2:A105)+1)</f>
        <v>104</v>
      </c>
      <c r="B106" s="3">
        <f>IF(C106="","",IF(COUNTIF($C$2:$C105,$C106)=0,MAX($B$2:$B105)+1,""))</f>
        <v>69</v>
      </c>
      <c r="C106" t="s">
        <v>402</v>
      </c>
      <c r="D106" t="s">
        <v>200</v>
      </c>
      <c r="E106" t="s">
        <v>118</v>
      </c>
      <c r="H106" t="s">
        <v>403</v>
      </c>
      <c r="I106">
        <v>2000</v>
      </c>
      <c r="J106" t="s">
        <v>413</v>
      </c>
      <c r="L106" t="s">
        <v>625</v>
      </c>
      <c r="M106" s="3" t="str">
        <f t="shared" si="26"/>
        <v>Stickers de animalitos</v>
      </c>
      <c r="N106" s="3" t="str">
        <f>IF(C106="","",IF(AND(C106&lt;&gt;"",D106&lt;&gt;"",E106&lt;&gt;"",I106&lt;&gt;"",M106&lt;&gt;"",J106&lt;&gt;"",IFERROR(MATCH(INDEX($B:$B,MATCH($C106,$C:$C,0)),IMAGENES!$B:$B,0),-1)&gt;0),"'si'","'no'"))</f>
        <v>'si'</v>
      </c>
      <c r="P106">
        <f t="shared" si="16"/>
        <v>104</v>
      </c>
      <c r="Q106" t="str">
        <f t="shared" si="17"/>
        <v>Colmillos Blancos de Halloween</v>
      </c>
      <c r="R106" t="str">
        <f t="shared" si="18"/>
        <v>Colmillos blancos de Halloween - Ideal para juegos de simulación y decoraciones de fiesta</v>
      </c>
      <c r="S106">
        <f t="shared" si="19"/>
        <v>0</v>
      </c>
      <c r="T106" t="str">
        <f t="shared" si="20"/>
        <v>Celebraciones</v>
      </c>
      <c r="U106" t="str">
        <f t="shared" si="21"/>
        <v>Halloween</v>
      </c>
      <c r="V106">
        <f>IF($T106="","",INDEX(CATEGORIAS!$A:$A,MATCH($T106,CATEGORIAS!$B:$B,0)))</f>
        <v>7</v>
      </c>
      <c r="W106">
        <f>IF($U106="","",INDEX(SUBCATEGORIAS!$A:$A,MATCH($U106,SUBCATEGORIAS!$B:$B,0)))</f>
        <v>36</v>
      </c>
      <c r="X106">
        <f t="shared" si="22"/>
        <v>900</v>
      </c>
      <c r="Y106" t="str">
        <f t="shared" si="27"/>
        <v/>
      </c>
      <c r="Z106" t="str">
        <f t="shared" si="28"/>
        <v>'si'</v>
      </c>
      <c r="AB106">
        <v>104</v>
      </c>
      <c r="AC106" t="str">
        <f t="shared" si="31"/>
        <v/>
      </c>
      <c r="AD106" t="str">
        <f>IFERROR(IF(MATCH($AC102,$P:$P,0)&gt;0,CONCATENATE("descripcion_larga: '",INDEX($S:$S,MATCH($AC102,$P:$P,0)),"',"),0),"")</f>
        <v>descripcion_larga: 'La tabla de cortar es perfecta para diferentes tipos de alimentos, como carne, frutas, verduras, pasteles y más.',</v>
      </c>
      <c r="AI106">
        <f>IF($D106="","",INDEX(CATEGORIAS!$A:$A,MATCH($D106,CATEGORIAS!$B:$B,0)))</f>
        <v>1</v>
      </c>
      <c r="AJ106">
        <f>IF($E106="","",INDEX(SUBCATEGORIAS!$A:$A,MATCH($E106,SUBCATEGORIAS!$B:$B,0)))</f>
        <v>13</v>
      </c>
      <c r="AK106">
        <f t="shared" si="23"/>
        <v>104</v>
      </c>
      <c r="AM106" s="2" t="str">
        <f t="shared" si="29"/>
        <v>001</v>
      </c>
      <c r="AN106" t="str">
        <f t="shared" si="30"/>
        <v>0013</v>
      </c>
      <c r="AO106" t="str">
        <f t="shared" si="24"/>
        <v>00104</v>
      </c>
      <c r="AP106" t="str">
        <f t="shared" si="25"/>
        <v>{ id_sku: '001001300104', id_articulo: '69', variacion: 'Stickers de animalitos' },</v>
      </c>
    </row>
    <row r="107" spans="1:42" x14ac:dyDescent="0.25">
      <c r="A107">
        <f>IF(C107="","",MAX($A$2:A106)+1)</f>
        <v>105</v>
      </c>
      <c r="B107" s="3">
        <f>IF(C107="","",IF(COUNTIF($C$2:$C106,$C107)=0,MAX($B$2:$B106)+1,""))</f>
        <v>70</v>
      </c>
      <c r="C107" t="s">
        <v>416</v>
      </c>
      <c r="D107" t="s">
        <v>35</v>
      </c>
      <c r="E107" t="s">
        <v>420</v>
      </c>
      <c r="F107" t="s">
        <v>419</v>
      </c>
      <c r="H107" t="s">
        <v>417</v>
      </c>
      <c r="I107">
        <v>3500</v>
      </c>
      <c r="J107" t="s">
        <v>418</v>
      </c>
      <c r="L107" t="s">
        <v>625</v>
      </c>
      <c r="M107" s="3" t="str">
        <f t="shared" si="26"/>
        <v>Color blanca - 25 unidades</v>
      </c>
      <c r="N107" s="3" t="str">
        <f>IF(C107="","",IF(AND(C107&lt;&gt;"",D107&lt;&gt;"",E107&lt;&gt;"",I107&lt;&gt;"",M107&lt;&gt;"",J107&lt;&gt;"",IFERROR(MATCH(INDEX($B:$B,MATCH($C107,$C:$C,0)),IMAGENES!$B:$B,0),-1)&gt;0),"'si'","'no'"))</f>
        <v>'si'</v>
      </c>
      <c r="P107">
        <f t="shared" si="16"/>
        <v>105</v>
      </c>
      <c r="Q107" t="str">
        <f t="shared" si="17"/>
        <v>Pack Pilas Triple Aa Kingever 4 Unidades</v>
      </c>
      <c r="R107" t="str">
        <f t="shared" si="18"/>
        <v>Disfruta de este fantástico pack de 4 pilas AA, ideal para una gran variedad de dispositivos que las requieran, como controles remotos, radios, cámaras, peluches, relojes e incluso micrófonos.</v>
      </c>
      <c r="S107">
        <f t="shared" si="19"/>
        <v>0</v>
      </c>
      <c r="T107" t="str">
        <f t="shared" si="20"/>
        <v>Hogar</v>
      </c>
      <c r="U107" t="str">
        <f t="shared" si="21"/>
        <v>Baterías</v>
      </c>
      <c r="V107">
        <f>IF($T107="","",INDEX(CATEGORIAS!$A:$A,MATCH($T107,CATEGORIAS!$B:$B,0)))</f>
        <v>2</v>
      </c>
      <c r="W107">
        <f>IF($U107="","",INDEX(SUBCATEGORIAS!$A:$A,MATCH($U107,SUBCATEGORIAS!$B:$B,0)))</f>
        <v>33</v>
      </c>
      <c r="X107">
        <f t="shared" si="22"/>
        <v>1000</v>
      </c>
      <c r="Y107" t="str">
        <f t="shared" si="27"/>
        <v/>
      </c>
      <c r="Z107" t="str">
        <f t="shared" si="28"/>
        <v>'si'</v>
      </c>
      <c r="AB107">
        <v>105</v>
      </c>
      <c r="AC107" t="str">
        <f t="shared" si="31"/>
        <v/>
      </c>
      <c r="AD107" t="str">
        <f>IFERROR(IF(MATCH($AC102,$P:$P,0)&gt;0,CONCATENATE("id_categoria: '",INDEX($V:$V,MATCH($AC102,$P:$P,0)),"',"),0),"")</f>
        <v>id_categoria: '2',</v>
      </c>
      <c r="AI107">
        <f>IF($D107="","",INDEX(CATEGORIAS!$A:$A,MATCH($D107,CATEGORIAS!$B:$B,0)))</f>
        <v>2</v>
      </c>
      <c r="AJ107">
        <f>IF($E107="","",INDEX(SUBCATEGORIAS!$A:$A,MATCH($E107,SUBCATEGORIAS!$B:$B,0)))</f>
        <v>28</v>
      </c>
      <c r="AK107">
        <f t="shared" si="23"/>
        <v>105</v>
      </c>
      <c r="AM107" s="2" t="str">
        <f t="shared" si="29"/>
        <v>002</v>
      </c>
      <c r="AN107" t="str">
        <f t="shared" si="30"/>
        <v>0028</v>
      </c>
      <c r="AO107" t="str">
        <f t="shared" si="24"/>
        <v>00105</v>
      </c>
      <c r="AP107" t="str">
        <f t="shared" si="25"/>
        <v>{ id_sku: '002002800105', id_articulo: '70', variacion: 'Color blanca - 25 unidades' },</v>
      </c>
    </row>
    <row r="108" spans="1:42" x14ac:dyDescent="0.25">
      <c r="A108">
        <f>IF(C108="","",MAX($A$2:A107)+1)</f>
        <v>106</v>
      </c>
      <c r="B108" s="3">
        <f>IF(C108="","",IF(COUNTIF($C$2:$C107,$C108)=0,MAX($B$2:$B107)+1,""))</f>
        <v>71</v>
      </c>
      <c r="C108" t="s">
        <v>421</v>
      </c>
      <c r="D108" t="s">
        <v>35</v>
      </c>
      <c r="E108" t="s">
        <v>420</v>
      </c>
      <c r="H108" t="s">
        <v>422</v>
      </c>
      <c r="I108">
        <v>2000</v>
      </c>
      <c r="J108" t="s">
        <v>425</v>
      </c>
      <c r="L108" t="s">
        <v>625</v>
      </c>
      <c r="M108" s="3" t="str">
        <f t="shared" si="26"/>
        <v>Aprox 20 Varas</v>
      </c>
      <c r="N108" s="3" t="str">
        <f>IF(C108="","",IF(AND(C108&lt;&gt;"",D108&lt;&gt;"",E108&lt;&gt;"",I108&lt;&gt;"",M108&lt;&gt;"",J108&lt;&gt;"",IFERROR(MATCH(INDEX($B:$B,MATCH($C108,$C:$C,0)),IMAGENES!$B:$B,0),-1)&gt;0),"'si'","'no'"))</f>
        <v>'si'</v>
      </c>
      <c r="P108">
        <f t="shared" si="16"/>
        <v>106</v>
      </c>
      <c r="Q108" t="str">
        <f t="shared" si="17"/>
        <v>Pack Pilas Doble Aa Kingever 4 Unidades</v>
      </c>
      <c r="R108" t="str">
        <f t="shared" si="18"/>
        <v>Disfruta de este fantástico pack de 4 pilas AA, ideal para una gran variedad de dispositivos que las requieran, como controles remotos, radios, cámaras, peluches, relojes e incluso micrófonos.</v>
      </c>
      <c r="S108">
        <f t="shared" si="19"/>
        <v>0</v>
      </c>
      <c r="T108" t="str">
        <f t="shared" si="20"/>
        <v>Hogar</v>
      </c>
      <c r="U108" t="str">
        <f t="shared" si="21"/>
        <v>Baterías</v>
      </c>
      <c r="V108">
        <f>IF($T108="","",INDEX(CATEGORIAS!$A:$A,MATCH($T108,CATEGORIAS!$B:$B,0)))</f>
        <v>2</v>
      </c>
      <c r="W108">
        <f>IF($U108="","",INDEX(SUBCATEGORIAS!$A:$A,MATCH($U108,SUBCATEGORIAS!$B:$B,0)))</f>
        <v>33</v>
      </c>
      <c r="X108">
        <f t="shared" si="22"/>
        <v>1000</v>
      </c>
      <c r="Y108" t="str">
        <f t="shared" si="27"/>
        <v/>
      </c>
      <c r="Z108" t="str">
        <f t="shared" si="28"/>
        <v>'si'</v>
      </c>
      <c r="AB108">
        <v>106</v>
      </c>
      <c r="AC108" t="str">
        <f t="shared" si="31"/>
        <v/>
      </c>
      <c r="AD108" t="str">
        <f>IFERROR(IF(MATCH($AC102,$P:$P,0)&gt;0,CONCATENATE("id_subcategoria: '",INDEX($W:$W,MATCH($AC102,$P:$P,0)),"',"),0),"")</f>
        <v>id_subcategoria: '7',</v>
      </c>
      <c r="AI108">
        <f>IF($D108="","",INDEX(CATEGORIAS!$A:$A,MATCH($D108,CATEGORIAS!$B:$B,0)))</f>
        <v>2</v>
      </c>
      <c r="AJ108">
        <f>IF($E108="","",INDEX(SUBCATEGORIAS!$A:$A,MATCH($E108,SUBCATEGORIAS!$B:$B,0)))</f>
        <v>28</v>
      </c>
      <c r="AK108">
        <f t="shared" si="23"/>
        <v>106</v>
      </c>
      <c r="AM108" s="2" t="str">
        <f t="shared" si="29"/>
        <v>002</v>
      </c>
      <c r="AN108" t="str">
        <f t="shared" si="30"/>
        <v>0028</v>
      </c>
      <c r="AO108" t="str">
        <f t="shared" si="24"/>
        <v>00106</v>
      </c>
      <c r="AP108" t="str">
        <f t="shared" si="25"/>
        <v>{ id_sku: '002002800106', id_articulo: '71', variacion: 'Aprox 20 Varas' },</v>
      </c>
    </row>
    <row r="109" spans="1:42" x14ac:dyDescent="0.25">
      <c r="A109">
        <f>IF(C109="","",MAX($A$2:A108)+1)</f>
        <v>107</v>
      </c>
      <c r="B109" s="3">
        <f>IF(C109="","",IF(COUNTIF($C$2:$C108,$C109)=0,MAX($B$2:$B108)+1,""))</f>
        <v>72</v>
      </c>
      <c r="C109" t="s">
        <v>423</v>
      </c>
      <c r="D109" t="s">
        <v>35</v>
      </c>
      <c r="E109" t="s">
        <v>420</v>
      </c>
      <c r="H109" t="s">
        <v>422</v>
      </c>
      <c r="I109">
        <v>2000</v>
      </c>
      <c r="J109" t="s">
        <v>424</v>
      </c>
      <c r="L109" t="s">
        <v>625</v>
      </c>
      <c r="M109" s="3" t="str">
        <f t="shared" si="26"/>
        <v>Aprox 20 Varas</v>
      </c>
      <c r="N109" s="3" t="str">
        <f>IF(C109="","",IF(AND(C109&lt;&gt;"",D109&lt;&gt;"",E109&lt;&gt;"",I109&lt;&gt;"",M109&lt;&gt;"",J109&lt;&gt;"",IFERROR(MATCH(INDEX($B:$B,MATCH($C109,$C:$C,0)),IMAGENES!$B:$B,0),-1)&gt;0),"'si'","'no'"))</f>
        <v>'si'</v>
      </c>
      <c r="P109">
        <f t="shared" si="16"/>
        <v>107</v>
      </c>
      <c r="Q109" t="str">
        <f t="shared" si="17"/>
        <v>Pegatinas Gel Adhesivo halloween</v>
      </c>
      <c r="R109" t="str">
        <f t="shared" si="18"/>
        <v>Pegatinas de Gel para ventana de Halloween para niños, cubierta de ventana</v>
      </c>
      <c r="S109" t="str">
        <f t="shared" si="19"/>
        <v>Stickers de gel decorativos para ventanas.</v>
      </c>
      <c r="T109" t="str">
        <f t="shared" si="20"/>
        <v>Celebraciones</v>
      </c>
      <c r="U109" t="str">
        <f t="shared" si="21"/>
        <v>Halloween</v>
      </c>
      <c r="V109">
        <f>IF($T109="","",INDEX(CATEGORIAS!$A:$A,MATCH($T109,CATEGORIAS!$B:$B,0)))</f>
        <v>7</v>
      </c>
      <c r="W109">
        <f>IF($U109="","",INDEX(SUBCATEGORIAS!$A:$A,MATCH($U109,SUBCATEGORIAS!$B:$B,0)))</f>
        <v>36</v>
      </c>
      <c r="X109">
        <f t="shared" si="22"/>
        <v>1450</v>
      </c>
      <c r="Y109" t="str">
        <f t="shared" si="27"/>
        <v/>
      </c>
      <c r="Z109" t="str">
        <f t="shared" si="28"/>
        <v>'si'</v>
      </c>
      <c r="AB109">
        <v>107</v>
      </c>
      <c r="AC109" t="str">
        <f t="shared" si="31"/>
        <v/>
      </c>
      <c r="AD109" t="str">
        <f>IFERROR(IF(MATCH($AC102,$P:$P,0)&gt;0,CONCATENATE("precio: ",INDEX($X:$X,MATCH($AC102,$P:$P,0)),","),0),"")</f>
        <v>precio: 0,</v>
      </c>
      <c r="AI109">
        <f>IF($D109="","",INDEX(CATEGORIAS!$A:$A,MATCH($D109,CATEGORIAS!$B:$B,0)))</f>
        <v>2</v>
      </c>
      <c r="AJ109">
        <f>IF($E109="","",INDEX(SUBCATEGORIAS!$A:$A,MATCH($E109,SUBCATEGORIAS!$B:$B,0)))</f>
        <v>28</v>
      </c>
      <c r="AK109">
        <f t="shared" si="23"/>
        <v>107</v>
      </c>
      <c r="AM109" s="2" t="str">
        <f t="shared" si="29"/>
        <v>002</v>
      </c>
      <c r="AN109" t="str">
        <f t="shared" si="30"/>
        <v>0028</v>
      </c>
      <c r="AO109" t="str">
        <f t="shared" si="24"/>
        <v>00107</v>
      </c>
      <c r="AP109" t="str">
        <f t="shared" si="25"/>
        <v>{ id_sku: '002002800107', id_articulo: '72', variacion: 'Aprox 20 Varas' },</v>
      </c>
    </row>
    <row r="110" spans="1:42" x14ac:dyDescent="0.25">
      <c r="A110">
        <f>IF(C110="","",MAX($A$2:A109)+1)</f>
        <v>108</v>
      </c>
      <c r="B110" s="3">
        <f>IF(C110="","",IF(COUNTIF($C$2:$C109,$C110)=0,MAX($B$2:$B109)+1,""))</f>
        <v>73</v>
      </c>
      <c r="C110" t="s">
        <v>426</v>
      </c>
      <c r="D110" t="s">
        <v>35</v>
      </c>
      <c r="E110" t="s">
        <v>420</v>
      </c>
      <c r="H110" t="s">
        <v>422</v>
      </c>
      <c r="I110">
        <v>2000</v>
      </c>
      <c r="J110" t="s">
        <v>427</v>
      </c>
      <c r="L110" t="s">
        <v>625</v>
      </c>
      <c r="M110" s="3" t="str">
        <f t="shared" si="26"/>
        <v>Aprox 20 Varas</v>
      </c>
      <c r="N110" s="3" t="str">
        <f>IF(C110="","",IF(AND(C110&lt;&gt;"",D110&lt;&gt;"",E110&lt;&gt;"",I110&lt;&gt;"",M110&lt;&gt;"",J110&lt;&gt;"",IFERROR(MATCH(INDEX($B:$B,MATCH($C110,$C:$C,0)),IMAGENES!$B:$B,0),-1)&gt;0),"'si'","'no'"))</f>
        <v>'si'</v>
      </c>
      <c r="P110">
        <f t="shared" si="16"/>
        <v>108</v>
      </c>
      <c r="Q110" t="str">
        <f t="shared" si="17"/>
        <v>Pinche para Cabello Mano Esqueleto</v>
      </c>
      <c r="R110" t="str">
        <f t="shared" si="18"/>
        <v>Pinza para el Cabello de Mano de Esqueleto con motivo de celebración de Halloween</v>
      </c>
      <c r="S110">
        <f t="shared" si="19"/>
        <v>0</v>
      </c>
      <c r="T110" t="str">
        <f t="shared" si="20"/>
        <v>Celebraciones</v>
      </c>
      <c r="U110" t="str">
        <f t="shared" si="21"/>
        <v>Halloween</v>
      </c>
      <c r="V110">
        <f>IF($T110="","",INDEX(CATEGORIAS!$A:$A,MATCH($T110,CATEGORIAS!$B:$B,0)))</f>
        <v>7</v>
      </c>
      <c r="W110">
        <f>IF($U110="","",INDEX(SUBCATEGORIAS!$A:$A,MATCH($U110,SUBCATEGORIAS!$B:$B,0)))</f>
        <v>36</v>
      </c>
      <c r="X110">
        <f t="shared" si="22"/>
        <v>1500</v>
      </c>
      <c r="Y110" t="str">
        <f t="shared" si="27"/>
        <v/>
      </c>
      <c r="Z110" t="str">
        <f t="shared" si="28"/>
        <v>'si'</v>
      </c>
      <c r="AB110">
        <v>108</v>
      </c>
      <c r="AC110" t="str">
        <f t="shared" si="31"/>
        <v/>
      </c>
      <c r="AD110" t="str">
        <f>IFERROR(IF(MATCH($AC102,$P:$P,0)&gt;0,CONCATENATE("video: ",IF(OR(INDEX($Y:$Y,MATCH($AC102,$P:$P,0))=0,INDEX($Y:$Y,MATCH($AC102,$P:$P,0))=" ",INDEX($Y:$Y,MATCH($AC102,$P:$P,0))=""),CONCATENATE(CHAR(39),CHAR(39)),CONCATENATE(CHAR(39),INDEX($Y:$Y,MATCH($AC102,$P:$P,0)),CHAR(39))),","),0),"")</f>
        <v>video: '',</v>
      </c>
      <c r="AI110">
        <f>IF($D110="","",INDEX(CATEGORIAS!$A:$A,MATCH($D110,CATEGORIAS!$B:$B,0)))</f>
        <v>2</v>
      </c>
      <c r="AJ110">
        <f>IF($E110="","",INDEX(SUBCATEGORIAS!$A:$A,MATCH($E110,SUBCATEGORIAS!$B:$B,0)))</f>
        <v>28</v>
      </c>
      <c r="AK110">
        <f t="shared" si="23"/>
        <v>108</v>
      </c>
      <c r="AM110" s="2" t="str">
        <f t="shared" si="29"/>
        <v>002</v>
      </c>
      <c r="AN110" t="str">
        <f t="shared" si="30"/>
        <v>0028</v>
      </c>
      <c r="AO110" t="str">
        <f t="shared" si="24"/>
        <v>00108</v>
      </c>
      <c r="AP110" t="str">
        <f t="shared" si="25"/>
        <v>{ id_sku: '002002800108', id_articulo: '73', variacion: 'Aprox 20 Varas' },</v>
      </c>
    </row>
    <row r="111" spans="1:42" x14ac:dyDescent="0.25">
      <c r="A111">
        <f>IF(C111="","",MAX($A$2:A110)+1)</f>
        <v>109</v>
      </c>
      <c r="B111" s="3">
        <f>IF(C111="","",IF(COUNTIF($C$2:$C110,$C111)=0,MAX($B$2:$B110)+1,""))</f>
        <v>74</v>
      </c>
      <c r="C111" t="s">
        <v>432</v>
      </c>
      <c r="D111" t="s">
        <v>35</v>
      </c>
      <c r="E111" t="s">
        <v>420</v>
      </c>
      <c r="G111" t="s">
        <v>429</v>
      </c>
      <c r="I111">
        <v>1800</v>
      </c>
      <c r="J111" t="s">
        <v>428</v>
      </c>
      <c r="L111" t="s">
        <v>625</v>
      </c>
      <c r="M111" s="3" t="str">
        <f t="shared" si="26"/>
        <v>90 gr - aroma: Ruda</v>
      </c>
      <c r="N111" s="3" t="str">
        <f>IF(C111="","",IF(AND(C111&lt;&gt;"",D111&lt;&gt;"",E111&lt;&gt;"",I111&lt;&gt;"",M111&lt;&gt;"",J111&lt;&gt;"",IFERROR(MATCH(INDEX($B:$B,MATCH($C111,$C:$C,0)),IMAGENES!$B:$B,0),-1)&gt;0),"'si'","'no'"))</f>
        <v>'si'</v>
      </c>
      <c r="P111">
        <f t="shared" si="16"/>
        <v>109</v>
      </c>
      <c r="Q111" t="str">
        <f t="shared" si="17"/>
        <v>Aromatizante de Auto 6ml - Lavanda</v>
      </c>
      <c r="R111" t="str">
        <f t="shared" si="18"/>
        <v>Fragancias colgantes para automóvil. Diseños exclusivo y atractivo ideal para aromatizar el ambiente de tu automóvil.</v>
      </c>
      <c r="S111">
        <f t="shared" si="19"/>
        <v>0</v>
      </c>
      <c r="T111" t="str">
        <f t="shared" si="20"/>
        <v>Hogar</v>
      </c>
      <c r="U111" t="str">
        <f t="shared" si="21"/>
        <v>Accesorios de vehículo</v>
      </c>
      <c r="V111">
        <f>IF($T111="","",INDEX(CATEGORIAS!$A:$A,MATCH($T111,CATEGORIAS!$B:$B,0)))</f>
        <v>2</v>
      </c>
      <c r="W111">
        <f>IF($U111="","",INDEX(SUBCATEGORIAS!$A:$A,MATCH($U111,SUBCATEGORIAS!$B:$B,0)))</f>
        <v>34</v>
      </c>
      <c r="X111">
        <f t="shared" si="22"/>
        <v>2500</v>
      </c>
      <c r="Y111" t="str">
        <f t="shared" si="27"/>
        <v/>
      </c>
      <c r="Z111" t="str">
        <f t="shared" si="28"/>
        <v>'si'</v>
      </c>
      <c r="AB111">
        <v>109</v>
      </c>
      <c r="AC111" t="str">
        <f t="shared" si="31"/>
        <v/>
      </c>
      <c r="AD111" t="str">
        <f>IFERROR(IF(MATCH($AC102,$P:$P,0)&gt;0,CONCATENATE("disponible: ",INDEX($Z:$Z,MATCH($AC102,$P:$P,0)),","),0),"")</f>
        <v>disponible: 'no',</v>
      </c>
      <c r="AI111">
        <f>IF($D111="","",INDEX(CATEGORIAS!$A:$A,MATCH($D111,CATEGORIAS!$B:$B,0)))</f>
        <v>2</v>
      </c>
      <c r="AJ111">
        <f>IF($E111="","",INDEX(SUBCATEGORIAS!$A:$A,MATCH($E111,SUBCATEGORIAS!$B:$B,0)))</f>
        <v>28</v>
      </c>
      <c r="AK111">
        <f t="shared" si="23"/>
        <v>109</v>
      </c>
      <c r="AM111" s="2" t="str">
        <f t="shared" si="29"/>
        <v>002</v>
      </c>
      <c r="AN111" t="str">
        <f t="shared" si="30"/>
        <v>0028</v>
      </c>
      <c r="AO111" t="str">
        <f t="shared" si="24"/>
        <v>00109</v>
      </c>
      <c r="AP111" t="str">
        <f t="shared" si="25"/>
        <v>{ id_sku: '002002800109', id_articulo: '74', variacion: '90 gr - aroma: Ruda' },</v>
      </c>
    </row>
    <row r="112" spans="1:42" x14ac:dyDescent="0.25">
      <c r="A112">
        <f>IF(C112="","",MAX($A$2:A111)+1)</f>
        <v>110</v>
      </c>
      <c r="B112" s="3">
        <f>IF(C112="","",IF(COUNTIF($C$2:$C111,$C112)=0,MAX($B$2:$B111)+1,""))</f>
        <v>75</v>
      </c>
      <c r="C112" t="s">
        <v>435</v>
      </c>
      <c r="D112" t="s">
        <v>35</v>
      </c>
      <c r="E112" t="s">
        <v>420</v>
      </c>
      <c r="F112" t="s">
        <v>431</v>
      </c>
      <c r="I112">
        <v>3000</v>
      </c>
      <c r="J112" t="s">
        <v>430</v>
      </c>
      <c r="L112" t="s">
        <v>625</v>
      </c>
      <c r="M112" s="3" t="str">
        <f t="shared" si="26"/>
        <v>color: Marrón</v>
      </c>
      <c r="N112" s="3" t="str">
        <f>IF(C112="","",IF(AND(C112&lt;&gt;"",D112&lt;&gt;"",E112&lt;&gt;"",I112&lt;&gt;"",M112&lt;&gt;"",J112&lt;&gt;"",IFERROR(MATCH(INDEX($B:$B,MATCH($C112,$C:$C,0)),IMAGENES!$B:$B,0),-1)&gt;0),"'si'","'no'"))</f>
        <v>'si'</v>
      </c>
      <c r="P112">
        <f t="shared" si="16"/>
        <v>110</v>
      </c>
      <c r="Q112" t="str">
        <f t="shared" si="17"/>
        <v>Aromatizante de Auto 6ml - Rosa</v>
      </c>
      <c r="R112" t="str">
        <f t="shared" si="18"/>
        <v>Fragancias colgantes para automóvil. Diseños exclusivo y atractivo ideal para aromatizar el ambiente de tu automóvil.</v>
      </c>
      <c r="S112">
        <f t="shared" si="19"/>
        <v>0</v>
      </c>
      <c r="T112" t="str">
        <f t="shared" si="20"/>
        <v>Hogar</v>
      </c>
      <c r="U112" t="str">
        <f t="shared" si="21"/>
        <v>Accesorios de vehículo</v>
      </c>
      <c r="V112">
        <f>IF($T112="","",INDEX(CATEGORIAS!$A:$A,MATCH($T112,CATEGORIAS!$B:$B,0)))</f>
        <v>2</v>
      </c>
      <c r="W112">
        <f>IF($U112="","",INDEX(SUBCATEGORIAS!$A:$A,MATCH($U112,SUBCATEGORIAS!$B:$B,0)))</f>
        <v>34</v>
      </c>
      <c r="X112">
        <f t="shared" si="22"/>
        <v>2500</v>
      </c>
      <c r="Y112" t="str">
        <f t="shared" si="27"/>
        <v/>
      </c>
      <c r="Z112" t="str">
        <f t="shared" si="28"/>
        <v>'si'</v>
      </c>
      <c r="AB112">
        <v>110</v>
      </c>
      <c r="AC112" t="str">
        <f t="shared" si="31"/>
        <v/>
      </c>
      <c r="AD112" t="str">
        <f>IFERROR(IF(MATCH($AC102,$P:$P,0)&gt;0,"},",0),"")</f>
        <v>},</v>
      </c>
      <c r="AI112">
        <f>IF($D112="","",INDEX(CATEGORIAS!$A:$A,MATCH($D112,CATEGORIAS!$B:$B,0)))</f>
        <v>2</v>
      </c>
      <c r="AJ112">
        <f>IF($E112="","",INDEX(SUBCATEGORIAS!$A:$A,MATCH($E112,SUBCATEGORIAS!$B:$B,0)))</f>
        <v>28</v>
      </c>
      <c r="AK112">
        <f t="shared" si="23"/>
        <v>110</v>
      </c>
      <c r="AM112" s="2" t="str">
        <f t="shared" si="29"/>
        <v>002</v>
      </c>
      <c r="AN112" t="str">
        <f t="shared" si="30"/>
        <v>0028</v>
      </c>
      <c r="AO112" t="str">
        <f t="shared" si="24"/>
        <v>00110</v>
      </c>
      <c r="AP112" t="str">
        <f t="shared" si="25"/>
        <v>{ id_sku: '002002800110', id_articulo: '75', variacion: 'color: Marrón' },</v>
      </c>
    </row>
    <row r="113" spans="1:42" x14ac:dyDescent="0.25">
      <c r="A113">
        <f>IF(C113="","",MAX($A$2:A112)+1)</f>
        <v>111</v>
      </c>
      <c r="B113" s="3">
        <f>IF(C113="","",IF(COUNTIF($C$2:$C112,$C113)=0,MAX($B$2:$B112)+1,""))</f>
        <v>76</v>
      </c>
      <c r="C113" t="s">
        <v>434</v>
      </c>
      <c r="D113" t="s">
        <v>35</v>
      </c>
      <c r="E113" t="s">
        <v>420</v>
      </c>
      <c r="F113" t="s">
        <v>433</v>
      </c>
      <c r="I113">
        <v>3000</v>
      </c>
      <c r="J113" t="s">
        <v>430</v>
      </c>
      <c r="L113" t="s">
        <v>625</v>
      </c>
      <c r="M113" s="3" t="str">
        <f t="shared" si="26"/>
        <v>color: Morado oscuro</v>
      </c>
      <c r="N113" s="3" t="str">
        <f>IF(C113="","",IF(AND(C113&lt;&gt;"",D113&lt;&gt;"",E113&lt;&gt;"",I113&lt;&gt;"",M113&lt;&gt;"",J113&lt;&gt;"",IFERROR(MATCH(INDEX($B:$B,MATCH($C113,$C:$C,0)),IMAGENES!$B:$B,0),-1)&gt;0),"'si'","'no'"))</f>
        <v>'si'</v>
      </c>
      <c r="P113">
        <f t="shared" si="16"/>
        <v>111</v>
      </c>
      <c r="Q113" t="str">
        <f t="shared" si="17"/>
        <v>Aromatizante de Auto 6ml - Jasmín</v>
      </c>
      <c r="R113" t="str">
        <f t="shared" si="18"/>
        <v>Fragancias colgantes para automóvil. Diseños exclusivo y atractivo ideal para aromatizar el ambiente de tu automóvil.</v>
      </c>
      <c r="S113">
        <f t="shared" si="19"/>
        <v>0</v>
      </c>
      <c r="T113" t="str">
        <f t="shared" si="20"/>
        <v>Hogar</v>
      </c>
      <c r="U113" t="str">
        <f t="shared" si="21"/>
        <v>Accesorios de vehículo</v>
      </c>
      <c r="V113">
        <f>IF($T113="","",INDEX(CATEGORIAS!$A:$A,MATCH($T113,CATEGORIAS!$B:$B,0)))</f>
        <v>2</v>
      </c>
      <c r="W113">
        <f>IF($U113="","",INDEX(SUBCATEGORIAS!$A:$A,MATCH($U113,SUBCATEGORIAS!$B:$B,0)))</f>
        <v>34</v>
      </c>
      <c r="X113">
        <f t="shared" si="22"/>
        <v>2500</v>
      </c>
      <c r="Y113" t="str">
        <f t="shared" si="27"/>
        <v/>
      </c>
      <c r="Z113" t="str">
        <f t="shared" si="28"/>
        <v>'si'</v>
      </c>
      <c r="AB113">
        <v>111</v>
      </c>
      <c r="AC113">
        <f t="shared" si="31"/>
        <v>11</v>
      </c>
      <c r="AD113" t="str">
        <f>IFERROR(IF(MATCH($AC113,$P:$P,0)&gt;0,"{",0),"")</f>
        <v>{</v>
      </c>
      <c r="AI113">
        <f>IF($D113="","",INDEX(CATEGORIAS!$A:$A,MATCH($D113,CATEGORIAS!$B:$B,0)))</f>
        <v>2</v>
      </c>
      <c r="AJ113">
        <f>IF($E113="","",INDEX(SUBCATEGORIAS!$A:$A,MATCH($E113,SUBCATEGORIAS!$B:$B,0)))</f>
        <v>28</v>
      </c>
      <c r="AK113">
        <f t="shared" si="23"/>
        <v>111</v>
      </c>
      <c r="AM113" s="2" t="str">
        <f t="shared" si="29"/>
        <v>002</v>
      </c>
      <c r="AN113" t="str">
        <f t="shared" si="30"/>
        <v>0028</v>
      </c>
      <c r="AO113" t="str">
        <f t="shared" si="24"/>
        <v>00111</v>
      </c>
      <c r="AP113" t="str">
        <f t="shared" si="25"/>
        <v>{ id_sku: '002002800111', id_articulo: '76', variacion: 'color: Morado oscuro' },</v>
      </c>
    </row>
    <row r="114" spans="1:42" x14ac:dyDescent="0.25">
      <c r="A114">
        <f>IF(C114="","",MAX($A$2:A113)+1)</f>
        <v>112</v>
      </c>
      <c r="B114" s="3">
        <f>IF(C114="","",IF(COUNTIF($C$2:$C113,$C114)=0,MAX($B$2:$B113)+1,""))</f>
        <v>77</v>
      </c>
      <c r="C114" t="s">
        <v>446</v>
      </c>
      <c r="D114" t="s">
        <v>35</v>
      </c>
      <c r="E114" t="s">
        <v>420</v>
      </c>
      <c r="H114" t="s">
        <v>445</v>
      </c>
      <c r="I114">
        <v>4200</v>
      </c>
      <c r="J114" t="s">
        <v>443</v>
      </c>
      <c r="L114" t="s">
        <v>625</v>
      </c>
      <c r="M114" s="3" t="str">
        <f t="shared" si="26"/>
        <v>Set de 3</v>
      </c>
      <c r="N114" s="3" t="str">
        <f>IF(C114="","",IF(AND(C114&lt;&gt;"",D114&lt;&gt;"",E114&lt;&gt;"",I114&lt;&gt;"",M114&lt;&gt;"",J114&lt;&gt;"",IFERROR(MATCH(INDEX($B:$B,MATCH($C114,$C:$C,0)),IMAGENES!$B:$B,0),-1)&gt;0),"'si'","'no'"))</f>
        <v>'si'</v>
      </c>
      <c r="P114">
        <f t="shared" si="16"/>
        <v>112</v>
      </c>
      <c r="Q114" t="str">
        <f t="shared" si="17"/>
        <v>Colgante Bruja Fantasma Halloween</v>
      </c>
      <c r="R114" t="str">
        <f t="shared" si="18"/>
        <v>Adorno colgante de Halloween festivo - Perfecto para decoraciones interiores.</v>
      </c>
      <c r="S114">
        <f t="shared" si="19"/>
        <v>0</v>
      </c>
      <c r="T114" t="str">
        <f t="shared" si="20"/>
        <v>Celebraciones</v>
      </c>
      <c r="U114" t="str">
        <f t="shared" si="21"/>
        <v>Halloween</v>
      </c>
      <c r="V114">
        <f>IF($T114="","",INDEX(CATEGORIAS!$A:$A,MATCH($T114,CATEGORIAS!$B:$B,0)))</f>
        <v>7</v>
      </c>
      <c r="W114">
        <f>IF($U114="","",INDEX(SUBCATEGORIAS!$A:$A,MATCH($U114,SUBCATEGORIAS!$B:$B,0)))</f>
        <v>36</v>
      </c>
      <c r="X114">
        <f t="shared" si="22"/>
        <v>3600</v>
      </c>
      <c r="Y114" t="str">
        <f t="shared" si="27"/>
        <v/>
      </c>
      <c r="Z114" t="str">
        <f t="shared" si="28"/>
        <v>'si'</v>
      </c>
      <c r="AB114">
        <v>112</v>
      </c>
      <c r="AC114" t="str">
        <f t="shared" si="31"/>
        <v/>
      </c>
      <c r="AD114" t="str">
        <f>IFERROR(IF(MATCH($AC113,$P:$P,0)&gt;0,CONCATENATE("id_articulo: ",$AC113,","),0),"")</f>
        <v>id_articulo: 11,</v>
      </c>
      <c r="AI114">
        <f>IF($D114="","",INDEX(CATEGORIAS!$A:$A,MATCH($D114,CATEGORIAS!$B:$B,0)))</f>
        <v>2</v>
      </c>
      <c r="AJ114">
        <f>IF($E114="","",INDEX(SUBCATEGORIAS!$A:$A,MATCH($E114,SUBCATEGORIAS!$B:$B,0)))</f>
        <v>28</v>
      </c>
      <c r="AK114">
        <f t="shared" si="23"/>
        <v>112</v>
      </c>
      <c r="AM114" s="2" t="str">
        <f t="shared" si="29"/>
        <v>002</v>
      </c>
      <c r="AN114" t="str">
        <f t="shared" si="30"/>
        <v>0028</v>
      </c>
      <c r="AO114" t="str">
        <f t="shared" si="24"/>
        <v>00112</v>
      </c>
      <c r="AP114" t="str">
        <f t="shared" si="25"/>
        <v>{ id_sku: '002002800112', id_articulo: '77', variacion: 'Set de 3' },</v>
      </c>
    </row>
    <row r="115" spans="1:42" x14ac:dyDescent="0.25">
      <c r="A115">
        <f>IF(C115="","",MAX($A$2:A114)+1)</f>
        <v>113</v>
      </c>
      <c r="B115" s="3">
        <f>IF(C115="","",IF(COUNTIF($C$2:$C114,$C115)=0,MAX($B$2:$B114)+1,""))</f>
        <v>78</v>
      </c>
      <c r="C115" t="s">
        <v>449</v>
      </c>
      <c r="D115" t="s">
        <v>35</v>
      </c>
      <c r="E115" t="s">
        <v>420</v>
      </c>
      <c r="G115" t="s">
        <v>389</v>
      </c>
      <c r="I115">
        <v>3000</v>
      </c>
      <c r="J115" t="s">
        <v>448</v>
      </c>
      <c r="K115" t="s">
        <v>378</v>
      </c>
      <c r="L115" t="s">
        <v>625</v>
      </c>
      <c r="M115" s="3" t="str">
        <f t="shared" si="26"/>
        <v>15 ml</v>
      </c>
      <c r="N115" s="3" t="str">
        <f>IF(C115="","",IF(AND(C115&lt;&gt;"",D115&lt;&gt;"",E115&lt;&gt;"",I115&lt;&gt;"",M115&lt;&gt;"",J115&lt;&gt;"",IFERROR(MATCH(INDEX($B:$B,MATCH($C115,$C:$C,0)),IMAGENES!$B:$B,0),-1)&gt;0),"'si'","'no'"))</f>
        <v>'si'</v>
      </c>
      <c r="P115">
        <f t="shared" si="16"/>
        <v>113</v>
      </c>
      <c r="Q115" t="str">
        <f t="shared" si="17"/>
        <v>Colgante Bruja Murciélago Halloween</v>
      </c>
      <c r="R115" t="str">
        <f t="shared" si="18"/>
        <v>Adorno colgante de Halloween festivo - Perfecto para decoraciones interiores.</v>
      </c>
      <c r="S115">
        <f t="shared" si="19"/>
        <v>0</v>
      </c>
      <c r="T115" t="str">
        <f t="shared" si="20"/>
        <v>Celebraciones</v>
      </c>
      <c r="U115" t="str">
        <f t="shared" si="21"/>
        <v>Halloween</v>
      </c>
      <c r="V115">
        <f>IF($T115="","",INDEX(CATEGORIAS!$A:$A,MATCH($T115,CATEGORIAS!$B:$B,0)))</f>
        <v>7</v>
      </c>
      <c r="W115">
        <f>IF($U115="","",INDEX(SUBCATEGORIAS!$A:$A,MATCH($U115,SUBCATEGORIAS!$B:$B,0)))</f>
        <v>36</v>
      </c>
      <c r="X115">
        <f t="shared" si="22"/>
        <v>3600</v>
      </c>
      <c r="Y115" t="str">
        <f t="shared" si="27"/>
        <v/>
      </c>
      <c r="Z115" t="str">
        <f t="shared" si="28"/>
        <v>'si'</v>
      </c>
      <c r="AB115">
        <v>113</v>
      </c>
      <c r="AC115" t="str">
        <f t="shared" si="31"/>
        <v/>
      </c>
      <c r="AD115" t="str">
        <f>IFERROR(IF(MATCH($AC113,$P:$P,0)&gt;0,CONCATENATE("nombre: '",INDEX($Q:$Q,MATCH($AC113,$P:$P,0)),"',"),0),"")</f>
        <v>nombre: 'Tablas de cortar (Multiuso) - Verde',</v>
      </c>
      <c r="AI115">
        <f>IF($D115="","",INDEX(CATEGORIAS!$A:$A,MATCH($D115,CATEGORIAS!$B:$B,0)))</f>
        <v>2</v>
      </c>
      <c r="AJ115">
        <f>IF($E115="","",INDEX(SUBCATEGORIAS!$A:$A,MATCH($E115,SUBCATEGORIAS!$B:$B,0)))</f>
        <v>28</v>
      </c>
      <c r="AK115">
        <f t="shared" si="23"/>
        <v>113</v>
      </c>
      <c r="AM115" s="2" t="str">
        <f t="shared" si="29"/>
        <v>002</v>
      </c>
      <c r="AN115" t="str">
        <f t="shared" si="30"/>
        <v>0028</v>
      </c>
      <c r="AO115" t="str">
        <f t="shared" si="24"/>
        <v>00113</v>
      </c>
      <c r="AP115" t="str">
        <f t="shared" si="25"/>
        <v>{ id_sku: '002002800113', id_articulo: '78', variacion: '15 ml' },</v>
      </c>
    </row>
    <row r="116" spans="1:42" x14ac:dyDescent="0.25">
      <c r="A116">
        <f>IF(C116="","",MAX($A$2:A115)+1)</f>
        <v>114</v>
      </c>
      <c r="B116" s="3">
        <f>IF(C116="","",IF(COUNTIF($C$2:$C115,$C116)=0,MAX($B$2:$B115)+1,""))</f>
        <v>79</v>
      </c>
      <c r="C116" t="s">
        <v>451</v>
      </c>
      <c r="D116" t="s">
        <v>35</v>
      </c>
      <c r="E116" t="s">
        <v>420</v>
      </c>
      <c r="G116" t="s">
        <v>389</v>
      </c>
      <c r="I116">
        <v>3000</v>
      </c>
      <c r="J116" t="s">
        <v>448</v>
      </c>
      <c r="K116" t="s">
        <v>378</v>
      </c>
      <c r="L116" t="s">
        <v>625</v>
      </c>
      <c r="M116" s="3" t="str">
        <f t="shared" si="26"/>
        <v>15 ml</v>
      </c>
      <c r="N116" s="3" t="str">
        <f>IF(C116="","",IF(AND(C116&lt;&gt;"",D116&lt;&gt;"",E116&lt;&gt;"",I116&lt;&gt;"",M116&lt;&gt;"",J116&lt;&gt;"",IFERROR(MATCH(INDEX($B:$B,MATCH($C116,$C:$C,0)),IMAGENES!$B:$B,0),-1)&gt;0),"'si'","'no'"))</f>
        <v>'si'</v>
      </c>
      <c r="P116">
        <f t="shared" si="16"/>
        <v>114</v>
      </c>
      <c r="Q116" t="str">
        <f t="shared" si="17"/>
        <v>Colgante Bruja Calabaza Halloween</v>
      </c>
      <c r="R116" t="str">
        <f t="shared" si="18"/>
        <v>Adorno colgante de Halloween festivo - Perfecto para decoraciones interiores.</v>
      </c>
      <c r="S116">
        <f t="shared" si="19"/>
        <v>0</v>
      </c>
      <c r="T116" t="str">
        <f t="shared" si="20"/>
        <v>Celebraciones</v>
      </c>
      <c r="U116" t="str">
        <f t="shared" si="21"/>
        <v>Halloween</v>
      </c>
      <c r="V116">
        <f>IF($T116="","",INDEX(CATEGORIAS!$A:$A,MATCH($T116,CATEGORIAS!$B:$B,0)))</f>
        <v>7</v>
      </c>
      <c r="W116">
        <f>IF($U116="","",INDEX(SUBCATEGORIAS!$A:$A,MATCH($U116,SUBCATEGORIAS!$B:$B,0)))</f>
        <v>36</v>
      </c>
      <c r="X116">
        <f t="shared" si="22"/>
        <v>3600</v>
      </c>
      <c r="Y116" t="str">
        <f t="shared" si="27"/>
        <v/>
      </c>
      <c r="Z116" t="str">
        <f t="shared" si="28"/>
        <v>'si'</v>
      </c>
      <c r="AB116">
        <v>114</v>
      </c>
      <c r="AC116" t="str">
        <f t="shared" si="31"/>
        <v/>
      </c>
      <c r="AD116" t="str">
        <f>IFERROR(IF(MATCH($AC113,$P:$P,0)&gt;0,CONCATENATE("descripcion: '",INDEX($R:$R,MATCH($AC113,$P:$P,0)),"',"),0),"")</f>
        <v>descripcion: 'Dimensiones: 27x40x05 cm.',</v>
      </c>
      <c r="AI116">
        <f>IF($D116="","",INDEX(CATEGORIAS!$A:$A,MATCH($D116,CATEGORIAS!$B:$B,0)))</f>
        <v>2</v>
      </c>
      <c r="AJ116">
        <f>IF($E116="","",INDEX(SUBCATEGORIAS!$A:$A,MATCH($E116,SUBCATEGORIAS!$B:$B,0)))</f>
        <v>28</v>
      </c>
      <c r="AK116">
        <f t="shared" si="23"/>
        <v>114</v>
      </c>
      <c r="AM116" s="2" t="str">
        <f t="shared" si="29"/>
        <v>002</v>
      </c>
      <c r="AN116" t="str">
        <f t="shared" si="30"/>
        <v>0028</v>
      </c>
      <c r="AO116" t="str">
        <f t="shared" si="24"/>
        <v>00114</v>
      </c>
      <c r="AP116" t="str">
        <f t="shared" si="25"/>
        <v>{ id_sku: '002002800114', id_articulo: '79', variacion: '15 ml' },</v>
      </c>
    </row>
    <row r="117" spans="1:42" x14ac:dyDescent="0.25">
      <c r="A117">
        <f>IF(C117="","",MAX($A$2:A116)+1)</f>
        <v>115</v>
      </c>
      <c r="B117" s="3">
        <f>IF(C117="","",IF(COUNTIF($C$2:$C116,$C117)=0,MAX($B$2:$B116)+1,""))</f>
        <v>80</v>
      </c>
      <c r="C117" t="s">
        <v>452</v>
      </c>
      <c r="D117" t="s">
        <v>35</v>
      </c>
      <c r="E117" t="s">
        <v>420</v>
      </c>
      <c r="G117" t="s">
        <v>389</v>
      </c>
      <c r="I117">
        <v>3000</v>
      </c>
      <c r="J117" t="s">
        <v>448</v>
      </c>
      <c r="K117" t="s">
        <v>378</v>
      </c>
      <c r="L117" t="s">
        <v>625</v>
      </c>
      <c r="M117" s="3" t="str">
        <f t="shared" si="26"/>
        <v>15 ml</v>
      </c>
      <c r="N117" s="3" t="str">
        <f>IF(C117="","",IF(AND(C117&lt;&gt;"",D117&lt;&gt;"",E117&lt;&gt;"",I117&lt;&gt;"",M117&lt;&gt;"",J117&lt;&gt;"",IFERROR(MATCH(INDEX($B:$B,MATCH($C117,$C:$C,0)),IMAGENES!$B:$B,0),-1)&gt;0),"'si'","'no'"))</f>
        <v>'si'</v>
      </c>
      <c r="P117">
        <f t="shared" si="16"/>
        <v>115</v>
      </c>
      <c r="Q117" t="str">
        <f t="shared" si="17"/>
        <v>Manga Dragon Ball - Ultimate Edition Tomo 23</v>
      </c>
      <c r="R117" t="str">
        <f t="shared" si="18"/>
        <v>Dragon Ball Manga Ultimate Edition Tomo 23 (Planeta DeAgostini) en buen estado. La edición cuenta con detalles mínimos en la portada, pero el interior está en perfectas condiciones. ¡Ideal para completar tu colección!</v>
      </c>
      <c r="S117">
        <f t="shared" si="19"/>
        <v>0</v>
      </c>
      <c r="T117" t="str">
        <f t="shared" si="20"/>
        <v>Venta de Garage</v>
      </c>
      <c r="U117" t="str">
        <f t="shared" si="21"/>
        <v>Comic-Manga-Libro</v>
      </c>
      <c r="V117">
        <f>IF($T117="","",INDEX(CATEGORIAS!$A:$A,MATCH($T117,CATEGORIAS!$B:$B,0)))</f>
        <v>8</v>
      </c>
      <c r="W117">
        <f>IF($U117="","",INDEX(SUBCATEGORIAS!$A:$A,MATCH($U117,SUBCATEGORIAS!$B:$B,0)))</f>
        <v>38</v>
      </c>
      <c r="X117">
        <f t="shared" si="22"/>
        <v>5000</v>
      </c>
      <c r="Y117" t="str">
        <f t="shared" si="27"/>
        <v/>
      </c>
      <c r="Z117" t="str">
        <f t="shared" si="28"/>
        <v>'si'</v>
      </c>
      <c r="AB117">
        <v>115</v>
      </c>
      <c r="AC117" t="str">
        <f t="shared" si="31"/>
        <v/>
      </c>
      <c r="AD117" t="str">
        <f>IFERROR(IF(MATCH($AC113,$P:$P,0)&gt;0,CONCATENATE("descripcion_larga: '",INDEX($S:$S,MATCH($AC113,$P:$P,0)),"',"),0),"")</f>
        <v>descripcion_larga: 'La tabla de cortar es perfecta para diferentes tipos de alimentos, como carne, frutas, verduras, pasteles y más.',</v>
      </c>
      <c r="AI117">
        <f>IF($D117="","",INDEX(CATEGORIAS!$A:$A,MATCH($D117,CATEGORIAS!$B:$B,0)))</f>
        <v>2</v>
      </c>
      <c r="AJ117">
        <f>IF($E117="","",INDEX(SUBCATEGORIAS!$A:$A,MATCH($E117,SUBCATEGORIAS!$B:$B,0)))</f>
        <v>28</v>
      </c>
      <c r="AK117">
        <f t="shared" si="23"/>
        <v>115</v>
      </c>
      <c r="AM117" s="2" t="str">
        <f t="shared" si="29"/>
        <v>002</v>
      </c>
      <c r="AN117" t="str">
        <f t="shared" si="30"/>
        <v>0028</v>
      </c>
      <c r="AO117" t="str">
        <f t="shared" si="24"/>
        <v>00115</v>
      </c>
      <c r="AP117" t="str">
        <f t="shared" si="25"/>
        <v>{ id_sku: '002002800115', id_articulo: '80', variacion: '15 ml' },</v>
      </c>
    </row>
    <row r="118" spans="1:42" x14ac:dyDescent="0.25">
      <c r="A118">
        <f>IF(C118="","",MAX($A$2:A117)+1)</f>
        <v>116</v>
      </c>
      <c r="B118" s="3">
        <f>IF(C118="","",IF(COUNTIF($C$2:$C117,$C118)=0,MAX($B$2:$B117)+1,""))</f>
        <v>81</v>
      </c>
      <c r="C118" t="s">
        <v>466</v>
      </c>
      <c r="D118" t="s">
        <v>33</v>
      </c>
      <c r="E118" t="s">
        <v>373</v>
      </c>
      <c r="H118" t="s">
        <v>374</v>
      </c>
      <c r="I118">
        <v>20000</v>
      </c>
      <c r="J118" t="s">
        <v>460</v>
      </c>
      <c r="K118" t="s">
        <v>377</v>
      </c>
      <c r="L118" t="s">
        <v>625</v>
      </c>
      <c r="M118" s="3" t="str">
        <f t="shared" si="26"/>
        <v>2 licencias</v>
      </c>
      <c r="N118" s="3" t="str">
        <f>IF(C118="","",IF(AND(C118&lt;&gt;"",D118&lt;&gt;"",E118&lt;&gt;"",I118&lt;&gt;"",M118&lt;&gt;"",J118&lt;&gt;"",IFERROR(MATCH(INDEX($B:$B,MATCH($C118,$C:$C,0)),IMAGENES!$B:$B,0),-1)&gt;0),"'si'","'no'"))</f>
        <v>'si'</v>
      </c>
      <c r="P118">
        <f t="shared" si="16"/>
        <v>116</v>
      </c>
      <c r="Q118" t="str">
        <f t="shared" si="17"/>
        <v>Piensa en Java 2da Edición de Bruce Eckel (Pearson Prentice Hall, 2002)</v>
      </c>
      <c r="R118" t="str">
        <f t="shared" si="18"/>
        <v>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c r="S118">
        <f t="shared" si="19"/>
        <v>0</v>
      </c>
      <c r="T118" t="str">
        <f t="shared" si="20"/>
        <v>Venta de Garage</v>
      </c>
      <c r="U118" t="str">
        <f t="shared" si="21"/>
        <v>Comic-Manga-Libro</v>
      </c>
      <c r="V118">
        <f>IF($T118="","",INDEX(CATEGORIAS!$A:$A,MATCH($T118,CATEGORIAS!$B:$B,0)))</f>
        <v>8</v>
      </c>
      <c r="W118">
        <f>IF($U118="","",INDEX(SUBCATEGORIAS!$A:$A,MATCH($U118,SUBCATEGORIAS!$B:$B,0)))</f>
        <v>38</v>
      </c>
      <c r="X118">
        <f t="shared" si="22"/>
        <v>3000</v>
      </c>
      <c r="Y118" t="str">
        <f t="shared" si="27"/>
        <v/>
      </c>
      <c r="Z118" t="str">
        <f t="shared" si="28"/>
        <v>'si'</v>
      </c>
      <c r="AB118">
        <v>116</v>
      </c>
      <c r="AC118" t="str">
        <f t="shared" si="31"/>
        <v/>
      </c>
      <c r="AD118" t="str">
        <f>IFERROR(IF(MATCH($AC113,$P:$P,0)&gt;0,CONCATENATE("id_categoria: '",INDEX($V:$V,MATCH($AC113,$P:$P,0)),"',"),0),"")</f>
        <v>id_categoria: '2',</v>
      </c>
      <c r="AI118">
        <f>IF($D118="","",INDEX(CATEGORIAS!$A:$A,MATCH($D118,CATEGORIAS!$B:$B,0)))</f>
        <v>3</v>
      </c>
      <c r="AJ118">
        <f>IF($E118="","",INDEX(SUBCATEGORIAS!$A:$A,MATCH($E118,SUBCATEGORIAS!$B:$B,0)))</f>
        <v>27</v>
      </c>
      <c r="AK118">
        <f t="shared" si="23"/>
        <v>116</v>
      </c>
      <c r="AM118" s="2" t="str">
        <f t="shared" si="29"/>
        <v>003</v>
      </c>
      <c r="AN118" t="str">
        <f t="shared" si="30"/>
        <v>0027</v>
      </c>
      <c r="AO118" t="str">
        <f t="shared" si="24"/>
        <v>00116</v>
      </c>
      <c r="AP118" t="str">
        <f t="shared" si="25"/>
        <v>{ id_sku: '003002700116', id_articulo: '81', variacion: '2 licencias' },</v>
      </c>
    </row>
    <row r="119" spans="1:42" x14ac:dyDescent="0.25">
      <c r="A119">
        <f>IF(C119="","",MAX($A$2:A118)+1)</f>
        <v>117</v>
      </c>
      <c r="B119" s="3">
        <f>IF(C119="","",IF(COUNTIF($C$2:$C118,$C119)=0,MAX($B$2:$B118)+1,""))</f>
        <v>82</v>
      </c>
      <c r="C119" t="s">
        <v>469</v>
      </c>
      <c r="D119" t="s">
        <v>33</v>
      </c>
      <c r="E119" t="s">
        <v>373</v>
      </c>
      <c r="H119" t="s">
        <v>374</v>
      </c>
      <c r="I119">
        <v>10000</v>
      </c>
      <c r="J119" t="s">
        <v>470</v>
      </c>
      <c r="K119" t="s">
        <v>377</v>
      </c>
      <c r="L119" t="s">
        <v>625</v>
      </c>
      <c r="M119" s="3" t="str">
        <f t="shared" si="26"/>
        <v>2 licencias</v>
      </c>
      <c r="N119" s="3" t="str">
        <f>IF(C119="","",IF(AND(C119&lt;&gt;"",D119&lt;&gt;"",E119&lt;&gt;"",I119&lt;&gt;"",M119&lt;&gt;"",J119&lt;&gt;"",IFERROR(MATCH(INDEX($B:$B,MATCH($C119,$C:$C,0)),IMAGENES!$B:$B,0),-1)&gt;0),"'si'","'no'"))</f>
        <v>'si'</v>
      </c>
      <c r="P119">
        <f t="shared" si="16"/>
        <v>117</v>
      </c>
      <c r="Q119" t="str">
        <f t="shared" si="17"/>
        <v>Bolsa de Regalo de Navidad</v>
      </c>
      <c r="R119" t="str">
        <f t="shared" si="18"/>
        <v>Con nuestras elegantes y festivas bolsas de regalo, haz tus regalos aún más especiales y sorprende con estilo esta Navidad</v>
      </c>
      <c r="S119">
        <f t="shared" si="19"/>
        <v>0</v>
      </c>
      <c r="T119" t="str">
        <f t="shared" si="20"/>
        <v>Celebraciones</v>
      </c>
      <c r="U119" t="str">
        <f t="shared" si="21"/>
        <v>Navidad</v>
      </c>
      <c r="V119">
        <f>IF($T119="","",INDEX(CATEGORIAS!$A:$A,MATCH($T119,CATEGORIAS!$B:$B,0)))</f>
        <v>7</v>
      </c>
      <c r="W119">
        <f>IF($U119="","",INDEX(SUBCATEGORIAS!$A:$A,MATCH($U119,SUBCATEGORIAS!$B:$B,0)))</f>
        <v>37</v>
      </c>
      <c r="X119">
        <f t="shared" si="22"/>
        <v>1000</v>
      </c>
      <c r="Y119" t="str">
        <f t="shared" si="27"/>
        <v/>
      </c>
      <c r="Z119" t="str">
        <f t="shared" si="28"/>
        <v>'si'</v>
      </c>
      <c r="AB119">
        <v>117</v>
      </c>
      <c r="AC119" t="str">
        <f t="shared" si="31"/>
        <v/>
      </c>
      <c r="AD119" t="str">
        <f>IFERROR(IF(MATCH($AC113,$P:$P,0)&gt;0,CONCATENATE("id_subcategoria: '",INDEX($W:$W,MATCH($AC113,$P:$P,0)),"',"),0),"")</f>
        <v>id_subcategoria: '7',</v>
      </c>
      <c r="AI119">
        <f>IF($D119="","",INDEX(CATEGORIAS!$A:$A,MATCH($D119,CATEGORIAS!$B:$B,0)))</f>
        <v>3</v>
      </c>
      <c r="AJ119">
        <f>IF($E119="","",INDEX(SUBCATEGORIAS!$A:$A,MATCH($E119,SUBCATEGORIAS!$B:$B,0)))</f>
        <v>27</v>
      </c>
      <c r="AK119">
        <f t="shared" si="23"/>
        <v>117</v>
      </c>
      <c r="AM119" s="2" t="str">
        <f t="shared" si="29"/>
        <v>003</v>
      </c>
      <c r="AN119" t="str">
        <f t="shared" si="30"/>
        <v>0027</v>
      </c>
      <c r="AO119" t="str">
        <f t="shared" si="24"/>
        <v>00117</v>
      </c>
      <c r="AP119" t="str">
        <f t="shared" si="25"/>
        <v>{ id_sku: '003002700117', id_articulo: '82', variacion: '2 licencias' },</v>
      </c>
    </row>
    <row r="120" spans="1:42" x14ac:dyDescent="0.25">
      <c r="A120">
        <f>IF(C120="","",MAX($A$2:A119)+1)</f>
        <v>118</v>
      </c>
      <c r="B120" s="3">
        <f>IF(C120="","",IF(COUNTIF($C$2:$C119,$C120)=0,MAX($B$2:$B119)+1,""))</f>
        <v>83</v>
      </c>
      <c r="C120" t="s">
        <v>477</v>
      </c>
      <c r="D120" t="s">
        <v>627</v>
      </c>
      <c r="E120" t="s">
        <v>629</v>
      </c>
      <c r="F120" t="s">
        <v>490</v>
      </c>
      <c r="G120" t="s">
        <v>491</v>
      </c>
      <c r="I120">
        <v>700</v>
      </c>
      <c r="J120" t="s">
        <v>504</v>
      </c>
      <c r="K120" t="s">
        <v>505</v>
      </c>
      <c r="L120" t="s">
        <v>625</v>
      </c>
      <c r="M120" s="3" t="str">
        <f t="shared" si="26"/>
        <v>Blanca - 20 grs</v>
      </c>
      <c r="N120" s="3" t="str">
        <f>IF(C120="","",IF(AND(C120&lt;&gt;"",D120&lt;&gt;"",E120&lt;&gt;"",I120&lt;&gt;"",M120&lt;&gt;"",J120&lt;&gt;"",IFERROR(MATCH(INDEX($B:$B,MATCH($C120,$C:$C,0)),IMAGENES!$B:$B,0),-1)&gt;0),"'si'","'no'"))</f>
        <v>'si'</v>
      </c>
      <c r="P120">
        <f t="shared" si="16"/>
        <v>118</v>
      </c>
      <c r="Q120" t="str">
        <f t="shared" si="17"/>
        <v>Bolsa de Regalo Navidad para Botella</v>
      </c>
      <c r="R120" t="str">
        <f t="shared" si="18"/>
        <v>Con nuestras elegantes y festivas bolsas de regalo, haz tus regalos aún más especiales y sorprende con estilo esta Navidad</v>
      </c>
      <c r="S120">
        <f t="shared" si="19"/>
        <v>0</v>
      </c>
      <c r="T120" t="str">
        <f t="shared" si="20"/>
        <v>Celebraciones</v>
      </c>
      <c r="U120" t="str">
        <f t="shared" si="21"/>
        <v>Navidad</v>
      </c>
      <c r="V120">
        <f>IF($T120="","",INDEX(CATEGORIAS!$A:$A,MATCH($T120,CATEGORIAS!$B:$B,0)))</f>
        <v>7</v>
      </c>
      <c r="W120">
        <f>IF($U120="","",INDEX(SUBCATEGORIAS!$A:$A,MATCH($U120,SUBCATEGORIAS!$B:$B,0)))</f>
        <v>37</v>
      </c>
      <c r="X120">
        <f t="shared" si="22"/>
        <v>1200</v>
      </c>
      <c r="Y120" t="str">
        <f t="shared" si="27"/>
        <v/>
      </c>
      <c r="Z120" t="str">
        <f t="shared" si="28"/>
        <v>'si'</v>
      </c>
      <c r="AB120">
        <v>118</v>
      </c>
      <c r="AC120" t="str">
        <f t="shared" si="31"/>
        <v/>
      </c>
      <c r="AD120" t="str">
        <f>IFERROR(IF(MATCH($AC113,$P:$P,0)&gt;0,CONCATENATE("precio: ",INDEX($X:$X,MATCH($AC113,$P:$P,0)),","),0),"")</f>
        <v>precio: 0,</v>
      </c>
      <c r="AI120">
        <f>IF($D120="","",INDEX(CATEGORIAS!$A:$A,MATCH($D120,CATEGORIAS!$B:$B,0)))</f>
        <v>7</v>
      </c>
      <c r="AJ120">
        <f>IF($E120="","",INDEX(SUBCATEGORIAS!$A:$A,MATCH($E120,SUBCATEGORIAS!$B:$B,0)))</f>
        <v>36</v>
      </c>
      <c r="AK120">
        <f t="shared" si="23"/>
        <v>118</v>
      </c>
      <c r="AM120" s="2" t="str">
        <f t="shared" si="29"/>
        <v>007</v>
      </c>
      <c r="AN120" t="str">
        <f t="shared" si="30"/>
        <v>0036</v>
      </c>
      <c r="AO120" t="str">
        <f t="shared" si="24"/>
        <v>00118</v>
      </c>
      <c r="AP120" t="str">
        <f t="shared" si="25"/>
        <v>{ id_sku: '007003600118', id_articulo: '83', variacion: 'Blanca - 20 grs' },</v>
      </c>
    </row>
    <row r="121" spans="1:42" x14ac:dyDescent="0.25">
      <c r="A121">
        <f>IF(C121="","",MAX($A$2:A120)+1)</f>
        <v>119</v>
      </c>
      <c r="B121" s="3">
        <f>IF(C121="","",IF(COUNTIF($C$2:$C120,$C121)=0,MAX($B$2:$B120)+1,""))</f>
        <v>84</v>
      </c>
      <c r="C121" t="s">
        <v>486</v>
      </c>
      <c r="D121" t="s">
        <v>627</v>
      </c>
      <c r="E121" t="s">
        <v>629</v>
      </c>
      <c r="F121" t="s">
        <v>21</v>
      </c>
      <c r="G121" t="s">
        <v>492</v>
      </c>
      <c r="I121">
        <v>700</v>
      </c>
      <c r="J121" t="s">
        <v>506</v>
      </c>
      <c r="K121" t="s">
        <v>505</v>
      </c>
      <c r="L121" t="s">
        <v>625</v>
      </c>
      <c r="M121" s="3" t="str">
        <f t="shared" si="26"/>
        <v>Negra - 20 g</v>
      </c>
      <c r="N121" s="3" t="str">
        <f>IF(C121="","",IF(AND(C121&lt;&gt;"",D121&lt;&gt;"",E121&lt;&gt;"",I121&lt;&gt;"",M121&lt;&gt;"",J121&lt;&gt;"",IFERROR(MATCH(INDEX($B:$B,MATCH($C121,$C:$C,0)),IMAGENES!$B:$B,0),-1)&gt;0),"'si'","'no'"))</f>
        <v>'si'</v>
      </c>
      <c r="P121">
        <f t="shared" si="16"/>
        <v>119</v>
      </c>
      <c r="Q121" t="str">
        <f t="shared" si="17"/>
        <v>Aloe Vera Jabón de Baño Kai Essentials - 125 g</v>
      </c>
      <c r="R121" t="str">
        <f t="shared" si="18"/>
        <v>Contiene extracto de aloe vera, la hierba medicinal y curativa más antigua que se conoce. Sus hojas proporcionan un extracto gelatinoso emoliente que se utiliza para tratar todo tipo de problemas de la piel.</v>
      </c>
      <c r="S121">
        <f t="shared" si="19"/>
        <v>0</v>
      </c>
      <c r="T121" t="str">
        <f t="shared" si="20"/>
        <v>Celebraciones</v>
      </c>
      <c r="U121" t="str">
        <f t="shared" si="21"/>
        <v>Navidad</v>
      </c>
      <c r="V121">
        <f>IF($T121="","",INDEX(CATEGORIAS!$A:$A,MATCH($T121,CATEGORIAS!$B:$B,0)))</f>
        <v>7</v>
      </c>
      <c r="W121">
        <f>IF($U121="","",INDEX(SUBCATEGORIAS!$A:$A,MATCH($U121,SUBCATEGORIAS!$B:$B,0)))</f>
        <v>37</v>
      </c>
      <c r="X121">
        <f t="shared" si="22"/>
        <v>3000</v>
      </c>
      <c r="Y121" t="str">
        <f t="shared" si="27"/>
        <v/>
      </c>
      <c r="Z121" t="str">
        <f t="shared" si="28"/>
        <v>'si'</v>
      </c>
      <c r="AB121">
        <v>119</v>
      </c>
      <c r="AC121" t="str">
        <f t="shared" si="31"/>
        <v/>
      </c>
      <c r="AD121" t="str">
        <f>IFERROR(IF(MATCH($AC113,$P:$P,0)&gt;0,CONCATENATE("video: ",IF(OR(INDEX($Y:$Y,MATCH($AC113,$P:$P,0))=0,INDEX($Y:$Y,MATCH($AC113,$P:$P,0))=" ",INDEX($Y:$Y,MATCH($AC113,$P:$P,0))=""),CONCATENATE(CHAR(39),CHAR(39)),CONCATENATE(CHAR(39),INDEX($Y:$Y,MATCH($AC113,$P:$P,0)),CHAR(39))),","),0),"")</f>
        <v>video: '',</v>
      </c>
      <c r="AI121">
        <f>IF($D121="","",INDEX(CATEGORIAS!$A:$A,MATCH($D121,CATEGORIAS!$B:$B,0)))</f>
        <v>7</v>
      </c>
      <c r="AJ121">
        <f>IF($E121="","",INDEX(SUBCATEGORIAS!$A:$A,MATCH($E121,SUBCATEGORIAS!$B:$B,0)))</f>
        <v>36</v>
      </c>
      <c r="AK121">
        <f t="shared" si="23"/>
        <v>119</v>
      </c>
      <c r="AM121" s="2" t="str">
        <f t="shared" si="29"/>
        <v>007</v>
      </c>
      <c r="AN121" t="str">
        <f t="shared" si="30"/>
        <v>0036</v>
      </c>
      <c r="AO121" t="str">
        <f t="shared" si="24"/>
        <v>00119</v>
      </c>
      <c r="AP121" t="str">
        <f t="shared" si="25"/>
        <v>{ id_sku: '007003600119', id_articulo: '84', variacion: 'Negra - 20 g' },</v>
      </c>
    </row>
    <row r="122" spans="1:42" x14ac:dyDescent="0.25">
      <c r="A122">
        <f>IF(C122="","",MAX($A$2:A121)+1)</f>
        <v>120</v>
      </c>
      <c r="B122" s="3">
        <f>IF(C122="","",IF(COUNTIF($C$2:$C121,$C122)=0,MAX($B$2:$B121)+1,""))</f>
        <v>85</v>
      </c>
      <c r="C122" t="s">
        <v>610</v>
      </c>
      <c r="D122" t="s">
        <v>627</v>
      </c>
      <c r="E122" t="s">
        <v>629</v>
      </c>
      <c r="G122" t="s">
        <v>493</v>
      </c>
      <c r="I122">
        <v>3000</v>
      </c>
      <c r="J122" t="s">
        <v>507</v>
      </c>
      <c r="K122" t="s">
        <v>508</v>
      </c>
      <c r="L122" t="s">
        <v>625</v>
      </c>
      <c r="M122" s="3" t="str">
        <f t="shared" si="26"/>
        <v>35x50 cm</v>
      </c>
      <c r="N122" s="3" t="str">
        <f>IF(C122="","",IF(AND(C122&lt;&gt;"",D122&lt;&gt;"",E122&lt;&gt;"",I122&lt;&gt;"",M122&lt;&gt;"",J122&lt;&gt;"",IFERROR(MATCH(INDEX($B:$B,MATCH($C122,$C:$C,0)),IMAGENES!$B:$B,0),-1)&gt;0),"'si'","'no'"))</f>
        <v>'si'</v>
      </c>
      <c r="P122">
        <f t="shared" si="16"/>
        <v>120</v>
      </c>
      <c r="Q122" t="str">
        <f t="shared" si="17"/>
        <v>Flor de Jasmín Jabón de Baño Kai Essentials - 125 g</v>
      </c>
      <c r="R122" t="str">
        <f t="shared" si="18"/>
        <v>El jazmín puede ayudar a darle un aspecto juvenil a la piel. Es muy eficaz para igualar el tono de la piel y reducir la aparición de manchas de la edad. Ayuda a tratar la piel seca y proporciona una hidratación natural que no obstruye los poros.</v>
      </c>
      <c r="S122">
        <f t="shared" si="19"/>
        <v>0</v>
      </c>
      <c r="T122" t="str">
        <f t="shared" si="20"/>
        <v>Celebraciones</v>
      </c>
      <c r="U122" t="str">
        <f t="shared" si="21"/>
        <v>Navidad</v>
      </c>
      <c r="V122">
        <f>IF($T122="","",INDEX(CATEGORIAS!$A:$A,MATCH($T122,CATEGORIAS!$B:$B,0)))</f>
        <v>7</v>
      </c>
      <c r="W122">
        <f>IF($U122="","",INDEX(SUBCATEGORIAS!$A:$A,MATCH($U122,SUBCATEGORIAS!$B:$B,0)))</f>
        <v>37</v>
      </c>
      <c r="X122">
        <f t="shared" si="22"/>
        <v>3000</v>
      </c>
      <c r="Y122" t="str">
        <f t="shared" si="27"/>
        <v/>
      </c>
      <c r="Z122" t="str">
        <f t="shared" si="28"/>
        <v>'si'</v>
      </c>
      <c r="AB122">
        <v>120</v>
      </c>
      <c r="AC122" t="str">
        <f t="shared" si="31"/>
        <v/>
      </c>
      <c r="AD122" t="str">
        <f>IFERROR(IF(MATCH($AC113,$P:$P,0)&gt;0,CONCATENATE("disponible: ",INDEX($Z:$Z,MATCH($AC113,$P:$P,0)),","),0),"")</f>
        <v>disponible: 'no',</v>
      </c>
      <c r="AI122">
        <f>IF($D122="","",INDEX(CATEGORIAS!$A:$A,MATCH($D122,CATEGORIAS!$B:$B,0)))</f>
        <v>7</v>
      </c>
      <c r="AJ122">
        <f>IF($E122="","",INDEX(SUBCATEGORIAS!$A:$A,MATCH($E122,SUBCATEGORIAS!$B:$B,0)))</f>
        <v>36</v>
      </c>
      <c r="AK122">
        <f t="shared" si="23"/>
        <v>120</v>
      </c>
      <c r="AM122" s="2" t="str">
        <f t="shared" si="29"/>
        <v>007</v>
      </c>
      <c r="AN122" t="str">
        <f t="shared" si="30"/>
        <v>0036</v>
      </c>
      <c r="AO122" t="str">
        <f t="shared" si="24"/>
        <v>00120</v>
      </c>
      <c r="AP122" t="str">
        <f t="shared" si="25"/>
        <v>{ id_sku: '007003600120', id_articulo: '85', variacion: '35x50 cm' },</v>
      </c>
    </row>
    <row r="123" spans="1:42" x14ac:dyDescent="0.25">
      <c r="A123">
        <f>IF(C123="","",MAX($A$2:A122)+1)</f>
        <v>121</v>
      </c>
      <c r="B123" s="3">
        <f>IF(C123="","",IF(COUNTIF($C$2:$C122,$C123)=0,MAX($B$2:$B122)+1,""))</f>
        <v>86</v>
      </c>
      <c r="C123" t="s">
        <v>481</v>
      </c>
      <c r="D123" t="s">
        <v>627</v>
      </c>
      <c r="E123" t="s">
        <v>629</v>
      </c>
      <c r="G123" t="s">
        <v>494</v>
      </c>
      <c r="I123">
        <v>1500</v>
      </c>
      <c r="J123" t="s">
        <v>509</v>
      </c>
      <c r="K123" t="s">
        <v>510</v>
      </c>
      <c r="L123" t="s">
        <v>625</v>
      </c>
      <c r="M123" s="3" t="str">
        <f t="shared" si="26"/>
        <v>3 pcs</v>
      </c>
      <c r="N123" s="3" t="str">
        <f>IF(C123="","",IF(AND(C123&lt;&gt;"",D123&lt;&gt;"",E123&lt;&gt;"",I123&lt;&gt;"",M123&lt;&gt;"",J123&lt;&gt;"",IFERROR(MATCH(INDEX($B:$B,MATCH($C123,$C:$C,0)),IMAGENES!$B:$B,0),-1)&gt;0),"'si'","'no'"))</f>
        <v>'si'</v>
      </c>
      <c r="P123">
        <f t="shared" si="16"/>
        <v>121</v>
      </c>
      <c r="Q123" t="str">
        <f t="shared" si="17"/>
        <v>Árbol de Té y Romero Jabón de Baño Kai Essentials - 125 g</v>
      </c>
      <c r="R123" t="str">
        <f t="shared" si="18"/>
        <v>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c r="S123">
        <f t="shared" si="19"/>
        <v>0</v>
      </c>
      <c r="T123" t="str">
        <f t="shared" si="20"/>
        <v>Celebraciones</v>
      </c>
      <c r="U123" t="str">
        <f t="shared" si="21"/>
        <v>Navidad</v>
      </c>
      <c r="V123">
        <f>IF($T123="","",INDEX(CATEGORIAS!$A:$A,MATCH($T123,CATEGORIAS!$B:$B,0)))</f>
        <v>7</v>
      </c>
      <c r="W123">
        <f>IF($U123="","",INDEX(SUBCATEGORIAS!$A:$A,MATCH($U123,SUBCATEGORIAS!$B:$B,0)))</f>
        <v>37</v>
      </c>
      <c r="X123">
        <f t="shared" si="22"/>
        <v>3000</v>
      </c>
      <c r="Y123" t="str">
        <f t="shared" si="27"/>
        <v/>
      </c>
      <c r="Z123" t="str">
        <f t="shared" si="28"/>
        <v>'si'</v>
      </c>
      <c r="AB123">
        <v>121</v>
      </c>
      <c r="AC123" t="str">
        <f t="shared" si="31"/>
        <v/>
      </c>
      <c r="AD123" t="str">
        <f>IFERROR(IF(MATCH($AC113,$P:$P,0)&gt;0,"},",0),"")</f>
        <v>},</v>
      </c>
      <c r="AI123">
        <f>IF($D123="","",INDEX(CATEGORIAS!$A:$A,MATCH($D123,CATEGORIAS!$B:$B,0)))</f>
        <v>7</v>
      </c>
      <c r="AJ123">
        <f>IF($E123="","",INDEX(SUBCATEGORIAS!$A:$A,MATCH($E123,SUBCATEGORIAS!$B:$B,0)))</f>
        <v>36</v>
      </c>
      <c r="AK123">
        <f t="shared" si="23"/>
        <v>121</v>
      </c>
      <c r="AM123" s="2" t="str">
        <f t="shared" si="29"/>
        <v>007</v>
      </c>
      <c r="AN123" t="str">
        <f t="shared" si="30"/>
        <v>0036</v>
      </c>
      <c r="AO123" t="str">
        <f t="shared" si="24"/>
        <v>00121</v>
      </c>
      <c r="AP123" t="str">
        <f t="shared" si="25"/>
        <v>{ id_sku: '007003600121', id_articulo: '86', variacion: '3 pcs' },</v>
      </c>
    </row>
    <row r="124" spans="1:42" x14ac:dyDescent="0.25">
      <c r="A124">
        <f>IF(C124="","",MAX($A$2:A123)+1)</f>
        <v>122</v>
      </c>
      <c r="B124" s="3">
        <f>IF(C124="","",IF(COUNTIF($C$2:$C123,$C124)=0,MAX($B$2:$B123)+1,""))</f>
        <v>87</v>
      </c>
      <c r="C124" t="s">
        <v>482</v>
      </c>
      <c r="D124" t="s">
        <v>627</v>
      </c>
      <c r="E124" t="s">
        <v>629</v>
      </c>
      <c r="G124" t="s">
        <v>495</v>
      </c>
      <c r="I124">
        <v>1800</v>
      </c>
      <c r="J124" t="s">
        <v>511</v>
      </c>
      <c r="K124" t="s">
        <v>512</v>
      </c>
      <c r="L124" t="s">
        <v>625</v>
      </c>
      <c r="M124" s="3" t="str">
        <f t="shared" si="26"/>
        <v>7.5x10 cm</v>
      </c>
      <c r="N124" s="3" t="str">
        <f>IF(C124="","",IF(AND(C124&lt;&gt;"",D124&lt;&gt;"",E124&lt;&gt;"",I124&lt;&gt;"",M124&lt;&gt;"",J124&lt;&gt;"",IFERROR(MATCH(INDEX($B:$B,MATCH($C124,$C:$C,0)),IMAGENES!$B:$B,0),-1)&gt;0),"'si'","'no'"))</f>
        <v>'no'</v>
      </c>
      <c r="P124">
        <f t="shared" si="16"/>
        <v>122</v>
      </c>
      <c r="Q124" t="str">
        <f t="shared" si="17"/>
        <v>Aceite de Almendras Jabón de Baño Kai Essentials - 125 g</v>
      </c>
      <c r="R124" t="str">
        <f t="shared" si="18"/>
        <v>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c r="S124">
        <f t="shared" si="19"/>
        <v>0</v>
      </c>
      <c r="T124" t="str">
        <f t="shared" si="20"/>
        <v>Celebraciones</v>
      </c>
      <c r="U124" t="str">
        <f t="shared" si="21"/>
        <v>Navidad</v>
      </c>
      <c r="V124">
        <f>IF($T124="","",INDEX(CATEGORIAS!$A:$A,MATCH($T124,CATEGORIAS!$B:$B,0)))</f>
        <v>7</v>
      </c>
      <c r="W124">
        <f>IF($U124="","",INDEX(SUBCATEGORIAS!$A:$A,MATCH($U124,SUBCATEGORIAS!$B:$B,0)))</f>
        <v>37</v>
      </c>
      <c r="X124">
        <f t="shared" si="22"/>
        <v>3000</v>
      </c>
      <c r="Y124" t="str">
        <f t="shared" si="27"/>
        <v/>
      </c>
      <c r="Z124" t="str">
        <f t="shared" si="28"/>
        <v>'si'</v>
      </c>
      <c r="AB124">
        <v>122</v>
      </c>
      <c r="AC124">
        <f t="shared" si="31"/>
        <v>12</v>
      </c>
      <c r="AD124" t="str">
        <f>IFERROR(IF(MATCH($AC124,$P:$P,0)&gt;0,"{",0),"")</f>
        <v>{</v>
      </c>
      <c r="AI124">
        <f>IF($D124="","",INDEX(CATEGORIAS!$A:$A,MATCH($D124,CATEGORIAS!$B:$B,0)))</f>
        <v>7</v>
      </c>
      <c r="AJ124">
        <f>IF($E124="","",INDEX(SUBCATEGORIAS!$A:$A,MATCH($E124,SUBCATEGORIAS!$B:$B,0)))</f>
        <v>36</v>
      </c>
      <c r="AK124">
        <f t="shared" si="23"/>
        <v>122</v>
      </c>
      <c r="AM124" s="2" t="str">
        <f t="shared" si="29"/>
        <v>007</v>
      </c>
      <c r="AN124" t="str">
        <f t="shared" si="30"/>
        <v>0036</v>
      </c>
      <c r="AO124" t="str">
        <f t="shared" si="24"/>
        <v>00122</v>
      </c>
      <c r="AP124" t="str">
        <f t="shared" si="25"/>
        <v>{ id_sku: '007003600122', id_articulo: '87', variacion: '7.5x10 cm' },</v>
      </c>
    </row>
    <row r="125" spans="1:42" x14ac:dyDescent="0.25">
      <c r="A125">
        <f>IF(C125="","",MAX($A$2:A124)+1)</f>
        <v>123</v>
      </c>
      <c r="B125" s="3">
        <f>IF(C125="","",IF(COUNTIF($C$2:$C124,$C125)=0,MAX($B$2:$B124)+1,""))</f>
        <v>88</v>
      </c>
      <c r="C125" t="s">
        <v>483</v>
      </c>
      <c r="D125" t="s">
        <v>627</v>
      </c>
      <c r="E125" t="s">
        <v>629</v>
      </c>
      <c r="G125" t="s">
        <v>496</v>
      </c>
      <c r="I125">
        <v>1500</v>
      </c>
      <c r="J125" t="s">
        <v>513</v>
      </c>
      <c r="K125" t="s">
        <v>514</v>
      </c>
      <c r="L125" t="s">
        <v>625</v>
      </c>
      <c r="M125" s="3" t="str">
        <f t="shared" si="26"/>
        <v>2 pcs</v>
      </c>
      <c r="N125" s="3" t="str">
        <f>IF(C125="","",IF(AND(C125&lt;&gt;"",D125&lt;&gt;"",E125&lt;&gt;"",I125&lt;&gt;"",M125&lt;&gt;"",J125&lt;&gt;"",IFERROR(MATCH(INDEX($B:$B,MATCH($C125,$C:$C,0)),IMAGENES!$B:$B,0),-1)&gt;0),"'si'","'no'"))</f>
        <v>'si'</v>
      </c>
      <c r="P125" t="str">
        <f t="shared" si="16"/>
        <v/>
      </c>
      <c r="Q125" t="str">
        <f t="shared" si="17"/>
        <v/>
      </c>
      <c r="R125" t="str">
        <f t="shared" si="18"/>
        <v/>
      </c>
      <c r="S125" t="str">
        <f t="shared" si="19"/>
        <v/>
      </c>
      <c r="T125" t="str">
        <f t="shared" si="20"/>
        <v/>
      </c>
      <c r="U125" t="str">
        <f t="shared" si="21"/>
        <v/>
      </c>
      <c r="V125" t="str">
        <f>IF($T125="","",INDEX(CATEGORIAS!$A:$A,MATCH($T125,CATEGORIAS!$B:$B,0)))</f>
        <v/>
      </c>
      <c r="W125" t="str">
        <f>IF($U125="","",INDEX(SUBCATEGORIAS!$A:$A,MATCH($U125,SUBCATEGORIAS!$B:$B,0)))</f>
        <v/>
      </c>
      <c r="X125" t="str">
        <f t="shared" si="22"/>
        <v/>
      </c>
      <c r="Y125" t="str">
        <f t="shared" si="27"/>
        <v/>
      </c>
      <c r="Z125" t="str">
        <f t="shared" si="28"/>
        <v/>
      </c>
      <c r="AB125">
        <v>123</v>
      </c>
      <c r="AC125" t="str">
        <f t="shared" si="31"/>
        <v/>
      </c>
      <c r="AD125" t="str">
        <f>IFERROR(IF(MATCH($AC124,$P:$P,0)&gt;0,CONCATENATE("id_articulo: ",$AC124,","),0),"")</f>
        <v>id_articulo: 12,</v>
      </c>
      <c r="AI125">
        <f>IF($D125="","",INDEX(CATEGORIAS!$A:$A,MATCH($D125,CATEGORIAS!$B:$B,0)))</f>
        <v>7</v>
      </c>
      <c r="AJ125">
        <f>IF($E125="","",INDEX(SUBCATEGORIAS!$A:$A,MATCH($E125,SUBCATEGORIAS!$B:$B,0)))</f>
        <v>36</v>
      </c>
      <c r="AK125">
        <f t="shared" si="23"/>
        <v>123</v>
      </c>
      <c r="AM125" s="2" t="str">
        <f t="shared" si="29"/>
        <v>007</v>
      </c>
      <c r="AN125" t="str">
        <f t="shared" si="30"/>
        <v>0036</v>
      </c>
      <c r="AO125" t="str">
        <f t="shared" si="24"/>
        <v>00123</v>
      </c>
      <c r="AP125" t="str">
        <f t="shared" si="25"/>
        <v>{ id_sku: '007003600123', id_articulo: '88', variacion: '2 pcs' },</v>
      </c>
    </row>
    <row r="126" spans="1:42" x14ac:dyDescent="0.25">
      <c r="A126">
        <f>IF(C126="","",MAX($A$2:A125)+1)</f>
        <v>124</v>
      </c>
      <c r="B126" s="3">
        <f>IF(C126="","",IF(COUNTIF($C$2:$C125,$C126)=0,MAX($B$2:$B125)+1,""))</f>
        <v>89</v>
      </c>
      <c r="C126" t="s">
        <v>478</v>
      </c>
      <c r="D126" t="s">
        <v>627</v>
      </c>
      <c r="E126" t="s">
        <v>629</v>
      </c>
      <c r="G126" t="s">
        <v>497</v>
      </c>
      <c r="I126">
        <v>1500</v>
      </c>
      <c r="J126" t="s">
        <v>515</v>
      </c>
      <c r="K126" t="s">
        <v>516</v>
      </c>
      <c r="L126" t="s">
        <v>625</v>
      </c>
      <c r="M126" s="3" t="str">
        <f t="shared" si="26"/>
        <v>3 pcs 5x5 cm</v>
      </c>
      <c r="N126" s="3" t="str">
        <f>IF(C126="","",IF(AND(C126&lt;&gt;"",D126&lt;&gt;"",E126&lt;&gt;"",I126&lt;&gt;"",M126&lt;&gt;"",J126&lt;&gt;"",IFERROR(MATCH(INDEX($B:$B,MATCH($C126,$C:$C,0)),IMAGENES!$B:$B,0),-1)&gt;0),"'si'","'no'"))</f>
        <v>'si'</v>
      </c>
      <c r="P126" t="str">
        <f t="shared" si="16"/>
        <v/>
      </c>
      <c r="Q126" t="str">
        <f t="shared" si="17"/>
        <v/>
      </c>
      <c r="R126" t="str">
        <f t="shared" si="18"/>
        <v/>
      </c>
      <c r="S126" t="str">
        <f t="shared" si="19"/>
        <v/>
      </c>
      <c r="T126" t="str">
        <f t="shared" si="20"/>
        <v/>
      </c>
      <c r="U126" t="str">
        <f t="shared" si="21"/>
        <v/>
      </c>
      <c r="V126" t="str">
        <f>IF($T126="","",INDEX(CATEGORIAS!$A:$A,MATCH($T126,CATEGORIAS!$B:$B,0)))</f>
        <v/>
      </c>
      <c r="W126" t="str">
        <f>IF($U126="","",INDEX(SUBCATEGORIAS!$A:$A,MATCH($U126,SUBCATEGORIAS!$B:$B,0)))</f>
        <v/>
      </c>
      <c r="X126" t="str">
        <f t="shared" si="22"/>
        <v/>
      </c>
      <c r="Y126" t="str">
        <f t="shared" si="27"/>
        <v/>
      </c>
      <c r="Z126" t="str">
        <f t="shared" si="28"/>
        <v/>
      </c>
      <c r="AB126">
        <v>124</v>
      </c>
      <c r="AC126" t="str">
        <f t="shared" si="31"/>
        <v/>
      </c>
      <c r="AD126" t="str">
        <f>IFERROR(IF(MATCH($AC124,$P:$P,0)&gt;0,CONCATENATE("nombre: '",INDEX($Q:$Q,MATCH($AC124,$P:$P,0)),"',"),0),"")</f>
        <v>nombre: 'Funda para refrigerador ',</v>
      </c>
      <c r="AI126">
        <f>IF($D126="","",INDEX(CATEGORIAS!$A:$A,MATCH($D126,CATEGORIAS!$B:$B,0)))</f>
        <v>7</v>
      </c>
      <c r="AJ126">
        <f>IF($E126="","",INDEX(SUBCATEGORIAS!$A:$A,MATCH($E126,SUBCATEGORIAS!$B:$B,0)))</f>
        <v>36</v>
      </c>
      <c r="AK126">
        <f t="shared" si="23"/>
        <v>124</v>
      </c>
      <c r="AM126" s="2" t="str">
        <f t="shared" si="29"/>
        <v>007</v>
      </c>
      <c r="AN126" t="str">
        <f t="shared" si="30"/>
        <v>0036</v>
      </c>
      <c r="AO126" t="str">
        <f t="shared" si="24"/>
        <v>00124</v>
      </c>
      <c r="AP126" t="str">
        <f t="shared" si="25"/>
        <v>{ id_sku: '007003600124', id_articulo: '89', variacion: '3 pcs 5x5 cm' },</v>
      </c>
    </row>
    <row r="127" spans="1:42" x14ac:dyDescent="0.25">
      <c r="A127">
        <f>IF(C127="","",MAX($A$2:A126)+1)</f>
        <v>125</v>
      </c>
      <c r="B127" s="3">
        <f>IF(C127="","",IF(COUNTIF($C$2:$C126,$C127)=0,MAX($B$2:$B126)+1,""))</f>
        <v>90</v>
      </c>
      <c r="C127" t="s">
        <v>487</v>
      </c>
      <c r="D127" t="s">
        <v>627</v>
      </c>
      <c r="E127" t="s">
        <v>629</v>
      </c>
      <c r="G127" t="s">
        <v>498</v>
      </c>
      <c r="I127">
        <v>5000</v>
      </c>
      <c r="J127" t="s">
        <v>517</v>
      </c>
      <c r="K127" t="s">
        <v>518</v>
      </c>
      <c r="L127" t="s">
        <v>625</v>
      </c>
      <c r="M127" s="3" t="str">
        <f t="shared" si="26"/>
        <v>32x60 cm</v>
      </c>
      <c r="N127" s="3" t="str">
        <f>IF(C127="","",IF(AND(C127&lt;&gt;"",D127&lt;&gt;"",E127&lt;&gt;"",I127&lt;&gt;"",M127&lt;&gt;"",J127&lt;&gt;"",IFERROR(MATCH(INDEX($B:$B,MATCH($C127,$C:$C,0)),IMAGENES!$B:$B,0),-1)&gt;0),"'si'","'no'"))</f>
        <v>'si'</v>
      </c>
      <c r="P127" t="str">
        <f t="shared" si="16"/>
        <v/>
      </c>
      <c r="Q127" t="str">
        <f t="shared" si="17"/>
        <v/>
      </c>
      <c r="R127" t="str">
        <f t="shared" si="18"/>
        <v/>
      </c>
      <c r="S127" t="str">
        <f t="shared" si="19"/>
        <v/>
      </c>
      <c r="T127" t="str">
        <f t="shared" si="20"/>
        <v/>
      </c>
      <c r="U127" t="str">
        <f t="shared" si="21"/>
        <v/>
      </c>
      <c r="V127" t="str">
        <f>IF($T127="","",INDEX(CATEGORIAS!$A:$A,MATCH($T127,CATEGORIAS!$B:$B,0)))</f>
        <v/>
      </c>
      <c r="W127" t="str">
        <f>IF($U127="","",INDEX(SUBCATEGORIAS!$A:$A,MATCH($U127,SUBCATEGORIAS!$B:$B,0)))</f>
        <v/>
      </c>
      <c r="X127" t="str">
        <f t="shared" si="22"/>
        <v/>
      </c>
      <c r="Y127" t="str">
        <f t="shared" si="27"/>
        <v/>
      </c>
      <c r="Z127" t="str">
        <f t="shared" si="28"/>
        <v/>
      </c>
      <c r="AB127">
        <v>125</v>
      </c>
      <c r="AC127" t="str">
        <f t="shared" si="31"/>
        <v/>
      </c>
      <c r="AD127" t="str">
        <f>IFERROR(IF(MATCH($AC124,$P:$P,0)&gt;0,CONCATENATE("descripcion: '",INDEX($R:$R,MATCH($AC124,$P:$P,0)),"',"),0),"")</f>
        <v>descripcion: 'Funda para refrigerador tamaño estándar',</v>
      </c>
      <c r="AI127">
        <f>IF($D127="","",INDEX(CATEGORIAS!$A:$A,MATCH($D127,CATEGORIAS!$B:$B,0)))</f>
        <v>7</v>
      </c>
      <c r="AJ127">
        <f>IF($E127="","",INDEX(SUBCATEGORIAS!$A:$A,MATCH($E127,SUBCATEGORIAS!$B:$B,0)))</f>
        <v>36</v>
      </c>
      <c r="AK127">
        <f t="shared" si="23"/>
        <v>125</v>
      </c>
      <c r="AM127" s="2" t="str">
        <f t="shared" si="29"/>
        <v>007</v>
      </c>
      <c r="AN127" t="str">
        <f t="shared" si="30"/>
        <v>0036</v>
      </c>
      <c r="AO127" t="str">
        <f t="shared" si="24"/>
        <v>00125</v>
      </c>
      <c r="AP127" t="str">
        <f t="shared" si="25"/>
        <v>{ id_sku: '007003600125', id_articulo: '90', variacion: '32x60 cm' },</v>
      </c>
    </row>
    <row r="128" spans="1:42" x14ac:dyDescent="0.25">
      <c r="A128">
        <f>IF(C128="","",MAX($A$2:A127)+1)</f>
        <v>126</v>
      </c>
      <c r="B128" s="3">
        <f>IF(C128="","",IF(COUNTIF($C$2:$C127,$C128)=0,MAX($B$2:$B127)+1,""))</f>
        <v>91</v>
      </c>
      <c r="C128" t="s">
        <v>479</v>
      </c>
      <c r="D128" t="s">
        <v>627</v>
      </c>
      <c r="E128" t="s">
        <v>629</v>
      </c>
      <c r="G128" t="s">
        <v>499</v>
      </c>
      <c r="I128">
        <v>1800</v>
      </c>
      <c r="J128" t="s">
        <v>519</v>
      </c>
      <c r="K128" t="s">
        <v>520</v>
      </c>
      <c r="L128" t="s">
        <v>625</v>
      </c>
      <c r="M128" s="3" t="str">
        <f t="shared" si="26"/>
        <v>-</v>
      </c>
      <c r="N128" s="3" t="str">
        <f>IF(C128="","",IF(AND(C128&lt;&gt;"",D128&lt;&gt;"",E128&lt;&gt;"",I128&lt;&gt;"",M128&lt;&gt;"",J128&lt;&gt;"",IFERROR(MATCH(INDEX($B:$B,MATCH($C128,$C:$C,0)),IMAGENES!$B:$B,0),-1)&gt;0),"'si'","'no'"))</f>
        <v>'si'</v>
      </c>
      <c r="P128" t="str">
        <f t="shared" si="16"/>
        <v/>
      </c>
      <c r="Q128" t="str">
        <f t="shared" si="17"/>
        <v/>
      </c>
      <c r="R128" t="str">
        <f t="shared" si="18"/>
        <v/>
      </c>
      <c r="S128" t="str">
        <f t="shared" si="19"/>
        <v/>
      </c>
      <c r="T128" t="str">
        <f t="shared" si="20"/>
        <v/>
      </c>
      <c r="U128" t="str">
        <f t="shared" si="21"/>
        <v/>
      </c>
      <c r="V128" t="str">
        <f>IF($T128="","",INDEX(CATEGORIAS!$A:$A,MATCH($T128,CATEGORIAS!$B:$B,0)))</f>
        <v/>
      </c>
      <c r="W128" t="str">
        <f>IF($U128="","",INDEX(SUBCATEGORIAS!$A:$A,MATCH($U128,SUBCATEGORIAS!$B:$B,0)))</f>
        <v/>
      </c>
      <c r="X128" t="str">
        <f t="shared" si="22"/>
        <v/>
      </c>
      <c r="Y128" t="str">
        <f t="shared" si="27"/>
        <v/>
      </c>
      <c r="Z128" t="str">
        <f t="shared" si="28"/>
        <v/>
      </c>
      <c r="AB128">
        <v>126</v>
      </c>
      <c r="AC128" t="str">
        <f t="shared" si="31"/>
        <v/>
      </c>
      <c r="AD128" t="str">
        <f>IFERROR(IF(MATCH($AC124,$P:$P,0)&gt;0,CONCATENATE("descripcion_larga: '",INDEX($S:$S,MATCH($AC124,$P:$P,0)),"',"),0),"")</f>
        <v>descripcion_larga: '0',</v>
      </c>
      <c r="AI128">
        <f>IF($D128="","",INDEX(CATEGORIAS!$A:$A,MATCH($D128,CATEGORIAS!$B:$B,0)))</f>
        <v>7</v>
      </c>
      <c r="AJ128">
        <f>IF($E128="","",INDEX(SUBCATEGORIAS!$A:$A,MATCH($E128,SUBCATEGORIAS!$B:$B,0)))</f>
        <v>36</v>
      </c>
      <c r="AK128">
        <f t="shared" si="23"/>
        <v>126</v>
      </c>
      <c r="AM128" s="2" t="str">
        <f t="shared" si="29"/>
        <v>007</v>
      </c>
      <c r="AN128" t="str">
        <f t="shared" si="30"/>
        <v>0036</v>
      </c>
      <c r="AO128" t="str">
        <f t="shared" si="24"/>
        <v>00126</v>
      </c>
      <c r="AP128" t="str">
        <f t="shared" si="25"/>
        <v>{ id_sku: '007003600126', id_articulo: '91', variacion: '-' },</v>
      </c>
    </row>
    <row r="129" spans="1:42" x14ac:dyDescent="0.25">
      <c r="A129">
        <f>IF(C129="","",MAX($A$2:A128)+1)</f>
        <v>127</v>
      </c>
      <c r="B129" s="3">
        <f>IF(C129="","",IF(COUNTIF($C$2:$C128,$C129)=0,MAX($B$2:$B128)+1,""))</f>
        <v>92</v>
      </c>
      <c r="C129" t="s">
        <v>480</v>
      </c>
      <c r="D129" t="s">
        <v>627</v>
      </c>
      <c r="E129" t="s">
        <v>629</v>
      </c>
      <c r="G129" t="s">
        <v>500</v>
      </c>
      <c r="I129">
        <v>2700</v>
      </c>
      <c r="J129" t="s">
        <v>521</v>
      </c>
      <c r="K129" t="s">
        <v>522</v>
      </c>
      <c r="L129" t="s">
        <v>625</v>
      </c>
      <c r="M129" s="3" t="str">
        <f t="shared" si="26"/>
        <v>18.5x28 cm</v>
      </c>
      <c r="N129" s="3" t="str">
        <f>IF(C129="","",IF(AND(C129&lt;&gt;"",D129&lt;&gt;"",E129&lt;&gt;"",I129&lt;&gt;"",M129&lt;&gt;"",J129&lt;&gt;"",IFERROR(MATCH(INDEX($B:$B,MATCH($C129,$C:$C,0)),IMAGENES!$B:$B,0),-1)&gt;0),"'si'","'no'"))</f>
        <v>'si'</v>
      </c>
      <c r="P129" t="str">
        <f t="shared" si="16"/>
        <v/>
      </c>
      <c r="Q129" t="str">
        <f t="shared" si="17"/>
        <v/>
      </c>
      <c r="R129" t="str">
        <f t="shared" si="18"/>
        <v/>
      </c>
      <c r="S129" t="str">
        <f t="shared" si="19"/>
        <v/>
      </c>
      <c r="T129" t="str">
        <f t="shared" si="20"/>
        <v/>
      </c>
      <c r="U129" t="str">
        <f t="shared" si="21"/>
        <v/>
      </c>
      <c r="V129" t="str">
        <f>IF($T129="","",INDEX(CATEGORIAS!$A:$A,MATCH($T129,CATEGORIAS!$B:$B,0)))</f>
        <v/>
      </c>
      <c r="W129" t="str">
        <f>IF($U129="","",INDEX(SUBCATEGORIAS!$A:$A,MATCH($U129,SUBCATEGORIAS!$B:$B,0)))</f>
        <v/>
      </c>
      <c r="X129" t="str">
        <f t="shared" si="22"/>
        <v/>
      </c>
      <c r="Y129" t="str">
        <f t="shared" si="27"/>
        <v/>
      </c>
      <c r="Z129" t="str">
        <f t="shared" si="28"/>
        <v/>
      </c>
      <c r="AB129">
        <v>127</v>
      </c>
      <c r="AC129" t="str">
        <f t="shared" si="31"/>
        <v/>
      </c>
      <c r="AD129" t="str">
        <f>IFERROR(IF(MATCH($AC124,$P:$P,0)&gt;0,CONCATENATE("id_categoria: '",INDEX($V:$V,MATCH($AC124,$P:$P,0)),"',"),0),"")</f>
        <v>id_categoria: '2',</v>
      </c>
      <c r="AI129">
        <f>IF($D129="","",INDEX(CATEGORIAS!$A:$A,MATCH($D129,CATEGORIAS!$B:$B,0)))</f>
        <v>7</v>
      </c>
      <c r="AJ129">
        <f>IF($E129="","",INDEX(SUBCATEGORIAS!$A:$A,MATCH($E129,SUBCATEGORIAS!$B:$B,0)))</f>
        <v>36</v>
      </c>
      <c r="AK129">
        <f t="shared" si="23"/>
        <v>127</v>
      </c>
      <c r="AM129" s="2" t="str">
        <f t="shared" si="29"/>
        <v>007</v>
      </c>
      <c r="AN129" t="str">
        <f t="shared" si="30"/>
        <v>0036</v>
      </c>
      <c r="AO129" t="str">
        <f t="shared" si="24"/>
        <v>00127</v>
      </c>
      <c r="AP129" t="str">
        <f t="shared" si="25"/>
        <v>{ id_sku: '007003600127', id_articulo: '92', variacion: '18.5x28 cm' },</v>
      </c>
    </row>
    <row r="130" spans="1:42" x14ac:dyDescent="0.25">
      <c r="A130">
        <f>IF(C130="","",MAX($A$2:A129)+1)</f>
        <v>128</v>
      </c>
      <c r="B130" s="3">
        <f>IF(C130="","",IF(COUNTIF($C$2:$C129,$C130)=0,MAX($B$2:$B129)+1,""))</f>
        <v>93</v>
      </c>
      <c r="C130" t="s">
        <v>591</v>
      </c>
      <c r="D130" t="s">
        <v>627</v>
      </c>
      <c r="E130" t="s">
        <v>629</v>
      </c>
      <c r="G130" t="s">
        <v>499</v>
      </c>
      <c r="I130">
        <v>2300</v>
      </c>
      <c r="J130" t="s">
        <v>589</v>
      </c>
      <c r="L130" t="s">
        <v>625</v>
      </c>
      <c r="M130" s="3" t="str">
        <f t="shared" si="26"/>
        <v>-</v>
      </c>
      <c r="N130" s="3" t="str">
        <f>IF(C130="","",IF(AND(C130&lt;&gt;"",D130&lt;&gt;"",E130&lt;&gt;"",I130&lt;&gt;"",M130&lt;&gt;"",J130&lt;&gt;"",IFERROR(MATCH(INDEX($B:$B,MATCH($C130,$C:$C,0)),IMAGENES!$B:$B,0),-1)&gt;0),"'si'","'no'"))</f>
        <v>'si'</v>
      </c>
      <c r="P130" t="str">
        <f t="shared" si="16"/>
        <v/>
      </c>
      <c r="Q130" t="str">
        <f t="shared" si="17"/>
        <v/>
      </c>
      <c r="R130" t="str">
        <f t="shared" si="18"/>
        <v/>
      </c>
      <c r="S130" t="str">
        <f t="shared" si="19"/>
        <v/>
      </c>
      <c r="T130" t="str">
        <f t="shared" si="20"/>
        <v/>
      </c>
      <c r="U130" t="str">
        <f t="shared" si="21"/>
        <v/>
      </c>
      <c r="V130" t="str">
        <f>IF($T130="","",INDEX(CATEGORIAS!$A:$A,MATCH($T130,CATEGORIAS!$B:$B,0)))</f>
        <v/>
      </c>
      <c r="W130" t="str">
        <f>IF($U130="","",INDEX(SUBCATEGORIAS!$A:$A,MATCH($U130,SUBCATEGORIAS!$B:$B,0)))</f>
        <v/>
      </c>
      <c r="X130" t="str">
        <f t="shared" si="22"/>
        <v/>
      </c>
      <c r="Y130" t="str">
        <f t="shared" si="27"/>
        <v/>
      </c>
      <c r="Z130" t="str">
        <f t="shared" si="28"/>
        <v/>
      </c>
      <c r="AB130">
        <v>128</v>
      </c>
      <c r="AC130" t="str">
        <f t="shared" si="31"/>
        <v/>
      </c>
      <c r="AD130" t="str">
        <f>IFERROR(IF(MATCH($AC124,$P:$P,0)&gt;0,CONCATENATE("id_subcategoria: '",INDEX($W:$W,MATCH($AC124,$P:$P,0)),"',"),0),"")</f>
        <v>id_subcategoria: '8',</v>
      </c>
      <c r="AI130">
        <f>IF($D130="","",INDEX(CATEGORIAS!$A:$A,MATCH($D130,CATEGORIAS!$B:$B,0)))</f>
        <v>7</v>
      </c>
      <c r="AJ130">
        <f>IF($E130="","",INDEX(SUBCATEGORIAS!$A:$A,MATCH($E130,SUBCATEGORIAS!$B:$B,0)))</f>
        <v>36</v>
      </c>
      <c r="AK130">
        <f t="shared" si="23"/>
        <v>128</v>
      </c>
      <c r="AM130" s="2" t="str">
        <f t="shared" si="29"/>
        <v>007</v>
      </c>
      <c r="AN130" t="str">
        <f t="shared" si="30"/>
        <v>0036</v>
      </c>
      <c r="AO130" t="str">
        <f t="shared" si="24"/>
        <v>00128</v>
      </c>
      <c r="AP130" t="str">
        <f t="shared" si="25"/>
        <v>{ id_sku: '007003600128', id_articulo: '93', variacion: '-' },</v>
      </c>
    </row>
    <row r="131" spans="1:42" x14ac:dyDescent="0.25">
      <c r="A131">
        <f>IF(C131="","",MAX($A$2:A130)+1)</f>
        <v>129</v>
      </c>
      <c r="B131" s="3">
        <f>IF(C131="","",IF(COUNTIF($C$2:$C130,$C131)=0,MAX($B$2:$B130)+1,""))</f>
        <v>94</v>
      </c>
      <c r="C131" t="s">
        <v>551</v>
      </c>
      <c r="D131" t="s">
        <v>627</v>
      </c>
      <c r="E131" t="s">
        <v>629</v>
      </c>
      <c r="G131" t="s">
        <v>499</v>
      </c>
      <c r="I131">
        <v>9990</v>
      </c>
      <c r="J131" t="s">
        <v>523</v>
      </c>
      <c r="K131" t="s">
        <v>524</v>
      </c>
      <c r="L131" t="s">
        <v>625</v>
      </c>
      <c r="M131" s="3" t="str">
        <f t="shared" si="26"/>
        <v>-</v>
      </c>
      <c r="N131" s="3" t="str">
        <f>IF(C131="","",IF(AND(C131&lt;&gt;"",D131&lt;&gt;"",E131&lt;&gt;"",I131&lt;&gt;"",M131&lt;&gt;"",J131&lt;&gt;"",IFERROR(MATCH(INDEX($B:$B,MATCH($C131,$C:$C,0)),IMAGENES!$B:$B,0),-1)&gt;0),"'si'","'no'"))</f>
        <v>'si'</v>
      </c>
      <c r="P131" t="str">
        <f t="shared" ref="P131:P194" si="32">IFERROR(INDEX($B:$B,MATCH($A131,$B:$B,0)),"")</f>
        <v/>
      </c>
      <c r="Q131" t="str">
        <f t="shared" ref="Q131:Q194" si="33">IF($P131="","",INDEX($C:$C,MATCH($P131,$B:$B,0)))</f>
        <v/>
      </c>
      <c r="R131" t="str">
        <f t="shared" ref="R131:R194" si="34">IF($P131="","",INDEX($J:$J,MATCH($P131,$B:$B,0)))</f>
        <v/>
      </c>
      <c r="S131" t="str">
        <f t="shared" ref="S131:S194" si="35">IF($P131="","",INDEX($K:$K,MATCH($P131,$B:$B,0)))</f>
        <v/>
      </c>
      <c r="T131" t="str">
        <f t="shared" ref="T131:T194" si="36">IF($P131="","",INDEX($D:$D,MATCH($P131,$B:$B,0)))</f>
        <v/>
      </c>
      <c r="U131" t="str">
        <f t="shared" ref="U131:U194" si="37">IF($P131="","",INDEX($E:$E,MATCH($P131,$B:$B,0)))</f>
        <v/>
      </c>
      <c r="V131" t="str">
        <f>IF($T131="","",INDEX(CATEGORIAS!$A:$A,MATCH($T131,CATEGORIAS!$B:$B,0)))</f>
        <v/>
      </c>
      <c r="W131" t="str">
        <f>IF($U131="","",INDEX(SUBCATEGORIAS!$A:$A,MATCH($U131,SUBCATEGORIAS!$B:$B,0)))</f>
        <v/>
      </c>
      <c r="X131" t="str">
        <f t="shared" ref="X131:X194" si="38">IF($P131="","",INDEX($I:$I,MATCH($P131,$B:$B,0)))</f>
        <v/>
      </c>
      <c r="Y131" t="str">
        <f t="shared" si="27"/>
        <v/>
      </c>
      <c r="Z131" t="str">
        <f t="shared" si="28"/>
        <v/>
      </c>
      <c r="AB131">
        <v>129</v>
      </c>
      <c r="AC131" t="str">
        <f t="shared" si="31"/>
        <v/>
      </c>
      <c r="AD131" t="str">
        <f>IFERROR(IF(MATCH($AC124,$P:$P,0)&gt;0,CONCATENATE("precio: ",INDEX($X:$X,MATCH($AC124,$P:$P,0)),","),0),"")</f>
        <v>precio: 2500,</v>
      </c>
      <c r="AI131">
        <f>IF($D131="","",INDEX(CATEGORIAS!$A:$A,MATCH($D131,CATEGORIAS!$B:$B,0)))</f>
        <v>7</v>
      </c>
      <c r="AJ131">
        <f>IF($E131="","",INDEX(SUBCATEGORIAS!$A:$A,MATCH($E131,SUBCATEGORIAS!$B:$B,0)))</f>
        <v>36</v>
      </c>
      <c r="AK131">
        <f t="shared" ref="AK131:AK194" si="39">IF(A131="","",A131)</f>
        <v>129</v>
      </c>
      <c r="AM131" s="2" t="str">
        <f t="shared" si="29"/>
        <v>007</v>
      </c>
      <c r="AN131" t="str">
        <f t="shared" si="30"/>
        <v>0036</v>
      </c>
      <c r="AO131" t="str">
        <f t="shared" ref="AO131:AO194" si="40">IF(A131="","",IF(A131/100&gt;0,IF(A131/10&gt;0,CONCATENATE("00",A131),CONCATENATE("0",A131)),A131))</f>
        <v>00129</v>
      </c>
      <c r="AP131" t="str">
        <f t="shared" ref="AP131:AP194" si="41">IF(A131="","",CONCATENATE("{ id_sku: '",CONCATENATE(AM131,AN131,AO131),"', id_articulo: '",INDEX($B:$B,MATCH($C131,$C:$C,0)),"', variacion: '",M131,"' },"))</f>
        <v>{ id_sku: '007003600129', id_articulo: '94', variacion: '-' },</v>
      </c>
    </row>
    <row r="132" spans="1:42" x14ac:dyDescent="0.25">
      <c r="A132">
        <f>IF(C132="","",MAX($A$2:A131)+1)</f>
        <v>130</v>
      </c>
      <c r="B132" s="3">
        <f>IF(C132="","",IF(COUNTIF($C$2:$C131,$C132)=0,MAX($B$2:$B131)+1,""))</f>
        <v>95</v>
      </c>
      <c r="C132" t="s">
        <v>588</v>
      </c>
      <c r="D132" t="s">
        <v>627</v>
      </c>
      <c r="E132" t="s">
        <v>629</v>
      </c>
      <c r="G132" t="s">
        <v>499</v>
      </c>
      <c r="I132">
        <v>4000</v>
      </c>
      <c r="J132" t="s">
        <v>589</v>
      </c>
      <c r="L132" t="s">
        <v>625</v>
      </c>
      <c r="M132" s="3" t="str">
        <f t="shared" ref="M132:M195" si="42">_xlfn.TEXTJOIN(" - ",TRUE,F132:H132)</f>
        <v>-</v>
      </c>
      <c r="N132" s="3" t="str">
        <f>IF(C132="","",IF(AND(C132&lt;&gt;"",D132&lt;&gt;"",E132&lt;&gt;"",I132&lt;&gt;"",M132&lt;&gt;"",J132&lt;&gt;"",IFERROR(MATCH(INDEX($B:$B,MATCH($C132,$C:$C,0)),IMAGENES!$B:$B,0),-1)&gt;0),"'si'","'no'"))</f>
        <v>'si'</v>
      </c>
      <c r="P132" t="str">
        <f t="shared" si="32"/>
        <v/>
      </c>
      <c r="Q132" t="str">
        <f t="shared" si="33"/>
        <v/>
      </c>
      <c r="R132" t="str">
        <f t="shared" si="34"/>
        <v/>
      </c>
      <c r="S132" t="str">
        <f t="shared" si="35"/>
        <v/>
      </c>
      <c r="T132" t="str">
        <f t="shared" si="36"/>
        <v/>
      </c>
      <c r="U132" t="str">
        <f t="shared" si="37"/>
        <v/>
      </c>
      <c r="V132" t="str">
        <f>IF($T132="","",INDEX(CATEGORIAS!$A:$A,MATCH($T132,CATEGORIAS!$B:$B,0)))</f>
        <v/>
      </c>
      <c r="W132" t="str">
        <f>IF($U132="","",INDEX(SUBCATEGORIAS!$A:$A,MATCH($U132,SUBCATEGORIAS!$B:$B,0)))</f>
        <v/>
      </c>
      <c r="X132" t="str">
        <f t="shared" si="38"/>
        <v/>
      </c>
      <c r="Y132" t="str">
        <f t="shared" ref="Y132:Y195" si="43">IF($P132="","",IF(OR(INDEX($L:$L,MATCH($P132,$B:$B,0))=0,INDEX($L:$L,MATCH($P132,$B:$B,0))=" "),"",INDEX($L:$L,MATCH($P132,$B:$B,0))))</f>
        <v/>
      </c>
      <c r="Z132" t="str">
        <f t="shared" ref="Z132:Z195" si="44">IF($P132="","",INDEX($N:$N,MATCH($P132,$B:$B,0)))</f>
        <v/>
      </c>
      <c r="AB132">
        <v>130</v>
      </c>
      <c r="AC132" t="str">
        <f t="shared" si="31"/>
        <v/>
      </c>
      <c r="AD132" t="str">
        <f>IFERROR(IF(MATCH($AC124,$P:$P,0)&gt;0,CONCATENATE("video: ",IF(OR(INDEX($Y:$Y,MATCH($AC124,$P:$P,0))=0,INDEX($Y:$Y,MATCH($AC124,$P:$P,0))=" ",INDEX($Y:$Y,MATCH($AC124,$P:$P,0))=""),CONCATENATE(CHAR(39),CHAR(39)),CONCATENATE(CHAR(39),INDEX($Y:$Y,MATCH($AC124,$P:$P,0)),CHAR(39))),","),0),"")</f>
        <v>video: '',</v>
      </c>
      <c r="AI132">
        <f>IF($D132="","",INDEX(CATEGORIAS!$A:$A,MATCH($D132,CATEGORIAS!$B:$B,0)))</f>
        <v>7</v>
      </c>
      <c r="AJ132">
        <f>IF($E132="","",INDEX(SUBCATEGORIAS!$A:$A,MATCH($E132,SUBCATEGORIAS!$B:$B,0)))</f>
        <v>36</v>
      </c>
      <c r="AK132">
        <f t="shared" si="39"/>
        <v>130</v>
      </c>
      <c r="AM132" s="2" t="str">
        <f t="shared" ref="AM132:AM195" si="45">IF(AI132="","",IF(AI132/100&gt;0,IF(AI132/10&gt;0,CONCATENATE("00",AI132),CONCATENATE("0",AI132)),AI132))</f>
        <v>007</v>
      </c>
      <c r="AN132" t="str">
        <f t="shared" ref="AN132:AN195" si="46">IF(AJ132="","",IF(AJ132/100&gt;0,IF(AJ132/10&gt;0,CONCATENATE("00",AJ132),CONCATENATE("0",AJ132)),AJ132))</f>
        <v>0036</v>
      </c>
      <c r="AO132" t="str">
        <f t="shared" si="40"/>
        <v>00130</v>
      </c>
      <c r="AP132" t="str">
        <f t="shared" si="41"/>
        <v>{ id_sku: '007003600130', id_articulo: '95', variacion: '-' },</v>
      </c>
    </row>
    <row r="133" spans="1:42" x14ac:dyDescent="0.25">
      <c r="A133">
        <f>IF(C133="","",MAX($A$2:A132)+1)</f>
        <v>131</v>
      </c>
      <c r="B133" s="3">
        <f>IF(C133="","",IF(COUNTIF($C$2:$C132,$C133)=0,MAX($B$2:$B132)+1,""))</f>
        <v>96</v>
      </c>
      <c r="C133" t="s">
        <v>484</v>
      </c>
      <c r="D133" t="s">
        <v>627</v>
      </c>
      <c r="E133" t="s">
        <v>629</v>
      </c>
      <c r="G133" t="s">
        <v>501</v>
      </c>
      <c r="I133">
        <v>1400</v>
      </c>
      <c r="J133" t="s">
        <v>526</v>
      </c>
      <c r="K133" t="s">
        <v>527</v>
      </c>
      <c r="L133" t="s">
        <v>625</v>
      </c>
      <c r="M133" s="3" t="str">
        <f t="shared" si="42"/>
        <v>2M</v>
      </c>
      <c r="N133" s="3" t="str">
        <f>IF(C133="","",IF(AND(C133&lt;&gt;"",D133&lt;&gt;"",E133&lt;&gt;"",I133&lt;&gt;"",M133&lt;&gt;"",J133&lt;&gt;"",IFERROR(MATCH(INDEX($B:$B,MATCH($C133,$C:$C,0)),IMAGENES!$B:$B,0),-1)&gt;0),"'si'","'no'"))</f>
        <v>'si'</v>
      </c>
      <c r="P133" t="str">
        <f t="shared" si="32"/>
        <v/>
      </c>
      <c r="Q133" t="str">
        <f t="shared" si="33"/>
        <v/>
      </c>
      <c r="R133" t="str">
        <f t="shared" si="34"/>
        <v/>
      </c>
      <c r="S133" t="str">
        <f t="shared" si="35"/>
        <v/>
      </c>
      <c r="T133" t="str">
        <f t="shared" si="36"/>
        <v/>
      </c>
      <c r="U133" t="str">
        <f t="shared" si="37"/>
        <v/>
      </c>
      <c r="V133" t="str">
        <f>IF($T133="","",INDEX(CATEGORIAS!$A:$A,MATCH($T133,CATEGORIAS!$B:$B,0)))</f>
        <v/>
      </c>
      <c r="W133" t="str">
        <f>IF($U133="","",INDEX(SUBCATEGORIAS!$A:$A,MATCH($U133,SUBCATEGORIAS!$B:$B,0)))</f>
        <v/>
      </c>
      <c r="X133" t="str">
        <f t="shared" si="38"/>
        <v/>
      </c>
      <c r="Y133" t="str">
        <f t="shared" si="43"/>
        <v/>
      </c>
      <c r="Z133" t="str">
        <f t="shared" si="44"/>
        <v/>
      </c>
      <c r="AB133">
        <v>131</v>
      </c>
      <c r="AC133" t="str">
        <f t="shared" ref="AC133:AC196" si="47">IF(AB132/11=INT(AB132/11),AB132/11+1,"")</f>
        <v/>
      </c>
      <c r="AD133" t="str">
        <f>IFERROR(IF(MATCH($AC124,$P:$P,0)&gt;0,CONCATENATE("disponible: ",INDEX($Z:$Z,MATCH($AC124,$P:$P,0)),","),0),"")</f>
        <v>disponible: 'si',</v>
      </c>
      <c r="AI133">
        <f>IF($D133="","",INDEX(CATEGORIAS!$A:$A,MATCH($D133,CATEGORIAS!$B:$B,0)))</f>
        <v>7</v>
      </c>
      <c r="AJ133">
        <f>IF($E133="","",INDEX(SUBCATEGORIAS!$A:$A,MATCH($E133,SUBCATEGORIAS!$B:$B,0)))</f>
        <v>36</v>
      </c>
      <c r="AK133">
        <f t="shared" si="39"/>
        <v>131</v>
      </c>
      <c r="AM133" s="2" t="str">
        <f t="shared" si="45"/>
        <v>007</v>
      </c>
      <c r="AN133" t="str">
        <f t="shared" si="46"/>
        <v>0036</v>
      </c>
      <c r="AO133" t="str">
        <f t="shared" si="40"/>
        <v>00131</v>
      </c>
      <c r="AP133" t="str">
        <f t="shared" si="41"/>
        <v>{ id_sku: '007003600131', id_articulo: '96', variacion: '2M' },</v>
      </c>
    </row>
    <row r="134" spans="1:42" x14ac:dyDescent="0.25">
      <c r="A134">
        <f>IF(C134="","",MAX($A$2:A133)+1)</f>
        <v>132</v>
      </c>
      <c r="B134" s="3">
        <f>IF(C134="","",IF(COUNTIF($C$2:$C133,$C134)=0,MAX($B$2:$B133)+1,""))</f>
        <v>97</v>
      </c>
      <c r="C134" t="s">
        <v>485</v>
      </c>
      <c r="D134" t="s">
        <v>627</v>
      </c>
      <c r="E134" t="s">
        <v>629</v>
      </c>
      <c r="G134" t="s">
        <v>501</v>
      </c>
      <c r="I134">
        <v>1400</v>
      </c>
      <c r="J134" t="s">
        <v>528</v>
      </c>
      <c r="K134" t="s">
        <v>527</v>
      </c>
      <c r="L134" t="s">
        <v>625</v>
      </c>
      <c r="M134" s="3" t="str">
        <f t="shared" si="42"/>
        <v>2M</v>
      </c>
      <c r="N134" s="3" t="str">
        <f>IF(C134="","",IF(AND(C134&lt;&gt;"",D134&lt;&gt;"",E134&lt;&gt;"",I134&lt;&gt;"",M134&lt;&gt;"",J134&lt;&gt;"",IFERROR(MATCH(INDEX($B:$B,MATCH($C134,$C:$C,0)),IMAGENES!$B:$B,0),-1)&gt;0),"'si'","'no'"))</f>
        <v>'si'</v>
      </c>
      <c r="P134" t="str">
        <f t="shared" si="32"/>
        <v/>
      </c>
      <c r="Q134" t="str">
        <f t="shared" si="33"/>
        <v/>
      </c>
      <c r="R134" t="str">
        <f t="shared" si="34"/>
        <v/>
      </c>
      <c r="S134" t="str">
        <f t="shared" si="35"/>
        <v/>
      </c>
      <c r="T134" t="str">
        <f t="shared" si="36"/>
        <v/>
      </c>
      <c r="U134" t="str">
        <f t="shared" si="37"/>
        <v/>
      </c>
      <c r="V134" t="str">
        <f>IF($T134="","",INDEX(CATEGORIAS!$A:$A,MATCH($T134,CATEGORIAS!$B:$B,0)))</f>
        <v/>
      </c>
      <c r="W134" t="str">
        <f>IF($U134="","",INDEX(SUBCATEGORIAS!$A:$A,MATCH($U134,SUBCATEGORIAS!$B:$B,0)))</f>
        <v/>
      </c>
      <c r="X134" t="str">
        <f t="shared" si="38"/>
        <v/>
      </c>
      <c r="Y134" t="str">
        <f t="shared" si="43"/>
        <v/>
      </c>
      <c r="Z134" t="str">
        <f t="shared" si="44"/>
        <v/>
      </c>
      <c r="AB134">
        <v>132</v>
      </c>
      <c r="AC134" t="str">
        <f t="shared" si="47"/>
        <v/>
      </c>
      <c r="AD134" t="str">
        <f>IFERROR(IF(MATCH($AC124,$P:$P,0)&gt;0,"},",0),"")</f>
        <v>},</v>
      </c>
      <c r="AI134">
        <f>IF($D134="","",INDEX(CATEGORIAS!$A:$A,MATCH($D134,CATEGORIAS!$B:$B,0)))</f>
        <v>7</v>
      </c>
      <c r="AJ134">
        <f>IF($E134="","",INDEX(SUBCATEGORIAS!$A:$A,MATCH($E134,SUBCATEGORIAS!$B:$B,0)))</f>
        <v>36</v>
      </c>
      <c r="AK134">
        <f t="shared" si="39"/>
        <v>132</v>
      </c>
      <c r="AM134" s="2" t="str">
        <f t="shared" si="45"/>
        <v>007</v>
      </c>
      <c r="AN134" t="str">
        <f t="shared" si="46"/>
        <v>0036</v>
      </c>
      <c r="AO134" t="str">
        <f t="shared" si="40"/>
        <v>00132</v>
      </c>
      <c r="AP134" t="str">
        <f t="shared" si="41"/>
        <v>{ id_sku: '007003600132', id_articulo: '97', variacion: '2M' },</v>
      </c>
    </row>
    <row r="135" spans="1:42" x14ac:dyDescent="0.25">
      <c r="A135">
        <f>IF(C135="","",MAX($A$2:A134)+1)</f>
        <v>133</v>
      </c>
      <c r="B135" s="3">
        <f>IF(C135="","",IF(COUNTIF($C$2:$C134,$C135)=0,MAX($B$2:$B134)+1,""))</f>
        <v>98</v>
      </c>
      <c r="C135" t="s">
        <v>550</v>
      </c>
      <c r="D135" t="s">
        <v>627</v>
      </c>
      <c r="E135" t="s">
        <v>629</v>
      </c>
      <c r="G135" t="s">
        <v>502</v>
      </c>
      <c r="I135">
        <v>1800</v>
      </c>
      <c r="J135" t="s">
        <v>529</v>
      </c>
      <c r="K135" t="s">
        <v>530</v>
      </c>
      <c r="L135" t="s">
        <v>625</v>
      </c>
      <c r="M135" s="3" t="str">
        <f t="shared" si="42"/>
        <v>2*2 cm 24 pcs</v>
      </c>
      <c r="N135" s="3" t="str">
        <f>IF(C135="","",IF(AND(C135&lt;&gt;"",D135&lt;&gt;"",E135&lt;&gt;"",I135&lt;&gt;"",M135&lt;&gt;"",J135&lt;&gt;"",IFERROR(MATCH(INDEX($B:$B,MATCH($C135,$C:$C,0)),IMAGENES!$B:$B,0),-1)&gt;0),"'si'","'no'"))</f>
        <v>'si'</v>
      </c>
      <c r="P135" t="str">
        <f t="shared" si="32"/>
        <v/>
      </c>
      <c r="Q135" t="str">
        <f t="shared" si="33"/>
        <v/>
      </c>
      <c r="R135" t="str">
        <f t="shared" si="34"/>
        <v/>
      </c>
      <c r="S135" t="str">
        <f t="shared" si="35"/>
        <v/>
      </c>
      <c r="T135" t="str">
        <f t="shared" si="36"/>
        <v/>
      </c>
      <c r="U135" t="str">
        <f t="shared" si="37"/>
        <v/>
      </c>
      <c r="V135" t="str">
        <f>IF($T135="","",INDEX(CATEGORIAS!$A:$A,MATCH($T135,CATEGORIAS!$B:$B,0)))</f>
        <v/>
      </c>
      <c r="W135" t="str">
        <f>IF($U135="","",INDEX(SUBCATEGORIAS!$A:$A,MATCH($U135,SUBCATEGORIAS!$B:$B,0)))</f>
        <v/>
      </c>
      <c r="X135" t="str">
        <f t="shared" si="38"/>
        <v/>
      </c>
      <c r="Y135" t="str">
        <f t="shared" si="43"/>
        <v/>
      </c>
      <c r="Z135" t="str">
        <f t="shared" si="44"/>
        <v/>
      </c>
      <c r="AB135">
        <v>133</v>
      </c>
      <c r="AC135">
        <f t="shared" si="47"/>
        <v>13</v>
      </c>
      <c r="AD135" t="str">
        <f>IFERROR(IF(MATCH($AC135,$P:$P,0)&gt;0,"{",0),"")</f>
        <v>{</v>
      </c>
      <c r="AI135">
        <f>IF($D135="","",INDEX(CATEGORIAS!$A:$A,MATCH($D135,CATEGORIAS!$B:$B,0)))</f>
        <v>7</v>
      </c>
      <c r="AJ135">
        <f>IF($E135="","",INDEX(SUBCATEGORIAS!$A:$A,MATCH($E135,SUBCATEGORIAS!$B:$B,0)))</f>
        <v>36</v>
      </c>
      <c r="AK135">
        <f t="shared" si="39"/>
        <v>133</v>
      </c>
      <c r="AM135" s="2" t="str">
        <f t="shared" si="45"/>
        <v>007</v>
      </c>
      <c r="AN135" t="str">
        <f t="shared" si="46"/>
        <v>0036</v>
      </c>
      <c r="AO135" t="str">
        <f t="shared" si="40"/>
        <v>00133</v>
      </c>
      <c r="AP135" t="str">
        <f t="shared" si="41"/>
        <v>{ id_sku: '007003600133', id_articulo: '98', variacion: '2*2 cm 24 pcs' },</v>
      </c>
    </row>
    <row r="136" spans="1:42" x14ac:dyDescent="0.25">
      <c r="A136">
        <f>IF(C136="","",MAX($A$2:A135)+1)</f>
        <v>134</v>
      </c>
      <c r="B136" s="3">
        <f>IF(C136="","",IF(COUNTIF($C$2:$C135,$C136)=0,MAX($B$2:$B135)+1,""))</f>
        <v>99</v>
      </c>
      <c r="C136" s="14" t="s">
        <v>595</v>
      </c>
      <c r="D136" t="s">
        <v>627</v>
      </c>
      <c r="E136" t="s">
        <v>629</v>
      </c>
      <c r="G136" t="s">
        <v>571</v>
      </c>
      <c r="I136">
        <v>1800</v>
      </c>
      <c r="J136" t="s">
        <v>531</v>
      </c>
      <c r="K136" t="s">
        <v>532</v>
      </c>
      <c r="L136" t="s">
        <v>625</v>
      </c>
      <c r="M136" s="3" t="str">
        <f t="shared" si="42"/>
        <v>50 pcs (blancas)</v>
      </c>
      <c r="N136" s="3" t="str">
        <f>IF(C136="","",IF(AND(C136&lt;&gt;"",D136&lt;&gt;"",E136&lt;&gt;"",I136&lt;&gt;"",M136&lt;&gt;"",J136&lt;&gt;"",IFERROR(MATCH(INDEX($B:$B,MATCH($C136,$C:$C,0)),IMAGENES!$B:$B,0),-1)&gt;0),"'si'","'no'"))</f>
        <v>'si'</v>
      </c>
      <c r="P136" t="str">
        <f t="shared" si="32"/>
        <v/>
      </c>
      <c r="Q136" t="str">
        <f t="shared" si="33"/>
        <v/>
      </c>
      <c r="R136" t="str">
        <f t="shared" si="34"/>
        <v/>
      </c>
      <c r="S136" t="str">
        <f t="shared" si="35"/>
        <v/>
      </c>
      <c r="T136" t="str">
        <f t="shared" si="36"/>
        <v/>
      </c>
      <c r="U136" t="str">
        <f t="shared" si="37"/>
        <v/>
      </c>
      <c r="V136" t="str">
        <f>IF($T136="","",INDEX(CATEGORIAS!$A:$A,MATCH($T136,CATEGORIAS!$B:$B,0)))</f>
        <v/>
      </c>
      <c r="W136" t="str">
        <f>IF($U136="","",INDEX(SUBCATEGORIAS!$A:$A,MATCH($U136,SUBCATEGORIAS!$B:$B,0)))</f>
        <v/>
      </c>
      <c r="X136" t="str">
        <f t="shared" si="38"/>
        <v/>
      </c>
      <c r="Y136" t="str">
        <f t="shared" si="43"/>
        <v/>
      </c>
      <c r="Z136" t="str">
        <f t="shared" si="44"/>
        <v/>
      </c>
      <c r="AB136">
        <v>134</v>
      </c>
      <c r="AC136" t="str">
        <f t="shared" si="47"/>
        <v/>
      </c>
      <c r="AD136" t="str">
        <f>IFERROR(IF(MATCH($AC135,$P:$P,0)&gt;0,CONCATENATE("id_articulo: ",$AC135,","),0),"")</f>
        <v>id_articulo: 13,</v>
      </c>
      <c r="AI136">
        <f>IF($D136="","",INDEX(CATEGORIAS!$A:$A,MATCH($D136,CATEGORIAS!$B:$B,0)))</f>
        <v>7</v>
      </c>
      <c r="AJ136">
        <f>IF($E136="","",INDEX(SUBCATEGORIAS!$A:$A,MATCH($E136,SUBCATEGORIAS!$B:$B,0)))</f>
        <v>36</v>
      </c>
      <c r="AK136">
        <f t="shared" si="39"/>
        <v>134</v>
      </c>
      <c r="AM136" s="2" t="str">
        <f t="shared" si="45"/>
        <v>007</v>
      </c>
      <c r="AN136" t="str">
        <f t="shared" si="46"/>
        <v>0036</v>
      </c>
      <c r="AO136" t="str">
        <f t="shared" si="40"/>
        <v>00134</v>
      </c>
      <c r="AP136" t="str">
        <f t="shared" si="41"/>
        <v>{ id_sku: '007003600134', id_articulo: '99', variacion: '50 pcs (blancas)' },</v>
      </c>
    </row>
    <row r="137" spans="1:42" x14ac:dyDescent="0.25">
      <c r="A137">
        <f>IF(C137="","",MAX($A$2:A136)+1)</f>
        <v>135</v>
      </c>
      <c r="B137" s="3">
        <f>IF(C137="","",IF(COUNTIF($C$2:$C136,$C137)=0,MAX($B$2:$B136)+1,""))</f>
        <v>100</v>
      </c>
      <c r="C137" s="14" t="s">
        <v>594</v>
      </c>
      <c r="D137" t="s">
        <v>627</v>
      </c>
      <c r="E137" t="s">
        <v>629</v>
      </c>
      <c r="G137" t="s">
        <v>503</v>
      </c>
      <c r="I137">
        <v>3000</v>
      </c>
      <c r="J137" t="s">
        <v>564</v>
      </c>
      <c r="K137" t="s">
        <v>533</v>
      </c>
      <c r="L137" t="s">
        <v>625</v>
      </c>
      <c r="M137" s="3" t="str">
        <f t="shared" si="42"/>
        <v>12x19 cm</v>
      </c>
      <c r="N137" s="3" t="str">
        <f>IF(C137="","",IF(AND(C137&lt;&gt;"",D137&lt;&gt;"",E137&lt;&gt;"",I137&lt;&gt;"",M137&lt;&gt;"",J137&lt;&gt;"",IFERROR(MATCH(INDEX($B:$B,MATCH($C137,$C:$C,0)),IMAGENES!$B:$B,0),-1)&gt;0),"'si'","'no'"))</f>
        <v>'si'</v>
      </c>
      <c r="P137" t="str">
        <f t="shared" si="32"/>
        <v/>
      </c>
      <c r="Q137" t="str">
        <f t="shared" si="33"/>
        <v/>
      </c>
      <c r="R137" t="str">
        <f t="shared" si="34"/>
        <v/>
      </c>
      <c r="S137" t="str">
        <f t="shared" si="35"/>
        <v/>
      </c>
      <c r="T137" t="str">
        <f t="shared" si="36"/>
        <v/>
      </c>
      <c r="U137" t="str">
        <f t="shared" si="37"/>
        <v/>
      </c>
      <c r="V137" t="str">
        <f>IF($T137="","",INDEX(CATEGORIAS!$A:$A,MATCH($T137,CATEGORIAS!$B:$B,0)))</f>
        <v/>
      </c>
      <c r="W137" t="str">
        <f>IF($U137="","",INDEX(SUBCATEGORIAS!$A:$A,MATCH($U137,SUBCATEGORIAS!$B:$B,0)))</f>
        <v/>
      </c>
      <c r="X137" t="str">
        <f t="shared" si="38"/>
        <v/>
      </c>
      <c r="Y137" t="str">
        <f t="shared" si="43"/>
        <v/>
      </c>
      <c r="Z137" t="str">
        <f t="shared" si="44"/>
        <v/>
      </c>
      <c r="AB137">
        <v>135</v>
      </c>
      <c r="AC137" t="str">
        <f t="shared" si="47"/>
        <v/>
      </c>
      <c r="AD137" t="str">
        <f>IFERROR(IF(MATCH($AC135,$P:$P,0)&gt;0,CONCATENATE("nombre: '",INDEX($Q:$Q,MATCH($AC135,$P:$P,0)),"',"),0),"")</f>
        <v>nombre: 'Gorro para ducha',</v>
      </c>
      <c r="AI137">
        <f>IF($D137="","",INDEX(CATEGORIAS!$A:$A,MATCH($D137,CATEGORIAS!$B:$B,0)))</f>
        <v>7</v>
      </c>
      <c r="AJ137">
        <f>IF($E137="","",INDEX(SUBCATEGORIAS!$A:$A,MATCH($E137,SUBCATEGORIAS!$B:$B,0)))</f>
        <v>36</v>
      </c>
      <c r="AK137">
        <f t="shared" si="39"/>
        <v>135</v>
      </c>
      <c r="AM137" s="2" t="str">
        <f t="shared" si="45"/>
        <v>007</v>
      </c>
      <c r="AN137" t="str">
        <f t="shared" si="46"/>
        <v>0036</v>
      </c>
      <c r="AO137" t="str">
        <f t="shared" si="40"/>
        <v>00135</v>
      </c>
      <c r="AP137" t="str">
        <f t="shared" si="41"/>
        <v>{ id_sku: '007003600135', id_articulo: '100', variacion: '12x19 cm' },</v>
      </c>
    </row>
    <row r="138" spans="1:42" x14ac:dyDescent="0.25">
      <c r="A138">
        <f>IF(C138="","",MAX($A$2:A137)+1)</f>
        <v>136</v>
      </c>
      <c r="B138" s="3">
        <f>IF(C138="","",IF(COUNTIF($C$2:$C137,$C138)=0,MAX($B$2:$B137)+1,""))</f>
        <v>101</v>
      </c>
      <c r="C138" t="s">
        <v>593</v>
      </c>
      <c r="D138" t="s">
        <v>627</v>
      </c>
      <c r="E138" t="s">
        <v>629</v>
      </c>
      <c r="G138" t="s">
        <v>556</v>
      </c>
      <c r="I138">
        <v>3900</v>
      </c>
      <c r="J138" t="s">
        <v>557</v>
      </c>
      <c r="L138" t="s">
        <v>625</v>
      </c>
      <c r="M138" s="3" t="str">
        <f t="shared" si="42"/>
        <v>40x21 cm</v>
      </c>
      <c r="N138" s="3" t="str">
        <f>IF(C138="","",IF(AND(C138&lt;&gt;"",D138&lt;&gt;"",E138&lt;&gt;"",I138&lt;&gt;"",M138&lt;&gt;"",J138&lt;&gt;"",IFERROR(MATCH(INDEX($B:$B,MATCH($C138,$C:$C,0)),IMAGENES!$B:$B,0),-1)&gt;0),"'si'","'no'"))</f>
        <v>'si'</v>
      </c>
      <c r="P138" t="str">
        <f t="shared" si="32"/>
        <v/>
      </c>
      <c r="Q138" t="str">
        <f t="shared" si="33"/>
        <v/>
      </c>
      <c r="R138" t="str">
        <f t="shared" si="34"/>
        <v/>
      </c>
      <c r="S138" t="str">
        <f t="shared" si="35"/>
        <v/>
      </c>
      <c r="T138" t="str">
        <f t="shared" si="36"/>
        <v/>
      </c>
      <c r="U138" t="str">
        <f t="shared" si="37"/>
        <v/>
      </c>
      <c r="V138" t="str">
        <f>IF($T138="","",INDEX(CATEGORIAS!$A:$A,MATCH($T138,CATEGORIAS!$B:$B,0)))</f>
        <v/>
      </c>
      <c r="W138" t="str">
        <f>IF($U138="","",INDEX(SUBCATEGORIAS!$A:$A,MATCH($U138,SUBCATEGORIAS!$B:$B,0)))</f>
        <v/>
      </c>
      <c r="X138" t="str">
        <f t="shared" si="38"/>
        <v/>
      </c>
      <c r="Y138" t="str">
        <f t="shared" si="43"/>
        <v/>
      </c>
      <c r="Z138" t="str">
        <f t="shared" si="44"/>
        <v/>
      </c>
      <c r="AB138">
        <v>136</v>
      </c>
      <c r="AC138" t="str">
        <f t="shared" si="47"/>
        <v/>
      </c>
      <c r="AD138" t="str">
        <f>IFERROR(IF(MATCH($AC135,$P:$P,0)&gt;0,CONCATENATE("descripcion: '",INDEX($R:$R,MATCH($AC135,$P:$P,0)),"',"),0),"")</f>
        <v>descripcion: 'Gorro para ducha One Size Blanco con diseño',</v>
      </c>
      <c r="AI138">
        <f>IF($D138="","",INDEX(CATEGORIAS!$A:$A,MATCH($D138,CATEGORIAS!$B:$B,0)))</f>
        <v>7</v>
      </c>
      <c r="AJ138">
        <f>IF($E138="","",INDEX(SUBCATEGORIAS!$A:$A,MATCH($E138,SUBCATEGORIAS!$B:$B,0)))</f>
        <v>36</v>
      </c>
      <c r="AK138">
        <f t="shared" si="39"/>
        <v>136</v>
      </c>
      <c r="AM138" s="2" t="str">
        <f t="shared" si="45"/>
        <v>007</v>
      </c>
      <c r="AN138" t="str">
        <f t="shared" si="46"/>
        <v>0036</v>
      </c>
      <c r="AO138" t="str">
        <f t="shared" si="40"/>
        <v>00136</v>
      </c>
      <c r="AP138" t="str">
        <f t="shared" si="41"/>
        <v>{ id_sku: '007003600136', id_articulo: '101', variacion: '40x21 cm' },</v>
      </c>
    </row>
    <row r="139" spans="1:42" x14ac:dyDescent="0.25">
      <c r="A139">
        <f>IF(C139="","",MAX($A$2:A138)+1)</f>
        <v>137</v>
      </c>
      <c r="B139" s="3">
        <f>IF(C139="","",IF(COUNTIF($C$2:$C138,$C139)=0,MAX($B$2:$B138)+1,""))</f>
        <v>102</v>
      </c>
      <c r="C139" t="s">
        <v>563</v>
      </c>
      <c r="D139" t="s">
        <v>627</v>
      </c>
      <c r="E139" t="s">
        <v>629</v>
      </c>
      <c r="G139" t="s">
        <v>566</v>
      </c>
      <c r="I139">
        <v>2400</v>
      </c>
      <c r="J139" t="s">
        <v>570</v>
      </c>
      <c r="L139" t="s">
        <v>625</v>
      </c>
      <c r="M139" s="3" t="str">
        <f t="shared" si="42"/>
        <v>Estándar</v>
      </c>
      <c r="N139" s="3" t="str">
        <f>IF(C139="","",IF(AND(C139&lt;&gt;"",D139&lt;&gt;"",E139&lt;&gt;"",I139&lt;&gt;"",M139&lt;&gt;"",J139&lt;&gt;"",IFERROR(MATCH(INDEX($B:$B,MATCH($C139,$C:$C,0)),IMAGENES!$B:$B,0),-1)&gt;0),"'si'","'no'"))</f>
        <v>'si'</v>
      </c>
      <c r="P139" t="str">
        <f t="shared" si="32"/>
        <v/>
      </c>
      <c r="Q139" t="str">
        <f t="shared" si="33"/>
        <v/>
      </c>
      <c r="R139" t="str">
        <f t="shared" si="34"/>
        <v/>
      </c>
      <c r="S139" t="str">
        <f t="shared" si="35"/>
        <v/>
      </c>
      <c r="T139" t="str">
        <f t="shared" si="36"/>
        <v/>
      </c>
      <c r="U139" t="str">
        <f t="shared" si="37"/>
        <v/>
      </c>
      <c r="V139" t="str">
        <f>IF($T139="","",INDEX(CATEGORIAS!$A:$A,MATCH($T139,CATEGORIAS!$B:$B,0)))</f>
        <v/>
      </c>
      <c r="W139" t="str">
        <f>IF($U139="","",INDEX(SUBCATEGORIAS!$A:$A,MATCH($U139,SUBCATEGORIAS!$B:$B,0)))</f>
        <v/>
      </c>
      <c r="X139" t="str">
        <f t="shared" si="38"/>
        <v/>
      </c>
      <c r="Y139" t="str">
        <f t="shared" si="43"/>
        <v/>
      </c>
      <c r="Z139" t="str">
        <f t="shared" si="44"/>
        <v/>
      </c>
      <c r="AB139">
        <v>137</v>
      </c>
      <c r="AC139" t="str">
        <f t="shared" si="47"/>
        <v/>
      </c>
      <c r="AD139" t="str">
        <f>IFERROR(IF(MATCH($AC135,$P:$P,0)&gt;0,CONCATENATE("descripcion_larga: '",INDEX($S:$S,MATCH($AC135,$P:$P,0)),"',"),0),"")</f>
        <v>descripcion_larga: '0',</v>
      </c>
      <c r="AI139">
        <f>IF($D139="","",INDEX(CATEGORIAS!$A:$A,MATCH($D139,CATEGORIAS!$B:$B,0)))</f>
        <v>7</v>
      </c>
      <c r="AJ139">
        <f>IF($E139="","",INDEX(SUBCATEGORIAS!$A:$A,MATCH($E139,SUBCATEGORIAS!$B:$B,0)))</f>
        <v>36</v>
      </c>
      <c r="AK139">
        <f t="shared" si="39"/>
        <v>137</v>
      </c>
      <c r="AM139" s="2" t="str">
        <f t="shared" si="45"/>
        <v>007</v>
      </c>
      <c r="AN139" t="str">
        <f t="shared" si="46"/>
        <v>0036</v>
      </c>
      <c r="AO139" t="str">
        <f t="shared" si="40"/>
        <v>00137</v>
      </c>
      <c r="AP139" t="str">
        <f t="shared" si="41"/>
        <v>{ id_sku: '007003600137', id_articulo: '102', variacion: 'Estándar' },</v>
      </c>
    </row>
    <row r="140" spans="1:42" x14ac:dyDescent="0.25">
      <c r="A140">
        <f>IF(C140="","",MAX($A$2:A139)+1)</f>
        <v>138</v>
      </c>
      <c r="B140" s="3">
        <f>IF(C140="","",IF(COUNTIF($C$2:$C139,$C140)=0,MAX($B$2:$B139)+1,""))</f>
        <v>103</v>
      </c>
      <c r="C140" t="s">
        <v>575</v>
      </c>
      <c r="D140" t="s">
        <v>627</v>
      </c>
      <c r="E140" t="s">
        <v>629</v>
      </c>
      <c r="G140" t="s">
        <v>566</v>
      </c>
      <c r="I140">
        <v>2400</v>
      </c>
      <c r="J140" t="s">
        <v>570</v>
      </c>
      <c r="L140" t="s">
        <v>625</v>
      </c>
      <c r="M140" s="3" t="str">
        <f t="shared" si="42"/>
        <v>Estándar</v>
      </c>
      <c r="N140" s="3" t="str">
        <f>IF(C140="","",IF(AND(C140&lt;&gt;"",D140&lt;&gt;"",E140&lt;&gt;"",I140&lt;&gt;"",M140&lt;&gt;"",J140&lt;&gt;"",IFERROR(MATCH(INDEX($B:$B,MATCH($C140,$C:$C,0)),IMAGENES!$B:$B,0),-1)&gt;0),"'si'","'no'"))</f>
        <v>'si'</v>
      </c>
      <c r="P140" t="str">
        <f t="shared" si="32"/>
        <v/>
      </c>
      <c r="Q140" t="str">
        <f t="shared" si="33"/>
        <v/>
      </c>
      <c r="R140" t="str">
        <f t="shared" si="34"/>
        <v/>
      </c>
      <c r="S140" t="str">
        <f t="shared" si="35"/>
        <v/>
      </c>
      <c r="T140" t="str">
        <f t="shared" si="36"/>
        <v/>
      </c>
      <c r="U140" t="str">
        <f t="shared" si="37"/>
        <v/>
      </c>
      <c r="V140" t="str">
        <f>IF($T140="","",INDEX(CATEGORIAS!$A:$A,MATCH($T140,CATEGORIAS!$B:$B,0)))</f>
        <v/>
      </c>
      <c r="W140" t="str">
        <f>IF($U140="","",INDEX(SUBCATEGORIAS!$A:$A,MATCH($U140,SUBCATEGORIAS!$B:$B,0)))</f>
        <v/>
      </c>
      <c r="X140" t="str">
        <f t="shared" si="38"/>
        <v/>
      </c>
      <c r="Y140" t="str">
        <f t="shared" si="43"/>
        <v/>
      </c>
      <c r="Z140" t="str">
        <f t="shared" si="44"/>
        <v/>
      </c>
      <c r="AB140">
        <v>138</v>
      </c>
      <c r="AC140" t="str">
        <f t="shared" si="47"/>
        <v/>
      </c>
      <c r="AD140" t="str">
        <f>IFERROR(IF(MATCH($AC135,$P:$P,0)&gt;0,CONCATENATE("id_categoria: '",INDEX($V:$V,MATCH($AC135,$P:$P,0)),"',"),0),"")</f>
        <v>id_categoria: '2',</v>
      </c>
      <c r="AI140">
        <f>IF($D140="","",INDEX(CATEGORIAS!$A:$A,MATCH($D140,CATEGORIAS!$B:$B,0)))</f>
        <v>7</v>
      </c>
      <c r="AJ140">
        <f>IF($E140="","",INDEX(SUBCATEGORIAS!$A:$A,MATCH($E140,SUBCATEGORIAS!$B:$B,0)))</f>
        <v>36</v>
      </c>
      <c r="AK140">
        <f t="shared" si="39"/>
        <v>138</v>
      </c>
      <c r="AM140" s="2" t="str">
        <f t="shared" si="45"/>
        <v>007</v>
      </c>
      <c r="AN140" t="str">
        <f t="shared" si="46"/>
        <v>0036</v>
      </c>
      <c r="AO140" t="str">
        <f t="shared" si="40"/>
        <v>00138</v>
      </c>
      <c r="AP140" t="str">
        <f t="shared" si="41"/>
        <v>{ id_sku: '007003600138', id_articulo: '103', variacion: 'Estándar' },</v>
      </c>
    </row>
    <row r="141" spans="1:42" x14ac:dyDescent="0.25">
      <c r="A141">
        <f>IF(C141="","",MAX($A$2:A140)+1)</f>
        <v>139</v>
      </c>
      <c r="B141" s="3">
        <f>IF(C141="","",IF(COUNTIF($C$2:$C140,$C141)=0,MAX($B$2:$B140)+1,""))</f>
        <v>104</v>
      </c>
      <c r="C141" t="s">
        <v>583</v>
      </c>
      <c r="D141" t="s">
        <v>627</v>
      </c>
      <c r="E141" t="s">
        <v>629</v>
      </c>
      <c r="F141" t="s">
        <v>25</v>
      </c>
      <c r="I141">
        <v>900</v>
      </c>
      <c r="J141" t="s">
        <v>565</v>
      </c>
      <c r="L141" t="s">
        <v>625</v>
      </c>
      <c r="M141" s="3" t="str">
        <f t="shared" si="42"/>
        <v>Blanco</v>
      </c>
      <c r="N141" s="3" t="str">
        <f>IF(C141="","",IF(AND(C141&lt;&gt;"",D141&lt;&gt;"",E141&lt;&gt;"",I141&lt;&gt;"",M141&lt;&gt;"",J141&lt;&gt;"",IFERROR(MATCH(INDEX($B:$B,MATCH($C141,$C:$C,0)),IMAGENES!$B:$B,0),-1)&gt;0),"'si'","'no'"))</f>
        <v>'si'</v>
      </c>
      <c r="P141" t="str">
        <f t="shared" si="32"/>
        <v/>
      </c>
      <c r="Q141" t="str">
        <f t="shared" si="33"/>
        <v/>
      </c>
      <c r="R141" t="str">
        <f t="shared" si="34"/>
        <v/>
      </c>
      <c r="S141" t="str">
        <f t="shared" si="35"/>
        <v/>
      </c>
      <c r="T141" t="str">
        <f t="shared" si="36"/>
        <v/>
      </c>
      <c r="U141" t="str">
        <f t="shared" si="37"/>
        <v/>
      </c>
      <c r="V141" t="str">
        <f>IF($T141="","",INDEX(CATEGORIAS!$A:$A,MATCH($T141,CATEGORIAS!$B:$B,0)))</f>
        <v/>
      </c>
      <c r="W141" t="str">
        <f>IF($U141="","",INDEX(SUBCATEGORIAS!$A:$A,MATCH($U141,SUBCATEGORIAS!$B:$B,0)))</f>
        <v/>
      </c>
      <c r="X141" t="str">
        <f t="shared" si="38"/>
        <v/>
      </c>
      <c r="Y141" t="str">
        <f t="shared" si="43"/>
        <v/>
      </c>
      <c r="Z141" t="str">
        <f t="shared" si="44"/>
        <v/>
      </c>
      <c r="AB141">
        <v>139</v>
      </c>
      <c r="AC141" t="str">
        <f t="shared" si="47"/>
        <v/>
      </c>
      <c r="AD141" t="str">
        <f>IFERROR(IF(MATCH($AC135,$P:$P,0)&gt;0,CONCATENATE("id_subcategoria: '",INDEX($W:$W,MATCH($AC135,$P:$P,0)),"',"),0),"")</f>
        <v>id_subcategoria: '9',</v>
      </c>
      <c r="AI141">
        <f>IF($D141="","",INDEX(CATEGORIAS!$A:$A,MATCH($D141,CATEGORIAS!$B:$B,0)))</f>
        <v>7</v>
      </c>
      <c r="AJ141">
        <f>IF($E141="","",INDEX(SUBCATEGORIAS!$A:$A,MATCH($E141,SUBCATEGORIAS!$B:$B,0)))</f>
        <v>36</v>
      </c>
      <c r="AK141">
        <f t="shared" si="39"/>
        <v>139</v>
      </c>
      <c r="AM141" s="2" t="str">
        <f t="shared" si="45"/>
        <v>007</v>
      </c>
      <c r="AN141" t="str">
        <f t="shared" si="46"/>
        <v>0036</v>
      </c>
      <c r="AO141" t="str">
        <f t="shared" si="40"/>
        <v>00139</v>
      </c>
      <c r="AP141" t="str">
        <f t="shared" si="41"/>
        <v>{ id_sku: '007003600139', id_articulo: '104', variacion: 'Blanco' },</v>
      </c>
    </row>
    <row r="142" spans="1:42" x14ac:dyDescent="0.25">
      <c r="A142">
        <f>IF(C142="","",MAX($A$2:A141)+1)</f>
        <v>140</v>
      </c>
      <c r="B142" s="3">
        <f>IF(C142="","",IF(COUNTIF($C$2:$C141,$C142)=0,MAX($B$2:$B141)+1,""))</f>
        <v>105</v>
      </c>
      <c r="C142" t="s">
        <v>579</v>
      </c>
      <c r="D142" t="s">
        <v>35</v>
      </c>
      <c r="E142" t="s">
        <v>569</v>
      </c>
      <c r="G142" t="s">
        <v>568</v>
      </c>
      <c r="I142">
        <v>1000</v>
      </c>
      <c r="J142" t="s">
        <v>578</v>
      </c>
      <c r="L142" t="s">
        <v>625</v>
      </c>
      <c r="M142" s="3" t="str">
        <f t="shared" si="42"/>
        <v>3 unidades</v>
      </c>
      <c r="N142" s="3" t="str">
        <f>IF(C142="","",IF(AND(C142&lt;&gt;"",D142&lt;&gt;"",E142&lt;&gt;"",I142&lt;&gt;"",M142&lt;&gt;"",J142&lt;&gt;"",IFERROR(MATCH(INDEX($B:$B,MATCH($C142,$C:$C,0)),IMAGENES!$B:$B,0),-1)&gt;0),"'si'","'no'"))</f>
        <v>'si'</v>
      </c>
      <c r="P142" t="str">
        <f t="shared" si="32"/>
        <v/>
      </c>
      <c r="Q142" t="str">
        <f t="shared" si="33"/>
        <v/>
      </c>
      <c r="R142" t="str">
        <f t="shared" si="34"/>
        <v/>
      </c>
      <c r="S142" t="str">
        <f t="shared" si="35"/>
        <v/>
      </c>
      <c r="T142" t="str">
        <f t="shared" si="36"/>
        <v/>
      </c>
      <c r="U142" t="str">
        <f t="shared" si="37"/>
        <v/>
      </c>
      <c r="V142" t="str">
        <f>IF($T142="","",INDEX(CATEGORIAS!$A:$A,MATCH($T142,CATEGORIAS!$B:$B,0)))</f>
        <v/>
      </c>
      <c r="W142" t="str">
        <f>IF($U142="","",INDEX(SUBCATEGORIAS!$A:$A,MATCH($U142,SUBCATEGORIAS!$B:$B,0)))</f>
        <v/>
      </c>
      <c r="X142" t="str">
        <f t="shared" si="38"/>
        <v/>
      </c>
      <c r="Y142" t="str">
        <f t="shared" si="43"/>
        <v/>
      </c>
      <c r="Z142" t="str">
        <f t="shared" si="44"/>
        <v/>
      </c>
      <c r="AB142">
        <v>140</v>
      </c>
      <c r="AC142" t="str">
        <f t="shared" si="47"/>
        <v/>
      </c>
      <c r="AD142" t="str">
        <f>IFERROR(IF(MATCH($AC135,$P:$P,0)&gt;0,CONCATENATE("precio: ",INDEX($X:$X,MATCH($AC135,$P:$P,0)),","),0),"")</f>
        <v>precio: 1200,</v>
      </c>
      <c r="AI142">
        <f>IF($D142="","",INDEX(CATEGORIAS!$A:$A,MATCH($D142,CATEGORIAS!$B:$B,0)))</f>
        <v>2</v>
      </c>
      <c r="AJ142">
        <f>IF($E142="","",INDEX(SUBCATEGORIAS!$A:$A,MATCH($E142,SUBCATEGORIAS!$B:$B,0)))</f>
        <v>33</v>
      </c>
      <c r="AK142">
        <f t="shared" si="39"/>
        <v>140</v>
      </c>
      <c r="AM142" s="2" t="str">
        <f t="shared" si="45"/>
        <v>002</v>
      </c>
      <c r="AN142" t="str">
        <f t="shared" si="46"/>
        <v>0033</v>
      </c>
      <c r="AO142" t="str">
        <f t="shared" si="40"/>
        <v>00140</v>
      </c>
      <c r="AP142" t="str">
        <f t="shared" si="41"/>
        <v>{ id_sku: '002003300140', id_articulo: '105', variacion: '3 unidades' },</v>
      </c>
    </row>
    <row r="143" spans="1:42" x14ac:dyDescent="0.25">
      <c r="A143">
        <f>IF(C143="","",MAX($A$2:A142)+1)</f>
        <v>141</v>
      </c>
      <c r="B143" s="3">
        <f>IF(C143="","",IF(COUNTIF($C$2:$C142,$C143)=0,MAX($B$2:$B142)+1,""))</f>
        <v>106</v>
      </c>
      <c r="C143" t="s">
        <v>577</v>
      </c>
      <c r="D143" t="s">
        <v>35</v>
      </c>
      <c r="E143" t="s">
        <v>569</v>
      </c>
      <c r="G143" t="s">
        <v>567</v>
      </c>
      <c r="I143">
        <v>1000</v>
      </c>
      <c r="J143" t="s">
        <v>578</v>
      </c>
      <c r="L143" t="s">
        <v>625</v>
      </c>
      <c r="M143" s="3" t="str">
        <f t="shared" si="42"/>
        <v>4 unidades</v>
      </c>
      <c r="N143" s="3" t="str">
        <f>IF(C143="","",IF(AND(C143&lt;&gt;"",D143&lt;&gt;"",E143&lt;&gt;"",I143&lt;&gt;"",M143&lt;&gt;"",J143&lt;&gt;"",IFERROR(MATCH(INDEX($B:$B,MATCH($C143,$C:$C,0)),IMAGENES!$B:$B,0),-1)&gt;0),"'si'","'no'"))</f>
        <v>'si'</v>
      </c>
      <c r="P143" t="str">
        <f t="shared" si="32"/>
        <v/>
      </c>
      <c r="Q143" t="str">
        <f t="shared" si="33"/>
        <v/>
      </c>
      <c r="R143" t="str">
        <f t="shared" si="34"/>
        <v/>
      </c>
      <c r="S143" t="str">
        <f t="shared" si="35"/>
        <v/>
      </c>
      <c r="T143" t="str">
        <f t="shared" si="36"/>
        <v/>
      </c>
      <c r="U143" t="str">
        <f t="shared" si="37"/>
        <v/>
      </c>
      <c r="V143" t="str">
        <f>IF($T143="","",INDEX(CATEGORIAS!$A:$A,MATCH($T143,CATEGORIAS!$B:$B,0)))</f>
        <v/>
      </c>
      <c r="W143" t="str">
        <f>IF($U143="","",INDEX(SUBCATEGORIAS!$A:$A,MATCH($U143,SUBCATEGORIAS!$B:$B,0)))</f>
        <v/>
      </c>
      <c r="X143" t="str">
        <f t="shared" si="38"/>
        <v/>
      </c>
      <c r="Y143" t="str">
        <f t="shared" si="43"/>
        <v/>
      </c>
      <c r="Z143" t="str">
        <f t="shared" si="44"/>
        <v/>
      </c>
      <c r="AB143">
        <v>141</v>
      </c>
      <c r="AC143" t="str">
        <f t="shared" si="47"/>
        <v/>
      </c>
      <c r="AD143" t="str">
        <f>IFERROR(IF(MATCH($AC135,$P:$P,0)&gt;0,CONCATENATE("video: ",IF(OR(INDEX($Y:$Y,MATCH($AC135,$P:$P,0))=0,INDEX($Y:$Y,MATCH($AC135,$P:$P,0))=" ",INDEX($Y:$Y,MATCH($AC135,$P:$P,0))=""),CONCATENATE(CHAR(39),CHAR(39)),CONCATENATE(CHAR(39),INDEX($Y:$Y,MATCH($AC135,$P:$P,0)),CHAR(39))),","),0),"")</f>
        <v>video: '',</v>
      </c>
      <c r="AI143">
        <f>IF($D143="","",INDEX(CATEGORIAS!$A:$A,MATCH($D143,CATEGORIAS!$B:$B,0)))</f>
        <v>2</v>
      </c>
      <c r="AJ143">
        <f>IF($E143="","",INDEX(SUBCATEGORIAS!$A:$A,MATCH($E143,SUBCATEGORIAS!$B:$B,0)))</f>
        <v>33</v>
      </c>
      <c r="AK143">
        <f t="shared" si="39"/>
        <v>141</v>
      </c>
      <c r="AM143" s="2" t="str">
        <f t="shared" si="45"/>
        <v>002</v>
      </c>
      <c r="AN143" t="str">
        <f t="shared" si="46"/>
        <v>0033</v>
      </c>
      <c r="AO143" t="str">
        <f t="shared" si="40"/>
        <v>00141</v>
      </c>
      <c r="AP143" t="str">
        <f t="shared" si="41"/>
        <v>{ id_sku: '002003300141', id_articulo: '106', variacion: '4 unidades' },</v>
      </c>
    </row>
    <row r="144" spans="1:42" x14ac:dyDescent="0.25">
      <c r="A144">
        <f>IF(C144="","",MAX($A$2:A143)+1)</f>
        <v>142</v>
      </c>
      <c r="B144" s="3">
        <f>IF(C144="","",IF(COUNTIF($C$2:$C143,$C144)=0,MAX($B$2:$B143)+1,""))</f>
        <v>107</v>
      </c>
      <c r="C144" t="s">
        <v>586</v>
      </c>
      <c r="D144" t="s">
        <v>627</v>
      </c>
      <c r="E144" t="s">
        <v>629</v>
      </c>
      <c r="G144" t="s">
        <v>499</v>
      </c>
      <c r="I144">
        <v>1450</v>
      </c>
      <c r="J144" t="s">
        <v>576</v>
      </c>
      <c r="K144" t="s">
        <v>525</v>
      </c>
      <c r="L144" t="s">
        <v>625</v>
      </c>
      <c r="M144" s="3" t="str">
        <f t="shared" si="42"/>
        <v>-</v>
      </c>
      <c r="N144" s="3" t="str">
        <f>IF(C144="","",IF(AND(C144&lt;&gt;"",D144&lt;&gt;"",E144&lt;&gt;"",I144&lt;&gt;"",M144&lt;&gt;"",J144&lt;&gt;"",IFERROR(MATCH(INDEX($B:$B,MATCH($C144,$C:$C,0)),IMAGENES!$B:$B,0),-1)&gt;0),"'si'","'no'"))</f>
        <v>'si'</v>
      </c>
      <c r="P144" t="str">
        <f t="shared" si="32"/>
        <v/>
      </c>
      <c r="Q144" t="str">
        <f t="shared" si="33"/>
        <v/>
      </c>
      <c r="R144" t="str">
        <f t="shared" si="34"/>
        <v/>
      </c>
      <c r="S144" t="str">
        <f t="shared" si="35"/>
        <v/>
      </c>
      <c r="T144" t="str">
        <f t="shared" si="36"/>
        <v/>
      </c>
      <c r="U144" t="str">
        <f t="shared" si="37"/>
        <v/>
      </c>
      <c r="V144" t="str">
        <f>IF($T144="","",INDEX(CATEGORIAS!$A:$A,MATCH($T144,CATEGORIAS!$B:$B,0)))</f>
        <v/>
      </c>
      <c r="W144" t="str">
        <f>IF($U144="","",INDEX(SUBCATEGORIAS!$A:$A,MATCH($U144,SUBCATEGORIAS!$B:$B,0)))</f>
        <v/>
      </c>
      <c r="X144" t="str">
        <f t="shared" si="38"/>
        <v/>
      </c>
      <c r="Y144" t="str">
        <f t="shared" si="43"/>
        <v/>
      </c>
      <c r="Z144" t="str">
        <f t="shared" si="44"/>
        <v/>
      </c>
      <c r="AB144">
        <v>142</v>
      </c>
      <c r="AC144" t="str">
        <f t="shared" si="47"/>
        <v/>
      </c>
      <c r="AD144" t="str">
        <f>IFERROR(IF(MATCH($AC135,$P:$P,0)&gt;0,CONCATENATE("disponible: ",INDEX($Z:$Z,MATCH($AC135,$P:$P,0)),","),0),"")</f>
        <v>disponible: 'si',</v>
      </c>
      <c r="AI144">
        <f>IF($D144="","",INDEX(CATEGORIAS!$A:$A,MATCH($D144,CATEGORIAS!$B:$B,0)))</f>
        <v>7</v>
      </c>
      <c r="AJ144">
        <f>IF($E144="","",INDEX(SUBCATEGORIAS!$A:$A,MATCH($E144,SUBCATEGORIAS!$B:$B,0)))</f>
        <v>36</v>
      </c>
      <c r="AK144">
        <f t="shared" si="39"/>
        <v>142</v>
      </c>
      <c r="AM144" s="2" t="str">
        <f t="shared" si="45"/>
        <v>007</v>
      </c>
      <c r="AN144" t="str">
        <f t="shared" si="46"/>
        <v>0036</v>
      </c>
      <c r="AO144" t="str">
        <f t="shared" si="40"/>
        <v>00142</v>
      </c>
      <c r="AP144" t="str">
        <f t="shared" si="41"/>
        <v>{ id_sku: '007003600142', id_articulo: '107', variacion: '-' },</v>
      </c>
    </row>
    <row r="145" spans="1:42" x14ac:dyDescent="0.25">
      <c r="A145">
        <f>IF(C145="","",MAX($A$2:A144)+1)</f>
        <v>143</v>
      </c>
      <c r="B145" s="3">
        <f>IF(C145="","",IF(COUNTIF($C$2:$C144,$C145)=0,MAX($B$2:$B144)+1,""))</f>
        <v>108</v>
      </c>
      <c r="C145" t="s">
        <v>580</v>
      </c>
      <c r="D145" t="s">
        <v>627</v>
      </c>
      <c r="E145" t="s">
        <v>629</v>
      </c>
      <c r="G145" t="s">
        <v>499</v>
      </c>
      <c r="I145">
        <v>1500</v>
      </c>
      <c r="J145" t="s">
        <v>581</v>
      </c>
      <c r="L145" t="s">
        <v>625</v>
      </c>
      <c r="M145" s="3" t="str">
        <f t="shared" si="42"/>
        <v>-</v>
      </c>
      <c r="N145" s="3" t="str">
        <f>IF(C145="","",IF(AND(C145&lt;&gt;"",D145&lt;&gt;"",E145&lt;&gt;"",I145&lt;&gt;"",M145&lt;&gt;"",J145&lt;&gt;"",IFERROR(MATCH(INDEX($B:$B,MATCH($C145,$C:$C,0)),IMAGENES!$B:$B,0),-1)&gt;0),"'si'","'no'"))</f>
        <v>'si'</v>
      </c>
      <c r="P145" t="str">
        <f t="shared" si="32"/>
        <v/>
      </c>
      <c r="Q145" t="str">
        <f t="shared" si="33"/>
        <v/>
      </c>
      <c r="R145" t="str">
        <f t="shared" si="34"/>
        <v/>
      </c>
      <c r="S145" t="str">
        <f t="shared" si="35"/>
        <v/>
      </c>
      <c r="T145" t="str">
        <f t="shared" si="36"/>
        <v/>
      </c>
      <c r="U145" t="str">
        <f t="shared" si="37"/>
        <v/>
      </c>
      <c r="V145" t="str">
        <f>IF($T145="","",INDEX(CATEGORIAS!$A:$A,MATCH($T145,CATEGORIAS!$B:$B,0)))</f>
        <v/>
      </c>
      <c r="W145" t="str">
        <f>IF($U145="","",INDEX(SUBCATEGORIAS!$A:$A,MATCH($U145,SUBCATEGORIAS!$B:$B,0)))</f>
        <v/>
      </c>
      <c r="X145" t="str">
        <f t="shared" si="38"/>
        <v/>
      </c>
      <c r="Y145" t="str">
        <f t="shared" si="43"/>
        <v/>
      </c>
      <c r="Z145" t="str">
        <f t="shared" si="44"/>
        <v/>
      </c>
      <c r="AB145">
        <v>143</v>
      </c>
      <c r="AC145" t="str">
        <f t="shared" si="47"/>
        <v/>
      </c>
      <c r="AD145" t="str">
        <f>IFERROR(IF(MATCH($AC135,$P:$P,0)&gt;0,"},",0),"")</f>
        <v>},</v>
      </c>
      <c r="AI145">
        <f>IF($D145="","",INDEX(CATEGORIAS!$A:$A,MATCH($D145,CATEGORIAS!$B:$B,0)))</f>
        <v>7</v>
      </c>
      <c r="AJ145">
        <f>IF($E145="","",INDEX(SUBCATEGORIAS!$A:$A,MATCH($E145,SUBCATEGORIAS!$B:$B,0)))</f>
        <v>36</v>
      </c>
      <c r="AK145">
        <f t="shared" si="39"/>
        <v>143</v>
      </c>
      <c r="AM145" s="2" t="str">
        <f t="shared" si="45"/>
        <v>007</v>
      </c>
      <c r="AN145" t="str">
        <f t="shared" si="46"/>
        <v>0036</v>
      </c>
      <c r="AO145" t="str">
        <f t="shared" si="40"/>
        <v>00143</v>
      </c>
      <c r="AP145" t="str">
        <f t="shared" si="41"/>
        <v>{ id_sku: '007003600143', id_articulo: '108', variacion: '-' },</v>
      </c>
    </row>
    <row r="146" spans="1:42" x14ac:dyDescent="0.25">
      <c r="A146">
        <f>IF(C146="","",MAX($A$2:A145)+1)</f>
        <v>144</v>
      </c>
      <c r="B146" s="3">
        <f>IF(C146="","",IF(COUNTIF($C$2:$C145,$C146)=0,MAX($B$2:$B145)+1,""))</f>
        <v>109</v>
      </c>
      <c r="C146" t="s">
        <v>599</v>
      </c>
      <c r="D146" t="s">
        <v>35</v>
      </c>
      <c r="E146" t="s">
        <v>598</v>
      </c>
      <c r="H146" t="s">
        <v>604</v>
      </c>
      <c r="I146">
        <v>2500</v>
      </c>
      <c r="J146" t="s">
        <v>597</v>
      </c>
      <c r="L146" t="s">
        <v>625</v>
      </c>
      <c r="M146" s="3" t="str">
        <f t="shared" si="42"/>
        <v>Lavanda</v>
      </c>
      <c r="N146" s="3" t="str">
        <f>IF(C146="","",IF(AND(C146&lt;&gt;"",D146&lt;&gt;"",E146&lt;&gt;"",I146&lt;&gt;"",M146&lt;&gt;"",J146&lt;&gt;"",IFERROR(MATCH(INDEX($B:$B,MATCH($C146,$C:$C,0)),IMAGENES!$B:$B,0),-1)&gt;0),"'si'","'no'"))</f>
        <v>'si'</v>
      </c>
      <c r="P146" t="str">
        <f t="shared" si="32"/>
        <v/>
      </c>
      <c r="Q146" t="str">
        <f t="shared" si="33"/>
        <v/>
      </c>
      <c r="R146" t="str">
        <f t="shared" si="34"/>
        <v/>
      </c>
      <c r="S146" t="str">
        <f t="shared" si="35"/>
        <v/>
      </c>
      <c r="T146" t="str">
        <f t="shared" si="36"/>
        <v/>
      </c>
      <c r="U146" t="str">
        <f t="shared" si="37"/>
        <v/>
      </c>
      <c r="V146" t="str">
        <f>IF($T146="","",INDEX(CATEGORIAS!$A:$A,MATCH($T146,CATEGORIAS!$B:$B,0)))</f>
        <v/>
      </c>
      <c r="W146" t="str">
        <f>IF($U146="","",INDEX(SUBCATEGORIAS!$A:$A,MATCH($U146,SUBCATEGORIAS!$B:$B,0)))</f>
        <v/>
      </c>
      <c r="X146" t="str">
        <f t="shared" si="38"/>
        <v/>
      </c>
      <c r="Y146" t="str">
        <f t="shared" si="43"/>
        <v/>
      </c>
      <c r="Z146" t="str">
        <f t="shared" si="44"/>
        <v/>
      </c>
      <c r="AB146">
        <v>144</v>
      </c>
      <c r="AC146">
        <f t="shared" si="47"/>
        <v>14</v>
      </c>
      <c r="AD146" t="str">
        <f>IFERROR(IF(MATCH($AC146,$P:$P,0)&gt;0,"{",0),"")</f>
        <v>{</v>
      </c>
      <c r="AI146">
        <f>IF($D146="","",INDEX(CATEGORIAS!$A:$A,MATCH($D146,CATEGORIAS!$B:$B,0)))</f>
        <v>2</v>
      </c>
      <c r="AJ146">
        <f>IF($E146="","",INDEX(SUBCATEGORIAS!$A:$A,MATCH($E146,SUBCATEGORIAS!$B:$B,0)))</f>
        <v>34</v>
      </c>
      <c r="AK146">
        <f t="shared" si="39"/>
        <v>144</v>
      </c>
      <c r="AM146" s="2" t="str">
        <f t="shared" si="45"/>
        <v>002</v>
      </c>
      <c r="AN146" t="str">
        <f t="shared" si="46"/>
        <v>0034</v>
      </c>
      <c r="AO146" t="str">
        <f t="shared" si="40"/>
        <v>00144</v>
      </c>
      <c r="AP146" t="str">
        <f t="shared" si="41"/>
        <v>{ id_sku: '002003400144', id_articulo: '109', variacion: 'Lavanda' },</v>
      </c>
    </row>
    <row r="147" spans="1:42" x14ac:dyDescent="0.25">
      <c r="A147">
        <f>IF(C147="","",MAX($A$2:A146)+1)</f>
        <v>145</v>
      </c>
      <c r="B147" s="3">
        <f>IF(C147="","",IF(COUNTIF($C$2:$C146,$C147)=0,MAX($B$2:$B146)+1,""))</f>
        <v>110</v>
      </c>
      <c r="C147" t="s">
        <v>600</v>
      </c>
      <c r="D147" t="s">
        <v>35</v>
      </c>
      <c r="E147" t="s">
        <v>598</v>
      </c>
      <c r="H147" t="s">
        <v>605</v>
      </c>
      <c r="I147">
        <v>2500</v>
      </c>
      <c r="J147" t="s">
        <v>597</v>
      </c>
      <c r="L147" t="s">
        <v>625</v>
      </c>
      <c r="M147" s="3" t="str">
        <f t="shared" si="42"/>
        <v>Rosa</v>
      </c>
      <c r="N147" s="3" t="str">
        <f>IF(C147="","",IF(AND(C147&lt;&gt;"",D147&lt;&gt;"",E147&lt;&gt;"",I147&lt;&gt;"",M147&lt;&gt;"",J147&lt;&gt;"",IFERROR(MATCH(INDEX($B:$B,MATCH($C147,$C:$C,0)),IMAGENES!$B:$B,0),-1)&gt;0),"'si'","'no'"))</f>
        <v>'si'</v>
      </c>
      <c r="P147" t="str">
        <f t="shared" si="32"/>
        <v/>
      </c>
      <c r="Q147" t="str">
        <f t="shared" si="33"/>
        <v/>
      </c>
      <c r="R147" t="str">
        <f t="shared" si="34"/>
        <v/>
      </c>
      <c r="S147" t="str">
        <f t="shared" si="35"/>
        <v/>
      </c>
      <c r="T147" t="str">
        <f t="shared" si="36"/>
        <v/>
      </c>
      <c r="U147" t="str">
        <f t="shared" si="37"/>
        <v/>
      </c>
      <c r="V147" t="str">
        <f>IF($T147="","",INDEX(CATEGORIAS!$A:$A,MATCH($T147,CATEGORIAS!$B:$B,0)))</f>
        <v/>
      </c>
      <c r="W147" t="str">
        <f>IF($U147="","",INDEX(SUBCATEGORIAS!$A:$A,MATCH($U147,SUBCATEGORIAS!$B:$B,0)))</f>
        <v/>
      </c>
      <c r="X147" t="str">
        <f t="shared" si="38"/>
        <v/>
      </c>
      <c r="Y147" t="str">
        <f t="shared" si="43"/>
        <v/>
      </c>
      <c r="Z147" t="str">
        <f t="shared" si="44"/>
        <v/>
      </c>
      <c r="AB147">
        <v>145</v>
      </c>
      <c r="AC147" t="str">
        <f t="shared" si="47"/>
        <v/>
      </c>
      <c r="AD147" t="str">
        <f>IFERROR(IF(MATCH($AC146,$P:$P,0)&gt;0,CONCATENATE("id_articulo: ",$AC146,","),0),"")</f>
        <v>id_articulo: 14,</v>
      </c>
      <c r="AI147">
        <f>IF($D147="","",INDEX(CATEGORIAS!$A:$A,MATCH($D147,CATEGORIAS!$B:$B,0)))</f>
        <v>2</v>
      </c>
      <c r="AJ147">
        <f>IF($E147="","",INDEX(SUBCATEGORIAS!$A:$A,MATCH($E147,SUBCATEGORIAS!$B:$B,0)))</f>
        <v>34</v>
      </c>
      <c r="AK147">
        <f t="shared" si="39"/>
        <v>145</v>
      </c>
      <c r="AM147" s="2" t="str">
        <f t="shared" si="45"/>
        <v>002</v>
      </c>
      <c r="AN147" t="str">
        <f t="shared" si="46"/>
        <v>0034</v>
      </c>
      <c r="AO147" t="str">
        <f t="shared" si="40"/>
        <v>00145</v>
      </c>
      <c r="AP147" t="str">
        <f t="shared" si="41"/>
        <v>{ id_sku: '002003400145', id_articulo: '110', variacion: 'Rosa' },</v>
      </c>
    </row>
    <row r="148" spans="1:42" x14ac:dyDescent="0.25">
      <c r="A148">
        <f>IF(C148="","",MAX($A$2:A147)+1)</f>
        <v>146</v>
      </c>
      <c r="B148" s="3">
        <f>IF(C148="","",IF(COUNTIF($C$2:$C147,$C148)=0,MAX($B$2:$B147)+1,""))</f>
        <v>111</v>
      </c>
      <c r="C148" t="s">
        <v>601</v>
      </c>
      <c r="D148" t="s">
        <v>35</v>
      </c>
      <c r="E148" t="s">
        <v>598</v>
      </c>
      <c r="H148" t="s">
        <v>606</v>
      </c>
      <c r="I148">
        <v>2500</v>
      </c>
      <c r="J148" t="s">
        <v>597</v>
      </c>
      <c r="L148" t="s">
        <v>625</v>
      </c>
      <c r="M148" s="3" t="str">
        <f t="shared" si="42"/>
        <v>Jasmín</v>
      </c>
      <c r="N148" s="3" t="str">
        <f>IF(C148="","",IF(AND(C148&lt;&gt;"",D148&lt;&gt;"",E148&lt;&gt;"",I148&lt;&gt;"",M148&lt;&gt;"",J148&lt;&gt;"",IFERROR(MATCH(INDEX($B:$B,MATCH($C148,$C:$C,0)),IMAGENES!$B:$B,0),-1)&gt;0),"'si'","'no'"))</f>
        <v>'si'</v>
      </c>
      <c r="P148" t="str">
        <f t="shared" si="32"/>
        <v/>
      </c>
      <c r="Q148" t="str">
        <f t="shared" si="33"/>
        <v/>
      </c>
      <c r="R148" t="str">
        <f t="shared" si="34"/>
        <v/>
      </c>
      <c r="S148" t="str">
        <f t="shared" si="35"/>
        <v/>
      </c>
      <c r="T148" t="str">
        <f t="shared" si="36"/>
        <v/>
      </c>
      <c r="U148" t="str">
        <f t="shared" si="37"/>
        <v/>
      </c>
      <c r="V148" t="str">
        <f>IF($T148="","",INDEX(CATEGORIAS!$A:$A,MATCH($T148,CATEGORIAS!$B:$B,0)))</f>
        <v/>
      </c>
      <c r="W148" t="str">
        <f>IF($U148="","",INDEX(SUBCATEGORIAS!$A:$A,MATCH($U148,SUBCATEGORIAS!$B:$B,0)))</f>
        <v/>
      </c>
      <c r="X148" t="str">
        <f t="shared" si="38"/>
        <v/>
      </c>
      <c r="Y148" t="str">
        <f t="shared" si="43"/>
        <v/>
      </c>
      <c r="Z148" t="str">
        <f t="shared" si="44"/>
        <v/>
      </c>
      <c r="AB148">
        <v>146</v>
      </c>
      <c r="AC148" t="str">
        <f t="shared" si="47"/>
        <v/>
      </c>
      <c r="AD148" t="str">
        <f>IFERROR(IF(MATCH($AC146,$P:$P,0)&gt;0,CONCATENATE("nombre: '",INDEX($Q:$Q,MATCH($AC146,$P:$P,0)),"',"),0),"")</f>
        <v>nombre: 'Cinta de embalaje',</v>
      </c>
      <c r="AI148">
        <f>IF($D148="","",INDEX(CATEGORIAS!$A:$A,MATCH($D148,CATEGORIAS!$B:$B,0)))</f>
        <v>2</v>
      </c>
      <c r="AJ148">
        <f>IF($E148="","",INDEX(SUBCATEGORIAS!$A:$A,MATCH($E148,SUBCATEGORIAS!$B:$B,0)))</f>
        <v>34</v>
      </c>
      <c r="AK148">
        <f t="shared" si="39"/>
        <v>146</v>
      </c>
      <c r="AM148" s="2" t="str">
        <f t="shared" si="45"/>
        <v>002</v>
      </c>
      <c r="AN148" t="str">
        <f t="shared" si="46"/>
        <v>0034</v>
      </c>
      <c r="AO148" t="str">
        <f t="shared" si="40"/>
        <v>00146</v>
      </c>
      <c r="AP148" t="str">
        <f t="shared" si="41"/>
        <v>{ id_sku: '002003400146', id_articulo: '111', variacion: 'Jasmín' },</v>
      </c>
    </row>
    <row r="149" spans="1:42" x14ac:dyDescent="0.25">
      <c r="A149">
        <f>IF(C149="","",MAX($A$2:A148)+1)</f>
        <v>147</v>
      </c>
      <c r="B149" s="3">
        <f>IF(C149="","",IF(COUNTIF($C$2:$C148,$C149)=0,MAX($B$2:$B148)+1,""))</f>
        <v>112</v>
      </c>
      <c r="C149" t="s">
        <v>611</v>
      </c>
      <c r="D149" t="s">
        <v>627</v>
      </c>
      <c r="E149" t="s">
        <v>629</v>
      </c>
      <c r="H149" t="s">
        <v>614</v>
      </c>
      <c r="I149">
        <v>3600</v>
      </c>
      <c r="J149" t="s">
        <v>617</v>
      </c>
      <c r="L149" t="s">
        <v>625</v>
      </c>
      <c r="M149" s="3" t="str">
        <f t="shared" si="42"/>
        <v>Bruja-Fantasma</v>
      </c>
      <c r="N149" s="3" t="str">
        <f>IF(C149="","",IF(AND(C149&lt;&gt;"",D149&lt;&gt;"",E149&lt;&gt;"",I149&lt;&gt;"",M149&lt;&gt;"",J149&lt;&gt;"",IFERROR(MATCH(INDEX($B:$B,MATCH($C149,$C:$C,0)),IMAGENES!$B:$B,0),-1)&gt;0),"'si'","'no'"))</f>
        <v>'si'</v>
      </c>
      <c r="P149" t="str">
        <f t="shared" si="32"/>
        <v/>
      </c>
      <c r="Q149" t="str">
        <f t="shared" si="33"/>
        <v/>
      </c>
      <c r="R149" t="str">
        <f t="shared" si="34"/>
        <v/>
      </c>
      <c r="S149" t="str">
        <f t="shared" si="35"/>
        <v/>
      </c>
      <c r="T149" t="str">
        <f t="shared" si="36"/>
        <v/>
      </c>
      <c r="U149" t="str">
        <f t="shared" si="37"/>
        <v/>
      </c>
      <c r="V149" t="str">
        <f>IF($T149="","",INDEX(CATEGORIAS!$A:$A,MATCH($T149,CATEGORIAS!$B:$B,0)))</f>
        <v/>
      </c>
      <c r="W149" t="str">
        <f>IF($U149="","",INDEX(SUBCATEGORIAS!$A:$A,MATCH($U149,SUBCATEGORIAS!$B:$B,0)))</f>
        <v/>
      </c>
      <c r="X149" t="str">
        <f t="shared" si="38"/>
        <v/>
      </c>
      <c r="Y149" t="str">
        <f t="shared" si="43"/>
        <v/>
      </c>
      <c r="Z149" t="str">
        <f t="shared" si="44"/>
        <v/>
      </c>
      <c r="AB149">
        <v>147</v>
      </c>
      <c r="AC149" t="str">
        <f t="shared" si="47"/>
        <v/>
      </c>
      <c r="AD149" t="str">
        <f>IFERROR(IF(MATCH($AC146,$P:$P,0)&gt;0,CONCATENATE("descripcion: '",INDEX($R:$R,MATCH($AC146,$P:$P,0)),"',"),0),"")</f>
        <v>descripcion: 'Dimensiones: 4.8cm x 100m.',</v>
      </c>
      <c r="AI149">
        <f>IF($D149="","",INDEX(CATEGORIAS!$A:$A,MATCH($D149,CATEGORIAS!$B:$B,0)))</f>
        <v>7</v>
      </c>
      <c r="AJ149">
        <f>IF($E149="","",INDEX(SUBCATEGORIAS!$A:$A,MATCH($E149,SUBCATEGORIAS!$B:$B,0)))</f>
        <v>36</v>
      </c>
      <c r="AK149">
        <f t="shared" si="39"/>
        <v>147</v>
      </c>
      <c r="AM149" s="2" t="str">
        <f t="shared" si="45"/>
        <v>007</v>
      </c>
      <c r="AN149" t="str">
        <f t="shared" si="46"/>
        <v>0036</v>
      </c>
      <c r="AO149" t="str">
        <f t="shared" si="40"/>
        <v>00147</v>
      </c>
      <c r="AP149" t="str">
        <f t="shared" si="41"/>
        <v>{ id_sku: '007003600147', id_articulo: '112', variacion: 'Bruja-Fantasma' },</v>
      </c>
    </row>
    <row r="150" spans="1:42" x14ac:dyDescent="0.25">
      <c r="A150">
        <f>IF(C150="","",MAX($A$2:A149)+1)</f>
        <v>148</v>
      </c>
      <c r="B150" s="3">
        <f>IF(C150="","",IF(COUNTIF($C$2:$C149,$C150)=0,MAX($B$2:$B149)+1,""))</f>
        <v>113</v>
      </c>
      <c r="C150" t="s">
        <v>612</v>
      </c>
      <c r="D150" t="s">
        <v>627</v>
      </c>
      <c r="E150" t="s">
        <v>629</v>
      </c>
      <c r="H150" t="s">
        <v>615</v>
      </c>
      <c r="I150">
        <v>3600</v>
      </c>
      <c r="J150" t="s">
        <v>617</v>
      </c>
      <c r="L150" t="s">
        <v>625</v>
      </c>
      <c r="M150" s="3" t="str">
        <f t="shared" si="42"/>
        <v>Bruja-Murciélago</v>
      </c>
      <c r="N150" s="3" t="str">
        <f>IF(C150="","",IF(AND(C150&lt;&gt;"",D150&lt;&gt;"",E150&lt;&gt;"",I150&lt;&gt;"",M150&lt;&gt;"",J150&lt;&gt;"",IFERROR(MATCH(INDEX($B:$B,MATCH($C150,$C:$C,0)),IMAGENES!$B:$B,0),-1)&gt;0),"'si'","'no'"))</f>
        <v>'si'</v>
      </c>
      <c r="P150" t="str">
        <f t="shared" si="32"/>
        <v/>
      </c>
      <c r="Q150" t="str">
        <f t="shared" si="33"/>
        <v/>
      </c>
      <c r="R150" t="str">
        <f t="shared" si="34"/>
        <v/>
      </c>
      <c r="S150" t="str">
        <f t="shared" si="35"/>
        <v/>
      </c>
      <c r="T150" t="str">
        <f t="shared" si="36"/>
        <v/>
      </c>
      <c r="U150" t="str">
        <f t="shared" si="37"/>
        <v/>
      </c>
      <c r="V150" t="str">
        <f>IF($T150="","",INDEX(CATEGORIAS!$A:$A,MATCH($T150,CATEGORIAS!$B:$B,0)))</f>
        <v/>
      </c>
      <c r="W150" t="str">
        <f>IF($U150="","",INDEX(SUBCATEGORIAS!$A:$A,MATCH($U150,SUBCATEGORIAS!$B:$B,0)))</f>
        <v/>
      </c>
      <c r="X150" t="str">
        <f t="shared" si="38"/>
        <v/>
      </c>
      <c r="Y150" t="str">
        <f t="shared" si="43"/>
        <v/>
      </c>
      <c r="Z150" t="str">
        <f t="shared" si="44"/>
        <v/>
      </c>
      <c r="AB150">
        <v>148</v>
      </c>
      <c r="AC150" t="str">
        <f t="shared" si="47"/>
        <v/>
      </c>
      <c r="AD150" t="str">
        <f>IFERROR(IF(MATCH($AC146,$P:$P,0)&gt;0,CONCATENATE("descripcion_larga: '",INDEX($S:$S,MATCH($AC146,$P:$P,0)),"',"),0),"")</f>
        <v>descripcion_larga: '0',</v>
      </c>
      <c r="AI150">
        <f>IF($D150="","",INDEX(CATEGORIAS!$A:$A,MATCH($D150,CATEGORIAS!$B:$B,0)))</f>
        <v>7</v>
      </c>
      <c r="AJ150">
        <f>IF($E150="","",INDEX(SUBCATEGORIAS!$A:$A,MATCH($E150,SUBCATEGORIAS!$B:$B,0)))</f>
        <v>36</v>
      </c>
      <c r="AK150">
        <f t="shared" si="39"/>
        <v>148</v>
      </c>
      <c r="AM150" s="2" t="str">
        <f t="shared" si="45"/>
        <v>007</v>
      </c>
      <c r="AN150" t="str">
        <f t="shared" si="46"/>
        <v>0036</v>
      </c>
      <c r="AO150" t="str">
        <f t="shared" si="40"/>
        <v>00148</v>
      </c>
      <c r="AP150" t="str">
        <f t="shared" si="41"/>
        <v>{ id_sku: '007003600148', id_articulo: '113', variacion: 'Bruja-Murciélago' },</v>
      </c>
    </row>
    <row r="151" spans="1:42" x14ac:dyDescent="0.25">
      <c r="A151">
        <f>IF(C151="","",MAX($A$2:A150)+1)</f>
        <v>149</v>
      </c>
      <c r="B151" s="3">
        <f>IF(C151="","",IF(COUNTIF($C$2:$C150,$C151)=0,MAX($B$2:$B150)+1,""))</f>
        <v>114</v>
      </c>
      <c r="C151" t="s">
        <v>613</v>
      </c>
      <c r="D151" t="s">
        <v>627</v>
      </c>
      <c r="E151" t="s">
        <v>629</v>
      </c>
      <c r="H151" t="s">
        <v>616</v>
      </c>
      <c r="I151">
        <v>3600</v>
      </c>
      <c r="J151" t="s">
        <v>617</v>
      </c>
      <c r="L151" t="s">
        <v>625</v>
      </c>
      <c r="M151" s="3" t="str">
        <f t="shared" si="42"/>
        <v>Bruja-Calabaza</v>
      </c>
      <c r="N151" s="3" t="str">
        <f>IF(C151="","",IF(AND(C151&lt;&gt;"",D151&lt;&gt;"",E151&lt;&gt;"",I151&lt;&gt;"",M151&lt;&gt;"",J151&lt;&gt;"",IFERROR(MATCH(INDEX($B:$B,MATCH($C151,$C:$C,0)),IMAGENES!$B:$B,0),-1)&gt;0),"'si'","'no'"))</f>
        <v>'si'</v>
      </c>
      <c r="P151" t="str">
        <f t="shared" si="32"/>
        <v/>
      </c>
      <c r="Q151" t="str">
        <f t="shared" si="33"/>
        <v/>
      </c>
      <c r="R151" t="str">
        <f t="shared" si="34"/>
        <v/>
      </c>
      <c r="S151" t="str">
        <f t="shared" si="35"/>
        <v/>
      </c>
      <c r="T151" t="str">
        <f t="shared" si="36"/>
        <v/>
      </c>
      <c r="U151" t="str">
        <f t="shared" si="37"/>
        <v/>
      </c>
      <c r="V151" t="str">
        <f>IF($T151="","",INDEX(CATEGORIAS!$A:$A,MATCH($T151,CATEGORIAS!$B:$B,0)))</f>
        <v/>
      </c>
      <c r="W151" t="str">
        <f>IF($U151="","",INDEX(SUBCATEGORIAS!$A:$A,MATCH($U151,SUBCATEGORIAS!$B:$B,0)))</f>
        <v/>
      </c>
      <c r="X151" t="str">
        <f t="shared" si="38"/>
        <v/>
      </c>
      <c r="Y151" t="str">
        <f t="shared" si="43"/>
        <v/>
      </c>
      <c r="Z151" t="str">
        <f t="shared" si="44"/>
        <v/>
      </c>
      <c r="AB151">
        <v>149</v>
      </c>
      <c r="AC151" t="str">
        <f t="shared" si="47"/>
        <v/>
      </c>
      <c r="AD151" t="str">
        <f>IFERROR(IF(MATCH($AC146,$P:$P,0)&gt;0,CONCATENATE("id_categoria: '",INDEX($V:$V,MATCH($AC146,$P:$P,0)),"',"),0),"")</f>
        <v>id_categoria: '1',</v>
      </c>
      <c r="AI151">
        <f>IF($D151="","",INDEX(CATEGORIAS!$A:$A,MATCH($D151,CATEGORIAS!$B:$B,0)))</f>
        <v>7</v>
      </c>
      <c r="AJ151">
        <f>IF($E151="","",INDEX(SUBCATEGORIAS!$A:$A,MATCH($E151,SUBCATEGORIAS!$B:$B,0)))</f>
        <v>36</v>
      </c>
      <c r="AK151">
        <f t="shared" si="39"/>
        <v>149</v>
      </c>
      <c r="AM151" s="2" t="str">
        <f t="shared" si="45"/>
        <v>007</v>
      </c>
      <c r="AN151" t="str">
        <f t="shared" si="46"/>
        <v>0036</v>
      </c>
      <c r="AO151" t="str">
        <f t="shared" si="40"/>
        <v>00149</v>
      </c>
      <c r="AP151" t="str">
        <f t="shared" si="41"/>
        <v>{ id_sku: '007003600149', id_articulo: '114', variacion: 'Bruja-Calabaza' },</v>
      </c>
    </row>
    <row r="152" spans="1:42" x14ac:dyDescent="0.25">
      <c r="A152">
        <f>IF(C152="","",MAX($A$2:A151)+1)</f>
        <v>150</v>
      </c>
      <c r="B152" s="3">
        <f>IF(C152="","",IF(COUNTIF($C$2:$C151,$C152)=0,MAX($B$2:$B151)+1,""))</f>
        <v>115</v>
      </c>
      <c r="C152" t="s">
        <v>631</v>
      </c>
      <c r="D152" t="s">
        <v>640</v>
      </c>
      <c r="E152" t="s">
        <v>635</v>
      </c>
      <c r="G152" t="s">
        <v>633</v>
      </c>
      <c r="I152">
        <v>5000</v>
      </c>
      <c r="J152" t="s">
        <v>632</v>
      </c>
      <c r="L152" t="s">
        <v>625</v>
      </c>
      <c r="M152" s="3" t="str">
        <f t="shared" si="42"/>
        <v>Tomo 23</v>
      </c>
      <c r="N152" s="3" t="str">
        <f>IF(C152="","",IF(AND(C152&lt;&gt;"",D152&lt;&gt;"",E152&lt;&gt;"",I152&lt;&gt;"",M152&lt;&gt;"",J152&lt;&gt;"",IFERROR(MATCH(INDEX($B:$B,MATCH($C152,$C:$C,0)),IMAGENES!$B:$B,0),-1)&gt;0),"'si'","'no'"))</f>
        <v>'si'</v>
      </c>
      <c r="P152" t="str">
        <f t="shared" si="32"/>
        <v/>
      </c>
      <c r="Q152" t="str">
        <f t="shared" si="33"/>
        <v/>
      </c>
      <c r="R152" t="str">
        <f t="shared" si="34"/>
        <v/>
      </c>
      <c r="S152" t="str">
        <f t="shared" si="35"/>
        <v/>
      </c>
      <c r="T152" t="str">
        <f t="shared" si="36"/>
        <v/>
      </c>
      <c r="U152" t="str">
        <f t="shared" si="37"/>
        <v/>
      </c>
      <c r="V152" t="str">
        <f>IF($T152="","",INDEX(CATEGORIAS!$A:$A,MATCH($T152,CATEGORIAS!$B:$B,0)))</f>
        <v/>
      </c>
      <c r="W152" t="str">
        <f>IF($U152="","",INDEX(SUBCATEGORIAS!$A:$A,MATCH($U152,SUBCATEGORIAS!$B:$B,0)))</f>
        <v/>
      </c>
      <c r="X152" t="str">
        <f t="shared" si="38"/>
        <v/>
      </c>
      <c r="Y152" t="str">
        <f t="shared" si="43"/>
        <v/>
      </c>
      <c r="Z152" t="str">
        <f t="shared" si="44"/>
        <v/>
      </c>
      <c r="AB152">
        <v>150</v>
      </c>
      <c r="AC152" t="str">
        <f t="shared" si="47"/>
        <v/>
      </c>
      <c r="AD152" t="str">
        <f>IFERROR(IF(MATCH($AC146,$P:$P,0)&gt;0,CONCATENATE("id_subcategoria: '",INDEX($W:$W,MATCH($AC146,$P:$P,0)),"',"),0),"")</f>
        <v>id_subcategoria: '5',</v>
      </c>
      <c r="AI152">
        <f>IF($D152="","",INDEX(CATEGORIAS!$A:$A,MATCH($D152,CATEGORIAS!$B:$B,0)))</f>
        <v>8</v>
      </c>
      <c r="AJ152">
        <f>IF($E152="","",INDEX(SUBCATEGORIAS!$A:$A,MATCH($E152,SUBCATEGORIAS!$B:$B,0)))</f>
        <v>38</v>
      </c>
      <c r="AK152">
        <f t="shared" si="39"/>
        <v>150</v>
      </c>
      <c r="AM152" s="2" t="str">
        <f t="shared" si="45"/>
        <v>008</v>
      </c>
      <c r="AN152" t="str">
        <f t="shared" si="46"/>
        <v>0038</v>
      </c>
      <c r="AO152" t="str">
        <f t="shared" si="40"/>
        <v>00150</v>
      </c>
      <c r="AP152" t="str">
        <f t="shared" si="41"/>
        <v>{ id_sku: '008003800150', id_articulo: '115', variacion: 'Tomo 23' },</v>
      </c>
    </row>
    <row r="153" spans="1:42" x14ac:dyDescent="0.25">
      <c r="A153">
        <f>IF(C153="","",MAX($A$2:A152)+1)</f>
        <v>151</v>
      </c>
      <c r="B153" s="3">
        <f>IF(C153="","",IF(COUNTIF($C$2:$C152,$C153)=0,MAX($B$2:$B152)+1,""))</f>
        <v>116</v>
      </c>
      <c r="C153" t="s">
        <v>634</v>
      </c>
      <c r="D153" t="s">
        <v>640</v>
      </c>
      <c r="E153" t="s">
        <v>635</v>
      </c>
      <c r="G153" t="s">
        <v>637</v>
      </c>
      <c r="I153">
        <v>3000</v>
      </c>
      <c r="J153" t="s">
        <v>636</v>
      </c>
      <c r="L153" t="s">
        <v>625</v>
      </c>
      <c r="M153" s="3" t="str">
        <f t="shared" si="42"/>
        <v xml:space="preserve"> 2da Edición, 2002</v>
      </c>
      <c r="N153" s="3" t="str">
        <f>IF(C153="","",IF(AND(C153&lt;&gt;"",D153&lt;&gt;"",E153&lt;&gt;"",I153&lt;&gt;"",M153&lt;&gt;"",J153&lt;&gt;"",IFERROR(MATCH(INDEX($B:$B,MATCH($C153,$C:$C,0)),IMAGENES!$B:$B,0),-1)&gt;0),"'si'","'no'"))</f>
        <v>'si'</v>
      </c>
      <c r="P153" t="str">
        <f t="shared" si="32"/>
        <v/>
      </c>
      <c r="Q153" t="str">
        <f t="shared" si="33"/>
        <v/>
      </c>
      <c r="R153" t="str">
        <f t="shared" si="34"/>
        <v/>
      </c>
      <c r="S153" t="str">
        <f t="shared" si="35"/>
        <v/>
      </c>
      <c r="T153" t="str">
        <f t="shared" si="36"/>
        <v/>
      </c>
      <c r="U153" t="str">
        <f t="shared" si="37"/>
        <v/>
      </c>
      <c r="V153" t="str">
        <f>IF($T153="","",INDEX(CATEGORIAS!$A:$A,MATCH($T153,CATEGORIAS!$B:$B,0)))</f>
        <v/>
      </c>
      <c r="W153" t="str">
        <f>IF($U153="","",INDEX(SUBCATEGORIAS!$A:$A,MATCH($U153,SUBCATEGORIAS!$B:$B,0)))</f>
        <v/>
      </c>
      <c r="X153" t="str">
        <f t="shared" si="38"/>
        <v/>
      </c>
      <c r="Y153" t="str">
        <f t="shared" si="43"/>
        <v/>
      </c>
      <c r="Z153" t="str">
        <f t="shared" si="44"/>
        <v/>
      </c>
      <c r="AB153">
        <v>151</v>
      </c>
      <c r="AC153" t="str">
        <f t="shared" si="47"/>
        <v/>
      </c>
      <c r="AD153" t="str">
        <f>IFERROR(IF(MATCH($AC146,$P:$P,0)&gt;0,CONCATENATE("precio: ",INDEX($X:$X,MATCH($AC146,$P:$P,0)),","),0),"")</f>
        <v>precio: 2200,</v>
      </c>
      <c r="AI153">
        <f>IF($D153="","",INDEX(CATEGORIAS!$A:$A,MATCH($D153,CATEGORIAS!$B:$B,0)))</f>
        <v>8</v>
      </c>
      <c r="AJ153">
        <f>IF($E153="","",INDEX(SUBCATEGORIAS!$A:$A,MATCH($E153,SUBCATEGORIAS!$B:$B,0)))</f>
        <v>38</v>
      </c>
      <c r="AK153">
        <f t="shared" si="39"/>
        <v>151</v>
      </c>
      <c r="AM153" s="2" t="str">
        <f t="shared" si="45"/>
        <v>008</v>
      </c>
      <c r="AN153" t="str">
        <f t="shared" si="46"/>
        <v>0038</v>
      </c>
      <c r="AO153" t="str">
        <f t="shared" si="40"/>
        <v>00151</v>
      </c>
      <c r="AP153" t="str">
        <f t="shared" si="41"/>
        <v>{ id_sku: '008003800151', id_articulo: '116', variacion: ' 2da Edición, 2002' },</v>
      </c>
    </row>
    <row r="154" spans="1:42" x14ac:dyDescent="0.25">
      <c r="A154">
        <f>IF(C154="","",MAX($A$2:A153)+1)</f>
        <v>152</v>
      </c>
      <c r="B154" s="3">
        <f>IF(C154="","",IF(COUNTIF($C$2:$C153,$C154)=0,MAX($B$2:$B153)+1,""))</f>
        <v>117</v>
      </c>
      <c r="C154" t="s">
        <v>644</v>
      </c>
      <c r="D154" t="s">
        <v>627</v>
      </c>
      <c r="E154" t="s">
        <v>630</v>
      </c>
      <c r="G154" t="s">
        <v>566</v>
      </c>
      <c r="I154">
        <v>1000</v>
      </c>
      <c r="J154" t="s">
        <v>646</v>
      </c>
      <c r="L154" t="s">
        <v>625</v>
      </c>
      <c r="M154" s="3" t="str">
        <f t="shared" si="42"/>
        <v>Estándar</v>
      </c>
      <c r="N154" s="3" t="str">
        <f>IF(C154="","",IF(AND(C154&lt;&gt;"",D154&lt;&gt;"",E154&lt;&gt;"",I154&lt;&gt;"",M154&lt;&gt;"",J154&lt;&gt;"",IFERROR(MATCH(INDEX($B:$B,MATCH($C154,$C:$C,0)),IMAGENES!$B:$B,0),-1)&gt;0),"'si'","'no'"))</f>
        <v>'si'</v>
      </c>
      <c r="P154" t="str">
        <f t="shared" si="32"/>
        <v/>
      </c>
      <c r="Q154" t="str">
        <f t="shared" si="33"/>
        <v/>
      </c>
      <c r="R154" t="str">
        <f t="shared" si="34"/>
        <v/>
      </c>
      <c r="S154" t="str">
        <f t="shared" si="35"/>
        <v/>
      </c>
      <c r="T154" t="str">
        <f t="shared" si="36"/>
        <v/>
      </c>
      <c r="U154" t="str">
        <f t="shared" si="37"/>
        <v/>
      </c>
      <c r="V154" t="str">
        <f>IF($T154="","",INDEX(CATEGORIAS!$A:$A,MATCH($T154,CATEGORIAS!$B:$B,0)))</f>
        <v/>
      </c>
      <c r="W154" t="str">
        <f>IF($U154="","",INDEX(SUBCATEGORIAS!$A:$A,MATCH($U154,SUBCATEGORIAS!$B:$B,0)))</f>
        <v/>
      </c>
      <c r="X154" t="str">
        <f t="shared" si="38"/>
        <v/>
      </c>
      <c r="Y154" t="str">
        <f t="shared" si="43"/>
        <v/>
      </c>
      <c r="Z154" t="str">
        <f t="shared" si="44"/>
        <v/>
      </c>
      <c r="AB154">
        <v>152</v>
      </c>
      <c r="AC154" t="str">
        <f t="shared" si="47"/>
        <v/>
      </c>
      <c r="AD154" t="str">
        <f>IFERROR(IF(MATCH($AC146,$P:$P,0)&gt;0,CONCATENATE("video: ",IF(OR(INDEX($Y:$Y,MATCH($AC146,$P:$P,0))=0,INDEX($Y:$Y,MATCH($AC146,$P:$P,0))=" ",INDEX($Y:$Y,MATCH($AC146,$P:$P,0))=""),CONCATENATE(CHAR(39),CHAR(39)),CONCATENATE(CHAR(39),INDEX($Y:$Y,MATCH($AC146,$P:$P,0)),CHAR(39))),","),0),"")</f>
        <v>video: '',</v>
      </c>
      <c r="AI154">
        <f>IF($D154="","",INDEX(CATEGORIAS!$A:$A,MATCH($D154,CATEGORIAS!$B:$B,0)))</f>
        <v>7</v>
      </c>
      <c r="AJ154">
        <f>IF($E154="","",INDEX(SUBCATEGORIAS!$A:$A,MATCH($E154,SUBCATEGORIAS!$B:$B,0)))</f>
        <v>37</v>
      </c>
      <c r="AK154">
        <f t="shared" si="39"/>
        <v>152</v>
      </c>
      <c r="AM154" s="2" t="str">
        <f t="shared" si="45"/>
        <v>007</v>
      </c>
      <c r="AN154" t="str">
        <f t="shared" si="46"/>
        <v>0037</v>
      </c>
      <c r="AO154" t="str">
        <f t="shared" si="40"/>
        <v>00152</v>
      </c>
      <c r="AP154" t="str">
        <f t="shared" si="41"/>
        <v>{ id_sku: '007003700152', id_articulo: '117', variacion: 'Estándar' },</v>
      </c>
    </row>
    <row r="155" spans="1:42" x14ac:dyDescent="0.25">
      <c r="A155">
        <f>IF(C155="","",MAX($A$2:A154)+1)</f>
        <v>153</v>
      </c>
      <c r="B155" s="3">
        <f>IF(C155="","",IF(COUNTIF($C$2:$C154,$C155)=0,MAX($B$2:$B154)+1,""))</f>
        <v>118</v>
      </c>
      <c r="C155" t="s">
        <v>643</v>
      </c>
      <c r="D155" t="s">
        <v>627</v>
      </c>
      <c r="E155" t="s">
        <v>630</v>
      </c>
      <c r="G155" t="s">
        <v>645</v>
      </c>
      <c r="I155">
        <v>1200</v>
      </c>
      <c r="J155" t="s">
        <v>646</v>
      </c>
      <c r="L155" t="s">
        <v>625</v>
      </c>
      <c r="M155" s="3" t="str">
        <f t="shared" si="42"/>
        <v>para Botella</v>
      </c>
      <c r="N155" s="3" t="str">
        <f>IF(C155="","",IF(AND(C155&lt;&gt;"",D155&lt;&gt;"",E155&lt;&gt;"",I155&lt;&gt;"",M155&lt;&gt;"",J155&lt;&gt;"",IFERROR(MATCH(INDEX($B:$B,MATCH($C155,$C:$C,0)),IMAGENES!$B:$B,0),-1)&gt;0),"'si'","'no'"))</f>
        <v>'si'</v>
      </c>
      <c r="P155" t="str">
        <f t="shared" si="32"/>
        <v/>
      </c>
      <c r="Q155" t="str">
        <f t="shared" si="33"/>
        <v/>
      </c>
      <c r="R155" t="str">
        <f t="shared" si="34"/>
        <v/>
      </c>
      <c r="S155" t="str">
        <f t="shared" si="35"/>
        <v/>
      </c>
      <c r="T155" t="str">
        <f t="shared" si="36"/>
        <v/>
      </c>
      <c r="U155" t="str">
        <f t="shared" si="37"/>
        <v/>
      </c>
      <c r="V155" t="str">
        <f>IF($T155="","",INDEX(CATEGORIAS!$A:$A,MATCH($T155,CATEGORIAS!$B:$B,0)))</f>
        <v/>
      </c>
      <c r="W155" t="str">
        <f>IF($U155="","",INDEX(SUBCATEGORIAS!$A:$A,MATCH($U155,SUBCATEGORIAS!$B:$B,0)))</f>
        <v/>
      </c>
      <c r="X155" t="str">
        <f t="shared" si="38"/>
        <v/>
      </c>
      <c r="Y155" t="str">
        <f t="shared" si="43"/>
        <v/>
      </c>
      <c r="Z155" t="str">
        <f t="shared" si="44"/>
        <v/>
      </c>
      <c r="AB155">
        <v>153</v>
      </c>
      <c r="AC155" t="str">
        <f t="shared" si="47"/>
        <v/>
      </c>
      <c r="AD155" t="str">
        <f>IFERROR(IF(MATCH($AC146,$P:$P,0)&gt;0,CONCATENATE("disponible: ",INDEX($Z:$Z,MATCH($AC146,$P:$P,0)),","),0),"")</f>
        <v>disponible: 'si',</v>
      </c>
      <c r="AI155">
        <f>IF($D155="","",INDEX(CATEGORIAS!$A:$A,MATCH($D155,CATEGORIAS!$B:$B,0)))</f>
        <v>7</v>
      </c>
      <c r="AJ155">
        <f>IF($E155="","",INDEX(SUBCATEGORIAS!$A:$A,MATCH($E155,SUBCATEGORIAS!$B:$B,0)))</f>
        <v>37</v>
      </c>
      <c r="AK155">
        <f t="shared" si="39"/>
        <v>153</v>
      </c>
      <c r="AM155" s="2" t="str">
        <f t="shared" si="45"/>
        <v>007</v>
      </c>
      <c r="AN155" t="str">
        <f t="shared" si="46"/>
        <v>0037</v>
      </c>
      <c r="AO155" t="str">
        <f t="shared" si="40"/>
        <v>00153</v>
      </c>
      <c r="AP155" t="str">
        <f t="shared" si="41"/>
        <v>{ id_sku: '007003700153', id_articulo: '118', variacion: 'para Botella' },</v>
      </c>
    </row>
    <row r="156" spans="1:42" x14ac:dyDescent="0.25">
      <c r="A156">
        <f>IF(C156="","",MAX($A$2:A155)+1)</f>
        <v>154</v>
      </c>
      <c r="B156" s="3">
        <f>IF(C156="","",IF(COUNTIF($C$2:$C155,$C156)=0,MAX($B$2:$B155)+1,""))</f>
        <v>119</v>
      </c>
      <c r="C156" t="s">
        <v>657</v>
      </c>
      <c r="D156" t="s">
        <v>627</v>
      </c>
      <c r="E156" t="s">
        <v>630</v>
      </c>
      <c r="F156" t="s">
        <v>654</v>
      </c>
      <c r="I156">
        <v>3000</v>
      </c>
      <c r="J156" t="s">
        <v>653</v>
      </c>
      <c r="L156" t="s">
        <v>625</v>
      </c>
      <c r="M156" s="3" t="str">
        <f t="shared" si="42"/>
        <v>Aloe Vera (125 g)</v>
      </c>
      <c r="N156" s="3" t="str">
        <f>IF(C156="","",IF(AND(C156&lt;&gt;"",D156&lt;&gt;"",E156&lt;&gt;"",I156&lt;&gt;"",M156&lt;&gt;"",J156&lt;&gt;"",IFERROR(MATCH(INDEX($B:$B,MATCH($C156,$C:$C,0)),IMAGENES!$B:$B,0),-1)&gt;0),"'si'","'no'"))</f>
        <v>'si'</v>
      </c>
      <c r="P156" t="str">
        <f t="shared" si="32"/>
        <v/>
      </c>
      <c r="Q156" t="str">
        <f t="shared" si="33"/>
        <v/>
      </c>
      <c r="R156" t="str">
        <f t="shared" si="34"/>
        <v/>
      </c>
      <c r="S156" t="str">
        <f t="shared" si="35"/>
        <v/>
      </c>
      <c r="T156" t="str">
        <f t="shared" si="36"/>
        <v/>
      </c>
      <c r="U156" t="str">
        <f t="shared" si="37"/>
        <v/>
      </c>
      <c r="V156" t="str">
        <f>IF($T156="","",INDEX(CATEGORIAS!$A:$A,MATCH($T156,CATEGORIAS!$B:$B,0)))</f>
        <v/>
      </c>
      <c r="W156" t="str">
        <f>IF($U156="","",INDEX(SUBCATEGORIAS!$A:$A,MATCH($U156,SUBCATEGORIAS!$B:$B,0)))</f>
        <v/>
      </c>
      <c r="X156" t="str">
        <f t="shared" si="38"/>
        <v/>
      </c>
      <c r="Y156" t="str">
        <f t="shared" si="43"/>
        <v/>
      </c>
      <c r="Z156" t="str">
        <f t="shared" si="44"/>
        <v/>
      </c>
      <c r="AB156">
        <v>154</v>
      </c>
      <c r="AC156" t="str">
        <f t="shared" si="47"/>
        <v/>
      </c>
      <c r="AD156" t="str">
        <f>IFERROR(IF(MATCH($AC146,$P:$P,0)&gt;0,"},",0),"")</f>
        <v>},</v>
      </c>
      <c r="AI156">
        <f>IF($D156="","",INDEX(CATEGORIAS!$A:$A,MATCH($D156,CATEGORIAS!$B:$B,0)))</f>
        <v>7</v>
      </c>
      <c r="AJ156">
        <f>IF($E156="","",INDEX(SUBCATEGORIAS!$A:$A,MATCH($E156,SUBCATEGORIAS!$B:$B,0)))</f>
        <v>37</v>
      </c>
      <c r="AK156">
        <f t="shared" si="39"/>
        <v>154</v>
      </c>
      <c r="AM156" s="2" t="str">
        <f t="shared" si="45"/>
        <v>007</v>
      </c>
      <c r="AN156" t="str">
        <f t="shared" si="46"/>
        <v>0037</v>
      </c>
      <c r="AO156" t="str">
        <f t="shared" si="40"/>
        <v>00154</v>
      </c>
      <c r="AP156" t="str">
        <f t="shared" si="41"/>
        <v>{ id_sku: '007003700154', id_articulo: '119', variacion: 'Aloe Vera (125 g)' },</v>
      </c>
    </row>
    <row r="157" spans="1:42" x14ac:dyDescent="0.25">
      <c r="A157">
        <f>IF(C157="","",MAX($A$2:A156)+1)</f>
        <v>155</v>
      </c>
      <c r="B157" s="3">
        <f>IF(C157="","",IF(COUNTIF($C$2:$C156,$C157)=0,MAX($B$2:$B156)+1,""))</f>
        <v>120</v>
      </c>
      <c r="C157" t="s">
        <v>656</v>
      </c>
      <c r="D157" t="s">
        <v>627</v>
      </c>
      <c r="E157" t="s">
        <v>630</v>
      </c>
      <c r="F157" t="s">
        <v>661</v>
      </c>
      <c r="I157">
        <v>3000</v>
      </c>
      <c r="J157" t="s">
        <v>655</v>
      </c>
      <c r="L157" t="s">
        <v>625</v>
      </c>
      <c r="M157" s="3" t="str">
        <f t="shared" si="42"/>
        <v>Flor de Jasmín (125 g)</v>
      </c>
      <c r="N157" s="3" t="str">
        <f>IF(C157="","",IF(AND(C157&lt;&gt;"",D157&lt;&gt;"",E157&lt;&gt;"",I157&lt;&gt;"",M157&lt;&gt;"",J157&lt;&gt;"",IFERROR(MATCH(INDEX($B:$B,MATCH($C157,$C:$C,0)),IMAGENES!$B:$B,0),-1)&gt;0),"'si'","'no'"))</f>
        <v>'si'</v>
      </c>
      <c r="P157" t="str">
        <f t="shared" si="32"/>
        <v/>
      </c>
      <c r="Q157" t="str">
        <f t="shared" si="33"/>
        <v/>
      </c>
      <c r="R157" t="str">
        <f t="shared" si="34"/>
        <v/>
      </c>
      <c r="S157" t="str">
        <f t="shared" si="35"/>
        <v/>
      </c>
      <c r="T157" t="str">
        <f t="shared" si="36"/>
        <v/>
      </c>
      <c r="U157" t="str">
        <f t="shared" si="37"/>
        <v/>
      </c>
      <c r="V157" t="str">
        <f>IF($T157="","",INDEX(CATEGORIAS!$A:$A,MATCH($T157,CATEGORIAS!$B:$B,0)))</f>
        <v/>
      </c>
      <c r="W157" t="str">
        <f>IF($U157="","",INDEX(SUBCATEGORIAS!$A:$A,MATCH($U157,SUBCATEGORIAS!$B:$B,0)))</f>
        <v/>
      </c>
      <c r="X157" t="str">
        <f t="shared" si="38"/>
        <v/>
      </c>
      <c r="Y157" t="str">
        <f t="shared" si="43"/>
        <v/>
      </c>
      <c r="Z157" t="str">
        <f t="shared" si="44"/>
        <v/>
      </c>
      <c r="AB157">
        <v>155</v>
      </c>
      <c r="AC157">
        <f t="shared" si="47"/>
        <v>15</v>
      </c>
      <c r="AD157" t="str">
        <f>IFERROR(IF(MATCH($AC157,$P:$P,0)&gt;0,"{",0),"")</f>
        <v>{</v>
      </c>
      <c r="AI157">
        <f>IF($D157="","",INDEX(CATEGORIAS!$A:$A,MATCH($D157,CATEGORIAS!$B:$B,0)))</f>
        <v>7</v>
      </c>
      <c r="AJ157">
        <f>IF($E157="","",INDEX(SUBCATEGORIAS!$A:$A,MATCH($E157,SUBCATEGORIAS!$B:$B,0)))</f>
        <v>37</v>
      </c>
      <c r="AK157">
        <f t="shared" si="39"/>
        <v>155</v>
      </c>
      <c r="AM157" s="2" t="str">
        <f t="shared" si="45"/>
        <v>007</v>
      </c>
      <c r="AN157" t="str">
        <f t="shared" si="46"/>
        <v>0037</v>
      </c>
      <c r="AO157" t="str">
        <f t="shared" si="40"/>
        <v>00155</v>
      </c>
      <c r="AP157" t="str">
        <f t="shared" si="41"/>
        <v>{ id_sku: '007003700155', id_articulo: '120', variacion: 'Flor de Jasmín (125 g)' },</v>
      </c>
    </row>
    <row r="158" spans="1:42" x14ac:dyDescent="0.25">
      <c r="A158">
        <f>IF(C158="","",MAX($A$2:A157)+1)</f>
        <v>156</v>
      </c>
      <c r="B158" s="3">
        <f>IF(C158="","",IF(COUNTIF($C$2:$C157,$C158)=0,MAX($B$2:$B157)+1,""))</f>
        <v>121</v>
      </c>
      <c r="C158" t="s">
        <v>658</v>
      </c>
      <c r="D158" t="s">
        <v>627</v>
      </c>
      <c r="E158" t="s">
        <v>630</v>
      </c>
      <c r="F158" t="s">
        <v>662</v>
      </c>
      <c r="I158">
        <v>3000</v>
      </c>
      <c r="J158" s="18" t="s">
        <v>659</v>
      </c>
      <c r="L158" t="s">
        <v>625</v>
      </c>
      <c r="M158" s="3" t="str">
        <f t="shared" si="42"/>
        <v>Árbol de Té y Romero (125 g)</v>
      </c>
      <c r="N158" s="3" t="str">
        <f>IF(C158="","",IF(AND(C158&lt;&gt;"",D158&lt;&gt;"",E158&lt;&gt;"",I158&lt;&gt;"",M158&lt;&gt;"",J158&lt;&gt;"",IFERROR(MATCH(INDEX($B:$B,MATCH($C158,$C:$C,0)),IMAGENES!$B:$B,0),-1)&gt;0),"'si'","'no'"))</f>
        <v>'si'</v>
      </c>
      <c r="P158" t="str">
        <f t="shared" si="32"/>
        <v/>
      </c>
      <c r="Q158" t="str">
        <f t="shared" si="33"/>
        <v/>
      </c>
      <c r="R158" t="str">
        <f t="shared" si="34"/>
        <v/>
      </c>
      <c r="S158" t="str">
        <f t="shared" si="35"/>
        <v/>
      </c>
      <c r="T158" t="str">
        <f t="shared" si="36"/>
        <v/>
      </c>
      <c r="U158" t="str">
        <f t="shared" si="37"/>
        <v/>
      </c>
      <c r="V158" t="str">
        <f>IF($T158="","",INDEX(CATEGORIAS!$A:$A,MATCH($T158,CATEGORIAS!$B:$B,0)))</f>
        <v/>
      </c>
      <c r="W158" t="str">
        <f>IF($U158="","",INDEX(SUBCATEGORIAS!$A:$A,MATCH($U158,SUBCATEGORIAS!$B:$B,0)))</f>
        <v/>
      </c>
      <c r="X158" t="str">
        <f t="shared" si="38"/>
        <v/>
      </c>
      <c r="Y158" t="str">
        <f t="shared" si="43"/>
        <v/>
      </c>
      <c r="Z158" t="str">
        <f t="shared" si="44"/>
        <v/>
      </c>
      <c r="AB158">
        <v>156</v>
      </c>
      <c r="AC158" t="str">
        <f t="shared" si="47"/>
        <v/>
      </c>
      <c r="AD158" t="str">
        <f>IFERROR(IF(MATCH($AC157,$P:$P,0)&gt;0,CONCATENATE("id_articulo: ",$AC157,","),0),"")</f>
        <v>id_articulo: 15,</v>
      </c>
      <c r="AI158">
        <f>IF($D158="","",INDEX(CATEGORIAS!$A:$A,MATCH($D158,CATEGORIAS!$B:$B,0)))</f>
        <v>7</v>
      </c>
      <c r="AJ158">
        <f>IF($E158="","",INDEX(SUBCATEGORIAS!$A:$A,MATCH($E158,SUBCATEGORIAS!$B:$B,0)))</f>
        <v>37</v>
      </c>
      <c r="AK158">
        <f t="shared" si="39"/>
        <v>156</v>
      </c>
      <c r="AM158" s="2" t="str">
        <f t="shared" si="45"/>
        <v>007</v>
      </c>
      <c r="AN158" t="str">
        <f t="shared" si="46"/>
        <v>0037</v>
      </c>
      <c r="AO158" t="str">
        <f t="shared" si="40"/>
        <v>00156</v>
      </c>
      <c r="AP158" t="str">
        <f t="shared" si="41"/>
        <v>{ id_sku: '007003700156', id_articulo: '121', variacion: 'Árbol de Té y Romero (125 g)' },</v>
      </c>
    </row>
    <row r="159" spans="1:42" x14ac:dyDescent="0.25">
      <c r="A159">
        <f>IF(C159="","",MAX($A$2:A158)+1)</f>
        <v>157</v>
      </c>
      <c r="B159" s="3">
        <f>IF(C159="","",IF(COUNTIF($C$2:$C158,$C159)=0,MAX($B$2:$B158)+1,""))</f>
        <v>122</v>
      </c>
      <c r="C159" t="s">
        <v>660</v>
      </c>
      <c r="D159" t="s">
        <v>627</v>
      </c>
      <c r="E159" t="s">
        <v>630</v>
      </c>
      <c r="F159" t="s">
        <v>663</v>
      </c>
      <c r="I159">
        <v>3000</v>
      </c>
      <c r="J159" s="18" t="s">
        <v>664</v>
      </c>
      <c r="L159" t="s">
        <v>625</v>
      </c>
      <c r="M159" s="3" t="str">
        <f t="shared" si="42"/>
        <v>Aceite de Almendras (125 g)</v>
      </c>
      <c r="N159" s="3" t="str">
        <f>IF(C159="","",IF(AND(C159&lt;&gt;"",D159&lt;&gt;"",E159&lt;&gt;"",I159&lt;&gt;"",M159&lt;&gt;"",J159&lt;&gt;"",IFERROR(MATCH(INDEX($B:$B,MATCH($C159,$C:$C,0)),IMAGENES!$B:$B,0),-1)&gt;0),"'si'","'no'"))</f>
        <v>'si'</v>
      </c>
      <c r="P159" t="str">
        <f t="shared" si="32"/>
        <v/>
      </c>
      <c r="Q159" t="str">
        <f t="shared" si="33"/>
        <v/>
      </c>
      <c r="R159" t="str">
        <f t="shared" si="34"/>
        <v/>
      </c>
      <c r="S159" t="str">
        <f t="shared" si="35"/>
        <v/>
      </c>
      <c r="T159" t="str">
        <f t="shared" si="36"/>
        <v/>
      </c>
      <c r="U159" t="str">
        <f t="shared" si="37"/>
        <v/>
      </c>
      <c r="V159" t="str">
        <f>IF($T159="","",INDEX(CATEGORIAS!$A:$A,MATCH($T159,CATEGORIAS!$B:$B,0)))</f>
        <v/>
      </c>
      <c r="W159" t="str">
        <f>IF($U159="","",INDEX(SUBCATEGORIAS!$A:$A,MATCH($U159,SUBCATEGORIAS!$B:$B,0)))</f>
        <v/>
      </c>
      <c r="X159" t="str">
        <f t="shared" si="38"/>
        <v/>
      </c>
      <c r="Y159" t="str">
        <f t="shared" si="43"/>
        <v/>
      </c>
      <c r="Z159" t="str">
        <f t="shared" si="44"/>
        <v/>
      </c>
      <c r="AB159">
        <v>157</v>
      </c>
      <c r="AC159" t="str">
        <f t="shared" si="47"/>
        <v/>
      </c>
      <c r="AD159" t="str">
        <f>IFERROR(IF(MATCH($AC157,$P:$P,0)&gt;0,CONCATENATE("nombre: '",INDEX($Q:$Q,MATCH($AC157,$P:$P,0)),"',"),0),"")</f>
        <v>nombre: 'Libro Primeras Letras',</v>
      </c>
      <c r="AI159">
        <f>IF($D159="","",INDEX(CATEGORIAS!$A:$A,MATCH($D159,CATEGORIAS!$B:$B,0)))</f>
        <v>7</v>
      </c>
      <c r="AJ159">
        <f>IF($E159="","",INDEX(SUBCATEGORIAS!$A:$A,MATCH($E159,SUBCATEGORIAS!$B:$B,0)))</f>
        <v>37</v>
      </c>
      <c r="AK159">
        <f t="shared" si="39"/>
        <v>157</v>
      </c>
      <c r="AM159" s="2" t="str">
        <f t="shared" si="45"/>
        <v>007</v>
      </c>
      <c r="AN159" t="str">
        <f t="shared" si="46"/>
        <v>0037</v>
      </c>
      <c r="AO159" t="str">
        <f t="shared" si="40"/>
        <v>00157</v>
      </c>
      <c r="AP159" t="str">
        <f t="shared" si="41"/>
        <v>{ id_sku: '007003700157', id_articulo: '122', variacion: 'Aceite de Almendras (125 g)' },</v>
      </c>
    </row>
    <row r="160" spans="1:42" x14ac:dyDescent="0.25">
      <c r="A160" t="str">
        <f>IF(C160="","",MAX($A$2:A159)+1)</f>
        <v/>
      </c>
      <c r="B160" s="3" t="str">
        <f>IF(C160="","",IF(COUNTIF($C$2:$C159,$C160)=0,MAX($B$2:$B159)+1,""))</f>
        <v/>
      </c>
      <c r="L160" t="s">
        <v>625</v>
      </c>
      <c r="M160" s="3" t="str">
        <f t="shared" si="42"/>
        <v/>
      </c>
      <c r="N160" s="3" t="str">
        <f>IF(C160="","",IF(AND(C160&lt;&gt;"",D160&lt;&gt;"",E160&lt;&gt;"",I160&lt;&gt;"",M160&lt;&gt;"",J160&lt;&gt;"",IFERROR(MATCH(INDEX($B:$B,MATCH($C160,$C:$C,0)),IMAGENES!$B:$B,0),-1)&gt;0),"'si'","'no'"))</f>
        <v/>
      </c>
      <c r="P160" t="str">
        <f t="shared" si="32"/>
        <v/>
      </c>
      <c r="Q160" t="str">
        <f t="shared" si="33"/>
        <v/>
      </c>
      <c r="R160" t="str">
        <f t="shared" si="34"/>
        <v/>
      </c>
      <c r="S160" t="str">
        <f t="shared" si="35"/>
        <v/>
      </c>
      <c r="T160" t="str">
        <f t="shared" si="36"/>
        <v/>
      </c>
      <c r="U160" t="str">
        <f t="shared" si="37"/>
        <v/>
      </c>
      <c r="V160" t="str">
        <f>IF($T160="","",INDEX(CATEGORIAS!$A:$A,MATCH($T160,CATEGORIAS!$B:$B,0)))</f>
        <v/>
      </c>
      <c r="W160" t="str">
        <f>IF($U160="","",INDEX(SUBCATEGORIAS!$A:$A,MATCH($U160,SUBCATEGORIAS!$B:$B,0)))</f>
        <v/>
      </c>
      <c r="X160" t="str">
        <f t="shared" si="38"/>
        <v/>
      </c>
      <c r="Y160" t="str">
        <f t="shared" si="43"/>
        <v/>
      </c>
      <c r="Z160" t="str">
        <f t="shared" si="44"/>
        <v/>
      </c>
      <c r="AB160">
        <v>158</v>
      </c>
      <c r="AC160" t="str">
        <f t="shared" si="47"/>
        <v/>
      </c>
      <c r="AD160" t="str">
        <f>IFERROR(IF(MATCH($AC157,$P:$P,0)&gt;0,CONCATENATE("descripcion: '",INDEX($R:$R,MATCH($AC157,$P:$P,0)),"',"),0),"")</f>
        <v>descripcion: 'Librito colección primeros. Medidas: 10,5cm x 14cm',</v>
      </c>
      <c r="AI160" t="str">
        <f>IF($D160="","",INDEX(CATEGORIAS!$A:$A,MATCH($D160,CATEGORIAS!$B:$B,0)))</f>
        <v/>
      </c>
      <c r="AJ160" t="str">
        <f>IF($E160="","",INDEX(SUBCATEGORIAS!$A:$A,MATCH($E160,SUBCATEGORIAS!$B:$B,0)))</f>
        <v/>
      </c>
      <c r="AK160" t="str">
        <f t="shared" si="39"/>
        <v/>
      </c>
      <c r="AM160" s="2" t="str">
        <f t="shared" si="45"/>
        <v/>
      </c>
      <c r="AN160" t="str">
        <f t="shared" si="46"/>
        <v/>
      </c>
      <c r="AO160" t="str">
        <f t="shared" si="40"/>
        <v/>
      </c>
      <c r="AP160" t="str">
        <f t="shared" si="41"/>
        <v/>
      </c>
    </row>
    <row r="161" spans="1:42" x14ac:dyDescent="0.25">
      <c r="A161" t="str">
        <f>IF(C161="","",MAX($A$2:A160)+1)</f>
        <v/>
      </c>
      <c r="B161" s="3" t="str">
        <f>IF(C161="","",IF(COUNTIF($C$2:$C160,$C161)=0,MAX($B$2:$B160)+1,""))</f>
        <v/>
      </c>
      <c r="L161" t="s">
        <v>625</v>
      </c>
      <c r="M161" s="3" t="str">
        <f t="shared" si="42"/>
        <v/>
      </c>
      <c r="N161" s="3" t="str">
        <f>IF(C161="","",IF(AND(C161&lt;&gt;"",D161&lt;&gt;"",E161&lt;&gt;"",I161&lt;&gt;"",M161&lt;&gt;"",J161&lt;&gt;"",IFERROR(MATCH(INDEX($B:$B,MATCH($C161,$C:$C,0)),IMAGENES!$B:$B,0),-1)&gt;0),"'si'","'no'"))</f>
        <v/>
      </c>
      <c r="P161" t="str">
        <f t="shared" si="32"/>
        <v/>
      </c>
      <c r="Q161" t="str">
        <f t="shared" si="33"/>
        <v/>
      </c>
      <c r="R161" t="str">
        <f t="shared" si="34"/>
        <v/>
      </c>
      <c r="S161" t="str">
        <f t="shared" si="35"/>
        <v/>
      </c>
      <c r="T161" t="str">
        <f t="shared" si="36"/>
        <v/>
      </c>
      <c r="U161" t="str">
        <f t="shared" si="37"/>
        <v/>
      </c>
      <c r="V161" t="str">
        <f>IF($T161="","",INDEX(CATEGORIAS!$A:$A,MATCH($T161,CATEGORIAS!$B:$B,0)))</f>
        <v/>
      </c>
      <c r="W161" t="str">
        <f>IF($U161="","",INDEX(SUBCATEGORIAS!$A:$A,MATCH($U161,SUBCATEGORIAS!$B:$B,0)))</f>
        <v/>
      </c>
      <c r="X161" t="str">
        <f t="shared" si="38"/>
        <v/>
      </c>
      <c r="Y161" t="str">
        <f t="shared" si="43"/>
        <v/>
      </c>
      <c r="Z161" t="str">
        <f t="shared" si="44"/>
        <v/>
      </c>
      <c r="AB161">
        <v>159</v>
      </c>
      <c r="AC161" t="str">
        <f t="shared" si="47"/>
        <v/>
      </c>
      <c r="AD161" t="str">
        <f>IFERROR(IF(MATCH($AC157,$P:$P,0)&gt;0,CONCATENATE("descripcion_larga: '",INDEX($S:$S,MATCH($AC157,$P:$P,0)),"',"),0),"")</f>
        <v>descripcion_larga: 'Adecuado para niños de 1 año en adelante. La colección es de 4 libros: Palabras, Animales, Números y Letras. Cada página contiene una fotografía vívida y colorida del objeto. Adecuado para el agarre de los bebés.',</v>
      </c>
      <c r="AI161" t="str">
        <f>IF($D161="","",INDEX(CATEGORIAS!$A:$A,MATCH($D161,CATEGORIAS!$B:$B,0)))</f>
        <v/>
      </c>
      <c r="AJ161" t="str">
        <f>IF($E161="","",INDEX(SUBCATEGORIAS!$A:$A,MATCH($E161,SUBCATEGORIAS!$B:$B,0)))</f>
        <v/>
      </c>
      <c r="AK161" t="str">
        <f t="shared" si="39"/>
        <v/>
      </c>
      <c r="AM161" s="2" t="str">
        <f t="shared" si="45"/>
        <v/>
      </c>
      <c r="AN161" t="str">
        <f t="shared" si="46"/>
        <v/>
      </c>
      <c r="AO161" t="str">
        <f t="shared" si="40"/>
        <v/>
      </c>
      <c r="AP161" t="str">
        <f t="shared" si="41"/>
        <v/>
      </c>
    </row>
    <row r="162" spans="1:42" x14ac:dyDescent="0.25">
      <c r="A162" t="str">
        <f>IF(C162="","",MAX($A$2:A161)+1)</f>
        <v/>
      </c>
      <c r="B162" s="3" t="str">
        <f>IF(C162="","",IF(COUNTIF($C$2:$C161,$C162)=0,MAX($B$2:$B161)+1,""))</f>
        <v/>
      </c>
      <c r="L162" t="s">
        <v>625</v>
      </c>
      <c r="M162" s="3" t="str">
        <f t="shared" si="42"/>
        <v/>
      </c>
      <c r="N162" s="3" t="str">
        <f>IF(C162="","",IF(AND(C162&lt;&gt;"",D162&lt;&gt;"",E162&lt;&gt;"",I162&lt;&gt;"",M162&lt;&gt;"",J162&lt;&gt;"",IFERROR(MATCH(INDEX($B:$B,MATCH($C162,$C:$C,0)),IMAGENES!$B:$B,0),-1)&gt;0),"'si'","'no'"))</f>
        <v/>
      </c>
      <c r="P162" t="str">
        <f t="shared" si="32"/>
        <v/>
      </c>
      <c r="Q162" t="str">
        <f t="shared" si="33"/>
        <v/>
      </c>
      <c r="R162" t="str">
        <f t="shared" si="34"/>
        <v/>
      </c>
      <c r="S162" t="str">
        <f t="shared" si="35"/>
        <v/>
      </c>
      <c r="T162" t="str">
        <f t="shared" si="36"/>
        <v/>
      </c>
      <c r="U162" t="str">
        <f t="shared" si="37"/>
        <v/>
      </c>
      <c r="V162" t="str">
        <f>IF($T162="","",INDEX(CATEGORIAS!$A:$A,MATCH($T162,CATEGORIAS!$B:$B,0)))</f>
        <v/>
      </c>
      <c r="W162" t="str">
        <f>IF($U162="","",INDEX(SUBCATEGORIAS!$A:$A,MATCH($U162,SUBCATEGORIAS!$B:$B,0)))</f>
        <v/>
      </c>
      <c r="X162" t="str">
        <f t="shared" si="38"/>
        <v/>
      </c>
      <c r="Y162" t="str">
        <f t="shared" si="43"/>
        <v/>
      </c>
      <c r="Z162" t="str">
        <f t="shared" si="44"/>
        <v/>
      </c>
      <c r="AB162">
        <v>160</v>
      </c>
      <c r="AC162" t="str">
        <f t="shared" si="47"/>
        <v/>
      </c>
      <c r="AD162" t="str">
        <f>IFERROR(IF(MATCH($AC157,$P:$P,0)&gt;0,CONCATENATE("id_categoria: '",INDEX($V:$V,MATCH($AC157,$P:$P,0)),"',"),0),"")</f>
        <v>id_categoria: '4',</v>
      </c>
      <c r="AI162" t="str">
        <f>IF($D162="","",INDEX(CATEGORIAS!$A:$A,MATCH($D162,CATEGORIAS!$B:$B,0)))</f>
        <v/>
      </c>
      <c r="AJ162" t="str">
        <f>IF($E162="","",INDEX(SUBCATEGORIAS!$A:$A,MATCH($E162,SUBCATEGORIAS!$B:$B,0)))</f>
        <v/>
      </c>
      <c r="AK162" t="str">
        <f t="shared" si="39"/>
        <v/>
      </c>
      <c r="AM162" s="2" t="str">
        <f t="shared" si="45"/>
        <v/>
      </c>
      <c r="AN162" t="str">
        <f t="shared" si="46"/>
        <v/>
      </c>
      <c r="AO162" t="str">
        <f t="shared" si="40"/>
        <v/>
      </c>
      <c r="AP162" t="str">
        <f t="shared" si="41"/>
        <v/>
      </c>
    </row>
    <row r="163" spans="1:42" x14ac:dyDescent="0.25">
      <c r="A163" t="str">
        <f>IF(C163="","",MAX($A$2:A162)+1)</f>
        <v/>
      </c>
      <c r="B163" s="3" t="str">
        <f>IF(C163="","",IF(COUNTIF($C$2:$C162,$C163)=0,MAX($B$2:$B162)+1,""))</f>
        <v/>
      </c>
      <c r="L163" t="s">
        <v>625</v>
      </c>
      <c r="M163" s="3" t="str">
        <f t="shared" si="42"/>
        <v/>
      </c>
      <c r="N163" s="3" t="str">
        <f>IF(C163="","",IF(AND(C163&lt;&gt;"",D163&lt;&gt;"",E163&lt;&gt;"",I163&lt;&gt;"",M163&lt;&gt;"",J163&lt;&gt;"",IFERROR(MATCH(INDEX($B:$B,MATCH($C163,$C:$C,0)),IMAGENES!$B:$B,0),-1)&gt;0),"'si'","'no'"))</f>
        <v/>
      </c>
      <c r="P163" t="str">
        <f t="shared" si="32"/>
        <v/>
      </c>
      <c r="Q163" t="str">
        <f t="shared" si="33"/>
        <v/>
      </c>
      <c r="R163" t="str">
        <f t="shared" si="34"/>
        <v/>
      </c>
      <c r="S163" t="str">
        <f t="shared" si="35"/>
        <v/>
      </c>
      <c r="T163" t="str">
        <f t="shared" si="36"/>
        <v/>
      </c>
      <c r="U163" t="str">
        <f t="shared" si="37"/>
        <v/>
      </c>
      <c r="V163" t="str">
        <f>IF($T163="","",INDEX(CATEGORIAS!$A:$A,MATCH($T163,CATEGORIAS!$B:$B,0)))</f>
        <v/>
      </c>
      <c r="W163" t="str">
        <f>IF($U163="","",INDEX(SUBCATEGORIAS!$A:$A,MATCH($U163,SUBCATEGORIAS!$B:$B,0)))</f>
        <v/>
      </c>
      <c r="X163" t="str">
        <f t="shared" si="38"/>
        <v/>
      </c>
      <c r="Y163" t="str">
        <f t="shared" si="43"/>
        <v/>
      </c>
      <c r="Z163" t="str">
        <f t="shared" si="44"/>
        <v/>
      </c>
      <c r="AB163">
        <v>161</v>
      </c>
      <c r="AC163" t="str">
        <f t="shared" si="47"/>
        <v/>
      </c>
      <c r="AD163" t="str">
        <f>IFERROR(IF(MATCH($AC157,$P:$P,0)&gt;0,CONCATENATE("id_subcategoria: '",INDEX($W:$W,MATCH($AC157,$P:$P,0)),"',"),0),"")</f>
        <v>id_subcategoria: '6',</v>
      </c>
      <c r="AI163" t="str">
        <f>IF($D163="","",INDEX(CATEGORIAS!$A:$A,MATCH($D163,CATEGORIAS!$B:$B,0)))</f>
        <v/>
      </c>
      <c r="AJ163" t="str">
        <f>IF($E163="","",INDEX(SUBCATEGORIAS!$A:$A,MATCH($E163,SUBCATEGORIAS!$B:$B,0)))</f>
        <v/>
      </c>
      <c r="AK163" t="str">
        <f t="shared" si="39"/>
        <v/>
      </c>
      <c r="AM163" s="2" t="str">
        <f t="shared" si="45"/>
        <v/>
      </c>
      <c r="AN163" t="str">
        <f t="shared" si="46"/>
        <v/>
      </c>
      <c r="AO163" t="str">
        <f t="shared" si="40"/>
        <v/>
      </c>
      <c r="AP163" t="str">
        <f t="shared" si="41"/>
        <v/>
      </c>
    </row>
    <row r="164" spans="1:42" x14ac:dyDescent="0.25">
      <c r="A164" t="str">
        <f>IF(C164="","",MAX($A$2:A163)+1)</f>
        <v/>
      </c>
      <c r="B164" s="3" t="str">
        <f>IF(C164="","",IF(COUNTIF($C$2:$C163,$C164)=0,MAX($B$2:$B163)+1,""))</f>
        <v/>
      </c>
      <c r="L164" t="s">
        <v>625</v>
      </c>
      <c r="M164" s="3" t="str">
        <f t="shared" si="42"/>
        <v/>
      </c>
      <c r="N164" s="3" t="str">
        <f>IF(C164="","",IF(AND(C164&lt;&gt;"",D164&lt;&gt;"",E164&lt;&gt;"",I164&lt;&gt;"",M164&lt;&gt;"",J164&lt;&gt;"",IFERROR(MATCH(INDEX($B:$B,MATCH($C164,$C:$C,0)),IMAGENES!$B:$B,0),-1)&gt;0),"'si'","'no'"))</f>
        <v/>
      </c>
      <c r="P164" t="str">
        <f t="shared" si="32"/>
        <v/>
      </c>
      <c r="Q164" t="str">
        <f t="shared" si="33"/>
        <v/>
      </c>
      <c r="R164" t="str">
        <f t="shared" si="34"/>
        <v/>
      </c>
      <c r="S164" t="str">
        <f t="shared" si="35"/>
        <v/>
      </c>
      <c r="T164" t="str">
        <f t="shared" si="36"/>
        <v/>
      </c>
      <c r="U164" t="str">
        <f t="shared" si="37"/>
        <v/>
      </c>
      <c r="V164" t="str">
        <f>IF($T164="","",INDEX(CATEGORIAS!$A:$A,MATCH($T164,CATEGORIAS!$B:$B,0)))</f>
        <v/>
      </c>
      <c r="W164" t="str">
        <f>IF($U164="","",INDEX(SUBCATEGORIAS!$A:$A,MATCH($U164,SUBCATEGORIAS!$B:$B,0)))</f>
        <v/>
      </c>
      <c r="X164" t="str">
        <f t="shared" si="38"/>
        <v/>
      </c>
      <c r="Y164" t="str">
        <f t="shared" si="43"/>
        <v/>
      </c>
      <c r="Z164" t="str">
        <f t="shared" si="44"/>
        <v/>
      </c>
      <c r="AB164">
        <v>162</v>
      </c>
      <c r="AC164" t="str">
        <f t="shared" si="47"/>
        <v/>
      </c>
      <c r="AD164" t="str">
        <f>IFERROR(IF(MATCH($AC157,$P:$P,0)&gt;0,CONCATENATE("precio: ",INDEX($X:$X,MATCH($AC157,$P:$P,0)),","),0),"")</f>
        <v>precio: 1500,</v>
      </c>
      <c r="AI164" t="str">
        <f>IF($D164="","",INDEX(CATEGORIAS!$A:$A,MATCH($D164,CATEGORIAS!$B:$B,0)))</f>
        <v/>
      </c>
      <c r="AJ164" t="str">
        <f>IF($E164="","",INDEX(SUBCATEGORIAS!$A:$A,MATCH($E164,SUBCATEGORIAS!$B:$B,0)))</f>
        <v/>
      </c>
      <c r="AK164" t="str">
        <f t="shared" si="39"/>
        <v/>
      </c>
      <c r="AM164" s="2" t="str">
        <f t="shared" si="45"/>
        <v/>
      </c>
      <c r="AN164" t="str">
        <f t="shared" si="46"/>
        <v/>
      </c>
      <c r="AO164" t="str">
        <f t="shared" si="40"/>
        <v/>
      </c>
      <c r="AP164" t="str">
        <f t="shared" si="41"/>
        <v/>
      </c>
    </row>
    <row r="165" spans="1:42" x14ac:dyDescent="0.25">
      <c r="A165" t="str">
        <f>IF(C165="","",MAX($A$2:A164)+1)</f>
        <v/>
      </c>
      <c r="B165" s="3" t="str">
        <f>IF(C165="","",IF(COUNTIF($C$2:$C164,$C165)=0,MAX($B$2:$B164)+1,""))</f>
        <v/>
      </c>
      <c r="L165" t="s">
        <v>625</v>
      </c>
      <c r="M165" s="3" t="str">
        <f t="shared" si="42"/>
        <v/>
      </c>
      <c r="N165" s="3" t="str">
        <f>IF(C165="","",IF(AND(C165&lt;&gt;"",D165&lt;&gt;"",E165&lt;&gt;"",I165&lt;&gt;"",M165&lt;&gt;"",J165&lt;&gt;"",IFERROR(MATCH(INDEX($B:$B,MATCH($C165,$C:$C,0)),IMAGENES!$B:$B,0),-1)&gt;0),"'si'","'no'"))</f>
        <v/>
      </c>
      <c r="P165" t="str">
        <f t="shared" si="32"/>
        <v/>
      </c>
      <c r="Q165" t="str">
        <f t="shared" si="33"/>
        <v/>
      </c>
      <c r="R165" t="str">
        <f t="shared" si="34"/>
        <v/>
      </c>
      <c r="S165" t="str">
        <f t="shared" si="35"/>
        <v/>
      </c>
      <c r="T165" t="str">
        <f t="shared" si="36"/>
        <v/>
      </c>
      <c r="U165" t="str">
        <f t="shared" si="37"/>
        <v/>
      </c>
      <c r="V165" t="str">
        <f>IF($T165="","",INDEX(CATEGORIAS!$A:$A,MATCH($T165,CATEGORIAS!$B:$B,0)))</f>
        <v/>
      </c>
      <c r="W165" t="str">
        <f>IF($U165="","",INDEX(SUBCATEGORIAS!$A:$A,MATCH($U165,SUBCATEGORIAS!$B:$B,0)))</f>
        <v/>
      </c>
      <c r="X165" t="str">
        <f t="shared" si="38"/>
        <v/>
      </c>
      <c r="Y165" t="str">
        <f t="shared" si="43"/>
        <v/>
      </c>
      <c r="Z165" t="str">
        <f t="shared" si="44"/>
        <v/>
      </c>
      <c r="AB165">
        <v>163</v>
      </c>
      <c r="AC165" t="str">
        <f t="shared" si="47"/>
        <v/>
      </c>
      <c r="AD165" t="str">
        <f>IFERROR(IF(MATCH($AC157,$P:$P,0)&gt;0,CONCATENATE("video: ",IF(OR(INDEX($Y:$Y,MATCH($AC157,$P:$P,0))=0,INDEX($Y:$Y,MATCH($AC157,$P:$P,0))=" ",INDEX($Y:$Y,MATCH($AC157,$P:$P,0))=""),CONCATENATE(CHAR(39),CHAR(39)),CONCATENATE(CHAR(39),INDEX($Y:$Y,MATCH($AC157,$P:$P,0)),CHAR(39))),","),0),"")</f>
        <v>video: '',</v>
      </c>
      <c r="AI165" t="str">
        <f>IF($D165="","",INDEX(CATEGORIAS!$A:$A,MATCH($D165,CATEGORIAS!$B:$B,0)))</f>
        <v/>
      </c>
      <c r="AJ165" t="str">
        <f>IF($E165="","",INDEX(SUBCATEGORIAS!$A:$A,MATCH($E165,SUBCATEGORIAS!$B:$B,0)))</f>
        <v/>
      </c>
      <c r="AK165" t="str">
        <f t="shared" si="39"/>
        <v/>
      </c>
      <c r="AM165" s="2" t="str">
        <f t="shared" si="45"/>
        <v/>
      </c>
      <c r="AN165" t="str">
        <f t="shared" si="46"/>
        <v/>
      </c>
      <c r="AO165" t="str">
        <f t="shared" si="40"/>
        <v/>
      </c>
      <c r="AP165" t="str">
        <f t="shared" si="41"/>
        <v/>
      </c>
    </row>
    <row r="166" spans="1:42" x14ac:dyDescent="0.25">
      <c r="A166" t="str">
        <f>IF(C166="","",MAX($A$2:A165)+1)</f>
        <v/>
      </c>
      <c r="B166" s="3" t="str">
        <f>IF(C166="","",IF(COUNTIF($C$2:$C165,$C166)=0,MAX($B$2:$B165)+1,""))</f>
        <v/>
      </c>
      <c r="L166" t="s">
        <v>625</v>
      </c>
      <c r="M166" s="3" t="str">
        <f t="shared" si="42"/>
        <v/>
      </c>
      <c r="N166" s="3" t="str">
        <f>IF(C166="","",IF(AND(C166&lt;&gt;"",D166&lt;&gt;"",E166&lt;&gt;"",I166&lt;&gt;"",M166&lt;&gt;"",J166&lt;&gt;"",IFERROR(MATCH(INDEX($B:$B,MATCH($C166,$C:$C,0)),IMAGENES!$B:$B,0),-1)&gt;0),"'si'","'no'"))</f>
        <v/>
      </c>
      <c r="P166" t="str">
        <f t="shared" si="32"/>
        <v/>
      </c>
      <c r="Q166" t="str">
        <f t="shared" si="33"/>
        <v/>
      </c>
      <c r="R166" t="str">
        <f t="shared" si="34"/>
        <v/>
      </c>
      <c r="S166" t="str">
        <f t="shared" si="35"/>
        <v/>
      </c>
      <c r="T166" t="str">
        <f t="shared" si="36"/>
        <v/>
      </c>
      <c r="U166" t="str">
        <f t="shared" si="37"/>
        <v/>
      </c>
      <c r="V166" t="str">
        <f>IF($T166="","",INDEX(CATEGORIAS!$A:$A,MATCH($T166,CATEGORIAS!$B:$B,0)))</f>
        <v/>
      </c>
      <c r="W166" t="str">
        <f>IF($U166="","",INDEX(SUBCATEGORIAS!$A:$A,MATCH($U166,SUBCATEGORIAS!$B:$B,0)))</f>
        <v/>
      </c>
      <c r="X166" t="str">
        <f t="shared" si="38"/>
        <v/>
      </c>
      <c r="Y166" t="str">
        <f t="shared" si="43"/>
        <v/>
      </c>
      <c r="Z166" t="str">
        <f t="shared" si="44"/>
        <v/>
      </c>
      <c r="AB166">
        <v>164</v>
      </c>
      <c r="AC166" t="str">
        <f t="shared" si="47"/>
        <v/>
      </c>
      <c r="AD166" t="str">
        <f>IFERROR(IF(MATCH($AC157,$P:$P,0)&gt;0,CONCATENATE("disponible: ",INDEX($Z:$Z,MATCH($AC157,$P:$P,0)),","),0),"")</f>
        <v>disponible: 'si',</v>
      </c>
      <c r="AI166" t="str">
        <f>IF($D166="","",INDEX(CATEGORIAS!$A:$A,MATCH($D166,CATEGORIAS!$B:$B,0)))</f>
        <v/>
      </c>
      <c r="AJ166" t="str">
        <f>IF($E166="","",INDEX(SUBCATEGORIAS!$A:$A,MATCH($E166,SUBCATEGORIAS!$B:$B,0)))</f>
        <v/>
      </c>
      <c r="AK166" t="str">
        <f t="shared" si="39"/>
        <v/>
      </c>
      <c r="AM166" s="2" t="str">
        <f t="shared" si="45"/>
        <v/>
      </c>
      <c r="AN166" t="str">
        <f t="shared" si="46"/>
        <v/>
      </c>
      <c r="AO166" t="str">
        <f t="shared" si="40"/>
        <v/>
      </c>
      <c r="AP166" t="str">
        <f t="shared" si="41"/>
        <v/>
      </c>
    </row>
    <row r="167" spans="1:42" x14ac:dyDescent="0.25">
      <c r="A167" t="str">
        <f>IF(C167="","",MAX($A$2:A166)+1)</f>
        <v/>
      </c>
      <c r="B167" s="3" t="str">
        <f>IF(C167="","",IF(COUNTIF($C$2:$C166,$C167)=0,MAX($B$2:$B166)+1,""))</f>
        <v/>
      </c>
      <c r="L167" t="s">
        <v>625</v>
      </c>
      <c r="M167" s="3" t="str">
        <f t="shared" si="42"/>
        <v/>
      </c>
      <c r="N167" s="3" t="str">
        <f>IF(C167="","",IF(AND(C167&lt;&gt;"",D167&lt;&gt;"",E167&lt;&gt;"",I167&lt;&gt;"",M167&lt;&gt;"",J167&lt;&gt;"",IFERROR(MATCH(INDEX($B:$B,MATCH($C167,$C:$C,0)),IMAGENES!$B:$B,0),-1)&gt;0),"'si'","'no'"))</f>
        <v/>
      </c>
      <c r="P167" t="str">
        <f t="shared" si="32"/>
        <v/>
      </c>
      <c r="Q167" t="str">
        <f t="shared" si="33"/>
        <v/>
      </c>
      <c r="R167" t="str">
        <f t="shared" si="34"/>
        <v/>
      </c>
      <c r="S167" t="str">
        <f t="shared" si="35"/>
        <v/>
      </c>
      <c r="T167" t="str">
        <f t="shared" si="36"/>
        <v/>
      </c>
      <c r="U167" t="str">
        <f t="shared" si="37"/>
        <v/>
      </c>
      <c r="V167" t="str">
        <f>IF($T167="","",INDEX(CATEGORIAS!$A:$A,MATCH($T167,CATEGORIAS!$B:$B,0)))</f>
        <v/>
      </c>
      <c r="W167" t="str">
        <f>IF($U167="","",INDEX(SUBCATEGORIAS!$A:$A,MATCH($U167,SUBCATEGORIAS!$B:$B,0)))</f>
        <v/>
      </c>
      <c r="X167" t="str">
        <f t="shared" si="38"/>
        <v/>
      </c>
      <c r="Y167" t="str">
        <f t="shared" si="43"/>
        <v/>
      </c>
      <c r="Z167" t="str">
        <f t="shared" si="44"/>
        <v/>
      </c>
      <c r="AB167">
        <v>165</v>
      </c>
      <c r="AC167" t="str">
        <f t="shared" si="47"/>
        <v/>
      </c>
      <c r="AD167" t="str">
        <f>IFERROR(IF(MATCH($AC157,$P:$P,0)&gt;0,"},",0),"")</f>
        <v>},</v>
      </c>
      <c r="AI167" t="str">
        <f>IF($D167="","",INDEX(CATEGORIAS!$A:$A,MATCH($D167,CATEGORIAS!$B:$B,0)))</f>
        <v/>
      </c>
      <c r="AJ167" t="str">
        <f>IF($E167="","",INDEX(SUBCATEGORIAS!$A:$A,MATCH($E167,SUBCATEGORIAS!$B:$B,0)))</f>
        <v/>
      </c>
      <c r="AK167" t="str">
        <f t="shared" si="39"/>
        <v/>
      </c>
      <c r="AM167" s="2" t="str">
        <f t="shared" si="45"/>
        <v/>
      </c>
      <c r="AN167" t="str">
        <f t="shared" si="46"/>
        <v/>
      </c>
      <c r="AO167" t="str">
        <f t="shared" si="40"/>
        <v/>
      </c>
      <c r="AP167" t="str">
        <f t="shared" si="41"/>
        <v/>
      </c>
    </row>
    <row r="168" spans="1:42" x14ac:dyDescent="0.25">
      <c r="A168" t="str">
        <f>IF(C168="","",MAX($A$2:A167)+1)</f>
        <v/>
      </c>
      <c r="B168" s="3" t="str">
        <f>IF(C168="","",IF(COUNTIF($C$2:$C167,$C168)=0,MAX($B$2:$B167)+1,""))</f>
        <v/>
      </c>
      <c r="L168" t="s">
        <v>625</v>
      </c>
      <c r="M168" s="3" t="str">
        <f t="shared" si="42"/>
        <v/>
      </c>
      <c r="N168" s="3" t="str">
        <f>IF(C168="","",IF(AND(C168&lt;&gt;"",D168&lt;&gt;"",E168&lt;&gt;"",I168&lt;&gt;"",M168&lt;&gt;"",J168&lt;&gt;"",IFERROR(MATCH(INDEX($B:$B,MATCH($C168,$C:$C,0)),IMAGENES!$B:$B,0),-1)&gt;0),"'si'","'no'"))</f>
        <v/>
      </c>
      <c r="P168" t="str">
        <f t="shared" si="32"/>
        <v/>
      </c>
      <c r="Q168" t="str">
        <f t="shared" si="33"/>
        <v/>
      </c>
      <c r="R168" t="str">
        <f t="shared" si="34"/>
        <v/>
      </c>
      <c r="S168" t="str">
        <f t="shared" si="35"/>
        <v/>
      </c>
      <c r="T168" t="str">
        <f t="shared" si="36"/>
        <v/>
      </c>
      <c r="U168" t="str">
        <f t="shared" si="37"/>
        <v/>
      </c>
      <c r="V168" t="str">
        <f>IF($T168="","",INDEX(CATEGORIAS!$A:$A,MATCH($T168,CATEGORIAS!$B:$B,0)))</f>
        <v/>
      </c>
      <c r="W168" t="str">
        <f>IF($U168="","",INDEX(SUBCATEGORIAS!$A:$A,MATCH($U168,SUBCATEGORIAS!$B:$B,0)))</f>
        <v/>
      </c>
      <c r="X168" t="str">
        <f t="shared" si="38"/>
        <v/>
      </c>
      <c r="Y168" t="str">
        <f t="shared" si="43"/>
        <v/>
      </c>
      <c r="Z168" t="str">
        <f t="shared" si="44"/>
        <v/>
      </c>
      <c r="AB168">
        <v>166</v>
      </c>
      <c r="AC168">
        <f t="shared" si="47"/>
        <v>16</v>
      </c>
      <c r="AD168" t="str">
        <f>IFERROR(IF(MATCH($AC168,$P:$P,0)&gt;0,"{",0),"")</f>
        <v>{</v>
      </c>
      <c r="AI168" t="str">
        <f>IF($D168="","",INDEX(CATEGORIAS!$A:$A,MATCH($D168,CATEGORIAS!$B:$B,0)))</f>
        <v/>
      </c>
      <c r="AJ168" t="str">
        <f>IF($E168="","",INDEX(SUBCATEGORIAS!$A:$A,MATCH($E168,SUBCATEGORIAS!$B:$B,0)))</f>
        <v/>
      </c>
      <c r="AK168" t="str">
        <f t="shared" si="39"/>
        <v/>
      </c>
      <c r="AM168" s="2" t="str">
        <f t="shared" si="45"/>
        <v/>
      </c>
      <c r="AN168" t="str">
        <f t="shared" si="46"/>
        <v/>
      </c>
      <c r="AO168" t="str">
        <f t="shared" si="40"/>
        <v/>
      </c>
      <c r="AP168" t="str">
        <f t="shared" si="41"/>
        <v/>
      </c>
    </row>
    <row r="169" spans="1:42" x14ac:dyDescent="0.25">
      <c r="A169" t="str">
        <f>IF(C169="","",MAX($A$2:A168)+1)</f>
        <v/>
      </c>
      <c r="B169" s="3" t="str">
        <f>IF(C169="","",IF(COUNTIF($C$2:$C168,$C169)=0,MAX($B$2:$B168)+1,""))</f>
        <v/>
      </c>
      <c r="L169" t="s">
        <v>625</v>
      </c>
      <c r="M169" s="3" t="str">
        <f t="shared" si="42"/>
        <v/>
      </c>
      <c r="N169" s="3" t="str">
        <f>IF(C169="","",IF(AND(C169&lt;&gt;"",D169&lt;&gt;"",E169&lt;&gt;"",I169&lt;&gt;"",M169&lt;&gt;"",J169&lt;&gt;"",IFERROR(MATCH(INDEX($B:$B,MATCH($C169,$C:$C,0)),IMAGENES!$B:$B,0),-1)&gt;0),"'si'","'no'"))</f>
        <v/>
      </c>
      <c r="P169" t="str">
        <f t="shared" si="32"/>
        <v/>
      </c>
      <c r="Q169" t="str">
        <f t="shared" si="33"/>
        <v/>
      </c>
      <c r="R169" t="str">
        <f t="shared" si="34"/>
        <v/>
      </c>
      <c r="S169" t="str">
        <f t="shared" si="35"/>
        <v/>
      </c>
      <c r="T169" t="str">
        <f t="shared" si="36"/>
        <v/>
      </c>
      <c r="U169" t="str">
        <f t="shared" si="37"/>
        <v/>
      </c>
      <c r="V169" t="str">
        <f>IF($T169="","",INDEX(CATEGORIAS!$A:$A,MATCH($T169,CATEGORIAS!$B:$B,0)))</f>
        <v/>
      </c>
      <c r="W169" t="str">
        <f>IF($U169="","",INDEX(SUBCATEGORIAS!$A:$A,MATCH($U169,SUBCATEGORIAS!$B:$B,0)))</f>
        <v/>
      </c>
      <c r="X169" t="str">
        <f t="shared" si="38"/>
        <v/>
      </c>
      <c r="Y169" t="str">
        <f t="shared" si="43"/>
        <v/>
      </c>
      <c r="Z169" t="str">
        <f t="shared" si="44"/>
        <v/>
      </c>
      <c r="AB169">
        <v>167</v>
      </c>
      <c r="AC169" t="str">
        <f t="shared" si="47"/>
        <v/>
      </c>
      <c r="AD169" t="str">
        <f>IFERROR(IF(MATCH($AC168,$P:$P,0)&gt;0,CONCATENATE("id_articulo: ",$AC168,","),0),"")</f>
        <v>id_articulo: 16,</v>
      </c>
      <c r="AI169" t="str">
        <f>IF($D169="","",INDEX(CATEGORIAS!$A:$A,MATCH($D169,CATEGORIAS!$B:$B,0)))</f>
        <v/>
      </c>
      <c r="AJ169" t="str">
        <f>IF($E169="","",INDEX(SUBCATEGORIAS!$A:$A,MATCH($E169,SUBCATEGORIAS!$B:$B,0)))</f>
        <v/>
      </c>
      <c r="AK169" t="str">
        <f t="shared" si="39"/>
        <v/>
      </c>
      <c r="AM169" s="2" t="str">
        <f t="shared" si="45"/>
        <v/>
      </c>
      <c r="AN169" t="str">
        <f t="shared" si="46"/>
        <v/>
      </c>
      <c r="AO169" t="str">
        <f t="shared" si="40"/>
        <v/>
      </c>
      <c r="AP169" t="str">
        <f t="shared" si="41"/>
        <v/>
      </c>
    </row>
    <row r="170" spans="1:42" x14ac:dyDescent="0.25">
      <c r="A170" t="str">
        <f>IF(C170="","",MAX($A$2:A169)+1)</f>
        <v/>
      </c>
      <c r="B170" s="3" t="str">
        <f>IF(C170="","",IF(COUNTIF($C$2:$C169,$C170)=0,MAX($B$2:$B169)+1,""))</f>
        <v/>
      </c>
      <c r="L170" t="s">
        <v>625</v>
      </c>
      <c r="M170" s="3" t="str">
        <f t="shared" si="42"/>
        <v/>
      </c>
      <c r="N170" s="3" t="str">
        <f>IF(C170="","",IF(AND(C170&lt;&gt;"",D170&lt;&gt;"",E170&lt;&gt;"",I170&lt;&gt;"",M170&lt;&gt;"",J170&lt;&gt;"",IFERROR(MATCH(INDEX($B:$B,MATCH($C170,$C:$C,0)),IMAGENES!$B:$B,0),-1)&gt;0),"'si'","'no'"))</f>
        <v/>
      </c>
      <c r="P170" t="str">
        <f t="shared" si="32"/>
        <v/>
      </c>
      <c r="Q170" t="str">
        <f t="shared" si="33"/>
        <v/>
      </c>
      <c r="R170" t="str">
        <f t="shared" si="34"/>
        <v/>
      </c>
      <c r="S170" t="str">
        <f t="shared" si="35"/>
        <v/>
      </c>
      <c r="T170" t="str">
        <f t="shared" si="36"/>
        <v/>
      </c>
      <c r="U170" t="str">
        <f t="shared" si="37"/>
        <v/>
      </c>
      <c r="V170" t="str">
        <f>IF($T170="","",INDEX(CATEGORIAS!$A:$A,MATCH($T170,CATEGORIAS!$B:$B,0)))</f>
        <v/>
      </c>
      <c r="W170" t="str">
        <f>IF($U170="","",INDEX(SUBCATEGORIAS!$A:$A,MATCH($U170,SUBCATEGORIAS!$B:$B,0)))</f>
        <v/>
      </c>
      <c r="X170" t="str">
        <f t="shared" si="38"/>
        <v/>
      </c>
      <c r="Y170" t="str">
        <f t="shared" si="43"/>
        <v/>
      </c>
      <c r="Z170" t="str">
        <f t="shared" si="44"/>
        <v/>
      </c>
      <c r="AB170">
        <v>168</v>
      </c>
      <c r="AC170" t="str">
        <f t="shared" si="47"/>
        <v/>
      </c>
      <c r="AD170" t="str">
        <f>IFERROR(IF(MATCH($AC168,$P:$P,0)&gt;0,CONCATENATE("nombre: '",INDEX($Q:$Q,MATCH($AC168,$P:$P,0)),"',"),0),"")</f>
        <v>nombre: 'Libro Primeras Palabras',</v>
      </c>
      <c r="AI170" t="str">
        <f>IF($D170="","",INDEX(CATEGORIAS!$A:$A,MATCH($D170,CATEGORIAS!$B:$B,0)))</f>
        <v/>
      </c>
      <c r="AJ170" t="str">
        <f>IF($E170="","",INDEX(SUBCATEGORIAS!$A:$A,MATCH($E170,SUBCATEGORIAS!$B:$B,0)))</f>
        <v/>
      </c>
      <c r="AK170" t="str">
        <f t="shared" si="39"/>
        <v/>
      </c>
      <c r="AM170" s="2" t="str">
        <f t="shared" si="45"/>
        <v/>
      </c>
      <c r="AN170" t="str">
        <f t="shared" si="46"/>
        <v/>
      </c>
      <c r="AO170" t="str">
        <f t="shared" si="40"/>
        <v/>
      </c>
      <c r="AP170" t="str">
        <f t="shared" si="41"/>
        <v/>
      </c>
    </row>
    <row r="171" spans="1:42" x14ac:dyDescent="0.25">
      <c r="A171" t="str">
        <f>IF(C171="","",MAX($A$2:A170)+1)</f>
        <v/>
      </c>
      <c r="B171" s="3" t="str">
        <f>IF(C171="","",IF(COUNTIF($C$2:$C170,$C171)=0,MAX($B$2:$B170)+1,""))</f>
        <v/>
      </c>
      <c r="L171" t="s">
        <v>625</v>
      </c>
      <c r="M171" s="3" t="str">
        <f t="shared" si="42"/>
        <v/>
      </c>
      <c r="N171" s="3" t="str">
        <f>IF(C171="","",IF(AND(C171&lt;&gt;"",D171&lt;&gt;"",E171&lt;&gt;"",I171&lt;&gt;"",M171&lt;&gt;"",J171&lt;&gt;"",IFERROR(MATCH(INDEX($B:$B,MATCH($C171,$C:$C,0)),IMAGENES!$B:$B,0),-1)&gt;0),"'si'","'no'"))</f>
        <v/>
      </c>
      <c r="P171" t="str">
        <f t="shared" si="32"/>
        <v/>
      </c>
      <c r="Q171" t="str">
        <f t="shared" si="33"/>
        <v/>
      </c>
      <c r="R171" t="str">
        <f t="shared" si="34"/>
        <v/>
      </c>
      <c r="S171" t="str">
        <f t="shared" si="35"/>
        <v/>
      </c>
      <c r="T171" t="str">
        <f t="shared" si="36"/>
        <v/>
      </c>
      <c r="U171" t="str">
        <f t="shared" si="37"/>
        <v/>
      </c>
      <c r="V171" t="str">
        <f>IF($T171="","",INDEX(CATEGORIAS!$A:$A,MATCH($T171,CATEGORIAS!$B:$B,0)))</f>
        <v/>
      </c>
      <c r="W171" t="str">
        <f>IF($U171="","",INDEX(SUBCATEGORIAS!$A:$A,MATCH($U171,SUBCATEGORIAS!$B:$B,0)))</f>
        <v/>
      </c>
      <c r="X171" t="str">
        <f t="shared" si="38"/>
        <v/>
      </c>
      <c r="Y171" t="str">
        <f t="shared" si="43"/>
        <v/>
      </c>
      <c r="Z171" t="str">
        <f t="shared" si="44"/>
        <v/>
      </c>
      <c r="AB171">
        <v>169</v>
      </c>
      <c r="AC171" t="str">
        <f t="shared" si="47"/>
        <v/>
      </c>
      <c r="AD171" t="str">
        <f>IFERROR(IF(MATCH($AC168,$P:$P,0)&gt;0,CONCATENATE("descripcion: '",INDEX($R:$R,MATCH($AC168,$P:$P,0)),"',"),0),"")</f>
        <v>descripcion: 'Librito colección primeros. Medidas: 10,5cm x 14cm',</v>
      </c>
      <c r="AI171" t="str">
        <f>IF($D171="","",INDEX(CATEGORIAS!$A:$A,MATCH($D171,CATEGORIAS!$B:$B,0)))</f>
        <v/>
      </c>
      <c r="AJ171" t="str">
        <f>IF($E171="","",INDEX(SUBCATEGORIAS!$A:$A,MATCH($E171,SUBCATEGORIAS!$B:$B,0)))</f>
        <v/>
      </c>
      <c r="AK171" t="str">
        <f t="shared" si="39"/>
        <v/>
      </c>
      <c r="AM171" s="2" t="str">
        <f t="shared" si="45"/>
        <v/>
      </c>
      <c r="AN171" t="str">
        <f t="shared" si="46"/>
        <v/>
      </c>
      <c r="AO171" t="str">
        <f t="shared" si="40"/>
        <v/>
      </c>
      <c r="AP171" t="str">
        <f t="shared" si="41"/>
        <v/>
      </c>
    </row>
    <row r="172" spans="1:42" x14ac:dyDescent="0.25">
      <c r="A172" t="str">
        <f>IF(C172="","",MAX($A$2:A171)+1)</f>
        <v/>
      </c>
      <c r="B172" s="3" t="str">
        <f>IF(C172="","",IF(COUNTIF($C$2:$C171,$C172)=0,MAX($B$2:$B171)+1,""))</f>
        <v/>
      </c>
      <c r="L172" t="s">
        <v>625</v>
      </c>
      <c r="M172" s="3" t="str">
        <f t="shared" si="42"/>
        <v/>
      </c>
      <c r="N172" s="3" t="str">
        <f>IF(C172="","",IF(AND(C172&lt;&gt;"",D172&lt;&gt;"",E172&lt;&gt;"",I172&lt;&gt;"",M172&lt;&gt;"",J172&lt;&gt;"",IFERROR(MATCH(INDEX($B:$B,MATCH($C172,$C:$C,0)),IMAGENES!$B:$B,0),-1)&gt;0),"'si'","'no'"))</f>
        <v/>
      </c>
      <c r="P172" t="str">
        <f t="shared" si="32"/>
        <v/>
      </c>
      <c r="Q172" t="str">
        <f t="shared" si="33"/>
        <v/>
      </c>
      <c r="R172" t="str">
        <f t="shared" si="34"/>
        <v/>
      </c>
      <c r="S172" t="str">
        <f t="shared" si="35"/>
        <v/>
      </c>
      <c r="T172" t="str">
        <f t="shared" si="36"/>
        <v/>
      </c>
      <c r="U172" t="str">
        <f t="shared" si="37"/>
        <v/>
      </c>
      <c r="V172" t="str">
        <f>IF($T172="","",INDEX(CATEGORIAS!$A:$A,MATCH($T172,CATEGORIAS!$B:$B,0)))</f>
        <v/>
      </c>
      <c r="W172" t="str">
        <f>IF($U172="","",INDEX(SUBCATEGORIAS!$A:$A,MATCH($U172,SUBCATEGORIAS!$B:$B,0)))</f>
        <v/>
      </c>
      <c r="X172" t="str">
        <f t="shared" si="38"/>
        <v/>
      </c>
      <c r="Y172" t="str">
        <f t="shared" si="43"/>
        <v/>
      </c>
      <c r="Z172" t="str">
        <f t="shared" si="44"/>
        <v/>
      </c>
      <c r="AB172">
        <v>170</v>
      </c>
      <c r="AC172" t="str">
        <f t="shared" si="47"/>
        <v/>
      </c>
      <c r="AD172" t="str">
        <f>IFERROR(IF(MATCH($AC168,$P:$P,0)&gt;0,CONCATENATE("descripcion_larga: '",INDEX($S:$S,MATCH($AC168,$P:$P,0)),"',"),0),"")</f>
        <v>descripcion_larga: 'Adecuado para niños de 1 año en adelante. La colección es de 4 libros: Palabras, Animales, Números y Letras. Cada página contiene una fotografía vívida y colorida del objeto. Adecuado para el agarre de los bebés.',</v>
      </c>
      <c r="AI172" t="str">
        <f>IF($D172="","",INDEX(CATEGORIAS!$A:$A,MATCH($D172,CATEGORIAS!$B:$B,0)))</f>
        <v/>
      </c>
      <c r="AJ172" t="str">
        <f>IF($E172="","",INDEX(SUBCATEGORIAS!$A:$A,MATCH($E172,SUBCATEGORIAS!$B:$B,0)))</f>
        <v/>
      </c>
      <c r="AK172" t="str">
        <f t="shared" si="39"/>
        <v/>
      </c>
      <c r="AM172" s="2" t="str">
        <f t="shared" si="45"/>
        <v/>
      </c>
      <c r="AN172" t="str">
        <f t="shared" si="46"/>
        <v/>
      </c>
      <c r="AO172" t="str">
        <f t="shared" si="40"/>
        <v/>
      </c>
      <c r="AP172" t="str">
        <f t="shared" si="41"/>
        <v/>
      </c>
    </row>
    <row r="173" spans="1:42" x14ac:dyDescent="0.25">
      <c r="A173" t="str">
        <f>IF(C173="","",MAX($A$2:A172)+1)</f>
        <v/>
      </c>
      <c r="B173" s="3" t="str">
        <f>IF(C173="","",IF(COUNTIF($C$2:$C172,$C173)=0,MAX($B$2:$B172)+1,""))</f>
        <v/>
      </c>
      <c r="L173" t="s">
        <v>625</v>
      </c>
      <c r="M173" s="3" t="str">
        <f t="shared" si="42"/>
        <v/>
      </c>
      <c r="N173" s="3" t="str">
        <f>IF(C173="","",IF(AND(C173&lt;&gt;"",D173&lt;&gt;"",E173&lt;&gt;"",I173&lt;&gt;"",M173&lt;&gt;"",J173&lt;&gt;"",IFERROR(MATCH(INDEX($B:$B,MATCH($C173,$C:$C,0)),IMAGENES!$B:$B,0),-1)&gt;0),"'si'","'no'"))</f>
        <v/>
      </c>
      <c r="P173" t="str">
        <f t="shared" si="32"/>
        <v/>
      </c>
      <c r="Q173" t="str">
        <f t="shared" si="33"/>
        <v/>
      </c>
      <c r="R173" t="str">
        <f t="shared" si="34"/>
        <v/>
      </c>
      <c r="S173" t="str">
        <f t="shared" si="35"/>
        <v/>
      </c>
      <c r="T173" t="str">
        <f t="shared" si="36"/>
        <v/>
      </c>
      <c r="U173" t="str">
        <f t="shared" si="37"/>
        <v/>
      </c>
      <c r="V173" t="str">
        <f>IF($T173="","",INDEX(CATEGORIAS!$A:$A,MATCH($T173,CATEGORIAS!$B:$B,0)))</f>
        <v/>
      </c>
      <c r="W173" t="str">
        <f>IF($U173="","",INDEX(SUBCATEGORIAS!$A:$A,MATCH($U173,SUBCATEGORIAS!$B:$B,0)))</f>
        <v/>
      </c>
      <c r="X173" t="str">
        <f t="shared" si="38"/>
        <v/>
      </c>
      <c r="Y173" t="str">
        <f t="shared" si="43"/>
        <v/>
      </c>
      <c r="Z173" t="str">
        <f t="shared" si="44"/>
        <v/>
      </c>
      <c r="AB173">
        <v>171</v>
      </c>
      <c r="AC173" t="str">
        <f t="shared" si="47"/>
        <v/>
      </c>
      <c r="AD173" t="str">
        <f>IFERROR(IF(MATCH($AC168,$P:$P,0)&gt;0,CONCATENATE("id_categoria: '",INDEX($V:$V,MATCH($AC168,$P:$P,0)),"',"),0),"")</f>
        <v>id_categoria: '4',</v>
      </c>
      <c r="AI173" t="str">
        <f>IF($D173="","",INDEX(CATEGORIAS!$A:$A,MATCH($D173,CATEGORIAS!$B:$B,0)))</f>
        <v/>
      </c>
      <c r="AJ173" t="str">
        <f>IF($E173="","",INDEX(SUBCATEGORIAS!$A:$A,MATCH($E173,SUBCATEGORIAS!$B:$B,0)))</f>
        <v/>
      </c>
      <c r="AK173" t="str">
        <f t="shared" si="39"/>
        <v/>
      </c>
      <c r="AM173" s="2" t="str">
        <f t="shared" si="45"/>
        <v/>
      </c>
      <c r="AN173" t="str">
        <f t="shared" si="46"/>
        <v/>
      </c>
      <c r="AO173" t="str">
        <f t="shared" si="40"/>
        <v/>
      </c>
      <c r="AP173" t="str">
        <f t="shared" si="41"/>
        <v/>
      </c>
    </row>
    <row r="174" spans="1:42" x14ac:dyDescent="0.25">
      <c r="A174" t="str">
        <f>IF(C174="","",MAX($A$2:A173)+1)</f>
        <v/>
      </c>
      <c r="B174" s="3" t="str">
        <f>IF(C174="","",IF(COUNTIF($C$2:$C173,$C174)=0,MAX($B$2:$B173)+1,""))</f>
        <v/>
      </c>
      <c r="L174" t="s">
        <v>625</v>
      </c>
      <c r="M174" s="3" t="str">
        <f t="shared" si="42"/>
        <v/>
      </c>
      <c r="N174" s="3" t="str">
        <f>IF(C174="","",IF(AND(C174&lt;&gt;"",D174&lt;&gt;"",E174&lt;&gt;"",I174&lt;&gt;"",M174&lt;&gt;"",J174&lt;&gt;"",IFERROR(MATCH(INDEX($B:$B,MATCH($C174,$C:$C,0)),IMAGENES!$B:$B,0),-1)&gt;0),"'si'","'no'"))</f>
        <v/>
      </c>
      <c r="P174" t="str">
        <f t="shared" si="32"/>
        <v/>
      </c>
      <c r="Q174" t="str">
        <f t="shared" si="33"/>
        <v/>
      </c>
      <c r="R174" t="str">
        <f t="shared" si="34"/>
        <v/>
      </c>
      <c r="S174" t="str">
        <f t="shared" si="35"/>
        <v/>
      </c>
      <c r="T174" t="str">
        <f t="shared" si="36"/>
        <v/>
      </c>
      <c r="U174" t="str">
        <f t="shared" si="37"/>
        <v/>
      </c>
      <c r="V174" t="str">
        <f>IF($T174="","",INDEX(CATEGORIAS!$A:$A,MATCH($T174,CATEGORIAS!$B:$B,0)))</f>
        <v/>
      </c>
      <c r="W174" t="str">
        <f>IF($U174="","",INDEX(SUBCATEGORIAS!$A:$A,MATCH($U174,SUBCATEGORIAS!$B:$B,0)))</f>
        <v/>
      </c>
      <c r="X174" t="str">
        <f t="shared" si="38"/>
        <v/>
      </c>
      <c r="Y174" t="str">
        <f t="shared" si="43"/>
        <v/>
      </c>
      <c r="Z174" t="str">
        <f t="shared" si="44"/>
        <v/>
      </c>
      <c r="AB174">
        <v>172</v>
      </c>
      <c r="AC174" t="str">
        <f t="shared" si="47"/>
        <v/>
      </c>
      <c r="AD174" t="str">
        <f>IFERROR(IF(MATCH($AC168,$P:$P,0)&gt;0,CONCATENATE("id_subcategoria: '",INDEX($W:$W,MATCH($AC168,$P:$P,0)),"',"),0),"")</f>
        <v>id_subcategoria: '6',</v>
      </c>
      <c r="AI174" t="str">
        <f>IF($D174="","",INDEX(CATEGORIAS!$A:$A,MATCH($D174,CATEGORIAS!$B:$B,0)))</f>
        <v/>
      </c>
      <c r="AJ174" t="str">
        <f>IF($E174="","",INDEX(SUBCATEGORIAS!$A:$A,MATCH($E174,SUBCATEGORIAS!$B:$B,0)))</f>
        <v/>
      </c>
      <c r="AK174" t="str">
        <f t="shared" si="39"/>
        <v/>
      </c>
      <c r="AM174" s="2" t="str">
        <f t="shared" si="45"/>
        <v/>
      </c>
      <c r="AN174" t="str">
        <f t="shared" si="46"/>
        <v/>
      </c>
      <c r="AO174" t="str">
        <f t="shared" si="40"/>
        <v/>
      </c>
      <c r="AP174" t="str">
        <f t="shared" si="41"/>
        <v/>
      </c>
    </row>
    <row r="175" spans="1:42" x14ac:dyDescent="0.25">
      <c r="A175" t="str">
        <f>IF(C175="","",MAX($A$2:A174)+1)</f>
        <v/>
      </c>
      <c r="B175" s="3" t="str">
        <f>IF(C175="","",IF(COUNTIF($C$2:$C174,$C175)=0,MAX($B$2:$B174)+1,""))</f>
        <v/>
      </c>
      <c r="L175" t="s">
        <v>625</v>
      </c>
      <c r="M175" s="3" t="str">
        <f t="shared" si="42"/>
        <v/>
      </c>
      <c r="N175" s="3" t="str">
        <f>IF(C175="","",IF(AND(C175&lt;&gt;"",D175&lt;&gt;"",E175&lt;&gt;"",I175&lt;&gt;"",M175&lt;&gt;"",J175&lt;&gt;"",IFERROR(MATCH(INDEX($B:$B,MATCH($C175,$C:$C,0)),IMAGENES!$B:$B,0),-1)&gt;0),"'si'","'no'"))</f>
        <v/>
      </c>
      <c r="P175" t="str">
        <f t="shared" si="32"/>
        <v/>
      </c>
      <c r="Q175" t="str">
        <f t="shared" si="33"/>
        <v/>
      </c>
      <c r="R175" t="str">
        <f t="shared" si="34"/>
        <v/>
      </c>
      <c r="S175" t="str">
        <f t="shared" si="35"/>
        <v/>
      </c>
      <c r="T175" t="str">
        <f t="shared" si="36"/>
        <v/>
      </c>
      <c r="U175" t="str">
        <f t="shared" si="37"/>
        <v/>
      </c>
      <c r="V175" t="str">
        <f>IF($T175="","",INDEX(CATEGORIAS!$A:$A,MATCH($T175,CATEGORIAS!$B:$B,0)))</f>
        <v/>
      </c>
      <c r="W175" t="str">
        <f>IF($U175="","",INDEX(SUBCATEGORIAS!$A:$A,MATCH($U175,SUBCATEGORIAS!$B:$B,0)))</f>
        <v/>
      </c>
      <c r="X175" t="str">
        <f t="shared" si="38"/>
        <v/>
      </c>
      <c r="Y175" t="str">
        <f t="shared" si="43"/>
        <v/>
      </c>
      <c r="Z175" t="str">
        <f t="shared" si="44"/>
        <v/>
      </c>
      <c r="AB175">
        <v>173</v>
      </c>
      <c r="AC175" t="str">
        <f t="shared" si="47"/>
        <v/>
      </c>
      <c r="AD175" t="str">
        <f>IFERROR(IF(MATCH($AC168,$P:$P,0)&gt;0,CONCATENATE("precio: ",INDEX($X:$X,MATCH($AC168,$P:$P,0)),","),0),"")</f>
        <v>precio: 1500,</v>
      </c>
      <c r="AI175" t="str">
        <f>IF($D175="","",INDEX(CATEGORIAS!$A:$A,MATCH($D175,CATEGORIAS!$B:$B,0)))</f>
        <v/>
      </c>
      <c r="AJ175" t="str">
        <f>IF($E175="","",INDEX(SUBCATEGORIAS!$A:$A,MATCH($E175,SUBCATEGORIAS!$B:$B,0)))</f>
        <v/>
      </c>
      <c r="AK175" t="str">
        <f t="shared" si="39"/>
        <v/>
      </c>
      <c r="AM175" s="2" t="str">
        <f t="shared" si="45"/>
        <v/>
      </c>
      <c r="AN175" t="str">
        <f t="shared" si="46"/>
        <v/>
      </c>
      <c r="AO175" t="str">
        <f t="shared" si="40"/>
        <v/>
      </c>
      <c r="AP175" t="str">
        <f t="shared" si="41"/>
        <v/>
      </c>
    </row>
    <row r="176" spans="1:42" x14ac:dyDescent="0.25">
      <c r="A176" t="str">
        <f>IF(C176="","",MAX($A$2:A175)+1)</f>
        <v/>
      </c>
      <c r="B176" s="3" t="str">
        <f>IF(C176="","",IF(COUNTIF($C$2:$C175,$C176)=0,MAX($B$2:$B175)+1,""))</f>
        <v/>
      </c>
      <c r="L176" t="s">
        <v>625</v>
      </c>
      <c r="M176" s="3" t="str">
        <f t="shared" si="42"/>
        <v/>
      </c>
      <c r="N176" s="3" t="str">
        <f>IF(C176="","",IF(AND(C176&lt;&gt;"",D176&lt;&gt;"",E176&lt;&gt;"",I176&lt;&gt;"",M176&lt;&gt;"",J176&lt;&gt;"",IFERROR(MATCH(INDEX($B:$B,MATCH($C176,$C:$C,0)),IMAGENES!$B:$B,0),-1)&gt;0),"'si'","'no'"))</f>
        <v/>
      </c>
      <c r="P176" t="str">
        <f t="shared" si="32"/>
        <v/>
      </c>
      <c r="Q176" t="str">
        <f t="shared" si="33"/>
        <v/>
      </c>
      <c r="R176" t="str">
        <f t="shared" si="34"/>
        <v/>
      </c>
      <c r="S176" t="str">
        <f t="shared" si="35"/>
        <v/>
      </c>
      <c r="T176" t="str">
        <f t="shared" si="36"/>
        <v/>
      </c>
      <c r="U176" t="str">
        <f t="shared" si="37"/>
        <v/>
      </c>
      <c r="V176" t="str">
        <f>IF($T176="","",INDEX(CATEGORIAS!$A:$A,MATCH($T176,CATEGORIAS!$B:$B,0)))</f>
        <v/>
      </c>
      <c r="W176" t="str">
        <f>IF($U176="","",INDEX(SUBCATEGORIAS!$A:$A,MATCH($U176,SUBCATEGORIAS!$B:$B,0)))</f>
        <v/>
      </c>
      <c r="X176" t="str">
        <f t="shared" si="38"/>
        <v/>
      </c>
      <c r="Y176" t="str">
        <f t="shared" si="43"/>
        <v/>
      </c>
      <c r="Z176" t="str">
        <f t="shared" si="44"/>
        <v/>
      </c>
      <c r="AB176">
        <v>174</v>
      </c>
      <c r="AC176" t="str">
        <f t="shared" si="47"/>
        <v/>
      </c>
      <c r="AD176" t="str">
        <f>IFERROR(IF(MATCH($AC168,$P:$P,0)&gt;0,CONCATENATE("video: ",IF(OR(INDEX($Y:$Y,MATCH($AC168,$P:$P,0))=0,INDEX($Y:$Y,MATCH($AC168,$P:$P,0))=" ",INDEX($Y:$Y,MATCH($AC168,$P:$P,0))=""),CONCATENATE(CHAR(39),CHAR(39)),CONCATENATE(CHAR(39),INDEX($Y:$Y,MATCH($AC168,$P:$P,0)),CHAR(39))),","),0),"")</f>
        <v>video: '',</v>
      </c>
      <c r="AI176" t="str">
        <f>IF($D176="","",INDEX(CATEGORIAS!$A:$A,MATCH($D176,CATEGORIAS!$B:$B,0)))</f>
        <v/>
      </c>
      <c r="AJ176" t="str">
        <f>IF($E176="","",INDEX(SUBCATEGORIAS!$A:$A,MATCH($E176,SUBCATEGORIAS!$B:$B,0)))</f>
        <v/>
      </c>
      <c r="AK176" t="str">
        <f t="shared" si="39"/>
        <v/>
      </c>
      <c r="AM176" s="2" t="str">
        <f t="shared" si="45"/>
        <v/>
      </c>
      <c r="AN176" t="str">
        <f t="shared" si="46"/>
        <v/>
      </c>
      <c r="AO176" t="str">
        <f t="shared" si="40"/>
        <v/>
      </c>
      <c r="AP176" t="str">
        <f t="shared" si="41"/>
        <v/>
      </c>
    </row>
    <row r="177" spans="1:42" x14ac:dyDescent="0.25">
      <c r="A177" t="str">
        <f>IF(C177="","",MAX($A$2:A176)+1)</f>
        <v/>
      </c>
      <c r="B177" s="3" t="str">
        <f>IF(C177="","",IF(COUNTIF($C$2:$C176,$C177)=0,MAX($B$2:$B176)+1,""))</f>
        <v/>
      </c>
      <c r="L177" t="s">
        <v>625</v>
      </c>
      <c r="M177" s="3" t="str">
        <f t="shared" si="42"/>
        <v/>
      </c>
      <c r="N177" s="3" t="str">
        <f>IF(C177="","",IF(AND(C177&lt;&gt;"",D177&lt;&gt;"",E177&lt;&gt;"",I177&lt;&gt;"",M177&lt;&gt;"",J177&lt;&gt;"",IFERROR(MATCH(INDEX($B:$B,MATCH($C177,$C:$C,0)),IMAGENES!$B:$B,0),-1)&gt;0),"'si'","'no'"))</f>
        <v/>
      </c>
      <c r="P177" t="str">
        <f t="shared" si="32"/>
        <v/>
      </c>
      <c r="Q177" t="str">
        <f t="shared" si="33"/>
        <v/>
      </c>
      <c r="R177" t="str">
        <f t="shared" si="34"/>
        <v/>
      </c>
      <c r="S177" t="str">
        <f t="shared" si="35"/>
        <v/>
      </c>
      <c r="T177" t="str">
        <f t="shared" si="36"/>
        <v/>
      </c>
      <c r="U177" t="str">
        <f t="shared" si="37"/>
        <v/>
      </c>
      <c r="V177" t="str">
        <f>IF($T177="","",INDEX(CATEGORIAS!$A:$A,MATCH($T177,CATEGORIAS!$B:$B,0)))</f>
        <v/>
      </c>
      <c r="W177" t="str">
        <f>IF($U177="","",INDEX(SUBCATEGORIAS!$A:$A,MATCH($U177,SUBCATEGORIAS!$B:$B,0)))</f>
        <v/>
      </c>
      <c r="X177" t="str">
        <f t="shared" si="38"/>
        <v/>
      </c>
      <c r="Y177" t="str">
        <f t="shared" si="43"/>
        <v/>
      </c>
      <c r="Z177" t="str">
        <f t="shared" si="44"/>
        <v/>
      </c>
      <c r="AB177">
        <v>175</v>
      </c>
      <c r="AC177" t="str">
        <f t="shared" si="47"/>
        <v/>
      </c>
      <c r="AD177" t="str">
        <f>IFERROR(IF(MATCH($AC168,$P:$P,0)&gt;0,CONCATENATE("disponible: ",INDEX($Z:$Z,MATCH($AC168,$P:$P,0)),","),0),"")</f>
        <v>disponible: 'si',</v>
      </c>
      <c r="AI177" t="str">
        <f>IF($D177="","",INDEX(CATEGORIAS!$A:$A,MATCH($D177,CATEGORIAS!$B:$B,0)))</f>
        <v/>
      </c>
      <c r="AJ177" t="str">
        <f>IF($E177="","",INDEX(SUBCATEGORIAS!$A:$A,MATCH($E177,SUBCATEGORIAS!$B:$B,0)))</f>
        <v/>
      </c>
      <c r="AK177" t="str">
        <f t="shared" si="39"/>
        <v/>
      </c>
      <c r="AM177" s="2" t="str">
        <f t="shared" si="45"/>
        <v/>
      </c>
      <c r="AN177" t="str">
        <f t="shared" si="46"/>
        <v/>
      </c>
      <c r="AO177" t="str">
        <f t="shared" si="40"/>
        <v/>
      </c>
      <c r="AP177" t="str">
        <f t="shared" si="41"/>
        <v/>
      </c>
    </row>
    <row r="178" spans="1:42" x14ac:dyDescent="0.25">
      <c r="A178" t="str">
        <f>IF(C178="","",MAX($A$2:A177)+1)</f>
        <v/>
      </c>
      <c r="B178" s="3" t="str">
        <f>IF(C178="","",IF(COUNTIF($C$2:$C177,$C178)=0,MAX($B$2:$B177)+1,""))</f>
        <v/>
      </c>
      <c r="L178" t="s">
        <v>625</v>
      </c>
      <c r="M178" s="3" t="str">
        <f t="shared" si="42"/>
        <v/>
      </c>
      <c r="N178" s="3" t="str">
        <f>IF(C178="","",IF(AND(C178&lt;&gt;"",D178&lt;&gt;"",E178&lt;&gt;"",I178&lt;&gt;"",M178&lt;&gt;"",J178&lt;&gt;"",IFERROR(MATCH(INDEX($B:$B,MATCH($C178,$C:$C,0)),IMAGENES!$B:$B,0),-1)&gt;0),"'si'","'no'"))</f>
        <v/>
      </c>
      <c r="P178" t="str">
        <f t="shared" si="32"/>
        <v/>
      </c>
      <c r="Q178" t="str">
        <f t="shared" si="33"/>
        <v/>
      </c>
      <c r="R178" t="str">
        <f t="shared" si="34"/>
        <v/>
      </c>
      <c r="S178" t="str">
        <f t="shared" si="35"/>
        <v/>
      </c>
      <c r="T178" t="str">
        <f t="shared" si="36"/>
        <v/>
      </c>
      <c r="U178" t="str">
        <f t="shared" si="37"/>
        <v/>
      </c>
      <c r="V178" t="str">
        <f>IF($T178="","",INDEX(CATEGORIAS!$A:$A,MATCH($T178,CATEGORIAS!$B:$B,0)))</f>
        <v/>
      </c>
      <c r="W178" t="str">
        <f>IF($U178="","",INDEX(SUBCATEGORIAS!$A:$A,MATCH($U178,SUBCATEGORIAS!$B:$B,0)))</f>
        <v/>
      </c>
      <c r="X178" t="str">
        <f t="shared" si="38"/>
        <v/>
      </c>
      <c r="Y178" t="str">
        <f t="shared" si="43"/>
        <v/>
      </c>
      <c r="Z178" t="str">
        <f t="shared" si="44"/>
        <v/>
      </c>
      <c r="AB178">
        <v>176</v>
      </c>
      <c r="AC178" t="str">
        <f t="shared" si="47"/>
        <v/>
      </c>
      <c r="AD178" t="str">
        <f>IFERROR(IF(MATCH($AC168,$P:$P,0)&gt;0,"},",0),"")</f>
        <v>},</v>
      </c>
      <c r="AI178" t="str">
        <f>IF($D178="","",INDEX(CATEGORIAS!$A:$A,MATCH($D178,CATEGORIAS!$B:$B,0)))</f>
        <v/>
      </c>
      <c r="AJ178" t="str">
        <f>IF($E178="","",INDEX(SUBCATEGORIAS!$A:$A,MATCH($E178,SUBCATEGORIAS!$B:$B,0)))</f>
        <v/>
      </c>
      <c r="AK178" t="str">
        <f t="shared" si="39"/>
        <v/>
      </c>
      <c r="AM178" s="2" t="str">
        <f t="shared" si="45"/>
        <v/>
      </c>
      <c r="AN178" t="str">
        <f t="shared" si="46"/>
        <v/>
      </c>
      <c r="AO178" t="str">
        <f t="shared" si="40"/>
        <v/>
      </c>
      <c r="AP178" t="str">
        <f t="shared" si="41"/>
        <v/>
      </c>
    </row>
    <row r="179" spans="1:42" x14ac:dyDescent="0.25">
      <c r="A179" t="str">
        <f>IF(C179="","",MAX($A$2:A178)+1)</f>
        <v/>
      </c>
      <c r="B179" s="3" t="str">
        <f>IF(C179="","",IF(COUNTIF($C$2:$C178,$C179)=0,MAX($B$2:$B178)+1,""))</f>
        <v/>
      </c>
      <c r="L179" t="s">
        <v>625</v>
      </c>
      <c r="M179" s="3" t="str">
        <f t="shared" si="42"/>
        <v/>
      </c>
      <c r="N179" s="3" t="str">
        <f>IF(C179="","",IF(AND(C179&lt;&gt;"",D179&lt;&gt;"",E179&lt;&gt;"",I179&lt;&gt;"",M179&lt;&gt;"",J179&lt;&gt;"",IFERROR(MATCH(INDEX($B:$B,MATCH($C179,$C:$C,0)),IMAGENES!$B:$B,0),-1)&gt;0),"'si'","'no'"))</f>
        <v/>
      </c>
      <c r="P179" t="str">
        <f t="shared" si="32"/>
        <v/>
      </c>
      <c r="Q179" t="str">
        <f t="shared" si="33"/>
        <v/>
      </c>
      <c r="R179" t="str">
        <f t="shared" si="34"/>
        <v/>
      </c>
      <c r="S179" t="str">
        <f t="shared" si="35"/>
        <v/>
      </c>
      <c r="T179" t="str">
        <f t="shared" si="36"/>
        <v/>
      </c>
      <c r="U179" t="str">
        <f t="shared" si="37"/>
        <v/>
      </c>
      <c r="V179" t="str">
        <f>IF($T179="","",INDEX(CATEGORIAS!$A:$A,MATCH($T179,CATEGORIAS!$B:$B,0)))</f>
        <v/>
      </c>
      <c r="W179" t="str">
        <f>IF($U179="","",INDEX(SUBCATEGORIAS!$A:$A,MATCH($U179,SUBCATEGORIAS!$B:$B,0)))</f>
        <v/>
      </c>
      <c r="X179" t="str">
        <f t="shared" si="38"/>
        <v/>
      </c>
      <c r="Y179" t="str">
        <f t="shared" si="43"/>
        <v/>
      </c>
      <c r="Z179" t="str">
        <f t="shared" si="44"/>
        <v/>
      </c>
      <c r="AB179">
        <v>177</v>
      </c>
      <c r="AC179">
        <f t="shared" si="47"/>
        <v>17</v>
      </c>
      <c r="AD179" t="str">
        <f>IFERROR(IF(MATCH($AC179,$P:$P,0)&gt;0,"{",0),"")</f>
        <v>{</v>
      </c>
      <c r="AI179" t="str">
        <f>IF($D179="","",INDEX(CATEGORIAS!$A:$A,MATCH($D179,CATEGORIAS!$B:$B,0)))</f>
        <v/>
      </c>
      <c r="AJ179" t="str">
        <f>IF($E179="","",INDEX(SUBCATEGORIAS!$A:$A,MATCH($E179,SUBCATEGORIAS!$B:$B,0)))</f>
        <v/>
      </c>
      <c r="AK179" t="str">
        <f t="shared" si="39"/>
        <v/>
      </c>
      <c r="AM179" s="2" t="str">
        <f t="shared" si="45"/>
        <v/>
      </c>
      <c r="AN179" t="str">
        <f t="shared" si="46"/>
        <v/>
      </c>
      <c r="AO179" t="str">
        <f t="shared" si="40"/>
        <v/>
      </c>
      <c r="AP179" t="str">
        <f t="shared" si="41"/>
        <v/>
      </c>
    </row>
    <row r="180" spans="1:42" x14ac:dyDescent="0.25">
      <c r="A180" t="str">
        <f>IF(C180="","",MAX($A$2:A179)+1)</f>
        <v/>
      </c>
      <c r="B180" s="3" t="str">
        <f>IF(C180="","",IF(COUNTIF($C$2:$C179,$C180)=0,MAX($B$2:$B179)+1,""))</f>
        <v/>
      </c>
      <c r="L180" t="s">
        <v>625</v>
      </c>
      <c r="M180" s="3" t="str">
        <f t="shared" si="42"/>
        <v/>
      </c>
      <c r="N180" s="3" t="str">
        <f>IF(C180="","",IF(AND(C180&lt;&gt;"",D180&lt;&gt;"",E180&lt;&gt;"",I180&lt;&gt;"",M180&lt;&gt;"",J180&lt;&gt;"",IFERROR(MATCH(INDEX($B:$B,MATCH($C180,$C:$C,0)),IMAGENES!$B:$B,0),-1)&gt;0),"'si'","'no'"))</f>
        <v/>
      </c>
      <c r="P180" t="str">
        <f t="shared" si="32"/>
        <v/>
      </c>
      <c r="Q180" t="str">
        <f t="shared" si="33"/>
        <v/>
      </c>
      <c r="R180" t="str">
        <f t="shared" si="34"/>
        <v/>
      </c>
      <c r="S180" t="str">
        <f t="shared" si="35"/>
        <v/>
      </c>
      <c r="T180" t="str">
        <f t="shared" si="36"/>
        <v/>
      </c>
      <c r="U180" t="str">
        <f t="shared" si="37"/>
        <v/>
      </c>
      <c r="V180" t="str">
        <f>IF($T180="","",INDEX(CATEGORIAS!$A:$A,MATCH($T180,CATEGORIAS!$B:$B,0)))</f>
        <v/>
      </c>
      <c r="W180" t="str">
        <f>IF($U180="","",INDEX(SUBCATEGORIAS!$A:$A,MATCH($U180,SUBCATEGORIAS!$B:$B,0)))</f>
        <v/>
      </c>
      <c r="X180" t="str">
        <f t="shared" si="38"/>
        <v/>
      </c>
      <c r="Y180" t="str">
        <f t="shared" si="43"/>
        <v/>
      </c>
      <c r="Z180" t="str">
        <f t="shared" si="44"/>
        <v/>
      </c>
      <c r="AB180">
        <v>178</v>
      </c>
      <c r="AC180" t="str">
        <f t="shared" si="47"/>
        <v/>
      </c>
      <c r="AD180" t="str">
        <f>IFERROR(IF(MATCH($AC179,$P:$P,0)&gt;0,CONCATENATE("id_articulo: ",$AC179,","),0),"")</f>
        <v>id_articulo: 17,</v>
      </c>
      <c r="AI180" t="str">
        <f>IF($D180="","",INDEX(CATEGORIAS!$A:$A,MATCH($D180,CATEGORIAS!$B:$B,0)))</f>
        <v/>
      </c>
      <c r="AJ180" t="str">
        <f>IF($E180="","",INDEX(SUBCATEGORIAS!$A:$A,MATCH($E180,SUBCATEGORIAS!$B:$B,0)))</f>
        <v/>
      </c>
      <c r="AK180" t="str">
        <f t="shared" si="39"/>
        <v/>
      </c>
      <c r="AM180" s="2" t="str">
        <f t="shared" si="45"/>
        <v/>
      </c>
      <c r="AN180" t="str">
        <f t="shared" si="46"/>
        <v/>
      </c>
      <c r="AO180" t="str">
        <f t="shared" si="40"/>
        <v/>
      </c>
      <c r="AP180" t="str">
        <f t="shared" si="41"/>
        <v/>
      </c>
    </row>
    <row r="181" spans="1:42" x14ac:dyDescent="0.25">
      <c r="A181" t="str">
        <f>IF(C181="","",MAX($A$2:A180)+1)</f>
        <v/>
      </c>
      <c r="B181" s="3" t="str">
        <f>IF(C181="","",IF(COUNTIF($C$2:$C180,$C181)=0,MAX($B$2:$B180)+1,""))</f>
        <v/>
      </c>
      <c r="L181" t="s">
        <v>625</v>
      </c>
      <c r="M181" s="3" t="str">
        <f t="shared" si="42"/>
        <v/>
      </c>
      <c r="N181" s="3" t="str">
        <f>IF(C181="","",IF(AND(C181&lt;&gt;"",D181&lt;&gt;"",E181&lt;&gt;"",I181&lt;&gt;"",M181&lt;&gt;"",J181&lt;&gt;"",IFERROR(MATCH(INDEX($B:$B,MATCH($C181,$C:$C,0)),IMAGENES!$B:$B,0),-1)&gt;0),"'si'","'no'"))</f>
        <v/>
      </c>
      <c r="P181" t="str">
        <f t="shared" si="32"/>
        <v/>
      </c>
      <c r="Q181" t="str">
        <f t="shared" si="33"/>
        <v/>
      </c>
      <c r="R181" t="str">
        <f t="shared" si="34"/>
        <v/>
      </c>
      <c r="S181" t="str">
        <f t="shared" si="35"/>
        <v/>
      </c>
      <c r="T181" t="str">
        <f t="shared" si="36"/>
        <v/>
      </c>
      <c r="U181" t="str">
        <f t="shared" si="37"/>
        <v/>
      </c>
      <c r="V181" t="str">
        <f>IF($T181="","",INDEX(CATEGORIAS!$A:$A,MATCH($T181,CATEGORIAS!$B:$B,0)))</f>
        <v/>
      </c>
      <c r="W181" t="str">
        <f>IF($U181="","",INDEX(SUBCATEGORIAS!$A:$A,MATCH($U181,SUBCATEGORIAS!$B:$B,0)))</f>
        <v/>
      </c>
      <c r="X181" t="str">
        <f t="shared" si="38"/>
        <v/>
      </c>
      <c r="Y181" t="str">
        <f t="shared" si="43"/>
        <v/>
      </c>
      <c r="Z181" t="str">
        <f t="shared" si="44"/>
        <v/>
      </c>
      <c r="AB181">
        <v>179</v>
      </c>
      <c r="AC181" t="str">
        <f t="shared" si="47"/>
        <v/>
      </c>
      <c r="AD181" t="str">
        <f>IFERROR(IF(MATCH($AC179,$P:$P,0)&gt;0,CONCATENATE("nombre: '",INDEX($Q:$Q,MATCH($AC179,$P:$P,0)),"',"),0),"")</f>
        <v>nombre: 'Libro Primeras Animales',</v>
      </c>
      <c r="AI181" t="str">
        <f>IF($D181="","",INDEX(CATEGORIAS!$A:$A,MATCH($D181,CATEGORIAS!$B:$B,0)))</f>
        <v/>
      </c>
      <c r="AJ181" t="str">
        <f>IF($E181="","",INDEX(SUBCATEGORIAS!$A:$A,MATCH($E181,SUBCATEGORIAS!$B:$B,0)))</f>
        <v/>
      </c>
      <c r="AK181" t="str">
        <f t="shared" si="39"/>
        <v/>
      </c>
      <c r="AM181" s="2" t="str">
        <f t="shared" si="45"/>
        <v/>
      </c>
      <c r="AN181" t="str">
        <f t="shared" si="46"/>
        <v/>
      </c>
      <c r="AO181" t="str">
        <f t="shared" si="40"/>
        <v/>
      </c>
      <c r="AP181" t="str">
        <f t="shared" si="41"/>
        <v/>
      </c>
    </row>
    <row r="182" spans="1:42" x14ac:dyDescent="0.25">
      <c r="A182" t="str">
        <f>IF(C182="","",MAX($A$2:A181)+1)</f>
        <v/>
      </c>
      <c r="B182" s="3" t="str">
        <f>IF(C182="","",IF(COUNTIF($C$2:$C181,$C182)=0,MAX($B$2:$B181)+1,""))</f>
        <v/>
      </c>
      <c r="L182" t="s">
        <v>625</v>
      </c>
      <c r="M182" s="3" t="str">
        <f t="shared" si="42"/>
        <v/>
      </c>
      <c r="N182" s="3" t="str">
        <f>IF(C182="","",IF(AND(C182&lt;&gt;"",D182&lt;&gt;"",E182&lt;&gt;"",I182&lt;&gt;"",M182&lt;&gt;"",J182&lt;&gt;"",IFERROR(MATCH(INDEX($B:$B,MATCH($C182,$C:$C,0)),IMAGENES!$B:$B,0),-1)&gt;0),"'si'","'no'"))</f>
        <v/>
      </c>
      <c r="P182" t="str">
        <f t="shared" si="32"/>
        <v/>
      </c>
      <c r="Q182" t="str">
        <f t="shared" si="33"/>
        <v/>
      </c>
      <c r="R182" t="str">
        <f t="shared" si="34"/>
        <v/>
      </c>
      <c r="S182" t="str">
        <f t="shared" si="35"/>
        <v/>
      </c>
      <c r="T182" t="str">
        <f t="shared" si="36"/>
        <v/>
      </c>
      <c r="U182" t="str">
        <f t="shared" si="37"/>
        <v/>
      </c>
      <c r="V182" t="str">
        <f>IF($T182="","",INDEX(CATEGORIAS!$A:$A,MATCH($T182,CATEGORIAS!$B:$B,0)))</f>
        <v/>
      </c>
      <c r="W182" t="str">
        <f>IF($U182="","",INDEX(SUBCATEGORIAS!$A:$A,MATCH($U182,SUBCATEGORIAS!$B:$B,0)))</f>
        <v/>
      </c>
      <c r="X182" t="str">
        <f t="shared" si="38"/>
        <v/>
      </c>
      <c r="Y182" t="str">
        <f t="shared" si="43"/>
        <v/>
      </c>
      <c r="Z182" t="str">
        <f t="shared" si="44"/>
        <v/>
      </c>
      <c r="AB182">
        <v>180</v>
      </c>
      <c r="AC182" t="str">
        <f t="shared" si="47"/>
        <v/>
      </c>
      <c r="AD182" t="str">
        <f>IFERROR(IF(MATCH($AC179,$P:$P,0)&gt;0,CONCATENATE("descripcion: '",INDEX($R:$R,MATCH($AC179,$P:$P,0)),"',"),0),"")</f>
        <v>descripcion: 'Librito colección primeros. Medidas: 10,5cm x 14cm',</v>
      </c>
      <c r="AI182" t="str">
        <f>IF($D182="","",INDEX(CATEGORIAS!$A:$A,MATCH($D182,CATEGORIAS!$B:$B,0)))</f>
        <v/>
      </c>
      <c r="AJ182" t="str">
        <f>IF($E182="","",INDEX(SUBCATEGORIAS!$A:$A,MATCH($E182,SUBCATEGORIAS!$B:$B,0)))</f>
        <v/>
      </c>
      <c r="AK182" t="str">
        <f t="shared" si="39"/>
        <v/>
      </c>
      <c r="AM182" s="2" t="str">
        <f t="shared" si="45"/>
        <v/>
      </c>
      <c r="AN182" t="str">
        <f t="shared" si="46"/>
        <v/>
      </c>
      <c r="AO182" t="str">
        <f t="shared" si="40"/>
        <v/>
      </c>
      <c r="AP182" t="str">
        <f t="shared" si="41"/>
        <v/>
      </c>
    </row>
    <row r="183" spans="1:42" x14ac:dyDescent="0.25">
      <c r="A183" t="str">
        <f>IF(C183="","",MAX($A$2:A182)+1)</f>
        <v/>
      </c>
      <c r="B183" s="3" t="str">
        <f>IF(C183="","",IF(COUNTIF($C$2:$C182,$C183)=0,MAX($B$2:$B182)+1,""))</f>
        <v/>
      </c>
      <c r="L183" t="s">
        <v>625</v>
      </c>
      <c r="M183" s="3" t="str">
        <f t="shared" si="42"/>
        <v/>
      </c>
      <c r="N183" s="3" t="str">
        <f>IF(C183="","",IF(AND(C183&lt;&gt;"",D183&lt;&gt;"",E183&lt;&gt;"",I183&lt;&gt;"",M183&lt;&gt;"",J183&lt;&gt;"",IFERROR(MATCH(INDEX($B:$B,MATCH($C183,$C:$C,0)),IMAGENES!$B:$B,0),-1)&gt;0),"'si'","'no'"))</f>
        <v/>
      </c>
      <c r="P183" t="str">
        <f t="shared" si="32"/>
        <v/>
      </c>
      <c r="Q183" t="str">
        <f t="shared" si="33"/>
        <v/>
      </c>
      <c r="R183" t="str">
        <f t="shared" si="34"/>
        <v/>
      </c>
      <c r="S183" t="str">
        <f t="shared" si="35"/>
        <v/>
      </c>
      <c r="T183" t="str">
        <f t="shared" si="36"/>
        <v/>
      </c>
      <c r="U183" t="str">
        <f t="shared" si="37"/>
        <v/>
      </c>
      <c r="V183" t="str">
        <f>IF($T183="","",INDEX(CATEGORIAS!$A:$A,MATCH($T183,CATEGORIAS!$B:$B,0)))</f>
        <v/>
      </c>
      <c r="W183" t="str">
        <f>IF($U183="","",INDEX(SUBCATEGORIAS!$A:$A,MATCH($U183,SUBCATEGORIAS!$B:$B,0)))</f>
        <v/>
      </c>
      <c r="X183" t="str">
        <f t="shared" si="38"/>
        <v/>
      </c>
      <c r="Y183" t="str">
        <f t="shared" si="43"/>
        <v/>
      </c>
      <c r="Z183" t="str">
        <f t="shared" si="44"/>
        <v/>
      </c>
      <c r="AB183">
        <v>181</v>
      </c>
      <c r="AC183" t="str">
        <f t="shared" si="47"/>
        <v/>
      </c>
      <c r="AD183" t="str">
        <f>IFERROR(IF(MATCH($AC179,$P:$P,0)&gt;0,CONCATENATE("descripcion_larga: '",INDEX($S:$S,MATCH($AC179,$P:$P,0)),"',"),0),"")</f>
        <v>descripcion_larga: 'Adecuado para niños de 1 año en adelante. La colección es de 4 libros: Palabras, Animales, Números y Letras. Cada página contiene una fotografía vívida y colorida del objeto. Adecuado para el agarre de los bebés.',</v>
      </c>
      <c r="AI183" t="str">
        <f>IF($D183="","",INDEX(CATEGORIAS!$A:$A,MATCH($D183,CATEGORIAS!$B:$B,0)))</f>
        <v/>
      </c>
      <c r="AJ183" t="str">
        <f>IF($E183="","",INDEX(SUBCATEGORIAS!$A:$A,MATCH($E183,SUBCATEGORIAS!$B:$B,0)))</f>
        <v/>
      </c>
      <c r="AK183" t="str">
        <f t="shared" si="39"/>
        <v/>
      </c>
      <c r="AM183" s="2" t="str">
        <f t="shared" si="45"/>
        <v/>
      </c>
      <c r="AN183" t="str">
        <f t="shared" si="46"/>
        <v/>
      </c>
      <c r="AO183" t="str">
        <f t="shared" si="40"/>
        <v/>
      </c>
      <c r="AP183" t="str">
        <f t="shared" si="41"/>
        <v/>
      </c>
    </row>
    <row r="184" spans="1:42" x14ac:dyDescent="0.25">
      <c r="A184" t="str">
        <f>IF(C184="","",MAX($A$2:A183)+1)</f>
        <v/>
      </c>
      <c r="B184" s="3" t="str">
        <f>IF(C184="","",IF(COUNTIF($C$2:$C183,$C184)=0,MAX($B$2:$B183)+1,""))</f>
        <v/>
      </c>
      <c r="L184" t="s">
        <v>625</v>
      </c>
      <c r="M184" s="3" t="str">
        <f t="shared" si="42"/>
        <v/>
      </c>
      <c r="N184" s="3" t="str">
        <f>IF(C184="","",IF(AND(C184&lt;&gt;"",D184&lt;&gt;"",E184&lt;&gt;"",I184&lt;&gt;"",M184&lt;&gt;"",J184&lt;&gt;"",IFERROR(MATCH(INDEX($B:$B,MATCH($C184,$C:$C,0)),IMAGENES!$B:$B,0),-1)&gt;0),"'si'","'no'"))</f>
        <v/>
      </c>
      <c r="P184" t="str">
        <f t="shared" si="32"/>
        <v/>
      </c>
      <c r="Q184" t="str">
        <f t="shared" si="33"/>
        <v/>
      </c>
      <c r="R184" t="str">
        <f t="shared" si="34"/>
        <v/>
      </c>
      <c r="S184" t="str">
        <f t="shared" si="35"/>
        <v/>
      </c>
      <c r="T184" t="str">
        <f t="shared" si="36"/>
        <v/>
      </c>
      <c r="U184" t="str">
        <f t="shared" si="37"/>
        <v/>
      </c>
      <c r="V184" t="str">
        <f>IF($T184="","",INDEX(CATEGORIAS!$A:$A,MATCH($T184,CATEGORIAS!$B:$B,0)))</f>
        <v/>
      </c>
      <c r="W184" t="str">
        <f>IF($U184="","",INDEX(SUBCATEGORIAS!$A:$A,MATCH($U184,SUBCATEGORIAS!$B:$B,0)))</f>
        <v/>
      </c>
      <c r="X184" t="str">
        <f t="shared" si="38"/>
        <v/>
      </c>
      <c r="Y184" t="str">
        <f t="shared" si="43"/>
        <v/>
      </c>
      <c r="Z184" t="str">
        <f t="shared" si="44"/>
        <v/>
      </c>
      <c r="AB184">
        <v>182</v>
      </c>
      <c r="AC184" t="str">
        <f t="shared" si="47"/>
        <v/>
      </c>
      <c r="AD184" t="str">
        <f>IFERROR(IF(MATCH($AC179,$P:$P,0)&gt;0,CONCATENATE("id_categoria: '",INDEX($V:$V,MATCH($AC179,$P:$P,0)),"',"),0),"")</f>
        <v>id_categoria: '4',</v>
      </c>
      <c r="AI184" t="str">
        <f>IF($D184="","",INDEX(CATEGORIAS!$A:$A,MATCH($D184,CATEGORIAS!$B:$B,0)))</f>
        <v/>
      </c>
      <c r="AJ184" t="str">
        <f>IF($E184="","",INDEX(SUBCATEGORIAS!$A:$A,MATCH($E184,SUBCATEGORIAS!$B:$B,0)))</f>
        <v/>
      </c>
      <c r="AK184" t="str">
        <f t="shared" si="39"/>
        <v/>
      </c>
      <c r="AM184" s="2" t="str">
        <f t="shared" si="45"/>
        <v/>
      </c>
      <c r="AN184" t="str">
        <f t="shared" si="46"/>
        <v/>
      </c>
      <c r="AO184" t="str">
        <f t="shared" si="40"/>
        <v/>
      </c>
      <c r="AP184" t="str">
        <f t="shared" si="41"/>
        <v/>
      </c>
    </row>
    <row r="185" spans="1:42" x14ac:dyDescent="0.25">
      <c r="A185" t="str">
        <f>IF(C185="","",MAX($A$2:A184)+1)</f>
        <v/>
      </c>
      <c r="B185" s="3" t="str">
        <f>IF(C185="","",IF(COUNTIF($C$2:$C184,$C185)=0,MAX($B$2:$B184)+1,""))</f>
        <v/>
      </c>
      <c r="L185" t="s">
        <v>625</v>
      </c>
      <c r="M185" s="3" t="str">
        <f t="shared" si="42"/>
        <v/>
      </c>
      <c r="N185" s="3" t="str">
        <f>IF(C185="","",IF(AND(C185&lt;&gt;"",D185&lt;&gt;"",E185&lt;&gt;"",I185&lt;&gt;"",M185&lt;&gt;"",J185&lt;&gt;"",IFERROR(MATCH(INDEX($B:$B,MATCH($C185,$C:$C,0)),IMAGENES!$B:$B,0),-1)&gt;0),"'si'","'no'"))</f>
        <v/>
      </c>
      <c r="P185" t="str">
        <f t="shared" si="32"/>
        <v/>
      </c>
      <c r="Q185" t="str">
        <f t="shared" si="33"/>
        <v/>
      </c>
      <c r="R185" t="str">
        <f t="shared" si="34"/>
        <v/>
      </c>
      <c r="S185" t="str">
        <f t="shared" si="35"/>
        <v/>
      </c>
      <c r="T185" t="str">
        <f t="shared" si="36"/>
        <v/>
      </c>
      <c r="U185" t="str">
        <f t="shared" si="37"/>
        <v/>
      </c>
      <c r="V185" t="str">
        <f>IF($T185="","",INDEX(CATEGORIAS!$A:$A,MATCH($T185,CATEGORIAS!$B:$B,0)))</f>
        <v/>
      </c>
      <c r="W185" t="str">
        <f>IF($U185="","",INDEX(SUBCATEGORIAS!$A:$A,MATCH($U185,SUBCATEGORIAS!$B:$B,0)))</f>
        <v/>
      </c>
      <c r="X185" t="str">
        <f t="shared" si="38"/>
        <v/>
      </c>
      <c r="Y185" t="str">
        <f t="shared" si="43"/>
        <v/>
      </c>
      <c r="Z185" t="str">
        <f t="shared" si="44"/>
        <v/>
      </c>
      <c r="AB185">
        <v>183</v>
      </c>
      <c r="AC185" t="str">
        <f t="shared" si="47"/>
        <v/>
      </c>
      <c r="AD185" t="str">
        <f>IFERROR(IF(MATCH($AC179,$P:$P,0)&gt;0,CONCATENATE("id_subcategoria: '",INDEX($W:$W,MATCH($AC179,$P:$P,0)),"',"),0),"")</f>
        <v>id_subcategoria: '6',</v>
      </c>
      <c r="AI185" t="str">
        <f>IF($D185="","",INDEX(CATEGORIAS!$A:$A,MATCH($D185,CATEGORIAS!$B:$B,0)))</f>
        <v/>
      </c>
      <c r="AJ185" t="str">
        <f>IF($E185="","",INDEX(SUBCATEGORIAS!$A:$A,MATCH($E185,SUBCATEGORIAS!$B:$B,0)))</f>
        <v/>
      </c>
      <c r="AK185" t="str">
        <f t="shared" si="39"/>
        <v/>
      </c>
      <c r="AM185" s="2" t="str">
        <f t="shared" si="45"/>
        <v/>
      </c>
      <c r="AN185" t="str">
        <f t="shared" si="46"/>
        <v/>
      </c>
      <c r="AO185" t="str">
        <f t="shared" si="40"/>
        <v/>
      </c>
      <c r="AP185" t="str">
        <f t="shared" si="41"/>
        <v/>
      </c>
    </row>
    <row r="186" spans="1:42" x14ac:dyDescent="0.25">
      <c r="A186" t="str">
        <f>IF(C186="","",MAX($A$2:A185)+1)</f>
        <v/>
      </c>
      <c r="B186" s="3" t="str">
        <f>IF(C186="","",IF(COUNTIF($C$2:$C185,$C186)=0,MAX($B$2:$B185)+1,""))</f>
        <v/>
      </c>
      <c r="L186" t="s">
        <v>625</v>
      </c>
      <c r="M186" s="3" t="str">
        <f t="shared" si="42"/>
        <v/>
      </c>
      <c r="N186" s="3" t="str">
        <f>IF(C186="","",IF(AND(C186&lt;&gt;"",D186&lt;&gt;"",E186&lt;&gt;"",I186&lt;&gt;"",M186&lt;&gt;"",J186&lt;&gt;"",IFERROR(MATCH(INDEX($B:$B,MATCH($C186,$C:$C,0)),IMAGENES!$B:$B,0),-1)&gt;0),"'si'","'no'"))</f>
        <v/>
      </c>
      <c r="P186" t="str">
        <f t="shared" si="32"/>
        <v/>
      </c>
      <c r="Q186" t="str">
        <f t="shared" si="33"/>
        <v/>
      </c>
      <c r="R186" t="str">
        <f t="shared" si="34"/>
        <v/>
      </c>
      <c r="S186" t="str">
        <f t="shared" si="35"/>
        <v/>
      </c>
      <c r="T186" t="str">
        <f t="shared" si="36"/>
        <v/>
      </c>
      <c r="U186" t="str">
        <f t="shared" si="37"/>
        <v/>
      </c>
      <c r="V186" t="str">
        <f>IF($T186="","",INDEX(CATEGORIAS!$A:$A,MATCH($T186,CATEGORIAS!$B:$B,0)))</f>
        <v/>
      </c>
      <c r="W186" t="str">
        <f>IF($U186="","",INDEX(SUBCATEGORIAS!$A:$A,MATCH($U186,SUBCATEGORIAS!$B:$B,0)))</f>
        <v/>
      </c>
      <c r="X186" t="str">
        <f t="shared" si="38"/>
        <v/>
      </c>
      <c r="Y186" t="str">
        <f t="shared" si="43"/>
        <v/>
      </c>
      <c r="Z186" t="str">
        <f t="shared" si="44"/>
        <v/>
      </c>
      <c r="AB186">
        <v>184</v>
      </c>
      <c r="AC186" t="str">
        <f t="shared" si="47"/>
        <v/>
      </c>
      <c r="AD186" t="str">
        <f>IFERROR(IF(MATCH($AC179,$P:$P,0)&gt;0,CONCATENATE("precio: ",INDEX($X:$X,MATCH($AC179,$P:$P,0)),","),0),"")</f>
        <v>precio: 1500,</v>
      </c>
      <c r="AI186" t="str">
        <f>IF($D186="","",INDEX(CATEGORIAS!$A:$A,MATCH($D186,CATEGORIAS!$B:$B,0)))</f>
        <v/>
      </c>
      <c r="AJ186" t="str">
        <f>IF($E186="","",INDEX(SUBCATEGORIAS!$A:$A,MATCH($E186,SUBCATEGORIAS!$B:$B,0)))</f>
        <v/>
      </c>
      <c r="AK186" t="str">
        <f t="shared" si="39"/>
        <v/>
      </c>
      <c r="AM186" s="2" t="str">
        <f t="shared" si="45"/>
        <v/>
      </c>
      <c r="AN186" t="str">
        <f t="shared" si="46"/>
        <v/>
      </c>
      <c r="AO186" t="str">
        <f t="shared" si="40"/>
        <v/>
      </c>
      <c r="AP186" t="str">
        <f t="shared" si="41"/>
        <v/>
      </c>
    </row>
    <row r="187" spans="1:42" x14ac:dyDescent="0.25">
      <c r="A187" t="str">
        <f>IF(C187="","",MAX($A$2:A186)+1)</f>
        <v/>
      </c>
      <c r="B187" s="3" t="str">
        <f>IF(C187="","",IF(COUNTIF($C$2:$C186,$C187)=0,MAX($B$2:$B186)+1,""))</f>
        <v/>
      </c>
      <c r="L187" t="s">
        <v>625</v>
      </c>
      <c r="M187" s="3" t="str">
        <f t="shared" si="42"/>
        <v/>
      </c>
      <c r="N187" s="3" t="str">
        <f>IF(C187="","",IF(AND(C187&lt;&gt;"",D187&lt;&gt;"",E187&lt;&gt;"",I187&lt;&gt;"",M187&lt;&gt;"",J187&lt;&gt;"",IFERROR(MATCH(INDEX($B:$B,MATCH($C187,$C:$C,0)),IMAGENES!$B:$B,0),-1)&gt;0),"'si'","'no'"))</f>
        <v/>
      </c>
      <c r="P187" t="str">
        <f t="shared" si="32"/>
        <v/>
      </c>
      <c r="Q187" t="str">
        <f t="shared" si="33"/>
        <v/>
      </c>
      <c r="R187" t="str">
        <f t="shared" si="34"/>
        <v/>
      </c>
      <c r="S187" t="str">
        <f t="shared" si="35"/>
        <v/>
      </c>
      <c r="T187" t="str">
        <f t="shared" si="36"/>
        <v/>
      </c>
      <c r="U187" t="str">
        <f t="shared" si="37"/>
        <v/>
      </c>
      <c r="V187" t="str">
        <f>IF($T187="","",INDEX(CATEGORIAS!$A:$A,MATCH($T187,CATEGORIAS!$B:$B,0)))</f>
        <v/>
      </c>
      <c r="W187" t="str">
        <f>IF($U187="","",INDEX(SUBCATEGORIAS!$A:$A,MATCH($U187,SUBCATEGORIAS!$B:$B,0)))</f>
        <v/>
      </c>
      <c r="X187" t="str">
        <f t="shared" si="38"/>
        <v/>
      </c>
      <c r="Y187" t="str">
        <f t="shared" si="43"/>
        <v/>
      </c>
      <c r="Z187" t="str">
        <f t="shared" si="44"/>
        <v/>
      </c>
      <c r="AB187">
        <v>185</v>
      </c>
      <c r="AC187" t="str">
        <f t="shared" si="47"/>
        <v/>
      </c>
      <c r="AD187" t="str">
        <f>IFERROR(IF(MATCH($AC179,$P:$P,0)&gt;0,CONCATENATE("video: ",IF(OR(INDEX($Y:$Y,MATCH($AC179,$P:$P,0))=0,INDEX($Y:$Y,MATCH($AC179,$P:$P,0))=" ",INDEX($Y:$Y,MATCH($AC179,$P:$P,0))=""),CONCATENATE(CHAR(39),CHAR(39)),CONCATENATE(CHAR(39),INDEX($Y:$Y,MATCH($AC179,$P:$P,0)),CHAR(39))),","),0),"")</f>
        <v>video: '',</v>
      </c>
      <c r="AI187" t="str">
        <f>IF($D187="","",INDEX(CATEGORIAS!$A:$A,MATCH($D187,CATEGORIAS!$B:$B,0)))</f>
        <v/>
      </c>
      <c r="AJ187" t="str">
        <f>IF($E187="","",INDEX(SUBCATEGORIAS!$A:$A,MATCH($E187,SUBCATEGORIAS!$B:$B,0)))</f>
        <v/>
      </c>
      <c r="AK187" t="str">
        <f t="shared" si="39"/>
        <v/>
      </c>
      <c r="AM187" s="2" t="str">
        <f t="shared" si="45"/>
        <v/>
      </c>
      <c r="AN187" t="str">
        <f t="shared" si="46"/>
        <v/>
      </c>
      <c r="AO187" t="str">
        <f t="shared" si="40"/>
        <v/>
      </c>
      <c r="AP187" t="str">
        <f t="shared" si="41"/>
        <v/>
      </c>
    </row>
    <row r="188" spans="1:42" x14ac:dyDescent="0.25">
      <c r="A188" t="str">
        <f>IF(C188="","",MAX($A$2:A187)+1)</f>
        <v/>
      </c>
      <c r="B188" s="3" t="str">
        <f>IF(C188="","",IF(COUNTIF($C$2:$C187,$C188)=0,MAX($B$2:$B187)+1,""))</f>
        <v/>
      </c>
      <c r="L188" t="s">
        <v>625</v>
      </c>
      <c r="M188" s="3" t="str">
        <f t="shared" si="42"/>
        <v/>
      </c>
      <c r="N188" s="3" t="str">
        <f>IF(C188="","",IF(AND(C188&lt;&gt;"",D188&lt;&gt;"",E188&lt;&gt;"",I188&lt;&gt;"",M188&lt;&gt;"",J188&lt;&gt;"",IFERROR(MATCH(INDEX($B:$B,MATCH($C188,$C:$C,0)),IMAGENES!$B:$B,0),-1)&gt;0),"'si'","'no'"))</f>
        <v/>
      </c>
      <c r="P188" t="str">
        <f t="shared" si="32"/>
        <v/>
      </c>
      <c r="Q188" t="str">
        <f t="shared" si="33"/>
        <v/>
      </c>
      <c r="R188" t="str">
        <f t="shared" si="34"/>
        <v/>
      </c>
      <c r="S188" t="str">
        <f t="shared" si="35"/>
        <v/>
      </c>
      <c r="T188" t="str">
        <f t="shared" si="36"/>
        <v/>
      </c>
      <c r="U188" t="str">
        <f t="shared" si="37"/>
        <v/>
      </c>
      <c r="V188" t="str">
        <f>IF($T188="","",INDEX(CATEGORIAS!$A:$A,MATCH($T188,CATEGORIAS!$B:$B,0)))</f>
        <v/>
      </c>
      <c r="W188" t="str">
        <f>IF($U188="","",INDEX(SUBCATEGORIAS!$A:$A,MATCH($U188,SUBCATEGORIAS!$B:$B,0)))</f>
        <v/>
      </c>
      <c r="X188" t="str">
        <f t="shared" si="38"/>
        <v/>
      </c>
      <c r="Y188" t="str">
        <f t="shared" si="43"/>
        <v/>
      </c>
      <c r="Z188" t="str">
        <f t="shared" si="44"/>
        <v/>
      </c>
      <c r="AB188">
        <v>186</v>
      </c>
      <c r="AC188" t="str">
        <f t="shared" si="47"/>
        <v/>
      </c>
      <c r="AD188" t="str">
        <f>IFERROR(IF(MATCH($AC179,$P:$P,0)&gt;0,CONCATENATE("disponible: ",INDEX($Z:$Z,MATCH($AC179,$P:$P,0)),","),0),"")</f>
        <v>disponible: 'si',</v>
      </c>
      <c r="AI188" t="str">
        <f>IF($D188="","",INDEX(CATEGORIAS!$A:$A,MATCH($D188,CATEGORIAS!$B:$B,0)))</f>
        <v/>
      </c>
      <c r="AJ188" t="str">
        <f>IF($E188="","",INDEX(SUBCATEGORIAS!$A:$A,MATCH($E188,SUBCATEGORIAS!$B:$B,0)))</f>
        <v/>
      </c>
      <c r="AK188" t="str">
        <f t="shared" si="39"/>
        <v/>
      </c>
      <c r="AM188" s="2" t="str">
        <f t="shared" si="45"/>
        <v/>
      </c>
      <c r="AN188" t="str">
        <f t="shared" si="46"/>
        <v/>
      </c>
      <c r="AO188" t="str">
        <f t="shared" si="40"/>
        <v/>
      </c>
      <c r="AP188" t="str">
        <f t="shared" si="41"/>
        <v/>
      </c>
    </row>
    <row r="189" spans="1:42" x14ac:dyDescent="0.25">
      <c r="A189" t="str">
        <f>IF(C189="","",MAX($A$2:A188)+1)</f>
        <v/>
      </c>
      <c r="B189" s="3" t="str">
        <f>IF(C189="","",IF(COUNTIF($C$2:$C188,$C189)=0,MAX($B$2:$B188)+1,""))</f>
        <v/>
      </c>
      <c r="L189" t="s">
        <v>625</v>
      </c>
      <c r="M189" s="3" t="str">
        <f t="shared" si="42"/>
        <v/>
      </c>
      <c r="N189" s="3" t="str">
        <f>IF(C189="","",IF(AND(C189&lt;&gt;"",D189&lt;&gt;"",E189&lt;&gt;"",I189&lt;&gt;"",M189&lt;&gt;"",J189&lt;&gt;"",IFERROR(MATCH(INDEX($B:$B,MATCH($C189,$C:$C,0)),IMAGENES!$B:$B,0),-1)&gt;0),"'si'","'no'"))</f>
        <v/>
      </c>
      <c r="P189" t="str">
        <f t="shared" si="32"/>
        <v/>
      </c>
      <c r="Q189" t="str">
        <f t="shared" si="33"/>
        <v/>
      </c>
      <c r="R189" t="str">
        <f t="shared" si="34"/>
        <v/>
      </c>
      <c r="S189" t="str">
        <f t="shared" si="35"/>
        <v/>
      </c>
      <c r="T189" t="str">
        <f t="shared" si="36"/>
        <v/>
      </c>
      <c r="U189" t="str">
        <f t="shared" si="37"/>
        <v/>
      </c>
      <c r="V189" t="str">
        <f>IF($T189="","",INDEX(CATEGORIAS!$A:$A,MATCH($T189,CATEGORIAS!$B:$B,0)))</f>
        <v/>
      </c>
      <c r="W189" t="str">
        <f>IF($U189="","",INDEX(SUBCATEGORIAS!$A:$A,MATCH($U189,SUBCATEGORIAS!$B:$B,0)))</f>
        <v/>
      </c>
      <c r="X189" t="str">
        <f t="shared" si="38"/>
        <v/>
      </c>
      <c r="Y189" t="str">
        <f t="shared" si="43"/>
        <v/>
      </c>
      <c r="Z189" t="str">
        <f t="shared" si="44"/>
        <v/>
      </c>
      <c r="AB189">
        <v>187</v>
      </c>
      <c r="AC189" t="str">
        <f t="shared" si="47"/>
        <v/>
      </c>
      <c r="AD189" t="str">
        <f>IFERROR(IF(MATCH($AC179,$P:$P,0)&gt;0,"},",0),"")</f>
        <v>},</v>
      </c>
      <c r="AI189" t="str">
        <f>IF($D189="","",INDEX(CATEGORIAS!$A:$A,MATCH($D189,CATEGORIAS!$B:$B,0)))</f>
        <v/>
      </c>
      <c r="AJ189" t="str">
        <f>IF($E189="","",INDEX(SUBCATEGORIAS!$A:$A,MATCH($E189,SUBCATEGORIAS!$B:$B,0)))</f>
        <v/>
      </c>
      <c r="AK189" t="str">
        <f t="shared" si="39"/>
        <v/>
      </c>
      <c r="AM189" s="2" t="str">
        <f t="shared" si="45"/>
        <v/>
      </c>
      <c r="AN189" t="str">
        <f t="shared" si="46"/>
        <v/>
      </c>
      <c r="AO189" t="str">
        <f t="shared" si="40"/>
        <v/>
      </c>
      <c r="AP189" t="str">
        <f t="shared" si="41"/>
        <v/>
      </c>
    </row>
    <row r="190" spans="1:42" x14ac:dyDescent="0.25">
      <c r="A190" t="str">
        <f>IF(C190="","",MAX($A$2:A189)+1)</f>
        <v/>
      </c>
      <c r="B190" s="3" t="str">
        <f>IF(C190="","",IF(COUNTIF($C$2:$C189,$C190)=0,MAX($B$2:$B189)+1,""))</f>
        <v/>
      </c>
      <c r="L190" t="s">
        <v>625</v>
      </c>
      <c r="M190" s="3" t="str">
        <f t="shared" si="42"/>
        <v/>
      </c>
      <c r="N190" s="3" t="str">
        <f>IF(C190="","",IF(AND(C190&lt;&gt;"",D190&lt;&gt;"",E190&lt;&gt;"",I190&lt;&gt;"",M190&lt;&gt;"",J190&lt;&gt;"",IFERROR(MATCH(INDEX($B:$B,MATCH($C190,$C:$C,0)),IMAGENES!$B:$B,0),-1)&gt;0),"'si'","'no'"))</f>
        <v/>
      </c>
      <c r="P190" t="str">
        <f t="shared" si="32"/>
        <v/>
      </c>
      <c r="Q190" t="str">
        <f t="shared" si="33"/>
        <v/>
      </c>
      <c r="R190" t="str">
        <f t="shared" si="34"/>
        <v/>
      </c>
      <c r="S190" t="str">
        <f t="shared" si="35"/>
        <v/>
      </c>
      <c r="T190" t="str">
        <f t="shared" si="36"/>
        <v/>
      </c>
      <c r="U190" t="str">
        <f t="shared" si="37"/>
        <v/>
      </c>
      <c r="V190" t="str">
        <f>IF($T190="","",INDEX(CATEGORIAS!$A:$A,MATCH($T190,CATEGORIAS!$B:$B,0)))</f>
        <v/>
      </c>
      <c r="W190" t="str">
        <f>IF($U190="","",INDEX(SUBCATEGORIAS!$A:$A,MATCH($U190,SUBCATEGORIAS!$B:$B,0)))</f>
        <v/>
      </c>
      <c r="X190" t="str">
        <f t="shared" si="38"/>
        <v/>
      </c>
      <c r="Y190" t="str">
        <f t="shared" si="43"/>
        <v/>
      </c>
      <c r="Z190" t="str">
        <f t="shared" si="44"/>
        <v/>
      </c>
      <c r="AB190">
        <v>188</v>
      </c>
      <c r="AC190">
        <f t="shared" si="47"/>
        <v>18</v>
      </c>
      <c r="AD190" t="str">
        <f>IFERROR(IF(MATCH($AC190,$P:$P,0)&gt;0,"{",0),"")</f>
        <v>{</v>
      </c>
      <c r="AI190" t="str">
        <f>IF($D190="","",INDEX(CATEGORIAS!$A:$A,MATCH($D190,CATEGORIAS!$B:$B,0)))</f>
        <v/>
      </c>
      <c r="AJ190" t="str">
        <f>IF($E190="","",INDEX(SUBCATEGORIAS!$A:$A,MATCH($E190,SUBCATEGORIAS!$B:$B,0)))</f>
        <v/>
      </c>
      <c r="AK190" t="str">
        <f t="shared" si="39"/>
        <v/>
      </c>
      <c r="AM190" s="2" t="str">
        <f t="shared" si="45"/>
        <v/>
      </c>
      <c r="AN190" t="str">
        <f t="shared" si="46"/>
        <v/>
      </c>
      <c r="AO190" t="str">
        <f t="shared" si="40"/>
        <v/>
      </c>
      <c r="AP190" t="str">
        <f t="shared" si="41"/>
        <v/>
      </c>
    </row>
    <row r="191" spans="1:42" x14ac:dyDescent="0.25">
      <c r="A191" t="str">
        <f>IF(C191="","",MAX($A$2:A190)+1)</f>
        <v/>
      </c>
      <c r="B191" s="3" t="str">
        <f>IF(C191="","",IF(COUNTIF($C$2:$C190,$C191)=0,MAX($B$2:$B190)+1,""))</f>
        <v/>
      </c>
      <c r="L191" t="s">
        <v>625</v>
      </c>
      <c r="M191" s="3" t="str">
        <f t="shared" si="42"/>
        <v/>
      </c>
      <c r="N191" s="3" t="str">
        <f>IF(C191="","",IF(AND(C191&lt;&gt;"",D191&lt;&gt;"",E191&lt;&gt;"",I191&lt;&gt;"",M191&lt;&gt;"",J191&lt;&gt;"",IFERROR(MATCH(INDEX($B:$B,MATCH($C191,$C:$C,0)),IMAGENES!$B:$B,0),-1)&gt;0),"'si'","'no'"))</f>
        <v/>
      </c>
      <c r="P191" t="str">
        <f t="shared" si="32"/>
        <v/>
      </c>
      <c r="Q191" t="str">
        <f t="shared" si="33"/>
        <v/>
      </c>
      <c r="R191" t="str">
        <f t="shared" si="34"/>
        <v/>
      </c>
      <c r="S191" t="str">
        <f t="shared" si="35"/>
        <v/>
      </c>
      <c r="T191" t="str">
        <f t="shared" si="36"/>
        <v/>
      </c>
      <c r="U191" t="str">
        <f t="shared" si="37"/>
        <v/>
      </c>
      <c r="V191" t="str">
        <f>IF($T191="","",INDEX(CATEGORIAS!$A:$A,MATCH($T191,CATEGORIAS!$B:$B,0)))</f>
        <v/>
      </c>
      <c r="W191" t="str">
        <f>IF($U191="","",INDEX(SUBCATEGORIAS!$A:$A,MATCH($U191,SUBCATEGORIAS!$B:$B,0)))</f>
        <v/>
      </c>
      <c r="X191" t="str">
        <f t="shared" si="38"/>
        <v/>
      </c>
      <c r="Y191" t="str">
        <f t="shared" si="43"/>
        <v/>
      </c>
      <c r="Z191" t="str">
        <f t="shared" si="44"/>
        <v/>
      </c>
      <c r="AB191">
        <v>189</v>
      </c>
      <c r="AC191" t="str">
        <f t="shared" si="47"/>
        <v/>
      </c>
      <c r="AD191" t="str">
        <f>IFERROR(IF(MATCH($AC190,$P:$P,0)&gt;0,CONCATENATE("id_articulo: ",$AC190,","),0),"")</f>
        <v>id_articulo: 18,</v>
      </c>
      <c r="AI191" t="str">
        <f>IF($D191="","",INDEX(CATEGORIAS!$A:$A,MATCH($D191,CATEGORIAS!$B:$B,0)))</f>
        <v/>
      </c>
      <c r="AJ191" t="str">
        <f>IF($E191="","",INDEX(SUBCATEGORIAS!$A:$A,MATCH($E191,SUBCATEGORIAS!$B:$B,0)))</f>
        <v/>
      </c>
      <c r="AK191" t="str">
        <f t="shared" si="39"/>
        <v/>
      </c>
      <c r="AM191" s="2" t="str">
        <f t="shared" si="45"/>
        <v/>
      </c>
      <c r="AN191" t="str">
        <f t="shared" si="46"/>
        <v/>
      </c>
      <c r="AO191" t="str">
        <f t="shared" si="40"/>
        <v/>
      </c>
      <c r="AP191" t="str">
        <f t="shared" si="41"/>
        <v/>
      </c>
    </row>
    <row r="192" spans="1:42" x14ac:dyDescent="0.25">
      <c r="A192" t="str">
        <f>IF(C192="","",MAX($A$2:A191)+1)</f>
        <v/>
      </c>
      <c r="B192" s="3" t="str">
        <f>IF(C192="","",IF(COUNTIF($C$2:$C191,$C192)=0,MAX($B$2:$B191)+1,""))</f>
        <v/>
      </c>
      <c r="L192" t="s">
        <v>625</v>
      </c>
      <c r="M192" s="3" t="str">
        <f t="shared" si="42"/>
        <v/>
      </c>
      <c r="N192" s="3" t="str">
        <f>IF(C192="","",IF(AND(C192&lt;&gt;"",D192&lt;&gt;"",E192&lt;&gt;"",I192&lt;&gt;"",M192&lt;&gt;"",J192&lt;&gt;"",IFERROR(MATCH(INDEX($B:$B,MATCH($C192,$C:$C,0)),IMAGENES!$B:$B,0),-1)&gt;0),"'si'","'no'"))</f>
        <v/>
      </c>
      <c r="P192" t="str">
        <f t="shared" si="32"/>
        <v/>
      </c>
      <c r="Q192" t="str">
        <f t="shared" si="33"/>
        <v/>
      </c>
      <c r="R192" t="str">
        <f t="shared" si="34"/>
        <v/>
      </c>
      <c r="S192" t="str">
        <f t="shared" si="35"/>
        <v/>
      </c>
      <c r="T192" t="str">
        <f t="shared" si="36"/>
        <v/>
      </c>
      <c r="U192" t="str">
        <f t="shared" si="37"/>
        <v/>
      </c>
      <c r="V192" t="str">
        <f>IF($T192="","",INDEX(CATEGORIAS!$A:$A,MATCH($T192,CATEGORIAS!$B:$B,0)))</f>
        <v/>
      </c>
      <c r="W192" t="str">
        <f>IF($U192="","",INDEX(SUBCATEGORIAS!$A:$A,MATCH($U192,SUBCATEGORIAS!$B:$B,0)))</f>
        <v/>
      </c>
      <c r="X192" t="str">
        <f t="shared" si="38"/>
        <v/>
      </c>
      <c r="Y192" t="str">
        <f t="shared" si="43"/>
        <v/>
      </c>
      <c r="Z192" t="str">
        <f t="shared" si="44"/>
        <v/>
      </c>
      <c r="AB192">
        <v>190</v>
      </c>
      <c r="AC192" t="str">
        <f t="shared" si="47"/>
        <v/>
      </c>
      <c r="AD192" t="str">
        <f>IFERROR(IF(MATCH($AC190,$P:$P,0)&gt;0,CONCATENATE("nombre: '",INDEX($Q:$Q,MATCH($AC190,$P:$P,0)),"',"),0),"")</f>
        <v>nombre: 'Libro para Colorear - Mandalas',</v>
      </c>
      <c r="AI192" t="str">
        <f>IF($D192="","",INDEX(CATEGORIAS!$A:$A,MATCH($D192,CATEGORIAS!$B:$B,0)))</f>
        <v/>
      </c>
      <c r="AJ192" t="str">
        <f>IF($E192="","",INDEX(SUBCATEGORIAS!$A:$A,MATCH($E192,SUBCATEGORIAS!$B:$B,0)))</f>
        <v/>
      </c>
      <c r="AK192" t="str">
        <f t="shared" si="39"/>
        <v/>
      </c>
      <c r="AM192" s="2" t="str">
        <f t="shared" si="45"/>
        <v/>
      </c>
      <c r="AN192" t="str">
        <f t="shared" si="46"/>
        <v/>
      </c>
      <c r="AO192" t="str">
        <f t="shared" si="40"/>
        <v/>
      </c>
      <c r="AP192" t="str">
        <f t="shared" si="41"/>
        <v/>
      </c>
    </row>
    <row r="193" spans="1:42" x14ac:dyDescent="0.25">
      <c r="A193" t="str">
        <f>IF(C193="","",MAX($A$2:A192)+1)</f>
        <v/>
      </c>
      <c r="B193" s="3" t="str">
        <f>IF(C193="","",IF(COUNTIF($C$2:$C192,$C193)=0,MAX($B$2:$B192)+1,""))</f>
        <v/>
      </c>
      <c r="L193" t="s">
        <v>625</v>
      </c>
      <c r="M193" s="3" t="str">
        <f t="shared" si="42"/>
        <v/>
      </c>
      <c r="N193" s="3" t="str">
        <f>IF(C193="","",IF(AND(C193&lt;&gt;"",D193&lt;&gt;"",E193&lt;&gt;"",I193&lt;&gt;"",M193&lt;&gt;"",J193&lt;&gt;"",IFERROR(MATCH(INDEX($B:$B,MATCH($C193,$C:$C,0)),IMAGENES!$B:$B,0),-1)&gt;0),"'si'","'no'"))</f>
        <v/>
      </c>
      <c r="P193" t="str">
        <f t="shared" si="32"/>
        <v/>
      </c>
      <c r="Q193" t="str">
        <f t="shared" si="33"/>
        <v/>
      </c>
      <c r="R193" t="str">
        <f t="shared" si="34"/>
        <v/>
      </c>
      <c r="S193" t="str">
        <f t="shared" si="35"/>
        <v/>
      </c>
      <c r="T193" t="str">
        <f t="shared" si="36"/>
        <v/>
      </c>
      <c r="U193" t="str">
        <f t="shared" si="37"/>
        <v/>
      </c>
      <c r="V193" t="str">
        <f>IF($T193="","",INDEX(CATEGORIAS!$A:$A,MATCH($T193,CATEGORIAS!$B:$B,0)))</f>
        <v/>
      </c>
      <c r="W193" t="str">
        <f>IF($U193="","",INDEX(SUBCATEGORIAS!$A:$A,MATCH($U193,SUBCATEGORIAS!$B:$B,0)))</f>
        <v/>
      </c>
      <c r="X193" t="str">
        <f t="shared" si="38"/>
        <v/>
      </c>
      <c r="Y193" t="str">
        <f t="shared" si="43"/>
        <v/>
      </c>
      <c r="Z193" t="str">
        <f t="shared" si="44"/>
        <v/>
      </c>
      <c r="AB193">
        <v>191</v>
      </c>
      <c r="AC193" t="str">
        <f t="shared" si="47"/>
        <v/>
      </c>
      <c r="AD193" t="str">
        <f>IFERROR(IF(MATCH($AC190,$P:$P,0)&gt;0,CONCATENATE("descripcion: '",INDEX($R:$R,MATCH($AC190,$P:$P,0)),"',"),0),"")</f>
        <v>descripcion: 'Libro de mandalas para colorear.',</v>
      </c>
      <c r="AI193" t="str">
        <f>IF($D193="","",INDEX(CATEGORIAS!$A:$A,MATCH($D193,CATEGORIAS!$B:$B,0)))</f>
        <v/>
      </c>
      <c r="AJ193" t="str">
        <f>IF($E193="","",INDEX(SUBCATEGORIAS!$A:$A,MATCH($E193,SUBCATEGORIAS!$B:$B,0)))</f>
        <v/>
      </c>
      <c r="AK193" t="str">
        <f t="shared" si="39"/>
        <v/>
      </c>
      <c r="AM193" s="2" t="str">
        <f t="shared" si="45"/>
        <v/>
      </c>
      <c r="AN193" t="str">
        <f t="shared" si="46"/>
        <v/>
      </c>
      <c r="AO193" t="str">
        <f t="shared" si="40"/>
        <v/>
      </c>
      <c r="AP193" t="str">
        <f t="shared" si="41"/>
        <v/>
      </c>
    </row>
    <row r="194" spans="1:42" x14ac:dyDescent="0.25">
      <c r="A194" t="str">
        <f>IF(C194="","",MAX($A$2:A193)+1)</f>
        <v/>
      </c>
      <c r="B194" s="3" t="str">
        <f>IF(C194="","",IF(COUNTIF($C$2:$C193,$C194)=0,MAX($B$2:$B193)+1,""))</f>
        <v/>
      </c>
      <c r="L194" t="s">
        <v>625</v>
      </c>
      <c r="M194" s="3" t="str">
        <f t="shared" si="42"/>
        <v/>
      </c>
      <c r="N194" s="3" t="str">
        <f>IF(C194="","",IF(AND(C194&lt;&gt;"",D194&lt;&gt;"",E194&lt;&gt;"",I194&lt;&gt;"",M194&lt;&gt;"",J194&lt;&gt;"",IFERROR(MATCH(INDEX($B:$B,MATCH($C194,$C:$C,0)),IMAGENES!$B:$B,0),-1)&gt;0),"'si'","'no'"))</f>
        <v/>
      </c>
      <c r="P194" t="str">
        <f t="shared" si="32"/>
        <v/>
      </c>
      <c r="Q194" t="str">
        <f t="shared" si="33"/>
        <v/>
      </c>
      <c r="R194" t="str">
        <f t="shared" si="34"/>
        <v/>
      </c>
      <c r="S194" t="str">
        <f t="shared" si="35"/>
        <v/>
      </c>
      <c r="T194" t="str">
        <f t="shared" si="36"/>
        <v/>
      </c>
      <c r="U194" t="str">
        <f t="shared" si="37"/>
        <v/>
      </c>
      <c r="V194" t="str">
        <f>IF($T194="","",INDEX(CATEGORIAS!$A:$A,MATCH($T194,CATEGORIAS!$B:$B,0)))</f>
        <v/>
      </c>
      <c r="W194" t="str">
        <f>IF($U194="","",INDEX(SUBCATEGORIAS!$A:$A,MATCH($U194,SUBCATEGORIAS!$B:$B,0)))</f>
        <v/>
      </c>
      <c r="X194" t="str">
        <f t="shared" si="38"/>
        <v/>
      </c>
      <c r="Y194" t="str">
        <f t="shared" si="43"/>
        <v/>
      </c>
      <c r="Z194" t="str">
        <f t="shared" si="44"/>
        <v/>
      </c>
      <c r="AB194">
        <v>192</v>
      </c>
      <c r="AC194" t="str">
        <f t="shared" si="47"/>
        <v/>
      </c>
      <c r="AD194" t="str">
        <f>IFERROR(IF(MATCH($AC190,$P:$P,0)&gt;0,CONCATENATE("descripcion_larga: '",INDEX($S:$S,MATCH($AC190,$P:$P,0)),"',"),0),"")</f>
        <v>descripcion_larga: 'Este libro ofrece a los niños una serie de mandalas originales diseñadas para estimular su creatividad y habilidades motoras mientras disfrutan del arte del coloreado.',</v>
      </c>
      <c r="AI194" t="str">
        <f>IF($D194="","",INDEX(CATEGORIAS!$A:$A,MATCH($D194,CATEGORIAS!$B:$B,0)))</f>
        <v/>
      </c>
      <c r="AJ194" t="str">
        <f>IF($E194="","",INDEX(SUBCATEGORIAS!$A:$A,MATCH($E194,SUBCATEGORIAS!$B:$B,0)))</f>
        <v/>
      </c>
      <c r="AK194" t="str">
        <f t="shared" si="39"/>
        <v/>
      </c>
      <c r="AM194" s="2" t="str">
        <f t="shared" si="45"/>
        <v/>
      </c>
      <c r="AN194" t="str">
        <f t="shared" si="46"/>
        <v/>
      </c>
      <c r="AO194" t="str">
        <f t="shared" si="40"/>
        <v/>
      </c>
      <c r="AP194" t="str">
        <f t="shared" si="41"/>
        <v/>
      </c>
    </row>
    <row r="195" spans="1:42" x14ac:dyDescent="0.25">
      <c r="A195" t="str">
        <f>IF(C195="","",MAX($A$2:A194)+1)</f>
        <v/>
      </c>
      <c r="B195" s="3" t="str">
        <f>IF(C195="","",IF(COUNTIF($C$2:$C194,$C195)=0,MAX($B$2:$B194)+1,""))</f>
        <v/>
      </c>
      <c r="L195" t="s">
        <v>625</v>
      </c>
      <c r="M195" s="3" t="str">
        <f t="shared" si="42"/>
        <v/>
      </c>
      <c r="N195" s="3" t="str">
        <f>IF(C195="","",IF(AND(C195&lt;&gt;"",D195&lt;&gt;"",E195&lt;&gt;"",I195&lt;&gt;"",M195&lt;&gt;"",J195&lt;&gt;"",IFERROR(MATCH(INDEX($B:$B,MATCH($C195,$C:$C,0)),IMAGENES!$B:$B,0),-1)&gt;0),"'si'","'no'"))</f>
        <v/>
      </c>
      <c r="P195" t="str">
        <f t="shared" ref="P195:P258" si="48">IFERROR(INDEX($B:$B,MATCH($A195,$B:$B,0)),"")</f>
        <v/>
      </c>
      <c r="Q195" t="str">
        <f t="shared" ref="Q195:Q258" si="49">IF($P195="","",INDEX($C:$C,MATCH($P195,$B:$B,0)))</f>
        <v/>
      </c>
      <c r="R195" t="str">
        <f t="shared" ref="R195:R258" si="50">IF($P195="","",INDEX($J:$J,MATCH($P195,$B:$B,0)))</f>
        <v/>
      </c>
      <c r="S195" t="str">
        <f t="shared" ref="S195:S258" si="51">IF($P195="","",INDEX($K:$K,MATCH($P195,$B:$B,0)))</f>
        <v/>
      </c>
      <c r="T195" t="str">
        <f t="shared" ref="T195:T258" si="52">IF($P195="","",INDEX($D:$D,MATCH($P195,$B:$B,0)))</f>
        <v/>
      </c>
      <c r="U195" t="str">
        <f t="shared" ref="U195:U258" si="53">IF($P195="","",INDEX($E:$E,MATCH($P195,$B:$B,0)))</f>
        <v/>
      </c>
      <c r="V195" t="str">
        <f>IF($T195="","",INDEX(CATEGORIAS!$A:$A,MATCH($T195,CATEGORIAS!$B:$B,0)))</f>
        <v/>
      </c>
      <c r="W195" t="str">
        <f>IF($U195="","",INDEX(SUBCATEGORIAS!$A:$A,MATCH($U195,SUBCATEGORIAS!$B:$B,0)))</f>
        <v/>
      </c>
      <c r="X195" t="str">
        <f t="shared" ref="X195:X258" si="54">IF($P195="","",INDEX($I:$I,MATCH($P195,$B:$B,0)))</f>
        <v/>
      </c>
      <c r="Y195" t="str">
        <f t="shared" si="43"/>
        <v/>
      </c>
      <c r="Z195" t="str">
        <f t="shared" si="44"/>
        <v/>
      </c>
      <c r="AB195">
        <v>193</v>
      </c>
      <c r="AC195" t="str">
        <f t="shared" si="47"/>
        <v/>
      </c>
      <c r="AD195" t="str">
        <f>IFERROR(IF(MATCH($AC190,$P:$P,0)&gt;0,CONCATENATE("id_categoria: '",INDEX($V:$V,MATCH($AC190,$P:$P,0)),"',"),0),"")</f>
        <v>id_categoria: '1',</v>
      </c>
      <c r="AI195" t="str">
        <f>IF($D195="","",INDEX(CATEGORIAS!$A:$A,MATCH($D195,CATEGORIAS!$B:$B,0)))</f>
        <v/>
      </c>
      <c r="AJ195" t="str">
        <f>IF($E195="","",INDEX(SUBCATEGORIAS!$A:$A,MATCH($E195,SUBCATEGORIAS!$B:$B,0)))</f>
        <v/>
      </c>
      <c r="AK195" t="str">
        <f t="shared" ref="AK195:AK258" si="55">IF(A195="","",A195)</f>
        <v/>
      </c>
      <c r="AM195" s="2" t="str">
        <f t="shared" si="45"/>
        <v/>
      </c>
      <c r="AN195" t="str">
        <f t="shared" si="46"/>
        <v/>
      </c>
      <c r="AO195" t="str">
        <f t="shared" ref="AO195:AO258" si="56">IF(A195="","",IF(A195/100&gt;0,IF(A195/10&gt;0,CONCATENATE("00",A195),CONCATENATE("0",A195)),A195))</f>
        <v/>
      </c>
      <c r="AP195" t="str">
        <f t="shared" ref="AP195:AP258" si="57">IF(A195="","",CONCATENATE("{ id_sku: '",CONCATENATE(AM195,AN195,AO195),"', id_articulo: '",INDEX($B:$B,MATCH($C195,$C:$C,0)),"', variacion: '",M195,"' },"))</f>
        <v/>
      </c>
    </row>
    <row r="196" spans="1:42" x14ac:dyDescent="0.25">
      <c r="A196" t="str">
        <f>IF(C196="","",MAX($A$2:A195)+1)</f>
        <v/>
      </c>
      <c r="B196" s="3" t="str">
        <f>IF(C196="","",IF(COUNTIF($C$2:$C195,$C196)=0,MAX($B$2:$B195)+1,""))</f>
        <v/>
      </c>
      <c r="L196" t="s">
        <v>625</v>
      </c>
      <c r="M196" s="3" t="str">
        <f t="shared" ref="M196:M259" si="58">_xlfn.TEXTJOIN(" - ",TRUE,F196:H196)</f>
        <v/>
      </c>
      <c r="N196" s="3" t="str">
        <f>IF(C196="","",IF(AND(C196&lt;&gt;"",D196&lt;&gt;"",E196&lt;&gt;"",I196&lt;&gt;"",M196&lt;&gt;"",J196&lt;&gt;"",IFERROR(MATCH(INDEX($B:$B,MATCH($C196,$C:$C,0)),IMAGENES!$B:$B,0),-1)&gt;0),"'si'","'no'"))</f>
        <v/>
      </c>
      <c r="P196" t="str">
        <f t="shared" si="48"/>
        <v/>
      </c>
      <c r="Q196" t="str">
        <f t="shared" si="49"/>
        <v/>
      </c>
      <c r="R196" t="str">
        <f t="shared" si="50"/>
        <v/>
      </c>
      <c r="S196" t="str">
        <f t="shared" si="51"/>
        <v/>
      </c>
      <c r="T196" t="str">
        <f t="shared" si="52"/>
        <v/>
      </c>
      <c r="U196" t="str">
        <f t="shared" si="53"/>
        <v/>
      </c>
      <c r="V196" t="str">
        <f>IF($T196="","",INDEX(CATEGORIAS!$A:$A,MATCH($T196,CATEGORIAS!$B:$B,0)))</f>
        <v/>
      </c>
      <c r="W196" t="str">
        <f>IF($U196="","",INDEX(SUBCATEGORIAS!$A:$A,MATCH($U196,SUBCATEGORIAS!$B:$B,0)))</f>
        <v/>
      </c>
      <c r="X196" t="str">
        <f t="shared" si="54"/>
        <v/>
      </c>
      <c r="Y196" t="str">
        <f t="shared" ref="Y196:Y259" si="59">IF($P196="","",IF(OR(INDEX($L:$L,MATCH($P196,$B:$B,0))=0,INDEX($L:$L,MATCH($P196,$B:$B,0))=" "),"",INDEX($L:$L,MATCH($P196,$B:$B,0))))</f>
        <v/>
      </c>
      <c r="Z196" t="str">
        <f t="shared" ref="Z196:Z259" si="60">IF($P196="","",INDEX($N:$N,MATCH($P196,$B:$B,0)))</f>
        <v/>
      </c>
      <c r="AB196">
        <v>194</v>
      </c>
      <c r="AC196" t="str">
        <f t="shared" si="47"/>
        <v/>
      </c>
      <c r="AD196" t="str">
        <f>IFERROR(IF(MATCH($AC190,$P:$P,0)&gt;0,CONCATENATE("id_subcategoria: '",INDEX($W:$W,MATCH($AC190,$P:$P,0)),"',"),0),"")</f>
        <v>id_subcategoria: '2',</v>
      </c>
      <c r="AI196" t="str">
        <f>IF($D196="","",INDEX(CATEGORIAS!$A:$A,MATCH($D196,CATEGORIAS!$B:$B,0)))</f>
        <v/>
      </c>
      <c r="AJ196" t="str">
        <f>IF($E196="","",INDEX(SUBCATEGORIAS!$A:$A,MATCH($E196,SUBCATEGORIAS!$B:$B,0)))</f>
        <v/>
      </c>
      <c r="AK196" t="str">
        <f t="shared" si="55"/>
        <v/>
      </c>
      <c r="AM196" s="2" t="str">
        <f t="shared" ref="AM196:AM259" si="61">IF(AI196="","",IF(AI196/100&gt;0,IF(AI196/10&gt;0,CONCATENATE("00",AI196),CONCATENATE("0",AI196)),AI196))</f>
        <v/>
      </c>
      <c r="AN196" t="str">
        <f t="shared" ref="AN196:AN259" si="62">IF(AJ196="","",IF(AJ196/100&gt;0,IF(AJ196/10&gt;0,CONCATENATE("00",AJ196),CONCATENATE("0",AJ196)),AJ196))</f>
        <v/>
      </c>
      <c r="AO196" t="str">
        <f t="shared" si="56"/>
        <v/>
      </c>
      <c r="AP196" t="str">
        <f t="shared" si="57"/>
        <v/>
      </c>
    </row>
    <row r="197" spans="1:42" x14ac:dyDescent="0.25">
      <c r="A197" t="str">
        <f>IF(C197="","",MAX($A$2:A196)+1)</f>
        <v/>
      </c>
      <c r="B197" s="3" t="str">
        <f>IF(C197="","",IF(COUNTIF($C$2:$C196,$C197)=0,MAX($B$2:$B196)+1,""))</f>
        <v/>
      </c>
      <c r="L197" t="s">
        <v>625</v>
      </c>
      <c r="M197" s="3" t="str">
        <f t="shared" si="58"/>
        <v/>
      </c>
      <c r="N197" s="3" t="str">
        <f>IF(C197="","",IF(AND(C197&lt;&gt;"",D197&lt;&gt;"",E197&lt;&gt;"",I197&lt;&gt;"",M197&lt;&gt;"",J197&lt;&gt;"",IFERROR(MATCH(INDEX($B:$B,MATCH($C197,$C:$C,0)),IMAGENES!$B:$B,0),-1)&gt;0),"'si'","'no'"))</f>
        <v/>
      </c>
      <c r="P197" t="str">
        <f t="shared" si="48"/>
        <v/>
      </c>
      <c r="Q197" t="str">
        <f t="shared" si="49"/>
        <v/>
      </c>
      <c r="R197" t="str">
        <f t="shared" si="50"/>
        <v/>
      </c>
      <c r="S197" t="str">
        <f t="shared" si="51"/>
        <v/>
      </c>
      <c r="T197" t="str">
        <f t="shared" si="52"/>
        <v/>
      </c>
      <c r="U197" t="str">
        <f t="shared" si="53"/>
        <v/>
      </c>
      <c r="V197" t="str">
        <f>IF($T197="","",INDEX(CATEGORIAS!$A:$A,MATCH($T197,CATEGORIAS!$B:$B,0)))</f>
        <v/>
      </c>
      <c r="W197" t="str">
        <f>IF($U197="","",INDEX(SUBCATEGORIAS!$A:$A,MATCH($U197,SUBCATEGORIAS!$B:$B,0)))</f>
        <v/>
      </c>
      <c r="X197" t="str">
        <f t="shared" si="54"/>
        <v/>
      </c>
      <c r="Y197" t="str">
        <f t="shared" si="59"/>
        <v/>
      </c>
      <c r="Z197" t="str">
        <f t="shared" si="60"/>
        <v/>
      </c>
      <c r="AB197">
        <v>195</v>
      </c>
      <c r="AC197" t="str">
        <f t="shared" ref="AC197:AC260" si="63">IF(AB196/11=INT(AB196/11),AB196/11+1,"")</f>
        <v/>
      </c>
      <c r="AD197" t="str">
        <f>IFERROR(IF(MATCH($AC190,$P:$P,0)&gt;0,CONCATENATE("precio: ",INDEX($X:$X,MATCH($AC190,$P:$P,0)),","),0),"")</f>
        <v>precio: 2000,</v>
      </c>
      <c r="AI197" t="str">
        <f>IF($D197="","",INDEX(CATEGORIAS!$A:$A,MATCH($D197,CATEGORIAS!$B:$B,0)))</f>
        <v/>
      </c>
      <c r="AJ197" t="str">
        <f>IF($E197="","",INDEX(SUBCATEGORIAS!$A:$A,MATCH($E197,SUBCATEGORIAS!$B:$B,0)))</f>
        <v/>
      </c>
      <c r="AK197" t="str">
        <f t="shared" si="55"/>
        <v/>
      </c>
      <c r="AM197" s="2" t="str">
        <f t="shared" si="61"/>
        <v/>
      </c>
      <c r="AN197" t="str">
        <f t="shared" si="62"/>
        <v/>
      </c>
      <c r="AO197" t="str">
        <f t="shared" si="56"/>
        <v/>
      </c>
      <c r="AP197" t="str">
        <f t="shared" si="57"/>
        <v/>
      </c>
    </row>
    <row r="198" spans="1:42" x14ac:dyDescent="0.25">
      <c r="A198" t="str">
        <f>IF(C198="","",MAX($A$2:A197)+1)</f>
        <v/>
      </c>
      <c r="B198" s="3" t="str">
        <f>IF(C198="","",IF(COUNTIF($C$2:$C197,$C198)=0,MAX($B$2:$B197)+1,""))</f>
        <v/>
      </c>
      <c r="L198" t="s">
        <v>625</v>
      </c>
      <c r="M198" s="3" t="str">
        <f t="shared" si="58"/>
        <v/>
      </c>
      <c r="N198" s="3" t="str">
        <f>IF(C198="","",IF(AND(C198&lt;&gt;"",D198&lt;&gt;"",E198&lt;&gt;"",I198&lt;&gt;"",M198&lt;&gt;"",J198&lt;&gt;"",IFERROR(MATCH(INDEX($B:$B,MATCH($C198,$C:$C,0)),IMAGENES!$B:$B,0),-1)&gt;0),"'si'","'no'"))</f>
        <v/>
      </c>
      <c r="P198" t="str">
        <f t="shared" si="48"/>
        <v/>
      </c>
      <c r="Q198" t="str">
        <f t="shared" si="49"/>
        <v/>
      </c>
      <c r="R198" t="str">
        <f t="shared" si="50"/>
        <v/>
      </c>
      <c r="S198" t="str">
        <f t="shared" si="51"/>
        <v/>
      </c>
      <c r="T198" t="str">
        <f t="shared" si="52"/>
        <v/>
      </c>
      <c r="U198" t="str">
        <f t="shared" si="53"/>
        <v/>
      </c>
      <c r="V198" t="str">
        <f>IF($T198="","",INDEX(CATEGORIAS!$A:$A,MATCH($T198,CATEGORIAS!$B:$B,0)))</f>
        <v/>
      </c>
      <c r="W198" t="str">
        <f>IF($U198="","",INDEX(SUBCATEGORIAS!$A:$A,MATCH($U198,SUBCATEGORIAS!$B:$B,0)))</f>
        <v/>
      </c>
      <c r="X198" t="str">
        <f t="shared" si="54"/>
        <v/>
      </c>
      <c r="Y198" t="str">
        <f t="shared" si="59"/>
        <v/>
      </c>
      <c r="Z198" t="str">
        <f t="shared" si="60"/>
        <v/>
      </c>
      <c r="AB198">
        <v>196</v>
      </c>
      <c r="AC198" t="str">
        <f t="shared" si="63"/>
        <v/>
      </c>
      <c r="AD198" t="str">
        <f>IFERROR(IF(MATCH($AC190,$P:$P,0)&gt;0,CONCATENATE("video: ",IF(OR(INDEX($Y:$Y,MATCH($AC190,$P:$P,0))=0,INDEX($Y:$Y,MATCH($AC190,$P:$P,0))=" ",INDEX($Y:$Y,MATCH($AC190,$P:$P,0))=""),CONCATENATE(CHAR(39),CHAR(39)),CONCATENATE(CHAR(39),INDEX($Y:$Y,MATCH($AC190,$P:$P,0)),CHAR(39))),","),0),"")</f>
        <v>video: '',</v>
      </c>
      <c r="AI198" t="str">
        <f>IF($D198="","",INDEX(CATEGORIAS!$A:$A,MATCH($D198,CATEGORIAS!$B:$B,0)))</f>
        <v/>
      </c>
      <c r="AJ198" t="str">
        <f>IF($E198="","",INDEX(SUBCATEGORIAS!$A:$A,MATCH($E198,SUBCATEGORIAS!$B:$B,0)))</f>
        <v/>
      </c>
      <c r="AK198" t="str">
        <f t="shared" si="55"/>
        <v/>
      </c>
      <c r="AM198" s="2" t="str">
        <f t="shared" si="61"/>
        <v/>
      </c>
      <c r="AN198" t="str">
        <f t="shared" si="62"/>
        <v/>
      </c>
      <c r="AO198" t="str">
        <f t="shared" si="56"/>
        <v/>
      </c>
      <c r="AP198" t="str">
        <f t="shared" si="57"/>
        <v/>
      </c>
    </row>
    <row r="199" spans="1:42" x14ac:dyDescent="0.25">
      <c r="A199" t="str">
        <f>IF(C199="","",MAX($A$2:A198)+1)</f>
        <v/>
      </c>
      <c r="B199" s="3" t="str">
        <f>IF(C199="","",IF(COUNTIF($C$2:$C198,$C199)=0,MAX($B$2:$B198)+1,""))</f>
        <v/>
      </c>
      <c r="L199" t="s">
        <v>625</v>
      </c>
      <c r="M199" s="3" t="str">
        <f t="shared" si="58"/>
        <v/>
      </c>
      <c r="N199" s="3" t="str">
        <f>IF(C199="","",IF(AND(C199&lt;&gt;"",D199&lt;&gt;"",E199&lt;&gt;"",I199&lt;&gt;"",M199&lt;&gt;"",J199&lt;&gt;"",IFERROR(MATCH(INDEX($B:$B,MATCH($C199,$C:$C,0)),IMAGENES!$B:$B,0),-1)&gt;0),"'si'","'no'"))</f>
        <v/>
      </c>
      <c r="P199" t="str">
        <f t="shared" si="48"/>
        <v/>
      </c>
      <c r="Q199" t="str">
        <f t="shared" si="49"/>
        <v/>
      </c>
      <c r="R199" t="str">
        <f t="shared" si="50"/>
        <v/>
      </c>
      <c r="S199" t="str">
        <f t="shared" si="51"/>
        <v/>
      </c>
      <c r="T199" t="str">
        <f t="shared" si="52"/>
        <v/>
      </c>
      <c r="U199" t="str">
        <f t="shared" si="53"/>
        <v/>
      </c>
      <c r="V199" t="str">
        <f>IF($T199="","",INDEX(CATEGORIAS!$A:$A,MATCH($T199,CATEGORIAS!$B:$B,0)))</f>
        <v/>
      </c>
      <c r="W199" t="str">
        <f>IF($U199="","",INDEX(SUBCATEGORIAS!$A:$A,MATCH($U199,SUBCATEGORIAS!$B:$B,0)))</f>
        <v/>
      </c>
      <c r="X199" t="str">
        <f t="shared" si="54"/>
        <v/>
      </c>
      <c r="Y199" t="str">
        <f t="shared" si="59"/>
        <v/>
      </c>
      <c r="Z199" t="str">
        <f t="shared" si="60"/>
        <v/>
      </c>
      <c r="AB199">
        <v>197</v>
      </c>
      <c r="AC199" t="str">
        <f t="shared" si="63"/>
        <v/>
      </c>
      <c r="AD199" t="str">
        <f>IFERROR(IF(MATCH($AC190,$P:$P,0)&gt;0,CONCATENATE("disponible: ",INDEX($Z:$Z,MATCH($AC190,$P:$P,0)),","),0),"")</f>
        <v>disponible: 'si',</v>
      </c>
      <c r="AI199" t="str">
        <f>IF($D199="","",INDEX(CATEGORIAS!$A:$A,MATCH($D199,CATEGORIAS!$B:$B,0)))</f>
        <v/>
      </c>
      <c r="AJ199" t="str">
        <f>IF($E199="","",INDEX(SUBCATEGORIAS!$A:$A,MATCH($E199,SUBCATEGORIAS!$B:$B,0)))</f>
        <v/>
      </c>
      <c r="AK199" t="str">
        <f t="shared" si="55"/>
        <v/>
      </c>
      <c r="AM199" s="2" t="str">
        <f t="shared" si="61"/>
        <v/>
      </c>
      <c r="AN199" t="str">
        <f t="shared" si="62"/>
        <v/>
      </c>
      <c r="AO199" t="str">
        <f t="shared" si="56"/>
        <v/>
      </c>
      <c r="AP199" t="str">
        <f t="shared" si="57"/>
        <v/>
      </c>
    </row>
    <row r="200" spans="1:42" x14ac:dyDescent="0.25">
      <c r="A200" t="str">
        <f>IF(C200="","",MAX($A$2:A199)+1)</f>
        <v/>
      </c>
      <c r="B200" s="3" t="str">
        <f>IF(C200="","",IF(COUNTIF($C$2:$C199,$C200)=0,MAX($B$2:$B199)+1,""))</f>
        <v/>
      </c>
      <c r="L200" t="s">
        <v>625</v>
      </c>
      <c r="M200" s="3" t="str">
        <f t="shared" si="58"/>
        <v/>
      </c>
      <c r="N200" s="3" t="str">
        <f>IF(C200="","",IF(AND(C200&lt;&gt;"",D200&lt;&gt;"",E200&lt;&gt;"",I200&lt;&gt;"",M200&lt;&gt;"",J200&lt;&gt;"",IFERROR(MATCH(INDEX($B:$B,MATCH($C200,$C:$C,0)),IMAGENES!$B:$B,0),-1)&gt;0),"'si'","'no'"))</f>
        <v/>
      </c>
      <c r="P200" t="str">
        <f t="shared" si="48"/>
        <v/>
      </c>
      <c r="Q200" t="str">
        <f t="shared" si="49"/>
        <v/>
      </c>
      <c r="R200" t="str">
        <f t="shared" si="50"/>
        <v/>
      </c>
      <c r="S200" t="str">
        <f t="shared" si="51"/>
        <v/>
      </c>
      <c r="T200" t="str">
        <f t="shared" si="52"/>
        <v/>
      </c>
      <c r="U200" t="str">
        <f t="shared" si="53"/>
        <v/>
      </c>
      <c r="V200" t="str">
        <f>IF($T200="","",INDEX(CATEGORIAS!$A:$A,MATCH($T200,CATEGORIAS!$B:$B,0)))</f>
        <v/>
      </c>
      <c r="W200" t="str">
        <f>IF($U200="","",INDEX(SUBCATEGORIAS!$A:$A,MATCH($U200,SUBCATEGORIAS!$B:$B,0)))</f>
        <v/>
      </c>
      <c r="X200" t="str">
        <f t="shared" si="54"/>
        <v/>
      </c>
      <c r="Y200" t="str">
        <f t="shared" si="59"/>
        <v/>
      </c>
      <c r="Z200" t="str">
        <f t="shared" si="60"/>
        <v/>
      </c>
      <c r="AB200">
        <v>198</v>
      </c>
      <c r="AC200" t="str">
        <f t="shared" si="63"/>
        <v/>
      </c>
      <c r="AD200" t="str">
        <f>IFERROR(IF(MATCH($AC190,$P:$P,0)&gt;0,"},",0),"")</f>
        <v>},</v>
      </c>
      <c r="AI200" t="str">
        <f>IF($D200="","",INDEX(CATEGORIAS!$A:$A,MATCH($D200,CATEGORIAS!$B:$B,0)))</f>
        <v/>
      </c>
      <c r="AJ200" t="str">
        <f>IF($E200="","",INDEX(SUBCATEGORIAS!$A:$A,MATCH($E200,SUBCATEGORIAS!$B:$B,0)))</f>
        <v/>
      </c>
      <c r="AK200" t="str">
        <f t="shared" si="55"/>
        <v/>
      </c>
      <c r="AM200" s="2" t="str">
        <f t="shared" si="61"/>
        <v/>
      </c>
      <c r="AN200" t="str">
        <f t="shared" si="62"/>
        <v/>
      </c>
      <c r="AO200" t="str">
        <f t="shared" si="56"/>
        <v/>
      </c>
      <c r="AP200" t="str">
        <f t="shared" si="57"/>
        <v/>
      </c>
    </row>
    <row r="201" spans="1:42" x14ac:dyDescent="0.25">
      <c r="A201" t="str">
        <f>IF(C201="","",MAX($A$2:A200)+1)</f>
        <v/>
      </c>
      <c r="B201" s="3" t="str">
        <f>IF(C201="","",IF(COUNTIF($C$2:$C200,$C201)=0,MAX($B$2:$B200)+1,""))</f>
        <v/>
      </c>
      <c r="L201" t="s">
        <v>625</v>
      </c>
      <c r="M201" s="3" t="str">
        <f t="shared" si="58"/>
        <v/>
      </c>
      <c r="N201" s="3" t="str">
        <f>IF(C201="","",IF(AND(C201&lt;&gt;"",D201&lt;&gt;"",E201&lt;&gt;"",I201&lt;&gt;"",M201&lt;&gt;"",J201&lt;&gt;"",IFERROR(MATCH(INDEX($B:$B,MATCH($C201,$C:$C,0)),IMAGENES!$B:$B,0),-1)&gt;0),"'si'","'no'"))</f>
        <v/>
      </c>
      <c r="P201" t="str">
        <f t="shared" si="48"/>
        <v/>
      </c>
      <c r="Q201" t="str">
        <f t="shared" si="49"/>
        <v/>
      </c>
      <c r="R201" t="str">
        <f t="shared" si="50"/>
        <v/>
      </c>
      <c r="S201" t="str">
        <f t="shared" si="51"/>
        <v/>
      </c>
      <c r="T201" t="str">
        <f t="shared" si="52"/>
        <v/>
      </c>
      <c r="U201" t="str">
        <f t="shared" si="53"/>
        <v/>
      </c>
      <c r="V201" t="str">
        <f>IF($T201="","",INDEX(CATEGORIAS!$A:$A,MATCH($T201,CATEGORIAS!$B:$B,0)))</f>
        <v/>
      </c>
      <c r="W201" t="str">
        <f>IF($U201="","",INDEX(SUBCATEGORIAS!$A:$A,MATCH($U201,SUBCATEGORIAS!$B:$B,0)))</f>
        <v/>
      </c>
      <c r="X201" t="str">
        <f t="shared" si="54"/>
        <v/>
      </c>
      <c r="Y201" t="str">
        <f t="shared" si="59"/>
        <v/>
      </c>
      <c r="Z201" t="str">
        <f t="shared" si="60"/>
        <v/>
      </c>
      <c r="AB201">
        <v>199</v>
      </c>
      <c r="AC201">
        <f t="shared" si="63"/>
        <v>19</v>
      </c>
      <c r="AD201" t="str">
        <f>IFERROR(IF(MATCH($AC201,$P:$P,0)&gt;0,"{",0),"")</f>
        <v>{</v>
      </c>
      <c r="AI201" t="str">
        <f>IF($D201="","",INDEX(CATEGORIAS!$A:$A,MATCH($D201,CATEGORIAS!$B:$B,0)))</f>
        <v/>
      </c>
      <c r="AJ201" t="str">
        <f>IF($E201="","",INDEX(SUBCATEGORIAS!$A:$A,MATCH($E201,SUBCATEGORIAS!$B:$B,0)))</f>
        <v/>
      </c>
      <c r="AK201" t="str">
        <f t="shared" si="55"/>
        <v/>
      </c>
      <c r="AM201" s="2" t="str">
        <f t="shared" si="61"/>
        <v/>
      </c>
      <c r="AN201" t="str">
        <f t="shared" si="62"/>
        <v/>
      </c>
      <c r="AO201" t="str">
        <f t="shared" si="56"/>
        <v/>
      </c>
      <c r="AP201" t="str">
        <f t="shared" si="57"/>
        <v/>
      </c>
    </row>
    <row r="202" spans="1:42" x14ac:dyDescent="0.25">
      <c r="A202" t="str">
        <f>IF(C202="","",MAX($A$2:A201)+1)</f>
        <v/>
      </c>
      <c r="B202" s="3" t="str">
        <f>IF(C202="","",IF(COUNTIF($C$2:$C201,$C202)=0,MAX($B$2:$B201)+1,""))</f>
        <v/>
      </c>
      <c r="L202" t="s">
        <v>625</v>
      </c>
      <c r="M202" s="3" t="str">
        <f t="shared" si="58"/>
        <v/>
      </c>
      <c r="N202" s="3" t="str">
        <f>IF(C202="","",IF(AND(C202&lt;&gt;"",D202&lt;&gt;"",E202&lt;&gt;"",I202&lt;&gt;"",M202&lt;&gt;"",J202&lt;&gt;"",IFERROR(MATCH(INDEX($B:$B,MATCH($C202,$C:$C,0)),IMAGENES!$B:$B,0),-1)&gt;0),"'si'","'no'"))</f>
        <v/>
      </c>
      <c r="P202" t="str">
        <f t="shared" si="48"/>
        <v/>
      </c>
      <c r="Q202" t="str">
        <f t="shared" si="49"/>
        <v/>
      </c>
      <c r="R202" t="str">
        <f t="shared" si="50"/>
        <v/>
      </c>
      <c r="S202" t="str">
        <f t="shared" si="51"/>
        <v/>
      </c>
      <c r="T202" t="str">
        <f t="shared" si="52"/>
        <v/>
      </c>
      <c r="U202" t="str">
        <f t="shared" si="53"/>
        <v/>
      </c>
      <c r="V202" t="str">
        <f>IF($T202="","",INDEX(CATEGORIAS!$A:$A,MATCH($T202,CATEGORIAS!$B:$B,0)))</f>
        <v/>
      </c>
      <c r="W202" t="str">
        <f>IF($U202="","",INDEX(SUBCATEGORIAS!$A:$A,MATCH($U202,SUBCATEGORIAS!$B:$B,0)))</f>
        <v/>
      </c>
      <c r="X202" t="str">
        <f t="shared" si="54"/>
        <v/>
      </c>
      <c r="Y202" t="str">
        <f t="shared" si="59"/>
        <v/>
      </c>
      <c r="Z202" t="str">
        <f t="shared" si="60"/>
        <v/>
      </c>
      <c r="AB202">
        <v>200</v>
      </c>
      <c r="AC202" t="str">
        <f t="shared" si="63"/>
        <v/>
      </c>
      <c r="AD202" t="str">
        <f>IFERROR(IF(MATCH($AC201,$P:$P,0)&gt;0,CONCATENATE("id_articulo: ",$AC201,","),0),"")</f>
        <v>id_articulo: 19,</v>
      </c>
      <c r="AI202" t="str">
        <f>IF($D202="","",INDEX(CATEGORIAS!$A:$A,MATCH($D202,CATEGORIAS!$B:$B,0)))</f>
        <v/>
      </c>
      <c r="AJ202" t="str">
        <f>IF($E202="","",INDEX(SUBCATEGORIAS!$A:$A,MATCH($E202,SUBCATEGORIAS!$B:$B,0)))</f>
        <v/>
      </c>
      <c r="AK202" t="str">
        <f t="shared" si="55"/>
        <v/>
      </c>
      <c r="AM202" s="2" t="str">
        <f t="shared" si="61"/>
        <v/>
      </c>
      <c r="AN202" t="str">
        <f t="shared" si="62"/>
        <v/>
      </c>
      <c r="AO202" t="str">
        <f t="shared" si="56"/>
        <v/>
      </c>
      <c r="AP202" t="str">
        <f t="shared" si="57"/>
        <v/>
      </c>
    </row>
    <row r="203" spans="1:42" x14ac:dyDescent="0.25">
      <c r="A203" t="str">
        <f>IF(C203="","",MAX($A$2:A202)+1)</f>
        <v/>
      </c>
      <c r="B203" s="3" t="str">
        <f>IF(C203="","",IF(COUNTIF($C$2:$C202,$C203)=0,MAX($B$2:$B202)+1,""))</f>
        <v/>
      </c>
      <c r="L203" t="s">
        <v>625</v>
      </c>
      <c r="M203" s="3" t="str">
        <f t="shared" si="58"/>
        <v/>
      </c>
      <c r="N203" s="3" t="str">
        <f>IF(C203="","",IF(AND(C203&lt;&gt;"",D203&lt;&gt;"",E203&lt;&gt;"",I203&lt;&gt;"",M203&lt;&gt;"",J203&lt;&gt;"",IFERROR(MATCH(INDEX($B:$B,MATCH($C203,$C:$C,0)),IMAGENES!$B:$B,0),-1)&gt;0),"'si'","'no'"))</f>
        <v/>
      </c>
      <c r="P203" t="str">
        <f t="shared" si="48"/>
        <v/>
      </c>
      <c r="Q203" t="str">
        <f t="shared" si="49"/>
        <v/>
      </c>
      <c r="R203" t="str">
        <f t="shared" si="50"/>
        <v/>
      </c>
      <c r="S203" t="str">
        <f t="shared" si="51"/>
        <v/>
      </c>
      <c r="T203" t="str">
        <f t="shared" si="52"/>
        <v/>
      </c>
      <c r="U203" t="str">
        <f t="shared" si="53"/>
        <v/>
      </c>
      <c r="V203" t="str">
        <f>IF($T203="","",INDEX(CATEGORIAS!$A:$A,MATCH($T203,CATEGORIAS!$B:$B,0)))</f>
        <v/>
      </c>
      <c r="W203" t="str">
        <f>IF($U203="","",INDEX(SUBCATEGORIAS!$A:$A,MATCH($U203,SUBCATEGORIAS!$B:$B,0)))</f>
        <v/>
      </c>
      <c r="X203" t="str">
        <f t="shared" si="54"/>
        <v/>
      </c>
      <c r="Y203" t="str">
        <f t="shared" si="59"/>
        <v/>
      </c>
      <c r="Z203" t="str">
        <f t="shared" si="60"/>
        <v/>
      </c>
      <c r="AB203">
        <v>201</v>
      </c>
      <c r="AC203" t="str">
        <f t="shared" si="63"/>
        <v/>
      </c>
      <c r="AD203" t="str">
        <f>IFERROR(IF(MATCH($AC201,$P:$P,0)&gt;0,CONCATENATE("nombre: '",INDEX($Q:$Q,MATCH($AC201,$P:$P,0)),"',"),0),"")</f>
        <v>nombre: 'Libro para Colorear - Fish',</v>
      </c>
      <c r="AI203" t="str">
        <f>IF($D203="","",INDEX(CATEGORIAS!$A:$A,MATCH($D203,CATEGORIAS!$B:$B,0)))</f>
        <v/>
      </c>
      <c r="AJ203" t="str">
        <f>IF($E203="","",INDEX(SUBCATEGORIAS!$A:$A,MATCH($E203,SUBCATEGORIAS!$B:$B,0)))</f>
        <v/>
      </c>
      <c r="AK203" t="str">
        <f t="shared" si="55"/>
        <v/>
      </c>
      <c r="AM203" s="2" t="str">
        <f t="shared" si="61"/>
        <v/>
      </c>
      <c r="AN203" t="str">
        <f t="shared" si="62"/>
        <v/>
      </c>
      <c r="AO203" t="str">
        <f t="shared" si="56"/>
        <v/>
      </c>
      <c r="AP203" t="str">
        <f t="shared" si="57"/>
        <v/>
      </c>
    </row>
    <row r="204" spans="1:42" x14ac:dyDescent="0.25">
      <c r="A204" t="str">
        <f>IF(C204="","",MAX($A$2:A203)+1)</f>
        <v/>
      </c>
      <c r="B204" s="3" t="str">
        <f>IF(C204="","",IF(COUNTIF($C$2:$C203,$C204)=0,MAX($B$2:$B203)+1,""))</f>
        <v/>
      </c>
      <c r="L204" t="s">
        <v>625</v>
      </c>
      <c r="M204" s="3" t="str">
        <f t="shared" si="58"/>
        <v/>
      </c>
      <c r="N204" s="3" t="str">
        <f>IF(C204="","",IF(AND(C204&lt;&gt;"",D204&lt;&gt;"",E204&lt;&gt;"",I204&lt;&gt;"",M204&lt;&gt;"",J204&lt;&gt;"",IFERROR(MATCH(INDEX($B:$B,MATCH($C204,$C:$C,0)),IMAGENES!$B:$B,0),-1)&gt;0),"'si'","'no'"))</f>
        <v/>
      </c>
      <c r="P204" t="str">
        <f t="shared" si="48"/>
        <v/>
      </c>
      <c r="Q204" t="str">
        <f t="shared" si="49"/>
        <v/>
      </c>
      <c r="R204" t="str">
        <f t="shared" si="50"/>
        <v/>
      </c>
      <c r="S204" t="str">
        <f t="shared" si="51"/>
        <v/>
      </c>
      <c r="T204" t="str">
        <f t="shared" si="52"/>
        <v/>
      </c>
      <c r="U204" t="str">
        <f t="shared" si="53"/>
        <v/>
      </c>
      <c r="V204" t="str">
        <f>IF($T204="","",INDEX(CATEGORIAS!$A:$A,MATCH($T204,CATEGORIAS!$B:$B,0)))</f>
        <v/>
      </c>
      <c r="W204" t="str">
        <f>IF($U204="","",INDEX(SUBCATEGORIAS!$A:$A,MATCH($U204,SUBCATEGORIAS!$B:$B,0)))</f>
        <v/>
      </c>
      <c r="X204" t="str">
        <f t="shared" si="54"/>
        <v/>
      </c>
      <c r="Y204" t="str">
        <f t="shared" si="59"/>
        <v/>
      </c>
      <c r="Z204" t="str">
        <f t="shared" si="60"/>
        <v/>
      </c>
      <c r="AB204">
        <v>202</v>
      </c>
      <c r="AC204" t="str">
        <f t="shared" si="63"/>
        <v/>
      </c>
      <c r="AD204" t="str">
        <f>IFERROR(IF(MATCH($AC201,$P:$P,0)&gt;0,CONCATENATE("descripcion: '",INDEX($R:$R,MATCH($AC201,$P:$P,0)),"',"),0),"")</f>
        <v>descripcion: 'Libros para pintar Temático',</v>
      </c>
      <c r="AI204" t="str">
        <f>IF($D204="","",INDEX(CATEGORIAS!$A:$A,MATCH($D204,CATEGORIAS!$B:$B,0)))</f>
        <v/>
      </c>
      <c r="AJ204" t="str">
        <f>IF($E204="","",INDEX(SUBCATEGORIAS!$A:$A,MATCH($E204,SUBCATEGORIAS!$B:$B,0)))</f>
        <v/>
      </c>
      <c r="AK204" t="str">
        <f t="shared" si="55"/>
        <v/>
      </c>
      <c r="AM204" s="2" t="str">
        <f t="shared" si="61"/>
        <v/>
      </c>
      <c r="AN204" t="str">
        <f t="shared" si="62"/>
        <v/>
      </c>
      <c r="AO204" t="str">
        <f t="shared" si="56"/>
        <v/>
      </c>
      <c r="AP204" t="str">
        <f t="shared" si="57"/>
        <v/>
      </c>
    </row>
    <row r="205" spans="1:42" x14ac:dyDescent="0.25">
      <c r="A205" t="str">
        <f>IF(C205="","",MAX($A$2:A204)+1)</f>
        <v/>
      </c>
      <c r="B205" s="3" t="str">
        <f>IF(C205="","",IF(COUNTIF($C$2:$C204,$C205)=0,MAX($B$2:$B204)+1,""))</f>
        <v/>
      </c>
      <c r="L205" t="s">
        <v>625</v>
      </c>
      <c r="M205" s="3" t="str">
        <f t="shared" si="58"/>
        <v/>
      </c>
      <c r="N205" s="3" t="str">
        <f>IF(C205="","",IF(AND(C205&lt;&gt;"",D205&lt;&gt;"",E205&lt;&gt;"",I205&lt;&gt;"",M205&lt;&gt;"",J205&lt;&gt;"",IFERROR(MATCH(INDEX($B:$B,MATCH($C205,$C:$C,0)),IMAGENES!$B:$B,0),-1)&gt;0),"'si'","'no'"))</f>
        <v/>
      </c>
      <c r="P205" t="str">
        <f t="shared" si="48"/>
        <v/>
      </c>
      <c r="Q205" t="str">
        <f t="shared" si="49"/>
        <v/>
      </c>
      <c r="R205" t="str">
        <f t="shared" si="50"/>
        <v/>
      </c>
      <c r="S205" t="str">
        <f t="shared" si="51"/>
        <v/>
      </c>
      <c r="T205" t="str">
        <f t="shared" si="52"/>
        <v/>
      </c>
      <c r="U205" t="str">
        <f t="shared" si="53"/>
        <v/>
      </c>
      <c r="V205" t="str">
        <f>IF($T205="","",INDEX(CATEGORIAS!$A:$A,MATCH($T205,CATEGORIAS!$B:$B,0)))</f>
        <v/>
      </c>
      <c r="W205" t="str">
        <f>IF($U205="","",INDEX(SUBCATEGORIAS!$A:$A,MATCH($U205,SUBCATEGORIAS!$B:$B,0)))</f>
        <v/>
      </c>
      <c r="X205" t="str">
        <f t="shared" si="54"/>
        <v/>
      </c>
      <c r="Y205" t="str">
        <f t="shared" si="59"/>
        <v/>
      </c>
      <c r="Z205" t="str">
        <f t="shared" si="60"/>
        <v/>
      </c>
      <c r="AB205">
        <v>203</v>
      </c>
      <c r="AC205" t="str">
        <f t="shared" si="63"/>
        <v/>
      </c>
      <c r="AD205" t="str">
        <f>IFERROR(IF(MATCH($AC201,$P:$P,0)&gt;0,CONCATENATE("descripcion_larga: '",INDEX($S:$S,MATCH($AC201,$P:$P,0)),"',"),0),"")</f>
        <v>descripcion_larga: '0',</v>
      </c>
      <c r="AI205" t="str">
        <f>IF($D205="","",INDEX(CATEGORIAS!$A:$A,MATCH($D205,CATEGORIAS!$B:$B,0)))</f>
        <v/>
      </c>
      <c r="AJ205" t="str">
        <f>IF($E205="","",INDEX(SUBCATEGORIAS!$A:$A,MATCH($E205,SUBCATEGORIAS!$B:$B,0)))</f>
        <v/>
      </c>
      <c r="AK205" t="str">
        <f t="shared" si="55"/>
        <v/>
      </c>
      <c r="AM205" s="2" t="str">
        <f t="shared" si="61"/>
        <v/>
      </c>
      <c r="AN205" t="str">
        <f t="shared" si="62"/>
        <v/>
      </c>
      <c r="AO205" t="str">
        <f t="shared" si="56"/>
        <v/>
      </c>
      <c r="AP205" t="str">
        <f t="shared" si="57"/>
        <v/>
      </c>
    </row>
    <row r="206" spans="1:42" x14ac:dyDescent="0.25">
      <c r="A206" t="str">
        <f>IF(C206="","",MAX($A$2:A205)+1)</f>
        <v/>
      </c>
      <c r="B206" s="3" t="str">
        <f>IF(C206="","",IF(COUNTIF($C$2:$C205,$C206)=0,MAX($B$2:$B205)+1,""))</f>
        <v/>
      </c>
      <c r="L206" t="s">
        <v>625</v>
      </c>
      <c r="M206" s="3" t="str">
        <f t="shared" si="58"/>
        <v/>
      </c>
      <c r="N206" s="3" t="str">
        <f>IF(C206="","",IF(AND(C206&lt;&gt;"",D206&lt;&gt;"",E206&lt;&gt;"",I206&lt;&gt;"",M206&lt;&gt;"",J206&lt;&gt;"",IFERROR(MATCH(INDEX($B:$B,MATCH($C206,$C:$C,0)),IMAGENES!$B:$B,0),-1)&gt;0),"'si'","'no'"))</f>
        <v/>
      </c>
      <c r="P206" t="str">
        <f t="shared" si="48"/>
        <v/>
      </c>
      <c r="Q206" t="str">
        <f t="shared" si="49"/>
        <v/>
      </c>
      <c r="R206" t="str">
        <f t="shared" si="50"/>
        <v/>
      </c>
      <c r="S206" t="str">
        <f t="shared" si="51"/>
        <v/>
      </c>
      <c r="T206" t="str">
        <f t="shared" si="52"/>
        <v/>
      </c>
      <c r="U206" t="str">
        <f t="shared" si="53"/>
        <v/>
      </c>
      <c r="V206" t="str">
        <f>IF($T206="","",INDEX(CATEGORIAS!$A:$A,MATCH($T206,CATEGORIAS!$B:$B,0)))</f>
        <v/>
      </c>
      <c r="W206" t="str">
        <f>IF($U206="","",INDEX(SUBCATEGORIAS!$A:$A,MATCH($U206,SUBCATEGORIAS!$B:$B,0)))</f>
        <v/>
      </c>
      <c r="X206" t="str">
        <f t="shared" si="54"/>
        <v/>
      </c>
      <c r="Y206" t="str">
        <f t="shared" si="59"/>
        <v/>
      </c>
      <c r="Z206" t="str">
        <f t="shared" si="60"/>
        <v/>
      </c>
      <c r="AB206">
        <v>204</v>
      </c>
      <c r="AC206" t="str">
        <f t="shared" si="63"/>
        <v/>
      </c>
      <c r="AD206" t="str">
        <f>IFERROR(IF(MATCH($AC201,$P:$P,0)&gt;0,CONCATENATE("id_categoria: '",INDEX($V:$V,MATCH($AC201,$P:$P,0)),"',"),0),"")</f>
        <v>id_categoria: '4',</v>
      </c>
      <c r="AI206" t="str">
        <f>IF($D206="","",INDEX(CATEGORIAS!$A:$A,MATCH($D206,CATEGORIAS!$B:$B,0)))</f>
        <v/>
      </c>
      <c r="AJ206" t="str">
        <f>IF($E206="","",INDEX(SUBCATEGORIAS!$A:$A,MATCH($E206,SUBCATEGORIAS!$B:$B,0)))</f>
        <v/>
      </c>
      <c r="AK206" t="str">
        <f t="shared" si="55"/>
        <v/>
      </c>
      <c r="AM206" s="2" t="str">
        <f t="shared" si="61"/>
        <v/>
      </c>
      <c r="AN206" t="str">
        <f t="shared" si="62"/>
        <v/>
      </c>
      <c r="AO206" t="str">
        <f t="shared" si="56"/>
        <v/>
      </c>
      <c r="AP206" t="str">
        <f t="shared" si="57"/>
        <v/>
      </c>
    </row>
    <row r="207" spans="1:42" x14ac:dyDescent="0.25">
      <c r="A207" t="str">
        <f>IF(C207="","",MAX($A$2:A206)+1)</f>
        <v/>
      </c>
      <c r="B207" s="3" t="str">
        <f>IF(C207="","",IF(COUNTIF($C$2:$C206,$C207)=0,MAX($B$2:$B206)+1,""))</f>
        <v/>
      </c>
      <c r="L207" t="s">
        <v>625</v>
      </c>
      <c r="M207" s="3" t="str">
        <f t="shared" si="58"/>
        <v/>
      </c>
      <c r="N207" s="3" t="str">
        <f>IF(C207="","",IF(AND(C207&lt;&gt;"",D207&lt;&gt;"",E207&lt;&gt;"",I207&lt;&gt;"",M207&lt;&gt;"",J207&lt;&gt;"",IFERROR(MATCH(INDEX($B:$B,MATCH($C207,$C:$C,0)),IMAGENES!$B:$B,0),-1)&gt;0),"'si'","'no'"))</f>
        <v/>
      </c>
      <c r="P207" t="str">
        <f t="shared" si="48"/>
        <v/>
      </c>
      <c r="Q207" t="str">
        <f t="shared" si="49"/>
        <v/>
      </c>
      <c r="R207" t="str">
        <f t="shared" si="50"/>
        <v/>
      </c>
      <c r="S207" t="str">
        <f t="shared" si="51"/>
        <v/>
      </c>
      <c r="T207" t="str">
        <f t="shared" si="52"/>
        <v/>
      </c>
      <c r="U207" t="str">
        <f t="shared" si="53"/>
        <v/>
      </c>
      <c r="V207" t="str">
        <f>IF($T207="","",INDEX(CATEGORIAS!$A:$A,MATCH($T207,CATEGORIAS!$B:$B,0)))</f>
        <v/>
      </c>
      <c r="W207" t="str">
        <f>IF($U207="","",INDEX(SUBCATEGORIAS!$A:$A,MATCH($U207,SUBCATEGORIAS!$B:$B,0)))</f>
        <v/>
      </c>
      <c r="X207" t="str">
        <f t="shared" si="54"/>
        <v/>
      </c>
      <c r="Y207" t="str">
        <f t="shared" si="59"/>
        <v/>
      </c>
      <c r="Z207" t="str">
        <f t="shared" si="60"/>
        <v/>
      </c>
      <c r="AB207">
        <v>205</v>
      </c>
      <c r="AC207" t="str">
        <f t="shared" si="63"/>
        <v/>
      </c>
      <c r="AD207" t="str">
        <f>IFERROR(IF(MATCH($AC201,$P:$P,0)&gt;0,CONCATENATE("id_subcategoria: '",INDEX($W:$W,MATCH($AC201,$P:$P,0)),"',"),0),"")</f>
        <v>id_subcategoria: '6',</v>
      </c>
      <c r="AI207" t="str">
        <f>IF($D207="","",INDEX(CATEGORIAS!$A:$A,MATCH($D207,CATEGORIAS!$B:$B,0)))</f>
        <v/>
      </c>
      <c r="AJ207" t="str">
        <f>IF($E207="","",INDEX(SUBCATEGORIAS!$A:$A,MATCH($E207,SUBCATEGORIAS!$B:$B,0)))</f>
        <v/>
      </c>
      <c r="AK207" t="str">
        <f t="shared" si="55"/>
        <v/>
      </c>
      <c r="AM207" s="2" t="str">
        <f t="shared" si="61"/>
        <v/>
      </c>
      <c r="AN207" t="str">
        <f t="shared" si="62"/>
        <v/>
      </c>
      <c r="AO207" t="str">
        <f t="shared" si="56"/>
        <v/>
      </c>
      <c r="AP207" t="str">
        <f t="shared" si="57"/>
        <v/>
      </c>
    </row>
    <row r="208" spans="1:42" x14ac:dyDescent="0.25">
      <c r="A208" t="str">
        <f>IF(C208="","",MAX($A$2:A207)+1)</f>
        <v/>
      </c>
      <c r="B208" s="3" t="str">
        <f>IF(C208="","",IF(COUNTIF($C$2:$C207,$C208)=0,MAX($B$2:$B207)+1,""))</f>
        <v/>
      </c>
      <c r="L208" t="s">
        <v>625</v>
      </c>
      <c r="M208" s="3" t="str">
        <f t="shared" si="58"/>
        <v/>
      </c>
      <c r="N208" s="3" t="str">
        <f>IF(C208="","",IF(AND(C208&lt;&gt;"",D208&lt;&gt;"",E208&lt;&gt;"",I208&lt;&gt;"",M208&lt;&gt;"",J208&lt;&gt;"",IFERROR(MATCH(INDEX($B:$B,MATCH($C208,$C:$C,0)),IMAGENES!$B:$B,0),-1)&gt;0),"'si'","'no'"))</f>
        <v/>
      </c>
      <c r="P208" t="str">
        <f t="shared" si="48"/>
        <v/>
      </c>
      <c r="Q208" t="str">
        <f t="shared" si="49"/>
        <v/>
      </c>
      <c r="R208" t="str">
        <f t="shared" si="50"/>
        <v/>
      </c>
      <c r="S208" t="str">
        <f t="shared" si="51"/>
        <v/>
      </c>
      <c r="T208" t="str">
        <f t="shared" si="52"/>
        <v/>
      </c>
      <c r="U208" t="str">
        <f t="shared" si="53"/>
        <v/>
      </c>
      <c r="V208" t="str">
        <f>IF($T208="","",INDEX(CATEGORIAS!$A:$A,MATCH($T208,CATEGORIAS!$B:$B,0)))</f>
        <v/>
      </c>
      <c r="W208" t="str">
        <f>IF($U208="","",INDEX(SUBCATEGORIAS!$A:$A,MATCH($U208,SUBCATEGORIAS!$B:$B,0)))</f>
        <v/>
      </c>
      <c r="X208" t="str">
        <f t="shared" si="54"/>
        <v/>
      </c>
      <c r="Y208" t="str">
        <f t="shared" si="59"/>
        <v/>
      </c>
      <c r="Z208" t="str">
        <f t="shared" si="60"/>
        <v/>
      </c>
      <c r="AB208">
        <v>206</v>
      </c>
      <c r="AC208" t="str">
        <f t="shared" si="63"/>
        <v/>
      </c>
      <c r="AD208" t="str">
        <f>IFERROR(IF(MATCH($AC201,$P:$P,0)&gt;0,CONCATENATE("precio: ",INDEX($X:$X,MATCH($AC201,$P:$P,0)),","),0),"")</f>
        <v>precio: 1500,</v>
      </c>
      <c r="AI208" t="str">
        <f>IF($D208="","",INDEX(CATEGORIAS!$A:$A,MATCH($D208,CATEGORIAS!$B:$B,0)))</f>
        <v/>
      </c>
      <c r="AJ208" t="str">
        <f>IF($E208="","",INDEX(SUBCATEGORIAS!$A:$A,MATCH($E208,SUBCATEGORIAS!$B:$B,0)))</f>
        <v/>
      </c>
      <c r="AK208" t="str">
        <f t="shared" si="55"/>
        <v/>
      </c>
      <c r="AM208" s="2" t="str">
        <f t="shared" si="61"/>
        <v/>
      </c>
      <c r="AN208" t="str">
        <f t="shared" si="62"/>
        <v/>
      </c>
      <c r="AO208" t="str">
        <f t="shared" si="56"/>
        <v/>
      </c>
      <c r="AP208" t="str">
        <f t="shared" si="57"/>
        <v/>
      </c>
    </row>
    <row r="209" spans="1:42" x14ac:dyDescent="0.25">
      <c r="A209" t="str">
        <f>IF(C209="","",MAX($A$2:A208)+1)</f>
        <v/>
      </c>
      <c r="B209" s="3" t="str">
        <f>IF(C209="","",IF(COUNTIF($C$2:$C208,$C209)=0,MAX($B$2:$B208)+1,""))</f>
        <v/>
      </c>
      <c r="L209" t="s">
        <v>625</v>
      </c>
      <c r="M209" s="3" t="str">
        <f t="shared" si="58"/>
        <v/>
      </c>
      <c r="N209" s="3" t="str">
        <f>IF(C209="","",IF(AND(C209&lt;&gt;"",D209&lt;&gt;"",E209&lt;&gt;"",I209&lt;&gt;"",M209&lt;&gt;"",J209&lt;&gt;"",IFERROR(MATCH(INDEX($B:$B,MATCH($C209,$C:$C,0)),IMAGENES!$B:$B,0),-1)&gt;0),"'si'","'no'"))</f>
        <v/>
      </c>
      <c r="P209" t="str">
        <f t="shared" si="48"/>
        <v/>
      </c>
      <c r="Q209" t="str">
        <f t="shared" si="49"/>
        <v/>
      </c>
      <c r="R209" t="str">
        <f t="shared" si="50"/>
        <v/>
      </c>
      <c r="S209" t="str">
        <f t="shared" si="51"/>
        <v/>
      </c>
      <c r="T209" t="str">
        <f t="shared" si="52"/>
        <v/>
      </c>
      <c r="U209" t="str">
        <f t="shared" si="53"/>
        <v/>
      </c>
      <c r="V209" t="str">
        <f>IF($T209="","",INDEX(CATEGORIAS!$A:$A,MATCH($T209,CATEGORIAS!$B:$B,0)))</f>
        <v/>
      </c>
      <c r="W209" t="str">
        <f>IF($U209="","",INDEX(SUBCATEGORIAS!$A:$A,MATCH($U209,SUBCATEGORIAS!$B:$B,0)))</f>
        <v/>
      </c>
      <c r="X209" t="str">
        <f t="shared" si="54"/>
        <v/>
      </c>
      <c r="Y209" t="str">
        <f t="shared" si="59"/>
        <v/>
      </c>
      <c r="Z209" t="str">
        <f t="shared" si="60"/>
        <v/>
      </c>
      <c r="AB209">
        <v>207</v>
      </c>
      <c r="AC209" t="str">
        <f t="shared" si="63"/>
        <v/>
      </c>
      <c r="AD209" t="str">
        <f>IFERROR(IF(MATCH($AC201,$P:$P,0)&gt;0,CONCATENATE("video: ",IF(OR(INDEX($Y:$Y,MATCH($AC201,$P:$P,0))=0,INDEX($Y:$Y,MATCH($AC201,$P:$P,0))=" ",INDEX($Y:$Y,MATCH($AC201,$P:$P,0))=""),CONCATENATE(CHAR(39),CHAR(39)),CONCATENATE(CHAR(39),INDEX($Y:$Y,MATCH($AC201,$P:$P,0)),CHAR(39))),","),0),"")</f>
        <v>video: '',</v>
      </c>
      <c r="AI209" t="str">
        <f>IF($D209="","",INDEX(CATEGORIAS!$A:$A,MATCH($D209,CATEGORIAS!$B:$B,0)))</f>
        <v/>
      </c>
      <c r="AJ209" t="str">
        <f>IF($E209="","",INDEX(SUBCATEGORIAS!$A:$A,MATCH($E209,SUBCATEGORIAS!$B:$B,0)))</f>
        <v/>
      </c>
      <c r="AK209" t="str">
        <f t="shared" si="55"/>
        <v/>
      </c>
      <c r="AM209" s="2" t="str">
        <f t="shared" si="61"/>
        <v/>
      </c>
      <c r="AN209" t="str">
        <f t="shared" si="62"/>
        <v/>
      </c>
      <c r="AO209" t="str">
        <f t="shared" si="56"/>
        <v/>
      </c>
      <c r="AP209" t="str">
        <f t="shared" si="57"/>
        <v/>
      </c>
    </row>
    <row r="210" spans="1:42" x14ac:dyDescent="0.25">
      <c r="A210" t="str">
        <f>IF(C210="","",MAX($A$2:A209)+1)</f>
        <v/>
      </c>
      <c r="B210" s="3" t="str">
        <f>IF(C210="","",IF(COUNTIF($C$2:$C209,$C210)=0,MAX($B$2:$B209)+1,""))</f>
        <v/>
      </c>
      <c r="L210" t="s">
        <v>625</v>
      </c>
      <c r="M210" s="3" t="str">
        <f t="shared" si="58"/>
        <v/>
      </c>
      <c r="N210" s="3" t="str">
        <f>IF(C210="","",IF(AND(C210&lt;&gt;"",D210&lt;&gt;"",E210&lt;&gt;"",I210&lt;&gt;"",M210&lt;&gt;"",J210&lt;&gt;"",IFERROR(MATCH(INDEX($B:$B,MATCH($C210,$C:$C,0)),IMAGENES!$B:$B,0),-1)&gt;0),"'si'","'no'"))</f>
        <v/>
      </c>
      <c r="P210" t="str">
        <f t="shared" si="48"/>
        <v/>
      </c>
      <c r="Q210" t="str">
        <f t="shared" si="49"/>
        <v/>
      </c>
      <c r="R210" t="str">
        <f t="shared" si="50"/>
        <v/>
      </c>
      <c r="S210" t="str">
        <f t="shared" si="51"/>
        <v/>
      </c>
      <c r="T210" t="str">
        <f t="shared" si="52"/>
        <v/>
      </c>
      <c r="U210" t="str">
        <f t="shared" si="53"/>
        <v/>
      </c>
      <c r="V210" t="str">
        <f>IF($T210="","",INDEX(CATEGORIAS!$A:$A,MATCH($T210,CATEGORIAS!$B:$B,0)))</f>
        <v/>
      </c>
      <c r="W210" t="str">
        <f>IF($U210="","",INDEX(SUBCATEGORIAS!$A:$A,MATCH($U210,SUBCATEGORIAS!$B:$B,0)))</f>
        <v/>
      </c>
      <c r="X210" t="str">
        <f t="shared" si="54"/>
        <v/>
      </c>
      <c r="Y210" t="str">
        <f t="shared" si="59"/>
        <v/>
      </c>
      <c r="Z210" t="str">
        <f t="shared" si="60"/>
        <v/>
      </c>
      <c r="AB210">
        <v>208</v>
      </c>
      <c r="AC210" t="str">
        <f t="shared" si="63"/>
        <v/>
      </c>
      <c r="AD210" t="str">
        <f>IFERROR(IF(MATCH($AC201,$P:$P,0)&gt;0,CONCATENATE("disponible: ",INDEX($Z:$Z,MATCH($AC201,$P:$P,0)),","),0),"")</f>
        <v>disponible: 'si',</v>
      </c>
      <c r="AI210" t="str">
        <f>IF($D210="","",INDEX(CATEGORIAS!$A:$A,MATCH($D210,CATEGORIAS!$B:$B,0)))</f>
        <v/>
      </c>
      <c r="AJ210" t="str">
        <f>IF($E210="","",INDEX(SUBCATEGORIAS!$A:$A,MATCH($E210,SUBCATEGORIAS!$B:$B,0)))</f>
        <v/>
      </c>
      <c r="AK210" t="str">
        <f t="shared" si="55"/>
        <v/>
      </c>
      <c r="AM210" s="2" t="str">
        <f t="shared" si="61"/>
        <v/>
      </c>
      <c r="AN210" t="str">
        <f t="shared" si="62"/>
        <v/>
      </c>
      <c r="AO210" t="str">
        <f t="shared" si="56"/>
        <v/>
      </c>
      <c r="AP210" t="str">
        <f t="shared" si="57"/>
        <v/>
      </c>
    </row>
    <row r="211" spans="1:42" x14ac:dyDescent="0.25">
      <c r="A211" t="str">
        <f>IF(C211="","",MAX($A$2:A210)+1)</f>
        <v/>
      </c>
      <c r="B211" s="3" t="str">
        <f>IF(C211="","",IF(COUNTIF($C$2:$C210,$C211)=0,MAX($B$2:$B210)+1,""))</f>
        <v/>
      </c>
      <c r="L211" t="s">
        <v>625</v>
      </c>
      <c r="M211" s="3" t="str">
        <f t="shared" si="58"/>
        <v/>
      </c>
      <c r="N211" s="3" t="str">
        <f>IF(C211="","",IF(AND(C211&lt;&gt;"",D211&lt;&gt;"",E211&lt;&gt;"",I211&lt;&gt;"",M211&lt;&gt;"",J211&lt;&gt;"",IFERROR(MATCH(INDEX($B:$B,MATCH($C211,$C:$C,0)),IMAGENES!$B:$B,0),-1)&gt;0),"'si'","'no'"))</f>
        <v/>
      </c>
      <c r="P211" t="str">
        <f t="shared" si="48"/>
        <v/>
      </c>
      <c r="Q211" t="str">
        <f t="shared" si="49"/>
        <v/>
      </c>
      <c r="R211" t="str">
        <f t="shared" si="50"/>
        <v/>
      </c>
      <c r="S211" t="str">
        <f t="shared" si="51"/>
        <v/>
      </c>
      <c r="T211" t="str">
        <f t="shared" si="52"/>
        <v/>
      </c>
      <c r="U211" t="str">
        <f t="shared" si="53"/>
        <v/>
      </c>
      <c r="V211" t="str">
        <f>IF($T211="","",INDEX(CATEGORIAS!$A:$A,MATCH($T211,CATEGORIAS!$B:$B,0)))</f>
        <v/>
      </c>
      <c r="W211" t="str">
        <f>IF($U211="","",INDEX(SUBCATEGORIAS!$A:$A,MATCH($U211,SUBCATEGORIAS!$B:$B,0)))</f>
        <v/>
      </c>
      <c r="X211" t="str">
        <f t="shared" si="54"/>
        <v/>
      </c>
      <c r="Y211" t="str">
        <f t="shared" si="59"/>
        <v/>
      </c>
      <c r="Z211" t="str">
        <f t="shared" si="60"/>
        <v/>
      </c>
      <c r="AB211">
        <v>209</v>
      </c>
      <c r="AC211" t="str">
        <f t="shared" si="63"/>
        <v/>
      </c>
      <c r="AD211" t="str">
        <f>IFERROR(IF(MATCH($AC201,$P:$P,0)&gt;0,"},",0),"")</f>
        <v>},</v>
      </c>
      <c r="AI211" t="str">
        <f>IF($D211="","",INDEX(CATEGORIAS!$A:$A,MATCH($D211,CATEGORIAS!$B:$B,0)))</f>
        <v/>
      </c>
      <c r="AJ211" t="str">
        <f>IF($E211="","",INDEX(SUBCATEGORIAS!$A:$A,MATCH($E211,SUBCATEGORIAS!$B:$B,0)))</f>
        <v/>
      </c>
      <c r="AK211" t="str">
        <f t="shared" si="55"/>
        <v/>
      </c>
      <c r="AM211" s="2" t="str">
        <f t="shared" si="61"/>
        <v/>
      </c>
      <c r="AN211" t="str">
        <f t="shared" si="62"/>
        <v/>
      </c>
      <c r="AO211" t="str">
        <f t="shared" si="56"/>
        <v/>
      </c>
      <c r="AP211" t="str">
        <f t="shared" si="57"/>
        <v/>
      </c>
    </row>
    <row r="212" spans="1:42" x14ac:dyDescent="0.25">
      <c r="A212" t="str">
        <f>IF(C212="","",MAX($A$2:A211)+1)</f>
        <v/>
      </c>
      <c r="B212" s="3" t="str">
        <f>IF(C212="","",IF(COUNTIF($C$2:$C211,$C212)=0,MAX($B$2:$B211)+1,""))</f>
        <v/>
      </c>
      <c r="L212" t="s">
        <v>625</v>
      </c>
      <c r="M212" s="3" t="str">
        <f t="shared" si="58"/>
        <v/>
      </c>
      <c r="N212" s="3" t="str">
        <f>IF(C212="","",IF(AND(C212&lt;&gt;"",D212&lt;&gt;"",E212&lt;&gt;"",I212&lt;&gt;"",M212&lt;&gt;"",J212&lt;&gt;"",IFERROR(MATCH(INDEX($B:$B,MATCH($C212,$C:$C,0)),IMAGENES!$B:$B,0),-1)&gt;0),"'si'","'no'"))</f>
        <v/>
      </c>
      <c r="P212" t="str">
        <f t="shared" si="48"/>
        <v/>
      </c>
      <c r="Q212" t="str">
        <f t="shared" si="49"/>
        <v/>
      </c>
      <c r="R212" t="str">
        <f t="shared" si="50"/>
        <v/>
      </c>
      <c r="S212" t="str">
        <f t="shared" si="51"/>
        <v/>
      </c>
      <c r="T212" t="str">
        <f t="shared" si="52"/>
        <v/>
      </c>
      <c r="U212" t="str">
        <f t="shared" si="53"/>
        <v/>
      </c>
      <c r="V212" t="str">
        <f>IF($T212="","",INDEX(CATEGORIAS!$A:$A,MATCH($T212,CATEGORIAS!$B:$B,0)))</f>
        <v/>
      </c>
      <c r="W212" t="str">
        <f>IF($U212="","",INDEX(SUBCATEGORIAS!$A:$A,MATCH($U212,SUBCATEGORIAS!$B:$B,0)))</f>
        <v/>
      </c>
      <c r="X212" t="str">
        <f t="shared" si="54"/>
        <v/>
      </c>
      <c r="Y212" t="str">
        <f t="shared" si="59"/>
        <v/>
      </c>
      <c r="Z212" t="str">
        <f t="shared" si="60"/>
        <v/>
      </c>
      <c r="AB212">
        <v>210</v>
      </c>
      <c r="AC212">
        <f t="shared" si="63"/>
        <v>20</v>
      </c>
      <c r="AD212" t="str">
        <f>IFERROR(IF(MATCH($AC212,$P:$P,0)&gt;0,"{",0),"")</f>
        <v>{</v>
      </c>
      <c r="AI212" t="str">
        <f>IF($D212="","",INDEX(CATEGORIAS!$A:$A,MATCH($D212,CATEGORIAS!$B:$B,0)))</f>
        <v/>
      </c>
      <c r="AJ212" t="str">
        <f>IF($E212="","",INDEX(SUBCATEGORIAS!$A:$A,MATCH($E212,SUBCATEGORIAS!$B:$B,0)))</f>
        <v/>
      </c>
      <c r="AK212" t="str">
        <f t="shared" si="55"/>
        <v/>
      </c>
      <c r="AM212" s="2" t="str">
        <f t="shared" si="61"/>
        <v/>
      </c>
      <c r="AN212" t="str">
        <f t="shared" si="62"/>
        <v/>
      </c>
      <c r="AO212" t="str">
        <f t="shared" si="56"/>
        <v/>
      </c>
      <c r="AP212" t="str">
        <f t="shared" si="57"/>
        <v/>
      </c>
    </row>
    <row r="213" spans="1:42" x14ac:dyDescent="0.25">
      <c r="A213" t="str">
        <f>IF(C213="","",MAX($A$2:A212)+1)</f>
        <v/>
      </c>
      <c r="B213" s="3" t="str">
        <f>IF(C213="","",IF(COUNTIF($C$2:$C212,$C213)=0,MAX($B$2:$B212)+1,""))</f>
        <v/>
      </c>
      <c r="L213" t="s">
        <v>625</v>
      </c>
      <c r="M213" s="3" t="str">
        <f t="shared" si="58"/>
        <v/>
      </c>
      <c r="N213" s="3" t="str">
        <f>IF(C213="","",IF(AND(C213&lt;&gt;"",D213&lt;&gt;"",E213&lt;&gt;"",I213&lt;&gt;"",M213&lt;&gt;"",J213&lt;&gt;"",IFERROR(MATCH(INDEX($B:$B,MATCH($C213,$C:$C,0)),IMAGENES!$B:$B,0),-1)&gt;0),"'si'","'no'"))</f>
        <v/>
      </c>
      <c r="P213" t="str">
        <f t="shared" si="48"/>
        <v/>
      </c>
      <c r="Q213" t="str">
        <f t="shared" si="49"/>
        <v/>
      </c>
      <c r="R213" t="str">
        <f t="shared" si="50"/>
        <v/>
      </c>
      <c r="S213" t="str">
        <f t="shared" si="51"/>
        <v/>
      </c>
      <c r="T213" t="str">
        <f t="shared" si="52"/>
        <v/>
      </c>
      <c r="U213" t="str">
        <f t="shared" si="53"/>
        <v/>
      </c>
      <c r="V213" t="str">
        <f>IF($T213="","",INDEX(CATEGORIAS!$A:$A,MATCH($T213,CATEGORIAS!$B:$B,0)))</f>
        <v/>
      </c>
      <c r="W213" t="str">
        <f>IF($U213="","",INDEX(SUBCATEGORIAS!$A:$A,MATCH($U213,SUBCATEGORIAS!$B:$B,0)))</f>
        <v/>
      </c>
      <c r="X213" t="str">
        <f t="shared" si="54"/>
        <v/>
      </c>
      <c r="Y213" t="str">
        <f t="shared" si="59"/>
        <v/>
      </c>
      <c r="Z213" t="str">
        <f t="shared" si="60"/>
        <v/>
      </c>
      <c r="AB213">
        <v>211</v>
      </c>
      <c r="AC213" t="str">
        <f t="shared" si="63"/>
        <v/>
      </c>
      <c r="AD213" t="str">
        <f>IFERROR(IF(MATCH($AC212,$P:$P,0)&gt;0,CONCATENATE("id_articulo: ",$AC212,","),0),"")</f>
        <v>id_articulo: 20,</v>
      </c>
      <c r="AI213" t="str">
        <f>IF($D213="","",INDEX(CATEGORIAS!$A:$A,MATCH($D213,CATEGORIAS!$B:$B,0)))</f>
        <v/>
      </c>
      <c r="AJ213" t="str">
        <f>IF($E213="","",INDEX(SUBCATEGORIAS!$A:$A,MATCH($E213,SUBCATEGORIAS!$B:$B,0)))</f>
        <v/>
      </c>
      <c r="AK213" t="str">
        <f t="shared" si="55"/>
        <v/>
      </c>
      <c r="AM213" s="2" t="str">
        <f t="shared" si="61"/>
        <v/>
      </c>
      <c r="AN213" t="str">
        <f t="shared" si="62"/>
        <v/>
      </c>
      <c r="AO213" t="str">
        <f t="shared" si="56"/>
        <v/>
      </c>
      <c r="AP213" t="str">
        <f t="shared" si="57"/>
        <v/>
      </c>
    </row>
    <row r="214" spans="1:42" x14ac:dyDescent="0.25">
      <c r="A214" t="str">
        <f>IF(C214="","",MAX($A$2:A213)+1)</f>
        <v/>
      </c>
      <c r="B214" s="3" t="str">
        <f>IF(C214="","",IF(COUNTIF($C$2:$C213,$C214)=0,MAX($B$2:$B213)+1,""))</f>
        <v/>
      </c>
      <c r="L214" t="s">
        <v>625</v>
      </c>
      <c r="M214" s="3" t="str">
        <f t="shared" si="58"/>
        <v/>
      </c>
      <c r="N214" s="3" t="str">
        <f>IF(C214="","",IF(AND(C214&lt;&gt;"",D214&lt;&gt;"",E214&lt;&gt;"",I214&lt;&gt;"",M214&lt;&gt;"",J214&lt;&gt;"",IFERROR(MATCH(INDEX($B:$B,MATCH($C214,$C:$C,0)),IMAGENES!$B:$B,0),-1)&gt;0),"'si'","'no'"))</f>
        <v/>
      </c>
      <c r="P214" t="str">
        <f t="shared" si="48"/>
        <v/>
      </c>
      <c r="Q214" t="str">
        <f t="shared" si="49"/>
        <v/>
      </c>
      <c r="R214" t="str">
        <f t="shared" si="50"/>
        <v/>
      </c>
      <c r="S214" t="str">
        <f t="shared" si="51"/>
        <v/>
      </c>
      <c r="T214" t="str">
        <f t="shared" si="52"/>
        <v/>
      </c>
      <c r="U214" t="str">
        <f t="shared" si="53"/>
        <v/>
      </c>
      <c r="V214" t="str">
        <f>IF($T214="","",INDEX(CATEGORIAS!$A:$A,MATCH($T214,CATEGORIAS!$B:$B,0)))</f>
        <v/>
      </c>
      <c r="W214" t="str">
        <f>IF($U214="","",INDEX(SUBCATEGORIAS!$A:$A,MATCH($U214,SUBCATEGORIAS!$B:$B,0)))</f>
        <v/>
      </c>
      <c r="X214" t="str">
        <f t="shared" si="54"/>
        <v/>
      </c>
      <c r="Y214" t="str">
        <f t="shared" si="59"/>
        <v/>
      </c>
      <c r="Z214" t="str">
        <f t="shared" si="60"/>
        <v/>
      </c>
      <c r="AB214">
        <v>212</v>
      </c>
      <c r="AC214" t="str">
        <f t="shared" si="63"/>
        <v/>
      </c>
      <c r="AD214" t="str">
        <f>IFERROR(IF(MATCH($AC212,$P:$P,0)&gt;0,CONCATENATE("nombre: '",INDEX($Q:$Q,MATCH($AC212,$P:$P,0)),"',"),0),"")</f>
        <v>nombre: 'Libro para Colorear - Transportation',</v>
      </c>
      <c r="AI214" t="str">
        <f>IF($D214="","",INDEX(CATEGORIAS!$A:$A,MATCH($D214,CATEGORIAS!$B:$B,0)))</f>
        <v/>
      </c>
      <c r="AJ214" t="str">
        <f>IF($E214="","",INDEX(SUBCATEGORIAS!$A:$A,MATCH($E214,SUBCATEGORIAS!$B:$B,0)))</f>
        <v/>
      </c>
      <c r="AK214" t="str">
        <f t="shared" si="55"/>
        <v/>
      </c>
      <c r="AM214" s="2" t="str">
        <f t="shared" si="61"/>
        <v/>
      </c>
      <c r="AN214" t="str">
        <f t="shared" si="62"/>
        <v/>
      </c>
      <c r="AO214" t="str">
        <f t="shared" si="56"/>
        <v/>
      </c>
      <c r="AP214" t="str">
        <f t="shared" si="57"/>
        <v/>
      </c>
    </row>
    <row r="215" spans="1:42" x14ac:dyDescent="0.25">
      <c r="A215" t="str">
        <f>IF(C215="","",MAX($A$2:A214)+1)</f>
        <v/>
      </c>
      <c r="B215" s="3" t="str">
        <f>IF(C215="","",IF(COUNTIF($C$2:$C214,$C215)=0,MAX($B$2:$B214)+1,""))</f>
        <v/>
      </c>
      <c r="L215" t="s">
        <v>625</v>
      </c>
      <c r="M215" s="3" t="str">
        <f t="shared" si="58"/>
        <v/>
      </c>
      <c r="N215" s="3" t="str">
        <f>IF(C215="","",IF(AND(C215&lt;&gt;"",D215&lt;&gt;"",E215&lt;&gt;"",I215&lt;&gt;"",M215&lt;&gt;"",J215&lt;&gt;"",IFERROR(MATCH(INDEX($B:$B,MATCH($C215,$C:$C,0)),IMAGENES!$B:$B,0),-1)&gt;0),"'si'","'no'"))</f>
        <v/>
      </c>
      <c r="P215" t="str">
        <f t="shared" si="48"/>
        <v/>
      </c>
      <c r="Q215" t="str">
        <f t="shared" si="49"/>
        <v/>
      </c>
      <c r="R215" t="str">
        <f t="shared" si="50"/>
        <v/>
      </c>
      <c r="S215" t="str">
        <f t="shared" si="51"/>
        <v/>
      </c>
      <c r="T215" t="str">
        <f t="shared" si="52"/>
        <v/>
      </c>
      <c r="U215" t="str">
        <f t="shared" si="53"/>
        <v/>
      </c>
      <c r="V215" t="str">
        <f>IF($T215="","",INDEX(CATEGORIAS!$A:$A,MATCH($T215,CATEGORIAS!$B:$B,0)))</f>
        <v/>
      </c>
      <c r="W215" t="str">
        <f>IF($U215="","",INDEX(SUBCATEGORIAS!$A:$A,MATCH($U215,SUBCATEGORIAS!$B:$B,0)))</f>
        <v/>
      </c>
      <c r="X215" t="str">
        <f t="shared" si="54"/>
        <v/>
      </c>
      <c r="Y215" t="str">
        <f t="shared" si="59"/>
        <v/>
      </c>
      <c r="Z215" t="str">
        <f t="shared" si="60"/>
        <v/>
      </c>
      <c r="AB215">
        <v>213</v>
      </c>
      <c r="AC215" t="str">
        <f t="shared" si="63"/>
        <v/>
      </c>
      <c r="AD215" t="str">
        <f>IFERROR(IF(MATCH($AC212,$P:$P,0)&gt;0,CONCATENATE("descripcion: '",INDEX($R:$R,MATCH($AC212,$P:$P,0)),"',"),0),"")</f>
        <v>descripcion: 'Libros para pintar Temático',</v>
      </c>
      <c r="AI215" t="str">
        <f>IF($D215="","",INDEX(CATEGORIAS!$A:$A,MATCH($D215,CATEGORIAS!$B:$B,0)))</f>
        <v/>
      </c>
      <c r="AJ215" t="str">
        <f>IF($E215="","",INDEX(SUBCATEGORIAS!$A:$A,MATCH($E215,SUBCATEGORIAS!$B:$B,0)))</f>
        <v/>
      </c>
      <c r="AK215" t="str">
        <f t="shared" si="55"/>
        <v/>
      </c>
      <c r="AM215" s="2" t="str">
        <f t="shared" si="61"/>
        <v/>
      </c>
      <c r="AN215" t="str">
        <f t="shared" si="62"/>
        <v/>
      </c>
      <c r="AO215" t="str">
        <f t="shared" si="56"/>
        <v/>
      </c>
      <c r="AP215" t="str">
        <f t="shared" si="57"/>
        <v/>
      </c>
    </row>
    <row r="216" spans="1:42" x14ac:dyDescent="0.25">
      <c r="A216" t="str">
        <f>IF(C216="","",MAX($A$2:A215)+1)</f>
        <v/>
      </c>
      <c r="B216" s="3" t="str">
        <f>IF(C216="","",IF(COUNTIF($C$2:$C215,$C216)=0,MAX($B$2:$B215)+1,""))</f>
        <v/>
      </c>
      <c r="L216" t="s">
        <v>625</v>
      </c>
      <c r="M216" s="3" t="str">
        <f t="shared" si="58"/>
        <v/>
      </c>
      <c r="N216" s="3" t="str">
        <f>IF(C216="","",IF(AND(C216&lt;&gt;"",D216&lt;&gt;"",E216&lt;&gt;"",I216&lt;&gt;"",M216&lt;&gt;"",J216&lt;&gt;"",IFERROR(MATCH(INDEX($B:$B,MATCH($C216,$C:$C,0)),IMAGENES!$B:$B,0),-1)&gt;0),"'si'","'no'"))</f>
        <v/>
      </c>
      <c r="P216" t="str">
        <f t="shared" si="48"/>
        <v/>
      </c>
      <c r="Q216" t="str">
        <f t="shared" si="49"/>
        <v/>
      </c>
      <c r="R216" t="str">
        <f t="shared" si="50"/>
        <v/>
      </c>
      <c r="S216" t="str">
        <f t="shared" si="51"/>
        <v/>
      </c>
      <c r="T216" t="str">
        <f t="shared" si="52"/>
        <v/>
      </c>
      <c r="U216" t="str">
        <f t="shared" si="53"/>
        <v/>
      </c>
      <c r="V216" t="str">
        <f>IF($T216="","",INDEX(CATEGORIAS!$A:$A,MATCH($T216,CATEGORIAS!$B:$B,0)))</f>
        <v/>
      </c>
      <c r="W216" t="str">
        <f>IF($U216="","",INDEX(SUBCATEGORIAS!$A:$A,MATCH($U216,SUBCATEGORIAS!$B:$B,0)))</f>
        <v/>
      </c>
      <c r="X216" t="str">
        <f t="shared" si="54"/>
        <v/>
      </c>
      <c r="Y216" t="str">
        <f t="shared" si="59"/>
        <v/>
      </c>
      <c r="Z216" t="str">
        <f t="shared" si="60"/>
        <v/>
      </c>
      <c r="AB216">
        <v>214</v>
      </c>
      <c r="AC216" t="str">
        <f t="shared" si="63"/>
        <v/>
      </c>
      <c r="AD216" t="str">
        <f>IFERROR(IF(MATCH($AC212,$P:$P,0)&gt;0,CONCATENATE("descripcion_larga: '",INDEX($S:$S,MATCH($AC212,$P:$P,0)),"',"),0),"")</f>
        <v>descripcion_larga: '0',</v>
      </c>
      <c r="AI216" t="str">
        <f>IF($D216="","",INDEX(CATEGORIAS!$A:$A,MATCH($D216,CATEGORIAS!$B:$B,0)))</f>
        <v/>
      </c>
      <c r="AJ216" t="str">
        <f>IF($E216="","",INDEX(SUBCATEGORIAS!$A:$A,MATCH($E216,SUBCATEGORIAS!$B:$B,0)))</f>
        <v/>
      </c>
      <c r="AK216" t="str">
        <f t="shared" si="55"/>
        <v/>
      </c>
      <c r="AM216" s="2" t="str">
        <f t="shared" si="61"/>
        <v/>
      </c>
      <c r="AN216" t="str">
        <f t="shared" si="62"/>
        <v/>
      </c>
      <c r="AO216" t="str">
        <f t="shared" si="56"/>
        <v/>
      </c>
      <c r="AP216" t="str">
        <f t="shared" si="57"/>
        <v/>
      </c>
    </row>
    <row r="217" spans="1:42" x14ac:dyDescent="0.25">
      <c r="A217" t="str">
        <f>IF(C217="","",MAX($A$2:A216)+1)</f>
        <v/>
      </c>
      <c r="B217" s="3" t="str">
        <f>IF(C217="","",IF(COUNTIF($C$2:$C216,$C217)=0,MAX($B$2:$B216)+1,""))</f>
        <v/>
      </c>
      <c r="L217" t="s">
        <v>625</v>
      </c>
      <c r="M217" s="3" t="str">
        <f t="shared" si="58"/>
        <v/>
      </c>
      <c r="N217" s="3" t="str">
        <f>IF(C217="","",IF(AND(C217&lt;&gt;"",D217&lt;&gt;"",E217&lt;&gt;"",I217&lt;&gt;"",M217&lt;&gt;"",J217&lt;&gt;"",IFERROR(MATCH(INDEX($B:$B,MATCH($C217,$C:$C,0)),IMAGENES!$B:$B,0),-1)&gt;0),"'si'","'no'"))</f>
        <v/>
      </c>
      <c r="P217" t="str">
        <f t="shared" si="48"/>
        <v/>
      </c>
      <c r="Q217" t="str">
        <f t="shared" si="49"/>
        <v/>
      </c>
      <c r="R217" t="str">
        <f t="shared" si="50"/>
        <v/>
      </c>
      <c r="S217" t="str">
        <f t="shared" si="51"/>
        <v/>
      </c>
      <c r="T217" t="str">
        <f t="shared" si="52"/>
        <v/>
      </c>
      <c r="U217" t="str">
        <f t="shared" si="53"/>
        <v/>
      </c>
      <c r="V217" t="str">
        <f>IF($T217="","",INDEX(CATEGORIAS!$A:$A,MATCH($T217,CATEGORIAS!$B:$B,0)))</f>
        <v/>
      </c>
      <c r="W217" t="str">
        <f>IF($U217="","",INDEX(SUBCATEGORIAS!$A:$A,MATCH($U217,SUBCATEGORIAS!$B:$B,0)))</f>
        <v/>
      </c>
      <c r="X217" t="str">
        <f t="shared" si="54"/>
        <v/>
      </c>
      <c r="Y217" t="str">
        <f t="shared" si="59"/>
        <v/>
      </c>
      <c r="Z217" t="str">
        <f t="shared" si="60"/>
        <v/>
      </c>
      <c r="AB217">
        <v>215</v>
      </c>
      <c r="AC217" t="str">
        <f t="shared" si="63"/>
        <v/>
      </c>
      <c r="AD217" t="str">
        <f>IFERROR(IF(MATCH($AC212,$P:$P,0)&gt;0,CONCATENATE("id_categoria: '",INDEX($V:$V,MATCH($AC212,$P:$P,0)),"',"),0),"")</f>
        <v>id_categoria: '4',</v>
      </c>
      <c r="AI217" t="str">
        <f>IF($D217="","",INDEX(CATEGORIAS!$A:$A,MATCH($D217,CATEGORIAS!$B:$B,0)))</f>
        <v/>
      </c>
      <c r="AJ217" t="str">
        <f>IF($E217="","",INDEX(SUBCATEGORIAS!$A:$A,MATCH($E217,SUBCATEGORIAS!$B:$B,0)))</f>
        <v/>
      </c>
      <c r="AK217" t="str">
        <f t="shared" si="55"/>
        <v/>
      </c>
      <c r="AM217" s="2" t="str">
        <f t="shared" si="61"/>
        <v/>
      </c>
      <c r="AN217" t="str">
        <f t="shared" si="62"/>
        <v/>
      </c>
      <c r="AO217" t="str">
        <f t="shared" si="56"/>
        <v/>
      </c>
      <c r="AP217" t="str">
        <f t="shared" si="57"/>
        <v/>
      </c>
    </row>
    <row r="218" spans="1:42" x14ac:dyDescent="0.25">
      <c r="A218" t="str">
        <f>IF(C218="","",MAX($A$2:A217)+1)</f>
        <v/>
      </c>
      <c r="B218" s="3" t="str">
        <f>IF(C218="","",IF(COUNTIF($C$2:$C217,$C218)=0,MAX($B$2:$B217)+1,""))</f>
        <v/>
      </c>
      <c r="L218" t="s">
        <v>625</v>
      </c>
      <c r="M218" s="3" t="str">
        <f t="shared" si="58"/>
        <v/>
      </c>
      <c r="N218" s="3" t="str">
        <f>IF(C218="","",IF(AND(C218&lt;&gt;"",D218&lt;&gt;"",E218&lt;&gt;"",I218&lt;&gt;"",M218&lt;&gt;"",J218&lt;&gt;"",IFERROR(MATCH(INDEX($B:$B,MATCH($C218,$C:$C,0)),IMAGENES!$B:$B,0),-1)&gt;0),"'si'","'no'"))</f>
        <v/>
      </c>
      <c r="P218" t="str">
        <f t="shared" si="48"/>
        <v/>
      </c>
      <c r="Q218" t="str">
        <f t="shared" si="49"/>
        <v/>
      </c>
      <c r="R218" t="str">
        <f t="shared" si="50"/>
        <v/>
      </c>
      <c r="S218" t="str">
        <f t="shared" si="51"/>
        <v/>
      </c>
      <c r="T218" t="str">
        <f t="shared" si="52"/>
        <v/>
      </c>
      <c r="U218" t="str">
        <f t="shared" si="53"/>
        <v/>
      </c>
      <c r="V218" t="str">
        <f>IF($T218="","",INDEX(CATEGORIAS!$A:$A,MATCH($T218,CATEGORIAS!$B:$B,0)))</f>
        <v/>
      </c>
      <c r="W218" t="str">
        <f>IF($U218="","",INDEX(SUBCATEGORIAS!$A:$A,MATCH($U218,SUBCATEGORIAS!$B:$B,0)))</f>
        <v/>
      </c>
      <c r="X218" t="str">
        <f t="shared" si="54"/>
        <v/>
      </c>
      <c r="Y218" t="str">
        <f t="shared" si="59"/>
        <v/>
      </c>
      <c r="Z218" t="str">
        <f t="shared" si="60"/>
        <v/>
      </c>
      <c r="AB218">
        <v>216</v>
      </c>
      <c r="AC218" t="str">
        <f t="shared" si="63"/>
        <v/>
      </c>
      <c r="AD218" t="str">
        <f>IFERROR(IF(MATCH($AC212,$P:$P,0)&gt;0,CONCATENATE("id_subcategoria: '",INDEX($W:$W,MATCH($AC212,$P:$P,0)),"',"),0),"")</f>
        <v>id_subcategoria: '6',</v>
      </c>
      <c r="AI218" t="str">
        <f>IF($D218="","",INDEX(CATEGORIAS!$A:$A,MATCH($D218,CATEGORIAS!$B:$B,0)))</f>
        <v/>
      </c>
      <c r="AJ218" t="str">
        <f>IF($E218="","",INDEX(SUBCATEGORIAS!$A:$A,MATCH($E218,SUBCATEGORIAS!$B:$B,0)))</f>
        <v/>
      </c>
      <c r="AK218" t="str">
        <f t="shared" si="55"/>
        <v/>
      </c>
      <c r="AM218" s="2" t="str">
        <f t="shared" si="61"/>
        <v/>
      </c>
      <c r="AN218" t="str">
        <f t="shared" si="62"/>
        <v/>
      </c>
      <c r="AO218" t="str">
        <f t="shared" si="56"/>
        <v/>
      </c>
      <c r="AP218" t="str">
        <f t="shared" si="57"/>
        <v/>
      </c>
    </row>
    <row r="219" spans="1:42" x14ac:dyDescent="0.25">
      <c r="A219" t="str">
        <f>IF(C219="","",MAX($A$2:A218)+1)</f>
        <v/>
      </c>
      <c r="B219" s="3" t="str">
        <f>IF(C219="","",IF(COUNTIF($C$2:$C218,$C219)=0,MAX($B$2:$B218)+1,""))</f>
        <v/>
      </c>
      <c r="L219" t="s">
        <v>625</v>
      </c>
      <c r="M219" s="3" t="str">
        <f t="shared" si="58"/>
        <v/>
      </c>
      <c r="N219" s="3" t="str">
        <f>IF(C219="","",IF(AND(C219&lt;&gt;"",D219&lt;&gt;"",E219&lt;&gt;"",I219&lt;&gt;"",M219&lt;&gt;"",J219&lt;&gt;"",IFERROR(MATCH(INDEX($B:$B,MATCH($C219,$C:$C,0)),IMAGENES!$B:$B,0),-1)&gt;0),"'si'","'no'"))</f>
        <v/>
      </c>
      <c r="P219" t="str">
        <f t="shared" si="48"/>
        <v/>
      </c>
      <c r="Q219" t="str">
        <f t="shared" si="49"/>
        <v/>
      </c>
      <c r="R219" t="str">
        <f t="shared" si="50"/>
        <v/>
      </c>
      <c r="S219" t="str">
        <f t="shared" si="51"/>
        <v/>
      </c>
      <c r="T219" t="str">
        <f t="shared" si="52"/>
        <v/>
      </c>
      <c r="U219" t="str">
        <f t="shared" si="53"/>
        <v/>
      </c>
      <c r="V219" t="str">
        <f>IF($T219="","",INDEX(CATEGORIAS!$A:$A,MATCH($T219,CATEGORIAS!$B:$B,0)))</f>
        <v/>
      </c>
      <c r="W219" t="str">
        <f>IF($U219="","",INDEX(SUBCATEGORIAS!$A:$A,MATCH($U219,SUBCATEGORIAS!$B:$B,0)))</f>
        <v/>
      </c>
      <c r="X219" t="str">
        <f t="shared" si="54"/>
        <v/>
      </c>
      <c r="Y219" t="str">
        <f t="shared" si="59"/>
        <v/>
      </c>
      <c r="Z219" t="str">
        <f t="shared" si="60"/>
        <v/>
      </c>
      <c r="AB219">
        <v>217</v>
      </c>
      <c r="AC219" t="str">
        <f t="shared" si="63"/>
        <v/>
      </c>
      <c r="AD219" t="str">
        <f>IFERROR(IF(MATCH($AC212,$P:$P,0)&gt;0,CONCATENATE("precio: ",INDEX($X:$X,MATCH($AC212,$P:$P,0)),","),0),"")</f>
        <v>precio: 1500,</v>
      </c>
      <c r="AI219" t="str">
        <f>IF($D219="","",INDEX(CATEGORIAS!$A:$A,MATCH($D219,CATEGORIAS!$B:$B,0)))</f>
        <v/>
      </c>
      <c r="AJ219" t="str">
        <f>IF($E219="","",INDEX(SUBCATEGORIAS!$A:$A,MATCH($E219,SUBCATEGORIAS!$B:$B,0)))</f>
        <v/>
      </c>
      <c r="AK219" t="str">
        <f t="shared" si="55"/>
        <v/>
      </c>
      <c r="AM219" s="2" t="str">
        <f t="shared" si="61"/>
        <v/>
      </c>
      <c r="AN219" t="str">
        <f t="shared" si="62"/>
        <v/>
      </c>
      <c r="AO219" t="str">
        <f t="shared" si="56"/>
        <v/>
      </c>
      <c r="AP219" t="str">
        <f t="shared" si="57"/>
        <v/>
      </c>
    </row>
    <row r="220" spans="1:42" x14ac:dyDescent="0.25">
      <c r="A220" t="str">
        <f>IF(C220="","",MAX($A$2:A219)+1)</f>
        <v/>
      </c>
      <c r="B220" s="3" t="str">
        <f>IF(C220="","",IF(COUNTIF($C$2:$C219,$C220)=0,MAX($B$2:$B219)+1,""))</f>
        <v/>
      </c>
      <c r="L220" t="s">
        <v>625</v>
      </c>
      <c r="M220" s="3" t="str">
        <f t="shared" si="58"/>
        <v/>
      </c>
      <c r="N220" s="3" t="str">
        <f>IF(C220="","",IF(AND(C220&lt;&gt;"",D220&lt;&gt;"",E220&lt;&gt;"",I220&lt;&gt;"",M220&lt;&gt;"",J220&lt;&gt;"",IFERROR(MATCH(INDEX($B:$B,MATCH($C220,$C:$C,0)),IMAGENES!$B:$B,0),-1)&gt;0),"'si'","'no'"))</f>
        <v/>
      </c>
      <c r="P220" t="str">
        <f t="shared" si="48"/>
        <v/>
      </c>
      <c r="Q220" t="str">
        <f t="shared" si="49"/>
        <v/>
      </c>
      <c r="R220" t="str">
        <f t="shared" si="50"/>
        <v/>
      </c>
      <c r="S220" t="str">
        <f t="shared" si="51"/>
        <v/>
      </c>
      <c r="T220" t="str">
        <f t="shared" si="52"/>
        <v/>
      </c>
      <c r="U220" t="str">
        <f t="shared" si="53"/>
        <v/>
      </c>
      <c r="V220" t="str">
        <f>IF($T220="","",INDEX(CATEGORIAS!$A:$A,MATCH($T220,CATEGORIAS!$B:$B,0)))</f>
        <v/>
      </c>
      <c r="W220" t="str">
        <f>IF($U220="","",INDEX(SUBCATEGORIAS!$A:$A,MATCH($U220,SUBCATEGORIAS!$B:$B,0)))</f>
        <v/>
      </c>
      <c r="X220" t="str">
        <f t="shared" si="54"/>
        <v/>
      </c>
      <c r="Y220" t="str">
        <f t="shared" si="59"/>
        <v/>
      </c>
      <c r="Z220" t="str">
        <f t="shared" si="60"/>
        <v/>
      </c>
      <c r="AB220">
        <v>218</v>
      </c>
      <c r="AC220" t="str">
        <f t="shared" si="63"/>
        <v/>
      </c>
      <c r="AD220" t="str">
        <f>IFERROR(IF(MATCH($AC212,$P:$P,0)&gt;0,CONCATENATE("video: ",IF(OR(INDEX($Y:$Y,MATCH($AC212,$P:$P,0))=0,INDEX($Y:$Y,MATCH($AC212,$P:$P,0))=" ",INDEX($Y:$Y,MATCH($AC212,$P:$P,0))=""),CONCATENATE(CHAR(39),CHAR(39)),CONCATENATE(CHAR(39),INDEX($Y:$Y,MATCH($AC212,$P:$P,0)),CHAR(39))),","),0),"")</f>
        <v>video: '',</v>
      </c>
      <c r="AI220" t="str">
        <f>IF($D220="","",INDEX(CATEGORIAS!$A:$A,MATCH($D220,CATEGORIAS!$B:$B,0)))</f>
        <v/>
      </c>
      <c r="AJ220" t="str">
        <f>IF($E220="","",INDEX(SUBCATEGORIAS!$A:$A,MATCH($E220,SUBCATEGORIAS!$B:$B,0)))</f>
        <v/>
      </c>
      <c r="AK220" t="str">
        <f t="shared" si="55"/>
        <v/>
      </c>
      <c r="AM220" s="2" t="str">
        <f t="shared" si="61"/>
        <v/>
      </c>
      <c r="AN220" t="str">
        <f t="shared" si="62"/>
        <v/>
      </c>
      <c r="AO220" t="str">
        <f t="shared" si="56"/>
        <v/>
      </c>
      <c r="AP220" t="str">
        <f t="shared" si="57"/>
        <v/>
      </c>
    </row>
    <row r="221" spans="1:42" x14ac:dyDescent="0.25">
      <c r="A221" t="str">
        <f>IF(C221="","",MAX($A$2:A220)+1)</f>
        <v/>
      </c>
      <c r="B221" s="3" t="str">
        <f>IF(C221="","",IF(COUNTIF($C$2:$C220,$C221)=0,MAX($B$2:$B220)+1,""))</f>
        <v/>
      </c>
      <c r="L221" t="s">
        <v>625</v>
      </c>
      <c r="M221" s="3" t="str">
        <f t="shared" si="58"/>
        <v/>
      </c>
      <c r="N221" s="3" t="str">
        <f>IF(C221="","",IF(AND(C221&lt;&gt;"",D221&lt;&gt;"",E221&lt;&gt;"",I221&lt;&gt;"",M221&lt;&gt;"",J221&lt;&gt;"",IFERROR(MATCH(INDEX($B:$B,MATCH($C221,$C:$C,0)),IMAGENES!$B:$B,0),-1)&gt;0),"'si'","'no'"))</f>
        <v/>
      </c>
      <c r="P221" t="str">
        <f t="shared" si="48"/>
        <v/>
      </c>
      <c r="Q221" t="str">
        <f t="shared" si="49"/>
        <v/>
      </c>
      <c r="R221" t="str">
        <f t="shared" si="50"/>
        <v/>
      </c>
      <c r="S221" t="str">
        <f t="shared" si="51"/>
        <v/>
      </c>
      <c r="T221" t="str">
        <f t="shared" si="52"/>
        <v/>
      </c>
      <c r="U221" t="str">
        <f t="shared" si="53"/>
        <v/>
      </c>
      <c r="V221" t="str">
        <f>IF($T221="","",INDEX(CATEGORIAS!$A:$A,MATCH($T221,CATEGORIAS!$B:$B,0)))</f>
        <v/>
      </c>
      <c r="W221" t="str">
        <f>IF($U221="","",INDEX(SUBCATEGORIAS!$A:$A,MATCH($U221,SUBCATEGORIAS!$B:$B,0)))</f>
        <v/>
      </c>
      <c r="X221" t="str">
        <f t="shared" si="54"/>
        <v/>
      </c>
      <c r="Y221" t="str">
        <f t="shared" si="59"/>
        <v/>
      </c>
      <c r="Z221" t="str">
        <f t="shared" si="60"/>
        <v/>
      </c>
      <c r="AB221">
        <v>219</v>
      </c>
      <c r="AC221" t="str">
        <f t="shared" si="63"/>
        <v/>
      </c>
      <c r="AD221" t="str">
        <f>IFERROR(IF(MATCH($AC212,$P:$P,0)&gt;0,CONCATENATE("disponible: ",INDEX($Z:$Z,MATCH($AC212,$P:$P,0)),","),0),"")</f>
        <v>disponible: 'si',</v>
      </c>
      <c r="AI221" t="str">
        <f>IF($D221="","",INDEX(CATEGORIAS!$A:$A,MATCH($D221,CATEGORIAS!$B:$B,0)))</f>
        <v/>
      </c>
      <c r="AJ221" t="str">
        <f>IF($E221="","",INDEX(SUBCATEGORIAS!$A:$A,MATCH($E221,SUBCATEGORIAS!$B:$B,0)))</f>
        <v/>
      </c>
      <c r="AK221" t="str">
        <f t="shared" si="55"/>
        <v/>
      </c>
      <c r="AM221" s="2" t="str">
        <f t="shared" si="61"/>
        <v/>
      </c>
      <c r="AN221" t="str">
        <f t="shared" si="62"/>
        <v/>
      </c>
      <c r="AO221" t="str">
        <f t="shared" si="56"/>
        <v/>
      </c>
      <c r="AP221" t="str">
        <f t="shared" si="57"/>
        <v/>
      </c>
    </row>
    <row r="222" spans="1:42" x14ac:dyDescent="0.25">
      <c r="A222" t="str">
        <f>IF(C222="","",MAX($A$2:A221)+1)</f>
        <v/>
      </c>
      <c r="B222" s="3" t="str">
        <f>IF(C222="","",IF(COUNTIF($C$2:$C221,$C222)=0,MAX($B$2:$B221)+1,""))</f>
        <v/>
      </c>
      <c r="L222" t="s">
        <v>625</v>
      </c>
      <c r="M222" s="3" t="str">
        <f t="shared" si="58"/>
        <v/>
      </c>
      <c r="N222" s="3" t="str">
        <f>IF(C222="","",IF(AND(C222&lt;&gt;"",D222&lt;&gt;"",E222&lt;&gt;"",I222&lt;&gt;"",M222&lt;&gt;"",J222&lt;&gt;"",IFERROR(MATCH(INDEX($B:$B,MATCH($C222,$C:$C,0)),IMAGENES!$B:$B,0),-1)&gt;0),"'si'","'no'"))</f>
        <v/>
      </c>
      <c r="P222" t="str">
        <f t="shared" si="48"/>
        <v/>
      </c>
      <c r="Q222" t="str">
        <f t="shared" si="49"/>
        <v/>
      </c>
      <c r="R222" t="str">
        <f t="shared" si="50"/>
        <v/>
      </c>
      <c r="S222" t="str">
        <f t="shared" si="51"/>
        <v/>
      </c>
      <c r="T222" t="str">
        <f t="shared" si="52"/>
        <v/>
      </c>
      <c r="U222" t="str">
        <f t="shared" si="53"/>
        <v/>
      </c>
      <c r="V222" t="str">
        <f>IF($T222="","",INDEX(CATEGORIAS!$A:$A,MATCH($T222,CATEGORIAS!$B:$B,0)))</f>
        <v/>
      </c>
      <c r="W222" t="str">
        <f>IF($U222="","",INDEX(SUBCATEGORIAS!$A:$A,MATCH($U222,SUBCATEGORIAS!$B:$B,0)))</f>
        <v/>
      </c>
      <c r="X222" t="str">
        <f t="shared" si="54"/>
        <v/>
      </c>
      <c r="Y222" t="str">
        <f t="shared" si="59"/>
        <v/>
      </c>
      <c r="Z222" t="str">
        <f t="shared" si="60"/>
        <v/>
      </c>
      <c r="AB222">
        <v>220</v>
      </c>
      <c r="AC222" t="str">
        <f t="shared" si="63"/>
        <v/>
      </c>
      <c r="AD222" t="str">
        <f>IFERROR(IF(MATCH($AC212,$P:$P,0)&gt;0,"},",0),"")</f>
        <v>},</v>
      </c>
      <c r="AI222" t="str">
        <f>IF($D222="","",INDEX(CATEGORIAS!$A:$A,MATCH($D222,CATEGORIAS!$B:$B,0)))</f>
        <v/>
      </c>
      <c r="AJ222" t="str">
        <f>IF($E222="","",INDEX(SUBCATEGORIAS!$A:$A,MATCH($E222,SUBCATEGORIAS!$B:$B,0)))</f>
        <v/>
      </c>
      <c r="AK222" t="str">
        <f t="shared" si="55"/>
        <v/>
      </c>
      <c r="AM222" s="2" t="str">
        <f t="shared" si="61"/>
        <v/>
      </c>
      <c r="AN222" t="str">
        <f t="shared" si="62"/>
        <v/>
      </c>
      <c r="AO222" t="str">
        <f t="shared" si="56"/>
        <v/>
      </c>
      <c r="AP222" t="str">
        <f t="shared" si="57"/>
        <v/>
      </c>
    </row>
    <row r="223" spans="1:42" x14ac:dyDescent="0.25">
      <c r="A223" t="str">
        <f>IF(C223="","",MAX($A$2:A222)+1)</f>
        <v/>
      </c>
      <c r="B223" s="3" t="str">
        <f>IF(C223="","",IF(COUNTIF($C$2:$C222,$C223)=0,MAX($B$2:$B222)+1,""))</f>
        <v/>
      </c>
      <c r="L223" t="s">
        <v>625</v>
      </c>
      <c r="M223" s="3" t="str">
        <f t="shared" si="58"/>
        <v/>
      </c>
      <c r="N223" s="3" t="str">
        <f>IF(C223="","",IF(AND(C223&lt;&gt;"",D223&lt;&gt;"",E223&lt;&gt;"",I223&lt;&gt;"",M223&lt;&gt;"",J223&lt;&gt;"",IFERROR(MATCH(INDEX($B:$B,MATCH($C223,$C:$C,0)),IMAGENES!$B:$B,0),-1)&gt;0),"'si'","'no'"))</f>
        <v/>
      </c>
      <c r="P223" t="str">
        <f t="shared" si="48"/>
        <v/>
      </c>
      <c r="Q223" t="str">
        <f t="shared" si="49"/>
        <v/>
      </c>
      <c r="R223" t="str">
        <f t="shared" si="50"/>
        <v/>
      </c>
      <c r="S223" t="str">
        <f t="shared" si="51"/>
        <v/>
      </c>
      <c r="T223" t="str">
        <f t="shared" si="52"/>
        <v/>
      </c>
      <c r="U223" t="str">
        <f t="shared" si="53"/>
        <v/>
      </c>
      <c r="V223" t="str">
        <f>IF($T223="","",INDEX(CATEGORIAS!$A:$A,MATCH($T223,CATEGORIAS!$B:$B,0)))</f>
        <v/>
      </c>
      <c r="W223" t="str">
        <f>IF($U223="","",INDEX(SUBCATEGORIAS!$A:$A,MATCH($U223,SUBCATEGORIAS!$B:$B,0)))</f>
        <v/>
      </c>
      <c r="X223" t="str">
        <f t="shared" si="54"/>
        <v/>
      </c>
      <c r="Y223" t="str">
        <f t="shared" si="59"/>
        <v/>
      </c>
      <c r="Z223" t="str">
        <f t="shared" si="60"/>
        <v/>
      </c>
      <c r="AB223">
        <v>221</v>
      </c>
      <c r="AC223">
        <f t="shared" si="63"/>
        <v>21</v>
      </c>
      <c r="AD223" t="str">
        <f>IFERROR(IF(MATCH($AC223,$P:$P,0)&gt;0,"{",0),"")</f>
        <v>{</v>
      </c>
      <c r="AI223" t="str">
        <f>IF($D223="","",INDEX(CATEGORIAS!$A:$A,MATCH($D223,CATEGORIAS!$B:$B,0)))</f>
        <v/>
      </c>
      <c r="AJ223" t="str">
        <f>IF($E223="","",INDEX(SUBCATEGORIAS!$A:$A,MATCH($E223,SUBCATEGORIAS!$B:$B,0)))</f>
        <v/>
      </c>
      <c r="AK223" t="str">
        <f t="shared" si="55"/>
        <v/>
      </c>
      <c r="AM223" s="2" t="str">
        <f t="shared" si="61"/>
        <v/>
      </c>
      <c r="AN223" t="str">
        <f t="shared" si="62"/>
        <v/>
      </c>
      <c r="AO223" t="str">
        <f t="shared" si="56"/>
        <v/>
      </c>
      <c r="AP223" t="str">
        <f t="shared" si="57"/>
        <v/>
      </c>
    </row>
    <row r="224" spans="1:42" x14ac:dyDescent="0.25">
      <c r="A224" t="str">
        <f>IF(C224="","",MAX($A$2:A223)+1)</f>
        <v/>
      </c>
      <c r="B224" s="3" t="str">
        <f>IF(C224="","",IF(COUNTIF($C$2:$C223,$C224)=0,MAX($B$2:$B223)+1,""))</f>
        <v/>
      </c>
      <c r="L224" t="s">
        <v>625</v>
      </c>
      <c r="M224" s="3" t="str">
        <f t="shared" si="58"/>
        <v/>
      </c>
      <c r="N224" s="3" t="str">
        <f>IF(C224="","",IF(AND(C224&lt;&gt;"",D224&lt;&gt;"",E224&lt;&gt;"",I224&lt;&gt;"",M224&lt;&gt;"",J224&lt;&gt;"",IFERROR(MATCH(INDEX($B:$B,MATCH($C224,$C:$C,0)),IMAGENES!$B:$B,0),-1)&gt;0),"'si'","'no'"))</f>
        <v/>
      </c>
      <c r="P224" t="str">
        <f t="shared" si="48"/>
        <v/>
      </c>
      <c r="Q224" t="str">
        <f t="shared" si="49"/>
        <v/>
      </c>
      <c r="R224" t="str">
        <f t="shared" si="50"/>
        <v/>
      </c>
      <c r="S224" t="str">
        <f t="shared" si="51"/>
        <v/>
      </c>
      <c r="T224" t="str">
        <f t="shared" si="52"/>
        <v/>
      </c>
      <c r="U224" t="str">
        <f t="shared" si="53"/>
        <v/>
      </c>
      <c r="V224" t="str">
        <f>IF($T224="","",INDEX(CATEGORIAS!$A:$A,MATCH($T224,CATEGORIAS!$B:$B,0)))</f>
        <v/>
      </c>
      <c r="W224" t="str">
        <f>IF($U224="","",INDEX(SUBCATEGORIAS!$A:$A,MATCH($U224,SUBCATEGORIAS!$B:$B,0)))</f>
        <v/>
      </c>
      <c r="X224" t="str">
        <f t="shared" si="54"/>
        <v/>
      </c>
      <c r="Y224" t="str">
        <f t="shared" si="59"/>
        <v/>
      </c>
      <c r="Z224" t="str">
        <f t="shared" si="60"/>
        <v/>
      </c>
      <c r="AB224">
        <v>222</v>
      </c>
      <c r="AC224" t="str">
        <f t="shared" si="63"/>
        <v/>
      </c>
      <c r="AD224" t="str">
        <f>IFERROR(IF(MATCH($AC223,$P:$P,0)&gt;0,CONCATENATE("id_articulo: ",$AC223,","),0),"")</f>
        <v>id_articulo: 21,</v>
      </c>
      <c r="AI224" t="str">
        <f>IF($D224="","",INDEX(CATEGORIAS!$A:$A,MATCH($D224,CATEGORIAS!$B:$B,0)))</f>
        <v/>
      </c>
      <c r="AJ224" t="str">
        <f>IF($E224="","",INDEX(SUBCATEGORIAS!$A:$A,MATCH($E224,SUBCATEGORIAS!$B:$B,0)))</f>
        <v/>
      </c>
      <c r="AK224" t="str">
        <f t="shared" si="55"/>
        <v/>
      </c>
      <c r="AM224" s="2" t="str">
        <f t="shared" si="61"/>
        <v/>
      </c>
      <c r="AN224" t="str">
        <f t="shared" si="62"/>
        <v/>
      </c>
      <c r="AO224" t="str">
        <f t="shared" si="56"/>
        <v/>
      </c>
      <c r="AP224" t="str">
        <f t="shared" si="57"/>
        <v/>
      </c>
    </row>
    <row r="225" spans="1:42" x14ac:dyDescent="0.25">
      <c r="A225" t="str">
        <f>IF(C225="","",MAX($A$2:A224)+1)</f>
        <v/>
      </c>
      <c r="B225" s="3" t="str">
        <f>IF(C225="","",IF(COUNTIF($C$2:$C224,$C225)=0,MAX($B$2:$B224)+1,""))</f>
        <v/>
      </c>
      <c r="L225" t="s">
        <v>625</v>
      </c>
      <c r="M225" s="3" t="str">
        <f t="shared" si="58"/>
        <v/>
      </c>
      <c r="N225" s="3" t="str">
        <f>IF(C225="","",IF(AND(C225&lt;&gt;"",D225&lt;&gt;"",E225&lt;&gt;"",I225&lt;&gt;"",M225&lt;&gt;"",J225&lt;&gt;"",IFERROR(MATCH(INDEX($B:$B,MATCH($C225,$C:$C,0)),IMAGENES!$B:$B,0),-1)&gt;0),"'si'","'no'"))</f>
        <v/>
      </c>
      <c r="P225" t="str">
        <f t="shared" si="48"/>
        <v/>
      </c>
      <c r="Q225" t="str">
        <f t="shared" si="49"/>
        <v/>
      </c>
      <c r="R225" t="str">
        <f t="shared" si="50"/>
        <v/>
      </c>
      <c r="S225" t="str">
        <f t="shared" si="51"/>
        <v/>
      </c>
      <c r="T225" t="str">
        <f t="shared" si="52"/>
        <v/>
      </c>
      <c r="U225" t="str">
        <f t="shared" si="53"/>
        <v/>
      </c>
      <c r="V225" t="str">
        <f>IF($T225="","",INDEX(CATEGORIAS!$A:$A,MATCH($T225,CATEGORIAS!$B:$B,0)))</f>
        <v/>
      </c>
      <c r="W225" t="str">
        <f>IF($U225="","",INDEX(SUBCATEGORIAS!$A:$A,MATCH($U225,SUBCATEGORIAS!$B:$B,0)))</f>
        <v/>
      </c>
      <c r="X225" t="str">
        <f t="shared" si="54"/>
        <v/>
      </c>
      <c r="Y225" t="str">
        <f t="shared" si="59"/>
        <v/>
      </c>
      <c r="Z225" t="str">
        <f t="shared" si="60"/>
        <v/>
      </c>
      <c r="AB225">
        <v>223</v>
      </c>
      <c r="AC225" t="str">
        <f t="shared" si="63"/>
        <v/>
      </c>
      <c r="AD225" t="str">
        <f>IFERROR(IF(MATCH($AC223,$P:$P,0)&gt;0,CONCATENATE("nombre: '",INDEX($Q:$Q,MATCH($AC223,$P:$P,0)),"',"),0),"")</f>
        <v>nombre: 'Cinta de regalo',</v>
      </c>
      <c r="AI225" t="str">
        <f>IF($D225="","",INDEX(CATEGORIAS!$A:$A,MATCH($D225,CATEGORIAS!$B:$B,0)))</f>
        <v/>
      </c>
      <c r="AJ225" t="str">
        <f>IF($E225="","",INDEX(SUBCATEGORIAS!$A:$A,MATCH($E225,SUBCATEGORIAS!$B:$B,0)))</f>
        <v/>
      </c>
      <c r="AK225" t="str">
        <f t="shared" si="55"/>
        <v/>
      </c>
      <c r="AM225" s="2" t="str">
        <f t="shared" si="61"/>
        <v/>
      </c>
      <c r="AN225" t="str">
        <f t="shared" si="62"/>
        <v/>
      </c>
      <c r="AO225" t="str">
        <f t="shared" si="56"/>
        <v/>
      </c>
      <c r="AP225" t="str">
        <f t="shared" si="57"/>
        <v/>
      </c>
    </row>
    <row r="226" spans="1:42" x14ac:dyDescent="0.25">
      <c r="A226" t="str">
        <f>IF(C226="","",MAX($A$2:A225)+1)</f>
        <v/>
      </c>
      <c r="B226" s="3" t="str">
        <f>IF(C226="","",IF(COUNTIF($C$2:$C225,$C226)=0,MAX($B$2:$B225)+1,""))</f>
        <v/>
      </c>
      <c r="L226" t="s">
        <v>625</v>
      </c>
      <c r="M226" s="3" t="str">
        <f t="shared" si="58"/>
        <v/>
      </c>
      <c r="N226" s="3" t="str">
        <f>IF(C226="","",IF(AND(C226&lt;&gt;"",D226&lt;&gt;"",E226&lt;&gt;"",I226&lt;&gt;"",M226&lt;&gt;"",J226&lt;&gt;"",IFERROR(MATCH(INDEX($B:$B,MATCH($C226,$C:$C,0)),IMAGENES!$B:$B,0),-1)&gt;0),"'si'","'no'"))</f>
        <v/>
      </c>
      <c r="P226" t="str">
        <f t="shared" si="48"/>
        <v/>
      </c>
      <c r="Q226" t="str">
        <f t="shared" si="49"/>
        <v/>
      </c>
      <c r="R226" t="str">
        <f t="shared" si="50"/>
        <v/>
      </c>
      <c r="S226" t="str">
        <f t="shared" si="51"/>
        <v/>
      </c>
      <c r="T226" t="str">
        <f t="shared" si="52"/>
        <v/>
      </c>
      <c r="U226" t="str">
        <f t="shared" si="53"/>
        <v/>
      </c>
      <c r="V226" t="str">
        <f>IF($T226="","",INDEX(CATEGORIAS!$A:$A,MATCH($T226,CATEGORIAS!$B:$B,0)))</f>
        <v/>
      </c>
      <c r="W226" t="str">
        <f>IF($U226="","",INDEX(SUBCATEGORIAS!$A:$A,MATCH($U226,SUBCATEGORIAS!$B:$B,0)))</f>
        <v/>
      </c>
      <c r="X226" t="str">
        <f t="shared" si="54"/>
        <v/>
      </c>
      <c r="Y226" t="str">
        <f t="shared" si="59"/>
        <v/>
      </c>
      <c r="Z226" t="str">
        <f t="shared" si="60"/>
        <v/>
      </c>
      <c r="AB226">
        <v>224</v>
      </c>
      <c r="AC226" t="str">
        <f t="shared" si="63"/>
        <v/>
      </c>
      <c r="AD226" t="str">
        <f>IFERROR(IF(MATCH($AC223,$P:$P,0)&gt;0,CONCATENATE("descripcion: '",INDEX($R:$R,MATCH($AC223,$P:$P,0)),"',"),0),"")</f>
        <v>descripcion: '0',</v>
      </c>
      <c r="AI226" t="str">
        <f>IF($D226="","",INDEX(CATEGORIAS!$A:$A,MATCH($D226,CATEGORIAS!$B:$B,0)))</f>
        <v/>
      </c>
      <c r="AJ226" t="str">
        <f>IF($E226="","",INDEX(SUBCATEGORIAS!$A:$A,MATCH($E226,SUBCATEGORIAS!$B:$B,0)))</f>
        <v/>
      </c>
      <c r="AK226" t="str">
        <f t="shared" si="55"/>
        <v/>
      </c>
      <c r="AM226" s="2" t="str">
        <f t="shared" si="61"/>
        <v/>
      </c>
      <c r="AN226" t="str">
        <f t="shared" si="62"/>
        <v/>
      </c>
      <c r="AO226" t="str">
        <f t="shared" si="56"/>
        <v/>
      </c>
      <c r="AP226" t="str">
        <f t="shared" si="57"/>
        <v/>
      </c>
    </row>
    <row r="227" spans="1:42" x14ac:dyDescent="0.25">
      <c r="A227" t="str">
        <f>IF(C227="","",MAX($A$2:A226)+1)</f>
        <v/>
      </c>
      <c r="B227" s="3" t="str">
        <f>IF(C227="","",IF(COUNTIF($C$2:$C226,$C227)=0,MAX($B$2:$B226)+1,""))</f>
        <v/>
      </c>
      <c r="L227" t="s">
        <v>625</v>
      </c>
      <c r="M227" s="3" t="str">
        <f t="shared" si="58"/>
        <v/>
      </c>
      <c r="N227" s="3" t="str">
        <f>IF(C227="","",IF(AND(C227&lt;&gt;"",D227&lt;&gt;"",E227&lt;&gt;"",I227&lt;&gt;"",M227&lt;&gt;"",J227&lt;&gt;"",IFERROR(MATCH(INDEX($B:$B,MATCH($C227,$C:$C,0)),IMAGENES!$B:$B,0),-1)&gt;0),"'si'","'no'"))</f>
        <v/>
      </c>
      <c r="P227" t="str">
        <f t="shared" si="48"/>
        <v/>
      </c>
      <c r="Q227" t="str">
        <f t="shared" si="49"/>
        <v/>
      </c>
      <c r="R227" t="str">
        <f t="shared" si="50"/>
        <v/>
      </c>
      <c r="S227" t="str">
        <f t="shared" si="51"/>
        <v/>
      </c>
      <c r="T227" t="str">
        <f t="shared" si="52"/>
        <v/>
      </c>
      <c r="U227" t="str">
        <f t="shared" si="53"/>
        <v/>
      </c>
      <c r="V227" t="str">
        <f>IF($T227="","",INDEX(CATEGORIAS!$A:$A,MATCH($T227,CATEGORIAS!$B:$B,0)))</f>
        <v/>
      </c>
      <c r="W227" t="str">
        <f>IF($U227="","",INDEX(SUBCATEGORIAS!$A:$A,MATCH($U227,SUBCATEGORIAS!$B:$B,0)))</f>
        <v/>
      </c>
      <c r="X227" t="str">
        <f t="shared" si="54"/>
        <v/>
      </c>
      <c r="Y227" t="str">
        <f t="shared" si="59"/>
        <v/>
      </c>
      <c r="Z227" t="str">
        <f t="shared" si="60"/>
        <v/>
      </c>
      <c r="AB227">
        <v>225</v>
      </c>
      <c r="AC227" t="str">
        <f t="shared" si="63"/>
        <v/>
      </c>
      <c r="AD227" t="str">
        <f>IFERROR(IF(MATCH($AC223,$P:$P,0)&gt;0,CONCATENATE("descripcion_larga: '",INDEX($S:$S,MATCH($AC223,$P:$P,0)),"',"),0),"")</f>
        <v>descripcion_larga: '0',</v>
      </c>
      <c r="AI227" t="str">
        <f>IF($D227="","",INDEX(CATEGORIAS!$A:$A,MATCH($D227,CATEGORIAS!$B:$B,0)))</f>
        <v/>
      </c>
      <c r="AJ227" t="str">
        <f>IF($E227="","",INDEX(SUBCATEGORIAS!$A:$A,MATCH($E227,SUBCATEGORIAS!$B:$B,0)))</f>
        <v/>
      </c>
      <c r="AK227" t="str">
        <f t="shared" si="55"/>
        <v/>
      </c>
      <c r="AM227" s="2" t="str">
        <f t="shared" si="61"/>
        <v/>
      </c>
      <c r="AN227" t="str">
        <f t="shared" si="62"/>
        <v/>
      </c>
      <c r="AO227" t="str">
        <f t="shared" si="56"/>
        <v/>
      </c>
      <c r="AP227" t="str">
        <f t="shared" si="57"/>
        <v/>
      </c>
    </row>
    <row r="228" spans="1:42" x14ac:dyDescent="0.25">
      <c r="A228" t="str">
        <f>IF(C228="","",MAX($A$2:A227)+1)</f>
        <v/>
      </c>
      <c r="B228" s="3" t="str">
        <f>IF(C228="","",IF(COUNTIF($C$2:$C227,$C228)=0,MAX($B$2:$B227)+1,""))</f>
        <v/>
      </c>
      <c r="L228" t="s">
        <v>625</v>
      </c>
      <c r="M228" s="3" t="str">
        <f t="shared" si="58"/>
        <v/>
      </c>
      <c r="N228" s="3" t="str">
        <f>IF(C228="","",IF(AND(C228&lt;&gt;"",D228&lt;&gt;"",E228&lt;&gt;"",I228&lt;&gt;"",M228&lt;&gt;"",J228&lt;&gt;"",IFERROR(MATCH(INDEX($B:$B,MATCH($C228,$C:$C,0)),IMAGENES!$B:$B,0),-1)&gt;0),"'si'","'no'"))</f>
        <v/>
      </c>
      <c r="P228" t="str">
        <f t="shared" si="48"/>
        <v/>
      </c>
      <c r="Q228" t="str">
        <f t="shared" si="49"/>
        <v/>
      </c>
      <c r="R228" t="str">
        <f t="shared" si="50"/>
        <v/>
      </c>
      <c r="S228" t="str">
        <f t="shared" si="51"/>
        <v/>
      </c>
      <c r="T228" t="str">
        <f t="shared" si="52"/>
        <v/>
      </c>
      <c r="U228" t="str">
        <f t="shared" si="53"/>
        <v/>
      </c>
      <c r="V228" t="str">
        <f>IF($T228="","",INDEX(CATEGORIAS!$A:$A,MATCH($T228,CATEGORIAS!$B:$B,0)))</f>
        <v/>
      </c>
      <c r="W228" t="str">
        <f>IF($U228="","",INDEX(SUBCATEGORIAS!$A:$A,MATCH($U228,SUBCATEGORIAS!$B:$B,0)))</f>
        <v/>
      </c>
      <c r="X228" t="str">
        <f t="shared" si="54"/>
        <v/>
      </c>
      <c r="Y228" t="str">
        <f t="shared" si="59"/>
        <v/>
      </c>
      <c r="Z228" t="str">
        <f t="shared" si="60"/>
        <v/>
      </c>
      <c r="AB228">
        <v>226</v>
      </c>
      <c r="AC228" t="str">
        <f t="shared" si="63"/>
        <v/>
      </c>
      <c r="AD228" t="str">
        <f>IFERROR(IF(MATCH($AC223,$P:$P,0)&gt;0,CONCATENATE("id_categoria: '",INDEX($V:$V,MATCH($AC223,$P:$P,0)),"',"),0),"")</f>
        <v>id_categoria: '1',</v>
      </c>
      <c r="AI228" t="str">
        <f>IF($D228="","",INDEX(CATEGORIAS!$A:$A,MATCH($D228,CATEGORIAS!$B:$B,0)))</f>
        <v/>
      </c>
      <c r="AJ228" t="str">
        <f>IF($E228="","",INDEX(SUBCATEGORIAS!$A:$A,MATCH($E228,SUBCATEGORIAS!$B:$B,0)))</f>
        <v/>
      </c>
      <c r="AK228" t="str">
        <f t="shared" si="55"/>
        <v/>
      </c>
      <c r="AM228" s="2" t="str">
        <f t="shared" si="61"/>
        <v/>
      </c>
      <c r="AN228" t="str">
        <f t="shared" si="62"/>
        <v/>
      </c>
      <c r="AO228" t="str">
        <f t="shared" si="56"/>
        <v/>
      </c>
      <c r="AP228" t="str">
        <f t="shared" si="57"/>
        <v/>
      </c>
    </row>
    <row r="229" spans="1:42" x14ac:dyDescent="0.25">
      <c r="A229" t="str">
        <f>IF(C229="","",MAX($A$2:A228)+1)</f>
        <v/>
      </c>
      <c r="B229" s="3" t="str">
        <f>IF(C229="","",IF(COUNTIF($C$2:$C228,$C229)=0,MAX($B$2:$B228)+1,""))</f>
        <v/>
      </c>
      <c r="L229" t="s">
        <v>625</v>
      </c>
      <c r="M229" s="3" t="str">
        <f t="shared" si="58"/>
        <v/>
      </c>
      <c r="N229" s="3" t="str">
        <f>IF(C229="","",IF(AND(C229&lt;&gt;"",D229&lt;&gt;"",E229&lt;&gt;"",I229&lt;&gt;"",M229&lt;&gt;"",J229&lt;&gt;"",IFERROR(MATCH(INDEX($B:$B,MATCH($C229,$C:$C,0)),IMAGENES!$B:$B,0),-1)&gt;0),"'si'","'no'"))</f>
        <v/>
      </c>
      <c r="P229" t="str">
        <f t="shared" si="48"/>
        <v/>
      </c>
      <c r="Q229" t="str">
        <f t="shared" si="49"/>
        <v/>
      </c>
      <c r="R229" t="str">
        <f t="shared" si="50"/>
        <v/>
      </c>
      <c r="S229" t="str">
        <f t="shared" si="51"/>
        <v/>
      </c>
      <c r="T229" t="str">
        <f t="shared" si="52"/>
        <v/>
      </c>
      <c r="U229" t="str">
        <f t="shared" si="53"/>
        <v/>
      </c>
      <c r="V229" t="str">
        <f>IF($T229="","",INDEX(CATEGORIAS!$A:$A,MATCH($T229,CATEGORIAS!$B:$B,0)))</f>
        <v/>
      </c>
      <c r="W229" t="str">
        <f>IF($U229="","",INDEX(SUBCATEGORIAS!$A:$A,MATCH($U229,SUBCATEGORIAS!$B:$B,0)))</f>
        <v/>
      </c>
      <c r="X229" t="str">
        <f t="shared" si="54"/>
        <v/>
      </c>
      <c r="Y229" t="str">
        <f t="shared" si="59"/>
        <v/>
      </c>
      <c r="Z229" t="str">
        <f t="shared" si="60"/>
        <v/>
      </c>
      <c r="AB229">
        <v>227</v>
      </c>
      <c r="AC229" t="str">
        <f t="shared" si="63"/>
        <v/>
      </c>
      <c r="AD229" t="str">
        <f>IFERROR(IF(MATCH($AC223,$P:$P,0)&gt;0,CONCATENATE("id_subcategoria: '",INDEX($W:$W,MATCH($AC223,$P:$P,0)),"',"),0),"")</f>
        <v>id_subcategoria: '10',</v>
      </c>
      <c r="AI229" t="str">
        <f>IF($D229="","",INDEX(CATEGORIAS!$A:$A,MATCH($D229,CATEGORIAS!$B:$B,0)))</f>
        <v/>
      </c>
      <c r="AJ229" t="str">
        <f>IF($E229="","",INDEX(SUBCATEGORIAS!$A:$A,MATCH($E229,SUBCATEGORIAS!$B:$B,0)))</f>
        <v/>
      </c>
      <c r="AK229" t="str">
        <f t="shared" si="55"/>
        <v/>
      </c>
      <c r="AM229" s="2" t="str">
        <f t="shared" si="61"/>
        <v/>
      </c>
      <c r="AN229" t="str">
        <f t="shared" si="62"/>
        <v/>
      </c>
      <c r="AO229" t="str">
        <f t="shared" si="56"/>
        <v/>
      </c>
      <c r="AP229" t="str">
        <f t="shared" si="57"/>
        <v/>
      </c>
    </row>
    <row r="230" spans="1:42" x14ac:dyDescent="0.25">
      <c r="A230" t="str">
        <f>IF(C230="","",MAX($A$2:A229)+1)</f>
        <v/>
      </c>
      <c r="B230" s="3" t="str">
        <f>IF(C230="","",IF(COUNTIF($C$2:$C229,$C230)=0,MAX($B$2:$B229)+1,""))</f>
        <v/>
      </c>
      <c r="L230" t="s">
        <v>625</v>
      </c>
      <c r="M230" s="3" t="str">
        <f t="shared" si="58"/>
        <v/>
      </c>
      <c r="N230" s="3" t="str">
        <f>IF(C230="","",IF(AND(C230&lt;&gt;"",D230&lt;&gt;"",E230&lt;&gt;"",I230&lt;&gt;"",M230&lt;&gt;"",J230&lt;&gt;"",IFERROR(MATCH(INDEX($B:$B,MATCH($C230,$C:$C,0)),IMAGENES!$B:$B,0),-1)&gt;0),"'si'","'no'"))</f>
        <v/>
      </c>
      <c r="P230" t="str">
        <f t="shared" si="48"/>
        <v/>
      </c>
      <c r="Q230" t="str">
        <f t="shared" si="49"/>
        <v/>
      </c>
      <c r="R230" t="str">
        <f t="shared" si="50"/>
        <v/>
      </c>
      <c r="S230" t="str">
        <f t="shared" si="51"/>
        <v/>
      </c>
      <c r="T230" t="str">
        <f t="shared" si="52"/>
        <v/>
      </c>
      <c r="U230" t="str">
        <f t="shared" si="53"/>
        <v/>
      </c>
      <c r="V230" t="str">
        <f>IF($T230="","",INDEX(CATEGORIAS!$A:$A,MATCH($T230,CATEGORIAS!$B:$B,0)))</f>
        <v/>
      </c>
      <c r="W230" t="str">
        <f>IF($U230="","",INDEX(SUBCATEGORIAS!$A:$A,MATCH($U230,SUBCATEGORIAS!$B:$B,0)))</f>
        <v/>
      </c>
      <c r="X230" t="str">
        <f t="shared" si="54"/>
        <v/>
      </c>
      <c r="Y230" t="str">
        <f t="shared" si="59"/>
        <v/>
      </c>
      <c r="Z230" t="str">
        <f t="shared" si="60"/>
        <v/>
      </c>
      <c r="AB230">
        <v>228</v>
      </c>
      <c r="AC230" t="str">
        <f t="shared" si="63"/>
        <v/>
      </c>
      <c r="AD230" t="str">
        <f>IFERROR(IF(MATCH($AC223,$P:$P,0)&gt;0,CONCATENATE("precio: ",INDEX($X:$X,MATCH($AC223,$P:$P,0)),","),0),"")</f>
        <v>precio: 200,</v>
      </c>
      <c r="AI230" t="str">
        <f>IF($D230="","",INDEX(CATEGORIAS!$A:$A,MATCH($D230,CATEGORIAS!$B:$B,0)))</f>
        <v/>
      </c>
      <c r="AJ230" t="str">
        <f>IF($E230="","",INDEX(SUBCATEGORIAS!$A:$A,MATCH($E230,SUBCATEGORIAS!$B:$B,0)))</f>
        <v/>
      </c>
      <c r="AK230" t="str">
        <f t="shared" si="55"/>
        <v/>
      </c>
      <c r="AM230" s="2" t="str">
        <f t="shared" si="61"/>
        <v/>
      </c>
      <c r="AN230" t="str">
        <f t="shared" si="62"/>
        <v/>
      </c>
      <c r="AO230" t="str">
        <f t="shared" si="56"/>
        <v/>
      </c>
      <c r="AP230" t="str">
        <f t="shared" si="57"/>
        <v/>
      </c>
    </row>
    <row r="231" spans="1:42" x14ac:dyDescent="0.25">
      <c r="A231" t="str">
        <f>IF(C231="","",MAX($A$2:A230)+1)</f>
        <v/>
      </c>
      <c r="B231" s="3" t="str">
        <f>IF(C231="","",IF(COUNTIF($C$2:$C230,$C231)=0,MAX($B$2:$B230)+1,""))</f>
        <v/>
      </c>
      <c r="L231" t="s">
        <v>625</v>
      </c>
      <c r="M231" s="3" t="str">
        <f t="shared" si="58"/>
        <v/>
      </c>
      <c r="N231" s="3" t="str">
        <f>IF(C231="","",IF(AND(C231&lt;&gt;"",D231&lt;&gt;"",E231&lt;&gt;"",I231&lt;&gt;"",M231&lt;&gt;"",J231&lt;&gt;"",IFERROR(MATCH(INDEX($B:$B,MATCH($C231,$C:$C,0)),IMAGENES!$B:$B,0),-1)&gt;0),"'si'","'no'"))</f>
        <v/>
      </c>
      <c r="P231" t="str">
        <f t="shared" si="48"/>
        <v/>
      </c>
      <c r="Q231" t="str">
        <f t="shared" si="49"/>
        <v/>
      </c>
      <c r="R231" t="str">
        <f t="shared" si="50"/>
        <v/>
      </c>
      <c r="S231" t="str">
        <f t="shared" si="51"/>
        <v/>
      </c>
      <c r="T231" t="str">
        <f t="shared" si="52"/>
        <v/>
      </c>
      <c r="U231" t="str">
        <f t="shared" si="53"/>
        <v/>
      </c>
      <c r="V231" t="str">
        <f>IF($T231="","",INDEX(CATEGORIAS!$A:$A,MATCH($T231,CATEGORIAS!$B:$B,0)))</f>
        <v/>
      </c>
      <c r="W231" t="str">
        <f>IF($U231="","",INDEX(SUBCATEGORIAS!$A:$A,MATCH($U231,SUBCATEGORIAS!$B:$B,0)))</f>
        <v/>
      </c>
      <c r="X231" t="str">
        <f t="shared" si="54"/>
        <v/>
      </c>
      <c r="Y231" t="str">
        <f t="shared" si="59"/>
        <v/>
      </c>
      <c r="Z231" t="str">
        <f t="shared" si="60"/>
        <v/>
      </c>
      <c r="AB231">
        <v>229</v>
      </c>
      <c r="AC231" t="str">
        <f t="shared" si="63"/>
        <v/>
      </c>
      <c r="AD231" t="str">
        <f>IFERROR(IF(MATCH($AC223,$P:$P,0)&gt;0,CONCATENATE("video: ",IF(OR(INDEX($Y:$Y,MATCH($AC223,$P:$P,0))=0,INDEX($Y:$Y,MATCH($AC223,$P:$P,0))=" ",INDEX($Y:$Y,MATCH($AC223,$P:$P,0))=""),CONCATENATE(CHAR(39),CHAR(39)),CONCATENATE(CHAR(39),INDEX($Y:$Y,MATCH($AC223,$P:$P,0)),CHAR(39))),","),0),"")</f>
        <v>video: '',</v>
      </c>
      <c r="AI231" t="str">
        <f>IF($D231="","",INDEX(CATEGORIAS!$A:$A,MATCH($D231,CATEGORIAS!$B:$B,0)))</f>
        <v/>
      </c>
      <c r="AJ231" t="str">
        <f>IF($E231="","",INDEX(SUBCATEGORIAS!$A:$A,MATCH($E231,SUBCATEGORIAS!$B:$B,0)))</f>
        <v/>
      </c>
      <c r="AK231" t="str">
        <f t="shared" si="55"/>
        <v/>
      </c>
      <c r="AM231" s="2" t="str">
        <f t="shared" si="61"/>
        <v/>
      </c>
      <c r="AN231" t="str">
        <f t="shared" si="62"/>
        <v/>
      </c>
      <c r="AO231" t="str">
        <f t="shared" si="56"/>
        <v/>
      </c>
      <c r="AP231" t="str">
        <f t="shared" si="57"/>
        <v/>
      </c>
    </row>
    <row r="232" spans="1:42" x14ac:dyDescent="0.25">
      <c r="A232" t="str">
        <f>IF(C232="","",MAX($A$2:A231)+1)</f>
        <v/>
      </c>
      <c r="B232" s="3" t="str">
        <f>IF(C232="","",IF(COUNTIF($C$2:$C231,$C232)=0,MAX($B$2:$B231)+1,""))</f>
        <v/>
      </c>
      <c r="L232" t="s">
        <v>625</v>
      </c>
      <c r="M232" s="3" t="str">
        <f t="shared" si="58"/>
        <v/>
      </c>
      <c r="N232" s="3" t="str">
        <f>IF(C232="","",IF(AND(C232&lt;&gt;"",D232&lt;&gt;"",E232&lt;&gt;"",I232&lt;&gt;"",M232&lt;&gt;"",J232&lt;&gt;"",IFERROR(MATCH(INDEX($B:$B,MATCH($C232,$C:$C,0)),IMAGENES!$B:$B,0),-1)&gt;0),"'si'","'no'"))</f>
        <v/>
      </c>
      <c r="P232" t="str">
        <f t="shared" si="48"/>
        <v/>
      </c>
      <c r="Q232" t="str">
        <f t="shared" si="49"/>
        <v/>
      </c>
      <c r="R232" t="str">
        <f t="shared" si="50"/>
        <v/>
      </c>
      <c r="S232" t="str">
        <f t="shared" si="51"/>
        <v/>
      </c>
      <c r="T232" t="str">
        <f t="shared" si="52"/>
        <v/>
      </c>
      <c r="U232" t="str">
        <f t="shared" si="53"/>
        <v/>
      </c>
      <c r="V232" t="str">
        <f>IF($T232="","",INDEX(CATEGORIAS!$A:$A,MATCH($T232,CATEGORIAS!$B:$B,0)))</f>
        <v/>
      </c>
      <c r="W232" t="str">
        <f>IF($U232="","",INDEX(SUBCATEGORIAS!$A:$A,MATCH($U232,SUBCATEGORIAS!$B:$B,0)))</f>
        <v/>
      </c>
      <c r="X232" t="str">
        <f t="shared" si="54"/>
        <v/>
      </c>
      <c r="Y232" t="str">
        <f t="shared" si="59"/>
        <v/>
      </c>
      <c r="Z232" t="str">
        <f t="shared" si="60"/>
        <v/>
      </c>
      <c r="AB232">
        <v>230</v>
      </c>
      <c r="AC232" t="str">
        <f t="shared" si="63"/>
        <v/>
      </c>
      <c r="AD232" t="str">
        <f>IFERROR(IF(MATCH($AC223,$P:$P,0)&gt;0,CONCATENATE("disponible: ",INDEX($Z:$Z,MATCH($AC223,$P:$P,0)),","),0),"")</f>
        <v>disponible: 'no',</v>
      </c>
      <c r="AI232" t="str">
        <f>IF($D232="","",INDEX(CATEGORIAS!$A:$A,MATCH($D232,CATEGORIAS!$B:$B,0)))</f>
        <v/>
      </c>
      <c r="AJ232" t="str">
        <f>IF($E232="","",INDEX(SUBCATEGORIAS!$A:$A,MATCH($E232,SUBCATEGORIAS!$B:$B,0)))</f>
        <v/>
      </c>
      <c r="AK232" t="str">
        <f t="shared" si="55"/>
        <v/>
      </c>
      <c r="AM232" s="2" t="str">
        <f t="shared" si="61"/>
        <v/>
      </c>
      <c r="AN232" t="str">
        <f t="shared" si="62"/>
        <v/>
      </c>
      <c r="AO232" t="str">
        <f t="shared" si="56"/>
        <v/>
      </c>
      <c r="AP232" t="str">
        <f t="shared" si="57"/>
        <v/>
      </c>
    </row>
    <row r="233" spans="1:42" x14ac:dyDescent="0.25">
      <c r="A233" t="str">
        <f>IF(C233="","",MAX($A$2:A232)+1)</f>
        <v/>
      </c>
      <c r="B233" s="3" t="str">
        <f>IF(C233="","",IF(COUNTIF($C$2:$C232,$C233)=0,MAX($B$2:$B232)+1,""))</f>
        <v/>
      </c>
      <c r="L233" t="s">
        <v>625</v>
      </c>
      <c r="M233" s="3" t="str">
        <f t="shared" si="58"/>
        <v/>
      </c>
      <c r="N233" s="3" t="str">
        <f>IF(C233="","",IF(AND(C233&lt;&gt;"",D233&lt;&gt;"",E233&lt;&gt;"",I233&lt;&gt;"",M233&lt;&gt;"",J233&lt;&gt;"",IFERROR(MATCH(INDEX($B:$B,MATCH($C233,$C:$C,0)),IMAGENES!$B:$B,0),-1)&gt;0),"'si'","'no'"))</f>
        <v/>
      </c>
      <c r="P233" t="str">
        <f t="shared" si="48"/>
        <v/>
      </c>
      <c r="Q233" t="str">
        <f t="shared" si="49"/>
        <v/>
      </c>
      <c r="R233" t="str">
        <f t="shared" si="50"/>
        <v/>
      </c>
      <c r="S233" t="str">
        <f t="shared" si="51"/>
        <v/>
      </c>
      <c r="T233" t="str">
        <f t="shared" si="52"/>
        <v/>
      </c>
      <c r="U233" t="str">
        <f t="shared" si="53"/>
        <v/>
      </c>
      <c r="V233" t="str">
        <f>IF($T233="","",INDEX(CATEGORIAS!$A:$A,MATCH($T233,CATEGORIAS!$B:$B,0)))</f>
        <v/>
      </c>
      <c r="W233" t="str">
        <f>IF($U233="","",INDEX(SUBCATEGORIAS!$A:$A,MATCH($U233,SUBCATEGORIAS!$B:$B,0)))</f>
        <v/>
      </c>
      <c r="X233" t="str">
        <f t="shared" si="54"/>
        <v/>
      </c>
      <c r="Y233" t="str">
        <f t="shared" si="59"/>
        <v/>
      </c>
      <c r="Z233" t="str">
        <f t="shared" si="60"/>
        <v/>
      </c>
      <c r="AB233">
        <v>231</v>
      </c>
      <c r="AC233" t="str">
        <f t="shared" si="63"/>
        <v/>
      </c>
      <c r="AD233" t="str">
        <f>IFERROR(IF(MATCH($AC223,$P:$P,0)&gt;0,"},",0),"")</f>
        <v>},</v>
      </c>
      <c r="AI233" t="str">
        <f>IF($D233="","",INDEX(CATEGORIAS!$A:$A,MATCH($D233,CATEGORIAS!$B:$B,0)))</f>
        <v/>
      </c>
      <c r="AJ233" t="str">
        <f>IF($E233="","",INDEX(SUBCATEGORIAS!$A:$A,MATCH($E233,SUBCATEGORIAS!$B:$B,0)))</f>
        <v/>
      </c>
      <c r="AK233" t="str">
        <f t="shared" si="55"/>
        <v/>
      </c>
      <c r="AM233" s="2" t="str">
        <f t="shared" si="61"/>
        <v/>
      </c>
      <c r="AN233" t="str">
        <f t="shared" si="62"/>
        <v/>
      </c>
      <c r="AO233" t="str">
        <f t="shared" si="56"/>
        <v/>
      </c>
      <c r="AP233" t="str">
        <f t="shared" si="57"/>
        <v/>
      </c>
    </row>
    <row r="234" spans="1:42" x14ac:dyDescent="0.25">
      <c r="A234" t="str">
        <f>IF(C234="","",MAX($A$2:A233)+1)</f>
        <v/>
      </c>
      <c r="B234" s="3" t="str">
        <f>IF(C234="","",IF(COUNTIF($C$2:$C233,$C234)=0,MAX($B$2:$B233)+1,""))</f>
        <v/>
      </c>
      <c r="L234" t="s">
        <v>625</v>
      </c>
      <c r="M234" s="3" t="str">
        <f t="shared" si="58"/>
        <v/>
      </c>
      <c r="N234" s="3" t="str">
        <f>IF(C234="","",IF(AND(C234&lt;&gt;"",D234&lt;&gt;"",E234&lt;&gt;"",I234&lt;&gt;"",M234&lt;&gt;"",J234&lt;&gt;"",IFERROR(MATCH(INDEX($B:$B,MATCH($C234,$C:$C,0)),IMAGENES!$B:$B,0),-1)&gt;0),"'si'","'no'"))</f>
        <v/>
      </c>
      <c r="P234" t="str">
        <f t="shared" si="48"/>
        <v/>
      </c>
      <c r="Q234" t="str">
        <f t="shared" si="49"/>
        <v/>
      </c>
      <c r="R234" t="str">
        <f t="shared" si="50"/>
        <v/>
      </c>
      <c r="S234" t="str">
        <f t="shared" si="51"/>
        <v/>
      </c>
      <c r="T234" t="str">
        <f t="shared" si="52"/>
        <v/>
      </c>
      <c r="U234" t="str">
        <f t="shared" si="53"/>
        <v/>
      </c>
      <c r="V234" t="str">
        <f>IF($T234="","",INDEX(CATEGORIAS!$A:$A,MATCH($T234,CATEGORIAS!$B:$B,0)))</f>
        <v/>
      </c>
      <c r="W234" t="str">
        <f>IF($U234="","",INDEX(SUBCATEGORIAS!$A:$A,MATCH($U234,SUBCATEGORIAS!$B:$B,0)))</f>
        <v/>
      </c>
      <c r="X234" t="str">
        <f t="shared" si="54"/>
        <v/>
      </c>
      <c r="Y234" t="str">
        <f t="shared" si="59"/>
        <v/>
      </c>
      <c r="Z234" t="str">
        <f t="shared" si="60"/>
        <v/>
      </c>
      <c r="AB234">
        <v>232</v>
      </c>
      <c r="AC234">
        <f t="shared" si="63"/>
        <v>22</v>
      </c>
      <c r="AD234" t="str">
        <f>IFERROR(IF(MATCH($AC234,$P:$P,0)&gt;0,"{",0),"")</f>
        <v>{</v>
      </c>
      <c r="AI234" t="str">
        <f>IF($D234="","",INDEX(CATEGORIAS!$A:$A,MATCH($D234,CATEGORIAS!$B:$B,0)))</f>
        <v/>
      </c>
      <c r="AJ234" t="str">
        <f>IF($E234="","",INDEX(SUBCATEGORIAS!$A:$A,MATCH($E234,SUBCATEGORIAS!$B:$B,0)))</f>
        <v/>
      </c>
      <c r="AK234" t="str">
        <f t="shared" si="55"/>
        <v/>
      </c>
      <c r="AM234" s="2" t="str">
        <f t="shared" si="61"/>
        <v/>
      </c>
      <c r="AN234" t="str">
        <f t="shared" si="62"/>
        <v/>
      </c>
      <c r="AO234" t="str">
        <f t="shared" si="56"/>
        <v/>
      </c>
      <c r="AP234" t="str">
        <f t="shared" si="57"/>
        <v/>
      </c>
    </row>
    <row r="235" spans="1:42" x14ac:dyDescent="0.25">
      <c r="A235" t="str">
        <f>IF(C235="","",MAX($A$2:A234)+1)</f>
        <v/>
      </c>
      <c r="B235" s="3" t="str">
        <f>IF(C235="","",IF(COUNTIF($C$2:$C234,$C235)=0,MAX($B$2:$B234)+1,""))</f>
        <v/>
      </c>
      <c r="L235" t="s">
        <v>625</v>
      </c>
      <c r="M235" s="3" t="str">
        <f t="shared" si="58"/>
        <v/>
      </c>
      <c r="N235" s="3" t="str">
        <f>IF(C235="","",IF(AND(C235&lt;&gt;"",D235&lt;&gt;"",E235&lt;&gt;"",I235&lt;&gt;"",M235&lt;&gt;"",J235&lt;&gt;"",IFERROR(MATCH(INDEX($B:$B,MATCH($C235,$C:$C,0)),IMAGENES!$B:$B,0),-1)&gt;0),"'si'","'no'"))</f>
        <v/>
      </c>
      <c r="P235" t="str">
        <f t="shared" si="48"/>
        <v/>
      </c>
      <c r="Q235" t="str">
        <f t="shared" si="49"/>
        <v/>
      </c>
      <c r="R235" t="str">
        <f t="shared" si="50"/>
        <v/>
      </c>
      <c r="S235" t="str">
        <f t="shared" si="51"/>
        <v/>
      </c>
      <c r="T235" t="str">
        <f t="shared" si="52"/>
        <v/>
      </c>
      <c r="U235" t="str">
        <f t="shared" si="53"/>
        <v/>
      </c>
      <c r="V235" t="str">
        <f>IF($T235="","",INDEX(CATEGORIAS!$A:$A,MATCH($T235,CATEGORIAS!$B:$B,0)))</f>
        <v/>
      </c>
      <c r="W235" t="str">
        <f>IF($U235="","",INDEX(SUBCATEGORIAS!$A:$A,MATCH($U235,SUBCATEGORIAS!$B:$B,0)))</f>
        <v/>
      </c>
      <c r="X235" t="str">
        <f t="shared" si="54"/>
        <v/>
      </c>
      <c r="Y235" t="str">
        <f t="shared" si="59"/>
        <v/>
      </c>
      <c r="Z235" t="str">
        <f t="shared" si="60"/>
        <v/>
      </c>
      <c r="AB235">
        <v>233</v>
      </c>
      <c r="AC235" t="str">
        <f t="shared" si="63"/>
        <v/>
      </c>
      <c r="AD235" t="str">
        <f>IFERROR(IF(MATCH($AC234,$P:$P,0)&gt;0,CONCATENATE("id_articulo: ",$AC234,","),0),"")</f>
        <v>id_articulo: 22,</v>
      </c>
      <c r="AI235" t="str">
        <f>IF($D235="","",INDEX(CATEGORIAS!$A:$A,MATCH($D235,CATEGORIAS!$B:$B,0)))</f>
        <v/>
      </c>
      <c r="AJ235" t="str">
        <f>IF($E235="","",INDEX(SUBCATEGORIAS!$A:$A,MATCH($E235,SUBCATEGORIAS!$B:$B,0)))</f>
        <v/>
      </c>
      <c r="AK235" t="str">
        <f t="shared" si="55"/>
        <v/>
      </c>
      <c r="AM235" s="2" t="str">
        <f t="shared" si="61"/>
        <v/>
      </c>
      <c r="AN235" t="str">
        <f t="shared" si="62"/>
        <v/>
      </c>
      <c r="AO235" t="str">
        <f t="shared" si="56"/>
        <v/>
      </c>
      <c r="AP235" t="str">
        <f t="shared" si="57"/>
        <v/>
      </c>
    </row>
    <row r="236" spans="1:42" x14ac:dyDescent="0.25">
      <c r="A236" t="str">
        <f>IF(C236="","",MAX($A$2:A235)+1)</f>
        <v/>
      </c>
      <c r="B236" s="3" t="str">
        <f>IF(C236="","",IF(COUNTIF($C$2:$C235,$C236)=0,MAX($B$2:$B235)+1,""))</f>
        <v/>
      </c>
      <c r="L236" t="s">
        <v>625</v>
      </c>
      <c r="M236" s="3" t="str">
        <f t="shared" si="58"/>
        <v/>
      </c>
      <c r="N236" s="3" t="str">
        <f>IF(C236="","",IF(AND(C236&lt;&gt;"",D236&lt;&gt;"",E236&lt;&gt;"",I236&lt;&gt;"",M236&lt;&gt;"",J236&lt;&gt;"",IFERROR(MATCH(INDEX($B:$B,MATCH($C236,$C:$C,0)),IMAGENES!$B:$B,0),-1)&gt;0),"'si'","'no'"))</f>
        <v/>
      </c>
      <c r="P236" t="str">
        <f t="shared" si="48"/>
        <v/>
      </c>
      <c r="Q236" t="str">
        <f t="shared" si="49"/>
        <v/>
      </c>
      <c r="R236" t="str">
        <f t="shared" si="50"/>
        <v/>
      </c>
      <c r="S236" t="str">
        <f t="shared" si="51"/>
        <v/>
      </c>
      <c r="T236" t="str">
        <f t="shared" si="52"/>
        <v/>
      </c>
      <c r="U236" t="str">
        <f t="shared" si="53"/>
        <v/>
      </c>
      <c r="V236" t="str">
        <f>IF($T236="","",INDEX(CATEGORIAS!$A:$A,MATCH($T236,CATEGORIAS!$B:$B,0)))</f>
        <v/>
      </c>
      <c r="W236" t="str">
        <f>IF($U236="","",INDEX(SUBCATEGORIAS!$A:$A,MATCH($U236,SUBCATEGORIAS!$B:$B,0)))</f>
        <v/>
      </c>
      <c r="X236" t="str">
        <f t="shared" si="54"/>
        <v/>
      </c>
      <c r="Y236" t="str">
        <f t="shared" si="59"/>
        <v/>
      </c>
      <c r="Z236" t="str">
        <f t="shared" si="60"/>
        <v/>
      </c>
      <c r="AB236">
        <v>234</v>
      </c>
      <c r="AC236" t="str">
        <f t="shared" si="63"/>
        <v/>
      </c>
      <c r="AD236" t="str">
        <f>IFERROR(IF(MATCH($AC234,$P:$P,0)&gt;0,CONCATENATE("nombre: '",INDEX($Q:$Q,MATCH($AC234,$P:$P,0)),"',"),0),"")</f>
        <v>nombre: 'Barras de silicona (Motarro)',</v>
      </c>
      <c r="AI236" t="str">
        <f>IF($D236="","",INDEX(CATEGORIAS!$A:$A,MATCH($D236,CATEGORIAS!$B:$B,0)))</f>
        <v/>
      </c>
      <c r="AJ236" t="str">
        <f>IF($E236="","",INDEX(SUBCATEGORIAS!$A:$A,MATCH($E236,SUBCATEGORIAS!$B:$B,0)))</f>
        <v/>
      </c>
      <c r="AK236" t="str">
        <f t="shared" si="55"/>
        <v/>
      </c>
      <c r="AM236" s="2" t="str">
        <f t="shared" si="61"/>
        <v/>
      </c>
      <c r="AN236" t="str">
        <f t="shared" si="62"/>
        <v/>
      </c>
      <c r="AO236" t="str">
        <f t="shared" si="56"/>
        <v/>
      </c>
      <c r="AP236" t="str">
        <f t="shared" si="57"/>
        <v/>
      </c>
    </row>
    <row r="237" spans="1:42" x14ac:dyDescent="0.25">
      <c r="A237" t="str">
        <f>IF(C237="","",MAX($A$2:A236)+1)</f>
        <v/>
      </c>
      <c r="B237" s="3" t="str">
        <f>IF(C237="","",IF(COUNTIF($C$2:$C236,$C237)=0,MAX($B$2:$B236)+1,""))</f>
        <v/>
      </c>
      <c r="L237" t="s">
        <v>625</v>
      </c>
      <c r="M237" s="3" t="str">
        <f t="shared" si="58"/>
        <v/>
      </c>
      <c r="N237" s="3" t="str">
        <f>IF(C237="","",IF(AND(C237&lt;&gt;"",D237&lt;&gt;"",E237&lt;&gt;"",I237&lt;&gt;"",M237&lt;&gt;"",J237&lt;&gt;"",IFERROR(MATCH(INDEX($B:$B,MATCH($C237,$C:$C,0)),IMAGENES!$B:$B,0),-1)&gt;0),"'si'","'no'"))</f>
        <v/>
      </c>
      <c r="P237" t="str">
        <f t="shared" si="48"/>
        <v/>
      </c>
      <c r="Q237" t="str">
        <f t="shared" si="49"/>
        <v/>
      </c>
      <c r="R237" t="str">
        <f t="shared" si="50"/>
        <v/>
      </c>
      <c r="S237" t="str">
        <f t="shared" si="51"/>
        <v/>
      </c>
      <c r="T237" t="str">
        <f t="shared" si="52"/>
        <v/>
      </c>
      <c r="U237" t="str">
        <f t="shared" si="53"/>
        <v/>
      </c>
      <c r="V237" t="str">
        <f>IF($T237="","",INDEX(CATEGORIAS!$A:$A,MATCH($T237,CATEGORIAS!$B:$B,0)))</f>
        <v/>
      </c>
      <c r="W237" t="str">
        <f>IF($U237="","",INDEX(SUBCATEGORIAS!$A:$A,MATCH($U237,SUBCATEGORIAS!$B:$B,0)))</f>
        <v/>
      </c>
      <c r="X237" t="str">
        <f t="shared" si="54"/>
        <v/>
      </c>
      <c r="Y237" t="str">
        <f t="shared" si="59"/>
        <v/>
      </c>
      <c r="Z237" t="str">
        <f t="shared" si="60"/>
        <v/>
      </c>
      <c r="AB237">
        <v>235</v>
      </c>
      <c r="AC237" t="str">
        <f t="shared" si="63"/>
        <v/>
      </c>
      <c r="AD237" t="str">
        <f>IFERROR(IF(MATCH($AC234,$P:$P,0)&gt;0,CONCATENATE("descripcion: '",INDEX($R:$R,MATCH($AC234,$P:$P,0)),"',"),0),"")</f>
        <v>descripcion: 'Barra de silicona x10 unidades. Dimensiones: 0.7x19cm',</v>
      </c>
      <c r="AI237" t="str">
        <f>IF($D237="","",INDEX(CATEGORIAS!$A:$A,MATCH($D237,CATEGORIAS!$B:$B,0)))</f>
        <v/>
      </c>
      <c r="AJ237" t="str">
        <f>IF($E237="","",INDEX(SUBCATEGORIAS!$A:$A,MATCH($E237,SUBCATEGORIAS!$B:$B,0)))</f>
        <v/>
      </c>
      <c r="AK237" t="str">
        <f t="shared" si="55"/>
        <v/>
      </c>
      <c r="AM237" s="2" t="str">
        <f t="shared" si="61"/>
        <v/>
      </c>
      <c r="AN237" t="str">
        <f t="shared" si="62"/>
        <v/>
      </c>
      <c r="AO237" t="str">
        <f t="shared" si="56"/>
        <v/>
      </c>
      <c r="AP237" t="str">
        <f t="shared" si="57"/>
        <v/>
      </c>
    </row>
    <row r="238" spans="1:42" x14ac:dyDescent="0.25">
      <c r="A238" t="str">
        <f>IF(C238="","",MAX($A$2:A237)+1)</f>
        <v/>
      </c>
      <c r="B238" s="3" t="str">
        <f>IF(C238="","",IF(COUNTIF($C$2:$C237,$C238)=0,MAX($B$2:$B237)+1,""))</f>
        <v/>
      </c>
      <c r="L238" t="s">
        <v>625</v>
      </c>
      <c r="M238" s="3" t="str">
        <f t="shared" si="58"/>
        <v/>
      </c>
      <c r="N238" s="3" t="str">
        <f>IF(C238="","",IF(AND(C238&lt;&gt;"",D238&lt;&gt;"",E238&lt;&gt;"",I238&lt;&gt;"",M238&lt;&gt;"",J238&lt;&gt;"",IFERROR(MATCH(INDEX($B:$B,MATCH($C238,$C:$C,0)),IMAGENES!$B:$B,0),-1)&gt;0),"'si'","'no'"))</f>
        <v/>
      </c>
      <c r="P238" t="str">
        <f t="shared" si="48"/>
        <v/>
      </c>
      <c r="Q238" t="str">
        <f t="shared" si="49"/>
        <v/>
      </c>
      <c r="R238" t="str">
        <f t="shared" si="50"/>
        <v/>
      </c>
      <c r="S238" t="str">
        <f t="shared" si="51"/>
        <v/>
      </c>
      <c r="T238" t="str">
        <f t="shared" si="52"/>
        <v/>
      </c>
      <c r="U238" t="str">
        <f t="shared" si="53"/>
        <v/>
      </c>
      <c r="V238" t="str">
        <f>IF($T238="","",INDEX(CATEGORIAS!$A:$A,MATCH($T238,CATEGORIAS!$B:$B,0)))</f>
        <v/>
      </c>
      <c r="W238" t="str">
        <f>IF($U238="","",INDEX(SUBCATEGORIAS!$A:$A,MATCH($U238,SUBCATEGORIAS!$B:$B,0)))</f>
        <v/>
      </c>
      <c r="X238" t="str">
        <f t="shared" si="54"/>
        <v/>
      </c>
      <c r="Y238" t="str">
        <f t="shared" si="59"/>
        <v/>
      </c>
      <c r="Z238" t="str">
        <f t="shared" si="60"/>
        <v/>
      </c>
      <c r="AB238">
        <v>236</v>
      </c>
      <c r="AC238" t="str">
        <f t="shared" si="63"/>
        <v/>
      </c>
      <c r="AD238" t="str">
        <f>IFERROR(IF(MATCH($AC234,$P:$P,0)&gt;0,CONCATENATE("descripcion_larga: '",INDEX($S:$S,MATCH($AC234,$P:$P,0)),"',"),0),"")</f>
        <v>descripcion_larga: '0',</v>
      </c>
      <c r="AI238" t="str">
        <f>IF($D238="","",INDEX(CATEGORIAS!$A:$A,MATCH($D238,CATEGORIAS!$B:$B,0)))</f>
        <v/>
      </c>
      <c r="AJ238" t="str">
        <f>IF($E238="","",INDEX(SUBCATEGORIAS!$A:$A,MATCH($E238,SUBCATEGORIAS!$B:$B,0)))</f>
        <v/>
      </c>
      <c r="AK238" t="str">
        <f t="shared" si="55"/>
        <v/>
      </c>
      <c r="AM238" s="2" t="str">
        <f t="shared" si="61"/>
        <v/>
      </c>
      <c r="AN238" t="str">
        <f t="shared" si="62"/>
        <v/>
      </c>
      <c r="AO238" t="str">
        <f t="shared" si="56"/>
        <v/>
      </c>
      <c r="AP238" t="str">
        <f t="shared" si="57"/>
        <v/>
      </c>
    </row>
    <row r="239" spans="1:42" x14ac:dyDescent="0.25">
      <c r="A239" t="str">
        <f>IF(C239="","",MAX($A$2:A238)+1)</f>
        <v/>
      </c>
      <c r="B239" s="3" t="str">
        <f>IF(C239="","",IF(COUNTIF($C$2:$C238,$C239)=0,MAX($B$2:$B238)+1,""))</f>
        <v/>
      </c>
      <c r="L239" t="s">
        <v>625</v>
      </c>
      <c r="M239" s="3" t="str">
        <f t="shared" si="58"/>
        <v/>
      </c>
      <c r="N239" s="3" t="str">
        <f>IF(C239="","",IF(AND(C239&lt;&gt;"",D239&lt;&gt;"",E239&lt;&gt;"",I239&lt;&gt;"",M239&lt;&gt;"",J239&lt;&gt;"",IFERROR(MATCH(INDEX($B:$B,MATCH($C239,$C:$C,0)),IMAGENES!$B:$B,0),-1)&gt;0),"'si'","'no'"))</f>
        <v/>
      </c>
      <c r="P239" t="str">
        <f t="shared" si="48"/>
        <v/>
      </c>
      <c r="Q239" t="str">
        <f t="shared" si="49"/>
        <v/>
      </c>
      <c r="R239" t="str">
        <f t="shared" si="50"/>
        <v/>
      </c>
      <c r="S239" t="str">
        <f t="shared" si="51"/>
        <v/>
      </c>
      <c r="T239" t="str">
        <f t="shared" si="52"/>
        <v/>
      </c>
      <c r="U239" t="str">
        <f t="shared" si="53"/>
        <v/>
      </c>
      <c r="V239" t="str">
        <f>IF($T239="","",INDEX(CATEGORIAS!$A:$A,MATCH($T239,CATEGORIAS!$B:$B,0)))</f>
        <v/>
      </c>
      <c r="W239" t="str">
        <f>IF($U239="","",INDEX(SUBCATEGORIAS!$A:$A,MATCH($U239,SUBCATEGORIAS!$B:$B,0)))</f>
        <v/>
      </c>
      <c r="X239" t="str">
        <f t="shared" si="54"/>
        <v/>
      </c>
      <c r="Y239" t="str">
        <f t="shared" si="59"/>
        <v/>
      </c>
      <c r="Z239" t="str">
        <f t="shared" si="60"/>
        <v/>
      </c>
      <c r="AB239">
        <v>237</v>
      </c>
      <c r="AC239" t="str">
        <f t="shared" si="63"/>
        <v/>
      </c>
      <c r="AD239" t="str">
        <f>IFERROR(IF(MATCH($AC234,$P:$P,0)&gt;0,CONCATENATE("id_categoria: '",INDEX($V:$V,MATCH($AC234,$P:$P,0)),"',"),0),"")</f>
        <v>id_categoria: '1',</v>
      </c>
      <c r="AI239" t="str">
        <f>IF($D239="","",INDEX(CATEGORIAS!$A:$A,MATCH($D239,CATEGORIAS!$B:$B,0)))</f>
        <v/>
      </c>
      <c r="AJ239" t="str">
        <f>IF($E239="","",INDEX(SUBCATEGORIAS!$A:$A,MATCH($E239,SUBCATEGORIAS!$B:$B,0)))</f>
        <v/>
      </c>
      <c r="AK239" t="str">
        <f t="shared" si="55"/>
        <v/>
      </c>
      <c r="AM239" s="2" t="str">
        <f t="shared" si="61"/>
        <v/>
      </c>
      <c r="AN239" t="str">
        <f t="shared" si="62"/>
        <v/>
      </c>
      <c r="AO239" t="str">
        <f t="shared" si="56"/>
        <v/>
      </c>
      <c r="AP239" t="str">
        <f t="shared" si="57"/>
        <v/>
      </c>
    </row>
    <row r="240" spans="1:42" x14ac:dyDescent="0.25">
      <c r="A240" t="str">
        <f>IF(C240="","",MAX($A$2:A239)+1)</f>
        <v/>
      </c>
      <c r="B240" s="3" t="str">
        <f>IF(C240="","",IF(COUNTIF($C$2:$C239,$C240)=0,MAX($B$2:$B239)+1,""))</f>
        <v/>
      </c>
      <c r="L240" t="s">
        <v>625</v>
      </c>
      <c r="M240" s="3" t="str">
        <f t="shared" si="58"/>
        <v/>
      </c>
      <c r="N240" s="3" t="str">
        <f>IF(C240="","",IF(AND(C240&lt;&gt;"",D240&lt;&gt;"",E240&lt;&gt;"",I240&lt;&gt;"",M240&lt;&gt;"",J240&lt;&gt;"",IFERROR(MATCH(INDEX($B:$B,MATCH($C240,$C:$C,0)),IMAGENES!$B:$B,0),-1)&gt;0),"'si'","'no'"))</f>
        <v/>
      </c>
      <c r="P240" t="str">
        <f t="shared" si="48"/>
        <v/>
      </c>
      <c r="Q240" t="str">
        <f t="shared" si="49"/>
        <v/>
      </c>
      <c r="R240" t="str">
        <f t="shared" si="50"/>
        <v/>
      </c>
      <c r="S240" t="str">
        <f t="shared" si="51"/>
        <v/>
      </c>
      <c r="T240" t="str">
        <f t="shared" si="52"/>
        <v/>
      </c>
      <c r="U240" t="str">
        <f t="shared" si="53"/>
        <v/>
      </c>
      <c r="V240" t="str">
        <f>IF($T240="","",INDEX(CATEGORIAS!$A:$A,MATCH($T240,CATEGORIAS!$B:$B,0)))</f>
        <v/>
      </c>
      <c r="W240" t="str">
        <f>IF($U240="","",INDEX(SUBCATEGORIAS!$A:$A,MATCH($U240,SUBCATEGORIAS!$B:$B,0)))</f>
        <v/>
      </c>
      <c r="X240" t="str">
        <f t="shared" si="54"/>
        <v/>
      </c>
      <c r="Y240" t="str">
        <f t="shared" si="59"/>
        <v/>
      </c>
      <c r="Z240" t="str">
        <f t="shared" si="60"/>
        <v/>
      </c>
      <c r="AB240">
        <v>238</v>
      </c>
      <c r="AC240" t="str">
        <f t="shared" si="63"/>
        <v/>
      </c>
      <c r="AD240" t="str">
        <f>IFERROR(IF(MATCH($AC234,$P:$P,0)&gt;0,CONCATENATE("id_subcategoria: '",INDEX($W:$W,MATCH($AC234,$P:$P,0)),"',"),0),"")</f>
        <v>id_subcategoria: '11',</v>
      </c>
      <c r="AI240" t="str">
        <f>IF($D240="","",INDEX(CATEGORIAS!$A:$A,MATCH($D240,CATEGORIAS!$B:$B,0)))</f>
        <v/>
      </c>
      <c r="AJ240" t="str">
        <f>IF($E240="","",INDEX(SUBCATEGORIAS!$A:$A,MATCH($E240,SUBCATEGORIAS!$B:$B,0)))</f>
        <v/>
      </c>
      <c r="AK240" t="str">
        <f t="shared" si="55"/>
        <v/>
      </c>
      <c r="AM240" s="2" t="str">
        <f t="shared" si="61"/>
        <v/>
      </c>
      <c r="AN240" t="str">
        <f t="shared" si="62"/>
        <v/>
      </c>
      <c r="AO240" t="str">
        <f t="shared" si="56"/>
        <v/>
      </c>
      <c r="AP240" t="str">
        <f t="shared" si="57"/>
        <v/>
      </c>
    </row>
    <row r="241" spans="1:42" x14ac:dyDescent="0.25">
      <c r="A241" t="str">
        <f>IF(C241="","",MAX($A$2:A240)+1)</f>
        <v/>
      </c>
      <c r="B241" s="3" t="str">
        <f>IF(C241="","",IF(COUNTIF($C$2:$C240,$C241)=0,MAX($B$2:$B240)+1,""))</f>
        <v/>
      </c>
      <c r="L241" t="s">
        <v>625</v>
      </c>
      <c r="M241" s="3" t="str">
        <f t="shared" si="58"/>
        <v/>
      </c>
      <c r="N241" s="3" t="str">
        <f>IF(C241="","",IF(AND(C241&lt;&gt;"",D241&lt;&gt;"",E241&lt;&gt;"",I241&lt;&gt;"",M241&lt;&gt;"",J241&lt;&gt;"",IFERROR(MATCH(INDEX($B:$B,MATCH($C241,$C:$C,0)),IMAGENES!$B:$B,0),-1)&gt;0),"'si'","'no'"))</f>
        <v/>
      </c>
      <c r="P241" t="str">
        <f t="shared" si="48"/>
        <v/>
      </c>
      <c r="Q241" t="str">
        <f t="shared" si="49"/>
        <v/>
      </c>
      <c r="R241" t="str">
        <f t="shared" si="50"/>
        <v/>
      </c>
      <c r="S241" t="str">
        <f t="shared" si="51"/>
        <v/>
      </c>
      <c r="T241" t="str">
        <f t="shared" si="52"/>
        <v/>
      </c>
      <c r="U241" t="str">
        <f t="shared" si="53"/>
        <v/>
      </c>
      <c r="V241" t="str">
        <f>IF($T241="","",INDEX(CATEGORIAS!$A:$A,MATCH($T241,CATEGORIAS!$B:$B,0)))</f>
        <v/>
      </c>
      <c r="W241" t="str">
        <f>IF($U241="","",INDEX(SUBCATEGORIAS!$A:$A,MATCH($U241,SUBCATEGORIAS!$B:$B,0)))</f>
        <v/>
      </c>
      <c r="X241" t="str">
        <f t="shared" si="54"/>
        <v/>
      </c>
      <c r="Y241" t="str">
        <f t="shared" si="59"/>
        <v/>
      </c>
      <c r="Z241" t="str">
        <f t="shared" si="60"/>
        <v/>
      </c>
      <c r="AB241">
        <v>239</v>
      </c>
      <c r="AC241" t="str">
        <f t="shared" si="63"/>
        <v/>
      </c>
      <c r="AD241" t="str">
        <f>IFERROR(IF(MATCH($AC234,$P:$P,0)&gt;0,CONCATENATE("precio: ",INDEX($X:$X,MATCH($AC234,$P:$P,0)),","),0),"")</f>
        <v>precio: 2000,</v>
      </c>
      <c r="AI241" t="str">
        <f>IF($D241="","",INDEX(CATEGORIAS!$A:$A,MATCH($D241,CATEGORIAS!$B:$B,0)))</f>
        <v/>
      </c>
      <c r="AJ241" t="str">
        <f>IF($E241="","",INDEX(SUBCATEGORIAS!$A:$A,MATCH($E241,SUBCATEGORIAS!$B:$B,0)))</f>
        <v/>
      </c>
      <c r="AK241" t="str">
        <f t="shared" si="55"/>
        <v/>
      </c>
      <c r="AM241" s="2" t="str">
        <f t="shared" si="61"/>
        <v/>
      </c>
      <c r="AN241" t="str">
        <f t="shared" si="62"/>
        <v/>
      </c>
      <c r="AO241" t="str">
        <f t="shared" si="56"/>
        <v/>
      </c>
      <c r="AP241" t="str">
        <f t="shared" si="57"/>
        <v/>
      </c>
    </row>
    <row r="242" spans="1:42" x14ac:dyDescent="0.25">
      <c r="A242" t="str">
        <f>IF(C242="","",MAX($A$2:A241)+1)</f>
        <v/>
      </c>
      <c r="B242" s="3" t="str">
        <f>IF(C242="","",IF(COUNTIF($C$2:$C241,$C242)=0,MAX($B$2:$B241)+1,""))</f>
        <v/>
      </c>
      <c r="L242" t="s">
        <v>625</v>
      </c>
      <c r="M242" s="3" t="str">
        <f t="shared" si="58"/>
        <v/>
      </c>
      <c r="N242" s="3" t="str">
        <f>IF(C242="","",IF(AND(C242&lt;&gt;"",D242&lt;&gt;"",E242&lt;&gt;"",I242&lt;&gt;"",M242&lt;&gt;"",J242&lt;&gt;"",IFERROR(MATCH(INDEX($B:$B,MATCH($C242,$C:$C,0)),IMAGENES!$B:$B,0),-1)&gt;0),"'si'","'no'"))</f>
        <v/>
      </c>
      <c r="P242" t="str">
        <f t="shared" si="48"/>
        <v/>
      </c>
      <c r="Q242" t="str">
        <f t="shared" si="49"/>
        <v/>
      </c>
      <c r="R242" t="str">
        <f t="shared" si="50"/>
        <v/>
      </c>
      <c r="S242" t="str">
        <f t="shared" si="51"/>
        <v/>
      </c>
      <c r="T242" t="str">
        <f t="shared" si="52"/>
        <v/>
      </c>
      <c r="U242" t="str">
        <f t="shared" si="53"/>
        <v/>
      </c>
      <c r="V242" t="str">
        <f>IF($T242="","",INDEX(CATEGORIAS!$A:$A,MATCH($T242,CATEGORIAS!$B:$B,0)))</f>
        <v/>
      </c>
      <c r="W242" t="str">
        <f>IF($U242="","",INDEX(SUBCATEGORIAS!$A:$A,MATCH($U242,SUBCATEGORIAS!$B:$B,0)))</f>
        <v/>
      </c>
      <c r="X242" t="str">
        <f t="shared" si="54"/>
        <v/>
      </c>
      <c r="Y242" t="str">
        <f t="shared" si="59"/>
        <v/>
      </c>
      <c r="Z242" t="str">
        <f t="shared" si="60"/>
        <v/>
      </c>
      <c r="AB242">
        <v>240</v>
      </c>
      <c r="AC242" t="str">
        <f t="shared" si="63"/>
        <v/>
      </c>
      <c r="AD242" t="str">
        <f>IFERROR(IF(MATCH($AC234,$P:$P,0)&gt;0,CONCATENATE("video: ",IF(OR(INDEX($Y:$Y,MATCH($AC234,$P:$P,0))=0,INDEX($Y:$Y,MATCH($AC234,$P:$P,0))=" ",INDEX($Y:$Y,MATCH($AC234,$P:$P,0))=""),CONCATENATE(CHAR(39),CHAR(39)),CONCATENATE(CHAR(39),INDEX($Y:$Y,MATCH($AC234,$P:$P,0)),CHAR(39))),","),0),"")</f>
        <v>video: '',</v>
      </c>
      <c r="AI242" t="str">
        <f>IF($D242="","",INDEX(CATEGORIAS!$A:$A,MATCH($D242,CATEGORIAS!$B:$B,0)))</f>
        <v/>
      </c>
      <c r="AJ242" t="str">
        <f>IF($E242="","",INDEX(SUBCATEGORIAS!$A:$A,MATCH($E242,SUBCATEGORIAS!$B:$B,0)))</f>
        <v/>
      </c>
      <c r="AK242" t="str">
        <f t="shared" si="55"/>
        <v/>
      </c>
      <c r="AM242" s="2" t="str">
        <f t="shared" si="61"/>
        <v/>
      </c>
      <c r="AN242" t="str">
        <f t="shared" si="62"/>
        <v/>
      </c>
      <c r="AO242" t="str">
        <f t="shared" si="56"/>
        <v/>
      </c>
      <c r="AP242" t="str">
        <f t="shared" si="57"/>
        <v/>
      </c>
    </row>
    <row r="243" spans="1:42" x14ac:dyDescent="0.25">
      <c r="A243" t="str">
        <f>IF(C243="","",MAX($A$2:A242)+1)</f>
        <v/>
      </c>
      <c r="B243" s="3" t="str">
        <f>IF(C243="","",IF(COUNTIF($C$2:$C242,$C243)=0,MAX($B$2:$B242)+1,""))</f>
        <v/>
      </c>
      <c r="L243" t="s">
        <v>625</v>
      </c>
      <c r="M243" s="3" t="str">
        <f t="shared" si="58"/>
        <v/>
      </c>
      <c r="N243" s="3" t="str">
        <f>IF(C243="","",IF(AND(C243&lt;&gt;"",D243&lt;&gt;"",E243&lt;&gt;"",I243&lt;&gt;"",M243&lt;&gt;"",J243&lt;&gt;"",IFERROR(MATCH(INDEX($B:$B,MATCH($C243,$C:$C,0)),IMAGENES!$B:$B,0),-1)&gt;0),"'si'","'no'"))</f>
        <v/>
      </c>
      <c r="P243" t="str">
        <f t="shared" si="48"/>
        <v/>
      </c>
      <c r="Q243" t="str">
        <f t="shared" si="49"/>
        <v/>
      </c>
      <c r="R243" t="str">
        <f t="shared" si="50"/>
        <v/>
      </c>
      <c r="S243" t="str">
        <f t="shared" si="51"/>
        <v/>
      </c>
      <c r="T243" t="str">
        <f t="shared" si="52"/>
        <v/>
      </c>
      <c r="U243" t="str">
        <f t="shared" si="53"/>
        <v/>
      </c>
      <c r="V243" t="str">
        <f>IF($T243="","",INDEX(CATEGORIAS!$A:$A,MATCH($T243,CATEGORIAS!$B:$B,0)))</f>
        <v/>
      </c>
      <c r="W243" t="str">
        <f>IF($U243="","",INDEX(SUBCATEGORIAS!$A:$A,MATCH($U243,SUBCATEGORIAS!$B:$B,0)))</f>
        <v/>
      </c>
      <c r="X243" t="str">
        <f t="shared" si="54"/>
        <v/>
      </c>
      <c r="Y243" t="str">
        <f t="shared" si="59"/>
        <v/>
      </c>
      <c r="Z243" t="str">
        <f t="shared" si="60"/>
        <v/>
      </c>
      <c r="AB243">
        <v>241</v>
      </c>
      <c r="AC243" t="str">
        <f t="shared" si="63"/>
        <v/>
      </c>
      <c r="AD243" t="str">
        <f>IFERROR(IF(MATCH($AC234,$P:$P,0)&gt;0,CONCATENATE("disponible: ",INDEX($Z:$Z,MATCH($AC234,$P:$P,0)),","),0),"")</f>
        <v>disponible: 'si',</v>
      </c>
      <c r="AI243" t="str">
        <f>IF($D243="","",INDEX(CATEGORIAS!$A:$A,MATCH($D243,CATEGORIAS!$B:$B,0)))</f>
        <v/>
      </c>
      <c r="AJ243" t="str">
        <f>IF($E243="","",INDEX(SUBCATEGORIAS!$A:$A,MATCH($E243,SUBCATEGORIAS!$B:$B,0)))</f>
        <v/>
      </c>
      <c r="AK243" t="str">
        <f t="shared" si="55"/>
        <v/>
      </c>
      <c r="AM243" s="2" t="str">
        <f t="shared" si="61"/>
        <v/>
      </c>
      <c r="AN243" t="str">
        <f t="shared" si="62"/>
        <v/>
      </c>
      <c r="AO243" t="str">
        <f t="shared" si="56"/>
        <v/>
      </c>
      <c r="AP243" t="str">
        <f t="shared" si="57"/>
        <v/>
      </c>
    </row>
    <row r="244" spans="1:42" x14ac:dyDescent="0.25">
      <c r="A244" t="str">
        <f>IF(C244="","",MAX($A$2:A243)+1)</f>
        <v/>
      </c>
      <c r="B244" s="3" t="str">
        <f>IF(C244="","",IF(COUNTIF($C$2:$C243,$C244)=0,MAX($B$2:$B243)+1,""))</f>
        <v/>
      </c>
      <c r="L244" t="s">
        <v>625</v>
      </c>
      <c r="M244" s="3" t="str">
        <f t="shared" si="58"/>
        <v/>
      </c>
      <c r="N244" s="3" t="str">
        <f>IF(C244="","",IF(AND(C244&lt;&gt;"",D244&lt;&gt;"",E244&lt;&gt;"",I244&lt;&gt;"",M244&lt;&gt;"",J244&lt;&gt;"",IFERROR(MATCH(INDEX($B:$B,MATCH($C244,$C:$C,0)),IMAGENES!$B:$B,0),-1)&gt;0),"'si'","'no'"))</f>
        <v/>
      </c>
      <c r="P244" t="str">
        <f t="shared" si="48"/>
        <v/>
      </c>
      <c r="Q244" t="str">
        <f t="shared" si="49"/>
        <v/>
      </c>
      <c r="R244" t="str">
        <f t="shared" si="50"/>
        <v/>
      </c>
      <c r="S244" t="str">
        <f t="shared" si="51"/>
        <v/>
      </c>
      <c r="T244" t="str">
        <f t="shared" si="52"/>
        <v/>
      </c>
      <c r="U244" t="str">
        <f t="shared" si="53"/>
        <v/>
      </c>
      <c r="V244" t="str">
        <f>IF($T244="","",INDEX(CATEGORIAS!$A:$A,MATCH($T244,CATEGORIAS!$B:$B,0)))</f>
        <v/>
      </c>
      <c r="W244" t="str">
        <f>IF($U244="","",INDEX(SUBCATEGORIAS!$A:$A,MATCH($U244,SUBCATEGORIAS!$B:$B,0)))</f>
        <v/>
      </c>
      <c r="X244" t="str">
        <f t="shared" si="54"/>
        <v/>
      </c>
      <c r="Y244" t="str">
        <f t="shared" si="59"/>
        <v/>
      </c>
      <c r="Z244" t="str">
        <f t="shared" si="60"/>
        <v/>
      </c>
      <c r="AB244">
        <v>242</v>
      </c>
      <c r="AC244" t="str">
        <f t="shared" si="63"/>
        <v/>
      </c>
      <c r="AD244" t="str">
        <f>IFERROR(IF(MATCH($AC234,$P:$P,0)&gt;0,"},",0),"")</f>
        <v>},</v>
      </c>
      <c r="AI244" t="str">
        <f>IF($D244="","",INDEX(CATEGORIAS!$A:$A,MATCH($D244,CATEGORIAS!$B:$B,0)))</f>
        <v/>
      </c>
      <c r="AJ244" t="str">
        <f>IF($E244="","",INDEX(SUBCATEGORIAS!$A:$A,MATCH($E244,SUBCATEGORIAS!$B:$B,0)))</f>
        <v/>
      </c>
      <c r="AK244" t="str">
        <f t="shared" si="55"/>
        <v/>
      </c>
      <c r="AM244" s="2" t="str">
        <f t="shared" si="61"/>
        <v/>
      </c>
      <c r="AN244" t="str">
        <f t="shared" si="62"/>
        <v/>
      </c>
      <c r="AO244" t="str">
        <f t="shared" si="56"/>
        <v/>
      </c>
      <c r="AP244" t="str">
        <f t="shared" si="57"/>
        <v/>
      </c>
    </row>
    <row r="245" spans="1:42" x14ac:dyDescent="0.25">
      <c r="A245" t="str">
        <f>IF(C245="","",MAX($A$2:A244)+1)</f>
        <v/>
      </c>
      <c r="B245" s="3" t="str">
        <f>IF(C245="","",IF(COUNTIF($C$2:$C244,$C245)=0,MAX($B$2:$B244)+1,""))</f>
        <v/>
      </c>
      <c r="L245" t="s">
        <v>625</v>
      </c>
      <c r="M245" s="3" t="str">
        <f t="shared" si="58"/>
        <v/>
      </c>
      <c r="N245" s="3" t="str">
        <f>IF(C245="","",IF(AND(C245&lt;&gt;"",D245&lt;&gt;"",E245&lt;&gt;"",I245&lt;&gt;"",M245&lt;&gt;"",J245&lt;&gt;"",IFERROR(MATCH(INDEX($B:$B,MATCH($C245,$C:$C,0)),IMAGENES!$B:$B,0),-1)&gt;0),"'si'","'no'"))</f>
        <v/>
      </c>
      <c r="P245" t="str">
        <f t="shared" si="48"/>
        <v/>
      </c>
      <c r="Q245" t="str">
        <f t="shared" si="49"/>
        <v/>
      </c>
      <c r="R245" t="str">
        <f t="shared" si="50"/>
        <v/>
      </c>
      <c r="S245" t="str">
        <f t="shared" si="51"/>
        <v/>
      </c>
      <c r="T245" t="str">
        <f t="shared" si="52"/>
        <v/>
      </c>
      <c r="U245" t="str">
        <f t="shared" si="53"/>
        <v/>
      </c>
      <c r="V245" t="str">
        <f>IF($T245="","",INDEX(CATEGORIAS!$A:$A,MATCH($T245,CATEGORIAS!$B:$B,0)))</f>
        <v/>
      </c>
      <c r="W245" t="str">
        <f>IF($U245="","",INDEX(SUBCATEGORIAS!$A:$A,MATCH($U245,SUBCATEGORIAS!$B:$B,0)))</f>
        <v/>
      </c>
      <c r="X245" t="str">
        <f t="shared" si="54"/>
        <v/>
      </c>
      <c r="Y245" t="str">
        <f t="shared" si="59"/>
        <v/>
      </c>
      <c r="Z245" t="str">
        <f t="shared" si="60"/>
        <v/>
      </c>
      <c r="AB245">
        <v>243</v>
      </c>
      <c r="AC245">
        <f t="shared" si="63"/>
        <v>23</v>
      </c>
      <c r="AD245" t="str">
        <f>IFERROR(IF(MATCH($AC245,$P:$P,0)&gt;0,"{",0),"")</f>
        <v>{</v>
      </c>
      <c r="AI245" t="str">
        <f>IF($D245="","",INDEX(CATEGORIAS!$A:$A,MATCH($D245,CATEGORIAS!$B:$B,0)))</f>
        <v/>
      </c>
      <c r="AJ245" t="str">
        <f>IF($E245="","",INDEX(SUBCATEGORIAS!$A:$A,MATCH($E245,SUBCATEGORIAS!$B:$B,0)))</f>
        <v/>
      </c>
      <c r="AK245" t="str">
        <f t="shared" si="55"/>
        <v/>
      </c>
      <c r="AM245" s="2" t="str">
        <f t="shared" si="61"/>
        <v/>
      </c>
      <c r="AN245" t="str">
        <f t="shared" si="62"/>
        <v/>
      </c>
      <c r="AO245" t="str">
        <f t="shared" si="56"/>
        <v/>
      </c>
      <c r="AP245" t="str">
        <f t="shared" si="57"/>
        <v/>
      </c>
    </row>
    <row r="246" spans="1:42" x14ac:dyDescent="0.25">
      <c r="A246" t="str">
        <f>IF(C246="","",MAX($A$2:A245)+1)</f>
        <v/>
      </c>
      <c r="B246" s="3" t="str">
        <f>IF(C246="","",IF(COUNTIF($C$2:$C245,$C246)=0,MAX($B$2:$B245)+1,""))</f>
        <v/>
      </c>
      <c r="L246" t="s">
        <v>625</v>
      </c>
      <c r="M246" s="3" t="str">
        <f t="shared" si="58"/>
        <v/>
      </c>
      <c r="N246" s="3" t="str">
        <f>IF(C246="","",IF(AND(C246&lt;&gt;"",D246&lt;&gt;"",E246&lt;&gt;"",I246&lt;&gt;"",M246&lt;&gt;"",J246&lt;&gt;"",IFERROR(MATCH(INDEX($B:$B,MATCH($C246,$C:$C,0)),IMAGENES!$B:$B,0),-1)&gt;0),"'si'","'no'"))</f>
        <v/>
      </c>
      <c r="P246" t="str">
        <f t="shared" si="48"/>
        <v/>
      </c>
      <c r="Q246" t="str">
        <f t="shared" si="49"/>
        <v/>
      </c>
      <c r="R246" t="str">
        <f t="shared" si="50"/>
        <v/>
      </c>
      <c r="S246" t="str">
        <f t="shared" si="51"/>
        <v/>
      </c>
      <c r="T246" t="str">
        <f t="shared" si="52"/>
        <v/>
      </c>
      <c r="U246" t="str">
        <f t="shared" si="53"/>
        <v/>
      </c>
      <c r="V246" t="str">
        <f>IF($T246="","",INDEX(CATEGORIAS!$A:$A,MATCH($T246,CATEGORIAS!$B:$B,0)))</f>
        <v/>
      </c>
      <c r="W246" t="str">
        <f>IF($U246="","",INDEX(SUBCATEGORIAS!$A:$A,MATCH($U246,SUBCATEGORIAS!$B:$B,0)))</f>
        <v/>
      </c>
      <c r="X246" t="str">
        <f t="shared" si="54"/>
        <v/>
      </c>
      <c r="Y246" t="str">
        <f t="shared" si="59"/>
        <v/>
      </c>
      <c r="Z246" t="str">
        <f t="shared" si="60"/>
        <v/>
      </c>
      <c r="AB246">
        <v>244</v>
      </c>
      <c r="AC246" t="str">
        <f t="shared" si="63"/>
        <v/>
      </c>
      <c r="AD246" t="str">
        <f>IFERROR(IF(MATCH($AC245,$P:$P,0)&gt;0,CONCATENATE("id_articulo: ",$AC245,","),0),"")</f>
        <v>id_articulo: 23,</v>
      </c>
      <c r="AI246" t="str">
        <f>IF($D246="","",INDEX(CATEGORIAS!$A:$A,MATCH($D246,CATEGORIAS!$B:$B,0)))</f>
        <v/>
      </c>
      <c r="AJ246" t="str">
        <f>IF($E246="","",INDEX(SUBCATEGORIAS!$A:$A,MATCH($E246,SUBCATEGORIAS!$B:$B,0)))</f>
        <v/>
      </c>
      <c r="AK246" t="str">
        <f t="shared" si="55"/>
        <v/>
      </c>
      <c r="AM246" s="2" t="str">
        <f t="shared" si="61"/>
        <v/>
      </c>
      <c r="AN246" t="str">
        <f t="shared" si="62"/>
        <v/>
      </c>
      <c r="AO246" t="str">
        <f t="shared" si="56"/>
        <v/>
      </c>
      <c r="AP246" t="str">
        <f t="shared" si="57"/>
        <v/>
      </c>
    </row>
    <row r="247" spans="1:42" x14ac:dyDescent="0.25">
      <c r="A247" t="str">
        <f>IF(C247="","",MAX($A$2:A246)+1)</f>
        <v/>
      </c>
      <c r="B247" s="3" t="str">
        <f>IF(C247="","",IF(COUNTIF($C$2:$C246,$C247)=0,MAX($B$2:$B246)+1,""))</f>
        <v/>
      </c>
      <c r="L247" t="s">
        <v>625</v>
      </c>
      <c r="M247" s="3" t="str">
        <f t="shared" si="58"/>
        <v/>
      </c>
      <c r="N247" s="3" t="str">
        <f>IF(C247="","",IF(AND(C247&lt;&gt;"",D247&lt;&gt;"",E247&lt;&gt;"",I247&lt;&gt;"",M247&lt;&gt;"",J247&lt;&gt;"",IFERROR(MATCH(INDEX($B:$B,MATCH($C247,$C:$C,0)),IMAGENES!$B:$B,0),-1)&gt;0),"'si'","'no'"))</f>
        <v/>
      </c>
      <c r="P247" t="str">
        <f t="shared" si="48"/>
        <v/>
      </c>
      <c r="Q247" t="str">
        <f t="shared" si="49"/>
        <v/>
      </c>
      <c r="R247" t="str">
        <f t="shared" si="50"/>
        <v/>
      </c>
      <c r="S247" t="str">
        <f t="shared" si="51"/>
        <v/>
      </c>
      <c r="T247" t="str">
        <f t="shared" si="52"/>
        <v/>
      </c>
      <c r="U247" t="str">
        <f t="shared" si="53"/>
        <v/>
      </c>
      <c r="V247" t="str">
        <f>IF($T247="","",INDEX(CATEGORIAS!$A:$A,MATCH($T247,CATEGORIAS!$B:$B,0)))</f>
        <v/>
      </c>
      <c r="W247" t="str">
        <f>IF($U247="","",INDEX(SUBCATEGORIAS!$A:$A,MATCH($U247,SUBCATEGORIAS!$B:$B,0)))</f>
        <v/>
      </c>
      <c r="X247" t="str">
        <f t="shared" si="54"/>
        <v/>
      </c>
      <c r="Y247" t="str">
        <f t="shared" si="59"/>
        <v/>
      </c>
      <c r="Z247" t="str">
        <f t="shared" si="60"/>
        <v/>
      </c>
      <c r="AB247">
        <v>245</v>
      </c>
      <c r="AC247" t="str">
        <f t="shared" si="63"/>
        <v/>
      </c>
      <c r="AD247" t="str">
        <f>IFERROR(IF(MATCH($AC245,$P:$P,0)&gt;0,CONCATENATE("nombre: '",INDEX($Q:$Q,MATCH($AC245,$P:$P,0)),"',"),0),"")</f>
        <v>nombre: 'Masas moldeables (Motarro)',</v>
      </c>
      <c r="AI247" t="str">
        <f>IF($D247="","",INDEX(CATEGORIAS!$A:$A,MATCH($D247,CATEGORIAS!$B:$B,0)))</f>
        <v/>
      </c>
      <c r="AJ247" t="str">
        <f>IF($E247="","",INDEX(SUBCATEGORIAS!$A:$A,MATCH($E247,SUBCATEGORIAS!$B:$B,0)))</f>
        <v/>
      </c>
      <c r="AK247" t="str">
        <f t="shared" si="55"/>
        <v/>
      </c>
      <c r="AM247" s="2" t="str">
        <f t="shared" si="61"/>
        <v/>
      </c>
      <c r="AN247" t="str">
        <f t="shared" si="62"/>
        <v/>
      </c>
      <c r="AO247" t="str">
        <f t="shared" si="56"/>
        <v/>
      </c>
      <c r="AP247" t="str">
        <f t="shared" si="57"/>
        <v/>
      </c>
    </row>
    <row r="248" spans="1:42" x14ac:dyDescent="0.25">
      <c r="A248" t="str">
        <f>IF(C248="","",MAX($A$2:A247)+1)</f>
        <v/>
      </c>
      <c r="B248" s="3" t="str">
        <f>IF(C248="","",IF(COUNTIF($C$2:$C247,$C248)=0,MAX($B$2:$B247)+1,""))</f>
        <v/>
      </c>
      <c r="L248" t="s">
        <v>625</v>
      </c>
      <c r="M248" s="3" t="str">
        <f t="shared" si="58"/>
        <v/>
      </c>
      <c r="N248" s="3" t="str">
        <f>IF(C248="","",IF(AND(C248&lt;&gt;"",D248&lt;&gt;"",E248&lt;&gt;"",I248&lt;&gt;"",M248&lt;&gt;"",J248&lt;&gt;"",IFERROR(MATCH(INDEX($B:$B,MATCH($C248,$C:$C,0)),IMAGENES!$B:$B,0),-1)&gt;0),"'si'","'no'"))</f>
        <v/>
      </c>
      <c r="P248" t="str">
        <f t="shared" si="48"/>
        <v/>
      </c>
      <c r="Q248" t="str">
        <f t="shared" si="49"/>
        <v/>
      </c>
      <c r="R248" t="str">
        <f t="shared" si="50"/>
        <v/>
      </c>
      <c r="S248" t="str">
        <f t="shared" si="51"/>
        <v/>
      </c>
      <c r="T248" t="str">
        <f t="shared" si="52"/>
        <v/>
      </c>
      <c r="U248" t="str">
        <f t="shared" si="53"/>
        <v/>
      </c>
      <c r="V248" t="str">
        <f>IF($T248="","",INDEX(CATEGORIAS!$A:$A,MATCH($T248,CATEGORIAS!$B:$B,0)))</f>
        <v/>
      </c>
      <c r="W248" t="str">
        <f>IF($U248="","",INDEX(SUBCATEGORIAS!$A:$A,MATCH($U248,SUBCATEGORIAS!$B:$B,0)))</f>
        <v/>
      </c>
      <c r="X248" t="str">
        <f t="shared" si="54"/>
        <v/>
      </c>
      <c r="Y248" t="str">
        <f t="shared" si="59"/>
        <v/>
      </c>
      <c r="Z248" t="str">
        <f t="shared" si="60"/>
        <v/>
      </c>
      <c r="AB248">
        <v>246</v>
      </c>
      <c r="AC248" t="str">
        <f t="shared" si="63"/>
        <v/>
      </c>
      <c r="AD248" t="str">
        <f>IFERROR(IF(MATCH($AC245,$P:$P,0)&gt;0,CONCATENATE("descripcion: '",INDEX($R:$R,MATCH($AC245,$P:$P,0)),"',"),0),"")</f>
        <v>descripcion: 'Set masas moldeables 4 unidades',</v>
      </c>
      <c r="AI248" t="str">
        <f>IF($D248="","",INDEX(CATEGORIAS!$A:$A,MATCH($D248,CATEGORIAS!$B:$B,0)))</f>
        <v/>
      </c>
      <c r="AJ248" t="str">
        <f>IF($E248="","",INDEX(SUBCATEGORIAS!$A:$A,MATCH($E248,SUBCATEGORIAS!$B:$B,0)))</f>
        <v/>
      </c>
      <c r="AK248" t="str">
        <f t="shared" si="55"/>
        <v/>
      </c>
      <c r="AM248" s="2" t="str">
        <f t="shared" si="61"/>
        <v/>
      </c>
      <c r="AN248" t="str">
        <f t="shared" si="62"/>
        <v/>
      </c>
      <c r="AO248" t="str">
        <f t="shared" si="56"/>
        <v/>
      </c>
      <c r="AP248" t="str">
        <f t="shared" si="57"/>
        <v/>
      </c>
    </row>
    <row r="249" spans="1:42" x14ac:dyDescent="0.25">
      <c r="A249" t="str">
        <f>IF(C249="","",MAX($A$2:A248)+1)</f>
        <v/>
      </c>
      <c r="B249" s="3" t="str">
        <f>IF(C249="","",IF(COUNTIF($C$2:$C248,$C249)=0,MAX($B$2:$B248)+1,""))</f>
        <v/>
      </c>
      <c r="L249" t="s">
        <v>625</v>
      </c>
      <c r="M249" s="3" t="str">
        <f t="shared" si="58"/>
        <v/>
      </c>
      <c r="N249" s="3" t="str">
        <f>IF(C249="","",IF(AND(C249&lt;&gt;"",D249&lt;&gt;"",E249&lt;&gt;"",I249&lt;&gt;"",M249&lt;&gt;"",J249&lt;&gt;"",IFERROR(MATCH(INDEX($B:$B,MATCH($C249,$C:$C,0)),IMAGENES!$B:$B,0),-1)&gt;0),"'si'","'no'"))</f>
        <v/>
      </c>
      <c r="P249" t="str">
        <f t="shared" si="48"/>
        <v/>
      </c>
      <c r="Q249" t="str">
        <f t="shared" si="49"/>
        <v/>
      </c>
      <c r="R249" t="str">
        <f t="shared" si="50"/>
        <v/>
      </c>
      <c r="S249" t="str">
        <f t="shared" si="51"/>
        <v/>
      </c>
      <c r="T249" t="str">
        <f t="shared" si="52"/>
        <v/>
      </c>
      <c r="U249" t="str">
        <f t="shared" si="53"/>
        <v/>
      </c>
      <c r="V249" t="str">
        <f>IF($T249="","",INDEX(CATEGORIAS!$A:$A,MATCH($T249,CATEGORIAS!$B:$B,0)))</f>
        <v/>
      </c>
      <c r="W249" t="str">
        <f>IF($U249="","",INDEX(SUBCATEGORIAS!$A:$A,MATCH($U249,SUBCATEGORIAS!$B:$B,0)))</f>
        <v/>
      </c>
      <c r="X249" t="str">
        <f t="shared" si="54"/>
        <v/>
      </c>
      <c r="Y249" t="str">
        <f t="shared" si="59"/>
        <v/>
      </c>
      <c r="Z249" t="str">
        <f t="shared" si="60"/>
        <v/>
      </c>
      <c r="AB249">
        <v>247</v>
      </c>
      <c r="AC249" t="str">
        <f t="shared" si="63"/>
        <v/>
      </c>
      <c r="AD249" t="str">
        <f>IFERROR(IF(MATCH($AC245,$P:$P,0)&gt;0,CONCATENATE("descripcion_larga: '",INDEX($S:$S,MATCH($AC245,$P:$P,0)),"',"),0),"")</f>
        <v>descripcion_larga: '0',</v>
      </c>
      <c r="AI249" t="str">
        <f>IF($D249="","",INDEX(CATEGORIAS!$A:$A,MATCH($D249,CATEGORIAS!$B:$B,0)))</f>
        <v/>
      </c>
      <c r="AJ249" t="str">
        <f>IF($E249="","",INDEX(SUBCATEGORIAS!$A:$A,MATCH($E249,SUBCATEGORIAS!$B:$B,0)))</f>
        <v/>
      </c>
      <c r="AK249" t="str">
        <f t="shared" si="55"/>
        <v/>
      </c>
      <c r="AM249" s="2" t="str">
        <f t="shared" si="61"/>
        <v/>
      </c>
      <c r="AN249" t="str">
        <f t="shared" si="62"/>
        <v/>
      </c>
      <c r="AO249" t="str">
        <f t="shared" si="56"/>
        <v/>
      </c>
      <c r="AP249" t="str">
        <f t="shared" si="57"/>
        <v/>
      </c>
    </row>
    <row r="250" spans="1:42" x14ac:dyDescent="0.25">
      <c r="A250" t="str">
        <f>IF(C250="","",MAX($A$2:A249)+1)</f>
        <v/>
      </c>
      <c r="B250" s="3" t="str">
        <f>IF(C250="","",IF(COUNTIF($C$2:$C249,$C250)=0,MAX($B$2:$B249)+1,""))</f>
        <v/>
      </c>
      <c r="L250" t="s">
        <v>625</v>
      </c>
      <c r="M250" s="3" t="str">
        <f t="shared" si="58"/>
        <v/>
      </c>
      <c r="N250" s="3" t="str">
        <f>IF(C250="","",IF(AND(C250&lt;&gt;"",D250&lt;&gt;"",E250&lt;&gt;"",I250&lt;&gt;"",M250&lt;&gt;"",J250&lt;&gt;"",IFERROR(MATCH(INDEX($B:$B,MATCH($C250,$C:$C,0)),IMAGENES!$B:$B,0),-1)&gt;0),"'si'","'no'"))</f>
        <v/>
      </c>
      <c r="P250" t="str">
        <f t="shared" si="48"/>
        <v/>
      </c>
      <c r="Q250" t="str">
        <f t="shared" si="49"/>
        <v/>
      </c>
      <c r="R250" t="str">
        <f t="shared" si="50"/>
        <v/>
      </c>
      <c r="S250" t="str">
        <f t="shared" si="51"/>
        <v/>
      </c>
      <c r="T250" t="str">
        <f t="shared" si="52"/>
        <v/>
      </c>
      <c r="U250" t="str">
        <f t="shared" si="53"/>
        <v/>
      </c>
      <c r="V250" t="str">
        <f>IF($T250="","",INDEX(CATEGORIAS!$A:$A,MATCH($T250,CATEGORIAS!$B:$B,0)))</f>
        <v/>
      </c>
      <c r="W250" t="str">
        <f>IF($U250="","",INDEX(SUBCATEGORIAS!$A:$A,MATCH($U250,SUBCATEGORIAS!$B:$B,0)))</f>
        <v/>
      </c>
      <c r="X250" t="str">
        <f t="shared" si="54"/>
        <v/>
      </c>
      <c r="Y250" t="str">
        <f t="shared" si="59"/>
        <v/>
      </c>
      <c r="Z250" t="str">
        <f t="shared" si="60"/>
        <v/>
      </c>
      <c r="AB250">
        <v>248</v>
      </c>
      <c r="AC250" t="str">
        <f t="shared" si="63"/>
        <v/>
      </c>
      <c r="AD250" t="str">
        <f>IFERROR(IF(MATCH($AC245,$P:$P,0)&gt;0,CONCATENATE("id_categoria: '",INDEX($V:$V,MATCH($AC245,$P:$P,0)),"',"),0),"")</f>
        <v>id_categoria: '1',</v>
      </c>
      <c r="AI250" t="str">
        <f>IF($D250="","",INDEX(CATEGORIAS!$A:$A,MATCH($D250,CATEGORIAS!$B:$B,0)))</f>
        <v/>
      </c>
      <c r="AJ250" t="str">
        <f>IF($E250="","",INDEX(SUBCATEGORIAS!$A:$A,MATCH($E250,SUBCATEGORIAS!$B:$B,0)))</f>
        <v/>
      </c>
      <c r="AK250" t="str">
        <f t="shared" si="55"/>
        <v/>
      </c>
      <c r="AM250" s="2" t="str">
        <f t="shared" si="61"/>
        <v/>
      </c>
      <c r="AN250" t="str">
        <f t="shared" si="62"/>
        <v/>
      </c>
      <c r="AO250" t="str">
        <f t="shared" si="56"/>
        <v/>
      </c>
      <c r="AP250" t="str">
        <f t="shared" si="57"/>
        <v/>
      </c>
    </row>
    <row r="251" spans="1:42" x14ac:dyDescent="0.25">
      <c r="A251" t="str">
        <f>IF(C251="","",MAX($A$2:A250)+1)</f>
        <v/>
      </c>
      <c r="B251" s="3" t="str">
        <f>IF(C251="","",IF(COUNTIF($C$2:$C250,$C251)=0,MAX($B$2:$B250)+1,""))</f>
        <v/>
      </c>
      <c r="L251" t="s">
        <v>625</v>
      </c>
      <c r="M251" s="3" t="str">
        <f t="shared" si="58"/>
        <v/>
      </c>
      <c r="N251" s="3" t="str">
        <f>IF(C251="","",IF(AND(C251&lt;&gt;"",D251&lt;&gt;"",E251&lt;&gt;"",I251&lt;&gt;"",M251&lt;&gt;"",J251&lt;&gt;"",IFERROR(MATCH(INDEX($B:$B,MATCH($C251,$C:$C,0)),IMAGENES!$B:$B,0),-1)&gt;0),"'si'","'no'"))</f>
        <v/>
      </c>
      <c r="P251" t="str">
        <f t="shared" si="48"/>
        <v/>
      </c>
      <c r="Q251" t="str">
        <f t="shared" si="49"/>
        <v/>
      </c>
      <c r="R251" t="str">
        <f t="shared" si="50"/>
        <v/>
      </c>
      <c r="S251" t="str">
        <f t="shared" si="51"/>
        <v/>
      </c>
      <c r="T251" t="str">
        <f t="shared" si="52"/>
        <v/>
      </c>
      <c r="U251" t="str">
        <f t="shared" si="53"/>
        <v/>
      </c>
      <c r="V251" t="str">
        <f>IF($T251="","",INDEX(CATEGORIAS!$A:$A,MATCH($T251,CATEGORIAS!$B:$B,0)))</f>
        <v/>
      </c>
      <c r="W251" t="str">
        <f>IF($U251="","",INDEX(SUBCATEGORIAS!$A:$A,MATCH($U251,SUBCATEGORIAS!$B:$B,0)))</f>
        <v/>
      </c>
      <c r="X251" t="str">
        <f t="shared" si="54"/>
        <v/>
      </c>
      <c r="Y251" t="str">
        <f t="shared" si="59"/>
        <v/>
      </c>
      <c r="Z251" t="str">
        <f t="shared" si="60"/>
        <v/>
      </c>
      <c r="AB251">
        <v>249</v>
      </c>
      <c r="AC251" t="str">
        <f t="shared" si="63"/>
        <v/>
      </c>
      <c r="AD251" t="str">
        <f>IFERROR(IF(MATCH($AC245,$P:$P,0)&gt;0,CONCATENATE("id_subcategoria: '",INDEX($W:$W,MATCH($AC245,$P:$P,0)),"',"),0),"")</f>
        <v>id_subcategoria: '12',</v>
      </c>
      <c r="AI251" t="str">
        <f>IF($D251="","",INDEX(CATEGORIAS!$A:$A,MATCH($D251,CATEGORIAS!$B:$B,0)))</f>
        <v/>
      </c>
      <c r="AJ251" t="str">
        <f>IF($E251="","",INDEX(SUBCATEGORIAS!$A:$A,MATCH($E251,SUBCATEGORIAS!$B:$B,0)))</f>
        <v/>
      </c>
      <c r="AK251" t="str">
        <f t="shared" si="55"/>
        <v/>
      </c>
      <c r="AM251" s="2" t="str">
        <f t="shared" si="61"/>
        <v/>
      </c>
      <c r="AN251" t="str">
        <f t="shared" si="62"/>
        <v/>
      </c>
      <c r="AO251" t="str">
        <f t="shared" si="56"/>
        <v/>
      </c>
      <c r="AP251" t="str">
        <f t="shared" si="57"/>
        <v/>
      </c>
    </row>
    <row r="252" spans="1:42" x14ac:dyDescent="0.25">
      <c r="A252" t="str">
        <f>IF(C252="","",MAX($A$2:A251)+1)</f>
        <v/>
      </c>
      <c r="B252" s="3" t="str">
        <f>IF(C252="","",IF(COUNTIF($C$2:$C251,$C252)=0,MAX($B$2:$B251)+1,""))</f>
        <v/>
      </c>
      <c r="L252" t="s">
        <v>625</v>
      </c>
      <c r="M252" s="3" t="str">
        <f t="shared" si="58"/>
        <v/>
      </c>
      <c r="N252" s="3" t="str">
        <f>IF(C252="","",IF(AND(C252&lt;&gt;"",D252&lt;&gt;"",E252&lt;&gt;"",I252&lt;&gt;"",M252&lt;&gt;"",J252&lt;&gt;"",IFERROR(MATCH(INDEX($B:$B,MATCH($C252,$C:$C,0)),IMAGENES!$B:$B,0),-1)&gt;0),"'si'","'no'"))</f>
        <v/>
      </c>
      <c r="P252" t="str">
        <f t="shared" si="48"/>
        <v/>
      </c>
      <c r="Q252" t="str">
        <f t="shared" si="49"/>
        <v/>
      </c>
      <c r="R252" t="str">
        <f t="shared" si="50"/>
        <v/>
      </c>
      <c r="S252" t="str">
        <f t="shared" si="51"/>
        <v/>
      </c>
      <c r="T252" t="str">
        <f t="shared" si="52"/>
        <v/>
      </c>
      <c r="U252" t="str">
        <f t="shared" si="53"/>
        <v/>
      </c>
      <c r="V252" t="str">
        <f>IF($T252="","",INDEX(CATEGORIAS!$A:$A,MATCH($T252,CATEGORIAS!$B:$B,0)))</f>
        <v/>
      </c>
      <c r="W252" t="str">
        <f>IF($U252="","",INDEX(SUBCATEGORIAS!$A:$A,MATCH($U252,SUBCATEGORIAS!$B:$B,0)))</f>
        <v/>
      </c>
      <c r="X252" t="str">
        <f t="shared" si="54"/>
        <v/>
      </c>
      <c r="Y252" t="str">
        <f t="shared" si="59"/>
        <v/>
      </c>
      <c r="Z252" t="str">
        <f t="shared" si="60"/>
        <v/>
      </c>
      <c r="AB252">
        <v>250</v>
      </c>
      <c r="AC252" t="str">
        <f t="shared" si="63"/>
        <v/>
      </c>
      <c r="AD252" t="str">
        <f>IFERROR(IF(MATCH($AC245,$P:$P,0)&gt;0,CONCATENATE("precio: ",INDEX($X:$X,MATCH($AC245,$P:$P,0)),","),0),"")</f>
        <v>precio: 2500,</v>
      </c>
      <c r="AI252" t="str">
        <f>IF($D252="","",INDEX(CATEGORIAS!$A:$A,MATCH($D252,CATEGORIAS!$B:$B,0)))</f>
        <v/>
      </c>
      <c r="AJ252" t="str">
        <f>IF($E252="","",INDEX(SUBCATEGORIAS!$A:$A,MATCH($E252,SUBCATEGORIAS!$B:$B,0)))</f>
        <v/>
      </c>
      <c r="AK252" t="str">
        <f t="shared" si="55"/>
        <v/>
      </c>
      <c r="AM252" s="2" t="str">
        <f t="shared" si="61"/>
        <v/>
      </c>
      <c r="AN252" t="str">
        <f t="shared" si="62"/>
        <v/>
      </c>
      <c r="AO252" t="str">
        <f t="shared" si="56"/>
        <v/>
      </c>
      <c r="AP252" t="str">
        <f t="shared" si="57"/>
        <v/>
      </c>
    </row>
    <row r="253" spans="1:42" x14ac:dyDescent="0.25">
      <c r="A253" t="str">
        <f>IF(C253="","",MAX($A$2:A252)+1)</f>
        <v/>
      </c>
      <c r="B253" s="3" t="str">
        <f>IF(C253="","",IF(COUNTIF($C$2:$C252,$C253)=0,MAX($B$2:$B252)+1,""))</f>
        <v/>
      </c>
      <c r="L253" t="s">
        <v>625</v>
      </c>
      <c r="M253" s="3" t="str">
        <f t="shared" si="58"/>
        <v/>
      </c>
      <c r="N253" s="3" t="str">
        <f>IF(C253="","",IF(AND(C253&lt;&gt;"",D253&lt;&gt;"",E253&lt;&gt;"",I253&lt;&gt;"",M253&lt;&gt;"",J253&lt;&gt;"",IFERROR(MATCH(INDEX($B:$B,MATCH($C253,$C:$C,0)),IMAGENES!$B:$B,0),-1)&gt;0),"'si'","'no'"))</f>
        <v/>
      </c>
      <c r="P253" t="str">
        <f t="shared" si="48"/>
        <v/>
      </c>
      <c r="Q253" t="str">
        <f t="shared" si="49"/>
        <v/>
      </c>
      <c r="R253" t="str">
        <f t="shared" si="50"/>
        <v/>
      </c>
      <c r="S253" t="str">
        <f t="shared" si="51"/>
        <v/>
      </c>
      <c r="T253" t="str">
        <f t="shared" si="52"/>
        <v/>
      </c>
      <c r="U253" t="str">
        <f t="shared" si="53"/>
        <v/>
      </c>
      <c r="V253" t="str">
        <f>IF($T253="","",INDEX(CATEGORIAS!$A:$A,MATCH($T253,CATEGORIAS!$B:$B,0)))</f>
        <v/>
      </c>
      <c r="W253" t="str">
        <f>IF($U253="","",INDEX(SUBCATEGORIAS!$A:$A,MATCH($U253,SUBCATEGORIAS!$B:$B,0)))</f>
        <v/>
      </c>
      <c r="X253" t="str">
        <f t="shared" si="54"/>
        <v/>
      </c>
      <c r="Y253" t="str">
        <f t="shared" si="59"/>
        <v/>
      </c>
      <c r="Z253" t="str">
        <f t="shared" si="60"/>
        <v/>
      </c>
      <c r="AB253">
        <v>251</v>
      </c>
      <c r="AC253" t="str">
        <f t="shared" si="63"/>
        <v/>
      </c>
      <c r="AD253" t="str">
        <f>IFERROR(IF(MATCH($AC245,$P:$P,0)&gt;0,CONCATENATE("video: ",IF(OR(INDEX($Y:$Y,MATCH($AC245,$P:$P,0))=0,INDEX($Y:$Y,MATCH($AC245,$P:$P,0))=" ",INDEX($Y:$Y,MATCH($AC245,$P:$P,0))=""),CONCATENATE(CHAR(39),CHAR(39)),CONCATENATE(CHAR(39),INDEX($Y:$Y,MATCH($AC245,$P:$P,0)),CHAR(39))),","),0),"")</f>
        <v>video: '',</v>
      </c>
      <c r="AI253" t="str">
        <f>IF($D253="","",INDEX(CATEGORIAS!$A:$A,MATCH($D253,CATEGORIAS!$B:$B,0)))</f>
        <v/>
      </c>
      <c r="AJ253" t="str">
        <f>IF($E253="","",INDEX(SUBCATEGORIAS!$A:$A,MATCH($E253,SUBCATEGORIAS!$B:$B,0)))</f>
        <v/>
      </c>
      <c r="AK253" t="str">
        <f t="shared" si="55"/>
        <v/>
      </c>
      <c r="AM253" s="2" t="str">
        <f t="shared" si="61"/>
        <v/>
      </c>
      <c r="AN253" t="str">
        <f t="shared" si="62"/>
        <v/>
      </c>
      <c r="AO253" t="str">
        <f t="shared" si="56"/>
        <v/>
      </c>
      <c r="AP253" t="str">
        <f t="shared" si="57"/>
        <v/>
      </c>
    </row>
    <row r="254" spans="1:42" x14ac:dyDescent="0.25">
      <c r="A254" t="str">
        <f>IF(C254="","",MAX($A$2:A253)+1)</f>
        <v/>
      </c>
      <c r="B254" s="3" t="str">
        <f>IF(C254="","",IF(COUNTIF($C$2:$C253,$C254)=0,MAX($B$2:$B253)+1,""))</f>
        <v/>
      </c>
      <c r="L254" t="s">
        <v>625</v>
      </c>
      <c r="M254" s="3" t="str">
        <f t="shared" si="58"/>
        <v/>
      </c>
      <c r="N254" s="3" t="str">
        <f>IF(C254="","",IF(AND(C254&lt;&gt;"",D254&lt;&gt;"",E254&lt;&gt;"",I254&lt;&gt;"",M254&lt;&gt;"",J254&lt;&gt;"",IFERROR(MATCH(INDEX($B:$B,MATCH($C254,$C:$C,0)),IMAGENES!$B:$B,0),-1)&gt;0),"'si'","'no'"))</f>
        <v/>
      </c>
      <c r="P254" t="str">
        <f t="shared" si="48"/>
        <v/>
      </c>
      <c r="Q254" t="str">
        <f t="shared" si="49"/>
        <v/>
      </c>
      <c r="R254" t="str">
        <f t="shared" si="50"/>
        <v/>
      </c>
      <c r="S254" t="str">
        <f t="shared" si="51"/>
        <v/>
      </c>
      <c r="T254" t="str">
        <f t="shared" si="52"/>
        <v/>
      </c>
      <c r="U254" t="str">
        <f t="shared" si="53"/>
        <v/>
      </c>
      <c r="V254" t="str">
        <f>IF($T254="","",INDEX(CATEGORIAS!$A:$A,MATCH($T254,CATEGORIAS!$B:$B,0)))</f>
        <v/>
      </c>
      <c r="W254" t="str">
        <f>IF($U254="","",INDEX(SUBCATEGORIAS!$A:$A,MATCH($U254,SUBCATEGORIAS!$B:$B,0)))</f>
        <v/>
      </c>
      <c r="X254" t="str">
        <f t="shared" si="54"/>
        <v/>
      </c>
      <c r="Y254" t="str">
        <f t="shared" si="59"/>
        <v/>
      </c>
      <c r="Z254" t="str">
        <f t="shared" si="60"/>
        <v/>
      </c>
      <c r="AB254">
        <v>252</v>
      </c>
      <c r="AC254" t="str">
        <f t="shared" si="63"/>
        <v/>
      </c>
      <c r="AD254" t="str">
        <f>IFERROR(IF(MATCH($AC245,$P:$P,0)&gt;0,CONCATENATE("disponible: ",INDEX($Z:$Z,MATCH($AC245,$P:$P,0)),","),0),"")</f>
        <v>disponible: 'si',</v>
      </c>
      <c r="AI254" t="str">
        <f>IF($D254="","",INDEX(CATEGORIAS!$A:$A,MATCH($D254,CATEGORIAS!$B:$B,0)))</f>
        <v/>
      </c>
      <c r="AJ254" t="str">
        <f>IF($E254="","",INDEX(SUBCATEGORIAS!$A:$A,MATCH($E254,SUBCATEGORIAS!$B:$B,0)))</f>
        <v/>
      </c>
      <c r="AK254" t="str">
        <f t="shared" si="55"/>
        <v/>
      </c>
      <c r="AM254" s="2" t="str">
        <f t="shared" si="61"/>
        <v/>
      </c>
      <c r="AN254" t="str">
        <f t="shared" si="62"/>
        <v/>
      </c>
      <c r="AO254" t="str">
        <f t="shared" si="56"/>
        <v/>
      </c>
      <c r="AP254" t="str">
        <f t="shared" si="57"/>
        <v/>
      </c>
    </row>
    <row r="255" spans="1:42" x14ac:dyDescent="0.25">
      <c r="A255" t="str">
        <f>IF(C255="","",MAX($A$2:A254)+1)</f>
        <v/>
      </c>
      <c r="B255" s="3" t="str">
        <f>IF(C255="","",IF(COUNTIF($C$2:$C254,$C255)=0,MAX($B$2:$B254)+1,""))</f>
        <v/>
      </c>
      <c r="L255" t="s">
        <v>625</v>
      </c>
      <c r="M255" s="3" t="str">
        <f t="shared" si="58"/>
        <v/>
      </c>
      <c r="N255" s="3" t="str">
        <f>IF(C255="","",IF(AND(C255&lt;&gt;"",D255&lt;&gt;"",E255&lt;&gt;"",I255&lt;&gt;"",M255&lt;&gt;"",J255&lt;&gt;"",IFERROR(MATCH(INDEX($B:$B,MATCH($C255,$C:$C,0)),IMAGENES!$B:$B,0),-1)&gt;0),"'si'","'no'"))</f>
        <v/>
      </c>
      <c r="P255" t="str">
        <f t="shared" si="48"/>
        <v/>
      </c>
      <c r="Q255" t="str">
        <f t="shared" si="49"/>
        <v/>
      </c>
      <c r="R255" t="str">
        <f t="shared" si="50"/>
        <v/>
      </c>
      <c r="S255" t="str">
        <f t="shared" si="51"/>
        <v/>
      </c>
      <c r="T255" t="str">
        <f t="shared" si="52"/>
        <v/>
      </c>
      <c r="U255" t="str">
        <f t="shared" si="53"/>
        <v/>
      </c>
      <c r="V255" t="str">
        <f>IF($T255="","",INDEX(CATEGORIAS!$A:$A,MATCH($T255,CATEGORIAS!$B:$B,0)))</f>
        <v/>
      </c>
      <c r="W255" t="str">
        <f>IF($U255="","",INDEX(SUBCATEGORIAS!$A:$A,MATCH($U255,SUBCATEGORIAS!$B:$B,0)))</f>
        <v/>
      </c>
      <c r="X255" t="str">
        <f t="shared" si="54"/>
        <v/>
      </c>
      <c r="Y255" t="str">
        <f t="shared" si="59"/>
        <v/>
      </c>
      <c r="Z255" t="str">
        <f t="shared" si="60"/>
        <v/>
      </c>
      <c r="AB255">
        <v>253</v>
      </c>
      <c r="AC255" t="str">
        <f t="shared" si="63"/>
        <v/>
      </c>
      <c r="AD255" t="str">
        <f>IFERROR(IF(MATCH($AC245,$P:$P,0)&gt;0,"},",0),"")</f>
        <v>},</v>
      </c>
      <c r="AI255" t="str">
        <f>IF($D255="","",INDEX(CATEGORIAS!$A:$A,MATCH($D255,CATEGORIAS!$B:$B,0)))</f>
        <v/>
      </c>
      <c r="AJ255" t="str">
        <f>IF($E255="","",INDEX(SUBCATEGORIAS!$A:$A,MATCH($E255,SUBCATEGORIAS!$B:$B,0)))</f>
        <v/>
      </c>
      <c r="AK255" t="str">
        <f t="shared" si="55"/>
        <v/>
      </c>
      <c r="AM255" s="2" t="str">
        <f t="shared" si="61"/>
        <v/>
      </c>
      <c r="AN255" t="str">
        <f t="shared" si="62"/>
        <v/>
      </c>
      <c r="AO255" t="str">
        <f t="shared" si="56"/>
        <v/>
      </c>
      <c r="AP255" t="str">
        <f t="shared" si="57"/>
        <v/>
      </c>
    </row>
    <row r="256" spans="1:42" x14ac:dyDescent="0.25">
      <c r="A256" t="str">
        <f>IF(C256="","",MAX($A$2:A255)+1)</f>
        <v/>
      </c>
      <c r="B256" s="3" t="str">
        <f>IF(C256="","",IF(COUNTIF($C$2:$C255,$C256)=0,MAX($B$2:$B255)+1,""))</f>
        <v/>
      </c>
      <c r="L256" t="s">
        <v>625</v>
      </c>
      <c r="M256" s="3" t="str">
        <f t="shared" si="58"/>
        <v/>
      </c>
      <c r="N256" s="3" t="str">
        <f>IF(C256="","",IF(AND(C256&lt;&gt;"",D256&lt;&gt;"",E256&lt;&gt;"",I256&lt;&gt;"",M256&lt;&gt;"",J256&lt;&gt;"",IFERROR(MATCH(INDEX($B:$B,MATCH($C256,$C:$C,0)),IMAGENES!$B:$B,0),-1)&gt;0),"'si'","'no'"))</f>
        <v/>
      </c>
      <c r="P256" t="str">
        <f t="shared" si="48"/>
        <v/>
      </c>
      <c r="Q256" t="str">
        <f t="shared" si="49"/>
        <v/>
      </c>
      <c r="R256" t="str">
        <f t="shared" si="50"/>
        <v/>
      </c>
      <c r="S256" t="str">
        <f t="shared" si="51"/>
        <v/>
      </c>
      <c r="T256" t="str">
        <f t="shared" si="52"/>
        <v/>
      </c>
      <c r="U256" t="str">
        <f t="shared" si="53"/>
        <v/>
      </c>
      <c r="V256" t="str">
        <f>IF($T256="","",INDEX(CATEGORIAS!$A:$A,MATCH($T256,CATEGORIAS!$B:$B,0)))</f>
        <v/>
      </c>
      <c r="W256" t="str">
        <f>IF($U256="","",INDEX(SUBCATEGORIAS!$A:$A,MATCH($U256,SUBCATEGORIAS!$B:$B,0)))</f>
        <v/>
      </c>
      <c r="X256" t="str">
        <f t="shared" si="54"/>
        <v/>
      </c>
      <c r="Y256" t="str">
        <f t="shared" si="59"/>
        <v/>
      </c>
      <c r="Z256" t="str">
        <f t="shared" si="60"/>
        <v/>
      </c>
      <c r="AB256">
        <v>254</v>
      </c>
      <c r="AC256">
        <f t="shared" si="63"/>
        <v>24</v>
      </c>
      <c r="AD256" t="str">
        <f>IFERROR(IF(MATCH($AC256,$P:$P,0)&gt;0,"{",0),"")</f>
        <v>{</v>
      </c>
      <c r="AI256" t="str">
        <f>IF($D256="","",INDEX(CATEGORIAS!$A:$A,MATCH($D256,CATEGORIAS!$B:$B,0)))</f>
        <v/>
      </c>
      <c r="AJ256" t="str">
        <f>IF($E256="","",INDEX(SUBCATEGORIAS!$A:$A,MATCH($E256,SUBCATEGORIAS!$B:$B,0)))</f>
        <v/>
      </c>
      <c r="AK256" t="str">
        <f t="shared" si="55"/>
        <v/>
      </c>
      <c r="AM256" s="2" t="str">
        <f t="shared" si="61"/>
        <v/>
      </c>
      <c r="AN256" t="str">
        <f t="shared" si="62"/>
        <v/>
      </c>
      <c r="AO256" t="str">
        <f t="shared" si="56"/>
        <v/>
      </c>
      <c r="AP256" t="str">
        <f t="shared" si="57"/>
        <v/>
      </c>
    </row>
    <row r="257" spans="1:42" x14ac:dyDescent="0.25">
      <c r="A257" t="str">
        <f>IF(C257="","",MAX($A$2:A256)+1)</f>
        <v/>
      </c>
      <c r="B257" s="3" t="str">
        <f>IF(C257="","",IF(COUNTIF($C$2:$C256,$C257)=0,MAX($B$2:$B256)+1,""))</f>
        <v/>
      </c>
      <c r="L257" t="s">
        <v>625</v>
      </c>
      <c r="M257" s="3" t="str">
        <f t="shared" si="58"/>
        <v/>
      </c>
      <c r="N257" s="3" t="str">
        <f>IF(C257="","",IF(AND(C257&lt;&gt;"",D257&lt;&gt;"",E257&lt;&gt;"",I257&lt;&gt;"",M257&lt;&gt;"",J257&lt;&gt;"",IFERROR(MATCH(INDEX($B:$B,MATCH($C257,$C:$C,0)),IMAGENES!$B:$B,0),-1)&gt;0),"'si'","'no'"))</f>
        <v/>
      </c>
      <c r="P257" t="str">
        <f t="shared" si="48"/>
        <v/>
      </c>
      <c r="Q257" t="str">
        <f t="shared" si="49"/>
        <v/>
      </c>
      <c r="R257" t="str">
        <f t="shared" si="50"/>
        <v/>
      </c>
      <c r="S257" t="str">
        <f t="shared" si="51"/>
        <v/>
      </c>
      <c r="T257" t="str">
        <f t="shared" si="52"/>
        <v/>
      </c>
      <c r="U257" t="str">
        <f t="shared" si="53"/>
        <v/>
      </c>
      <c r="V257" t="str">
        <f>IF($T257="","",INDEX(CATEGORIAS!$A:$A,MATCH($T257,CATEGORIAS!$B:$B,0)))</f>
        <v/>
      </c>
      <c r="W257" t="str">
        <f>IF($U257="","",INDEX(SUBCATEGORIAS!$A:$A,MATCH($U257,SUBCATEGORIAS!$B:$B,0)))</f>
        <v/>
      </c>
      <c r="X257" t="str">
        <f t="shared" si="54"/>
        <v/>
      </c>
      <c r="Y257" t="str">
        <f t="shared" si="59"/>
        <v/>
      </c>
      <c r="Z257" t="str">
        <f t="shared" si="60"/>
        <v/>
      </c>
      <c r="AB257">
        <v>255</v>
      </c>
      <c r="AC257" t="str">
        <f t="shared" si="63"/>
        <v/>
      </c>
      <c r="AD257" t="str">
        <f>IFERROR(IF(MATCH($AC256,$P:$P,0)&gt;0,CONCATENATE("id_articulo: ",$AC256,","),0),"")</f>
        <v>id_articulo: 24,</v>
      </c>
      <c r="AI257" t="str">
        <f>IF($D257="","",INDEX(CATEGORIAS!$A:$A,MATCH($D257,CATEGORIAS!$B:$B,0)))</f>
        <v/>
      </c>
      <c r="AJ257" t="str">
        <f>IF($E257="","",INDEX(SUBCATEGORIAS!$A:$A,MATCH($E257,SUBCATEGORIAS!$B:$B,0)))</f>
        <v/>
      </c>
      <c r="AK257" t="str">
        <f t="shared" si="55"/>
        <v/>
      </c>
      <c r="AM257" s="2" t="str">
        <f t="shared" si="61"/>
        <v/>
      </c>
      <c r="AN257" t="str">
        <f t="shared" si="62"/>
        <v/>
      </c>
      <c r="AO257" t="str">
        <f t="shared" si="56"/>
        <v/>
      </c>
      <c r="AP257" t="str">
        <f t="shared" si="57"/>
        <v/>
      </c>
    </row>
    <row r="258" spans="1:42" x14ac:dyDescent="0.25">
      <c r="A258" t="str">
        <f>IF(C258="","",MAX($A$2:A257)+1)</f>
        <v/>
      </c>
      <c r="B258" s="3" t="str">
        <f>IF(C258="","",IF(COUNTIF($C$2:$C257,$C258)=0,MAX($B$2:$B257)+1,""))</f>
        <v/>
      </c>
      <c r="L258" t="s">
        <v>625</v>
      </c>
      <c r="M258" s="3" t="str">
        <f t="shared" si="58"/>
        <v/>
      </c>
      <c r="N258" s="3" t="str">
        <f>IF(C258="","",IF(AND(C258&lt;&gt;"",D258&lt;&gt;"",E258&lt;&gt;"",I258&lt;&gt;"",M258&lt;&gt;"",J258&lt;&gt;"",IFERROR(MATCH(INDEX($B:$B,MATCH($C258,$C:$C,0)),IMAGENES!$B:$B,0),-1)&gt;0),"'si'","'no'"))</f>
        <v/>
      </c>
      <c r="P258" t="str">
        <f t="shared" si="48"/>
        <v/>
      </c>
      <c r="Q258" t="str">
        <f t="shared" si="49"/>
        <v/>
      </c>
      <c r="R258" t="str">
        <f t="shared" si="50"/>
        <v/>
      </c>
      <c r="S258" t="str">
        <f t="shared" si="51"/>
        <v/>
      </c>
      <c r="T258" t="str">
        <f t="shared" si="52"/>
        <v/>
      </c>
      <c r="U258" t="str">
        <f t="shared" si="53"/>
        <v/>
      </c>
      <c r="V258" t="str">
        <f>IF($T258="","",INDEX(CATEGORIAS!$A:$A,MATCH($T258,CATEGORIAS!$B:$B,0)))</f>
        <v/>
      </c>
      <c r="W258" t="str">
        <f>IF($U258="","",INDEX(SUBCATEGORIAS!$A:$A,MATCH($U258,SUBCATEGORIAS!$B:$B,0)))</f>
        <v/>
      </c>
      <c r="X258" t="str">
        <f t="shared" si="54"/>
        <v/>
      </c>
      <c r="Y258" t="str">
        <f t="shared" si="59"/>
        <v/>
      </c>
      <c r="Z258" t="str">
        <f t="shared" si="60"/>
        <v/>
      </c>
      <c r="AB258">
        <v>256</v>
      </c>
      <c r="AC258" t="str">
        <f t="shared" si="63"/>
        <v/>
      </c>
      <c r="AD258" t="str">
        <f>IFERROR(IF(MATCH($AC256,$P:$P,0)&gt;0,CONCATENATE("nombre: '",INDEX($Q:$Q,MATCH($AC256,$P:$P,0)),"',"),0),"")</f>
        <v>nombre: 'Stickers - Animales de la selva (Motarro)',</v>
      </c>
      <c r="AI258" t="str">
        <f>IF($D258="","",INDEX(CATEGORIAS!$A:$A,MATCH($D258,CATEGORIAS!$B:$B,0)))</f>
        <v/>
      </c>
      <c r="AJ258" t="str">
        <f>IF($E258="","",INDEX(SUBCATEGORIAS!$A:$A,MATCH($E258,SUBCATEGORIAS!$B:$B,0)))</f>
        <v/>
      </c>
      <c r="AK258" t="str">
        <f t="shared" si="55"/>
        <v/>
      </c>
      <c r="AM258" s="2" t="str">
        <f t="shared" si="61"/>
        <v/>
      </c>
      <c r="AN258" t="str">
        <f t="shared" si="62"/>
        <v/>
      </c>
      <c r="AO258" t="str">
        <f t="shared" si="56"/>
        <v/>
      </c>
      <c r="AP258" t="str">
        <f t="shared" si="57"/>
        <v/>
      </c>
    </row>
    <row r="259" spans="1:42" x14ac:dyDescent="0.25">
      <c r="A259" t="str">
        <f>IF(C259="","",MAX($A$2:A258)+1)</f>
        <v/>
      </c>
      <c r="B259" s="3" t="str">
        <f>IF(C259="","",IF(COUNTIF($C$2:$C258,$C259)=0,MAX($B$2:$B258)+1,""))</f>
        <v/>
      </c>
      <c r="L259" t="s">
        <v>625</v>
      </c>
      <c r="M259" s="3" t="str">
        <f t="shared" si="58"/>
        <v/>
      </c>
      <c r="N259" s="3" t="str">
        <f>IF(C259="","",IF(AND(C259&lt;&gt;"",D259&lt;&gt;"",E259&lt;&gt;"",I259&lt;&gt;"",M259&lt;&gt;"",J259&lt;&gt;"",IFERROR(MATCH(INDEX($B:$B,MATCH($C259,$C:$C,0)),IMAGENES!$B:$B,0),-1)&gt;0),"'si'","'no'"))</f>
        <v/>
      </c>
      <c r="P259" t="str">
        <f t="shared" ref="P259:P322" si="64">IFERROR(INDEX($B:$B,MATCH($A259,$B:$B,0)),"")</f>
        <v/>
      </c>
      <c r="Q259" t="str">
        <f t="shared" ref="Q259:Q322" si="65">IF($P259="","",INDEX($C:$C,MATCH($P259,$B:$B,0)))</f>
        <v/>
      </c>
      <c r="R259" t="str">
        <f t="shared" ref="R259:R322" si="66">IF($P259="","",INDEX($J:$J,MATCH($P259,$B:$B,0)))</f>
        <v/>
      </c>
      <c r="S259" t="str">
        <f t="shared" ref="S259:S322" si="67">IF($P259="","",INDEX($K:$K,MATCH($P259,$B:$B,0)))</f>
        <v/>
      </c>
      <c r="T259" t="str">
        <f t="shared" ref="T259:T322" si="68">IF($P259="","",INDEX($D:$D,MATCH($P259,$B:$B,0)))</f>
        <v/>
      </c>
      <c r="U259" t="str">
        <f t="shared" ref="U259:U322" si="69">IF($P259="","",INDEX($E:$E,MATCH($P259,$B:$B,0)))</f>
        <v/>
      </c>
      <c r="V259" t="str">
        <f>IF($T259="","",INDEX(CATEGORIAS!$A:$A,MATCH($T259,CATEGORIAS!$B:$B,0)))</f>
        <v/>
      </c>
      <c r="W259" t="str">
        <f>IF($U259="","",INDEX(SUBCATEGORIAS!$A:$A,MATCH($U259,SUBCATEGORIAS!$B:$B,0)))</f>
        <v/>
      </c>
      <c r="X259" t="str">
        <f t="shared" ref="X259:X322" si="70">IF($P259="","",INDEX($I:$I,MATCH($P259,$B:$B,0)))</f>
        <v/>
      </c>
      <c r="Y259" t="str">
        <f t="shared" si="59"/>
        <v/>
      </c>
      <c r="Z259" t="str">
        <f t="shared" si="60"/>
        <v/>
      </c>
      <c r="AB259">
        <v>257</v>
      </c>
      <c r="AC259" t="str">
        <f t="shared" si="63"/>
        <v/>
      </c>
      <c r="AD259" t="str">
        <f>IFERROR(IF(MATCH($AC256,$P:$P,0)&gt;0,CONCATENATE("descripcion: '",INDEX($R:$R,MATCH($AC256,$P:$P,0)),"',"),0),"")</f>
        <v>descripcion: 'Más de 140 stickrers',</v>
      </c>
      <c r="AI259" t="str">
        <f>IF($D259="","",INDEX(CATEGORIAS!$A:$A,MATCH($D259,CATEGORIAS!$B:$B,0)))</f>
        <v/>
      </c>
      <c r="AJ259" t="str">
        <f>IF($E259="","",INDEX(SUBCATEGORIAS!$A:$A,MATCH($E259,SUBCATEGORIAS!$B:$B,0)))</f>
        <v/>
      </c>
      <c r="AK259" t="str">
        <f t="shared" ref="AK259:AK322" si="71">IF(A259="","",A259)</f>
        <v/>
      </c>
      <c r="AM259" s="2" t="str">
        <f t="shared" si="61"/>
        <v/>
      </c>
      <c r="AN259" t="str">
        <f t="shared" si="62"/>
        <v/>
      </c>
      <c r="AO259" t="str">
        <f t="shared" ref="AO259:AO322" si="72">IF(A259="","",IF(A259/100&gt;0,IF(A259/10&gt;0,CONCATENATE("00",A259),CONCATENATE("0",A259)),A259))</f>
        <v/>
      </c>
      <c r="AP259" t="str">
        <f t="shared" ref="AP259:AP322" si="73">IF(A259="","",CONCATENATE("{ id_sku: '",CONCATENATE(AM259,AN259,AO259),"', id_articulo: '",INDEX($B:$B,MATCH($C259,$C:$C,0)),"', variacion: '",M259,"' },"))</f>
        <v/>
      </c>
    </row>
    <row r="260" spans="1:42" x14ac:dyDescent="0.25">
      <c r="A260" t="str">
        <f>IF(C260="","",MAX($A$2:A259)+1)</f>
        <v/>
      </c>
      <c r="B260" s="3" t="str">
        <f>IF(C260="","",IF(COUNTIF($C$2:$C259,$C260)=0,MAX($B$2:$B259)+1,""))</f>
        <v/>
      </c>
      <c r="L260" t="s">
        <v>625</v>
      </c>
      <c r="M260" s="3" t="str">
        <f t="shared" ref="M260:M323" si="74">_xlfn.TEXTJOIN(" - ",TRUE,F260:H260)</f>
        <v/>
      </c>
      <c r="N260" s="3" t="str">
        <f>IF(C260="","",IF(AND(C260&lt;&gt;"",D260&lt;&gt;"",E260&lt;&gt;"",I260&lt;&gt;"",M260&lt;&gt;"",J260&lt;&gt;"",IFERROR(MATCH(INDEX($B:$B,MATCH($C260,$C:$C,0)),IMAGENES!$B:$B,0),-1)&gt;0),"'si'","'no'"))</f>
        <v/>
      </c>
      <c r="P260" t="str">
        <f t="shared" si="64"/>
        <v/>
      </c>
      <c r="Q260" t="str">
        <f t="shared" si="65"/>
        <v/>
      </c>
      <c r="R260" t="str">
        <f t="shared" si="66"/>
        <v/>
      </c>
      <c r="S260" t="str">
        <f t="shared" si="67"/>
        <v/>
      </c>
      <c r="T260" t="str">
        <f t="shared" si="68"/>
        <v/>
      </c>
      <c r="U260" t="str">
        <f t="shared" si="69"/>
        <v/>
      </c>
      <c r="V260" t="str">
        <f>IF($T260="","",INDEX(CATEGORIAS!$A:$A,MATCH($T260,CATEGORIAS!$B:$B,0)))</f>
        <v/>
      </c>
      <c r="W260" t="str">
        <f>IF($U260="","",INDEX(SUBCATEGORIAS!$A:$A,MATCH($U260,SUBCATEGORIAS!$B:$B,0)))</f>
        <v/>
      </c>
      <c r="X260" t="str">
        <f t="shared" si="70"/>
        <v/>
      </c>
      <c r="Y260" t="str">
        <f t="shared" ref="Y260:Y323" si="75">IF($P260="","",IF(OR(INDEX($L:$L,MATCH($P260,$B:$B,0))=0,INDEX($L:$L,MATCH($P260,$B:$B,0))=" "),"",INDEX($L:$L,MATCH($P260,$B:$B,0))))</f>
        <v/>
      </c>
      <c r="Z260" t="str">
        <f t="shared" ref="Z260:Z323" si="76">IF($P260="","",INDEX($N:$N,MATCH($P260,$B:$B,0)))</f>
        <v/>
      </c>
      <c r="AB260">
        <v>258</v>
      </c>
      <c r="AC260" t="str">
        <f t="shared" si="63"/>
        <v/>
      </c>
      <c r="AD260" t="str">
        <f>IFERROR(IF(MATCH($AC256,$P:$P,0)&gt;0,CONCATENATE("descripcion_larga: '",INDEX($S:$S,MATCH($AC256,$P:$P,0)),"',"),0),"")</f>
        <v>descripcion_larga: '0',</v>
      </c>
      <c r="AI260" t="str">
        <f>IF($D260="","",INDEX(CATEGORIAS!$A:$A,MATCH($D260,CATEGORIAS!$B:$B,0)))</f>
        <v/>
      </c>
      <c r="AJ260" t="str">
        <f>IF($E260="","",INDEX(SUBCATEGORIAS!$A:$A,MATCH($E260,SUBCATEGORIAS!$B:$B,0)))</f>
        <v/>
      </c>
      <c r="AK260" t="str">
        <f t="shared" si="71"/>
        <v/>
      </c>
      <c r="AM260" s="2" t="str">
        <f t="shared" ref="AM260:AM323" si="77">IF(AI260="","",IF(AI260/100&gt;0,IF(AI260/10&gt;0,CONCATENATE("00",AI260),CONCATENATE("0",AI260)),AI260))</f>
        <v/>
      </c>
      <c r="AN260" t="str">
        <f t="shared" ref="AN260:AN323" si="78">IF(AJ260="","",IF(AJ260/100&gt;0,IF(AJ260/10&gt;0,CONCATENATE("00",AJ260),CONCATENATE("0",AJ260)),AJ260))</f>
        <v/>
      </c>
      <c r="AO260" t="str">
        <f t="shared" si="72"/>
        <v/>
      </c>
      <c r="AP260" t="str">
        <f t="shared" si="73"/>
        <v/>
      </c>
    </row>
    <row r="261" spans="1:42" x14ac:dyDescent="0.25">
      <c r="A261" t="str">
        <f>IF(C261="","",MAX($A$2:A260)+1)</f>
        <v/>
      </c>
      <c r="B261" s="3" t="str">
        <f>IF(C261="","",IF(COUNTIF($C$2:$C260,$C261)=0,MAX($B$2:$B260)+1,""))</f>
        <v/>
      </c>
      <c r="L261" t="s">
        <v>625</v>
      </c>
      <c r="M261" s="3" t="str">
        <f t="shared" si="74"/>
        <v/>
      </c>
      <c r="N261" s="3" t="str">
        <f>IF(C261="","",IF(AND(C261&lt;&gt;"",D261&lt;&gt;"",E261&lt;&gt;"",I261&lt;&gt;"",M261&lt;&gt;"",J261&lt;&gt;"",IFERROR(MATCH(INDEX($B:$B,MATCH($C261,$C:$C,0)),IMAGENES!$B:$B,0),-1)&gt;0),"'si'","'no'"))</f>
        <v/>
      </c>
      <c r="P261" t="str">
        <f t="shared" si="64"/>
        <v/>
      </c>
      <c r="Q261" t="str">
        <f t="shared" si="65"/>
        <v/>
      </c>
      <c r="R261" t="str">
        <f t="shared" si="66"/>
        <v/>
      </c>
      <c r="S261" t="str">
        <f t="shared" si="67"/>
        <v/>
      </c>
      <c r="T261" t="str">
        <f t="shared" si="68"/>
        <v/>
      </c>
      <c r="U261" t="str">
        <f t="shared" si="69"/>
        <v/>
      </c>
      <c r="V261" t="str">
        <f>IF($T261="","",INDEX(CATEGORIAS!$A:$A,MATCH($T261,CATEGORIAS!$B:$B,0)))</f>
        <v/>
      </c>
      <c r="W261" t="str">
        <f>IF($U261="","",INDEX(SUBCATEGORIAS!$A:$A,MATCH($U261,SUBCATEGORIAS!$B:$B,0)))</f>
        <v/>
      </c>
      <c r="X261" t="str">
        <f t="shared" si="70"/>
        <v/>
      </c>
      <c r="Y261" t="str">
        <f t="shared" si="75"/>
        <v/>
      </c>
      <c r="Z261" t="str">
        <f t="shared" si="76"/>
        <v/>
      </c>
      <c r="AB261">
        <v>259</v>
      </c>
      <c r="AC261" t="str">
        <f t="shared" ref="AC261:AC324" si="79">IF(AB260/11=INT(AB260/11),AB260/11+1,"")</f>
        <v/>
      </c>
      <c r="AD261" t="str">
        <f>IFERROR(IF(MATCH($AC256,$P:$P,0)&gt;0,CONCATENATE("id_categoria: '",INDEX($V:$V,MATCH($AC256,$P:$P,0)),"',"),0),"")</f>
        <v>id_categoria: '1',</v>
      </c>
      <c r="AI261" t="str">
        <f>IF($D261="","",INDEX(CATEGORIAS!$A:$A,MATCH($D261,CATEGORIAS!$B:$B,0)))</f>
        <v/>
      </c>
      <c r="AJ261" t="str">
        <f>IF($E261="","",INDEX(SUBCATEGORIAS!$A:$A,MATCH($E261,SUBCATEGORIAS!$B:$B,0)))</f>
        <v/>
      </c>
      <c r="AK261" t="str">
        <f t="shared" si="71"/>
        <v/>
      </c>
      <c r="AM261" s="2" t="str">
        <f t="shared" si="77"/>
        <v/>
      </c>
      <c r="AN261" t="str">
        <f t="shared" si="78"/>
        <v/>
      </c>
      <c r="AO261" t="str">
        <f t="shared" si="72"/>
        <v/>
      </c>
      <c r="AP261" t="str">
        <f t="shared" si="73"/>
        <v/>
      </c>
    </row>
    <row r="262" spans="1:42" x14ac:dyDescent="0.25">
      <c r="A262" t="str">
        <f>IF(C262="","",MAX($A$2:A261)+1)</f>
        <v/>
      </c>
      <c r="B262" s="3" t="str">
        <f>IF(C262="","",IF(COUNTIF($C$2:$C261,$C262)=0,MAX($B$2:$B261)+1,""))</f>
        <v/>
      </c>
      <c r="L262" t="s">
        <v>625</v>
      </c>
      <c r="M262" s="3" t="str">
        <f t="shared" si="74"/>
        <v/>
      </c>
      <c r="N262" s="3" t="str">
        <f>IF(C262="","",IF(AND(C262&lt;&gt;"",D262&lt;&gt;"",E262&lt;&gt;"",I262&lt;&gt;"",M262&lt;&gt;"",J262&lt;&gt;"",IFERROR(MATCH(INDEX($B:$B,MATCH($C262,$C:$C,0)),IMAGENES!$B:$B,0),-1)&gt;0),"'si'","'no'"))</f>
        <v/>
      </c>
      <c r="P262" t="str">
        <f t="shared" si="64"/>
        <v/>
      </c>
      <c r="Q262" t="str">
        <f t="shared" si="65"/>
        <v/>
      </c>
      <c r="R262" t="str">
        <f t="shared" si="66"/>
        <v/>
      </c>
      <c r="S262" t="str">
        <f t="shared" si="67"/>
        <v/>
      </c>
      <c r="T262" t="str">
        <f t="shared" si="68"/>
        <v/>
      </c>
      <c r="U262" t="str">
        <f t="shared" si="69"/>
        <v/>
      </c>
      <c r="V262" t="str">
        <f>IF($T262="","",INDEX(CATEGORIAS!$A:$A,MATCH($T262,CATEGORIAS!$B:$B,0)))</f>
        <v/>
      </c>
      <c r="W262" t="str">
        <f>IF($U262="","",INDEX(SUBCATEGORIAS!$A:$A,MATCH($U262,SUBCATEGORIAS!$B:$B,0)))</f>
        <v/>
      </c>
      <c r="X262" t="str">
        <f t="shared" si="70"/>
        <v/>
      </c>
      <c r="Y262" t="str">
        <f t="shared" si="75"/>
        <v/>
      </c>
      <c r="Z262" t="str">
        <f t="shared" si="76"/>
        <v/>
      </c>
      <c r="AB262">
        <v>260</v>
      </c>
      <c r="AC262" t="str">
        <f t="shared" si="79"/>
        <v/>
      </c>
      <c r="AD262" t="str">
        <f>IFERROR(IF(MATCH($AC256,$P:$P,0)&gt;0,CONCATENATE("id_subcategoria: '",INDEX($W:$W,MATCH($AC256,$P:$P,0)),"',"),0),"")</f>
        <v>id_subcategoria: '13',</v>
      </c>
      <c r="AI262" t="str">
        <f>IF($D262="","",INDEX(CATEGORIAS!$A:$A,MATCH($D262,CATEGORIAS!$B:$B,0)))</f>
        <v/>
      </c>
      <c r="AJ262" t="str">
        <f>IF($E262="","",INDEX(SUBCATEGORIAS!$A:$A,MATCH($E262,SUBCATEGORIAS!$B:$B,0)))</f>
        <v/>
      </c>
      <c r="AK262" t="str">
        <f t="shared" si="71"/>
        <v/>
      </c>
      <c r="AM262" s="2" t="str">
        <f t="shared" si="77"/>
        <v/>
      </c>
      <c r="AN262" t="str">
        <f t="shared" si="78"/>
        <v/>
      </c>
      <c r="AO262" t="str">
        <f t="shared" si="72"/>
        <v/>
      </c>
      <c r="AP262" t="str">
        <f t="shared" si="73"/>
        <v/>
      </c>
    </row>
    <row r="263" spans="1:42" x14ac:dyDescent="0.25">
      <c r="A263" t="str">
        <f>IF(C263="","",MAX($A$2:A262)+1)</f>
        <v/>
      </c>
      <c r="B263" s="3" t="str">
        <f>IF(C263="","",IF(COUNTIF($C$2:$C262,$C263)=0,MAX($B$2:$B262)+1,""))</f>
        <v/>
      </c>
      <c r="L263" t="s">
        <v>625</v>
      </c>
      <c r="M263" s="3" t="str">
        <f t="shared" si="74"/>
        <v/>
      </c>
      <c r="N263" s="3" t="str">
        <f>IF(C263="","",IF(AND(C263&lt;&gt;"",D263&lt;&gt;"",E263&lt;&gt;"",I263&lt;&gt;"",M263&lt;&gt;"",J263&lt;&gt;"",IFERROR(MATCH(INDEX($B:$B,MATCH($C263,$C:$C,0)),IMAGENES!$B:$B,0),-1)&gt;0),"'si'","'no'"))</f>
        <v/>
      </c>
      <c r="P263" t="str">
        <f t="shared" si="64"/>
        <v/>
      </c>
      <c r="Q263" t="str">
        <f t="shared" si="65"/>
        <v/>
      </c>
      <c r="R263" t="str">
        <f t="shared" si="66"/>
        <v/>
      </c>
      <c r="S263" t="str">
        <f t="shared" si="67"/>
        <v/>
      </c>
      <c r="T263" t="str">
        <f t="shared" si="68"/>
        <v/>
      </c>
      <c r="U263" t="str">
        <f t="shared" si="69"/>
        <v/>
      </c>
      <c r="V263" t="str">
        <f>IF($T263="","",INDEX(CATEGORIAS!$A:$A,MATCH($T263,CATEGORIAS!$B:$B,0)))</f>
        <v/>
      </c>
      <c r="W263" t="str">
        <f>IF($U263="","",INDEX(SUBCATEGORIAS!$A:$A,MATCH($U263,SUBCATEGORIAS!$B:$B,0)))</f>
        <v/>
      </c>
      <c r="X263" t="str">
        <f t="shared" si="70"/>
        <v/>
      </c>
      <c r="Y263" t="str">
        <f t="shared" si="75"/>
        <v/>
      </c>
      <c r="Z263" t="str">
        <f t="shared" si="76"/>
        <v/>
      </c>
      <c r="AB263">
        <v>261</v>
      </c>
      <c r="AC263" t="str">
        <f t="shared" si="79"/>
        <v/>
      </c>
      <c r="AD263" t="str">
        <f>IFERROR(IF(MATCH($AC256,$P:$P,0)&gt;0,CONCATENATE("precio: ",INDEX($X:$X,MATCH($AC256,$P:$P,0)),","),0),"")</f>
        <v>precio: 2000,</v>
      </c>
      <c r="AI263" t="str">
        <f>IF($D263="","",INDEX(CATEGORIAS!$A:$A,MATCH($D263,CATEGORIAS!$B:$B,0)))</f>
        <v/>
      </c>
      <c r="AJ263" t="str">
        <f>IF($E263="","",INDEX(SUBCATEGORIAS!$A:$A,MATCH($E263,SUBCATEGORIAS!$B:$B,0)))</f>
        <v/>
      </c>
      <c r="AK263" t="str">
        <f t="shared" si="71"/>
        <v/>
      </c>
      <c r="AM263" s="2" t="str">
        <f t="shared" si="77"/>
        <v/>
      </c>
      <c r="AN263" t="str">
        <f t="shared" si="78"/>
        <v/>
      </c>
      <c r="AO263" t="str">
        <f t="shared" si="72"/>
        <v/>
      </c>
      <c r="AP263" t="str">
        <f t="shared" si="73"/>
        <v/>
      </c>
    </row>
    <row r="264" spans="1:42" x14ac:dyDescent="0.25">
      <c r="A264" t="str">
        <f>IF(C264="","",MAX($A$2:A263)+1)</f>
        <v/>
      </c>
      <c r="B264" s="3" t="str">
        <f>IF(C264="","",IF(COUNTIF($C$2:$C263,$C264)=0,MAX($B$2:$B263)+1,""))</f>
        <v/>
      </c>
      <c r="L264" t="s">
        <v>625</v>
      </c>
      <c r="M264" s="3" t="str">
        <f t="shared" si="74"/>
        <v/>
      </c>
      <c r="N264" s="3" t="str">
        <f>IF(C264="","",IF(AND(C264&lt;&gt;"",D264&lt;&gt;"",E264&lt;&gt;"",I264&lt;&gt;"",M264&lt;&gt;"",J264&lt;&gt;"",IFERROR(MATCH(INDEX($B:$B,MATCH($C264,$C:$C,0)),IMAGENES!$B:$B,0),-1)&gt;0),"'si'","'no'"))</f>
        <v/>
      </c>
      <c r="P264" t="str">
        <f t="shared" si="64"/>
        <v/>
      </c>
      <c r="Q264" t="str">
        <f t="shared" si="65"/>
        <v/>
      </c>
      <c r="R264" t="str">
        <f t="shared" si="66"/>
        <v/>
      </c>
      <c r="S264" t="str">
        <f t="shared" si="67"/>
        <v/>
      </c>
      <c r="T264" t="str">
        <f t="shared" si="68"/>
        <v/>
      </c>
      <c r="U264" t="str">
        <f t="shared" si="69"/>
        <v/>
      </c>
      <c r="V264" t="str">
        <f>IF($T264="","",INDEX(CATEGORIAS!$A:$A,MATCH($T264,CATEGORIAS!$B:$B,0)))</f>
        <v/>
      </c>
      <c r="W264" t="str">
        <f>IF($U264="","",INDEX(SUBCATEGORIAS!$A:$A,MATCH($U264,SUBCATEGORIAS!$B:$B,0)))</f>
        <v/>
      </c>
      <c r="X264" t="str">
        <f t="shared" si="70"/>
        <v/>
      </c>
      <c r="Y264" t="str">
        <f t="shared" si="75"/>
        <v/>
      </c>
      <c r="Z264" t="str">
        <f t="shared" si="76"/>
        <v/>
      </c>
      <c r="AB264">
        <v>262</v>
      </c>
      <c r="AC264" t="str">
        <f t="shared" si="79"/>
        <v/>
      </c>
      <c r="AD264" t="str">
        <f>IFERROR(IF(MATCH($AC256,$P:$P,0)&gt;0,CONCATENATE("video: ",IF(OR(INDEX($Y:$Y,MATCH($AC256,$P:$P,0))=0,INDEX($Y:$Y,MATCH($AC256,$P:$P,0))=" ",INDEX($Y:$Y,MATCH($AC256,$P:$P,0))=""),CONCATENATE(CHAR(39),CHAR(39)),CONCATENATE(CHAR(39),INDEX($Y:$Y,MATCH($AC256,$P:$P,0)),CHAR(39))),","),0),"")</f>
        <v>video: '',</v>
      </c>
      <c r="AI264" t="str">
        <f>IF($D264="","",INDEX(CATEGORIAS!$A:$A,MATCH($D264,CATEGORIAS!$B:$B,0)))</f>
        <v/>
      </c>
      <c r="AJ264" t="str">
        <f>IF($E264="","",INDEX(SUBCATEGORIAS!$A:$A,MATCH($E264,SUBCATEGORIAS!$B:$B,0)))</f>
        <v/>
      </c>
      <c r="AK264" t="str">
        <f t="shared" si="71"/>
        <v/>
      </c>
      <c r="AM264" s="2" t="str">
        <f t="shared" si="77"/>
        <v/>
      </c>
      <c r="AN264" t="str">
        <f t="shared" si="78"/>
        <v/>
      </c>
      <c r="AO264" t="str">
        <f t="shared" si="72"/>
        <v/>
      </c>
      <c r="AP264" t="str">
        <f t="shared" si="73"/>
        <v/>
      </c>
    </row>
    <row r="265" spans="1:42" x14ac:dyDescent="0.25">
      <c r="A265" t="str">
        <f>IF(C265="","",MAX($A$2:A264)+1)</f>
        <v/>
      </c>
      <c r="B265" s="3" t="str">
        <f>IF(C265="","",IF(COUNTIF($C$2:$C264,$C265)=0,MAX($B$2:$B264)+1,""))</f>
        <v/>
      </c>
      <c r="L265" t="s">
        <v>625</v>
      </c>
      <c r="M265" s="3" t="str">
        <f t="shared" si="74"/>
        <v/>
      </c>
      <c r="N265" s="3" t="str">
        <f>IF(C265="","",IF(AND(C265&lt;&gt;"",D265&lt;&gt;"",E265&lt;&gt;"",I265&lt;&gt;"",M265&lt;&gt;"",J265&lt;&gt;"",IFERROR(MATCH(INDEX($B:$B,MATCH($C265,$C:$C,0)),IMAGENES!$B:$B,0),-1)&gt;0),"'si'","'no'"))</f>
        <v/>
      </c>
      <c r="P265" t="str">
        <f t="shared" si="64"/>
        <v/>
      </c>
      <c r="Q265" t="str">
        <f t="shared" si="65"/>
        <v/>
      </c>
      <c r="R265" t="str">
        <f t="shared" si="66"/>
        <v/>
      </c>
      <c r="S265" t="str">
        <f t="shared" si="67"/>
        <v/>
      </c>
      <c r="T265" t="str">
        <f t="shared" si="68"/>
        <v/>
      </c>
      <c r="U265" t="str">
        <f t="shared" si="69"/>
        <v/>
      </c>
      <c r="V265" t="str">
        <f>IF($T265="","",INDEX(CATEGORIAS!$A:$A,MATCH($T265,CATEGORIAS!$B:$B,0)))</f>
        <v/>
      </c>
      <c r="W265" t="str">
        <f>IF($U265="","",INDEX(SUBCATEGORIAS!$A:$A,MATCH($U265,SUBCATEGORIAS!$B:$B,0)))</f>
        <v/>
      </c>
      <c r="X265" t="str">
        <f t="shared" si="70"/>
        <v/>
      </c>
      <c r="Y265" t="str">
        <f t="shared" si="75"/>
        <v/>
      </c>
      <c r="Z265" t="str">
        <f t="shared" si="76"/>
        <v/>
      </c>
      <c r="AB265">
        <v>263</v>
      </c>
      <c r="AC265" t="str">
        <f t="shared" si="79"/>
        <v/>
      </c>
      <c r="AD265" t="str">
        <f>IFERROR(IF(MATCH($AC256,$P:$P,0)&gt;0,CONCATENATE("disponible: ",INDEX($Z:$Z,MATCH($AC256,$P:$P,0)),","),0),"")</f>
        <v>disponible: 'si',</v>
      </c>
      <c r="AI265" t="str">
        <f>IF($D265="","",INDEX(CATEGORIAS!$A:$A,MATCH($D265,CATEGORIAS!$B:$B,0)))</f>
        <v/>
      </c>
      <c r="AJ265" t="str">
        <f>IF($E265="","",INDEX(SUBCATEGORIAS!$A:$A,MATCH($E265,SUBCATEGORIAS!$B:$B,0)))</f>
        <v/>
      </c>
      <c r="AK265" t="str">
        <f t="shared" si="71"/>
        <v/>
      </c>
      <c r="AM265" s="2" t="str">
        <f t="shared" si="77"/>
        <v/>
      </c>
      <c r="AN265" t="str">
        <f t="shared" si="78"/>
        <v/>
      </c>
      <c r="AO265" t="str">
        <f t="shared" si="72"/>
        <v/>
      </c>
      <c r="AP265" t="str">
        <f t="shared" si="73"/>
        <v/>
      </c>
    </row>
    <row r="266" spans="1:42" x14ac:dyDescent="0.25">
      <c r="A266" t="str">
        <f>IF(C266="","",MAX($A$2:A265)+1)</f>
        <v/>
      </c>
      <c r="B266" s="3" t="str">
        <f>IF(C266="","",IF(COUNTIF($C$2:$C265,$C266)=0,MAX($B$2:$B265)+1,""))</f>
        <v/>
      </c>
      <c r="L266" t="s">
        <v>625</v>
      </c>
      <c r="M266" s="3" t="str">
        <f t="shared" si="74"/>
        <v/>
      </c>
      <c r="N266" s="3" t="str">
        <f>IF(C266="","",IF(AND(C266&lt;&gt;"",D266&lt;&gt;"",E266&lt;&gt;"",I266&lt;&gt;"",M266&lt;&gt;"",J266&lt;&gt;"",IFERROR(MATCH(INDEX($B:$B,MATCH($C266,$C:$C,0)),IMAGENES!$B:$B,0),-1)&gt;0),"'si'","'no'"))</f>
        <v/>
      </c>
      <c r="P266" t="str">
        <f t="shared" si="64"/>
        <v/>
      </c>
      <c r="Q266" t="str">
        <f t="shared" si="65"/>
        <v/>
      </c>
      <c r="R266" t="str">
        <f t="shared" si="66"/>
        <v/>
      </c>
      <c r="S266" t="str">
        <f t="shared" si="67"/>
        <v/>
      </c>
      <c r="T266" t="str">
        <f t="shared" si="68"/>
        <v/>
      </c>
      <c r="U266" t="str">
        <f t="shared" si="69"/>
        <v/>
      </c>
      <c r="V266" t="str">
        <f>IF($T266="","",INDEX(CATEGORIAS!$A:$A,MATCH($T266,CATEGORIAS!$B:$B,0)))</f>
        <v/>
      </c>
      <c r="W266" t="str">
        <f>IF($U266="","",INDEX(SUBCATEGORIAS!$A:$A,MATCH($U266,SUBCATEGORIAS!$B:$B,0)))</f>
        <v/>
      </c>
      <c r="X266" t="str">
        <f t="shared" si="70"/>
        <v/>
      </c>
      <c r="Y266" t="str">
        <f t="shared" si="75"/>
        <v/>
      </c>
      <c r="Z266" t="str">
        <f t="shared" si="76"/>
        <v/>
      </c>
      <c r="AB266">
        <v>264</v>
      </c>
      <c r="AC266" t="str">
        <f t="shared" si="79"/>
        <v/>
      </c>
      <c r="AD266" t="str">
        <f>IFERROR(IF(MATCH($AC256,$P:$P,0)&gt;0,"},",0),"")</f>
        <v>},</v>
      </c>
      <c r="AI266" t="str">
        <f>IF($D266="","",INDEX(CATEGORIAS!$A:$A,MATCH($D266,CATEGORIAS!$B:$B,0)))</f>
        <v/>
      </c>
      <c r="AJ266" t="str">
        <f>IF($E266="","",INDEX(SUBCATEGORIAS!$A:$A,MATCH($E266,SUBCATEGORIAS!$B:$B,0)))</f>
        <v/>
      </c>
      <c r="AK266" t="str">
        <f t="shared" si="71"/>
        <v/>
      </c>
      <c r="AM266" s="2" t="str">
        <f t="shared" si="77"/>
        <v/>
      </c>
      <c r="AN266" t="str">
        <f t="shared" si="78"/>
        <v/>
      </c>
      <c r="AO266" t="str">
        <f t="shared" si="72"/>
        <v/>
      </c>
      <c r="AP266" t="str">
        <f t="shared" si="73"/>
        <v/>
      </c>
    </row>
    <row r="267" spans="1:42" x14ac:dyDescent="0.25">
      <c r="A267" t="str">
        <f>IF(C267="","",MAX($A$2:A266)+1)</f>
        <v/>
      </c>
      <c r="B267" s="3" t="str">
        <f>IF(C267="","",IF(COUNTIF($C$2:$C266,$C267)=0,MAX($B$2:$B266)+1,""))</f>
        <v/>
      </c>
      <c r="L267" t="s">
        <v>625</v>
      </c>
      <c r="M267" s="3" t="str">
        <f t="shared" si="74"/>
        <v/>
      </c>
      <c r="N267" s="3" t="str">
        <f>IF(C267="","",IF(AND(C267&lt;&gt;"",D267&lt;&gt;"",E267&lt;&gt;"",I267&lt;&gt;"",M267&lt;&gt;"",J267&lt;&gt;"",IFERROR(MATCH(INDEX($B:$B,MATCH($C267,$C:$C,0)),IMAGENES!$B:$B,0),-1)&gt;0),"'si'","'no'"))</f>
        <v/>
      </c>
      <c r="P267" t="str">
        <f t="shared" si="64"/>
        <v/>
      </c>
      <c r="Q267" t="str">
        <f t="shared" si="65"/>
        <v/>
      </c>
      <c r="R267" t="str">
        <f t="shared" si="66"/>
        <v/>
      </c>
      <c r="S267" t="str">
        <f t="shared" si="67"/>
        <v/>
      </c>
      <c r="T267" t="str">
        <f t="shared" si="68"/>
        <v/>
      </c>
      <c r="U267" t="str">
        <f t="shared" si="69"/>
        <v/>
      </c>
      <c r="V267" t="str">
        <f>IF($T267="","",INDEX(CATEGORIAS!$A:$A,MATCH($T267,CATEGORIAS!$B:$B,0)))</f>
        <v/>
      </c>
      <c r="W267" t="str">
        <f>IF($U267="","",INDEX(SUBCATEGORIAS!$A:$A,MATCH($U267,SUBCATEGORIAS!$B:$B,0)))</f>
        <v/>
      </c>
      <c r="X267" t="str">
        <f t="shared" si="70"/>
        <v/>
      </c>
      <c r="Y267" t="str">
        <f t="shared" si="75"/>
        <v/>
      </c>
      <c r="Z267" t="str">
        <f t="shared" si="76"/>
        <v/>
      </c>
      <c r="AB267">
        <v>265</v>
      </c>
      <c r="AC267">
        <f t="shared" si="79"/>
        <v>25</v>
      </c>
      <c r="AD267" t="str">
        <f>IFERROR(IF(MATCH($AC267,$P:$P,0)&gt;0,"{",0),"")</f>
        <v>{</v>
      </c>
      <c r="AI267" t="str">
        <f>IF($D267="","",INDEX(CATEGORIAS!$A:$A,MATCH($D267,CATEGORIAS!$B:$B,0)))</f>
        <v/>
      </c>
      <c r="AJ267" t="str">
        <f>IF($E267="","",INDEX(SUBCATEGORIAS!$A:$A,MATCH($E267,SUBCATEGORIAS!$B:$B,0)))</f>
        <v/>
      </c>
      <c r="AK267" t="str">
        <f t="shared" si="71"/>
        <v/>
      </c>
      <c r="AM267" s="2" t="str">
        <f t="shared" si="77"/>
        <v/>
      </c>
      <c r="AN267" t="str">
        <f t="shared" si="78"/>
        <v/>
      </c>
      <c r="AO267" t="str">
        <f t="shared" si="72"/>
        <v/>
      </c>
      <c r="AP267" t="str">
        <f t="shared" si="73"/>
        <v/>
      </c>
    </row>
    <row r="268" spans="1:42" x14ac:dyDescent="0.25">
      <c r="A268" t="str">
        <f>IF(C268="","",MAX($A$2:A267)+1)</f>
        <v/>
      </c>
      <c r="B268" s="3" t="str">
        <f>IF(C268="","",IF(COUNTIF($C$2:$C267,$C268)=0,MAX($B$2:$B267)+1,""))</f>
        <v/>
      </c>
      <c r="L268" t="s">
        <v>625</v>
      </c>
      <c r="M268" s="3" t="str">
        <f t="shared" si="74"/>
        <v/>
      </c>
      <c r="N268" s="3" t="str">
        <f>IF(C268="","",IF(AND(C268&lt;&gt;"",D268&lt;&gt;"",E268&lt;&gt;"",I268&lt;&gt;"",M268&lt;&gt;"",J268&lt;&gt;"",IFERROR(MATCH(INDEX($B:$B,MATCH($C268,$C:$C,0)),IMAGENES!$B:$B,0),-1)&gt;0),"'si'","'no'"))</f>
        <v/>
      </c>
      <c r="P268" t="str">
        <f t="shared" si="64"/>
        <v/>
      </c>
      <c r="Q268" t="str">
        <f t="shared" si="65"/>
        <v/>
      </c>
      <c r="R268" t="str">
        <f t="shared" si="66"/>
        <v/>
      </c>
      <c r="S268" t="str">
        <f t="shared" si="67"/>
        <v/>
      </c>
      <c r="T268" t="str">
        <f t="shared" si="68"/>
        <v/>
      </c>
      <c r="U268" t="str">
        <f t="shared" si="69"/>
        <v/>
      </c>
      <c r="V268" t="str">
        <f>IF($T268="","",INDEX(CATEGORIAS!$A:$A,MATCH($T268,CATEGORIAS!$B:$B,0)))</f>
        <v/>
      </c>
      <c r="W268" t="str">
        <f>IF($U268="","",INDEX(SUBCATEGORIAS!$A:$A,MATCH($U268,SUBCATEGORIAS!$B:$B,0)))</f>
        <v/>
      </c>
      <c r="X268" t="str">
        <f t="shared" si="70"/>
        <v/>
      </c>
      <c r="Y268" t="str">
        <f t="shared" si="75"/>
        <v/>
      </c>
      <c r="Z268" t="str">
        <f t="shared" si="76"/>
        <v/>
      </c>
      <c r="AB268">
        <v>266</v>
      </c>
      <c r="AC268" t="str">
        <f t="shared" si="79"/>
        <v/>
      </c>
      <c r="AD268" t="str">
        <f>IFERROR(IF(MATCH($AC267,$P:$P,0)&gt;0,CONCATENATE("id_articulo: ",$AC267,","),0),"")</f>
        <v>id_articulo: 25,</v>
      </c>
      <c r="AI268" t="str">
        <f>IF($D268="","",INDEX(CATEGORIAS!$A:$A,MATCH($D268,CATEGORIAS!$B:$B,0)))</f>
        <v/>
      </c>
      <c r="AJ268" t="str">
        <f>IF($E268="","",INDEX(SUBCATEGORIAS!$A:$A,MATCH($E268,SUBCATEGORIAS!$B:$B,0)))</f>
        <v/>
      </c>
      <c r="AK268" t="str">
        <f t="shared" si="71"/>
        <v/>
      </c>
      <c r="AM268" s="2" t="str">
        <f t="shared" si="77"/>
        <v/>
      </c>
      <c r="AN268" t="str">
        <f t="shared" si="78"/>
        <v/>
      </c>
      <c r="AO268" t="str">
        <f t="shared" si="72"/>
        <v/>
      </c>
      <c r="AP268" t="str">
        <f t="shared" si="73"/>
        <v/>
      </c>
    </row>
    <row r="269" spans="1:42" x14ac:dyDescent="0.25">
      <c r="A269" t="str">
        <f>IF(C269="","",MAX($A$2:A268)+1)</f>
        <v/>
      </c>
      <c r="B269" s="3" t="str">
        <f>IF(C269="","",IF(COUNTIF($C$2:$C268,$C269)=0,MAX($B$2:$B268)+1,""))</f>
        <v/>
      </c>
      <c r="L269" t="s">
        <v>625</v>
      </c>
      <c r="M269" s="3" t="str">
        <f t="shared" si="74"/>
        <v/>
      </c>
      <c r="N269" s="3" t="str">
        <f>IF(C269="","",IF(AND(C269&lt;&gt;"",D269&lt;&gt;"",E269&lt;&gt;"",I269&lt;&gt;"",M269&lt;&gt;"",J269&lt;&gt;"",IFERROR(MATCH(INDEX($B:$B,MATCH($C269,$C:$C,0)),IMAGENES!$B:$B,0),-1)&gt;0),"'si'","'no'"))</f>
        <v/>
      </c>
      <c r="P269" t="str">
        <f t="shared" si="64"/>
        <v/>
      </c>
      <c r="Q269" t="str">
        <f t="shared" si="65"/>
        <v/>
      </c>
      <c r="R269" t="str">
        <f t="shared" si="66"/>
        <v/>
      </c>
      <c r="S269" t="str">
        <f t="shared" si="67"/>
        <v/>
      </c>
      <c r="T269" t="str">
        <f t="shared" si="68"/>
        <v/>
      </c>
      <c r="U269" t="str">
        <f t="shared" si="69"/>
        <v/>
      </c>
      <c r="V269" t="str">
        <f>IF($T269="","",INDEX(CATEGORIAS!$A:$A,MATCH($T269,CATEGORIAS!$B:$B,0)))</f>
        <v/>
      </c>
      <c r="W269" t="str">
        <f>IF($U269="","",INDEX(SUBCATEGORIAS!$A:$A,MATCH($U269,SUBCATEGORIAS!$B:$B,0)))</f>
        <v/>
      </c>
      <c r="X269" t="str">
        <f t="shared" si="70"/>
        <v/>
      </c>
      <c r="Y269" t="str">
        <f t="shared" si="75"/>
        <v/>
      </c>
      <c r="Z269" t="str">
        <f t="shared" si="76"/>
        <v/>
      </c>
      <c r="AB269">
        <v>267</v>
      </c>
      <c r="AC269" t="str">
        <f t="shared" si="79"/>
        <v/>
      </c>
      <c r="AD269" t="str">
        <f>IFERROR(IF(MATCH($AC267,$P:$P,0)&gt;0,CONCATENATE("nombre: '",INDEX($Q:$Q,MATCH($AC267,$P:$P,0)),"',"),0),"")</f>
        <v>nombre: 'Stickers - Transporte (Motarro)',</v>
      </c>
      <c r="AI269" t="str">
        <f>IF($D269="","",INDEX(CATEGORIAS!$A:$A,MATCH($D269,CATEGORIAS!$B:$B,0)))</f>
        <v/>
      </c>
      <c r="AJ269" t="str">
        <f>IF($E269="","",INDEX(SUBCATEGORIAS!$A:$A,MATCH($E269,SUBCATEGORIAS!$B:$B,0)))</f>
        <v/>
      </c>
      <c r="AK269" t="str">
        <f t="shared" si="71"/>
        <v/>
      </c>
      <c r="AM269" s="2" t="str">
        <f t="shared" si="77"/>
        <v/>
      </c>
      <c r="AN269" t="str">
        <f t="shared" si="78"/>
        <v/>
      </c>
      <c r="AO269" t="str">
        <f t="shared" si="72"/>
        <v/>
      </c>
      <c r="AP269" t="str">
        <f t="shared" si="73"/>
        <v/>
      </c>
    </row>
    <row r="270" spans="1:42" x14ac:dyDescent="0.25">
      <c r="A270" t="str">
        <f>IF(C270="","",MAX($A$2:A269)+1)</f>
        <v/>
      </c>
      <c r="B270" s="3" t="str">
        <f>IF(C270="","",IF(COUNTIF($C$2:$C269,$C270)=0,MAX($B$2:$B269)+1,""))</f>
        <v/>
      </c>
      <c r="L270" t="s">
        <v>625</v>
      </c>
      <c r="M270" s="3" t="str">
        <f t="shared" si="74"/>
        <v/>
      </c>
      <c r="N270" s="3" t="str">
        <f>IF(C270="","",IF(AND(C270&lt;&gt;"",D270&lt;&gt;"",E270&lt;&gt;"",I270&lt;&gt;"",M270&lt;&gt;"",J270&lt;&gt;"",IFERROR(MATCH(INDEX($B:$B,MATCH($C270,$C:$C,0)),IMAGENES!$B:$B,0),-1)&gt;0),"'si'","'no'"))</f>
        <v/>
      </c>
      <c r="P270" t="str">
        <f t="shared" si="64"/>
        <v/>
      </c>
      <c r="Q270" t="str">
        <f t="shared" si="65"/>
        <v/>
      </c>
      <c r="R270" t="str">
        <f t="shared" si="66"/>
        <v/>
      </c>
      <c r="S270" t="str">
        <f t="shared" si="67"/>
        <v/>
      </c>
      <c r="T270" t="str">
        <f t="shared" si="68"/>
        <v/>
      </c>
      <c r="U270" t="str">
        <f t="shared" si="69"/>
        <v/>
      </c>
      <c r="V270" t="str">
        <f>IF($T270="","",INDEX(CATEGORIAS!$A:$A,MATCH($T270,CATEGORIAS!$B:$B,0)))</f>
        <v/>
      </c>
      <c r="W270" t="str">
        <f>IF($U270="","",INDEX(SUBCATEGORIAS!$A:$A,MATCH($U270,SUBCATEGORIAS!$B:$B,0)))</f>
        <v/>
      </c>
      <c r="X270" t="str">
        <f t="shared" si="70"/>
        <v/>
      </c>
      <c r="Y270" t="str">
        <f t="shared" si="75"/>
        <v/>
      </c>
      <c r="Z270" t="str">
        <f t="shared" si="76"/>
        <v/>
      </c>
      <c r="AB270">
        <v>268</v>
      </c>
      <c r="AC270" t="str">
        <f t="shared" si="79"/>
        <v/>
      </c>
      <c r="AD270" t="str">
        <f>IFERROR(IF(MATCH($AC267,$P:$P,0)&gt;0,CONCATENATE("descripcion: '",INDEX($R:$R,MATCH($AC267,$P:$P,0)),"',"),0),"")</f>
        <v>descripcion: 'Más de 140 stickrers',</v>
      </c>
      <c r="AI270" t="str">
        <f>IF($D270="","",INDEX(CATEGORIAS!$A:$A,MATCH($D270,CATEGORIAS!$B:$B,0)))</f>
        <v/>
      </c>
      <c r="AJ270" t="str">
        <f>IF($E270="","",INDEX(SUBCATEGORIAS!$A:$A,MATCH($E270,SUBCATEGORIAS!$B:$B,0)))</f>
        <v/>
      </c>
      <c r="AK270" t="str">
        <f t="shared" si="71"/>
        <v/>
      </c>
      <c r="AM270" s="2" t="str">
        <f t="shared" si="77"/>
        <v/>
      </c>
      <c r="AN270" t="str">
        <f t="shared" si="78"/>
        <v/>
      </c>
      <c r="AO270" t="str">
        <f t="shared" si="72"/>
        <v/>
      </c>
      <c r="AP270" t="str">
        <f t="shared" si="73"/>
        <v/>
      </c>
    </row>
    <row r="271" spans="1:42" x14ac:dyDescent="0.25">
      <c r="A271" t="str">
        <f>IF(C271="","",MAX($A$2:A270)+1)</f>
        <v/>
      </c>
      <c r="B271" s="3" t="str">
        <f>IF(C271="","",IF(COUNTIF($C$2:$C270,$C271)=0,MAX($B$2:$B270)+1,""))</f>
        <v/>
      </c>
      <c r="L271" t="s">
        <v>625</v>
      </c>
      <c r="M271" s="3" t="str">
        <f t="shared" si="74"/>
        <v/>
      </c>
      <c r="N271" s="3" t="str">
        <f>IF(C271="","",IF(AND(C271&lt;&gt;"",D271&lt;&gt;"",E271&lt;&gt;"",I271&lt;&gt;"",M271&lt;&gt;"",J271&lt;&gt;"",IFERROR(MATCH(INDEX($B:$B,MATCH($C271,$C:$C,0)),IMAGENES!$B:$B,0),-1)&gt;0),"'si'","'no'"))</f>
        <v/>
      </c>
      <c r="P271" t="str">
        <f t="shared" si="64"/>
        <v/>
      </c>
      <c r="Q271" t="str">
        <f t="shared" si="65"/>
        <v/>
      </c>
      <c r="R271" t="str">
        <f t="shared" si="66"/>
        <v/>
      </c>
      <c r="S271" t="str">
        <f t="shared" si="67"/>
        <v/>
      </c>
      <c r="T271" t="str">
        <f t="shared" si="68"/>
        <v/>
      </c>
      <c r="U271" t="str">
        <f t="shared" si="69"/>
        <v/>
      </c>
      <c r="V271" t="str">
        <f>IF($T271="","",INDEX(CATEGORIAS!$A:$A,MATCH($T271,CATEGORIAS!$B:$B,0)))</f>
        <v/>
      </c>
      <c r="W271" t="str">
        <f>IF($U271="","",INDEX(SUBCATEGORIAS!$A:$A,MATCH($U271,SUBCATEGORIAS!$B:$B,0)))</f>
        <v/>
      </c>
      <c r="X271" t="str">
        <f t="shared" si="70"/>
        <v/>
      </c>
      <c r="Y271" t="str">
        <f t="shared" si="75"/>
        <v/>
      </c>
      <c r="Z271" t="str">
        <f t="shared" si="76"/>
        <v/>
      </c>
      <c r="AB271">
        <v>269</v>
      </c>
      <c r="AC271" t="str">
        <f t="shared" si="79"/>
        <v/>
      </c>
      <c r="AD271" t="str">
        <f>IFERROR(IF(MATCH($AC267,$P:$P,0)&gt;0,CONCATENATE("descripcion_larga: '",INDEX($S:$S,MATCH($AC267,$P:$P,0)),"',"),0),"")</f>
        <v>descripcion_larga: '0',</v>
      </c>
      <c r="AI271" t="str">
        <f>IF($D271="","",INDEX(CATEGORIAS!$A:$A,MATCH($D271,CATEGORIAS!$B:$B,0)))</f>
        <v/>
      </c>
      <c r="AJ271" t="str">
        <f>IF($E271="","",INDEX(SUBCATEGORIAS!$A:$A,MATCH($E271,SUBCATEGORIAS!$B:$B,0)))</f>
        <v/>
      </c>
      <c r="AK271" t="str">
        <f t="shared" si="71"/>
        <v/>
      </c>
      <c r="AM271" s="2" t="str">
        <f t="shared" si="77"/>
        <v/>
      </c>
      <c r="AN271" t="str">
        <f t="shared" si="78"/>
        <v/>
      </c>
      <c r="AO271" t="str">
        <f t="shared" si="72"/>
        <v/>
      </c>
      <c r="AP271" t="str">
        <f t="shared" si="73"/>
        <v/>
      </c>
    </row>
    <row r="272" spans="1:42" x14ac:dyDescent="0.25">
      <c r="A272" t="str">
        <f>IF(C272="","",MAX($A$2:A271)+1)</f>
        <v/>
      </c>
      <c r="B272" s="3" t="str">
        <f>IF(C272="","",IF(COUNTIF($C$2:$C271,$C272)=0,MAX($B$2:$B271)+1,""))</f>
        <v/>
      </c>
      <c r="L272" t="s">
        <v>625</v>
      </c>
      <c r="M272" s="3" t="str">
        <f t="shared" si="74"/>
        <v/>
      </c>
      <c r="N272" s="3" t="str">
        <f>IF(C272="","",IF(AND(C272&lt;&gt;"",D272&lt;&gt;"",E272&lt;&gt;"",I272&lt;&gt;"",M272&lt;&gt;"",J272&lt;&gt;"",IFERROR(MATCH(INDEX($B:$B,MATCH($C272,$C:$C,0)),IMAGENES!$B:$B,0),-1)&gt;0),"'si'","'no'"))</f>
        <v/>
      </c>
      <c r="P272" t="str">
        <f t="shared" si="64"/>
        <v/>
      </c>
      <c r="Q272" t="str">
        <f t="shared" si="65"/>
        <v/>
      </c>
      <c r="R272" t="str">
        <f t="shared" si="66"/>
        <v/>
      </c>
      <c r="S272" t="str">
        <f t="shared" si="67"/>
        <v/>
      </c>
      <c r="T272" t="str">
        <f t="shared" si="68"/>
        <v/>
      </c>
      <c r="U272" t="str">
        <f t="shared" si="69"/>
        <v/>
      </c>
      <c r="V272" t="str">
        <f>IF($T272="","",INDEX(CATEGORIAS!$A:$A,MATCH($T272,CATEGORIAS!$B:$B,0)))</f>
        <v/>
      </c>
      <c r="W272" t="str">
        <f>IF($U272="","",INDEX(SUBCATEGORIAS!$A:$A,MATCH($U272,SUBCATEGORIAS!$B:$B,0)))</f>
        <v/>
      </c>
      <c r="X272" t="str">
        <f t="shared" si="70"/>
        <v/>
      </c>
      <c r="Y272" t="str">
        <f t="shared" si="75"/>
        <v/>
      </c>
      <c r="Z272" t="str">
        <f t="shared" si="76"/>
        <v/>
      </c>
      <c r="AB272">
        <v>270</v>
      </c>
      <c r="AC272" t="str">
        <f t="shared" si="79"/>
        <v/>
      </c>
      <c r="AD272" t="str">
        <f>IFERROR(IF(MATCH($AC267,$P:$P,0)&gt;0,CONCATENATE("id_categoria: '",INDEX($V:$V,MATCH($AC267,$P:$P,0)),"',"),0),"")</f>
        <v>id_categoria: '1',</v>
      </c>
      <c r="AI272" t="str">
        <f>IF($D272="","",INDEX(CATEGORIAS!$A:$A,MATCH($D272,CATEGORIAS!$B:$B,0)))</f>
        <v/>
      </c>
      <c r="AJ272" t="str">
        <f>IF($E272="","",INDEX(SUBCATEGORIAS!$A:$A,MATCH($E272,SUBCATEGORIAS!$B:$B,0)))</f>
        <v/>
      </c>
      <c r="AK272" t="str">
        <f t="shared" si="71"/>
        <v/>
      </c>
      <c r="AM272" s="2" t="str">
        <f t="shared" si="77"/>
        <v/>
      </c>
      <c r="AN272" t="str">
        <f t="shared" si="78"/>
        <v/>
      </c>
      <c r="AO272" t="str">
        <f t="shared" si="72"/>
        <v/>
      </c>
      <c r="AP272" t="str">
        <f t="shared" si="73"/>
        <v/>
      </c>
    </row>
    <row r="273" spans="1:42" x14ac:dyDescent="0.25">
      <c r="A273" t="str">
        <f>IF(C273="","",MAX($A$2:A272)+1)</f>
        <v/>
      </c>
      <c r="B273" s="3" t="str">
        <f>IF(C273="","",IF(COUNTIF($C$2:$C272,$C273)=0,MAX($B$2:$B272)+1,""))</f>
        <v/>
      </c>
      <c r="L273" t="s">
        <v>625</v>
      </c>
      <c r="M273" s="3" t="str">
        <f t="shared" si="74"/>
        <v/>
      </c>
      <c r="N273" s="3" t="str">
        <f>IF(C273="","",IF(AND(C273&lt;&gt;"",D273&lt;&gt;"",E273&lt;&gt;"",I273&lt;&gt;"",M273&lt;&gt;"",J273&lt;&gt;"",IFERROR(MATCH(INDEX($B:$B,MATCH($C273,$C:$C,0)),IMAGENES!$B:$B,0),-1)&gt;0),"'si'","'no'"))</f>
        <v/>
      </c>
      <c r="P273" t="str">
        <f t="shared" si="64"/>
        <v/>
      </c>
      <c r="Q273" t="str">
        <f t="shared" si="65"/>
        <v/>
      </c>
      <c r="R273" t="str">
        <f t="shared" si="66"/>
        <v/>
      </c>
      <c r="S273" t="str">
        <f t="shared" si="67"/>
        <v/>
      </c>
      <c r="T273" t="str">
        <f t="shared" si="68"/>
        <v/>
      </c>
      <c r="U273" t="str">
        <f t="shared" si="69"/>
        <v/>
      </c>
      <c r="V273" t="str">
        <f>IF($T273="","",INDEX(CATEGORIAS!$A:$A,MATCH($T273,CATEGORIAS!$B:$B,0)))</f>
        <v/>
      </c>
      <c r="W273" t="str">
        <f>IF($U273="","",INDEX(SUBCATEGORIAS!$A:$A,MATCH($U273,SUBCATEGORIAS!$B:$B,0)))</f>
        <v/>
      </c>
      <c r="X273" t="str">
        <f t="shared" si="70"/>
        <v/>
      </c>
      <c r="Y273" t="str">
        <f t="shared" si="75"/>
        <v/>
      </c>
      <c r="Z273" t="str">
        <f t="shared" si="76"/>
        <v/>
      </c>
      <c r="AB273">
        <v>271</v>
      </c>
      <c r="AC273" t="str">
        <f t="shared" si="79"/>
        <v/>
      </c>
      <c r="AD273" t="str">
        <f>IFERROR(IF(MATCH($AC267,$P:$P,0)&gt;0,CONCATENATE("id_subcategoria: '",INDEX($W:$W,MATCH($AC267,$P:$P,0)),"',"),0),"")</f>
        <v>id_subcategoria: '13',</v>
      </c>
      <c r="AI273" t="str">
        <f>IF($D273="","",INDEX(CATEGORIAS!$A:$A,MATCH($D273,CATEGORIAS!$B:$B,0)))</f>
        <v/>
      </c>
      <c r="AJ273" t="str">
        <f>IF($E273="","",INDEX(SUBCATEGORIAS!$A:$A,MATCH($E273,SUBCATEGORIAS!$B:$B,0)))</f>
        <v/>
      </c>
      <c r="AK273" t="str">
        <f t="shared" si="71"/>
        <v/>
      </c>
      <c r="AM273" s="2" t="str">
        <f t="shared" si="77"/>
        <v/>
      </c>
      <c r="AN273" t="str">
        <f t="shared" si="78"/>
        <v/>
      </c>
      <c r="AO273" t="str">
        <f t="shared" si="72"/>
        <v/>
      </c>
      <c r="AP273" t="str">
        <f t="shared" si="73"/>
        <v/>
      </c>
    </row>
    <row r="274" spans="1:42" x14ac:dyDescent="0.25">
      <c r="A274" t="str">
        <f>IF(C274="","",MAX($A$2:A273)+1)</f>
        <v/>
      </c>
      <c r="B274" s="3" t="str">
        <f>IF(C274="","",IF(COUNTIF($C$2:$C273,$C274)=0,MAX($B$2:$B273)+1,""))</f>
        <v/>
      </c>
      <c r="L274" t="s">
        <v>625</v>
      </c>
      <c r="M274" s="3" t="str">
        <f t="shared" si="74"/>
        <v/>
      </c>
      <c r="N274" s="3" t="str">
        <f>IF(C274="","",IF(AND(C274&lt;&gt;"",D274&lt;&gt;"",E274&lt;&gt;"",I274&lt;&gt;"",M274&lt;&gt;"",J274&lt;&gt;"",IFERROR(MATCH(INDEX($B:$B,MATCH($C274,$C:$C,0)),IMAGENES!$B:$B,0),-1)&gt;0),"'si'","'no'"))</f>
        <v/>
      </c>
      <c r="P274" t="str">
        <f t="shared" si="64"/>
        <v/>
      </c>
      <c r="Q274" t="str">
        <f t="shared" si="65"/>
        <v/>
      </c>
      <c r="R274" t="str">
        <f t="shared" si="66"/>
        <v/>
      </c>
      <c r="S274" t="str">
        <f t="shared" si="67"/>
        <v/>
      </c>
      <c r="T274" t="str">
        <f t="shared" si="68"/>
        <v/>
      </c>
      <c r="U274" t="str">
        <f t="shared" si="69"/>
        <v/>
      </c>
      <c r="V274" t="str">
        <f>IF($T274="","",INDEX(CATEGORIAS!$A:$A,MATCH($T274,CATEGORIAS!$B:$B,0)))</f>
        <v/>
      </c>
      <c r="W274" t="str">
        <f>IF($U274="","",INDEX(SUBCATEGORIAS!$A:$A,MATCH($U274,SUBCATEGORIAS!$B:$B,0)))</f>
        <v/>
      </c>
      <c r="X274" t="str">
        <f t="shared" si="70"/>
        <v/>
      </c>
      <c r="Y274" t="str">
        <f t="shared" si="75"/>
        <v/>
      </c>
      <c r="Z274" t="str">
        <f t="shared" si="76"/>
        <v/>
      </c>
      <c r="AB274">
        <v>272</v>
      </c>
      <c r="AC274" t="str">
        <f t="shared" si="79"/>
        <v/>
      </c>
      <c r="AD274" t="str">
        <f>IFERROR(IF(MATCH($AC267,$P:$P,0)&gt;0,CONCATENATE("precio: ",INDEX($X:$X,MATCH($AC267,$P:$P,0)),","),0),"")</f>
        <v>precio: 2000,</v>
      </c>
      <c r="AI274" t="str">
        <f>IF($D274="","",INDEX(CATEGORIAS!$A:$A,MATCH($D274,CATEGORIAS!$B:$B,0)))</f>
        <v/>
      </c>
      <c r="AJ274" t="str">
        <f>IF($E274="","",INDEX(SUBCATEGORIAS!$A:$A,MATCH($E274,SUBCATEGORIAS!$B:$B,0)))</f>
        <v/>
      </c>
      <c r="AK274" t="str">
        <f t="shared" si="71"/>
        <v/>
      </c>
      <c r="AM274" s="2" t="str">
        <f t="shared" si="77"/>
        <v/>
      </c>
      <c r="AN274" t="str">
        <f t="shared" si="78"/>
        <v/>
      </c>
      <c r="AO274" t="str">
        <f t="shared" si="72"/>
        <v/>
      </c>
      <c r="AP274" t="str">
        <f t="shared" si="73"/>
        <v/>
      </c>
    </row>
    <row r="275" spans="1:42" x14ac:dyDescent="0.25">
      <c r="A275" t="str">
        <f>IF(C275="","",MAX($A$2:A274)+1)</f>
        <v/>
      </c>
      <c r="B275" s="3" t="str">
        <f>IF(C275="","",IF(COUNTIF($C$2:$C274,$C275)=0,MAX($B$2:$B274)+1,""))</f>
        <v/>
      </c>
      <c r="L275" t="s">
        <v>625</v>
      </c>
      <c r="M275" s="3" t="str">
        <f t="shared" si="74"/>
        <v/>
      </c>
      <c r="N275" s="3" t="str">
        <f>IF(C275="","",IF(AND(C275&lt;&gt;"",D275&lt;&gt;"",E275&lt;&gt;"",I275&lt;&gt;"",M275&lt;&gt;"",J275&lt;&gt;"",IFERROR(MATCH(INDEX($B:$B,MATCH($C275,$C:$C,0)),IMAGENES!$B:$B,0),-1)&gt;0),"'si'","'no'"))</f>
        <v/>
      </c>
      <c r="P275" t="str">
        <f t="shared" si="64"/>
        <v/>
      </c>
      <c r="Q275" t="str">
        <f t="shared" si="65"/>
        <v/>
      </c>
      <c r="R275" t="str">
        <f t="shared" si="66"/>
        <v/>
      </c>
      <c r="S275" t="str">
        <f t="shared" si="67"/>
        <v/>
      </c>
      <c r="T275" t="str">
        <f t="shared" si="68"/>
        <v/>
      </c>
      <c r="U275" t="str">
        <f t="shared" si="69"/>
        <v/>
      </c>
      <c r="V275" t="str">
        <f>IF($T275="","",INDEX(CATEGORIAS!$A:$A,MATCH($T275,CATEGORIAS!$B:$B,0)))</f>
        <v/>
      </c>
      <c r="W275" t="str">
        <f>IF($U275="","",INDEX(SUBCATEGORIAS!$A:$A,MATCH($U275,SUBCATEGORIAS!$B:$B,0)))</f>
        <v/>
      </c>
      <c r="X275" t="str">
        <f t="shared" si="70"/>
        <v/>
      </c>
      <c r="Y275" t="str">
        <f t="shared" si="75"/>
        <v/>
      </c>
      <c r="Z275" t="str">
        <f t="shared" si="76"/>
        <v/>
      </c>
      <c r="AB275">
        <v>273</v>
      </c>
      <c r="AC275" t="str">
        <f t="shared" si="79"/>
        <v/>
      </c>
      <c r="AD275" t="str">
        <f>IFERROR(IF(MATCH($AC267,$P:$P,0)&gt;0,CONCATENATE("video: ",IF(OR(INDEX($Y:$Y,MATCH($AC267,$P:$P,0))=0,INDEX($Y:$Y,MATCH($AC267,$P:$P,0))=" ",INDEX($Y:$Y,MATCH($AC267,$P:$P,0))=""),CONCATENATE(CHAR(39),CHAR(39)),CONCATENATE(CHAR(39),INDEX($Y:$Y,MATCH($AC267,$P:$P,0)),CHAR(39))),","),0),"")</f>
        <v>video: '',</v>
      </c>
      <c r="AI275" t="str">
        <f>IF($D275="","",INDEX(CATEGORIAS!$A:$A,MATCH($D275,CATEGORIAS!$B:$B,0)))</f>
        <v/>
      </c>
      <c r="AJ275" t="str">
        <f>IF($E275="","",INDEX(SUBCATEGORIAS!$A:$A,MATCH($E275,SUBCATEGORIAS!$B:$B,0)))</f>
        <v/>
      </c>
      <c r="AK275" t="str">
        <f t="shared" si="71"/>
        <v/>
      </c>
      <c r="AM275" s="2" t="str">
        <f t="shared" si="77"/>
        <v/>
      </c>
      <c r="AN275" t="str">
        <f t="shared" si="78"/>
        <v/>
      </c>
      <c r="AO275" t="str">
        <f t="shared" si="72"/>
        <v/>
      </c>
      <c r="AP275" t="str">
        <f t="shared" si="73"/>
        <v/>
      </c>
    </row>
    <row r="276" spans="1:42" x14ac:dyDescent="0.25">
      <c r="A276" t="str">
        <f>IF(C276="","",MAX($A$2:A275)+1)</f>
        <v/>
      </c>
      <c r="B276" s="3" t="str">
        <f>IF(C276="","",IF(COUNTIF($C$2:$C275,$C276)=0,MAX($B$2:$B275)+1,""))</f>
        <v/>
      </c>
      <c r="L276" t="s">
        <v>625</v>
      </c>
      <c r="M276" s="3" t="str">
        <f t="shared" si="74"/>
        <v/>
      </c>
      <c r="N276" s="3" t="str">
        <f>IF(C276="","",IF(AND(C276&lt;&gt;"",D276&lt;&gt;"",E276&lt;&gt;"",I276&lt;&gt;"",M276&lt;&gt;"",J276&lt;&gt;"",IFERROR(MATCH(INDEX($B:$B,MATCH($C276,$C:$C,0)),IMAGENES!$B:$B,0),-1)&gt;0),"'si'","'no'"))</f>
        <v/>
      </c>
      <c r="P276" t="str">
        <f t="shared" si="64"/>
        <v/>
      </c>
      <c r="Q276" t="str">
        <f t="shared" si="65"/>
        <v/>
      </c>
      <c r="R276" t="str">
        <f t="shared" si="66"/>
        <v/>
      </c>
      <c r="S276" t="str">
        <f t="shared" si="67"/>
        <v/>
      </c>
      <c r="T276" t="str">
        <f t="shared" si="68"/>
        <v/>
      </c>
      <c r="U276" t="str">
        <f t="shared" si="69"/>
        <v/>
      </c>
      <c r="V276" t="str">
        <f>IF($T276="","",INDEX(CATEGORIAS!$A:$A,MATCH($T276,CATEGORIAS!$B:$B,0)))</f>
        <v/>
      </c>
      <c r="W276" t="str">
        <f>IF($U276="","",INDEX(SUBCATEGORIAS!$A:$A,MATCH($U276,SUBCATEGORIAS!$B:$B,0)))</f>
        <v/>
      </c>
      <c r="X276" t="str">
        <f t="shared" si="70"/>
        <v/>
      </c>
      <c r="Y276" t="str">
        <f t="shared" si="75"/>
        <v/>
      </c>
      <c r="Z276" t="str">
        <f t="shared" si="76"/>
        <v/>
      </c>
      <c r="AB276">
        <v>274</v>
      </c>
      <c r="AC276" t="str">
        <f t="shared" si="79"/>
        <v/>
      </c>
      <c r="AD276" t="str">
        <f>IFERROR(IF(MATCH($AC267,$P:$P,0)&gt;0,CONCATENATE("disponible: ",INDEX($Z:$Z,MATCH($AC267,$P:$P,0)),","),0),"")</f>
        <v>disponible: 'si',</v>
      </c>
      <c r="AI276" t="str">
        <f>IF($D276="","",INDEX(CATEGORIAS!$A:$A,MATCH($D276,CATEGORIAS!$B:$B,0)))</f>
        <v/>
      </c>
      <c r="AJ276" t="str">
        <f>IF($E276="","",INDEX(SUBCATEGORIAS!$A:$A,MATCH($E276,SUBCATEGORIAS!$B:$B,0)))</f>
        <v/>
      </c>
      <c r="AK276" t="str">
        <f t="shared" si="71"/>
        <v/>
      </c>
      <c r="AM276" s="2" t="str">
        <f t="shared" si="77"/>
        <v/>
      </c>
      <c r="AN276" t="str">
        <f t="shared" si="78"/>
        <v/>
      </c>
      <c r="AO276" t="str">
        <f t="shared" si="72"/>
        <v/>
      </c>
      <c r="AP276" t="str">
        <f t="shared" si="73"/>
        <v/>
      </c>
    </row>
    <row r="277" spans="1:42" x14ac:dyDescent="0.25">
      <c r="A277" t="str">
        <f>IF(C277="","",MAX($A$2:A276)+1)</f>
        <v/>
      </c>
      <c r="B277" s="3" t="str">
        <f>IF(C277="","",IF(COUNTIF($C$2:$C276,$C277)=0,MAX($B$2:$B276)+1,""))</f>
        <v/>
      </c>
      <c r="L277" t="s">
        <v>625</v>
      </c>
      <c r="M277" s="3" t="str">
        <f t="shared" si="74"/>
        <v/>
      </c>
      <c r="N277" s="3" t="str">
        <f>IF(C277="","",IF(AND(C277&lt;&gt;"",D277&lt;&gt;"",E277&lt;&gt;"",I277&lt;&gt;"",M277&lt;&gt;"",J277&lt;&gt;"",IFERROR(MATCH(INDEX($B:$B,MATCH($C277,$C:$C,0)),IMAGENES!$B:$B,0),-1)&gt;0),"'si'","'no'"))</f>
        <v/>
      </c>
      <c r="P277" t="str">
        <f t="shared" si="64"/>
        <v/>
      </c>
      <c r="Q277" t="str">
        <f t="shared" si="65"/>
        <v/>
      </c>
      <c r="R277" t="str">
        <f t="shared" si="66"/>
        <v/>
      </c>
      <c r="S277" t="str">
        <f t="shared" si="67"/>
        <v/>
      </c>
      <c r="T277" t="str">
        <f t="shared" si="68"/>
        <v/>
      </c>
      <c r="U277" t="str">
        <f t="shared" si="69"/>
        <v/>
      </c>
      <c r="V277" t="str">
        <f>IF($T277="","",INDEX(CATEGORIAS!$A:$A,MATCH($T277,CATEGORIAS!$B:$B,0)))</f>
        <v/>
      </c>
      <c r="W277" t="str">
        <f>IF($U277="","",INDEX(SUBCATEGORIAS!$A:$A,MATCH($U277,SUBCATEGORIAS!$B:$B,0)))</f>
        <v/>
      </c>
      <c r="X277" t="str">
        <f t="shared" si="70"/>
        <v/>
      </c>
      <c r="Y277" t="str">
        <f t="shared" si="75"/>
        <v/>
      </c>
      <c r="Z277" t="str">
        <f t="shared" si="76"/>
        <v/>
      </c>
      <c r="AB277">
        <v>275</v>
      </c>
      <c r="AC277" t="str">
        <f t="shared" si="79"/>
        <v/>
      </c>
      <c r="AD277" t="str">
        <f>IFERROR(IF(MATCH($AC267,$P:$P,0)&gt;0,"},",0),"")</f>
        <v>},</v>
      </c>
      <c r="AI277" t="str">
        <f>IF($D277="","",INDEX(CATEGORIAS!$A:$A,MATCH($D277,CATEGORIAS!$B:$B,0)))</f>
        <v/>
      </c>
      <c r="AJ277" t="str">
        <f>IF($E277="","",INDEX(SUBCATEGORIAS!$A:$A,MATCH($E277,SUBCATEGORIAS!$B:$B,0)))</f>
        <v/>
      </c>
      <c r="AK277" t="str">
        <f t="shared" si="71"/>
        <v/>
      </c>
      <c r="AM277" s="2" t="str">
        <f t="shared" si="77"/>
        <v/>
      </c>
      <c r="AN277" t="str">
        <f t="shared" si="78"/>
        <v/>
      </c>
      <c r="AO277" t="str">
        <f t="shared" si="72"/>
        <v/>
      </c>
      <c r="AP277" t="str">
        <f t="shared" si="73"/>
        <v/>
      </c>
    </row>
    <row r="278" spans="1:42" x14ac:dyDescent="0.25">
      <c r="A278" t="str">
        <f>IF(C278="","",MAX($A$2:A277)+1)</f>
        <v/>
      </c>
      <c r="B278" s="3" t="str">
        <f>IF(C278="","",IF(COUNTIF($C$2:$C277,$C278)=0,MAX($B$2:$B277)+1,""))</f>
        <v/>
      </c>
      <c r="L278" t="s">
        <v>625</v>
      </c>
      <c r="M278" s="3" t="str">
        <f t="shared" si="74"/>
        <v/>
      </c>
      <c r="N278" s="3" t="str">
        <f>IF(C278="","",IF(AND(C278&lt;&gt;"",D278&lt;&gt;"",E278&lt;&gt;"",I278&lt;&gt;"",M278&lt;&gt;"",J278&lt;&gt;"",IFERROR(MATCH(INDEX($B:$B,MATCH($C278,$C:$C,0)),IMAGENES!$B:$B,0),-1)&gt;0),"'si'","'no'"))</f>
        <v/>
      </c>
      <c r="P278" t="str">
        <f t="shared" si="64"/>
        <v/>
      </c>
      <c r="Q278" t="str">
        <f t="shared" si="65"/>
        <v/>
      </c>
      <c r="R278" t="str">
        <f t="shared" si="66"/>
        <v/>
      </c>
      <c r="S278" t="str">
        <f t="shared" si="67"/>
        <v/>
      </c>
      <c r="T278" t="str">
        <f t="shared" si="68"/>
        <v/>
      </c>
      <c r="U278" t="str">
        <f t="shared" si="69"/>
        <v/>
      </c>
      <c r="V278" t="str">
        <f>IF($T278="","",INDEX(CATEGORIAS!$A:$A,MATCH($T278,CATEGORIAS!$B:$B,0)))</f>
        <v/>
      </c>
      <c r="W278" t="str">
        <f>IF($U278="","",INDEX(SUBCATEGORIAS!$A:$A,MATCH($U278,SUBCATEGORIAS!$B:$B,0)))</f>
        <v/>
      </c>
      <c r="X278" t="str">
        <f t="shared" si="70"/>
        <v/>
      </c>
      <c r="Y278" t="str">
        <f t="shared" si="75"/>
        <v/>
      </c>
      <c r="Z278" t="str">
        <f t="shared" si="76"/>
        <v/>
      </c>
      <c r="AB278">
        <v>276</v>
      </c>
      <c r="AC278">
        <f t="shared" si="79"/>
        <v>26</v>
      </c>
      <c r="AD278" t="str">
        <f>IFERROR(IF(MATCH($AC278,$P:$P,0)&gt;0,"{",0),"")</f>
        <v>{</v>
      </c>
      <c r="AI278" t="str">
        <f>IF($D278="","",INDEX(CATEGORIAS!$A:$A,MATCH($D278,CATEGORIAS!$B:$B,0)))</f>
        <v/>
      </c>
      <c r="AJ278" t="str">
        <f>IF($E278="","",INDEX(SUBCATEGORIAS!$A:$A,MATCH($E278,SUBCATEGORIAS!$B:$B,0)))</f>
        <v/>
      </c>
      <c r="AK278" t="str">
        <f t="shared" si="71"/>
        <v/>
      </c>
      <c r="AM278" s="2" t="str">
        <f t="shared" si="77"/>
        <v/>
      </c>
      <c r="AN278" t="str">
        <f t="shared" si="78"/>
        <v/>
      </c>
      <c r="AO278" t="str">
        <f t="shared" si="72"/>
        <v/>
      </c>
      <c r="AP278" t="str">
        <f t="shared" si="73"/>
        <v/>
      </c>
    </row>
    <row r="279" spans="1:42" x14ac:dyDescent="0.25">
      <c r="A279" t="str">
        <f>IF(C279="","",MAX($A$2:A278)+1)</f>
        <v/>
      </c>
      <c r="B279" s="3" t="str">
        <f>IF(C279="","",IF(COUNTIF($C$2:$C278,$C279)=0,MAX($B$2:$B278)+1,""))</f>
        <v/>
      </c>
      <c r="L279" t="s">
        <v>625</v>
      </c>
      <c r="M279" s="3" t="str">
        <f t="shared" si="74"/>
        <v/>
      </c>
      <c r="N279" s="3" t="str">
        <f>IF(C279="","",IF(AND(C279&lt;&gt;"",D279&lt;&gt;"",E279&lt;&gt;"",I279&lt;&gt;"",M279&lt;&gt;"",J279&lt;&gt;"",IFERROR(MATCH(INDEX($B:$B,MATCH($C279,$C:$C,0)),IMAGENES!$B:$B,0),-1)&gt;0),"'si'","'no'"))</f>
        <v/>
      </c>
      <c r="P279" t="str">
        <f t="shared" si="64"/>
        <v/>
      </c>
      <c r="Q279" t="str">
        <f t="shared" si="65"/>
        <v/>
      </c>
      <c r="R279" t="str">
        <f t="shared" si="66"/>
        <v/>
      </c>
      <c r="S279" t="str">
        <f t="shared" si="67"/>
        <v/>
      </c>
      <c r="T279" t="str">
        <f t="shared" si="68"/>
        <v/>
      </c>
      <c r="U279" t="str">
        <f t="shared" si="69"/>
        <v/>
      </c>
      <c r="V279" t="str">
        <f>IF($T279="","",INDEX(CATEGORIAS!$A:$A,MATCH($T279,CATEGORIAS!$B:$B,0)))</f>
        <v/>
      </c>
      <c r="W279" t="str">
        <f>IF($U279="","",INDEX(SUBCATEGORIAS!$A:$A,MATCH($U279,SUBCATEGORIAS!$B:$B,0)))</f>
        <v/>
      </c>
      <c r="X279" t="str">
        <f t="shared" si="70"/>
        <v/>
      </c>
      <c r="Y279" t="str">
        <f t="shared" si="75"/>
        <v/>
      </c>
      <c r="Z279" t="str">
        <f t="shared" si="76"/>
        <v/>
      </c>
      <c r="AB279">
        <v>277</v>
      </c>
      <c r="AC279" t="str">
        <f t="shared" si="79"/>
        <v/>
      </c>
      <c r="AD279" t="str">
        <f>IFERROR(IF(MATCH($AC278,$P:$P,0)&gt;0,CONCATENATE("id_articulo: ",$AC278,","),0),"")</f>
        <v>id_articulo: 26,</v>
      </c>
      <c r="AI279" t="str">
        <f>IF($D279="","",INDEX(CATEGORIAS!$A:$A,MATCH($D279,CATEGORIAS!$B:$B,0)))</f>
        <v/>
      </c>
      <c r="AJ279" t="str">
        <f>IF($E279="","",INDEX(SUBCATEGORIAS!$A:$A,MATCH($E279,SUBCATEGORIAS!$B:$B,0)))</f>
        <v/>
      </c>
      <c r="AK279" t="str">
        <f t="shared" si="71"/>
        <v/>
      </c>
      <c r="AM279" s="2" t="str">
        <f t="shared" si="77"/>
        <v/>
      </c>
      <c r="AN279" t="str">
        <f t="shared" si="78"/>
        <v/>
      </c>
      <c r="AO279" t="str">
        <f t="shared" si="72"/>
        <v/>
      </c>
      <c r="AP279" t="str">
        <f t="shared" si="73"/>
        <v/>
      </c>
    </row>
    <row r="280" spans="1:42" x14ac:dyDescent="0.25">
      <c r="A280" t="str">
        <f>IF(C280="","",MAX($A$2:A279)+1)</f>
        <v/>
      </c>
      <c r="B280" s="3" t="str">
        <f>IF(C280="","",IF(COUNTIF($C$2:$C279,$C280)=0,MAX($B$2:$B279)+1,""))</f>
        <v/>
      </c>
      <c r="L280" t="s">
        <v>625</v>
      </c>
      <c r="M280" s="3" t="str">
        <f t="shared" si="74"/>
        <v/>
      </c>
      <c r="N280" s="3" t="str">
        <f>IF(C280="","",IF(AND(C280&lt;&gt;"",D280&lt;&gt;"",E280&lt;&gt;"",I280&lt;&gt;"",M280&lt;&gt;"",J280&lt;&gt;"",IFERROR(MATCH(INDEX($B:$B,MATCH($C280,$C:$C,0)),IMAGENES!$B:$B,0),-1)&gt;0),"'si'","'no'"))</f>
        <v/>
      </c>
      <c r="P280" t="str">
        <f t="shared" si="64"/>
        <v/>
      </c>
      <c r="Q280" t="str">
        <f t="shared" si="65"/>
        <v/>
      </c>
      <c r="R280" t="str">
        <f t="shared" si="66"/>
        <v/>
      </c>
      <c r="S280" t="str">
        <f t="shared" si="67"/>
        <v/>
      </c>
      <c r="T280" t="str">
        <f t="shared" si="68"/>
        <v/>
      </c>
      <c r="U280" t="str">
        <f t="shared" si="69"/>
        <v/>
      </c>
      <c r="V280" t="str">
        <f>IF($T280="","",INDEX(CATEGORIAS!$A:$A,MATCH($T280,CATEGORIAS!$B:$B,0)))</f>
        <v/>
      </c>
      <c r="W280" t="str">
        <f>IF($U280="","",INDEX(SUBCATEGORIAS!$A:$A,MATCH($U280,SUBCATEGORIAS!$B:$B,0)))</f>
        <v/>
      </c>
      <c r="X280" t="str">
        <f t="shared" si="70"/>
        <v/>
      </c>
      <c r="Y280" t="str">
        <f t="shared" si="75"/>
        <v/>
      </c>
      <c r="Z280" t="str">
        <f t="shared" si="76"/>
        <v/>
      </c>
      <c r="AB280">
        <v>278</v>
      </c>
      <c r="AC280" t="str">
        <f t="shared" si="79"/>
        <v/>
      </c>
      <c r="AD280" t="str">
        <f>IFERROR(IF(MATCH($AC278,$P:$P,0)&gt;0,CONCATENATE("nombre: '",INDEX($Q:$Q,MATCH($AC278,$P:$P,0)),"',"),0),"")</f>
        <v>nombre: 'Cartulina española (Motarro)',</v>
      </c>
      <c r="AI280" t="str">
        <f>IF($D280="","",INDEX(CATEGORIAS!$A:$A,MATCH($D280,CATEGORIAS!$B:$B,0)))</f>
        <v/>
      </c>
      <c r="AJ280" t="str">
        <f>IF($E280="","",INDEX(SUBCATEGORIAS!$A:$A,MATCH($E280,SUBCATEGORIAS!$B:$B,0)))</f>
        <v/>
      </c>
      <c r="AK280" t="str">
        <f t="shared" si="71"/>
        <v/>
      </c>
      <c r="AM280" s="2" t="str">
        <f t="shared" si="77"/>
        <v/>
      </c>
      <c r="AN280" t="str">
        <f t="shared" si="78"/>
        <v/>
      </c>
      <c r="AO280" t="str">
        <f t="shared" si="72"/>
        <v/>
      </c>
      <c r="AP280" t="str">
        <f t="shared" si="73"/>
        <v/>
      </c>
    </row>
    <row r="281" spans="1:42" x14ac:dyDescent="0.25">
      <c r="A281" t="str">
        <f>IF(C281="","",MAX($A$2:A280)+1)</f>
        <v/>
      </c>
      <c r="B281" s="3" t="str">
        <f>IF(C281="","",IF(COUNTIF($C$2:$C280,$C281)=0,MAX($B$2:$B280)+1,""))</f>
        <v/>
      </c>
      <c r="L281" t="s">
        <v>625</v>
      </c>
      <c r="M281" s="3" t="str">
        <f t="shared" si="74"/>
        <v/>
      </c>
      <c r="N281" s="3" t="str">
        <f>IF(C281="","",IF(AND(C281&lt;&gt;"",D281&lt;&gt;"",E281&lt;&gt;"",I281&lt;&gt;"",M281&lt;&gt;"",J281&lt;&gt;"",IFERROR(MATCH(INDEX($B:$B,MATCH($C281,$C:$C,0)),IMAGENES!$B:$B,0),-1)&gt;0),"'si'","'no'"))</f>
        <v/>
      </c>
      <c r="P281" t="str">
        <f t="shared" si="64"/>
        <v/>
      </c>
      <c r="Q281" t="str">
        <f t="shared" si="65"/>
        <v/>
      </c>
      <c r="R281" t="str">
        <f t="shared" si="66"/>
        <v/>
      </c>
      <c r="S281" t="str">
        <f t="shared" si="67"/>
        <v/>
      </c>
      <c r="T281" t="str">
        <f t="shared" si="68"/>
        <v/>
      </c>
      <c r="U281" t="str">
        <f t="shared" si="69"/>
        <v/>
      </c>
      <c r="V281" t="str">
        <f>IF($T281="","",INDEX(CATEGORIAS!$A:$A,MATCH($T281,CATEGORIAS!$B:$B,0)))</f>
        <v/>
      </c>
      <c r="W281" t="str">
        <f>IF($U281="","",INDEX(SUBCATEGORIAS!$A:$A,MATCH($U281,SUBCATEGORIAS!$B:$B,0)))</f>
        <v/>
      </c>
      <c r="X281" t="str">
        <f t="shared" si="70"/>
        <v/>
      </c>
      <c r="Y281" t="str">
        <f t="shared" si="75"/>
        <v/>
      </c>
      <c r="Z281" t="str">
        <f t="shared" si="76"/>
        <v/>
      </c>
      <c r="AB281">
        <v>279</v>
      </c>
      <c r="AC281" t="str">
        <f t="shared" si="79"/>
        <v/>
      </c>
      <c r="AD281" t="str">
        <f>IFERROR(IF(MATCH($AC278,$P:$P,0)&gt;0,CONCATENATE("descripcion: '",INDEX($R:$R,MATCH($AC278,$P:$P,0)),"',"),0),"")</f>
        <v>descripcion: 'Cartulina española 10 hojas - 10 colores 24.8 x 34.6 cms.',</v>
      </c>
      <c r="AI281" t="str">
        <f>IF($D281="","",INDEX(CATEGORIAS!$A:$A,MATCH($D281,CATEGORIAS!$B:$B,0)))</f>
        <v/>
      </c>
      <c r="AJ281" t="str">
        <f>IF($E281="","",INDEX(SUBCATEGORIAS!$A:$A,MATCH($E281,SUBCATEGORIAS!$B:$B,0)))</f>
        <v/>
      </c>
      <c r="AK281" t="str">
        <f t="shared" si="71"/>
        <v/>
      </c>
      <c r="AM281" s="2" t="str">
        <f t="shared" si="77"/>
        <v/>
      </c>
      <c r="AN281" t="str">
        <f t="shared" si="78"/>
        <v/>
      </c>
      <c r="AO281" t="str">
        <f t="shared" si="72"/>
        <v/>
      </c>
      <c r="AP281" t="str">
        <f t="shared" si="73"/>
        <v/>
      </c>
    </row>
    <row r="282" spans="1:42" x14ac:dyDescent="0.25">
      <c r="A282" t="str">
        <f>IF(C282="","",MAX($A$2:A281)+1)</f>
        <v/>
      </c>
      <c r="B282" s="3" t="str">
        <f>IF(C282="","",IF(COUNTIF($C$2:$C281,$C282)=0,MAX($B$2:$B281)+1,""))</f>
        <v/>
      </c>
      <c r="L282" t="s">
        <v>625</v>
      </c>
      <c r="M282" s="3" t="str">
        <f t="shared" si="74"/>
        <v/>
      </c>
      <c r="N282" s="3" t="str">
        <f>IF(C282="","",IF(AND(C282&lt;&gt;"",D282&lt;&gt;"",E282&lt;&gt;"",I282&lt;&gt;"",M282&lt;&gt;"",J282&lt;&gt;"",IFERROR(MATCH(INDEX($B:$B,MATCH($C282,$C:$C,0)),IMAGENES!$B:$B,0),-1)&gt;0),"'si'","'no'"))</f>
        <v/>
      </c>
      <c r="P282" t="str">
        <f t="shared" si="64"/>
        <v/>
      </c>
      <c r="Q282" t="str">
        <f t="shared" si="65"/>
        <v/>
      </c>
      <c r="R282" t="str">
        <f t="shared" si="66"/>
        <v/>
      </c>
      <c r="S282" t="str">
        <f t="shared" si="67"/>
        <v/>
      </c>
      <c r="T282" t="str">
        <f t="shared" si="68"/>
        <v/>
      </c>
      <c r="U282" t="str">
        <f t="shared" si="69"/>
        <v/>
      </c>
      <c r="V282" t="str">
        <f>IF($T282="","",INDEX(CATEGORIAS!$A:$A,MATCH($T282,CATEGORIAS!$B:$B,0)))</f>
        <v/>
      </c>
      <c r="W282" t="str">
        <f>IF($U282="","",INDEX(SUBCATEGORIAS!$A:$A,MATCH($U282,SUBCATEGORIAS!$B:$B,0)))</f>
        <v/>
      </c>
      <c r="X282" t="str">
        <f t="shared" si="70"/>
        <v/>
      </c>
      <c r="Y282" t="str">
        <f t="shared" si="75"/>
        <v/>
      </c>
      <c r="Z282" t="str">
        <f t="shared" si="76"/>
        <v/>
      </c>
      <c r="AB282">
        <v>280</v>
      </c>
      <c r="AC282" t="str">
        <f t="shared" si="79"/>
        <v/>
      </c>
      <c r="AD282" t="str">
        <f>IFERROR(IF(MATCH($AC278,$P:$P,0)&gt;0,CONCATENATE("descripcion_larga: '",INDEX($S:$S,MATCH($AC278,$P:$P,0)),"',"),0),"")</f>
        <v>descripcion_larga: '0',</v>
      </c>
      <c r="AI282" t="str">
        <f>IF($D282="","",INDEX(CATEGORIAS!$A:$A,MATCH($D282,CATEGORIAS!$B:$B,0)))</f>
        <v/>
      </c>
      <c r="AJ282" t="str">
        <f>IF($E282="","",INDEX(SUBCATEGORIAS!$A:$A,MATCH($E282,SUBCATEGORIAS!$B:$B,0)))</f>
        <v/>
      </c>
      <c r="AK282" t="str">
        <f t="shared" si="71"/>
        <v/>
      </c>
      <c r="AM282" s="2" t="str">
        <f t="shared" si="77"/>
        <v/>
      </c>
      <c r="AN282" t="str">
        <f t="shared" si="78"/>
        <v/>
      </c>
      <c r="AO282" t="str">
        <f t="shared" si="72"/>
        <v/>
      </c>
      <c r="AP282" t="str">
        <f t="shared" si="73"/>
        <v/>
      </c>
    </row>
    <row r="283" spans="1:42" x14ac:dyDescent="0.25">
      <c r="A283" t="str">
        <f>IF(C283="","",MAX($A$2:A282)+1)</f>
        <v/>
      </c>
      <c r="B283" s="3" t="str">
        <f>IF(C283="","",IF(COUNTIF($C$2:$C282,$C283)=0,MAX($B$2:$B282)+1,""))</f>
        <v/>
      </c>
      <c r="L283" t="s">
        <v>625</v>
      </c>
      <c r="M283" s="3" t="str">
        <f t="shared" si="74"/>
        <v/>
      </c>
      <c r="N283" s="3" t="str">
        <f>IF(C283="","",IF(AND(C283&lt;&gt;"",D283&lt;&gt;"",E283&lt;&gt;"",I283&lt;&gt;"",M283&lt;&gt;"",J283&lt;&gt;"",IFERROR(MATCH(INDEX($B:$B,MATCH($C283,$C:$C,0)),IMAGENES!$B:$B,0),-1)&gt;0),"'si'","'no'"))</f>
        <v/>
      </c>
      <c r="P283" t="str">
        <f t="shared" si="64"/>
        <v/>
      </c>
      <c r="Q283" t="str">
        <f t="shared" si="65"/>
        <v/>
      </c>
      <c r="R283" t="str">
        <f t="shared" si="66"/>
        <v/>
      </c>
      <c r="S283" t="str">
        <f t="shared" si="67"/>
        <v/>
      </c>
      <c r="T283" t="str">
        <f t="shared" si="68"/>
        <v/>
      </c>
      <c r="U283" t="str">
        <f t="shared" si="69"/>
        <v/>
      </c>
      <c r="V283" t="str">
        <f>IF($T283="","",INDEX(CATEGORIAS!$A:$A,MATCH($T283,CATEGORIAS!$B:$B,0)))</f>
        <v/>
      </c>
      <c r="W283" t="str">
        <f>IF($U283="","",INDEX(SUBCATEGORIAS!$A:$A,MATCH($U283,SUBCATEGORIAS!$B:$B,0)))</f>
        <v/>
      </c>
      <c r="X283" t="str">
        <f t="shared" si="70"/>
        <v/>
      </c>
      <c r="Y283" t="str">
        <f t="shared" si="75"/>
        <v/>
      </c>
      <c r="Z283" t="str">
        <f t="shared" si="76"/>
        <v/>
      </c>
      <c r="AB283">
        <v>281</v>
      </c>
      <c r="AC283" t="str">
        <f t="shared" si="79"/>
        <v/>
      </c>
      <c r="AD283" t="str">
        <f>IFERROR(IF(MATCH($AC278,$P:$P,0)&gt;0,CONCATENATE("id_categoria: '",INDEX($V:$V,MATCH($AC278,$P:$P,0)),"',"),0),"")</f>
        <v>id_categoria: '1',</v>
      </c>
      <c r="AI283" t="str">
        <f>IF($D283="","",INDEX(CATEGORIAS!$A:$A,MATCH($D283,CATEGORIAS!$B:$B,0)))</f>
        <v/>
      </c>
      <c r="AJ283" t="str">
        <f>IF($E283="","",INDEX(SUBCATEGORIAS!$A:$A,MATCH($E283,SUBCATEGORIAS!$B:$B,0)))</f>
        <v/>
      </c>
      <c r="AK283" t="str">
        <f t="shared" si="71"/>
        <v/>
      </c>
      <c r="AM283" s="2" t="str">
        <f t="shared" si="77"/>
        <v/>
      </c>
      <c r="AN283" t="str">
        <f t="shared" si="78"/>
        <v/>
      </c>
      <c r="AO283" t="str">
        <f t="shared" si="72"/>
        <v/>
      </c>
      <c r="AP283" t="str">
        <f t="shared" si="73"/>
        <v/>
      </c>
    </row>
    <row r="284" spans="1:42" x14ac:dyDescent="0.25">
      <c r="A284" t="str">
        <f>IF(C284="","",MAX($A$2:A283)+1)</f>
        <v/>
      </c>
      <c r="B284" s="3" t="str">
        <f>IF(C284="","",IF(COUNTIF($C$2:$C283,$C284)=0,MAX($B$2:$B283)+1,""))</f>
        <v/>
      </c>
      <c r="L284" t="s">
        <v>625</v>
      </c>
      <c r="M284" s="3" t="str">
        <f t="shared" si="74"/>
        <v/>
      </c>
      <c r="N284" s="3" t="str">
        <f>IF(C284="","",IF(AND(C284&lt;&gt;"",D284&lt;&gt;"",E284&lt;&gt;"",I284&lt;&gt;"",M284&lt;&gt;"",J284&lt;&gt;"",IFERROR(MATCH(INDEX($B:$B,MATCH($C284,$C:$C,0)),IMAGENES!$B:$B,0),-1)&gt;0),"'si'","'no'"))</f>
        <v/>
      </c>
      <c r="P284" t="str">
        <f t="shared" si="64"/>
        <v/>
      </c>
      <c r="Q284" t="str">
        <f t="shared" si="65"/>
        <v/>
      </c>
      <c r="R284" t="str">
        <f t="shared" si="66"/>
        <v/>
      </c>
      <c r="S284" t="str">
        <f t="shared" si="67"/>
        <v/>
      </c>
      <c r="T284" t="str">
        <f t="shared" si="68"/>
        <v/>
      </c>
      <c r="U284" t="str">
        <f t="shared" si="69"/>
        <v/>
      </c>
      <c r="V284" t="str">
        <f>IF($T284="","",INDEX(CATEGORIAS!$A:$A,MATCH($T284,CATEGORIAS!$B:$B,0)))</f>
        <v/>
      </c>
      <c r="W284" t="str">
        <f>IF($U284="","",INDEX(SUBCATEGORIAS!$A:$A,MATCH($U284,SUBCATEGORIAS!$B:$B,0)))</f>
        <v/>
      </c>
      <c r="X284" t="str">
        <f t="shared" si="70"/>
        <v/>
      </c>
      <c r="Y284" t="str">
        <f t="shared" si="75"/>
        <v/>
      </c>
      <c r="Z284" t="str">
        <f t="shared" si="76"/>
        <v/>
      </c>
      <c r="AB284">
        <v>282</v>
      </c>
      <c r="AC284" t="str">
        <f t="shared" si="79"/>
        <v/>
      </c>
      <c r="AD284" t="str">
        <f>IFERROR(IF(MATCH($AC278,$P:$P,0)&gt;0,CONCATENATE("id_subcategoria: '",INDEX($W:$W,MATCH($AC278,$P:$P,0)),"',"),0),"")</f>
        <v>id_subcategoria: '14',</v>
      </c>
      <c r="AI284" t="str">
        <f>IF($D284="","",INDEX(CATEGORIAS!$A:$A,MATCH($D284,CATEGORIAS!$B:$B,0)))</f>
        <v/>
      </c>
      <c r="AJ284" t="str">
        <f>IF($E284="","",INDEX(SUBCATEGORIAS!$A:$A,MATCH($E284,SUBCATEGORIAS!$B:$B,0)))</f>
        <v/>
      </c>
      <c r="AK284" t="str">
        <f t="shared" si="71"/>
        <v/>
      </c>
      <c r="AM284" s="2" t="str">
        <f t="shared" si="77"/>
        <v/>
      </c>
      <c r="AN284" t="str">
        <f t="shared" si="78"/>
        <v/>
      </c>
      <c r="AO284" t="str">
        <f t="shared" si="72"/>
        <v/>
      </c>
      <c r="AP284" t="str">
        <f t="shared" si="73"/>
        <v/>
      </c>
    </row>
    <row r="285" spans="1:42" x14ac:dyDescent="0.25">
      <c r="A285" t="str">
        <f>IF(C285="","",MAX($A$2:A284)+1)</f>
        <v/>
      </c>
      <c r="B285" s="3" t="str">
        <f>IF(C285="","",IF(COUNTIF($C$2:$C284,$C285)=0,MAX($B$2:$B284)+1,""))</f>
        <v/>
      </c>
      <c r="L285" t="s">
        <v>625</v>
      </c>
      <c r="M285" s="3" t="str">
        <f t="shared" si="74"/>
        <v/>
      </c>
      <c r="N285" s="3" t="str">
        <f>IF(C285="","",IF(AND(C285&lt;&gt;"",D285&lt;&gt;"",E285&lt;&gt;"",I285&lt;&gt;"",M285&lt;&gt;"",J285&lt;&gt;"",IFERROR(MATCH(INDEX($B:$B,MATCH($C285,$C:$C,0)),IMAGENES!$B:$B,0),-1)&gt;0),"'si'","'no'"))</f>
        <v/>
      </c>
      <c r="P285" t="str">
        <f t="shared" si="64"/>
        <v/>
      </c>
      <c r="Q285" t="str">
        <f t="shared" si="65"/>
        <v/>
      </c>
      <c r="R285" t="str">
        <f t="shared" si="66"/>
        <v/>
      </c>
      <c r="S285" t="str">
        <f t="shared" si="67"/>
        <v/>
      </c>
      <c r="T285" t="str">
        <f t="shared" si="68"/>
        <v/>
      </c>
      <c r="U285" t="str">
        <f t="shared" si="69"/>
        <v/>
      </c>
      <c r="V285" t="str">
        <f>IF($T285="","",INDEX(CATEGORIAS!$A:$A,MATCH($T285,CATEGORIAS!$B:$B,0)))</f>
        <v/>
      </c>
      <c r="W285" t="str">
        <f>IF($U285="","",INDEX(SUBCATEGORIAS!$A:$A,MATCH($U285,SUBCATEGORIAS!$B:$B,0)))</f>
        <v/>
      </c>
      <c r="X285" t="str">
        <f t="shared" si="70"/>
        <v/>
      </c>
      <c r="Y285" t="str">
        <f t="shared" si="75"/>
        <v/>
      </c>
      <c r="Z285" t="str">
        <f t="shared" si="76"/>
        <v/>
      </c>
      <c r="AB285">
        <v>283</v>
      </c>
      <c r="AC285" t="str">
        <f t="shared" si="79"/>
        <v/>
      </c>
      <c r="AD285" t="str">
        <f>IFERROR(IF(MATCH($AC278,$P:$P,0)&gt;0,CONCATENATE("precio: ",INDEX($X:$X,MATCH($AC278,$P:$P,0)),","),0),"")</f>
        <v>precio: 3300,</v>
      </c>
      <c r="AI285" t="str">
        <f>IF($D285="","",INDEX(CATEGORIAS!$A:$A,MATCH($D285,CATEGORIAS!$B:$B,0)))</f>
        <v/>
      </c>
      <c r="AJ285" t="str">
        <f>IF($E285="","",INDEX(SUBCATEGORIAS!$A:$A,MATCH($E285,SUBCATEGORIAS!$B:$B,0)))</f>
        <v/>
      </c>
      <c r="AK285" t="str">
        <f t="shared" si="71"/>
        <v/>
      </c>
      <c r="AM285" s="2" t="str">
        <f t="shared" si="77"/>
        <v/>
      </c>
      <c r="AN285" t="str">
        <f t="shared" si="78"/>
        <v/>
      </c>
      <c r="AO285" t="str">
        <f t="shared" si="72"/>
        <v/>
      </c>
      <c r="AP285" t="str">
        <f t="shared" si="73"/>
        <v/>
      </c>
    </row>
    <row r="286" spans="1:42" x14ac:dyDescent="0.25">
      <c r="A286" t="str">
        <f>IF(C286="","",MAX($A$2:A285)+1)</f>
        <v/>
      </c>
      <c r="B286" s="3" t="str">
        <f>IF(C286="","",IF(COUNTIF($C$2:$C285,$C286)=0,MAX($B$2:$B285)+1,""))</f>
        <v/>
      </c>
      <c r="L286" t="s">
        <v>625</v>
      </c>
      <c r="M286" s="3" t="str">
        <f t="shared" si="74"/>
        <v/>
      </c>
      <c r="N286" s="3" t="str">
        <f>IF(C286="","",IF(AND(C286&lt;&gt;"",D286&lt;&gt;"",E286&lt;&gt;"",I286&lt;&gt;"",M286&lt;&gt;"",J286&lt;&gt;"",IFERROR(MATCH(INDEX($B:$B,MATCH($C286,$C:$C,0)),IMAGENES!$B:$B,0),-1)&gt;0),"'si'","'no'"))</f>
        <v/>
      </c>
      <c r="P286" t="str">
        <f t="shared" si="64"/>
        <v/>
      </c>
      <c r="Q286" t="str">
        <f t="shared" si="65"/>
        <v/>
      </c>
      <c r="R286" t="str">
        <f t="shared" si="66"/>
        <v/>
      </c>
      <c r="S286" t="str">
        <f t="shared" si="67"/>
        <v/>
      </c>
      <c r="T286" t="str">
        <f t="shared" si="68"/>
        <v/>
      </c>
      <c r="U286" t="str">
        <f t="shared" si="69"/>
        <v/>
      </c>
      <c r="V286" t="str">
        <f>IF($T286="","",INDEX(CATEGORIAS!$A:$A,MATCH($T286,CATEGORIAS!$B:$B,0)))</f>
        <v/>
      </c>
      <c r="W286" t="str">
        <f>IF($U286="","",INDEX(SUBCATEGORIAS!$A:$A,MATCH($U286,SUBCATEGORIAS!$B:$B,0)))</f>
        <v/>
      </c>
      <c r="X286" t="str">
        <f t="shared" si="70"/>
        <v/>
      </c>
      <c r="Y286" t="str">
        <f t="shared" si="75"/>
        <v/>
      </c>
      <c r="Z286" t="str">
        <f t="shared" si="76"/>
        <v/>
      </c>
      <c r="AB286">
        <v>284</v>
      </c>
      <c r="AC286" t="str">
        <f t="shared" si="79"/>
        <v/>
      </c>
      <c r="AD286" t="str">
        <f>IFERROR(IF(MATCH($AC278,$P:$P,0)&gt;0,CONCATENATE("video: ",IF(OR(INDEX($Y:$Y,MATCH($AC278,$P:$P,0))=0,INDEX($Y:$Y,MATCH($AC278,$P:$P,0))=" ",INDEX($Y:$Y,MATCH($AC278,$P:$P,0))=""),CONCATENATE(CHAR(39),CHAR(39)),CONCATENATE(CHAR(39),INDEX($Y:$Y,MATCH($AC278,$P:$P,0)),CHAR(39))),","),0),"")</f>
        <v>video: '',</v>
      </c>
      <c r="AI286" t="str">
        <f>IF($D286="","",INDEX(CATEGORIAS!$A:$A,MATCH($D286,CATEGORIAS!$B:$B,0)))</f>
        <v/>
      </c>
      <c r="AJ286" t="str">
        <f>IF($E286="","",INDEX(SUBCATEGORIAS!$A:$A,MATCH($E286,SUBCATEGORIAS!$B:$B,0)))</f>
        <v/>
      </c>
      <c r="AK286" t="str">
        <f t="shared" si="71"/>
        <v/>
      </c>
      <c r="AM286" s="2" t="str">
        <f t="shared" si="77"/>
        <v/>
      </c>
      <c r="AN286" t="str">
        <f t="shared" si="78"/>
        <v/>
      </c>
      <c r="AO286" t="str">
        <f t="shared" si="72"/>
        <v/>
      </c>
      <c r="AP286" t="str">
        <f t="shared" si="73"/>
        <v/>
      </c>
    </row>
    <row r="287" spans="1:42" x14ac:dyDescent="0.25">
      <c r="A287" t="str">
        <f>IF(C287="","",MAX($A$2:A286)+1)</f>
        <v/>
      </c>
      <c r="B287" s="3" t="str">
        <f>IF(C287="","",IF(COUNTIF($C$2:$C286,$C287)=0,MAX($B$2:$B286)+1,""))</f>
        <v/>
      </c>
      <c r="L287" t="s">
        <v>625</v>
      </c>
      <c r="M287" s="3" t="str">
        <f t="shared" si="74"/>
        <v/>
      </c>
      <c r="N287" s="3" t="str">
        <f>IF(C287="","",IF(AND(C287&lt;&gt;"",D287&lt;&gt;"",E287&lt;&gt;"",I287&lt;&gt;"",M287&lt;&gt;"",J287&lt;&gt;"",IFERROR(MATCH(INDEX($B:$B,MATCH($C287,$C:$C,0)),IMAGENES!$B:$B,0),-1)&gt;0),"'si'","'no'"))</f>
        <v/>
      </c>
      <c r="P287" t="str">
        <f t="shared" si="64"/>
        <v/>
      </c>
      <c r="Q287" t="str">
        <f t="shared" si="65"/>
        <v/>
      </c>
      <c r="R287" t="str">
        <f t="shared" si="66"/>
        <v/>
      </c>
      <c r="S287" t="str">
        <f t="shared" si="67"/>
        <v/>
      </c>
      <c r="T287" t="str">
        <f t="shared" si="68"/>
        <v/>
      </c>
      <c r="U287" t="str">
        <f t="shared" si="69"/>
        <v/>
      </c>
      <c r="V287" t="str">
        <f>IF($T287="","",INDEX(CATEGORIAS!$A:$A,MATCH($T287,CATEGORIAS!$B:$B,0)))</f>
        <v/>
      </c>
      <c r="W287" t="str">
        <f>IF($U287="","",INDEX(SUBCATEGORIAS!$A:$A,MATCH($U287,SUBCATEGORIAS!$B:$B,0)))</f>
        <v/>
      </c>
      <c r="X287" t="str">
        <f t="shared" si="70"/>
        <v/>
      </c>
      <c r="Y287" t="str">
        <f t="shared" si="75"/>
        <v/>
      </c>
      <c r="Z287" t="str">
        <f t="shared" si="76"/>
        <v/>
      </c>
      <c r="AB287">
        <v>285</v>
      </c>
      <c r="AC287" t="str">
        <f t="shared" si="79"/>
        <v/>
      </c>
      <c r="AD287" t="str">
        <f>IFERROR(IF(MATCH($AC278,$P:$P,0)&gt;0,CONCATENATE("disponible: ",INDEX($Z:$Z,MATCH($AC278,$P:$P,0)),","),0),"")</f>
        <v>disponible: 'si',</v>
      </c>
      <c r="AI287" t="str">
        <f>IF($D287="","",INDEX(CATEGORIAS!$A:$A,MATCH($D287,CATEGORIAS!$B:$B,0)))</f>
        <v/>
      </c>
      <c r="AJ287" t="str">
        <f>IF($E287="","",INDEX(SUBCATEGORIAS!$A:$A,MATCH($E287,SUBCATEGORIAS!$B:$B,0)))</f>
        <v/>
      </c>
      <c r="AK287" t="str">
        <f t="shared" si="71"/>
        <v/>
      </c>
      <c r="AM287" s="2" t="str">
        <f t="shared" si="77"/>
        <v/>
      </c>
      <c r="AN287" t="str">
        <f t="shared" si="78"/>
        <v/>
      </c>
      <c r="AO287" t="str">
        <f t="shared" si="72"/>
        <v/>
      </c>
      <c r="AP287" t="str">
        <f t="shared" si="73"/>
        <v/>
      </c>
    </row>
    <row r="288" spans="1:42" x14ac:dyDescent="0.25">
      <c r="A288" t="str">
        <f>IF(C288="","",MAX($A$2:A287)+1)</f>
        <v/>
      </c>
      <c r="B288" s="3" t="str">
        <f>IF(C288="","",IF(COUNTIF($C$2:$C287,$C288)=0,MAX($B$2:$B287)+1,""))</f>
        <v/>
      </c>
      <c r="L288" t="s">
        <v>625</v>
      </c>
      <c r="M288" s="3" t="str">
        <f t="shared" si="74"/>
        <v/>
      </c>
      <c r="N288" s="3" t="str">
        <f>IF(C288="","",IF(AND(C288&lt;&gt;"",D288&lt;&gt;"",E288&lt;&gt;"",I288&lt;&gt;"",M288&lt;&gt;"",J288&lt;&gt;"",IFERROR(MATCH(INDEX($B:$B,MATCH($C288,$C:$C,0)),IMAGENES!$B:$B,0),-1)&gt;0),"'si'","'no'"))</f>
        <v/>
      </c>
      <c r="P288" t="str">
        <f t="shared" si="64"/>
        <v/>
      </c>
      <c r="Q288" t="str">
        <f t="shared" si="65"/>
        <v/>
      </c>
      <c r="R288" t="str">
        <f t="shared" si="66"/>
        <v/>
      </c>
      <c r="S288" t="str">
        <f t="shared" si="67"/>
        <v/>
      </c>
      <c r="T288" t="str">
        <f t="shared" si="68"/>
        <v/>
      </c>
      <c r="U288" t="str">
        <f t="shared" si="69"/>
        <v/>
      </c>
      <c r="V288" t="str">
        <f>IF($T288="","",INDEX(CATEGORIAS!$A:$A,MATCH($T288,CATEGORIAS!$B:$B,0)))</f>
        <v/>
      </c>
      <c r="W288" t="str">
        <f>IF($U288="","",INDEX(SUBCATEGORIAS!$A:$A,MATCH($U288,SUBCATEGORIAS!$B:$B,0)))</f>
        <v/>
      </c>
      <c r="X288" t="str">
        <f t="shared" si="70"/>
        <v/>
      </c>
      <c r="Y288" t="str">
        <f t="shared" si="75"/>
        <v/>
      </c>
      <c r="Z288" t="str">
        <f t="shared" si="76"/>
        <v/>
      </c>
      <c r="AB288">
        <v>286</v>
      </c>
      <c r="AC288" t="str">
        <f t="shared" si="79"/>
        <v/>
      </c>
      <c r="AD288" t="str">
        <f>IFERROR(IF(MATCH($AC278,$P:$P,0)&gt;0,"},",0),"")</f>
        <v>},</v>
      </c>
      <c r="AI288" t="str">
        <f>IF($D288="","",INDEX(CATEGORIAS!$A:$A,MATCH($D288,CATEGORIAS!$B:$B,0)))</f>
        <v/>
      </c>
      <c r="AJ288" t="str">
        <f>IF($E288="","",INDEX(SUBCATEGORIAS!$A:$A,MATCH($E288,SUBCATEGORIAS!$B:$B,0)))</f>
        <v/>
      </c>
      <c r="AK288" t="str">
        <f t="shared" si="71"/>
        <v/>
      </c>
      <c r="AM288" s="2" t="str">
        <f t="shared" si="77"/>
        <v/>
      </c>
      <c r="AN288" t="str">
        <f t="shared" si="78"/>
        <v/>
      </c>
      <c r="AO288" t="str">
        <f t="shared" si="72"/>
        <v/>
      </c>
      <c r="AP288" t="str">
        <f t="shared" si="73"/>
        <v/>
      </c>
    </row>
    <row r="289" spans="1:42" x14ac:dyDescent="0.25">
      <c r="A289" t="str">
        <f>IF(C289="","",MAX($A$2:A288)+1)</f>
        <v/>
      </c>
      <c r="B289" s="3" t="str">
        <f>IF(C289="","",IF(COUNTIF($C$2:$C288,$C289)=0,MAX($B$2:$B288)+1,""))</f>
        <v/>
      </c>
      <c r="L289" t="s">
        <v>625</v>
      </c>
      <c r="M289" s="3" t="str">
        <f t="shared" si="74"/>
        <v/>
      </c>
      <c r="N289" s="3" t="str">
        <f>IF(C289="","",IF(AND(C289&lt;&gt;"",D289&lt;&gt;"",E289&lt;&gt;"",I289&lt;&gt;"",M289&lt;&gt;"",J289&lt;&gt;"",IFERROR(MATCH(INDEX($B:$B,MATCH($C289,$C:$C,0)),IMAGENES!$B:$B,0),-1)&gt;0),"'si'","'no'"))</f>
        <v/>
      </c>
      <c r="P289" t="str">
        <f t="shared" si="64"/>
        <v/>
      </c>
      <c r="Q289" t="str">
        <f t="shared" si="65"/>
        <v/>
      </c>
      <c r="R289" t="str">
        <f t="shared" si="66"/>
        <v/>
      </c>
      <c r="S289" t="str">
        <f t="shared" si="67"/>
        <v/>
      </c>
      <c r="T289" t="str">
        <f t="shared" si="68"/>
        <v/>
      </c>
      <c r="U289" t="str">
        <f t="shared" si="69"/>
        <v/>
      </c>
      <c r="V289" t="str">
        <f>IF($T289="","",INDEX(CATEGORIAS!$A:$A,MATCH($T289,CATEGORIAS!$B:$B,0)))</f>
        <v/>
      </c>
      <c r="W289" t="str">
        <f>IF($U289="","",INDEX(SUBCATEGORIAS!$A:$A,MATCH($U289,SUBCATEGORIAS!$B:$B,0)))</f>
        <v/>
      </c>
      <c r="X289" t="str">
        <f t="shared" si="70"/>
        <v/>
      </c>
      <c r="Y289" t="str">
        <f t="shared" si="75"/>
        <v/>
      </c>
      <c r="Z289" t="str">
        <f t="shared" si="76"/>
        <v/>
      </c>
      <c r="AB289">
        <v>287</v>
      </c>
      <c r="AC289">
        <f t="shared" si="79"/>
        <v>27</v>
      </c>
      <c r="AD289" t="str">
        <f>IFERROR(IF(MATCH($AC289,$P:$P,0)&gt;0,"{",0),"")</f>
        <v>{</v>
      </c>
      <c r="AI289" t="str">
        <f>IF($D289="","",INDEX(CATEGORIAS!$A:$A,MATCH($D289,CATEGORIAS!$B:$B,0)))</f>
        <v/>
      </c>
      <c r="AJ289" t="str">
        <f>IF($E289="","",INDEX(SUBCATEGORIAS!$A:$A,MATCH($E289,SUBCATEGORIAS!$B:$B,0)))</f>
        <v/>
      </c>
      <c r="AK289" t="str">
        <f t="shared" si="71"/>
        <v/>
      </c>
      <c r="AM289" s="2" t="str">
        <f t="shared" si="77"/>
        <v/>
      </c>
      <c r="AN289" t="str">
        <f t="shared" si="78"/>
        <v/>
      </c>
      <c r="AO289" t="str">
        <f t="shared" si="72"/>
        <v/>
      </c>
      <c r="AP289" t="str">
        <f t="shared" si="73"/>
        <v/>
      </c>
    </row>
    <row r="290" spans="1:42" x14ac:dyDescent="0.25">
      <c r="A290" t="str">
        <f>IF(C290="","",MAX($A$2:A289)+1)</f>
        <v/>
      </c>
      <c r="B290" s="3" t="str">
        <f>IF(C290="","",IF(COUNTIF($C$2:$C289,$C290)=0,MAX($B$2:$B289)+1,""))</f>
        <v/>
      </c>
      <c r="L290" t="s">
        <v>625</v>
      </c>
      <c r="M290" s="3" t="str">
        <f t="shared" si="74"/>
        <v/>
      </c>
      <c r="N290" s="3" t="str">
        <f>IF(C290="","",IF(AND(C290&lt;&gt;"",D290&lt;&gt;"",E290&lt;&gt;"",I290&lt;&gt;"",M290&lt;&gt;"",J290&lt;&gt;"",IFERROR(MATCH(INDEX($B:$B,MATCH($C290,$C:$C,0)),IMAGENES!$B:$B,0),-1)&gt;0),"'si'","'no'"))</f>
        <v/>
      </c>
      <c r="P290" t="str">
        <f t="shared" si="64"/>
        <v/>
      </c>
      <c r="Q290" t="str">
        <f t="shared" si="65"/>
        <v/>
      </c>
      <c r="R290" t="str">
        <f t="shared" si="66"/>
        <v/>
      </c>
      <c r="S290" t="str">
        <f t="shared" si="67"/>
        <v/>
      </c>
      <c r="T290" t="str">
        <f t="shared" si="68"/>
        <v/>
      </c>
      <c r="U290" t="str">
        <f t="shared" si="69"/>
        <v/>
      </c>
      <c r="V290" t="str">
        <f>IF($T290="","",INDEX(CATEGORIAS!$A:$A,MATCH($T290,CATEGORIAS!$B:$B,0)))</f>
        <v/>
      </c>
      <c r="W290" t="str">
        <f>IF($U290="","",INDEX(SUBCATEGORIAS!$A:$A,MATCH($U290,SUBCATEGORIAS!$B:$B,0)))</f>
        <v/>
      </c>
      <c r="X290" t="str">
        <f t="shared" si="70"/>
        <v/>
      </c>
      <c r="Y290" t="str">
        <f t="shared" si="75"/>
        <v/>
      </c>
      <c r="Z290" t="str">
        <f t="shared" si="76"/>
        <v/>
      </c>
      <c r="AB290">
        <v>288</v>
      </c>
      <c r="AC290" t="str">
        <f t="shared" si="79"/>
        <v/>
      </c>
      <c r="AD290" t="str">
        <f>IFERROR(IF(MATCH($AC289,$P:$P,0)&gt;0,CONCATENATE("id_articulo: ",$AC289,","),0),"")</f>
        <v>id_articulo: 27,</v>
      </c>
      <c r="AI290" t="str">
        <f>IF($D290="","",INDEX(CATEGORIAS!$A:$A,MATCH($D290,CATEGORIAS!$B:$B,0)))</f>
        <v/>
      </c>
      <c r="AJ290" t="str">
        <f>IF($E290="","",INDEX(SUBCATEGORIAS!$A:$A,MATCH($E290,SUBCATEGORIAS!$B:$B,0)))</f>
        <v/>
      </c>
      <c r="AK290" t="str">
        <f t="shared" si="71"/>
        <v/>
      </c>
      <c r="AM290" s="2" t="str">
        <f t="shared" si="77"/>
        <v/>
      </c>
      <c r="AN290" t="str">
        <f t="shared" si="78"/>
        <v/>
      </c>
      <c r="AO290" t="str">
        <f t="shared" si="72"/>
        <v/>
      </c>
      <c r="AP290" t="str">
        <f t="shared" si="73"/>
        <v/>
      </c>
    </row>
    <row r="291" spans="1:42" x14ac:dyDescent="0.25">
      <c r="A291" t="str">
        <f>IF(C291="","",MAX($A$2:A290)+1)</f>
        <v/>
      </c>
      <c r="B291" s="3" t="str">
        <f>IF(C291="","",IF(COUNTIF($C$2:$C290,$C291)=0,MAX($B$2:$B290)+1,""))</f>
        <v/>
      </c>
      <c r="L291" t="s">
        <v>625</v>
      </c>
      <c r="M291" s="3" t="str">
        <f t="shared" si="74"/>
        <v/>
      </c>
      <c r="N291" s="3" t="str">
        <f>IF(C291="","",IF(AND(C291&lt;&gt;"",D291&lt;&gt;"",E291&lt;&gt;"",I291&lt;&gt;"",M291&lt;&gt;"",J291&lt;&gt;"",IFERROR(MATCH(INDEX($B:$B,MATCH($C291,$C:$C,0)),IMAGENES!$B:$B,0),-1)&gt;0),"'si'","'no'"))</f>
        <v/>
      </c>
      <c r="P291" t="str">
        <f t="shared" si="64"/>
        <v/>
      </c>
      <c r="Q291" t="str">
        <f t="shared" si="65"/>
        <v/>
      </c>
      <c r="R291" t="str">
        <f t="shared" si="66"/>
        <v/>
      </c>
      <c r="S291" t="str">
        <f t="shared" si="67"/>
        <v/>
      </c>
      <c r="T291" t="str">
        <f t="shared" si="68"/>
        <v/>
      </c>
      <c r="U291" t="str">
        <f t="shared" si="69"/>
        <v/>
      </c>
      <c r="V291" t="str">
        <f>IF($T291="","",INDEX(CATEGORIAS!$A:$A,MATCH($T291,CATEGORIAS!$B:$B,0)))</f>
        <v/>
      </c>
      <c r="W291" t="str">
        <f>IF($U291="","",INDEX(SUBCATEGORIAS!$A:$A,MATCH($U291,SUBCATEGORIAS!$B:$B,0)))</f>
        <v/>
      </c>
      <c r="X291" t="str">
        <f t="shared" si="70"/>
        <v/>
      </c>
      <c r="Y291" t="str">
        <f t="shared" si="75"/>
        <v/>
      </c>
      <c r="Z291" t="str">
        <f t="shared" si="76"/>
        <v/>
      </c>
      <c r="AB291">
        <v>289</v>
      </c>
      <c r="AC291" t="str">
        <f t="shared" si="79"/>
        <v/>
      </c>
      <c r="AD291" t="str">
        <f>IFERROR(IF(MATCH($AC289,$P:$P,0)&gt;0,CONCATENATE("nombre: '",INDEX($Q:$Q,MATCH($AC289,$P:$P,0)),"',"),0),"")</f>
        <v>nombre: 'Lápices de color - 18 colores (Motarro)',</v>
      </c>
      <c r="AI291" t="str">
        <f>IF($D291="","",INDEX(CATEGORIAS!$A:$A,MATCH($D291,CATEGORIAS!$B:$B,0)))</f>
        <v/>
      </c>
      <c r="AJ291" t="str">
        <f>IF($E291="","",INDEX(SUBCATEGORIAS!$A:$A,MATCH($E291,SUBCATEGORIAS!$B:$B,0)))</f>
        <v/>
      </c>
      <c r="AK291" t="str">
        <f t="shared" si="71"/>
        <v/>
      </c>
      <c r="AM291" s="2" t="str">
        <f t="shared" si="77"/>
        <v/>
      </c>
      <c r="AN291" t="str">
        <f t="shared" si="78"/>
        <v/>
      </c>
      <c r="AO291" t="str">
        <f t="shared" si="72"/>
        <v/>
      </c>
      <c r="AP291" t="str">
        <f t="shared" si="73"/>
        <v/>
      </c>
    </row>
    <row r="292" spans="1:42" x14ac:dyDescent="0.25">
      <c r="A292" t="str">
        <f>IF(C292="","",MAX($A$2:A291)+1)</f>
        <v/>
      </c>
      <c r="B292" s="3" t="str">
        <f>IF(C292="","",IF(COUNTIF($C$2:$C291,$C292)=0,MAX($B$2:$B291)+1,""))</f>
        <v/>
      </c>
      <c r="L292" t="s">
        <v>625</v>
      </c>
      <c r="M292" s="3" t="str">
        <f t="shared" si="74"/>
        <v/>
      </c>
      <c r="N292" s="3" t="str">
        <f>IF(C292="","",IF(AND(C292&lt;&gt;"",D292&lt;&gt;"",E292&lt;&gt;"",I292&lt;&gt;"",M292&lt;&gt;"",J292&lt;&gt;"",IFERROR(MATCH(INDEX($B:$B,MATCH($C292,$C:$C,0)),IMAGENES!$B:$B,0),-1)&gt;0),"'si'","'no'"))</f>
        <v/>
      </c>
      <c r="P292" t="str">
        <f t="shared" si="64"/>
        <v/>
      </c>
      <c r="Q292" t="str">
        <f t="shared" si="65"/>
        <v/>
      </c>
      <c r="R292" t="str">
        <f t="shared" si="66"/>
        <v/>
      </c>
      <c r="S292" t="str">
        <f t="shared" si="67"/>
        <v/>
      </c>
      <c r="T292" t="str">
        <f t="shared" si="68"/>
        <v/>
      </c>
      <c r="U292" t="str">
        <f t="shared" si="69"/>
        <v/>
      </c>
      <c r="V292" t="str">
        <f>IF($T292="","",INDEX(CATEGORIAS!$A:$A,MATCH($T292,CATEGORIAS!$B:$B,0)))</f>
        <v/>
      </c>
      <c r="W292" t="str">
        <f>IF($U292="","",INDEX(SUBCATEGORIAS!$A:$A,MATCH($U292,SUBCATEGORIAS!$B:$B,0)))</f>
        <v/>
      </c>
      <c r="X292" t="str">
        <f t="shared" si="70"/>
        <v/>
      </c>
      <c r="Y292" t="str">
        <f t="shared" si="75"/>
        <v/>
      </c>
      <c r="Z292" t="str">
        <f t="shared" si="76"/>
        <v/>
      </c>
      <c r="AB292">
        <v>290</v>
      </c>
      <c r="AC292" t="str">
        <f t="shared" si="79"/>
        <v/>
      </c>
      <c r="AD292" t="str">
        <f>IFERROR(IF(MATCH($AC289,$P:$P,0)&gt;0,CONCATENATE("descripcion: '",INDEX($R:$R,MATCH($AC289,$P:$P,0)),"',"),0),"")</f>
        <v>descripcion: 'Colored pencils - Lápices de color - Matite colorate, 18 colores.',</v>
      </c>
      <c r="AI292" t="str">
        <f>IF($D292="","",INDEX(CATEGORIAS!$A:$A,MATCH($D292,CATEGORIAS!$B:$B,0)))</f>
        <v/>
      </c>
      <c r="AJ292" t="str">
        <f>IF($E292="","",INDEX(SUBCATEGORIAS!$A:$A,MATCH($E292,SUBCATEGORIAS!$B:$B,0)))</f>
        <v/>
      </c>
      <c r="AK292" t="str">
        <f t="shared" si="71"/>
        <v/>
      </c>
      <c r="AM292" s="2" t="str">
        <f t="shared" si="77"/>
        <v/>
      </c>
      <c r="AN292" t="str">
        <f t="shared" si="78"/>
        <v/>
      </c>
      <c r="AO292" t="str">
        <f t="shared" si="72"/>
        <v/>
      </c>
      <c r="AP292" t="str">
        <f t="shared" si="73"/>
        <v/>
      </c>
    </row>
    <row r="293" spans="1:42" x14ac:dyDescent="0.25">
      <c r="A293" t="str">
        <f>IF(C293="","",MAX($A$2:A292)+1)</f>
        <v/>
      </c>
      <c r="B293" s="3" t="str">
        <f>IF(C293="","",IF(COUNTIF($C$2:$C292,$C293)=0,MAX($B$2:$B292)+1,""))</f>
        <v/>
      </c>
      <c r="L293" t="s">
        <v>625</v>
      </c>
      <c r="M293" s="3" t="str">
        <f t="shared" si="74"/>
        <v/>
      </c>
      <c r="N293" s="3" t="str">
        <f>IF(C293="","",IF(AND(C293&lt;&gt;"",D293&lt;&gt;"",E293&lt;&gt;"",I293&lt;&gt;"",M293&lt;&gt;"",J293&lt;&gt;"",IFERROR(MATCH(INDEX($B:$B,MATCH($C293,$C:$C,0)),IMAGENES!$B:$B,0),-1)&gt;0),"'si'","'no'"))</f>
        <v/>
      </c>
      <c r="P293" t="str">
        <f t="shared" si="64"/>
        <v/>
      </c>
      <c r="Q293" t="str">
        <f t="shared" si="65"/>
        <v/>
      </c>
      <c r="R293" t="str">
        <f t="shared" si="66"/>
        <v/>
      </c>
      <c r="S293" t="str">
        <f t="shared" si="67"/>
        <v/>
      </c>
      <c r="T293" t="str">
        <f t="shared" si="68"/>
        <v/>
      </c>
      <c r="U293" t="str">
        <f t="shared" si="69"/>
        <v/>
      </c>
      <c r="V293" t="str">
        <f>IF($T293="","",INDEX(CATEGORIAS!$A:$A,MATCH($T293,CATEGORIAS!$B:$B,0)))</f>
        <v/>
      </c>
      <c r="W293" t="str">
        <f>IF($U293="","",INDEX(SUBCATEGORIAS!$A:$A,MATCH($U293,SUBCATEGORIAS!$B:$B,0)))</f>
        <v/>
      </c>
      <c r="X293" t="str">
        <f t="shared" si="70"/>
        <v/>
      </c>
      <c r="Y293" t="str">
        <f t="shared" si="75"/>
        <v/>
      </c>
      <c r="Z293" t="str">
        <f t="shared" si="76"/>
        <v/>
      </c>
      <c r="AB293">
        <v>291</v>
      </c>
      <c r="AC293" t="str">
        <f t="shared" si="79"/>
        <v/>
      </c>
      <c r="AD293" t="str">
        <f>IFERROR(IF(MATCH($AC289,$P:$P,0)&gt;0,CONCATENATE("descripcion_larga: '",INDEX($S:$S,MATCH($AC289,$P:$P,0)),"',"),0),"")</f>
        <v>descripcion_larga: '0',</v>
      </c>
      <c r="AI293" t="str">
        <f>IF($D293="","",INDEX(CATEGORIAS!$A:$A,MATCH($D293,CATEGORIAS!$B:$B,0)))</f>
        <v/>
      </c>
      <c r="AJ293" t="str">
        <f>IF($E293="","",INDEX(SUBCATEGORIAS!$A:$A,MATCH($E293,SUBCATEGORIAS!$B:$B,0)))</f>
        <v/>
      </c>
      <c r="AK293" t="str">
        <f t="shared" si="71"/>
        <v/>
      </c>
      <c r="AM293" s="2" t="str">
        <f t="shared" si="77"/>
        <v/>
      </c>
      <c r="AN293" t="str">
        <f t="shared" si="78"/>
        <v/>
      </c>
      <c r="AO293" t="str">
        <f t="shared" si="72"/>
        <v/>
      </c>
      <c r="AP293" t="str">
        <f t="shared" si="73"/>
        <v/>
      </c>
    </row>
    <row r="294" spans="1:42" x14ac:dyDescent="0.25">
      <c r="A294" t="str">
        <f>IF(C294="","",MAX($A$2:A293)+1)</f>
        <v/>
      </c>
      <c r="B294" s="3" t="str">
        <f>IF(C294="","",IF(COUNTIF($C$2:$C293,$C294)=0,MAX($B$2:$B293)+1,""))</f>
        <v/>
      </c>
      <c r="L294" t="s">
        <v>625</v>
      </c>
      <c r="M294" s="3" t="str">
        <f t="shared" si="74"/>
        <v/>
      </c>
      <c r="N294" s="3" t="str">
        <f>IF(C294="","",IF(AND(C294&lt;&gt;"",D294&lt;&gt;"",E294&lt;&gt;"",I294&lt;&gt;"",M294&lt;&gt;"",J294&lt;&gt;"",IFERROR(MATCH(INDEX($B:$B,MATCH($C294,$C:$C,0)),IMAGENES!$B:$B,0),-1)&gt;0),"'si'","'no'"))</f>
        <v/>
      </c>
      <c r="P294" t="str">
        <f t="shared" si="64"/>
        <v/>
      </c>
      <c r="Q294" t="str">
        <f t="shared" si="65"/>
        <v/>
      </c>
      <c r="R294" t="str">
        <f t="shared" si="66"/>
        <v/>
      </c>
      <c r="S294" t="str">
        <f t="shared" si="67"/>
        <v/>
      </c>
      <c r="T294" t="str">
        <f t="shared" si="68"/>
        <v/>
      </c>
      <c r="U294" t="str">
        <f t="shared" si="69"/>
        <v/>
      </c>
      <c r="V294" t="str">
        <f>IF($T294="","",INDEX(CATEGORIAS!$A:$A,MATCH($T294,CATEGORIAS!$B:$B,0)))</f>
        <v/>
      </c>
      <c r="W294" t="str">
        <f>IF($U294="","",INDEX(SUBCATEGORIAS!$A:$A,MATCH($U294,SUBCATEGORIAS!$B:$B,0)))</f>
        <v/>
      </c>
      <c r="X294" t="str">
        <f t="shared" si="70"/>
        <v/>
      </c>
      <c r="Y294" t="str">
        <f t="shared" si="75"/>
        <v/>
      </c>
      <c r="Z294" t="str">
        <f t="shared" si="76"/>
        <v/>
      </c>
      <c r="AB294">
        <v>292</v>
      </c>
      <c r="AC294" t="str">
        <f t="shared" si="79"/>
        <v/>
      </c>
      <c r="AD294" t="str">
        <f>IFERROR(IF(MATCH($AC289,$P:$P,0)&gt;0,CONCATENATE("id_categoria: '",INDEX($V:$V,MATCH($AC289,$P:$P,0)),"',"),0),"")</f>
        <v>id_categoria: '1',</v>
      </c>
      <c r="AI294" t="str">
        <f>IF($D294="","",INDEX(CATEGORIAS!$A:$A,MATCH($D294,CATEGORIAS!$B:$B,0)))</f>
        <v/>
      </c>
      <c r="AJ294" t="str">
        <f>IF($E294="","",INDEX(SUBCATEGORIAS!$A:$A,MATCH($E294,SUBCATEGORIAS!$B:$B,0)))</f>
        <v/>
      </c>
      <c r="AK294" t="str">
        <f t="shared" si="71"/>
        <v/>
      </c>
      <c r="AM294" s="2" t="str">
        <f t="shared" si="77"/>
        <v/>
      </c>
      <c r="AN294" t="str">
        <f t="shared" si="78"/>
        <v/>
      </c>
      <c r="AO294" t="str">
        <f t="shared" si="72"/>
        <v/>
      </c>
      <c r="AP294" t="str">
        <f t="shared" si="73"/>
        <v/>
      </c>
    </row>
    <row r="295" spans="1:42" x14ac:dyDescent="0.25">
      <c r="A295" t="str">
        <f>IF(C295="","",MAX($A$2:A294)+1)</f>
        <v/>
      </c>
      <c r="B295" s="3" t="str">
        <f>IF(C295="","",IF(COUNTIF($C$2:$C294,$C295)=0,MAX($B$2:$B294)+1,""))</f>
        <v/>
      </c>
      <c r="L295" t="s">
        <v>625</v>
      </c>
      <c r="M295" s="3" t="str">
        <f t="shared" si="74"/>
        <v/>
      </c>
      <c r="N295" s="3" t="str">
        <f>IF(C295="","",IF(AND(C295&lt;&gt;"",D295&lt;&gt;"",E295&lt;&gt;"",I295&lt;&gt;"",M295&lt;&gt;"",J295&lt;&gt;"",IFERROR(MATCH(INDEX($B:$B,MATCH($C295,$C:$C,0)),IMAGENES!$B:$B,0),-1)&gt;0),"'si'","'no'"))</f>
        <v/>
      </c>
      <c r="P295" t="str">
        <f t="shared" si="64"/>
        <v/>
      </c>
      <c r="Q295" t="str">
        <f t="shared" si="65"/>
        <v/>
      </c>
      <c r="R295" t="str">
        <f t="shared" si="66"/>
        <v/>
      </c>
      <c r="S295" t="str">
        <f t="shared" si="67"/>
        <v/>
      </c>
      <c r="T295" t="str">
        <f t="shared" si="68"/>
        <v/>
      </c>
      <c r="U295" t="str">
        <f t="shared" si="69"/>
        <v/>
      </c>
      <c r="V295" t="str">
        <f>IF($T295="","",INDEX(CATEGORIAS!$A:$A,MATCH($T295,CATEGORIAS!$B:$B,0)))</f>
        <v/>
      </c>
      <c r="W295" t="str">
        <f>IF($U295="","",INDEX(SUBCATEGORIAS!$A:$A,MATCH($U295,SUBCATEGORIAS!$B:$B,0)))</f>
        <v/>
      </c>
      <c r="X295" t="str">
        <f t="shared" si="70"/>
        <v/>
      </c>
      <c r="Y295" t="str">
        <f t="shared" si="75"/>
        <v/>
      </c>
      <c r="Z295" t="str">
        <f t="shared" si="76"/>
        <v/>
      </c>
      <c r="AB295">
        <v>293</v>
      </c>
      <c r="AC295" t="str">
        <f t="shared" si="79"/>
        <v/>
      </c>
      <c r="AD295" t="str">
        <f>IFERROR(IF(MATCH($AC289,$P:$P,0)&gt;0,CONCATENATE("id_subcategoria: '",INDEX($W:$W,MATCH($AC289,$P:$P,0)),"',"),0),"")</f>
        <v>id_subcategoria: '15',</v>
      </c>
      <c r="AI295" t="str">
        <f>IF($D295="","",INDEX(CATEGORIAS!$A:$A,MATCH($D295,CATEGORIAS!$B:$B,0)))</f>
        <v/>
      </c>
      <c r="AJ295" t="str">
        <f>IF($E295="","",INDEX(SUBCATEGORIAS!$A:$A,MATCH($E295,SUBCATEGORIAS!$B:$B,0)))</f>
        <v/>
      </c>
      <c r="AK295" t="str">
        <f t="shared" si="71"/>
        <v/>
      </c>
      <c r="AM295" s="2" t="str">
        <f t="shared" si="77"/>
        <v/>
      </c>
      <c r="AN295" t="str">
        <f t="shared" si="78"/>
        <v/>
      </c>
      <c r="AO295" t="str">
        <f t="shared" si="72"/>
        <v/>
      </c>
      <c r="AP295" t="str">
        <f t="shared" si="73"/>
        <v/>
      </c>
    </row>
    <row r="296" spans="1:42" x14ac:dyDescent="0.25">
      <c r="A296" t="str">
        <f>IF(C296="","",MAX($A$2:A295)+1)</f>
        <v/>
      </c>
      <c r="B296" s="3" t="str">
        <f>IF(C296="","",IF(COUNTIF($C$2:$C295,$C296)=0,MAX($B$2:$B295)+1,""))</f>
        <v/>
      </c>
      <c r="L296" t="s">
        <v>625</v>
      </c>
      <c r="M296" s="3" t="str">
        <f t="shared" si="74"/>
        <v/>
      </c>
      <c r="N296" s="3" t="str">
        <f>IF(C296="","",IF(AND(C296&lt;&gt;"",D296&lt;&gt;"",E296&lt;&gt;"",I296&lt;&gt;"",M296&lt;&gt;"",J296&lt;&gt;"",IFERROR(MATCH(INDEX($B:$B,MATCH($C296,$C:$C,0)),IMAGENES!$B:$B,0),-1)&gt;0),"'si'","'no'"))</f>
        <v/>
      </c>
      <c r="P296" t="str">
        <f t="shared" si="64"/>
        <v/>
      </c>
      <c r="Q296" t="str">
        <f t="shared" si="65"/>
        <v/>
      </c>
      <c r="R296" t="str">
        <f t="shared" si="66"/>
        <v/>
      </c>
      <c r="S296" t="str">
        <f t="shared" si="67"/>
        <v/>
      </c>
      <c r="T296" t="str">
        <f t="shared" si="68"/>
        <v/>
      </c>
      <c r="U296" t="str">
        <f t="shared" si="69"/>
        <v/>
      </c>
      <c r="V296" t="str">
        <f>IF($T296="","",INDEX(CATEGORIAS!$A:$A,MATCH($T296,CATEGORIAS!$B:$B,0)))</f>
        <v/>
      </c>
      <c r="W296" t="str">
        <f>IF($U296="","",INDEX(SUBCATEGORIAS!$A:$A,MATCH($U296,SUBCATEGORIAS!$B:$B,0)))</f>
        <v/>
      </c>
      <c r="X296" t="str">
        <f t="shared" si="70"/>
        <v/>
      </c>
      <c r="Y296" t="str">
        <f t="shared" si="75"/>
        <v/>
      </c>
      <c r="Z296" t="str">
        <f t="shared" si="76"/>
        <v/>
      </c>
      <c r="AB296">
        <v>294</v>
      </c>
      <c r="AC296" t="str">
        <f t="shared" si="79"/>
        <v/>
      </c>
      <c r="AD296" t="str">
        <f>IFERROR(IF(MATCH($AC289,$P:$P,0)&gt;0,CONCATENATE("precio: ",INDEX($X:$X,MATCH($AC289,$P:$P,0)),","),0),"")</f>
        <v>precio: 3000,</v>
      </c>
      <c r="AI296" t="str">
        <f>IF($D296="","",INDEX(CATEGORIAS!$A:$A,MATCH($D296,CATEGORIAS!$B:$B,0)))</f>
        <v/>
      </c>
      <c r="AJ296" t="str">
        <f>IF($E296="","",INDEX(SUBCATEGORIAS!$A:$A,MATCH($E296,SUBCATEGORIAS!$B:$B,0)))</f>
        <v/>
      </c>
      <c r="AK296" t="str">
        <f t="shared" si="71"/>
        <v/>
      </c>
      <c r="AM296" s="2" t="str">
        <f t="shared" si="77"/>
        <v/>
      </c>
      <c r="AN296" t="str">
        <f t="shared" si="78"/>
        <v/>
      </c>
      <c r="AO296" t="str">
        <f t="shared" si="72"/>
        <v/>
      </c>
      <c r="AP296" t="str">
        <f t="shared" si="73"/>
        <v/>
      </c>
    </row>
    <row r="297" spans="1:42" x14ac:dyDescent="0.25">
      <c r="A297" t="str">
        <f>IF(C297="","",MAX($A$2:A296)+1)</f>
        <v/>
      </c>
      <c r="B297" s="3" t="str">
        <f>IF(C297="","",IF(COUNTIF($C$2:$C296,$C297)=0,MAX($B$2:$B296)+1,""))</f>
        <v/>
      </c>
      <c r="L297" t="s">
        <v>625</v>
      </c>
      <c r="M297" s="3" t="str">
        <f t="shared" si="74"/>
        <v/>
      </c>
      <c r="N297" s="3" t="str">
        <f>IF(C297="","",IF(AND(C297&lt;&gt;"",D297&lt;&gt;"",E297&lt;&gt;"",I297&lt;&gt;"",M297&lt;&gt;"",J297&lt;&gt;"",IFERROR(MATCH(INDEX($B:$B,MATCH($C297,$C:$C,0)),IMAGENES!$B:$B,0),-1)&gt;0),"'si'","'no'"))</f>
        <v/>
      </c>
      <c r="P297" t="str">
        <f t="shared" si="64"/>
        <v/>
      </c>
      <c r="Q297" t="str">
        <f t="shared" si="65"/>
        <v/>
      </c>
      <c r="R297" t="str">
        <f t="shared" si="66"/>
        <v/>
      </c>
      <c r="S297" t="str">
        <f t="shared" si="67"/>
        <v/>
      </c>
      <c r="T297" t="str">
        <f t="shared" si="68"/>
        <v/>
      </c>
      <c r="U297" t="str">
        <f t="shared" si="69"/>
        <v/>
      </c>
      <c r="V297" t="str">
        <f>IF($T297="","",INDEX(CATEGORIAS!$A:$A,MATCH($T297,CATEGORIAS!$B:$B,0)))</f>
        <v/>
      </c>
      <c r="W297" t="str">
        <f>IF($U297="","",INDEX(SUBCATEGORIAS!$A:$A,MATCH($U297,SUBCATEGORIAS!$B:$B,0)))</f>
        <v/>
      </c>
      <c r="X297" t="str">
        <f t="shared" si="70"/>
        <v/>
      </c>
      <c r="Y297" t="str">
        <f t="shared" si="75"/>
        <v/>
      </c>
      <c r="Z297" t="str">
        <f t="shared" si="76"/>
        <v/>
      </c>
      <c r="AB297">
        <v>295</v>
      </c>
      <c r="AC297" t="str">
        <f t="shared" si="79"/>
        <v/>
      </c>
      <c r="AD297" t="str">
        <f>IFERROR(IF(MATCH($AC289,$P:$P,0)&gt;0,CONCATENATE("video: ",IF(OR(INDEX($Y:$Y,MATCH($AC289,$P:$P,0))=0,INDEX($Y:$Y,MATCH($AC289,$P:$P,0))=" ",INDEX($Y:$Y,MATCH($AC289,$P:$P,0))=""),CONCATENATE(CHAR(39),CHAR(39)),CONCATENATE(CHAR(39),INDEX($Y:$Y,MATCH($AC289,$P:$P,0)),CHAR(39))),","),0),"")</f>
        <v>video: '',</v>
      </c>
      <c r="AI297" t="str">
        <f>IF($D297="","",INDEX(CATEGORIAS!$A:$A,MATCH($D297,CATEGORIAS!$B:$B,0)))</f>
        <v/>
      </c>
      <c r="AJ297" t="str">
        <f>IF($E297="","",INDEX(SUBCATEGORIAS!$A:$A,MATCH($E297,SUBCATEGORIAS!$B:$B,0)))</f>
        <v/>
      </c>
      <c r="AK297" t="str">
        <f t="shared" si="71"/>
        <v/>
      </c>
      <c r="AM297" s="2" t="str">
        <f t="shared" si="77"/>
        <v/>
      </c>
      <c r="AN297" t="str">
        <f t="shared" si="78"/>
        <v/>
      </c>
      <c r="AO297" t="str">
        <f t="shared" si="72"/>
        <v/>
      </c>
      <c r="AP297" t="str">
        <f t="shared" si="73"/>
        <v/>
      </c>
    </row>
    <row r="298" spans="1:42" x14ac:dyDescent="0.25">
      <c r="A298" t="str">
        <f>IF(C298="","",MAX($A$2:A297)+1)</f>
        <v/>
      </c>
      <c r="B298" s="3" t="str">
        <f>IF(C298="","",IF(COUNTIF($C$2:$C297,$C298)=0,MAX($B$2:$B297)+1,""))</f>
        <v/>
      </c>
      <c r="L298" t="s">
        <v>625</v>
      </c>
      <c r="M298" s="3" t="str">
        <f t="shared" si="74"/>
        <v/>
      </c>
      <c r="N298" s="3" t="str">
        <f>IF(C298="","",IF(AND(C298&lt;&gt;"",D298&lt;&gt;"",E298&lt;&gt;"",I298&lt;&gt;"",M298&lt;&gt;"",J298&lt;&gt;"",IFERROR(MATCH(INDEX($B:$B,MATCH($C298,$C:$C,0)),IMAGENES!$B:$B,0),-1)&gt;0),"'si'","'no'"))</f>
        <v/>
      </c>
      <c r="P298" t="str">
        <f t="shared" si="64"/>
        <v/>
      </c>
      <c r="Q298" t="str">
        <f t="shared" si="65"/>
        <v/>
      </c>
      <c r="R298" t="str">
        <f t="shared" si="66"/>
        <v/>
      </c>
      <c r="S298" t="str">
        <f t="shared" si="67"/>
        <v/>
      </c>
      <c r="T298" t="str">
        <f t="shared" si="68"/>
        <v/>
      </c>
      <c r="U298" t="str">
        <f t="shared" si="69"/>
        <v/>
      </c>
      <c r="V298" t="str">
        <f>IF($T298="","",INDEX(CATEGORIAS!$A:$A,MATCH($T298,CATEGORIAS!$B:$B,0)))</f>
        <v/>
      </c>
      <c r="W298" t="str">
        <f>IF($U298="","",INDEX(SUBCATEGORIAS!$A:$A,MATCH($U298,SUBCATEGORIAS!$B:$B,0)))</f>
        <v/>
      </c>
      <c r="X298" t="str">
        <f t="shared" si="70"/>
        <v/>
      </c>
      <c r="Y298" t="str">
        <f t="shared" si="75"/>
        <v/>
      </c>
      <c r="Z298" t="str">
        <f t="shared" si="76"/>
        <v/>
      </c>
      <c r="AB298">
        <v>296</v>
      </c>
      <c r="AC298" t="str">
        <f t="shared" si="79"/>
        <v/>
      </c>
      <c r="AD298" t="str">
        <f>IFERROR(IF(MATCH($AC289,$P:$P,0)&gt;0,CONCATENATE("disponible: ",INDEX($Z:$Z,MATCH($AC289,$P:$P,0)),","),0),"")</f>
        <v>disponible: 'si',</v>
      </c>
      <c r="AI298" t="str">
        <f>IF($D298="","",INDEX(CATEGORIAS!$A:$A,MATCH($D298,CATEGORIAS!$B:$B,0)))</f>
        <v/>
      </c>
      <c r="AJ298" t="str">
        <f>IF($E298="","",INDEX(SUBCATEGORIAS!$A:$A,MATCH($E298,SUBCATEGORIAS!$B:$B,0)))</f>
        <v/>
      </c>
      <c r="AK298" t="str">
        <f t="shared" si="71"/>
        <v/>
      </c>
      <c r="AM298" s="2" t="str">
        <f t="shared" si="77"/>
        <v/>
      </c>
      <c r="AN298" t="str">
        <f t="shared" si="78"/>
        <v/>
      </c>
      <c r="AO298" t="str">
        <f t="shared" si="72"/>
        <v/>
      </c>
      <c r="AP298" t="str">
        <f t="shared" si="73"/>
        <v/>
      </c>
    </row>
    <row r="299" spans="1:42" x14ac:dyDescent="0.25">
      <c r="A299" t="str">
        <f>IF(C299="","",MAX($A$2:A298)+1)</f>
        <v/>
      </c>
      <c r="B299" s="3" t="str">
        <f>IF(C299="","",IF(COUNTIF($C$2:$C298,$C299)=0,MAX($B$2:$B298)+1,""))</f>
        <v/>
      </c>
      <c r="L299" t="s">
        <v>625</v>
      </c>
      <c r="M299" s="3" t="str">
        <f t="shared" si="74"/>
        <v/>
      </c>
      <c r="N299" s="3" t="str">
        <f>IF(C299="","",IF(AND(C299&lt;&gt;"",D299&lt;&gt;"",E299&lt;&gt;"",I299&lt;&gt;"",M299&lt;&gt;"",J299&lt;&gt;"",IFERROR(MATCH(INDEX($B:$B,MATCH($C299,$C:$C,0)),IMAGENES!$B:$B,0),-1)&gt;0),"'si'","'no'"))</f>
        <v/>
      </c>
      <c r="P299" t="str">
        <f t="shared" si="64"/>
        <v/>
      </c>
      <c r="Q299" t="str">
        <f t="shared" si="65"/>
        <v/>
      </c>
      <c r="R299" t="str">
        <f t="shared" si="66"/>
        <v/>
      </c>
      <c r="S299" t="str">
        <f t="shared" si="67"/>
        <v/>
      </c>
      <c r="T299" t="str">
        <f t="shared" si="68"/>
        <v/>
      </c>
      <c r="U299" t="str">
        <f t="shared" si="69"/>
        <v/>
      </c>
      <c r="V299" t="str">
        <f>IF($T299="","",INDEX(CATEGORIAS!$A:$A,MATCH($T299,CATEGORIAS!$B:$B,0)))</f>
        <v/>
      </c>
      <c r="W299" t="str">
        <f>IF($U299="","",INDEX(SUBCATEGORIAS!$A:$A,MATCH($U299,SUBCATEGORIAS!$B:$B,0)))</f>
        <v/>
      </c>
      <c r="X299" t="str">
        <f t="shared" si="70"/>
        <v/>
      </c>
      <c r="Y299" t="str">
        <f t="shared" si="75"/>
        <v/>
      </c>
      <c r="Z299" t="str">
        <f t="shared" si="76"/>
        <v/>
      </c>
      <c r="AB299">
        <v>297</v>
      </c>
      <c r="AC299" t="str">
        <f t="shared" si="79"/>
        <v/>
      </c>
      <c r="AD299" t="str">
        <f>IFERROR(IF(MATCH($AC289,$P:$P,0)&gt;0,"},",0),"")</f>
        <v>},</v>
      </c>
      <c r="AI299" t="str">
        <f>IF($D299="","",INDEX(CATEGORIAS!$A:$A,MATCH($D299,CATEGORIAS!$B:$B,0)))</f>
        <v/>
      </c>
      <c r="AJ299" t="str">
        <f>IF($E299="","",INDEX(SUBCATEGORIAS!$A:$A,MATCH($E299,SUBCATEGORIAS!$B:$B,0)))</f>
        <v/>
      </c>
      <c r="AK299" t="str">
        <f t="shared" si="71"/>
        <v/>
      </c>
      <c r="AM299" s="2" t="str">
        <f t="shared" si="77"/>
        <v/>
      </c>
      <c r="AN299" t="str">
        <f t="shared" si="78"/>
        <v/>
      </c>
      <c r="AO299" t="str">
        <f t="shared" si="72"/>
        <v/>
      </c>
      <c r="AP299" t="str">
        <f t="shared" si="73"/>
        <v/>
      </c>
    </row>
    <row r="300" spans="1:42" x14ac:dyDescent="0.25">
      <c r="A300" t="str">
        <f>IF(C300="","",MAX($A$2:A299)+1)</f>
        <v/>
      </c>
      <c r="B300" s="3" t="str">
        <f>IF(C300="","",IF(COUNTIF($C$2:$C299,$C300)=0,MAX($B$2:$B299)+1,""))</f>
        <v/>
      </c>
      <c r="L300" t="s">
        <v>625</v>
      </c>
      <c r="M300" s="3" t="str">
        <f t="shared" si="74"/>
        <v/>
      </c>
      <c r="N300" s="3" t="str">
        <f>IF(C300="","",IF(AND(C300&lt;&gt;"",D300&lt;&gt;"",E300&lt;&gt;"",I300&lt;&gt;"",M300&lt;&gt;"",J300&lt;&gt;"",IFERROR(MATCH(INDEX($B:$B,MATCH($C300,$C:$C,0)),IMAGENES!$B:$B,0),-1)&gt;0),"'si'","'no'"))</f>
        <v/>
      </c>
      <c r="P300" t="str">
        <f t="shared" si="64"/>
        <v/>
      </c>
      <c r="Q300" t="str">
        <f t="shared" si="65"/>
        <v/>
      </c>
      <c r="R300" t="str">
        <f t="shared" si="66"/>
        <v/>
      </c>
      <c r="S300" t="str">
        <f t="shared" si="67"/>
        <v/>
      </c>
      <c r="T300" t="str">
        <f t="shared" si="68"/>
        <v/>
      </c>
      <c r="U300" t="str">
        <f t="shared" si="69"/>
        <v/>
      </c>
      <c r="V300" t="str">
        <f>IF($T300="","",INDEX(CATEGORIAS!$A:$A,MATCH($T300,CATEGORIAS!$B:$B,0)))</f>
        <v/>
      </c>
      <c r="W300" t="str">
        <f>IF($U300="","",INDEX(SUBCATEGORIAS!$A:$A,MATCH($U300,SUBCATEGORIAS!$B:$B,0)))</f>
        <v/>
      </c>
      <c r="X300" t="str">
        <f t="shared" si="70"/>
        <v/>
      </c>
      <c r="Y300" t="str">
        <f t="shared" si="75"/>
        <v/>
      </c>
      <c r="Z300" t="str">
        <f t="shared" si="76"/>
        <v/>
      </c>
      <c r="AB300">
        <v>298</v>
      </c>
      <c r="AC300">
        <f t="shared" si="79"/>
        <v>28</v>
      </c>
      <c r="AD300" t="str">
        <f>IFERROR(IF(MATCH($AC300,$P:$P,0)&gt;0,"{",0),"")</f>
        <v>{</v>
      </c>
      <c r="AI300" t="str">
        <f>IF($D300="","",INDEX(CATEGORIAS!$A:$A,MATCH($D300,CATEGORIAS!$B:$B,0)))</f>
        <v/>
      </c>
      <c r="AJ300" t="str">
        <f>IF($E300="","",INDEX(SUBCATEGORIAS!$A:$A,MATCH($E300,SUBCATEGORIAS!$B:$B,0)))</f>
        <v/>
      </c>
      <c r="AK300" t="str">
        <f t="shared" si="71"/>
        <v/>
      </c>
      <c r="AM300" s="2" t="str">
        <f t="shared" si="77"/>
        <v/>
      </c>
      <c r="AN300" t="str">
        <f t="shared" si="78"/>
        <v/>
      </c>
      <c r="AO300" t="str">
        <f t="shared" si="72"/>
        <v/>
      </c>
      <c r="AP300" t="str">
        <f t="shared" si="73"/>
        <v/>
      </c>
    </row>
    <row r="301" spans="1:42" x14ac:dyDescent="0.25">
      <c r="A301" t="str">
        <f>IF(C301="","",MAX($A$2:A300)+1)</f>
        <v/>
      </c>
      <c r="B301" s="3" t="str">
        <f>IF(C301="","",IF(COUNTIF($C$2:$C300,$C301)=0,MAX($B$2:$B300)+1,""))</f>
        <v/>
      </c>
      <c r="L301" t="s">
        <v>625</v>
      </c>
      <c r="M301" s="3" t="str">
        <f t="shared" si="74"/>
        <v/>
      </c>
      <c r="N301" s="3" t="str">
        <f>IF(C301="","",IF(AND(C301&lt;&gt;"",D301&lt;&gt;"",E301&lt;&gt;"",I301&lt;&gt;"",M301&lt;&gt;"",J301&lt;&gt;"",IFERROR(MATCH(INDEX($B:$B,MATCH($C301,$C:$C,0)),IMAGENES!$B:$B,0),-1)&gt;0),"'si'","'no'"))</f>
        <v/>
      </c>
      <c r="P301" t="str">
        <f t="shared" si="64"/>
        <v/>
      </c>
      <c r="Q301" t="str">
        <f t="shared" si="65"/>
        <v/>
      </c>
      <c r="R301" t="str">
        <f t="shared" si="66"/>
        <v/>
      </c>
      <c r="S301" t="str">
        <f t="shared" si="67"/>
        <v/>
      </c>
      <c r="T301" t="str">
        <f t="shared" si="68"/>
        <v/>
      </c>
      <c r="U301" t="str">
        <f t="shared" si="69"/>
        <v/>
      </c>
      <c r="V301" t="str">
        <f>IF($T301="","",INDEX(CATEGORIAS!$A:$A,MATCH($T301,CATEGORIAS!$B:$B,0)))</f>
        <v/>
      </c>
      <c r="W301" t="str">
        <f>IF($U301="","",INDEX(SUBCATEGORIAS!$A:$A,MATCH($U301,SUBCATEGORIAS!$B:$B,0)))</f>
        <v/>
      </c>
      <c r="X301" t="str">
        <f t="shared" si="70"/>
        <v/>
      </c>
      <c r="Y301" t="str">
        <f t="shared" si="75"/>
        <v/>
      </c>
      <c r="Z301" t="str">
        <f t="shared" si="76"/>
        <v/>
      </c>
      <c r="AB301">
        <v>299</v>
      </c>
      <c r="AC301" t="str">
        <f t="shared" si="79"/>
        <v/>
      </c>
      <c r="AD301" t="str">
        <f>IFERROR(IF(MATCH($AC300,$P:$P,0)&gt;0,CONCATENATE("id_articulo: ",$AC300,","),0),"")</f>
        <v>id_articulo: 28,</v>
      </c>
      <c r="AI301" t="str">
        <f>IF($D301="","",INDEX(CATEGORIAS!$A:$A,MATCH($D301,CATEGORIAS!$B:$B,0)))</f>
        <v/>
      </c>
      <c r="AJ301" t="str">
        <f>IF($E301="","",INDEX(SUBCATEGORIAS!$A:$A,MATCH($E301,SUBCATEGORIAS!$B:$B,0)))</f>
        <v/>
      </c>
      <c r="AK301" t="str">
        <f t="shared" si="71"/>
        <v/>
      </c>
      <c r="AM301" s="2" t="str">
        <f t="shared" si="77"/>
        <v/>
      </c>
      <c r="AN301" t="str">
        <f t="shared" si="78"/>
        <v/>
      </c>
      <c r="AO301" t="str">
        <f t="shared" si="72"/>
        <v/>
      </c>
      <c r="AP301" t="str">
        <f t="shared" si="73"/>
        <v/>
      </c>
    </row>
    <row r="302" spans="1:42" x14ac:dyDescent="0.25">
      <c r="A302" t="str">
        <f>IF(C302="","",MAX($A$2:A301)+1)</f>
        <v/>
      </c>
      <c r="B302" s="3" t="str">
        <f>IF(C302="","",IF(COUNTIF($C$2:$C301,$C302)=0,MAX($B$2:$B301)+1,""))</f>
        <v/>
      </c>
      <c r="L302" t="s">
        <v>625</v>
      </c>
      <c r="M302" s="3" t="str">
        <f t="shared" si="74"/>
        <v/>
      </c>
      <c r="N302" s="3" t="str">
        <f>IF(C302="","",IF(AND(C302&lt;&gt;"",D302&lt;&gt;"",E302&lt;&gt;"",I302&lt;&gt;"",M302&lt;&gt;"",J302&lt;&gt;"",IFERROR(MATCH(INDEX($B:$B,MATCH($C302,$C:$C,0)),IMAGENES!$B:$B,0),-1)&gt;0),"'si'","'no'"))</f>
        <v/>
      </c>
      <c r="P302" t="str">
        <f t="shared" si="64"/>
        <v/>
      </c>
      <c r="Q302" t="str">
        <f t="shared" si="65"/>
        <v/>
      </c>
      <c r="R302" t="str">
        <f t="shared" si="66"/>
        <v/>
      </c>
      <c r="S302" t="str">
        <f t="shared" si="67"/>
        <v/>
      </c>
      <c r="T302" t="str">
        <f t="shared" si="68"/>
        <v/>
      </c>
      <c r="U302" t="str">
        <f t="shared" si="69"/>
        <v/>
      </c>
      <c r="V302" t="str">
        <f>IF($T302="","",INDEX(CATEGORIAS!$A:$A,MATCH($T302,CATEGORIAS!$B:$B,0)))</f>
        <v/>
      </c>
      <c r="W302" t="str">
        <f>IF($U302="","",INDEX(SUBCATEGORIAS!$A:$A,MATCH($U302,SUBCATEGORIAS!$B:$B,0)))</f>
        <v/>
      </c>
      <c r="X302" t="str">
        <f t="shared" si="70"/>
        <v/>
      </c>
      <c r="Y302" t="str">
        <f t="shared" si="75"/>
        <v/>
      </c>
      <c r="Z302" t="str">
        <f t="shared" si="76"/>
        <v/>
      </c>
      <c r="AB302">
        <v>300</v>
      </c>
      <c r="AC302" t="str">
        <f t="shared" si="79"/>
        <v/>
      </c>
      <c r="AD302" t="str">
        <f>IFERROR(IF(MATCH($AC300,$P:$P,0)&gt;0,CONCATENATE("nombre: '",INDEX($Q:$Q,MATCH($AC300,$P:$P,0)),"',"),0),"")</f>
        <v>nombre: 'Lápices de color - 24 colores (Motarro)',</v>
      </c>
      <c r="AI302" t="str">
        <f>IF($D302="","",INDEX(CATEGORIAS!$A:$A,MATCH($D302,CATEGORIAS!$B:$B,0)))</f>
        <v/>
      </c>
      <c r="AJ302" t="str">
        <f>IF($E302="","",INDEX(SUBCATEGORIAS!$A:$A,MATCH($E302,SUBCATEGORIAS!$B:$B,0)))</f>
        <v/>
      </c>
      <c r="AK302" t="str">
        <f t="shared" si="71"/>
        <v/>
      </c>
      <c r="AM302" s="2" t="str">
        <f t="shared" si="77"/>
        <v/>
      </c>
      <c r="AN302" t="str">
        <f t="shared" si="78"/>
        <v/>
      </c>
      <c r="AO302" t="str">
        <f t="shared" si="72"/>
        <v/>
      </c>
      <c r="AP302" t="str">
        <f t="shared" si="73"/>
        <v/>
      </c>
    </row>
    <row r="303" spans="1:42" x14ac:dyDescent="0.25">
      <c r="A303" t="str">
        <f>IF(C303="","",MAX($A$2:A302)+1)</f>
        <v/>
      </c>
      <c r="B303" s="3" t="str">
        <f>IF(C303="","",IF(COUNTIF($C$2:$C302,$C303)=0,MAX($B$2:$B302)+1,""))</f>
        <v/>
      </c>
      <c r="L303" t="s">
        <v>625</v>
      </c>
      <c r="M303" s="3" t="str">
        <f t="shared" si="74"/>
        <v/>
      </c>
      <c r="N303" s="3" t="str">
        <f>IF(C303="","",IF(AND(C303&lt;&gt;"",D303&lt;&gt;"",E303&lt;&gt;"",I303&lt;&gt;"",M303&lt;&gt;"",J303&lt;&gt;"",IFERROR(MATCH(INDEX($B:$B,MATCH($C303,$C:$C,0)),IMAGENES!$B:$B,0),-1)&gt;0),"'si'","'no'"))</f>
        <v/>
      </c>
      <c r="P303" t="str">
        <f t="shared" si="64"/>
        <v/>
      </c>
      <c r="Q303" t="str">
        <f t="shared" si="65"/>
        <v/>
      </c>
      <c r="R303" t="str">
        <f t="shared" si="66"/>
        <v/>
      </c>
      <c r="S303" t="str">
        <f t="shared" si="67"/>
        <v/>
      </c>
      <c r="T303" t="str">
        <f t="shared" si="68"/>
        <v/>
      </c>
      <c r="U303" t="str">
        <f t="shared" si="69"/>
        <v/>
      </c>
      <c r="V303" t="str">
        <f>IF($T303="","",INDEX(CATEGORIAS!$A:$A,MATCH($T303,CATEGORIAS!$B:$B,0)))</f>
        <v/>
      </c>
      <c r="W303" t="str">
        <f>IF($U303="","",INDEX(SUBCATEGORIAS!$A:$A,MATCH($U303,SUBCATEGORIAS!$B:$B,0)))</f>
        <v/>
      </c>
      <c r="X303" t="str">
        <f t="shared" si="70"/>
        <v/>
      </c>
      <c r="Y303" t="str">
        <f t="shared" si="75"/>
        <v/>
      </c>
      <c r="Z303" t="str">
        <f t="shared" si="76"/>
        <v/>
      </c>
      <c r="AB303">
        <v>301</v>
      </c>
      <c r="AC303" t="str">
        <f t="shared" si="79"/>
        <v/>
      </c>
      <c r="AD303" t="str">
        <f>IFERROR(IF(MATCH($AC300,$P:$P,0)&gt;0,CONCATENATE("descripcion: '",INDEX($R:$R,MATCH($AC300,$P:$P,0)),"',"),0),"")</f>
        <v>descripcion: 'Lápices de color, 24 colores.',</v>
      </c>
      <c r="AI303" t="str">
        <f>IF($D303="","",INDEX(CATEGORIAS!$A:$A,MATCH($D303,CATEGORIAS!$B:$B,0)))</f>
        <v/>
      </c>
      <c r="AJ303" t="str">
        <f>IF($E303="","",INDEX(SUBCATEGORIAS!$A:$A,MATCH($E303,SUBCATEGORIAS!$B:$B,0)))</f>
        <v/>
      </c>
      <c r="AK303" t="str">
        <f t="shared" si="71"/>
        <v/>
      </c>
      <c r="AM303" s="2" t="str">
        <f t="shared" si="77"/>
        <v/>
      </c>
      <c r="AN303" t="str">
        <f t="shared" si="78"/>
        <v/>
      </c>
      <c r="AO303" t="str">
        <f t="shared" si="72"/>
        <v/>
      </c>
      <c r="AP303" t="str">
        <f t="shared" si="73"/>
        <v/>
      </c>
    </row>
    <row r="304" spans="1:42" x14ac:dyDescent="0.25">
      <c r="A304" t="str">
        <f>IF(C304="","",MAX($A$2:A303)+1)</f>
        <v/>
      </c>
      <c r="B304" s="3" t="str">
        <f>IF(C304="","",IF(COUNTIF($C$2:$C303,$C304)=0,MAX($B$2:$B303)+1,""))</f>
        <v/>
      </c>
      <c r="L304" t="s">
        <v>625</v>
      </c>
      <c r="M304" s="3" t="str">
        <f t="shared" si="74"/>
        <v/>
      </c>
      <c r="N304" s="3" t="str">
        <f>IF(C304="","",IF(AND(C304&lt;&gt;"",D304&lt;&gt;"",E304&lt;&gt;"",I304&lt;&gt;"",M304&lt;&gt;"",J304&lt;&gt;"",IFERROR(MATCH(INDEX($B:$B,MATCH($C304,$C:$C,0)),IMAGENES!$B:$B,0),-1)&gt;0),"'si'","'no'"))</f>
        <v/>
      </c>
      <c r="P304" t="str">
        <f t="shared" si="64"/>
        <v/>
      </c>
      <c r="Q304" t="str">
        <f t="shared" si="65"/>
        <v/>
      </c>
      <c r="R304" t="str">
        <f t="shared" si="66"/>
        <v/>
      </c>
      <c r="S304" t="str">
        <f t="shared" si="67"/>
        <v/>
      </c>
      <c r="T304" t="str">
        <f t="shared" si="68"/>
        <v/>
      </c>
      <c r="U304" t="str">
        <f t="shared" si="69"/>
        <v/>
      </c>
      <c r="V304" t="str">
        <f>IF($T304="","",INDEX(CATEGORIAS!$A:$A,MATCH($T304,CATEGORIAS!$B:$B,0)))</f>
        <v/>
      </c>
      <c r="W304" t="str">
        <f>IF($U304="","",INDEX(SUBCATEGORIAS!$A:$A,MATCH($U304,SUBCATEGORIAS!$B:$B,0)))</f>
        <v/>
      </c>
      <c r="X304" t="str">
        <f t="shared" si="70"/>
        <v/>
      </c>
      <c r="Y304" t="str">
        <f t="shared" si="75"/>
        <v/>
      </c>
      <c r="Z304" t="str">
        <f t="shared" si="76"/>
        <v/>
      </c>
      <c r="AB304">
        <v>302</v>
      </c>
      <c r="AC304" t="str">
        <f t="shared" si="79"/>
        <v/>
      </c>
      <c r="AD304" t="str">
        <f>IFERROR(IF(MATCH($AC300,$P:$P,0)&gt;0,CONCATENATE("descripcion_larga: '",INDEX($S:$S,MATCH($AC300,$P:$P,0)),"',"),0),"")</f>
        <v>descripcion_larga: '0',</v>
      </c>
      <c r="AI304" t="str">
        <f>IF($D304="","",INDEX(CATEGORIAS!$A:$A,MATCH($D304,CATEGORIAS!$B:$B,0)))</f>
        <v/>
      </c>
      <c r="AJ304" t="str">
        <f>IF($E304="","",INDEX(SUBCATEGORIAS!$A:$A,MATCH($E304,SUBCATEGORIAS!$B:$B,0)))</f>
        <v/>
      </c>
      <c r="AK304" t="str">
        <f t="shared" si="71"/>
        <v/>
      </c>
      <c r="AM304" s="2" t="str">
        <f t="shared" si="77"/>
        <v/>
      </c>
      <c r="AN304" t="str">
        <f t="shared" si="78"/>
        <v/>
      </c>
      <c r="AO304" t="str">
        <f t="shared" si="72"/>
        <v/>
      </c>
      <c r="AP304" t="str">
        <f t="shared" si="73"/>
        <v/>
      </c>
    </row>
    <row r="305" spans="1:42" x14ac:dyDescent="0.25">
      <c r="A305" t="str">
        <f>IF(C305="","",MAX($A$2:A304)+1)</f>
        <v/>
      </c>
      <c r="B305" s="3" t="str">
        <f>IF(C305="","",IF(COUNTIF($C$2:$C304,$C305)=0,MAX($B$2:$B304)+1,""))</f>
        <v/>
      </c>
      <c r="L305" t="s">
        <v>625</v>
      </c>
      <c r="M305" s="3" t="str">
        <f t="shared" si="74"/>
        <v/>
      </c>
      <c r="N305" s="3" t="str">
        <f>IF(C305="","",IF(AND(C305&lt;&gt;"",D305&lt;&gt;"",E305&lt;&gt;"",I305&lt;&gt;"",M305&lt;&gt;"",J305&lt;&gt;"",IFERROR(MATCH(INDEX($B:$B,MATCH($C305,$C:$C,0)),IMAGENES!$B:$B,0),-1)&gt;0),"'si'","'no'"))</f>
        <v/>
      </c>
      <c r="P305" t="str">
        <f t="shared" si="64"/>
        <v/>
      </c>
      <c r="Q305" t="str">
        <f t="shared" si="65"/>
        <v/>
      </c>
      <c r="R305" t="str">
        <f t="shared" si="66"/>
        <v/>
      </c>
      <c r="S305" t="str">
        <f t="shared" si="67"/>
        <v/>
      </c>
      <c r="T305" t="str">
        <f t="shared" si="68"/>
        <v/>
      </c>
      <c r="U305" t="str">
        <f t="shared" si="69"/>
        <v/>
      </c>
      <c r="V305" t="str">
        <f>IF($T305="","",INDEX(CATEGORIAS!$A:$A,MATCH($T305,CATEGORIAS!$B:$B,0)))</f>
        <v/>
      </c>
      <c r="W305" t="str">
        <f>IF($U305="","",INDEX(SUBCATEGORIAS!$A:$A,MATCH($U305,SUBCATEGORIAS!$B:$B,0)))</f>
        <v/>
      </c>
      <c r="X305" t="str">
        <f t="shared" si="70"/>
        <v/>
      </c>
      <c r="Y305" t="str">
        <f t="shared" si="75"/>
        <v/>
      </c>
      <c r="Z305" t="str">
        <f t="shared" si="76"/>
        <v/>
      </c>
      <c r="AB305">
        <v>303</v>
      </c>
      <c r="AC305" t="str">
        <f t="shared" si="79"/>
        <v/>
      </c>
      <c r="AD305" t="str">
        <f>IFERROR(IF(MATCH($AC300,$P:$P,0)&gt;0,CONCATENATE("id_categoria: '",INDEX($V:$V,MATCH($AC300,$P:$P,0)),"',"),0),"")</f>
        <v>id_categoria: '1',</v>
      </c>
      <c r="AI305" t="str">
        <f>IF($D305="","",INDEX(CATEGORIAS!$A:$A,MATCH($D305,CATEGORIAS!$B:$B,0)))</f>
        <v/>
      </c>
      <c r="AJ305" t="str">
        <f>IF($E305="","",INDEX(SUBCATEGORIAS!$A:$A,MATCH($E305,SUBCATEGORIAS!$B:$B,0)))</f>
        <v/>
      </c>
      <c r="AK305" t="str">
        <f t="shared" si="71"/>
        <v/>
      </c>
      <c r="AM305" s="2" t="str">
        <f t="shared" si="77"/>
        <v/>
      </c>
      <c r="AN305" t="str">
        <f t="shared" si="78"/>
        <v/>
      </c>
      <c r="AO305" t="str">
        <f t="shared" si="72"/>
        <v/>
      </c>
      <c r="AP305" t="str">
        <f t="shared" si="73"/>
        <v/>
      </c>
    </row>
    <row r="306" spans="1:42" x14ac:dyDescent="0.25">
      <c r="A306" t="str">
        <f>IF(C306="","",MAX($A$2:A305)+1)</f>
        <v/>
      </c>
      <c r="B306" s="3" t="str">
        <f>IF(C306="","",IF(COUNTIF($C$2:$C305,$C306)=0,MAX($B$2:$B305)+1,""))</f>
        <v/>
      </c>
      <c r="L306" t="s">
        <v>625</v>
      </c>
      <c r="M306" s="3" t="str">
        <f t="shared" si="74"/>
        <v/>
      </c>
      <c r="N306" s="3" t="str">
        <f>IF(C306="","",IF(AND(C306&lt;&gt;"",D306&lt;&gt;"",E306&lt;&gt;"",I306&lt;&gt;"",M306&lt;&gt;"",J306&lt;&gt;"",IFERROR(MATCH(INDEX($B:$B,MATCH($C306,$C:$C,0)),IMAGENES!$B:$B,0),-1)&gt;0),"'si'","'no'"))</f>
        <v/>
      </c>
      <c r="P306" t="str">
        <f t="shared" si="64"/>
        <v/>
      </c>
      <c r="Q306" t="str">
        <f t="shared" si="65"/>
        <v/>
      </c>
      <c r="R306" t="str">
        <f t="shared" si="66"/>
        <v/>
      </c>
      <c r="S306" t="str">
        <f t="shared" si="67"/>
        <v/>
      </c>
      <c r="T306" t="str">
        <f t="shared" si="68"/>
        <v/>
      </c>
      <c r="U306" t="str">
        <f t="shared" si="69"/>
        <v/>
      </c>
      <c r="V306" t="str">
        <f>IF($T306="","",INDEX(CATEGORIAS!$A:$A,MATCH($T306,CATEGORIAS!$B:$B,0)))</f>
        <v/>
      </c>
      <c r="W306" t="str">
        <f>IF($U306="","",INDEX(SUBCATEGORIAS!$A:$A,MATCH($U306,SUBCATEGORIAS!$B:$B,0)))</f>
        <v/>
      </c>
      <c r="X306" t="str">
        <f t="shared" si="70"/>
        <v/>
      </c>
      <c r="Y306" t="str">
        <f t="shared" si="75"/>
        <v/>
      </c>
      <c r="Z306" t="str">
        <f t="shared" si="76"/>
        <v/>
      </c>
      <c r="AB306">
        <v>304</v>
      </c>
      <c r="AC306" t="str">
        <f t="shared" si="79"/>
        <v/>
      </c>
      <c r="AD306" t="str">
        <f>IFERROR(IF(MATCH($AC300,$P:$P,0)&gt;0,CONCATENATE("id_subcategoria: '",INDEX($W:$W,MATCH($AC300,$P:$P,0)),"',"),0),"")</f>
        <v>id_subcategoria: '15',</v>
      </c>
      <c r="AI306" t="str">
        <f>IF($D306="","",INDEX(CATEGORIAS!$A:$A,MATCH($D306,CATEGORIAS!$B:$B,0)))</f>
        <v/>
      </c>
      <c r="AJ306" t="str">
        <f>IF($E306="","",INDEX(SUBCATEGORIAS!$A:$A,MATCH($E306,SUBCATEGORIAS!$B:$B,0)))</f>
        <v/>
      </c>
      <c r="AK306" t="str">
        <f t="shared" si="71"/>
        <v/>
      </c>
      <c r="AM306" s="2" t="str">
        <f t="shared" si="77"/>
        <v/>
      </c>
      <c r="AN306" t="str">
        <f t="shared" si="78"/>
        <v/>
      </c>
      <c r="AO306" t="str">
        <f t="shared" si="72"/>
        <v/>
      </c>
      <c r="AP306" t="str">
        <f t="shared" si="73"/>
        <v/>
      </c>
    </row>
    <row r="307" spans="1:42" x14ac:dyDescent="0.25">
      <c r="A307" t="str">
        <f>IF(C307="","",MAX($A$2:A306)+1)</f>
        <v/>
      </c>
      <c r="B307" s="3" t="str">
        <f>IF(C307="","",IF(COUNTIF($C$2:$C306,$C307)=0,MAX($B$2:$B306)+1,""))</f>
        <v/>
      </c>
      <c r="L307" t="s">
        <v>625</v>
      </c>
      <c r="M307" s="3" t="str">
        <f t="shared" si="74"/>
        <v/>
      </c>
      <c r="N307" s="3" t="str">
        <f>IF(C307="","",IF(AND(C307&lt;&gt;"",D307&lt;&gt;"",E307&lt;&gt;"",I307&lt;&gt;"",M307&lt;&gt;"",J307&lt;&gt;"",IFERROR(MATCH(INDEX($B:$B,MATCH($C307,$C:$C,0)),IMAGENES!$B:$B,0),-1)&gt;0),"'si'","'no'"))</f>
        <v/>
      </c>
      <c r="P307" t="str">
        <f t="shared" si="64"/>
        <v/>
      </c>
      <c r="Q307" t="str">
        <f t="shared" si="65"/>
        <v/>
      </c>
      <c r="R307" t="str">
        <f t="shared" si="66"/>
        <v/>
      </c>
      <c r="S307" t="str">
        <f t="shared" si="67"/>
        <v/>
      </c>
      <c r="T307" t="str">
        <f t="shared" si="68"/>
        <v/>
      </c>
      <c r="U307" t="str">
        <f t="shared" si="69"/>
        <v/>
      </c>
      <c r="V307" t="str">
        <f>IF($T307="","",INDEX(CATEGORIAS!$A:$A,MATCH($T307,CATEGORIAS!$B:$B,0)))</f>
        <v/>
      </c>
      <c r="W307" t="str">
        <f>IF($U307="","",INDEX(SUBCATEGORIAS!$A:$A,MATCH($U307,SUBCATEGORIAS!$B:$B,0)))</f>
        <v/>
      </c>
      <c r="X307" t="str">
        <f t="shared" si="70"/>
        <v/>
      </c>
      <c r="Y307" t="str">
        <f t="shared" si="75"/>
        <v/>
      </c>
      <c r="Z307" t="str">
        <f t="shared" si="76"/>
        <v/>
      </c>
      <c r="AB307">
        <v>305</v>
      </c>
      <c r="AC307" t="str">
        <f t="shared" si="79"/>
        <v/>
      </c>
      <c r="AD307" t="str">
        <f>IFERROR(IF(MATCH($AC300,$P:$P,0)&gt;0,CONCATENATE("precio: ",INDEX($X:$X,MATCH($AC300,$P:$P,0)),","),0),"")</f>
        <v>precio: 3000,</v>
      </c>
      <c r="AI307" t="str">
        <f>IF($D307="","",INDEX(CATEGORIAS!$A:$A,MATCH($D307,CATEGORIAS!$B:$B,0)))</f>
        <v/>
      </c>
      <c r="AJ307" t="str">
        <f>IF($E307="","",INDEX(SUBCATEGORIAS!$A:$A,MATCH($E307,SUBCATEGORIAS!$B:$B,0)))</f>
        <v/>
      </c>
      <c r="AK307" t="str">
        <f t="shared" si="71"/>
        <v/>
      </c>
      <c r="AM307" s="2" t="str">
        <f t="shared" si="77"/>
        <v/>
      </c>
      <c r="AN307" t="str">
        <f t="shared" si="78"/>
        <v/>
      </c>
      <c r="AO307" t="str">
        <f t="shared" si="72"/>
        <v/>
      </c>
      <c r="AP307" t="str">
        <f t="shared" si="73"/>
        <v/>
      </c>
    </row>
    <row r="308" spans="1:42" x14ac:dyDescent="0.25">
      <c r="A308" t="str">
        <f>IF(C308="","",MAX($A$2:A307)+1)</f>
        <v/>
      </c>
      <c r="B308" s="3" t="str">
        <f>IF(C308="","",IF(COUNTIF($C$2:$C307,$C308)=0,MAX($B$2:$B307)+1,""))</f>
        <v/>
      </c>
      <c r="L308" t="s">
        <v>625</v>
      </c>
      <c r="M308" s="3" t="str">
        <f t="shared" si="74"/>
        <v/>
      </c>
      <c r="N308" s="3" t="str">
        <f>IF(C308="","",IF(AND(C308&lt;&gt;"",D308&lt;&gt;"",E308&lt;&gt;"",I308&lt;&gt;"",M308&lt;&gt;"",J308&lt;&gt;"",IFERROR(MATCH(INDEX($B:$B,MATCH($C308,$C:$C,0)),IMAGENES!$B:$B,0),-1)&gt;0),"'si'","'no'"))</f>
        <v/>
      </c>
      <c r="P308" t="str">
        <f t="shared" si="64"/>
        <v/>
      </c>
      <c r="Q308" t="str">
        <f t="shared" si="65"/>
        <v/>
      </c>
      <c r="R308" t="str">
        <f t="shared" si="66"/>
        <v/>
      </c>
      <c r="S308" t="str">
        <f t="shared" si="67"/>
        <v/>
      </c>
      <c r="T308" t="str">
        <f t="shared" si="68"/>
        <v/>
      </c>
      <c r="U308" t="str">
        <f t="shared" si="69"/>
        <v/>
      </c>
      <c r="V308" t="str">
        <f>IF($T308="","",INDEX(CATEGORIAS!$A:$A,MATCH($T308,CATEGORIAS!$B:$B,0)))</f>
        <v/>
      </c>
      <c r="W308" t="str">
        <f>IF($U308="","",INDEX(SUBCATEGORIAS!$A:$A,MATCH($U308,SUBCATEGORIAS!$B:$B,0)))</f>
        <v/>
      </c>
      <c r="X308" t="str">
        <f t="shared" si="70"/>
        <v/>
      </c>
      <c r="Y308" t="str">
        <f t="shared" si="75"/>
        <v/>
      </c>
      <c r="Z308" t="str">
        <f t="shared" si="76"/>
        <v/>
      </c>
      <c r="AB308">
        <v>306</v>
      </c>
      <c r="AC308" t="str">
        <f t="shared" si="79"/>
        <v/>
      </c>
      <c r="AD308" t="str">
        <f>IFERROR(IF(MATCH($AC300,$P:$P,0)&gt;0,CONCATENATE("video: ",IF(OR(INDEX($Y:$Y,MATCH($AC300,$P:$P,0))=0,INDEX($Y:$Y,MATCH($AC300,$P:$P,0))=" ",INDEX($Y:$Y,MATCH($AC300,$P:$P,0))=""),CONCATENATE(CHAR(39),CHAR(39)),CONCATENATE(CHAR(39),INDEX($Y:$Y,MATCH($AC300,$P:$P,0)),CHAR(39))),","),0),"")</f>
        <v>video: '',</v>
      </c>
      <c r="AI308" t="str">
        <f>IF($D308="","",INDEX(CATEGORIAS!$A:$A,MATCH($D308,CATEGORIAS!$B:$B,0)))</f>
        <v/>
      </c>
      <c r="AJ308" t="str">
        <f>IF($E308="","",INDEX(SUBCATEGORIAS!$A:$A,MATCH($E308,SUBCATEGORIAS!$B:$B,0)))</f>
        <v/>
      </c>
      <c r="AK308" t="str">
        <f t="shared" si="71"/>
        <v/>
      </c>
      <c r="AM308" s="2" t="str">
        <f t="shared" si="77"/>
        <v/>
      </c>
      <c r="AN308" t="str">
        <f t="shared" si="78"/>
        <v/>
      </c>
      <c r="AO308" t="str">
        <f t="shared" si="72"/>
        <v/>
      </c>
      <c r="AP308" t="str">
        <f t="shared" si="73"/>
        <v/>
      </c>
    </row>
    <row r="309" spans="1:42" x14ac:dyDescent="0.25">
      <c r="A309" t="str">
        <f>IF(C309="","",MAX($A$2:A308)+1)</f>
        <v/>
      </c>
      <c r="B309" s="3" t="str">
        <f>IF(C309="","",IF(COUNTIF($C$2:$C308,$C309)=0,MAX($B$2:$B308)+1,""))</f>
        <v/>
      </c>
      <c r="L309" t="s">
        <v>625</v>
      </c>
      <c r="M309" s="3" t="str">
        <f t="shared" si="74"/>
        <v/>
      </c>
      <c r="N309" s="3" t="str">
        <f>IF(C309="","",IF(AND(C309&lt;&gt;"",D309&lt;&gt;"",E309&lt;&gt;"",I309&lt;&gt;"",M309&lt;&gt;"",J309&lt;&gt;"",IFERROR(MATCH(INDEX($B:$B,MATCH($C309,$C:$C,0)),IMAGENES!$B:$B,0),-1)&gt;0),"'si'","'no'"))</f>
        <v/>
      </c>
      <c r="P309" t="str">
        <f t="shared" si="64"/>
        <v/>
      </c>
      <c r="Q309" t="str">
        <f t="shared" si="65"/>
        <v/>
      </c>
      <c r="R309" t="str">
        <f t="shared" si="66"/>
        <v/>
      </c>
      <c r="S309" t="str">
        <f t="shared" si="67"/>
        <v/>
      </c>
      <c r="T309" t="str">
        <f t="shared" si="68"/>
        <v/>
      </c>
      <c r="U309" t="str">
        <f t="shared" si="69"/>
        <v/>
      </c>
      <c r="V309" t="str">
        <f>IF($T309="","",INDEX(CATEGORIAS!$A:$A,MATCH($T309,CATEGORIAS!$B:$B,0)))</f>
        <v/>
      </c>
      <c r="W309" t="str">
        <f>IF($U309="","",INDEX(SUBCATEGORIAS!$A:$A,MATCH($U309,SUBCATEGORIAS!$B:$B,0)))</f>
        <v/>
      </c>
      <c r="X309" t="str">
        <f t="shared" si="70"/>
        <v/>
      </c>
      <c r="Y309" t="str">
        <f t="shared" si="75"/>
        <v/>
      </c>
      <c r="Z309" t="str">
        <f t="shared" si="76"/>
        <v/>
      </c>
      <c r="AB309">
        <v>307</v>
      </c>
      <c r="AC309" t="str">
        <f t="shared" si="79"/>
        <v/>
      </c>
      <c r="AD309" t="str">
        <f>IFERROR(IF(MATCH($AC300,$P:$P,0)&gt;0,CONCATENATE("disponible: ",INDEX($Z:$Z,MATCH($AC300,$P:$P,0)),","),0),"")</f>
        <v>disponible: 'si',</v>
      </c>
      <c r="AI309" t="str">
        <f>IF($D309="","",INDEX(CATEGORIAS!$A:$A,MATCH($D309,CATEGORIAS!$B:$B,0)))</f>
        <v/>
      </c>
      <c r="AJ309" t="str">
        <f>IF($E309="","",INDEX(SUBCATEGORIAS!$A:$A,MATCH($E309,SUBCATEGORIAS!$B:$B,0)))</f>
        <v/>
      </c>
      <c r="AK309" t="str">
        <f t="shared" si="71"/>
        <v/>
      </c>
      <c r="AM309" s="2" t="str">
        <f t="shared" si="77"/>
        <v/>
      </c>
      <c r="AN309" t="str">
        <f t="shared" si="78"/>
        <v/>
      </c>
      <c r="AO309" t="str">
        <f t="shared" si="72"/>
        <v/>
      </c>
      <c r="AP309" t="str">
        <f t="shared" si="73"/>
        <v/>
      </c>
    </row>
    <row r="310" spans="1:42" x14ac:dyDescent="0.25">
      <c r="A310" t="str">
        <f>IF(C310="","",MAX($A$2:A309)+1)</f>
        <v/>
      </c>
      <c r="B310" s="3" t="str">
        <f>IF(C310="","",IF(COUNTIF($C$2:$C309,$C310)=0,MAX($B$2:$B309)+1,""))</f>
        <v/>
      </c>
      <c r="L310" t="s">
        <v>625</v>
      </c>
      <c r="M310" s="3" t="str">
        <f t="shared" si="74"/>
        <v/>
      </c>
      <c r="N310" s="3" t="str">
        <f>IF(C310="","",IF(AND(C310&lt;&gt;"",D310&lt;&gt;"",E310&lt;&gt;"",I310&lt;&gt;"",M310&lt;&gt;"",J310&lt;&gt;"",IFERROR(MATCH(INDEX($B:$B,MATCH($C310,$C:$C,0)),IMAGENES!$B:$B,0),-1)&gt;0),"'si'","'no'"))</f>
        <v/>
      </c>
      <c r="P310" t="str">
        <f t="shared" si="64"/>
        <v/>
      </c>
      <c r="Q310" t="str">
        <f t="shared" si="65"/>
        <v/>
      </c>
      <c r="R310" t="str">
        <f t="shared" si="66"/>
        <v/>
      </c>
      <c r="S310" t="str">
        <f t="shared" si="67"/>
        <v/>
      </c>
      <c r="T310" t="str">
        <f t="shared" si="68"/>
        <v/>
      </c>
      <c r="U310" t="str">
        <f t="shared" si="69"/>
        <v/>
      </c>
      <c r="V310" t="str">
        <f>IF($T310="","",INDEX(CATEGORIAS!$A:$A,MATCH($T310,CATEGORIAS!$B:$B,0)))</f>
        <v/>
      </c>
      <c r="W310" t="str">
        <f>IF($U310="","",INDEX(SUBCATEGORIAS!$A:$A,MATCH($U310,SUBCATEGORIAS!$B:$B,0)))</f>
        <v/>
      </c>
      <c r="X310" t="str">
        <f t="shared" si="70"/>
        <v/>
      </c>
      <c r="Y310" t="str">
        <f t="shared" si="75"/>
        <v/>
      </c>
      <c r="Z310" t="str">
        <f t="shared" si="76"/>
        <v/>
      </c>
      <c r="AB310">
        <v>308</v>
      </c>
      <c r="AC310" t="str">
        <f t="shared" si="79"/>
        <v/>
      </c>
      <c r="AD310" t="str">
        <f>IFERROR(IF(MATCH($AC300,$P:$P,0)&gt;0,"},",0),"")</f>
        <v>},</v>
      </c>
      <c r="AI310" t="str">
        <f>IF($D310="","",INDEX(CATEGORIAS!$A:$A,MATCH($D310,CATEGORIAS!$B:$B,0)))</f>
        <v/>
      </c>
      <c r="AJ310" t="str">
        <f>IF($E310="","",INDEX(SUBCATEGORIAS!$A:$A,MATCH($E310,SUBCATEGORIAS!$B:$B,0)))</f>
        <v/>
      </c>
      <c r="AK310" t="str">
        <f t="shared" si="71"/>
        <v/>
      </c>
      <c r="AM310" s="2" t="str">
        <f t="shared" si="77"/>
        <v/>
      </c>
      <c r="AN310" t="str">
        <f t="shared" si="78"/>
        <v/>
      </c>
      <c r="AO310" t="str">
        <f t="shared" si="72"/>
        <v/>
      </c>
      <c r="AP310" t="str">
        <f t="shared" si="73"/>
        <v/>
      </c>
    </row>
    <row r="311" spans="1:42" x14ac:dyDescent="0.25">
      <c r="A311" t="str">
        <f>IF(C311="","",MAX($A$2:A310)+1)</f>
        <v/>
      </c>
      <c r="B311" s="3" t="str">
        <f>IF(C311="","",IF(COUNTIF($C$2:$C310,$C311)=0,MAX($B$2:$B310)+1,""))</f>
        <v/>
      </c>
      <c r="L311" t="s">
        <v>625</v>
      </c>
      <c r="M311" s="3" t="str">
        <f t="shared" si="74"/>
        <v/>
      </c>
      <c r="N311" s="3" t="str">
        <f>IF(C311="","",IF(AND(C311&lt;&gt;"",D311&lt;&gt;"",E311&lt;&gt;"",I311&lt;&gt;"",M311&lt;&gt;"",J311&lt;&gt;"",IFERROR(MATCH(INDEX($B:$B,MATCH($C311,$C:$C,0)),IMAGENES!$B:$B,0),-1)&gt;0),"'si'","'no'"))</f>
        <v/>
      </c>
      <c r="P311" t="str">
        <f t="shared" si="64"/>
        <v/>
      </c>
      <c r="Q311" t="str">
        <f t="shared" si="65"/>
        <v/>
      </c>
      <c r="R311" t="str">
        <f t="shared" si="66"/>
        <v/>
      </c>
      <c r="S311" t="str">
        <f t="shared" si="67"/>
        <v/>
      </c>
      <c r="T311" t="str">
        <f t="shared" si="68"/>
        <v/>
      </c>
      <c r="U311" t="str">
        <f t="shared" si="69"/>
        <v/>
      </c>
      <c r="V311" t="str">
        <f>IF($T311="","",INDEX(CATEGORIAS!$A:$A,MATCH($T311,CATEGORIAS!$B:$B,0)))</f>
        <v/>
      </c>
      <c r="W311" t="str">
        <f>IF($U311="","",INDEX(SUBCATEGORIAS!$A:$A,MATCH($U311,SUBCATEGORIAS!$B:$B,0)))</f>
        <v/>
      </c>
      <c r="X311" t="str">
        <f t="shared" si="70"/>
        <v/>
      </c>
      <c r="Y311" t="str">
        <f t="shared" si="75"/>
        <v/>
      </c>
      <c r="Z311" t="str">
        <f t="shared" si="76"/>
        <v/>
      </c>
      <c r="AB311">
        <v>309</v>
      </c>
      <c r="AC311">
        <f t="shared" si="79"/>
        <v>29</v>
      </c>
      <c r="AD311" t="str">
        <f>IFERROR(IF(MATCH($AC311,$P:$P,0)&gt;0,"{",0),"")</f>
        <v>{</v>
      </c>
      <c r="AI311" t="str">
        <f>IF($D311="","",INDEX(CATEGORIAS!$A:$A,MATCH($D311,CATEGORIAS!$B:$B,0)))</f>
        <v/>
      </c>
      <c r="AJ311" t="str">
        <f>IF($E311="","",INDEX(SUBCATEGORIAS!$A:$A,MATCH($E311,SUBCATEGORIAS!$B:$B,0)))</f>
        <v/>
      </c>
      <c r="AK311" t="str">
        <f t="shared" si="71"/>
        <v/>
      </c>
      <c r="AM311" s="2" t="str">
        <f t="shared" si="77"/>
        <v/>
      </c>
      <c r="AN311" t="str">
        <f t="shared" si="78"/>
        <v/>
      </c>
      <c r="AO311" t="str">
        <f t="shared" si="72"/>
        <v/>
      </c>
      <c r="AP311" t="str">
        <f t="shared" si="73"/>
        <v/>
      </c>
    </row>
    <row r="312" spans="1:42" x14ac:dyDescent="0.25">
      <c r="A312" t="str">
        <f>IF(C312="","",MAX($A$2:A311)+1)</f>
        <v/>
      </c>
      <c r="B312" s="3" t="str">
        <f>IF(C312="","",IF(COUNTIF($C$2:$C311,$C312)=0,MAX($B$2:$B311)+1,""))</f>
        <v/>
      </c>
      <c r="L312" t="s">
        <v>625</v>
      </c>
      <c r="M312" s="3" t="str">
        <f t="shared" si="74"/>
        <v/>
      </c>
      <c r="N312" s="3" t="str">
        <f>IF(C312="","",IF(AND(C312&lt;&gt;"",D312&lt;&gt;"",E312&lt;&gt;"",I312&lt;&gt;"",M312&lt;&gt;"",J312&lt;&gt;"",IFERROR(MATCH(INDEX($B:$B,MATCH($C312,$C:$C,0)),IMAGENES!$B:$B,0),-1)&gt;0),"'si'","'no'"))</f>
        <v/>
      </c>
      <c r="P312" t="str">
        <f t="shared" si="64"/>
        <v/>
      </c>
      <c r="Q312" t="str">
        <f t="shared" si="65"/>
        <v/>
      </c>
      <c r="R312" t="str">
        <f t="shared" si="66"/>
        <v/>
      </c>
      <c r="S312" t="str">
        <f t="shared" si="67"/>
        <v/>
      </c>
      <c r="T312" t="str">
        <f t="shared" si="68"/>
        <v/>
      </c>
      <c r="U312" t="str">
        <f t="shared" si="69"/>
        <v/>
      </c>
      <c r="V312" t="str">
        <f>IF($T312="","",INDEX(CATEGORIAS!$A:$A,MATCH($T312,CATEGORIAS!$B:$B,0)))</f>
        <v/>
      </c>
      <c r="W312" t="str">
        <f>IF($U312="","",INDEX(SUBCATEGORIAS!$A:$A,MATCH($U312,SUBCATEGORIAS!$B:$B,0)))</f>
        <v/>
      </c>
      <c r="X312" t="str">
        <f t="shared" si="70"/>
        <v/>
      </c>
      <c r="Y312" t="str">
        <f t="shared" si="75"/>
        <v/>
      </c>
      <c r="Z312" t="str">
        <f t="shared" si="76"/>
        <v/>
      </c>
      <c r="AB312">
        <v>310</v>
      </c>
      <c r="AC312" t="str">
        <f t="shared" si="79"/>
        <v/>
      </c>
      <c r="AD312" t="str">
        <f>IFERROR(IF(MATCH($AC311,$P:$P,0)&gt;0,CONCATENATE("id_articulo: ",$AC311,","),0),"")</f>
        <v>id_articulo: 29,</v>
      </c>
      <c r="AI312" t="str">
        <f>IF($D312="","",INDEX(CATEGORIAS!$A:$A,MATCH($D312,CATEGORIAS!$B:$B,0)))</f>
        <v/>
      </c>
      <c r="AJ312" t="str">
        <f>IF($E312="","",INDEX(SUBCATEGORIAS!$A:$A,MATCH($E312,SUBCATEGORIAS!$B:$B,0)))</f>
        <v/>
      </c>
      <c r="AK312" t="str">
        <f t="shared" si="71"/>
        <v/>
      </c>
      <c r="AM312" s="2" t="str">
        <f t="shared" si="77"/>
        <v/>
      </c>
      <c r="AN312" t="str">
        <f t="shared" si="78"/>
        <v/>
      </c>
      <c r="AO312" t="str">
        <f t="shared" si="72"/>
        <v/>
      </c>
      <c r="AP312" t="str">
        <f t="shared" si="73"/>
        <v/>
      </c>
    </row>
    <row r="313" spans="1:42" x14ac:dyDescent="0.25">
      <c r="A313" t="str">
        <f>IF(C313="","",MAX($A$2:A312)+1)</f>
        <v/>
      </c>
      <c r="B313" s="3" t="str">
        <f>IF(C313="","",IF(COUNTIF($C$2:$C312,$C313)=0,MAX($B$2:$B312)+1,""))</f>
        <v/>
      </c>
      <c r="L313" t="s">
        <v>625</v>
      </c>
      <c r="M313" s="3" t="str">
        <f t="shared" si="74"/>
        <v/>
      </c>
      <c r="N313" s="3" t="str">
        <f>IF(C313="","",IF(AND(C313&lt;&gt;"",D313&lt;&gt;"",E313&lt;&gt;"",I313&lt;&gt;"",M313&lt;&gt;"",J313&lt;&gt;"",IFERROR(MATCH(INDEX($B:$B,MATCH($C313,$C:$C,0)),IMAGENES!$B:$B,0),-1)&gt;0),"'si'","'no'"))</f>
        <v/>
      </c>
      <c r="P313" t="str">
        <f t="shared" si="64"/>
        <v/>
      </c>
      <c r="Q313" t="str">
        <f t="shared" si="65"/>
        <v/>
      </c>
      <c r="R313" t="str">
        <f t="shared" si="66"/>
        <v/>
      </c>
      <c r="S313" t="str">
        <f t="shared" si="67"/>
        <v/>
      </c>
      <c r="T313" t="str">
        <f t="shared" si="68"/>
        <v/>
      </c>
      <c r="U313" t="str">
        <f t="shared" si="69"/>
        <v/>
      </c>
      <c r="V313" t="str">
        <f>IF($T313="","",INDEX(CATEGORIAS!$A:$A,MATCH($T313,CATEGORIAS!$B:$B,0)))</f>
        <v/>
      </c>
      <c r="W313" t="str">
        <f>IF($U313="","",INDEX(SUBCATEGORIAS!$A:$A,MATCH($U313,SUBCATEGORIAS!$B:$B,0)))</f>
        <v/>
      </c>
      <c r="X313" t="str">
        <f t="shared" si="70"/>
        <v/>
      </c>
      <c r="Y313" t="str">
        <f t="shared" si="75"/>
        <v/>
      </c>
      <c r="Z313" t="str">
        <f t="shared" si="76"/>
        <v/>
      </c>
      <c r="AB313">
        <v>311</v>
      </c>
      <c r="AC313" t="str">
        <f t="shared" si="79"/>
        <v/>
      </c>
      <c r="AD313" t="str">
        <f>IFERROR(IF(MATCH($AC311,$P:$P,0)&gt;0,CONCATENATE("nombre: '",INDEX($Q:$Q,MATCH($AC311,$P:$P,0)),"',"),0),"")</f>
        <v>nombre: 'Goma eva - glitter dorado (Motarro)',</v>
      </c>
      <c r="AI313" t="str">
        <f>IF($D313="","",INDEX(CATEGORIAS!$A:$A,MATCH($D313,CATEGORIAS!$B:$B,0)))</f>
        <v/>
      </c>
      <c r="AJ313" t="str">
        <f>IF($E313="","",INDEX(SUBCATEGORIAS!$A:$A,MATCH($E313,SUBCATEGORIAS!$B:$B,0)))</f>
        <v/>
      </c>
      <c r="AK313" t="str">
        <f t="shared" si="71"/>
        <v/>
      </c>
      <c r="AM313" s="2" t="str">
        <f t="shared" si="77"/>
        <v/>
      </c>
      <c r="AN313" t="str">
        <f t="shared" si="78"/>
        <v/>
      </c>
      <c r="AO313" t="str">
        <f t="shared" si="72"/>
        <v/>
      </c>
      <c r="AP313" t="str">
        <f t="shared" si="73"/>
        <v/>
      </c>
    </row>
    <row r="314" spans="1:42" x14ac:dyDescent="0.25">
      <c r="A314" t="str">
        <f>IF(C314="","",MAX($A$2:A313)+1)</f>
        <v/>
      </c>
      <c r="B314" s="3" t="str">
        <f>IF(C314="","",IF(COUNTIF($C$2:$C313,$C314)=0,MAX($B$2:$B313)+1,""))</f>
        <v/>
      </c>
      <c r="L314" t="s">
        <v>625</v>
      </c>
      <c r="M314" s="3" t="str">
        <f t="shared" si="74"/>
        <v/>
      </c>
      <c r="N314" s="3" t="str">
        <f>IF(C314="","",IF(AND(C314&lt;&gt;"",D314&lt;&gt;"",E314&lt;&gt;"",I314&lt;&gt;"",M314&lt;&gt;"",J314&lt;&gt;"",IFERROR(MATCH(INDEX($B:$B,MATCH($C314,$C:$C,0)),IMAGENES!$B:$B,0),-1)&gt;0),"'si'","'no'"))</f>
        <v/>
      </c>
      <c r="P314" t="str">
        <f t="shared" si="64"/>
        <v/>
      </c>
      <c r="Q314" t="str">
        <f t="shared" si="65"/>
        <v/>
      </c>
      <c r="R314" t="str">
        <f t="shared" si="66"/>
        <v/>
      </c>
      <c r="S314" t="str">
        <f t="shared" si="67"/>
        <v/>
      </c>
      <c r="T314" t="str">
        <f t="shared" si="68"/>
        <v/>
      </c>
      <c r="U314" t="str">
        <f t="shared" si="69"/>
        <v/>
      </c>
      <c r="V314" t="str">
        <f>IF($T314="","",INDEX(CATEGORIAS!$A:$A,MATCH($T314,CATEGORIAS!$B:$B,0)))</f>
        <v/>
      </c>
      <c r="W314" t="str">
        <f>IF($U314="","",INDEX(SUBCATEGORIAS!$A:$A,MATCH($U314,SUBCATEGORIAS!$B:$B,0)))</f>
        <v/>
      </c>
      <c r="X314" t="str">
        <f t="shared" si="70"/>
        <v/>
      </c>
      <c r="Y314" t="str">
        <f t="shared" si="75"/>
        <v/>
      </c>
      <c r="Z314" t="str">
        <f t="shared" si="76"/>
        <v/>
      </c>
      <c r="AB314">
        <v>312</v>
      </c>
      <c r="AC314" t="str">
        <f t="shared" si="79"/>
        <v/>
      </c>
      <c r="AD314" t="str">
        <f>IFERROR(IF(MATCH($AC311,$P:$P,0)&gt;0,CONCATENATE("descripcion: '",INDEX($R:$R,MATCH($AC311,$P:$P,0)),"',"),0),"")</f>
        <v>descripcion: 'Glitter eva sponge - 1 unidad',</v>
      </c>
      <c r="AI314" t="str">
        <f>IF($D314="","",INDEX(CATEGORIAS!$A:$A,MATCH($D314,CATEGORIAS!$B:$B,0)))</f>
        <v/>
      </c>
      <c r="AJ314" t="str">
        <f>IF($E314="","",INDEX(SUBCATEGORIAS!$A:$A,MATCH($E314,SUBCATEGORIAS!$B:$B,0)))</f>
        <v/>
      </c>
      <c r="AK314" t="str">
        <f t="shared" si="71"/>
        <v/>
      </c>
      <c r="AM314" s="2" t="str">
        <f t="shared" si="77"/>
        <v/>
      </c>
      <c r="AN314" t="str">
        <f t="shared" si="78"/>
        <v/>
      </c>
      <c r="AO314" t="str">
        <f t="shared" si="72"/>
        <v/>
      </c>
      <c r="AP314" t="str">
        <f t="shared" si="73"/>
        <v/>
      </c>
    </row>
    <row r="315" spans="1:42" x14ac:dyDescent="0.25">
      <c r="A315" t="str">
        <f>IF(C315="","",MAX($A$2:A314)+1)</f>
        <v/>
      </c>
      <c r="B315" s="3" t="str">
        <f>IF(C315="","",IF(COUNTIF($C$2:$C314,$C315)=0,MAX($B$2:$B314)+1,""))</f>
        <v/>
      </c>
      <c r="L315" t="s">
        <v>625</v>
      </c>
      <c r="M315" s="3" t="str">
        <f t="shared" si="74"/>
        <v/>
      </c>
      <c r="N315" s="3" t="str">
        <f>IF(C315="","",IF(AND(C315&lt;&gt;"",D315&lt;&gt;"",E315&lt;&gt;"",I315&lt;&gt;"",M315&lt;&gt;"",J315&lt;&gt;"",IFERROR(MATCH(INDEX($B:$B,MATCH($C315,$C:$C,0)),IMAGENES!$B:$B,0),-1)&gt;0),"'si'","'no'"))</f>
        <v/>
      </c>
      <c r="P315" t="str">
        <f t="shared" si="64"/>
        <v/>
      </c>
      <c r="Q315" t="str">
        <f t="shared" si="65"/>
        <v/>
      </c>
      <c r="R315" t="str">
        <f t="shared" si="66"/>
        <v/>
      </c>
      <c r="S315" t="str">
        <f t="shared" si="67"/>
        <v/>
      </c>
      <c r="T315" t="str">
        <f t="shared" si="68"/>
        <v/>
      </c>
      <c r="U315" t="str">
        <f t="shared" si="69"/>
        <v/>
      </c>
      <c r="V315" t="str">
        <f>IF($T315="","",INDEX(CATEGORIAS!$A:$A,MATCH($T315,CATEGORIAS!$B:$B,0)))</f>
        <v/>
      </c>
      <c r="W315" t="str">
        <f>IF($U315="","",INDEX(SUBCATEGORIAS!$A:$A,MATCH($U315,SUBCATEGORIAS!$B:$B,0)))</f>
        <v/>
      </c>
      <c r="X315" t="str">
        <f t="shared" si="70"/>
        <v/>
      </c>
      <c r="Y315" t="str">
        <f t="shared" si="75"/>
        <v/>
      </c>
      <c r="Z315" t="str">
        <f t="shared" si="76"/>
        <v/>
      </c>
      <c r="AB315">
        <v>313</v>
      </c>
      <c r="AC315" t="str">
        <f t="shared" si="79"/>
        <v/>
      </c>
      <c r="AD315" t="str">
        <f>IFERROR(IF(MATCH($AC311,$P:$P,0)&gt;0,CONCATENATE("descripcion_larga: '",INDEX($S:$S,MATCH($AC311,$P:$P,0)),"',"),0),"")</f>
        <v>descripcion_larga: '0',</v>
      </c>
      <c r="AI315" t="str">
        <f>IF($D315="","",INDEX(CATEGORIAS!$A:$A,MATCH($D315,CATEGORIAS!$B:$B,0)))</f>
        <v/>
      </c>
      <c r="AJ315" t="str">
        <f>IF($E315="","",INDEX(SUBCATEGORIAS!$A:$A,MATCH($E315,SUBCATEGORIAS!$B:$B,0)))</f>
        <v/>
      </c>
      <c r="AK315" t="str">
        <f t="shared" si="71"/>
        <v/>
      </c>
      <c r="AM315" s="2" t="str">
        <f t="shared" si="77"/>
        <v/>
      </c>
      <c r="AN315" t="str">
        <f t="shared" si="78"/>
        <v/>
      </c>
      <c r="AO315" t="str">
        <f t="shared" si="72"/>
        <v/>
      </c>
      <c r="AP315" t="str">
        <f t="shared" si="73"/>
        <v/>
      </c>
    </row>
    <row r="316" spans="1:42" x14ac:dyDescent="0.25">
      <c r="A316" t="str">
        <f>IF(C316="","",MAX($A$2:A315)+1)</f>
        <v/>
      </c>
      <c r="B316" s="3" t="str">
        <f>IF(C316="","",IF(COUNTIF($C$2:$C315,$C316)=0,MAX($B$2:$B315)+1,""))</f>
        <v/>
      </c>
      <c r="L316" t="s">
        <v>625</v>
      </c>
      <c r="M316" s="3" t="str">
        <f t="shared" si="74"/>
        <v/>
      </c>
      <c r="N316" s="3" t="str">
        <f>IF(C316="","",IF(AND(C316&lt;&gt;"",D316&lt;&gt;"",E316&lt;&gt;"",I316&lt;&gt;"",M316&lt;&gt;"",J316&lt;&gt;"",IFERROR(MATCH(INDEX($B:$B,MATCH($C316,$C:$C,0)),IMAGENES!$B:$B,0),-1)&gt;0),"'si'","'no'"))</f>
        <v/>
      </c>
      <c r="P316" t="str">
        <f t="shared" si="64"/>
        <v/>
      </c>
      <c r="Q316" t="str">
        <f t="shared" si="65"/>
        <v/>
      </c>
      <c r="R316" t="str">
        <f t="shared" si="66"/>
        <v/>
      </c>
      <c r="S316" t="str">
        <f t="shared" si="67"/>
        <v/>
      </c>
      <c r="T316" t="str">
        <f t="shared" si="68"/>
        <v/>
      </c>
      <c r="U316" t="str">
        <f t="shared" si="69"/>
        <v/>
      </c>
      <c r="V316" t="str">
        <f>IF($T316="","",INDEX(CATEGORIAS!$A:$A,MATCH($T316,CATEGORIAS!$B:$B,0)))</f>
        <v/>
      </c>
      <c r="W316" t="str">
        <f>IF($U316="","",INDEX(SUBCATEGORIAS!$A:$A,MATCH($U316,SUBCATEGORIAS!$B:$B,0)))</f>
        <v/>
      </c>
      <c r="X316" t="str">
        <f t="shared" si="70"/>
        <v/>
      </c>
      <c r="Y316" t="str">
        <f t="shared" si="75"/>
        <v/>
      </c>
      <c r="Z316" t="str">
        <f t="shared" si="76"/>
        <v/>
      </c>
      <c r="AB316">
        <v>314</v>
      </c>
      <c r="AC316" t="str">
        <f t="shared" si="79"/>
        <v/>
      </c>
      <c r="AD316" t="str">
        <f>IFERROR(IF(MATCH($AC311,$P:$P,0)&gt;0,CONCATENATE("id_categoria: '",INDEX($V:$V,MATCH($AC311,$P:$P,0)),"',"),0),"")</f>
        <v>id_categoria: '1',</v>
      </c>
      <c r="AI316" t="str">
        <f>IF($D316="","",INDEX(CATEGORIAS!$A:$A,MATCH($D316,CATEGORIAS!$B:$B,0)))</f>
        <v/>
      </c>
      <c r="AJ316" t="str">
        <f>IF($E316="","",INDEX(SUBCATEGORIAS!$A:$A,MATCH($E316,SUBCATEGORIAS!$B:$B,0)))</f>
        <v/>
      </c>
      <c r="AK316" t="str">
        <f t="shared" si="71"/>
        <v/>
      </c>
      <c r="AM316" s="2" t="str">
        <f t="shared" si="77"/>
        <v/>
      </c>
      <c r="AN316" t="str">
        <f t="shared" si="78"/>
        <v/>
      </c>
      <c r="AO316" t="str">
        <f t="shared" si="72"/>
        <v/>
      </c>
      <c r="AP316" t="str">
        <f t="shared" si="73"/>
        <v/>
      </c>
    </row>
    <row r="317" spans="1:42" x14ac:dyDescent="0.25">
      <c r="A317" t="str">
        <f>IF(C317="","",MAX($A$2:A316)+1)</f>
        <v/>
      </c>
      <c r="B317" s="3" t="str">
        <f>IF(C317="","",IF(COUNTIF($C$2:$C316,$C317)=0,MAX($B$2:$B316)+1,""))</f>
        <v/>
      </c>
      <c r="L317" t="s">
        <v>625</v>
      </c>
      <c r="M317" s="3" t="str">
        <f t="shared" si="74"/>
        <v/>
      </c>
      <c r="N317" s="3" t="str">
        <f>IF(C317="","",IF(AND(C317&lt;&gt;"",D317&lt;&gt;"",E317&lt;&gt;"",I317&lt;&gt;"",M317&lt;&gt;"",J317&lt;&gt;"",IFERROR(MATCH(INDEX($B:$B,MATCH($C317,$C:$C,0)),IMAGENES!$B:$B,0),-1)&gt;0),"'si'","'no'"))</f>
        <v/>
      </c>
      <c r="P317" t="str">
        <f t="shared" si="64"/>
        <v/>
      </c>
      <c r="Q317" t="str">
        <f t="shared" si="65"/>
        <v/>
      </c>
      <c r="R317" t="str">
        <f t="shared" si="66"/>
        <v/>
      </c>
      <c r="S317" t="str">
        <f t="shared" si="67"/>
        <v/>
      </c>
      <c r="T317" t="str">
        <f t="shared" si="68"/>
        <v/>
      </c>
      <c r="U317" t="str">
        <f t="shared" si="69"/>
        <v/>
      </c>
      <c r="V317" t="str">
        <f>IF($T317="","",INDEX(CATEGORIAS!$A:$A,MATCH($T317,CATEGORIAS!$B:$B,0)))</f>
        <v/>
      </c>
      <c r="W317" t="str">
        <f>IF($U317="","",INDEX(SUBCATEGORIAS!$A:$A,MATCH($U317,SUBCATEGORIAS!$B:$B,0)))</f>
        <v/>
      </c>
      <c r="X317" t="str">
        <f t="shared" si="70"/>
        <v/>
      </c>
      <c r="Y317" t="str">
        <f t="shared" si="75"/>
        <v/>
      </c>
      <c r="Z317" t="str">
        <f t="shared" si="76"/>
        <v/>
      </c>
      <c r="AB317">
        <v>315</v>
      </c>
      <c r="AC317" t="str">
        <f t="shared" si="79"/>
        <v/>
      </c>
      <c r="AD317" t="str">
        <f>IFERROR(IF(MATCH($AC311,$P:$P,0)&gt;0,CONCATENATE("id_subcategoria: '",INDEX($W:$W,MATCH($AC311,$P:$P,0)),"',"),0),"")</f>
        <v>id_subcategoria: '16',</v>
      </c>
      <c r="AI317" t="str">
        <f>IF($D317="","",INDEX(CATEGORIAS!$A:$A,MATCH($D317,CATEGORIAS!$B:$B,0)))</f>
        <v/>
      </c>
      <c r="AJ317" t="str">
        <f>IF($E317="","",INDEX(SUBCATEGORIAS!$A:$A,MATCH($E317,SUBCATEGORIAS!$B:$B,0)))</f>
        <v/>
      </c>
      <c r="AK317" t="str">
        <f t="shared" si="71"/>
        <v/>
      </c>
      <c r="AM317" s="2" t="str">
        <f t="shared" si="77"/>
        <v/>
      </c>
      <c r="AN317" t="str">
        <f t="shared" si="78"/>
        <v/>
      </c>
      <c r="AO317" t="str">
        <f t="shared" si="72"/>
        <v/>
      </c>
      <c r="AP317" t="str">
        <f t="shared" si="73"/>
        <v/>
      </c>
    </row>
    <row r="318" spans="1:42" x14ac:dyDescent="0.25">
      <c r="A318" t="str">
        <f>IF(C318="","",MAX($A$2:A317)+1)</f>
        <v/>
      </c>
      <c r="B318" s="3" t="str">
        <f>IF(C318="","",IF(COUNTIF($C$2:$C317,$C318)=0,MAX($B$2:$B317)+1,""))</f>
        <v/>
      </c>
      <c r="L318" t="s">
        <v>625</v>
      </c>
      <c r="M318" s="3" t="str">
        <f t="shared" si="74"/>
        <v/>
      </c>
      <c r="N318" s="3" t="str">
        <f>IF(C318="","",IF(AND(C318&lt;&gt;"",D318&lt;&gt;"",E318&lt;&gt;"",I318&lt;&gt;"",M318&lt;&gt;"",J318&lt;&gt;"",IFERROR(MATCH(INDEX($B:$B,MATCH($C318,$C:$C,0)),IMAGENES!$B:$B,0),-1)&gt;0),"'si'","'no'"))</f>
        <v/>
      </c>
      <c r="P318" t="str">
        <f t="shared" si="64"/>
        <v/>
      </c>
      <c r="Q318" t="str">
        <f t="shared" si="65"/>
        <v/>
      </c>
      <c r="R318" t="str">
        <f t="shared" si="66"/>
        <v/>
      </c>
      <c r="S318" t="str">
        <f t="shared" si="67"/>
        <v/>
      </c>
      <c r="T318" t="str">
        <f t="shared" si="68"/>
        <v/>
      </c>
      <c r="U318" t="str">
        <f t="shared" si="69"/>
        <v/>
      </c>
      <c r="V318" t="str">
        <f>IF($T318="","",INDEX(CATEGORIAS!$A:$A,MATCH($T318,CATEGORIAS!$B:$B,0)))</f>
        <v/>
      </c>
      <c r="W318" t="str">
        <f>IF($U318="","",INDEX(SUBCATEGORIAS!$A:$A,MATCH($U318,SUBCATEGORIAS!$B:$B,0)))</f>
        <v/>
      </c>
      <c r="X318" t="str">
        <f t="shared" si="70"/>
        <v/>
      </c>
      <c r="Y318" t="str">
        <f t="shared" si="75"/>
        <v/>
      </c>
      <c r="Z318" t="str">
        <f t="shared" si="76"/>
        <v/>
      </c>
      <c r="AB318">
        <v>316</v>
      </c>
      <c r="AC318" t="str">
        <f t="shared" si="79"/>
        <v/>
      </c>
      <c r="AD318" t="str">
        <f>IFERROR(IF(MATCH($AC311,$P:$P,0)&gt;0,CONCATENATE("precio: ",INDEX($X:$X,MATCH($AC311,$P:$P,0)),","),0),"")</f>
        <v>precio: 1450,</v>
      </c>
      <c r="AI318" t="str">
        <f>IF($D318="","",INDEX(CATEGORIAS!$A:$A,MATCH($D318,CATEGORIAS!$B:$B,0)))</f>
        <v/>
      </c>
      <c r="AJ318" t="str">
        <f>IF($E318="","",INDEX(SUBCATEGORIAS!$A:$A,MATCH($E318,SUBCATEGORIAS!$B:$B,0)))</f>
        <v/>
      </c>
      <c r="AK318" t="str">
        <f t="shared" si="71"/>
        <v/>
      </c>
      <c r="AM318" s="2" t="str">
        <f t="shared" si="77"/>
        <v/>
      </c>
      <c r="AN318" t="str">
        <f t="shared" si="78"/>
        <v/>
      </c>
      <c r="AO318" t="str">
        <f t="shared" si="72"/>
        <v/>
      </c>
      <c r="AP318" t="str">
        <f t="shared" si="73"/>
        <v/>
      </c>
    </row>
    <row r="319" spans="1:42" x14ac:dyDescent="0.25">
      <c r="A319" t="str">
        <f>IF(C319="","",MAX($A$2:A318)+1)</f>
        <v/>
      </c>
      <c r="B319" s="3" t="str">
        <f>IF(C319="","",IF(COUNTIF($C$2:$C318,$C319)=0,MAX($B$2:$B318)+1,""))</f>
        <v/>
      </c>
      <c r="L319" t="s">
        <v>625</v>
      </c>
      <c r="M319" s="3" t="str">
        <f t="shared" si="74"/>
        <v/>
      </c>
      <c r="N319" s="3" t="str">
        <f>IF(C319="","",IF(AND(C319&lt;&gt;"",D319&lt;&gt;"",E319&lt;&gt;"",I319&lt;&gt;"",M319&lt;&gt;"",J319&lt;&gt;"",IFERROR(MATCH(INDEX($B:$B,MATCH($C319,$C:$C,0)),IMAGENES!$B:$B,0),-1)&gt;0),"'si'","'no'"))</f>
        <v/>
      </c>
      <c r="P319" t="str">
        <f t="shared" si="64"/>
        <v/>
      </c>
      <c r="Q319" t="str">
        <f t="shared" si="65"/>
        <v/>
      </c>
      <c r="R319" t="str">
        <f t="shared" si="66"/>
        <v/>
      </c>
      <c r="S319" t="str">
        <f t="shared" si="67"/>
        <v/>
      </c>
      <c r="T319" t="str">
        <f t="shared" si="68"/>
        <v/>
      </c>
      <c r="U319" t="str">
        <f t="shared" si="69"/>
        <v/>
      </c>
      <c r="V319" t="str">
        <f>IF($T319="","",INDEX(CATEGORIAS!$A:$A,MATCH($T319,CATEGORIAS!$B:$B,0)))</f>
        <v/>
      </c>
      <c r="W319" t="str">
        <f>IF($U319="","",INDEX(SUBCATEGORIAS!$A:$A,MATCH($U319,SUBCATEGORIAS!$B:$B,0)))</f>
        <v/>
      </c>
      <c r="X319" t="str">
        <f t="shared" si="70"/>
        <v/>
      </c>
      <c r="Y319" t="str">
        <f t="shared" si="75"/>
        <v/>
      </c>
      <c r="Z319" t="str">
        <f t="shared" si="76"/>
        <v/>
      </c>
      <c r="AB319">
        <v>317</v>
      </c>
      <c r="AC319" t="str">
        <f t="shared" si="79"/>
        <v/>
      </c>
      <c r="AD319" t="str">
        <f>IFERROR(IF(MATCH($AC311,$P:$P,0)&gt;0,CONCATENATE("video: ",IF(OR(INDEX($Y:$Y,MATCH($AC311,$P:$P,0))=0,INDEX($Y:$Y,MATCH($AC311,$P:$P,0))=" ",INDEX($Y:$Y,MATCH($AC311,$P:$P,0))=""),CONCATENATE(CHAR(39),CHAR(39)),CONCATENATE(CHAR(39),INDEX($Y:$Y,MATCH($AC311,$P:$P,0)),CHAR(39))),","),0),"")</f>
        <v>video: '',</v>
      </c>
      <c r="AI319" t="str">
        <f>IF($D319="","",INDEX(CATEGORIAS!$A:$A,MATCH($D319,CATEGORIAS!$B:$B,0)))</f>
        <v/>
      </c>
      <c r="AJ319" t="str">
        <f>IF($E319="","",INDEX(SUBCATEGORIAS!$A:$A,MATCH($E319,SUBCATEGORIAS!$B:$B,0)))</f>
        <v/>
      </c>
      <c r="AK319" t="str">
        <f t="shared" si="71"/>
        <v/>
      </c>
      <c r="AM319" s="2" t="str">
        <f t="shared" si="77"/>
        <v/>
      </c>
      <c r="AN319" t="str">
        <f t="shared" si="78"/>
        <v/>
      </c>
      <c r="AO319" t="str">
        <f t="shared" si="72"/>
        <v/>
      </c>
      <c r="AP319" t="str">
        <f t="shared" si="73"/>
        <v/>
      </c>
    </row>
    <row r="320" spans="1:42" x14ac:dyDescent="0.25">
      <c r="A320" t="str">
        <f>IF(C320="","",MAX($A$2:A319)+1)</f>
        <v/>
      </c>
      <c r="B320" s="3" t="str">
        <f>IF(C320="","",IF(COUNTIF($C$2:$C319,$C320)=0,MAX($B$2:$B319)+1,""))</f>
        <v/>
      </c>
      <c r="L320" t="s">
        <v>625</v>
      </c>
      <c r="M320" s="3" t="str">
        <f t="shared" si="74"/>
        <v/>
      </c>
      <c r="N320" s="3" t="str">
        <f>IF(C320="","",IF(AND(C320&lt;&gt;"",D320&lt;&gt;"",E320&lt;&gt;"",I320&lt;&gt;"",M320&lt;&gt;"",J320&lt;&gt;"",IFERROR(MATCH(INDEX($B:$B,MATCH($C320,$C:$C,0)),IMAGENES!$B:$B,0),-1)&gt;0),"'si'","'no'"))</f>
        <v/>
      </c>
      <c r="P320" t="str">
        <f t="shared" si="64"/>
        <v/>
      </c>
      <c r="Q320" t="str">
        <f t="shared" si="65"/>
        <v/>
      </c>
      <c r="R320" t="str">
        <f t="shared" si="66"/>
        <v/>
      </c>
      <c r="S320" t="str">
        <f t="shared" si="67"/>
        <v/>
      </c>
      <c r="T320" t="str">
        <f t="shared" si="68"/>
        <v/>
      </c>
      <c r="U320" t="str">
        <f t="shared" si="69"/>
        <v/>
      </c>
      <c r="V320" t="str">
        <f>IF($T320="","",INDEX(CATEGORIAS!$A:$A,MATCH($T320,CATEGORIAS!$B:$B,0)))</f>
        <v/>
      </c>
      <c r="W320" t="str">
        <f>IF($U320="","",INDEX(SUBCATEGORIAS!$A:$A,MATCH($U320,SUBCATEGORIAS!$B:$B,0)))</f>
        <v/>
      </c>
      <c r="X320" t="str">
        <f t="shared" si="70"/>
        <v/>
      </c>
      <c r="Y320" t="str">
        <f t="shared" si="75"/>
        <v/>
      </c>
      <c r="Z320" t="str">
        <f t="shared" si="76"/>
        <v/>
      </c>
      <c r="AB320">
        <v>318</v>
      </c>
      <c r="AC320" t="str">
        <f t="shared" si="79"/>
        <v/>
      </c>
      <c r="AD320" t="str">
        <f>IFERROR(IF(MATCH($AC311,$P:$P,0)&gt;0,CONCATENATE("disponible: ",INDEX($Z:$Z,MATCH($AC311,$P:$P,0)),","),0),"")</f>
        <v>disponible: 'si',</v>
      </c>
      <c r="AI320" t="str">
        <f>IF($D320="","",INDEX(CATEGORIAS!$A:$A,MATCH($D320,CATEGORIAS!$B:$B,0)))</f>
        <v/>
      </c>
      <c r="AJ320" t="str">
        <f>IF($E320="","",INDEX(SUBCATEGORIAS!$A:$A,MATCH($E320,SUBCATEGORIAS!$B:$B,0)))</f>
        <v/>
      </c>
      <c r="AK320" t="str">
        <f t="shared" si="71"/>
        <v/>
      </c>
      <c r="AM320" s="2" t="str">
        <f t="shared" si="77"/>
        <v/>
      </c>
      <c r="AN320" t="str">
        <f t="shared" si="78"/>
        <v/>
      </c>
      <c r="AO320" t="str">
        <f t="shared" si="72"/>
        <v/>
      </c>
      <c r="AP320" t="str">
        <f t="shared" si="73"/>
        <v/>
      </c>
    </row>
    <row r="321" spans="1:42" x14ac:dyDescent="0.25">
      <c r="A321" t="str">
        <f>IF(C321="","",MAX($A$2:A320)+1)</f>
        <v/>
      </c>
      <c r="B321" s="3" t="str">
        <f>IF(C321="","",IF(COUNTIF($C$2:$C320,$C321)=0,MAX($B$2:$B320)+1,""))</f>
        <v/>
      </c>
      <c r="L321" t="s">
        <v>625</v>
      </c>
      <c r="M321" s="3" t="str">
        <f t="shared" si="74"/>
        <v/>
      </c>
      <c r="N321" s="3" t="str">
        <f>IF(C321="","",IF(AND(C321&lt;&gt;"",D321&lt;&gt;"",E321&lt;&gt;"",I321&lt;&gt;"",M321&lt;&gt;"",J321&lt;&gt;"",IFERROR(MATCH(INDEX($B:$B,MATCH($C321,$C:$C,0)),IMAGENES!$B:$B,0),-1)&gt;0),"'si'","'no'"))</f>
        <v/>
      </c>
      <c r="P321" t="str">
        <f t="shared" si="64"/>
        <v/>
      </c>
      <c r="Q321" t="str">
        <f t="shared" si="65"/>
        <v/>
      </c>
      <c r="R321" t="str">
        <f t="shared" si="66"/>
        <v/>
      </c>
      <c r="S321" t="str">
        <f t="shared" si="67"/>
        <v/>
      </c>
      <c r="T321" t="str">
        <f t="shared" si="68"/>
        <v/>
      </c>
      <c r="U321" t="str">
        <f t="shared" si="69"/>
        <v/>
      </c>
      <c r="V321" t="str">
        <f>IF($T321="","",INDEX(CATEGORIAS!$A:$A,MATCH($T321,CATEGORIAS!$B:$B,0)))</f>
        <v/>
      </c>
      <c r="W321" t="str">
        <f>IF($U321="","",INDEX(SUBCATEGORIAS!$A:$A,MATCH($U321,SUBCATEGORIAS!$B:$B,0)))</f>
        <v/>
      </c>
      <c r="X321" t="str">
        <f t="shared" si="70"/>
        <v/>
      </c>
      <c r="Y321" t="str">
        <f t="shared" si="75"/>
        <v/>
      </c>
      <c r="Z321" t="str">
        <f t="shared" si="76"/>
        <v/>
      </c>
      <c r="AB321">
        <v>319</v>
      </c>
      <c r="AC321" t="str">
        <f t="shared" si="79"/>
        <v/>
      </c>
      <c r="AD321" t="str">
        <f>IFERROR(IF(MATCH($AC311,$P:$P,0)&gt;0,"},",0),"")</f>
        <v>},</v>
      </c>
      <c r="AI321" t="str">
        <f>IF($D321="","",INDEX(CATEGORIAS!$A:$A,MATCH($D321,CATEGORIAS!$B:$B,0)))</f>
        <v/>
      </c>
      <c r="AJ321" t="str">
        <f>IF($E321="","",INDEX(SUBCATEGORIAS!$A:$A,MATCH($E321,SUBCATEGORIAS!$B:$B,0)))</f>
        <v/>
      </c>
      <c r="AK321" t="str">
        <f t="shared" si="71"/>
        <v/>
      </c>
      <c r="AM321" s="2" t="str">
        <f t="shared" si="77"/>
        <v/>
      </c>
      <c r="AN321" t="str">
        <f t="shared" si="78"/>
        <v/>
      </c>
      <c r="AO321" t="str">
        <f t="shared" si="72"/>
        <v/>
      </c>
      <c r="AP321" t="str">
        <f t="shared" si="73"/>
        <v/>
      </c>
    </row>
    <row r="322" spans="1:42" x14ac:dyDescent="0.25">
      <c r="A322" t="str">
        <f>IF(C322="","",MAX($A$2:A321)+1)</f>
        <v/>
      </c>
      <c r="B322" s="3" t="str">
        <f>IF(C322="","",IF(COUNTIF($C$2:$C321,$C322)=0,MAX($B$2:$B321)+1,""))</f>
        <v/>
      </c>
      <c r="L322" t="s">
        <v>625</v>
      </c>
      <c r="M322" s="3" t="str">
        <f t="shared" si="74"/>
        <v/>
      </c>
      <c r="N322" s="3" t="str">
        <f>IF(C322="","",IF(AND(C322&lt;&gt;"",D322&lt;&gt;"",E322&lt;&gt;"",I322&lt;&gt;"",M322&lt;&gt;"",J322&lt;&gt;"",IFERROR(MATCH(INDEX($B:$B,MATCH($C322,$C:$C,0)),IMAGENES!$B:$B,0),-1)&gt;0),"'si'","'no'"))</f>
        <v/>
      </c>
      <c r="P322" t="str">
        <f t="shared" si="64"/>
        <v/>
      </c>
      <c r="Q322" t="str">
        <f t="shared" si="65"/>
        <v/>
      </c>
      <c r="R322" t="str">
        <f t="shared" si="66"/>
        <v/>
      </c>
      <c r="S322" t="str">
        <f t="shared" si="67"/>
        <v/>
      </c>
      <c r="T322" t="str">
        <f t="shared" si="68"/>
        <v/>
      </c>
      <c r="U322" t="str">
        <f t="shared" si="69"/>
        <v/>
      </c>
      <c r="V322" t="str">
        <f>IF($T322="","",INDEX(CATEGORIAS!$A:$A,MATCH($T322,CATEGORIAS!$B:$B,0)))</f>
        <v/>
      </c>
      <c r="W322" t="str">
        <f>IF($U322="","",INDEX(SUBCATEGORIAS!$A:$A,MATCH($U322,SUBCATEGORIAS!$B:$B,0)))</f>
        <v/>
      </c>
      <c r="X322" t="str">
        <f t="shared" si="70"/>
        <v/>
      </c>
      <c r="Y322" t="str">
        <f t="shared" si="75"/>
        <v/>
      </c>
      <c r="Z322" t="str">
        <f t="shared" si="76"/>
        <v/>
      </c>
      <c r="AB322">
        <v>320</v>
      </c>
      <c r="AC322">
        <f t="shared" si="79"/>
        <v>30</v>
      </c>
      <c r="AD322" t="str">
        <f>IFERROR(IF(MATCH($AC322,$P:$P,0)&gt;0,"{",0),"")</f>
        <v>{</v>
      </c>
      <c r="AI322" t="str">
        <f>IF($D322="","",INDEX(CATEGORIAS!$A:$A,MATCH($D322,CATEGORIAS!$B:$B,0)))</f>
        <v/>
      </c>
      <c r="AJ322" t="str">
        <f>IF($E322="","",INDEX(SUBCATEGORIAS!$A:$A,MATCH($E322,SUBCATEGORIAS!$B:$B,0)))</f>
        <v/>
      </c>
      <c r="AK322" t="str">
        <f t="shared" si="71"/>
        <v/>
      </c>
      <c r="AM322" s="2" t="str">
        <f t="shared" si="77"/>
        <v/>
      </c>
      <c r="AN322" t="str">
        <f t="shared" si="78"/>
        <v/>
      </c>
      <c r="AO322" t="str">
        <f t="shared" si="72"/>
        <v/>
      </c>
      <c r="AP322" t="str">
        <f t="shared" si="73"/>
        <v/>
      </c>
    </row>
    <row r="323" spans="1:42" x14ac:dyDescent="0.25">
      <c r="A323" t="str">
        <f>IF(C323="","",MAX($A$2:A322)+1)</f>
        <v/>
      </c>
      <c r="B323" s="3" t="str">
        <f>IF(C323="","",IF(COUNTIF($C$2:$C322,$C323)=0,MAX($B$2:$B322)+1,""))</f>
        <v/>
      </c>
      <c r="L323" t="s">
        <v>625</v>
      </c>
      <c r="M323" s="3" t="str">
        <f t="shared" si="74"/>
        <v/>
      </c>
      <c r="N323" s="3" t="str">
        <f>IF(C323="","",IF(AND(C323&lt;&gt;"",D323&lt;&gt;"",E323&lt;&gt;"",I323&lt;&gt;"",M323&lt;&gt;"",J323&lt;&gt;"",IFERROR(MATCH(INDEX($B:$B,MATCH($C323,$C:$C,0)),IMAGENES!$B:$B,0),-1)&gt;0),"'si'","'no'"))</f>
        <v/>
      </c>
      <c r="P323" t="str">
        <f t="shared" ref="P323:P386" si="80">IFERROR(INDEX($B:$B,MATCH($A323,$B:$B,0)),"")</f>
        <v/>
      </c>
      <c r="Q323" t="str">
        <f t="shared" ref="Q323:Q386" si="81">IF($P323="","",INDEX($C:$C,MATCH($P323,$B:$B,0)))</f>
        <v/>
      </c>
      <c r="R323" t="str">
        <f t="shared" ref="R323:R386" si="82">IF($P323="","",INDEX($J:$J,MATCH($P323,$B:$B,0)))</f>
        <v/>
      </c>
      <c r="S323" t="str">
        <f t="shared" ref="S323:S386" si="83">IF($P323="","",INDEX($K:$K,MATCH($P323,$B:$B,0)))</f>
        <v/>
      </c>
      <c r="T323" t="str">
        <f t="shared" ref="T323:T386" si="84">IF($P323="","",INDEX($D:$D,MATCH($P323,$B:$B,0)))</f>
        <v/>
      </c>
      <c r="U323" t="str">
        <f t="shared" ref="U323:U386" si="85">IF($P323="","",INDEX($E:$E,MATCH($P323,$B:$B,0)))</f>
        <v/>
      </c>
      <c r="V323" t="str">
        <f>IF($T323="","",INDEX(CATEGORIAS!$A:$A,MATCH($T323,CATEGORIAS!$B:$B,0)))</f>
        <v/>
      </c>
      <c r="W323" t="str">
        <f>IF($U323="","",INDEX(SUBCATEGORIAS!$A:$A,MATCH($U323,SUBCATEGORIAS!$B:$B,0)))</f>
        <v/>
      </c>
      <c r="X323" t="str">
        <f t="shared" ref="X323:X386" si="86">IF($P323="","",INDEX($I:$I,MATCH($P323,$B:$B,0)))</f>
        <v/>
      </c>
      <c r="Y323" t="str">
        <f t="shared" si="75"/>
        <v/>
      </c>
      <c r="Z323" t="str">
        <f t="shared" si="76"/>
        <v/>
      </c>
      <c r="AB323">
        <v>321</v>
      </c>
      <c r="AC323" t="str">
        <f t="shared" si="79"/>
        <v/>
      </c>
      <c r="AD323" t="str">
        <f>IFERROR(IF(MATCH($AC322,$P:$P,0)&gt;0,CONCATENATE("id_articulo: ",$AC322,","),0),"")</f>
        <v>id_articulo: 30,</v>
      </c>
      <c r="AI323" t="str">
        <f>IF($D323="","",INDEX(CATEGORIAS!$A:$A,MATCH($D323,CATEGORIAS!$B:$B,0)))</f>
        <v/>
      </c>
      <c r="AJ323" t="str">
        <f>IF($E323="","",INDEX(SUBCATEGORIAS!$A:$A,MATCH($E323,SUBCATEGORIAS!$B:$B,0)))</f>
        <v/>
      </c>
      <c r="AK323" t="str">
        <f t="shared" ref="AK323:AK386" si="87">IF(A323="","",A323)</f>
        <v/>
      </c>
      <c r="AM323" s="2" t="str">
        <f t="shared" si="77"/>
        <v/>
      </c>
      <c r="AN323" t="str">
        <f t="shared" si="78"/>
        <v/>
      </c>
      <c r="AO323" t="str">
        <f t="shared" ref="AO323:AO386" si="88">IF(A323="","",IF(A323/100&gt;0,IF(A323/10&gt;0,CONCATENATE("00",A323),CONCATENATE("0",A323)),A323))</f>
        <v/>
      </c>
      <c r="AP323" t="str">
        <f t="shared" ref="AP323:AP386" si="89">IF(A323="","",CONCATENATE("{ id_sku: '",CONCATENATE(AM323,AN323,AO323),"', id_articulo: '",INDEX($B:$B,MATCH($C323,$C:$C,0)),"', variacion: '",M323,"' },"))</f>
        <v/>
      </c>
    </row>
    <row r="324" spans="1:42" x14ac:dyDescent="0.25">
      <c r="A324" t="str">
        <f>IF(C324="","",MAX($A$2:A323)+1)</f>
        <v/>
      </c>
      <c r="B324" s="3" t="str">
        <f>IF(C324="","",IF(COUNTIF($C$2:$C323,$C324)=0,MAX($B$2:$B323)+1,""))</f>
        <v/>
      </c>
      <c r="L324" t="s">
        <v>625</v>
      </c>
      <c r="M324" s="3" t="str">
        <f t="shared" ref="M324:M387" si="90">_xlfn.TEXTJOIN(" - ",TRUE,F324:H324)</f>
        <v/>
      </c>
      <c r="N324" s="3" t="str">
        <f>IF(C324="","",IF(AND(C324&lt;&gt;"",D324&lt;&gt;"",E324&lt;&gt;"",I324&lt;&gt;"",M324&lt;&gt;"",J324&lt;&gt;"",IFERROR(MATCH(INDEX($B:$B,MATCH($C324,$C:$C,0)),IMAGENES!$B:$B,0),-1)&gt;0),"'si'","'no'"))</f>
        <v/>
      </c>
      <c r="P324" t="str">
        <f t="shared" si="80"/>
        <v/>
      </c>
      <c r="Q324" t="str">
        <f t="shared" si="81"/>
        <v/>
      </c>
      <c r="R324" t="str">
        <f t="shared" si="82"/>
        <v/>
      </c>
      <c r="S324" t="str">
        <f t="shared" si="83"/>
        <v/>
      </c>
      <c r="T324" t="str">
        <f t="shared" si="84"/>
        <v/>
      </c>
      <c r="U324" t="str">
        <f t="shared" si="85"/>
        <v/>
      </c>
      <c r="V324" t="str">
        <f>IF($T324="","",INDEX(CATEGORIAS!$A:$A,MATCH($T324,CATEGORIAS!$B:$B,0)))</f>
        <v/>
      </c>
      <c r="W324" t="str">
        <f>IF($U324="","",INDEX(SUBCATEGORIAS!$A:$A,MATCH($U324,SUBCATEGORIAS!$B:$B,0)))</f>
        <v/>
      </c>
      <c r="X324" t="str">
        <f t="shared" si="86"/>
        <v/>
      </c>
      <c r="Y324" t="str">
        <f t="shared" ref="Y324:Y387" si="91">IF($P324="","",IF(OR(INDEX($L:$L,MATCH($P324,$B:$B,0))=0,INDEX($L:$L,MATCH($P324,$B:$B,0))=" "),"",INDEX($L:$L,MATCH($P324,$B:$B,0))))</f>
        <v/>
      </c>
      <c r="Z324" t="str">
        <f t="shared" ref="Z324:Z387" si="92">IF($P324="","",INDEX($N:$N,MATCH($P324,$B:$B,0)))</f>
        <v/>
      </c>
      <c r="AB324">
        <v>322</v>
      </c>
      <c r="AC324" t="str">
        <f t="shared" si="79"/>
        <v/>
      </c>
      <c r="AD324" t="str">
        <f>IFERROR(IF(MATCH($AC322,$P:$P,0)&gt;0,CONCATENATE("nombre: '",INDEX($Q:$Q,MATCH($AC322,$P:$P,0)),"',"),0),"")</f>
        <v>nombre: 'Goma eva - glitter plateado (Motarro)',</v>
      </c>
      <c r="AI324" t="str">
        <f>IF($D324="","",INDEX(CATEGORIAS!$A:$A,MATCH($D324,CATEGORIAS!$B:$B,0)))</f>
        <v/>
      </c>
      <c r="AJ324" t="str">
        <f>IF($E324="","",INDEX(SUBCATEGORIAS!$A:$A,MATCH($E324,SUBCATEGORIAS!$B:$B,0)))</f>
        <v/>
      </c>
      <c r="AK324" t="str">
        <f t="shared" si="87"/>
        <v/>
      </c>
      <c r="AM324" s="2" t="str">
        <f t="shared" ref="AM324:AM387" si="93">IF(AI324="","",IF(AI324/100&gt;0,IF(AI324/10&gt;0,CONCATENATE("00",AI324),CONCATENATE("0",AI324)),AI324))</f>
        <v/>
      </c>
      <c r="AN324" t="str">
        <f t="shared" ref="AN324:AN387" si="94">IF(AJ324="","",IF(AJ324/100&gt;0,IF(AJ324/10&gt;0,CONCATENATE("00",AJ324),CONCATENATE("0",AJ324)),AJ324))</f>
        <v/>
      </c>
      <c r="AO324" t="str">
        <f t="shared" si="88"/>
        <v/>
      </c>
      <c r="AP324" t="str">
        <f t="shared" si="89"/>
        <v/>
      </c>
    </row>
    <row r="325" spans="1:42" x14ac:dyDescent="0.25">
      <c r="A325" t="str">
        <f>IF(C325="","",MAX($A$2:A324)+1)</f>
        <v/>
      </c>
      <c r="B325" s="3" t="str">
        <f>IF(C325="","",IF(COUNTIF($C$2:$C324,$C325)=0,MAX($B$2:$B324)+1,""))</f>
        <v/>
      </c>
      <c r="L325" t="s">
        <v>625</v>
      </c>
      <c r="M325" s="3" t="str">
        <f t="shared" si="90"/>
        <v/>
      </c>
      <c r="N325" s="3" t="str">
        <f>IF(C325="","",IF(AND(C325&lt;&gt;"",D325&lt;&gt;"",E325&lt;&gt;"",I325&lt;&gt;"",M325&lt;&gt;"",J325&lt;&gt;"",IFERROR(MATCH(INDEX($B:$B,MATCH($C325,$C:$C,0)),IMAGENES!$B:$B,0),-1)&gt;0),"'si'","'no'"))</f>
        <v/>
      </c>
      <c r="P325" t="str">
        <f t="shared" si="80"/>
        <v/>
      </c>
      <c r="Q325" t="str">
        <f t="shared" si="81"/>
        <v/>
      </c>
      <c r="R325" t="str">
        <f t="shared" si="82"/>
        <v/>
      </c>
      <c r="S325" t="str">
        <f t="shared" si="83"/>
        <v/>
      </c>
      <c r="T325" t="str">
        <f t="shared" si="84"/>
        <v/>
      </c>
      <c r="U325" t="str">
        <f t="shared" si="85"/>
        <v/>
      </c>
      <c r="V325" t="str">
        <f>IF($T325="","",INDEX(CATEGORIAS!$A:$A,MATCH($T325,CATEGORIAS!$B:$B,0)))</f>
        <v/>
      </c>
      <c r="W325" t="str">
        <f>IF($U325="","",INDEX(SUBCATEGORIAS!$A:$A,MATCH($U325,SUBCATEGORIAS!$B:$B,0)))</f>
        <v/>
      </c>
      <c r="X325" t="str">
        <f t="shared" si="86"/>
        <v/>
      </c>
      <c r="Y325" t="str">
        <f t="shared" si="91"/>
        <v/>
      </c>
      <c r="Z325" t="str">
        <f t="shared" si="92"/>
        <v/>
      </c>
      <c r="AB325">
        <v>323</v>
      </c>
      <c r="AC325" t="str">
        <f t="shared" ref="AC325:AC388" si="95">IF(AB324/11=INT(AB324/11),AB324/11+1,"")</f>
        <v/>
      </c>
      <c r="AD325" t="str">
        <f>IFERROR(IF(MATCH($AC322,$P:$P,0)&gt;0,CONCATENATE("descripcion: '",INDEX($R:$R,MATCH($AC322,$P:$P,0)),"',"),0),"")</f>
        <v>descripcion: 'Glitter eva sponge - 1 unidad',</v>
      </c>
      <c r="AI325" t="str">
        <f>IF($D325="","",INDEX(CATEGORIAS!$A:$A,MATCH($D325,CATEGORIAS!$B:$B,0)))</f>
        <v/>
      </c>
      <c r="AJ325" t="str">
        <f>IF($E325="","",INDEX(SUBCATEGORIAS!$A:$A,MATCH($E325,SUBCATEGORIAS!$B:$B,0)))</f>
        <v/>
      </c>
      <c r="AK325" t="str">
        <f t="shared" si="87"/>
        <v/>
      </c>
      <c r="AM325" s="2" t="str">
        <f t="shared" si="93"/>
        <v/>
      </c>
      <c r="AN325" t="str">
        <f t="shared" si="94"/>
        <v/>
      </c>
      <c r="AO325" t="str">
        <f t="shared" si="88"/>
        <v/>
      </c>
      <c r="AP325" t="str">
        <f t="shared" si="89"/>
        <v/>
      </c>
    </row>
    <row r="326" spans="1:42" x14ac:dyDescent="0.25">
      <c r="A326" t="str">
        <f>IF(C326="","",MAX($A$2:A325)+1)</f>
        <v/>
      </c>
      <c r="B326" s="3" t="str">
        <f>IF(C326="","",IF(COUNTIF($C$2:$C325,$C326)=0,MAX($B$2:$B325)+1,""))</f>
        <v/>
      </c>
      <c r="L326" t="s">
        <v>625</v>
      </c>
      <c r="M326" s="3" t="str">
        <f t="shared" si="90"/>
        <v/>
      </c>
      <c r="N326" s="3" t="str">
        <f>IF(C326="","",IF(AND(C326&lt;&gt;"",D326&lt;&gt;"",E326&lt;&gt;"",I326&lt;&gt;"",M326&lt;&gt;"",J326&lt;&gt;"",IFERROR(MATCH(INDEX($B:$B,MATCH($C326,$C:$C,0)),IMAGENES!$B:$B,0),-1)&gt;0),"'si'","'no'"))</f>
        <v/>
      </c>
      <c r="P326" t="str">
        <f t="shared" si="80"/>
        <v/>
      </c>
      <c r="Q326" t="str">
        <f t="shared" si="81"/>
        <v/>
      </c>
      <c r="R326" t="str">
        <f t="shared" si="82"/>
        <v/>
      </c>
      <c r="S326" t="str">
        <f t="shared" si="83"/>
        <v/>
      </c>
      <c r="T326" t="str">
        <f t="shared" si="84"/>
        <v/>
      </c>
      <c r="U326" t="str">
        <f t="shared" si="85"/>
        <v/>
      </c>
      <c r="V326" t="str">
        <f>IF($T326="","",INDEX(CATEGORIAS!$A:$A,MATCH($T326,CATEGORIAS!$B:$B,0)))</f>
        <v/>
      </c>
      <c r="W326" t="str">
        <f>IF($U326="","",INDEX(SUBCATEGORIAS!$A:$A,MATCH($U326,SUBCATEGORIAS!$B:$B,0)))</f>
        <v/>
      </c>
      <c r="X326" t="str">
        <f t="shared" si="86"/>
        <v/>
      </c>
      <c r="Y326" t="str">
        <f t="shared" si="91"/>
        <v/>
      </c>
      <c r="Z326" t="str">
        <f t="shared" si="92"/>
        <v/>
      </c>
      <c r="AB326">
        <v>324</v>
      </c>
      <c r="AC326" t="str">
        <f t="shared" si="95"/>
        <v/>
      </c>
      <c r="AD326" t="str">
        <f>IFERROR(IF(MATCH($AC322,$P:$P,0)&gt;0,CONCATENATE("descripcion_larga: '",INDEX($S:$S,MATCH($AC322,$P:$P,0)),"',"),0),"")</f>
        <v>descripcion_larga: '0',</v>
      </c>
      <c r="AI326" t="str">
        <f>IF($D326="","",INDEX(CATEGORIAS!$A:$A,MATCH($D326,CATEGORIAS!$B:$B,0)))</f>
        <v/>
      </c>
      <c r="AJ326" t="str">
        <f>IF($E326="","",INDEX(SUBCATEGORIAS!$A:$A,MATCH($E326,SUBCATEGORIAS!$B:$B,0)))</f>
        <v/>
      </c>
      <c r="AK326" t="str">
        <f t="shared" si="87"/>
        <v/>
      </c>
      <c r="AM326" s="2" t="str">
        <f t="shared" si="93"/>
        <v/>
      </c>
      <c r="AN326" t="str">
        <f t="shared" si="94"/>
        <v/>
      </c>
      <c r="AO326" t="str">
        <f t="shared" si="88"/>
        <v/>
      </c>
      <c r="AP326" t="str">
        <f t="shared" si="89"/>
        <v/>
      </c>
    </row>
    <row r="327" spans="1:42" x14ac:dyDescent="0.25">
      <c r="A327" t="str">
        <f>IF(C327="","",MAX($A$2:A326)+1)</f>
        <v/>
      </c>
      <c r="B327" s="3" t="str">
        <f>IF(C327="","",IF(COUNTIF($C$2:$C326,$C327)=0,MAX($B$2:$B326)+1,""))</f>
        <v/>
      </c>
      <c r="L327" t="s">
        <v>625</v>
      </c>
      <c r="M327" s="3" t="str">
        <f t="shared" si="90"/>
        <v/>
      </c>
      <c r="N327" s="3" t="str">
        <f>IF(C327="","",IF(AND(C327&lt;&gt;"",D327&lt;&gt;"",E327&lt;&gt;"",I327&lt;&gt;"",M327&lt;&gt;"",J327&lt;&gt;"",IFERROR(MATCH(INDEX($B:$B,MATCH($C327,$C:$C,0)),IMAGENES!$B:$B,0),-1)&gt;0),"'si'","'no'"))</f>
        <v/>
      </c>
      <c r="P327" t="str">
        <f t="shared" si="80"/>
        <v/>
      </c>
      <c r="Q327" t="str">
        <f t="shared" si="81"/>
        <v/>
      </c>
      <c r="R327" t="str">
        <f t="shared" si="82"/>
        <v/>
      </c>
      <c r="S327" t="str">
        <f t="shared" si="83"/>
        <v/>
      </c>
      <c r="T327" t="str">
        <f t="shared" si="84"/>
        <v/>
      </c>
      <c r="U327" t="str">
        <f t="shared" si="85"/>
        <v/>
      </c>
      <c r="V327" t="str">
        <f>IF($T327="","",INDEX(CATEGORIAS!$A:$A,MATCH($T327,CATEGORIAS!$B:$B,0)))</f>
        <v/>
      </c>
      <c r="W327" t="str">
        <f>IF($U327="","",INDEX(SUBCATEGORIAS!$A:$A,MATCH($U327,SUBCATEGORIAS!$B:$B,0)))</f>
        <v/>
      </c>
      <c r="X327" t="str">
        <f t="shared" si="86"/>
        <v/>
      </c>
      <c r="Y327" t="str">
        <f t="shared" si="91"/>
        <v/>
      </c>
      <c r="Z327" t="str">
        <f t="shared" si="92"/>
        <v/>
      </c>
      <c r="AB327">
        <v>325</v>
      </c>
      <c r="AC327" t="str">
        <f t="shared" si="95"/>
        <v/>
      </c>
      <c r="AD327" t="str">
        <f>IFERROR(IF(MATCH($AC322,$P:$P,0)&gt;0,CONCATENATE("id_categoria: '",INDEX($V:$V,MATCH($AC322,$P:$P,0)),"',"),0),"")</f>
        <v>id_categoria: '1',</v>
      </c>
      <c r="AI327" t="str">
        <f>IF($D327="","",INDEX(CATEGORIAS!$A:$A,MATCH($D327,CATEGORIAS!$B:$B,0)))</f>
        <v/>
      </c>
      <c r="AJ327" t="str">
        <f>IF($E327="","",INDEX(SUBCATEGORIAS!$A:$A,MATCH($E327,SUBCATEGORIAS!$B:$B,0)))</f>
        <v/>
      </c>
      <c r="AK327" t="str">
        <f t="shared" si="87"/>
        <v/>
      </c>
      <c r="AM327" s="2" t="str">
        <f t="shared" si="93"/>
        <v/>
      </c>
      <c r="AN327" t="str">
        <f t="shared" si="94"/>
        <v/>
      </c>
      <c r="AO327" t="str">
        <f t="shared" si="88"/>
        <v/>
      </c>
      <c r="AP327" t="str">
        <f t="shared" si="89"/>
        <v/>
      </c>
    </row>
    <row r="328" spans="1:42" x14ac:dyDescent="0.25">
      <c r="A328" t="str">
        <f>IF(C328="","",MAX($A$2:A327)+1)</f>
        <v/>
      </c>
      <c r="B328" s="3" t="str">
        <f>IF(C328="","",IF(COUNTIF($C$2:$C327,$C328)=0,MAX($B$2:$B327)+1,""))</f>
        <v/>
      </c>
      <c r="L328" t="s">
        <v>625</v>
      </c>
      <c r="M328" s="3" t="str">
        <f t="shared" si="90"/>
        <v/>
      </c>
      <c r="N328" s="3" t="str">
        <f>IF(C328="","",IF(AND(C328&lt;&gt;"",D328&lt;&gt;"",E328&lt;&gt;"",I328&lt;&gt;"",M328&lt;&gt;"",J328&lt;&gt;"",IFERROR(MATCH(INDEX($B:$B,MATCH($C328,$C:$C,0)),IMAGENES!$B:$B,0),-1)&gt;0),"'si'","'no'"))</f>
        <v/>
      </c>
      <c r="P328" t="str">
        <f t="shared" si="80"/>
        <v/>
      </c>
      <c r="Q328" t="str">
        <f t="shared" si="81"/>
        <v/>
      </c>
      <c r="R328" t="str">
        <f t="shared" si="82"/>
        <v/>
      </c>
      <c r="S328" t="str">
        <f t="shared" si="83"/>
        <v/>
      </c>
      <c r="T328" t="str">
        <f t="shared" si="84"/>
        <v/>
      </c>
      <c r="U328" t="str">
        <f t="shared" si="85"/>
        <v/>
      </c>
      <c r="V328" t="str">
        <f>IF($T328="","",INDEX(CATEGORIAS!$A:$A,MATCH($T328,CATEGORIAS!$B:$B,0)))</f>
        <v/>
      </c>
      <c r="W328" t="str">
        <f>IF($U328="","",INDEX(SUBCATEGORIAS!$A:$A,MATCH($U328,SUBCATEGORIAS!$B:$B,0)))</f>
        <v/>
      </c>
      <c r="X328" t="str">
        <f t="shared" si="86"/>
        <v/>
      </c>
      <c r="Y328" t="str">
        <f t="shared" si="91"/>
        <v/>
      </c>
      <c r="Z328" t="str">
        <f t="shared" si="92"/>
        <v/>
      </c>
      <c r="AB328">
        <v>326</v>
      </c>
      <c r="AC328" t="str">
        <f t="shared" si="95"/>
        <v/>
      </c>
      <c r="AD328" t="str">
        <f>IFERROR(IF(MATCH($AC322,$P:$P,0)&gt;0,CONCATENATE("id_subcategoria: '",INDEX($W:$W,MATCH($AC322,$P:$P,0)),"',"),0),"")</f>
        <v>id_subcategoria: '16',</v>
      </c>
      <c r="AI328" t="str">
        <f>IF($D328="","",INDEX(CATEGORIAS!$A:$A,MATCH($D328,CATEGORIAS!$B:$B,0)))</f>
        <v/>
      </c>
      <c r="AJ328" t="str">
        <f>IF($E328="","",INDEX(SUBCATEGORIAS!$A:$A,MATCH($E328,SUBCATEGORIAS!$B:$B,0)))</f>
        <v/>
      </c>
      <c r="AK328" t="str">
        <f t="shared" si="87"/>
        <v/>
      </c>
      <c r="AM328" s="2" t="str">
        <f t="shared" si="93"/>
        <v/>
      </c>
      <c r="AN328" t="str">
        <f t="shared" si="94"/>
        <v/>
      </c>
      <c r="AO328" t="str">
        <f t="shared" si="88"/>
        <v/>
      </c>
      <c r="AP328" t="str">
        <f t="shared" si="89"/>
        <v/>
      </c>
    </row>
    <row r="329" spans="1:42" x14ac:dyDescent="0.25">
      <c r="A329" t="str">
        <f>IF(C329="","",MAX($A$2:A328)+1)</f>
        <v/>
      </c>
      <c r="B329" s="3" t="str">
        <f>IF(C329="","",IF(COUNTIF($C$2:$C328,$C329)=0,MAX($B$2:$B328)+1,""))</f>
        <v/>
      </c>
      <c r="L329" t="s">
        <v>625</v>
      </c>
      <c r="M329" s="3" t="str">
        <f t="shared" si="90"/>
        <v/>
      </c>
      <c r="N329" s="3" t="str">
        <f>IF(C329="","",IF(AND(C329&lt;&gt;"",D329&lt;&gt;"",E329&lt;&gt;"",I329&lt;&gt;"",M329&lt;&gt;"",J329&lt;&gt;"",IFERROR(MATCH(INDEX($B:$B,MATCH($C329,$C:$C,0)),IMAGENES!$B:$B,0),-1)&gt;0),"'si'","'no'"))</f>
        <v/>
      </c>
      <c r="P329" t="str">
        <f t="shared" si="80"/>
        <v/>
      </c>
      <c r="Q329" t="str">
        <f t="shared" si="81"/>
        <v/>
      </c>
      <c r="R329" t="str">
        <f t="shared" si="82"/>
        <v/>
      </c>
      <c r="S329" t="str">
        <f t="shared" si="83"/>
        <v/>
      </c>
      <c r="T329" t="str">
        <f t="shared" si="84"/>
        <v/>
      </c>
      <c r="U329" t="str">
        <f t="shared" si="85"/>
        <v/>
      </c>
      <c r="V329" t="str">
        <f>IF($T329="","",INDEX(CATEGORIAS!$A:$A,MATCH($T329,CATEGORIAS!$B:$B,0)))</f>
        <v/>
      </c>
      <c r="W329" t="str">
        <f>IF($U329="","",INDEX(SUBCATEGORIAS!$A:$A,MATCH($U329,SUBCATEGORIAS!$B:$B,0)))</f>
        <v/>
      </c>
      <c r="X329" t="str">
        <f t="shared" si="86"/>
        <v/>
      </c>
      <c r="Y329" t="str">
        <f t="shared" si="91"/>
        <v/>
      </c>
      <c r="Z329" t="str">
        <f t="shared" si="92"/>
        <v/>
      </c>
      <c r="AB329">
        <v>327</v>
      </c>
      <c r="AC329" t="str">
        <f t="shared" si="95"/>
        <v/>
      </c>
      <c r="AD329" t="str">
        <f>IFERROR(IF(MATCH($AC322,$P:$P,0)&gt;0,CONCATENATE("precio: ",INDEX($X:$X,MATCH($AC322,$P:$P,0)),","),0),"")</f>
        <v>precio: 1450,</v>
      </c>
      <c r="AI329" t="str">
        <f>IF($D329="","",INDEX(CATEGORIAS!$A:$A,MATCH($D329,CATEGORIAS!$B:$B,0)))</f>
        <v/>
      </c>
      <c r="AJ329" t="str">
        <f>IF($E329="","",INDEX(SUBCATEGORIAS!$A:$A,MATCH($E329,SUBCATEGORIAS!$B:$B,0)))</f>
        <v/>
      </c>
      <c r="AK329" t="str">
        <f t="shared" si="87"/>
        <v/>
      </c>
      <c r="AM329" s="2" t="str">
        <f t="shared" si="93"/>
        <v/>
      </c>
      <c r="AN329" t="str">
        <f t="shared" si="94"/>
        <v/>
      </c>
      <c r="AO329" t="str">
        <f t="shared" si="88"/>
        <v/>
      </c>
      <c r="AP329" t="str">
        <f t="shared" si="89"/>
        <v/>
      </c>
    </row>
    <row r="330" spans="1:42" x14ac:dyDescent="0.25">
      <c r="A330" t="str">
        <f>IF(C330="","",MAX($A$2:A329)+1)</f>
        <v/>
      </c>
      <c r="B330" s="3" t="str">
        <f>IF(C330="","",IF(COUNTIF($C$2:$C329,$C330)=0,MAX($B$2:$B329)+1,""))</f>
        <v/>
      </c>
      <c r="L330" t="s">
        <v>625</v>
      </c>
      <c r="M330" s="3" t="str">
        <f t="shared" si="90"/>
        <v/>
      </c>
      <c r="N330" s="3" t="str">
        <f>IF(C330="","",IF(AND(C330&lt;&gt;"",D330&lt;&gt;"",E330&lt;&gt;"",I330&lt;&gt;"",M330&lt;&gt;"",J330&lt;&gt;"",IFERROR(MATCH(INDEX($B:$B,MATCH($C330,$C:$C,0)),IMAGENES!$B:$B,0),-1)&gt;0),"'si'","'no'"))</f>
        <v/>
      </c>
      <c r="P330" t="str">
        <f t="shared" si="80"/>
        <v/>
      </c>
      <c r="Q330" t="str">
        <f t="shared" si="81"/>
        <v/>
      </c>
      <c r="R330" t="str">
        <f t="shared" si="82"/>
        <v/>
      </c>
      <c r="S330" t="str">
        <f t="shared" si="83"/>
        <v/>
      </c>
      <c r="T330" t="str">
        <f t="shared" si="84"/>
        <v/>
      </c>
      <c r="U330" t="str">
        <f t="shared" si="85"/>
        <v/>
      </c>
      <c r="V330" t="str">
        <f>IF($T330="","",INDEX(CATEGORIAS!$A:$A,MATCH($T330,CATEGORIAS!$B:$B,0)))</f>
        <v/>
      </c>
      <c r="W330" t="str">
        <f>IF($U330="","",INDEX(SUBCATEGORIAS!$A:$A,MATCH($U330,SUBCATEGORIAS!$B:$B,0)))</f>
        <v/>
      </c>
      <c r="X330" t="str">
        <f t="shared" si="86"/>
        <v/>
      </c>
      <c r="Y330" t="str">
        <f t="shared" si="91"/>
        <v/>
      </c>
      <c r="Z330" t="str">
        <f t="shared" si="92"/>
        <v/>
      </c>
      <c r="AB330">
        <v>328</v>
      </c>
      <c r="AC330" t="str">
        <f t="shared" si="95"/>
        <v/>
      </c>
      <c r="AD330" t="str">
        <f>IFERROR(IF(MATCH($AC322,$P:$P,0)&gt;0,CONCATENATE("video: ",IF(OR(INDEX($Y:$Y,MATCH($AC322,$P:$P,0))=0,INDEX($Y:$Y,MATCH($AC322,$P:$P,0))=" ",INDEX($Y:$Y,MATCH($AC322,$P:$P,0))=""),CONCATENATE(CHAR(39),CHAR(39)),CONCATENATE(CHAR(39),INDEX($Y:$Y,MATCH($AC322,$P:$P,0)),CHAR(39))),","),0),"")</f>
        <v>video: '',</v>
      </c>
      <c r="AI330" t="str">
        <f>IF($D330="","",INDEX(CATEGORIAS!$A:$A,MATCH($D330,CATEGORIAS!$B:$B,0)))</f>
        <v/>
      </c>
      <c r="AJ330" t="str">
        <f>IF($E330="","",INDEX(SUBCATEGORIAS!$A:$A,MATCH($E330,SUBCATEGORIAS!$B:$B,0)))</f>
        <v/>
      </c>
      <c r="AK330" t="str">
        <f t="shared" si="87"/>
        <v/>
      </c>
      <c r="AM330" s="2" t="str">
        <f t="shared" si="93"/>
        <v/>
      </c>
      <c r="AN330" t="str">
        <f t="shared" si="94"/>
        <v/>
      </c>
      <c r="AO330" t="str">
        <f t="shared" si="88"/>
        <v/>
      </c>
      <c r="AP330" t="str">
        <f t="shared" si="89"/>
        <v/>
      </c>
    </row>
    <row r="331" spans="1:42" x14ac:dyDescent="0.25">
      <c r="A331" t="str">
        <f>IF(C331="","",MAX($A$2:A330)+1)</f>
        <v/>
      </c>
      <c r="B331" s="3" t="str">
        <f>IF(C331="","",IF(COUNTIF($C$2:$C330,$C331)=0,MAX($B$2:$B330)+1,""))</f>
        <v/>
      </c>
      <c r="L331" t="s">
        <v>625</v>
      </c>
      <c r="M331" s="3" t="str">
        <f t="shared" si="90"/>
        <v/>
      </c>
      <c r="N331" s="3" t="str">
        <f>IF(C331="","",IF(AND(C331&lt;&gt;"",D331&lt;&gt;"",E331&lt;&gt;"",I331&lt;&gt;"",M331&lt;&gt;"",J331&lt;&gt;"",IFERROR(MATCH(INDEX($B:$B,MATCH($C331,$C:$C,0)),IMAGENES!$B:$B,0),-1)&gt;0),"'si'","'no'"))</f>
        <v/>
      </c>
      <c r="P331" t="str">
        <f t="shared" si="80"/>
        <v/>
      </c>
      <c r="Q331" t="str">
        <f t="shared" si="81"/>
        <v/>
      </c>
      <c r="R331" t="str">
        <f t="shared" si="82"/>
        <v/>
      </c>
      <c r="S331" t="str">
        <f t="shared" si="83"/>
        <v/>
      </c>
      <c r="T331" t="str">
        <f t="shared" si="84"/>
        <v/>
      </c>
      <c r="U331" t="str">
        <f t="shared" si="85"/>
        <v/>
      </c>
      <c r="V331" t="str">
        <f>IF($T331="","",INDEX(CATEGORIAS!$A:$A,MATCH($T331,CATEGORIAS!$B:$B,0)))</f>
        <v/>
      </c>
      <c r="W331" t="str">
        <f>IF($U331="","",INDEX(SUBCATEGORIAS!$A:$A,MATCH($U331,SUBCATEGORIAS!$B:$B,0)))</f>
        <v/>
      </c>
      <c r="X331" t="str">
        <f t="shared" si="86"/>
        <v/>
      </c>
      <c r="Y331" t="str">
        <f t="shared" si="91"/>
        <v/>
      </c>
      <c r="Z331" t="str">
        <f t="shared" si="92"/>
        <v/>
      </c>
      <c r="AB331">
        <v>329</v>
      </c>
      <c r="AC331" t="str">
        <f t="shared" si="95"/>
        <v/>
      </c>
      <c r="AD331" t="str">
        <f>IFERROR(IF(MATCH($AC322,$P:$P,0)&gt;0,CONCATENATE("disponible: ",INDEX($Z:$Z,MATCH($AC322,$P:$P,0)),","),0),"")</f>
        <v>disponible: 'si',</v>
      </c>
      <c r="AI331" t="str">
        <f>IF($D331="","",INDEX(CATEGORIAS!$A:$A,MATCH($D331,CATEGORIAS!$B:$B,0)))</f>
        <v/>
      </c>
      <c r="AJ331" t="str">
        <f>IF($E331="","",INDEX(SUBCATEGORIAS!$A:$A,MATCH($E331,SUBCATEGORIAS!$B:$B,0)))</f>
        <v/>
      </c>
      <c r="AK331" t="str">
        <f t="shared" si="87"/>
        <v/>
      </c>
      <c r="AM331" s="2" t="str">
        <f t="shared" si="93"/>
        <v/>
      </c>
      <c r="AN331" t="str">
        <f t="shared" si="94"/>
        <v/>
      </c>
      <c r="AO331" t="str">
        <f t="shared" si="88"/>
        <v/>
      </c>
      <c r="AP331" t="str">
        <f t="shared" si="89"/>
        <v/>
      </c>
    </row>
    <row r="332" spans="1:42" x14ac:dyDescent="0.25">
      <c r="A332" t="str">
        <f>IF(C332="","",MAX($A$2:A331)+1)</f>
        <v/>
      </c>
      <c r="B332" s="3" t="str">
        <f>IF(C332="","",IF(COUNTIF($C$2:$C331,$C332)=0,MAX($B$2:$B331)+1,""))</f>
        <v/>
      </c>
      <c r="L332" t="s">
        <v>625</v>
      </c>
      <c r="M332" s="3" t="str">
        <f t="shared" si="90"/>
        <v/>
      </c>
      <c r="N332" s="3" t="str">
        <f>IF(C332="","",IF(AND(C332&lt;&gt;"",D332&lt;&gt;"",E332&lt;&gt;"",I332&lt;&gt;"",M332&lt;&gt;"",J332&lt;&gt;"",IFERROR(MATCH(INDEX($B:$B,MATCH($C332,$C:$C,0)),IMAGENES!$B:$B,0),-1)&gt;0),"'si'","'no'"))</f>
        <v/>
      </c>
      <c r="P332" t="str">
        <f t="shared" si="80"/>
        <v/>
      </c>
      <c r="Q332" t="str">
        <f t="shared" si="81"/>
        <v/>
      </c>
      <c r="R332" t="str">
        <f t="shared" si="82"/>
        <v/>
      </c>
      <c r="S332" t="str">
        <f t="shared" si="83"/>
        <v/>
      </c>
      <c r="T332" t="str">
        <f t="shared" si="84"/>
        <v/>
      </c>
      <c r="U332" t="str">
        <f t="shared" si="85"/>
        <v/>
      </c>
      <c r="V332" t="str">
        <f>IF($T332="","",INDEX(CATEGORIAS!$A:$A,MATCH($T332,CATEGORIAS!$B:$B,0)))</f>
        <v/>
      </c>
      <c r="W332" t="str">
        <f>IF($U332="","",INDEX(SUBCATEGORIAS!$A:$A,MATCH($U332,SUBCATEGORIAS!$B:$B,0)))</f>
        <v/>
      </c>
      <c r="X332" t="str">
        <f t="shared" si="86"/>
        <v/>
      </c>
      <c r="Y332" t="str">
        <f t="shared" si="91"/>
        <v/>
      </c>
      <c r="Z332" t="str">
        <f t="shared" si="92"/>
        <v/>
      </c>
      <c r="AB332">
        <v>330</v>
      </c>
      <c r="AC332" t="str">
        <f t="shared" si="95"/>
        <v/>
      </c>
      <c r="AD332" t="str">
        <f>IFERROR(IF(MATCH($AC322,$P:$P,0)&gt;0,"},",0),"")</f>
        <v>},</v>
      </c>
      <c r="AI332" t="str">
        <f>IF($D332="","",INDEX(CATEGORIAS!$A:$A,MATCH($D332,CATEGORIAS!$B:$B,0)))</f>
        <v/>
      </c>
      <c r="AJ332" t="str">
        <f>IF($E332="","",INDEX(SUBCATEGORIAS!$A:$A,MATCH($E332,SUBCATEGORIAS!$B:$B,0)))</f>
        <v/>
      </c>
      <c r="AK332" t="str">
        <f t="shared" si="87"/>
        <v/>
      </c>
      <c r="AM332" s="2" t="str">
        <f t="shared" si="93"/>
        <v/>
      </c>
      <c r="AN332" t="str">
        <f t="shared" si="94"/>
        <v/>
      </c>
      <c r="AO332" t="str">
        <f t="shared" si="88"/>
        <v/>
      </c>
      <c r="AP332" t="str">
        <f t="shared" si="89"/>
        <v/>
      </c>
    </row>
    <row r="333" spans="1:42" x14ac:dyDescent="0.25">
      <c r="A333" t="str">
        <f>IF(C333="","",MAX($A$2:A332)+1)</f>
        <v/>
      </c>
      <c r="B333" s="3" t="str">
        <f>IF(C333="","",IF(COUNTIF($C$2:$C332,$C333)=0,MAX($B$2:$B332)+1,""))</f>
        <v/>
      </c>
      <c r="L333" t="s">
        <v>625</v>
      </c>
      <c r="M333" s="3" t="str">
        <f t="shared" si="90"/>
        <v/>
      </c>
      <c r="N333" s="3" t="str">
        <f>IF(C333="","",IF(AND(C333&lt;&gt;"",D333&lt;&gt;"",E333&lt;&gt;"",I333&lt;&gt;"",M333&lt;&gt;"",J333&lt;&gt;"",IFERROR(MATCH(INDEX($B:$B,MATCH($C333,$C:$C,0)),IMAGENES!$B:$B,0),-1)&gt;0),"'si'","'no'"))</f>
        <v/>
      </c>
      <c r="P333" t="str">
        <f t="shared" si="80"/>
        <v/>
      </c>
      <c r="Q333" t="str">
        <f t="shared" si="81"/>
        <v/>
      </c>
      <c r="R333" t="str">
        <f t="shared" si="82"/>
        <v/>
      </c>
      <c r="S333" t="str">
        <f t="shared" si="83"/>
        <v/>
      </c>
      <c r="T333" t="str">
        <f t="shared" si="84"/>
        <v/>
      </c>
      <c r="U333" t="str">
        <f t="shared" si="85"/>
        <v/>
      </c>
      <c r="V333" t="str">
        <f>IF($T333="","",INDEX(CATEGORIAS!$A:$A,MATCH($T333,CATEGORIAS!$B:$B,0)))</f>
        <v/>
      </c>
      <c r="W333" t="str">
        <f>IF($U333="","",INDEX(SUBCATEGORIAS!$A:$A,MATCH($U333,SUBCATEGORIAS!$B:$B,0)))</f>
        <v/>
      </c>
      <c r="X333" t="str">
        <f t="shared" si="86"/>
        <v/>
      </c>
      <c r="Y333" t="str">
        <f t="shared" si="91"/>
        <v/>
      </c>
      <c r="Z333" t="str">
        <f t="shared" si="92"/>
        <v/>
      </c>
      <c r="AB333">
        <v>331</v>
      </c>
      <c r="AC333">
        <f t="shared" si="95"/>
        <v>31</v>
      </c>
      <c r="AD333" t="str">
        <f>IFERROR(IF(MATCH($AC333,$P:$P,0)&gt;0,"{",0),"")</f>
        <v>{</v>
      </c>
      <c r="AI333" t="str">
        <f>IF($D333="","",INDEX(CATEGORIAS!$A:$A,MATCH($D333,CATEGORIAS!$B:$B,0)))</f>
        <v/>
      </c>
      <c r="AJ333" t="str">
        <f>IF($E333="","",INDEX(SUBCATEGORIAS!$A:$A,MATCH($E333,SUBCATEGORIAS!$B:$B,0)))</f>
        <v/>
      </c>
      <c r="AK333" t="str">
        <f t="shared" si="87"/>
        <v/>
      </c>
      <c r="AM333" s="2" t="str">
        <f t="shared" si="93"/>
        <v/>
      </c>
      <c r="AN333" t="str">
        <f t="shared" si="94"/>
        <v/>
      </c>
      <c r="AO333" t="str">
        <f t="shared" si="88"/>
        <v/>
      </c>
      <c r="AP333" t="str">
        <f t="shared" si="89"/>
        <v/>
      </c>
    </row>
    <row r="334" spans="1:42" x14ac:dyDescent="0.25">
      <c r="A334" t="str">
        <f>IF(C334="","",MAX($A$2:A333)+1)</f>
        <v/>
      </c>
      <c r="B334" s="3" t="str">
        <f>IF(C334="","",IF(COUNTIF($C$2:$C333,$C334)=0,MAX($B$2:$B333)+1,""))</f>
        <v/>
      </c>
      <c r="L334" t="s">
        <v>625</v>
      </c>
      <c r="M334" s="3" t="str">
        <f t="shared" si="90"/>
        <v/>
      </c>
      <c r="N334" s="3" t="str">
        <f>IF(C334="","",IF(AND(C334&lt;&gt;"",D334&lt;&gt;"",E334&lt;&gt;"",I334&lt;&gt;"",M334&lt;&gt;"",J334&lt;&gt;"",IFERROR(MATCH(INDEX($B:$B,MATCH($C334,$C:$C,0)),IMAGENES!$B:$B,0),-1)&gt;0),"'si'","'no'"))</f>
        <v/>
      </c>
      <c r="P334" t="str">
        <f t="shared" si="80"/>
        <v/>
      </c>
      <c r="Q334" t="str">
        <f t="shared" si="81"/>
        <v/>
      </c>
      <c r="R334" t="str">
        <f t="shared" si="82"/>
        <v/>
      </c>
      <c r="S334" t="str">
        <f t="shared" si="83"/>
        <v/>
      </c>
      <c r="T334" t="str">
        <f t="shared" si="84"/>
        <v/>
      </c>
      <c r="U334" t="str">
        <f t="shared" si="85"/>
        <v/>
      </c>
      <c r="V334" t="str">
        <f>IF($T334="","",INDEX(CATEGORIAS!$A:$A,MATCH($T334,CATEGORIAS!$B:$B,0)))</f>
        <v/>
      </c>
      <c r="W334" t="str">
        <f>IF($U334="","",INDEX(SUBCATEGORIAS!$A:$A,MATCH($U334,SUBCATEGORIAS!$B:$B,0)))</f>
        <v/>
      </c>
      <c r="X334" t="str">
        <f t="shared" si="86"/>
        <v/>
      </c>
      <c r="Y334" t="str">
        <f t="shared" si="91"/>
        <v/>
      </c>
      <c r="Z334" t="str">
        <f t="shared" si="92"/>
        <v/>
      </c>
      <c r="AB334">
        <v>332</v>
      </c>
      <c r="AC334" t="str">
        <f t="shared" si="95"/>
        <v/>
      </c>
      <c r="AD334" t="str">
        <f>IFERROR(IF(MATCH($AC333,$P:$P,0)&gt;0,CONCATENATE("id_articulo: ",$AC333,","),0),"")</f>
        <v>id_articulo: 31,</v>
      </c>
      <c r="AI334" t="str">
        <f>IF($D334="","",INDEX(CATEGORIAS!$A:$A,MATCH($D334,CATEGORIAS!$B:$B,0)))</f>
        <v/>
      </c>
      <c r="AJ334" t="str">
        <f>IF($E334="","",INDEX(SUBCATEGORIAS!$A:$A,MATCH($E334,SUBCATEGORIAS!$B:$B,0)))</f>
        <v/>
      </c>
      <c r="AK334" t="str">
        <f t="shared" si="87"/>
        <v/>
      </c>
      <c r="AM334" s="2" t="str">
        <f t="shared" si="93"/>
        <v/>
      </c>
      <c r="AN334" t="str">
        <f t="shared" si="94"/>
        <v/>
      </c>
      <c r="AO334" t="str">
        <f t="shared" si="88"/>
        <v/>
      </c>
      <c r="AP334" t="str">
        <f t="shared" si="89"/>
        <v/>
      </c>
    </row>
    <row r="335" spans="1:42" x14ac:dyDescent="0.25">
      <c r="A335" t="str">
        <f>IF(C335="","",MAX($A$2:A334)+1)</f>
        <v/>
      </c>
      <c r="B335" s="3" t="str">
        <f>IF(C335="","",IF(COUNTIF($C$2:$C334,$C335)=0,MAX($B$2:$B334)+1,""))</f>
        <v/>
      </c>
      <c r="L335" t="s">
        <v>625</v>
      </c>
      <c r="M335" s="3" t="str">
        <f t="shared" si="90"/>
        <v/>
      </c>
      <c r="N335" s="3" t="str">
        <f>IF(C335="","",IF(AND(C335&lt;&gt;"",D335&lt;&gt;"",E335&lt;&gt;"",I335&lt;&gt;"",M335&lt;&gt;"",J335&lt;&gt;"",IFERROR(MATCH(INDEX($B:$B,MATCH($C335,$C:$C,0)),IMAGENES!$B:$B,0),-1)&gt;0),"'si'","'no'"))</f>
        <v/>
      </c>
      <c r="P335" t="str">
        <f t="shared" si="80"/>
        <v/>
      </c>
      <c r="Q335" t="str">
        <f t="shared" si="81"/>
        <v/>
      </c>
      <c r="R335" t="str">
        <f t="shared" si="82"/>
        <v/>
      </c>
      <c r="S335" t="str">
        <f t="shared" si="83"/>
        <v/>
      </c>
      <c r="T335" t="str">
        <f t="shared" si="84"/>
        <v/>
      </c>
      <c r="U335" t="str">
        <f t="shared" si="85"/>
        <v/>
      </c>
      <c r="V335" t="str">
        <f>IF($T335="","",INDEX(CATEGORIAS!$A:$A,MATCH($T335,CATEGORIAS!$B:$B,0)))</f>
        <v/>
      </c>
      <c r="W335" t="str">
        <f>IF($U335="","",INDEX(SUBCATEGORIAS!$A:$A,MATCH($U335,SUBCATEGORIAS!$B:$B,0)))</f>
        <v/>
      </c>
      <c r="X335" t="str">
        <f t="shared" si="86"/>
        <v/>
      </c>
      <c r="Y335" t="str">
        <f t="shared" si="91"/>
        <v/>
      </c>
      <c r="Z335" t="str">
        <f t="shared" si="92"/>
        <v/>
      </c>
      <c r="AB335">
        <v>333</v>
      </c>
      <c r="AC335" t="str">
        <f t="shared" si="95"/>
        <v/>
      </c>
      <c r="AD335" t="str">
        <f>IFERROR(IF(MATCH($AC333,$P:$P,0)&gt;0,CONCATENATE("nombre: '",INDEX($Q:$Q,MATCH($AC333,$P:$P,0)),"',"),0),"")</f>
        <v>nombre: 'Bolsas ecológicas mascotas (90un)',</v>
      </c>
      <c r="AI335" t="str">
        <f>IF($D335="","",INDEX(CATEGORIAS!$A:$A,MATCH($D335,CATEGORIAS!$B:$B,0)))</f>
        <v/>
      </c>
      <c r="AJ335" t="str">
        <f>IF($E335="","",INDEX(SUBCATEGORIAS!$A:$A,MATCH($E335,SUBCATEGORIAS!$B:$B,0)))</f>
        <v/>
      </c>
      <c r="AK335" t="str">
        <f t="shared" si="87"/>
        <v/>
      </c>
      <c r="AM335" s="2" t="str">
        <f t="shared" si="93"/>
        <v/>
      </c>
      <c r="AN335" t="str">
        <f t="shared" si="94"/>
        <v/>
      </c>
      <c r="AO335" t="str">
        <f t="shared" si="88"/>
        <v/>
      </c>
      <c r="AP335" t="str">
        <f t="shared" si="89"/>
        <v/>
      </c>
    </row>
    <row r="336" spans="1:42" x14ac:dyDescent="0.25">
      <c r="A336" t="str">
        <f>IF(C336="","",MAX($A$2:A335)+1)</f>
        <v/>
      </c>
      <c r="B336" s="3" t="str">
        <f>IF(C336="","",IF(COUNTIF($C$2:$C335,$C336)=0,MAX($B$2:$B335)+1,""))</f>
        <v/>
      </c>
      <c r="L336" t="s">
        <v>625</v>
      </c>
      <c r="M336" s="3" t="str">
        <f t="shared" si="90"/>
        <v/>
      </c>
      <c r="N336" s="3" t="str">
        <f>IF(C336="","",IF(AND(C336&lt;&gt;"",D336&lt;&gt;"",E336&lt;&gt;"",I336&lt;&gt;"",M336&lt;&gt;"",J336&lt;&gt;"",IFERROR(MATCH(INDEX($B:$B,MATCH($C336,$C:$C,0)),IMAGENES!$B:$B,0),-1)&gt;0),"'si'","'no'"))</f>
        <v/>
      </c>
      <c r="P336" t="str">
        <f t="shared" si="80"/>
        <v/>
      </c>
      <c r="Q336" t="str">
        <f t="shared" si="81"/>
        <v/>
      </c>
      <c r="R336" t="str">
        <f t="shared" si="82"/>
        <v/>
      </c>
      <c r="S336" t="str">
        <f t="shared" si="83"/>
        <v/>
      </c>
      <c r="T336" t="str">
        <f t="shared" si="84"/>
        <v/>
      </c>
      <c r="U336" t="str">
        <f t="shared" si="85"/>
        <v/>
      </c>
      <c r="V336" t="str">
        <f>IF($T336="","",INDEX(CATEGORIAS!$A:$A,MATCH($T336,CATEGORIAS!$B:$B,0)))</f>
        <v/>
      </c>
      <c r="W336" t="str">
        <f>IF($U336="","",INDEX(SUBCATEGORIAS!$A:$A,MATCH($U336,SUBCATEGORIAS!$B:$B,0)))</f>
        <v/>
      </c>
      <c r="X336" t="str">
        <f t="shared" si="86"/>
        <v/>
      </c>
      <c r="Y336" t="str">
        <f t="shared" si="91"/>
        <v/>
      </c>
      <c r="Z336" t="str">
        <f t="shared" si="92"/>
        <v/>
      </c>
      <c r="AB336">
        <v>334</v>
      </c>
      <c r="AC336" t="str">
        <f t="shared" si="95"/>
        <v/>
      </c>
      <c r="AD336" t="str">
        <f>IFERROR(IF(MATCH($AC333,$P:$P,0)&gt;0,CONCATENATE("descripcion: '",INDEX($R:$R,MATCH($AC333,$P:$P,0)),"',"),0),"")</f>
        <v>descripcion: 'Bolsas ecológicas para desecho para mascotas. 6 rollos equivalente a 90 unidades.',</v>
      </c>
      <c r="AI336" t="str">
        <f>IF($D336="","",INDEX(CATEGORIAS!$A:$A,MATCH($D336,CATEGORIAS!$B:$B,0)))</f>
        <v/>
      </c>
      <c r="AJ336" t="str">
        <f>IF($E336="","",INDEX(SUBCATEGORIAS!$A:$A,MATCH($E336,SUBCATEGORIAS!$B:$B,0)))</f>
        <v/>
      </c>
      <c r="AK336" t="str">
        <f t="shared" si="87"/>
        <v/>
      </c>
      <c r="AM336" s="2" t="str">
        <f t="shared" si="93"/>
        <v/>
      </c>
      <c r="AN336" t="str">
        <f t="shared" si="94"/>
        <v/>
      </c>
      <c r="AO336" t="str">
        <f t="shared" si="88"/>
        <v/>
      </c>
      <c r="AP336" t="str">
        <f t="shared" si="89"/>
        <v/>
      </c>
    </row>
    <row r="337" spans="1:42" x14ac:dyDescent="0.25">
      <c r="A337" t="str">
        <f>IF(C337="","",MAX($A$2:A336)+1)</f>
        <v/>
      </c>
      <c r="B337" s="3" t="str">
        <f>IF(C337="","",IF(COUNTIF($C$2:$C336,$C337)=0,MAX($B$2:$B336)+1,""))</f>
        <v/>
      </c>
      <c r="L337" t="s">
        <v>625</v>
      </c>
      <c r="M337" s="3" t="str">
        <f t="shared" si="90"/>
        <v/>
      </c>
      <c r="N337" s="3" t="str">
        <f>IF(C337="","",IF(AND(C337&lt;&gt;"",D337&lt;&gt;"",E337&lt;&gt;"",I337&lt;&gt;"",M337&lt;&gt;"",J337&lt;&gt;"",IFERROR(MATCH(INDEX($B:$B,MATCH($C337,$C:$C,0)),IMAGENES!$B:$B,0),-1)&gt;0),"'si'","'no'"))</f>
        <v/>
      </c>
      <c r="P337" t="str">
        <f t="shared" si="80"/>
        <v/>
      </c>
      <c r="Q337" t="str">
        <f t="shared" si="81"/>
        <v/>
      </c>
      <c r="R337" t="str">
        <f t="shared" si="82"/>
        <v/>
      </c>
      <c r="S337" t="str">
        <f t="shared" si="83"/>
        <v/>
      </c>
      <c r="T337" t="str">
        <f t="shared" si="84"/>
        <v/>
      </c>
      <c r="U337" t="str">
        <f t="shared" si="85"/>
        <v/>
      </c>
      <c r="V337" t="str">
        <f>IF($T337="","",INDEX(CATEGORIAS!$A:$A,MATCH($T337,CATEGORIAS!$B:$B,0)))</f>
        <v/>
      </c>
      <c r="W337" t="str">
        <f>IF($U337="","",INDEX(SUBCATEGORIAS!$A:$A,MATCH($U337,SUBCATEGORIAS!$B:$B,0)))</f>
        <v/>
      </c>
      <c r="X337" t="str">
        <f t="shared" si="86"/>
        <v/>
      </c>
      <c r="Y337" t="str">
        <f t="shared" si="91"/>
        <v/>
      </c>
      <c r="Z337" t="str">
        <f t="shared" si="92"/>
        <v/>
      </c>
      <c r="AB337">
        <v>335</v>
      </c>
      <c r="AC337" t="str">
        <f t="shared" si="95"/>
        <v/>
      </c>
      <c r="AD337" t="str">
        <f>IFERROR(IF(MATCH($AC333,$P:$P,0)&gt;0,CONCATENATE("descripcion_larga: '",INDEX($S:$S,MATCH($AC333,$P:$P,0)),"',"),0),"")</f>
        <v>descripcion_larga: '0',</v>
      </c>
      <c r="AI337" t="str">
        <f>IF($D337="","",INDEX(CATEGORIAS!$A:$A,MATCH($D337,CATEGORIAS!$B:$B,0)))</f>
        <v/>
      </c>
      <c r="AJ337" t="str">
        <f>IF($E337="","",INDEX(SUBCATEGORIAS!$A:$A,MATCH($E337,SUBCATEGORIAS!$B:$B,0)))</f>
        <v/>
      </c>
      <c r="AK337" t="str">
        <f t="shared" si="87"/>
        <v/>
      </c>
      <c r="AM337" s="2" t="str">
        <f t="shared" si="93"/>
        <v/>
      </c>
      <c r="AN337" t="str">
        <f t="shared" si="94"/>
        <v/>
      </c>
      <c r="AO337" t="str">
        <f t="shared" si="88"/>
        <v/>
      </c>
      <c r="AP337" t="str">
        <f t="shared" si="89"/>
        <v/>
      </c>
    </row>
    <row r="338" spans="1:42" x14ac:dyDescent="0.25">
      <c r="A338" t="str">
        <f>IF(C338="","",MAX($A$2:A337)+1)</f>
        <v/>
      </c>
      <c r="B338" s="3" t="str">
        <f>IF(C338="","",IF(COUNTIF($C$2:$C337,$C338)=0,MAX($B$2:$B337)+1,""))</f>
        <v/>
      </c>
      <c r="L338" t="s">
        <v>625</v>
      </c>
      <c r="M338" s="3" t="str">
        <f t="shared" si="90"/>
        <v/>
      </c>
      <c r="N338" s="3" t="str">
        <f>IF(C338="","",IF(AND(C338&lt;&gt;"",D338&lt;&gt;"",E338&lt;&gt;"",I338&lt;&gt;"",M338&lt;&gt;"",J338&lt;&gt;"",IFERROR(MATCH(INDEX($B:$B,MATCH($C338,$C:$C,0)),IMAGENES!$B:$B,0),-1)&gt;0),"'si'","'no'"))</f>
        <v/>
      </c>
      <c r="P338" t="str">
        <f t="shared" si="80"/>
        <v/>
      </c>
      <c r="Q338" t="str">
        <f t="shared" si="81"/>
        <v/>
      </c>
      <c r="R338" t="str">
        <f t="shared" si="82"/>
        <v/>
      </c>
      <c r="S338" t="str">
        <f t="shared" si="83"/>
        <v/>
      </c>
      <c r="T338" t="str">
        <f t="shared" si="84"/>
        <v/>
      </c>
      <c r="U338" t="str">
        <f t="shared" si="85"/>
        <v/>
      </c>
      <c r="V338" t="str">
        <f>IF($T338="","",INDEX(CATEGORIAS!$A:$A,MATCH($T338,CATEGORIAS!$B:$B,0)))</f>
        <v/>
      </c>
      <c r="W338" t="str">
        <f>IF($U338="","",INDEX(SUBCATEGORIAS!$A:$A,MATCH($U338,SUBCATEGORIAS!$B:$B,0)))</f>
        <v/>
      </c>
      <c r="X338" t="str">
        <f t="shared" si="86"/>
        <v/>
      </c>
      <c r="Y338" t="str">
        <f t="shared" si="91"/>
        <v/>
      </c>
      <c r="Z338" t="str">
        <f t="shared" si="92"/>
        <v/>
      </c>
      <c r="AB338">
        <v>336</v>
      </c>
      <c r="AC338" t="str">
        <f t="shared" si="95"/>
        <v/>
      </c>
      <c r="AD338" t="str">
        <f>IFERROR(IF(MATCH($AC333,$P:$P,0)&gt;0,CONCATENATE("id_categoria: '",INDEX($V:$V,MATCH($AC333,$P:$P,0)),"',"),0),"")</f>
        <v>id_categoria: '5',</v>
      </c>
      <c r="AI338" t="str">
        <f>IF($D338="","",INDEX(CATEGORIAS!$A:$A,MATCH($D338,CATEGORIAS!$B:$B,0)))</f>
        <v/>
      </c>
      <c r="AJ338" t="str">
        <f>IF($E338="","",INDEX(SUBCATEGORIAS!$A:$A,MATCH($E338,SUBCATEGORIAS!$B:$B,0)))</f>
        <v/>
      </c>
      <c r="AK338" t="str">
        <f t="shared" si="87"/>
        <v/>
      </c>
      <c r="AM338" s="2" t="str">
        <f t="shared" si="93"/>
        <v/>
      </c>
      <c r="AN338" t="str">
        <f t="shared" si="94"/>
        <v/>
      </c>
      <c r="AO338" t="str">
        <f t="shared" si="88"/>
        <v/>
      </c>
      <c r="AP338" t="str">
        <f t="shared" si="89"/>
        <v/>
      </c>
    </row>
    <row r="339" spans="1:42" x14ac:dyDescent="0.25">
      <c r="A339" t="str">
        <f>IF(C339="","",MAX($A$2:A338)+1)</f>
        <v/>
      </c>
      <c r="B339" s="3" t="str">
        <f>IF(C339="","",IF(COUNTIF($C$2:$C338,$C339)=0,MAX($B$2:$B338)+1,""))</f>
        <v/>
      </c>
      <c r="L339" t="s">
        <v>625</v>
      </c>
      <c r="M339" s="3" t="str">
        <f t="shared" si="90"/>
        <v/>
      </c>
      <c r="N339" s="3" t="str">
        <f>IF(C339="","",IF(AND(C339&lt;&gt;"",D339&lt;&gt;"",E339&lt;&gt;"",I339&lt;&gt;"",M339&lt;&gt;"",J339&lt;&gt;"",IFERROR(MATCH(INDEX($B:$B,MATCH($C339,$C:$C,0)),IMAGENES!$B:$B,0),-1)&gt;0),"'si'","'no'"))</f>
        <v/>
      </c>
      <c r="P339" t="str">
        <f t="shared" si="80"/>
        <v/>
      </c>
      <c r="Q339" t="str">
        <f t="shared" si="81"/>
        <v/>
      </c>
      <c r="R339" t="str">
        <f t="shared" si="82"/>
        <v/>
      </c>
      <c r="S339" t="str">
        <f t="shared" si="83"/>
        <v/>
      </c>
      <c r="T339" t="str">
        <f t="shared" si="84"/>
        <v/>
      </c>
      <c r="U339" t="str">
        <f t="shared" si="85"/>
        <v/>
      </c>
      <c r="V339" t="str">
        <f>IF($T339="","",INDEX(CATEGORIAS!$A:$A,MATCH($T339,CATEGORIAS!$B:$B,0)))</f>
        <v/>
      </c>
      <c r="W339" t="str">
        <f>IF($U339="","",INDEX(SUBCATEGORIAS!$A:$A,MATCH($U339,SUBCATEGORIAS!$B:$B,0)))</f>
        <v/>
      </c>
      <c r="X339" t="str">
        <f t="shared" si="86"/>
        <v/>
      </c>
      <c r="Y339" t="str">
        <f t="shared" si="91"/>
        <v/>
      </c>
      <c r="Z339" t="str">
        <f t="shared" si="92"/>
        <v/>
      </c>
      <c r="AB339">
        <v>337</v>
      </c>
      <c r="AC339" t="str">
        <f t="shared" si="95"/>
        <v/>
      </c>
      <c r="AD339" t="str">
        <f>IFERROR(IF(MATCH($AC333,$P:$P,0)&gt;0,CONCATENATE("id_subcategoria: '",INDEX($W:$W,MATCH($AC333,$P:$P,0)),"',"),0),"")</f>
        <v>id_subcategoria: '18',</v>
      </c>
      <c r="AI339" t="str">
        <f>IF($D339="","",INDEX(CATEGORIAS!$A:$A,MATCH($D339,CATEGORIAS!$B:$B,0)))</f>
        <v/>
      </c>
      <c r="AJ339" t="str">
        <f>IF($E339="","",INDEX(SUBCATEGORIAS!$A:$A,MATCH($E339,SUBCATEGORIAS!$B:$B,0)))</f>
        <v/>
      </c>
      <c r="AK339" t="str">
        <f t="shared" si="87"/>
        <v/>
      </c>
      <c r="AM339" s="2" t="str">
        <f t="shared" si="93"/>
        <v/>
      </c>
      <c r="AN339" t="str">
        <f t="shared" si="94"/>
        <v/>
      </c>
      <c r="AO339" t="str">
        <f t="shared" si="88"/>
        <v/>
      </c>
      <c r="AP339" t="str">
        <f t="shared" si="89"/>
        <v/>
      </c>
    </row>
    <row r="340" spans="1:42" x14ac:dyDescent="0.25">
      <c r="A340" t="str">
        <f>IF(C340="","",MAX($A$2:A339)+1)</f>
        <v/>
      </c>
      <c r="B340" s="3" t="str">
        <f>IF(C340="","",IF(COUNTIF($C$2:$C339,$C340)=0,MAX($B$2:$B339)+1,""))</f>
        <v/>
      </c>
      <c r="L340" t="s">
        <v>625</v>
      </c>
      <c r="M340" s="3" t="str">
        <f t="shared" si="90"/>
        <v/>
      </c>
      <c r="N340" s="3" t="str">
        <f>IF(C340="","",IF(AND(C340&lt;&gt;"",D340&lt;&gt;"",E340&lt;&gt;"",I340&lt;&gt;"",M340&lt;&gt;"",J340&lt;&gt;"",IFERROR(MATCH(INDEX($B:$B,MATCH($C340,$C:$C,0)),IMAGENES!$B:$B,0),-1)&gt;0),"'si'","'no'"))</f>
        <v/>
      </c>
      <c r="P340" t="str">
        <f t="shared" si="80"/>
        <v/>
      </c>
      <c r="Q340" t="str">
        <f t="shared" si="81"/>
        <v/>
      </c>
      <c r="R340" t="str">
        <f t="shared" si="82"/>
        <v/>
      </c>
      <c r="S340" t="str">
        <f t="shared" si="83"/>
        <v/>
      </c>
      <c r="T340" t="str">
        <f t="shared" si="84"/>
        <v/>
      </c>
      <c r="U340" t="str">
        <f t="shared" si="85"/>
        <v/>
      </c>
      <c r="V340" t="str">
        <f>IF($T340="","",INDEX(CATEGORIAS!$A:$A,MATCH($T340,CATEGORIAS!$B:$B,0)))</f>
        <v/>
      </c>
      <c r="W340" t="str">
        <f>IF($U340="","",INDEX(SUBCATEGORIAS!$A:$A,MATCH($U340,SUBCATEGORIAS!$B:$B,0)))</f>
        <v/>
      </c>
      <c r="X340" t="str">
        <f t="shared" si="86"/>
        <v/>
      </c>
      <c r="Y340" t="str">
        <f t="shared" si="91"/>
        <v/>
      </c>
      <c r="Z340" t="str">
        <f t="shared" si="92"/>
        <v/>
      </c>
      <c r="AB340">
        <v>338</v>
      </c>
      <c r="AC340" t="str">
        <f t="shared" si="95"/>
        <v/>
      </c>
      <c r="AD340" t="str">
        <f>IFERROR(IF(MATCH($AC333,$P:$P,0)&gt;0,CONCATENATE("precio: ",INDEX($X:$X,MATCH($AC333,$P:$P,0)),","),0),"")</f>
        <v>precio: 1500,</v>
      </c>
      <c r="AI340" t="str">
        <f>IF($D340="","",INDEX(CATEGORIAS!$A:$A,MATCH($D340,CATEGORIAS!$B:$B,0)))</f>
        <v/>
      </c>
      <c r="AJ340" t="str">
        <f>IF($E340="","",INDEX(SUBCATEGORIAS!$A:$A,MATCH($E340,SUBCATEGORIAS!$B:$B,0)))</f>
        <v/>
      </c>
      <c r="AK340" t="str">
        <f t="shared" si="87"/>
        <v/>
      </c>
      <c r="AM340" s="2" t="str">
        <f t="shared" si="93"/>
        <v/>
      </c>
      <c r="AN340" t="str">
        <f t="shared" si="94"/>
        <v/>
      </c>
      <c r="AO340" t="str">
        <f t="shared" si="88"/>
        <v/>
      </c>
      <c r="AP340" t="str">
        <f t="shared" si="89"/>
        <v/>
      </c>
    </row>
    <row r="341" spans="1:42" x14ac:dyDescent="0.25">
      <c r="A341" t="str">
        <f>IF(C341="","",MAX($A$2:A340)+1)</f>
        <v/>
      </c>
      <c r="B341" s="3" t="str">
        <f>IF(C341="","",IF(COUNTIF($C$2:$C340,$C341)=0,MAX($B$2:$B340)+1,""))</f>
        <v/>
      </c>
      <c r="L341" t="s">
        <v>625</v>
      </c>
      <c r="M341" s="3" t="str">
        <f t="shared" si="90"/>
        <v/>
      </c>
      <c r="N341" s="3" t="str">
        <f>IF(C341="","",IF(AND(C341&lt;&gt;"",D341&lt;&gt;"",E341&lt;&gt;"",I341&lt;&gt;"",M341&lt;&gt;"",J341&lt;&gt;"",IFERROR(MATCH(INDEX($B:$B,MATCH($C341,$C:$C,0)),IMAGENES!$B:$B,0),-1)&gt;0),"'si'","'no'"))</f>
        <v/>
      </c>
      <c r="P341" t="str">
        <f t="shared" si="80"/>
        <v/>
      </c>
      <c r="Q341" t="str">
        <f t="shared" si="81"/>
        <v/>
      </c>
      <c r="R341" t="str">
        <f t="shared" si="82"/>
        <v/>
      </c>
      <c r="S341" t="str">
        <f t="shared" si="83"/>
        <v/>
      </c>
      <c r="T341" t="str">
        <f t="shared" si="84"/>
        <v/>
      </c>
      <c r="U341" t="str">
        <f t="shared" si="85"/>
        <v/>
      </c>
      <c r="V341" t="str">
        <f>IF($T341="","",INDEX(CATEGORIAS!$A:$A,MATCH($T341,CATEGORIAS!$B:$B,0)))</f>
        <v/>
      </c>
      <c r="W341" t="str">
        <f>IF($U341="","",INDEX(SUBCATEGORIAS!$A:$A,MATCH($U341,SUBCATEGORIAS!$B:$B,0)))</f>
        <v/>
      </c>
      <c r="X341" t="str">
        <f t="shared" si="86"/>
        <v/>
      </c>
      <c r="Y341" t="str">
        <f t="shared" si="91"/>
        <v/>
      </c>
      <c r="Z341" t="str">
        <f t="shared" si="92"/>
        <v/>
      </c>
      <c r="AB341">
        <v>339</v>
      </c>
      <c r="AC341" t="str">
        <f t="shared" si="95"/>
        <v/>
      </c>
      <c r="AD341" t="str">
        <f>IFERROR(IF(MATCH($AC333,$P:$P,0)&gt;0,CONCATENATE("video: ",IF(OR(INDEX($Y:$Y,MATCH($AC333,$P:$P,0))=0,INDEX($Y:$Y,MATCH($AC333,$P:$P,0))=" ",INDEX($Y:$Y,MATCH($AC333,$P:$P,0))=""),CONCATENATE(CHAR(39),CHAR(39)),CONCATENATE(CHAR(39),INDEX($Y:$Y,MATCH($AC333,$P:$P,0)),CHAR(39))),","),0),"")</f>
        <v>video: '',</v>
      </c>
      <c r="AI341" t="str">
        <f>IF($D341="","",INDEX(CATEGORIAS!$A:$A,MATCH($D341,CATEGORIAS!$B:$B,0)))</f>
        <v/>
      </c>
      <c r="AJ341" t="str">
        <f>IF($E341="","",INDEX(SUBCATEGORIAS!$A:$A,MATCH($E341,SUBCATEGORIAS!$B:$B,0)))</f>
        <v/>
      </c>
      <c r="AK341" t="str">
        <f t="shared" si="87"/>
        <v/>
      </c>
      <c r="AM341" s="2" t="str">
        <f t="shared" si="93"/>
        <v/>
      </c>
      <c r="AN341" t="str">
        <f t="shared" si="94"/>
        <v/>
      </c>
      <c r="AO341" t="str">
        <f t="shared" si="88"/>
        <v/>
      </c>
      <c r="AP341" t="str">
        <f t="shared" si="89"/>
        <v/>
      </c>
    </row>
    <row r="342" spans="1:42" x14ac:dyDescent="0.25">
      <c r="A342" t="str">
        <f>IF(C342="","",MAX($A$2:A341)+1)</f>
        <v/>
      </c>
      <c r="B342" s="3" t="str">
        <f>IF(C342="","",IF(COUNTIF($C$2:$C341,$C342)=0,MAX($B$2:$B341)+1,""))</f>
        <v/>
      </c>
      <c r="L342" t="s">
        <v>625</v>
      </c>
      <c r="M342" s="3" t="str">
        <f t="shared" si="90"/>
        <v/>
      </c>
      <c r="N342" s="3" t="str">
        <f>IF(C342="","",IF(AND(C342&lt;&gt;"",D342&lt;&gt;"",E342&lt;&gt;"",I342&lt;&gt;"",M342&lt;&gt;"",J342&lt;&gt;"",IFERROR(MATCH(INDEX($B:$B,MATCH($C342,$C:$C,0)),IMAGENES!$B:$B,0),-1)&gt;0),"'si'","'no'"))</f>
        <v/>
      </c>
      <c r="P342" t="str">
        <f t="shared" si="80"/>
        <v/>
      </c>
      <c r="Q342" t="str">
        <f t="shared" si="81"/>
        <v/>
      </c>
      <c r="R342" t="str">
        <f t="shared" si="82"/>
        <v/>
      </c>
      <c r="S342" t="str">
        <f t="shared" si="83"/>
        <v/>
      </c>
      <c r="T342" t="str">
        <f t="shared" si="84"/>
        <v/>
      </c>
      <c r="U342" t="str">
        <f t="shared" si="85"/>
        <v/>
      </c>
      <c r="V342" t="str">
        <f>IF($T342="","",INDEX(CATEGORIAS!$A:$A,MATCH($T342,CATEGORIAS!$B:$B,0)))</f>
        <v/>
      </c>
      <c r="W342" t="str">
        <f>IF($U342="","",INDEX(SUBCATEGORIAS!$A:$A,MATCH($U342,SUBCATEGORIAS!$B:$B,0)))</f>
        <v/>
      </c>
      <c r="X342" t="str">
        <f t="shared" si="86"/>
        <v/>
      </c>
      <c r="Y342" t="str">
        <f t="shared" si="91"/>
        <v/>
      </c>
      <c r="Z342" t="str">
        <f t="shared" si="92"/>
        <v/>
      </c>
      <c r="AB342">
        <v>340</v>
      </c>
      <c r="AC342" t="str">
        <f t="shared" si="95"/>
        <v/>
      </c>
      <c r="AD342" t="str">
        <f>IFERROR(IF(MATCH($AC333,$P:$P,0)&gt;0,CONCATENATE("disponible: ",INDEX($Z:$Z,MATCH($AC333,$P:$P,0)),","),0),"")</f>
        <v>disponible: 'si',</v>
      </c>
      <c r="AI342" t="str">
        <f>IF($D342="","",INDEX(CATEGORIAS!$A:$A,MATCH($D342,CATEGORIAS!$B:$B,0)))</f>
        <v/>
      </c>
      <c r="AJ342" t="str">
        <f>IF($E342="","",INDEX(SUBCATEGORIAS!$A:$A,MATCH($E342,SUBCATEGORIAS!$B:$B,0)))</f>
        <v/>
      </c>
      <c r="AK342" t="str">
        <f t="shared" si="87"/>
        <v/>
      </c>
      <c r="AM342" s="2" t="str">
        <f t="shared" si="93"/>
        <v/>
      </c>
      <c r="AN342" t="str">
        <f t="shared" si="94"/>
        <v/>
      </c>
      <c r="AO342" t="str">
        <f t="shared" si="88"/>
        <v/>
      </c>
      <c r="AP342" t="str">
        <f t="shared" si="89"/>
        <v/>
      </c>
    </row>
    <row r="343" spans="1:42" x14ac:dyDescent="0.25">
      <c r="A343" t="str">
        <f>IF(C343="","",MAX($A$2:A342)+1)</f>
        <v/>
      </c>
      <c r="B343" s="3" t="str">
        <f>IF(C343="","",IF(COUNTIF($C$2:$C342,$C343)=0,MAX($B$2:$B342)+1,""))</f>
        <v/>
      </c>
      <c r="L343" t="s">
        <v>625</v>
      </c>
      <c r="M343" s="3" t="str">
        <f t="shared" si="90"/>
        <v/>
      </c>
      <c r="N343" s="3" t="str">
        <f>IF(C343="","",IF(AND(C343&lt;&gt;"",D343&lt;&gt;"",E343&lt;&gt;"",I343&lt;&gt;"",M343&lt;&gt;"",J343&lt;&gt;"",IFERROR(MATCH(INDEX($B:$B,MATCH($C343,$C:$C,0)),IMAGENES!$B:$B,0),-1)&gt;0),"'si'","'no'"))</f>
        <v/>
      </c>
      <c r="P343" t="str">
        <f t="shared" si="80"/>
        <v/>
      </c>
      <c r="Q343" t="str">
        <f t="shared" si="81"/>
        <v/>
      </c>
      <c r="R343" t="str">
        <f t="shared" si="82"/>
        <v/>
      </c>
      <c r="S343" t="str">
        <f t="shared" si="83"/>
        <v/>
      </c>
      <c r="T343" t="str">
        <f t="shared" si="84"/>
        <v/>
      </c>
      <c r="U343" t="str">
        <f t="shared" si="85"/>
        <v/>
      </c>
      <c r="V343" t="str">
        <f>IF($T343="","",INDEX(CATEGORIAS!$A:$A,MATCH($T343,CATEGORIAS!$B:$B,0)))</f>
        <v/>
      </c>
      <c r="W343" t="str">
        <f>IF($U343="","",INDEX(SUBCATEGORIAS!$A:$A,MATCH($U343,SUBCATEGORIAS!$B:$B,0)))</f>
        <v/>
      </c>
      <c r="X343" t="str">
        <f t="shared" si="86"/>
        <v/>
      </c>
      <c r="Y343" t="str">
        <f t="shared" si="91"/>
        <v/>
      </c>
      <c r="Z343" t="str">
        <f t="shared" si="92"/>
        <v/>
      </c>
      <c r="AB343">
        <v>341</v>
      </c>
      <c r="AC343" t="str">
        <f t="shared" si="95"/>
        <v/>
      </c>
      <c r="AD343" t="str">
        <f>IFERROR(IF(MATCH($AC333,$P:$P,0)&gt;0,"},",0),"")</f>
        <v>},</v>
      </c>
      <c r="AI343" t="str">
        <f>IF($D343="","",INDEX(CATEGORIAS!$A:$A,MATCH($D343,CATEGORIAS!$B:$B,0)))</f>
        <v/>
      </c>
      <c r="AJ343" t="str">
        <f>IF($E343="","",INDEX(SUBCATEGORIAS!$A:$A,MATCH($E343,SUBCATEGORIAS!$B:$B,0)))</f>
        <v/>
      </c>
      <c r="AK343" t="str">
        <f t="shared" si="87"/>
        <v/>
      </c>
      <c r="AM343" s="2" t="str">
        <f t="shared" si="93"/>
        <v/>
      </c>
      <c r="AN343" t="str">
        <f t="shared" si="94"/>
        <v/>
      </c>
      <c r="AO343" t="str">
        <f t="shared" si="88"/>
        <v/>
      </c>
      <c r="AP343" t="str">
        <f t="shared" si="89"/>
        <v/>
      </c>
    </row>
    <row r="344" spans="1:42" x14ac:dyDescent="0.25">
      <c r="A344" t="str">
        <f>IF(C344="","",MAX($A$2:A343)+1)</f>
        <v/>
      </c>
      <c r="B344" s="3" t="str">
        <f>IF(C344="","",IF(COUNTIF($C$2:$C343,$C344)=0,MAX($B$2:$B343)+1,""))</f>
        <v/>
      </c>
      <c r="L344" t="s">
        <v>625</v>
      </c>
      <c r="M344" s="3" t="str">
        <f t="shared" si="90"/>
        <v/>
      </c>
      <c r="N344" s="3" t="str">
        <f>IF(C344="","",IF(AND(C344&lt;&gt;"",D344&lt;&gt;"",E344&lt;&gt;"",I344&lt;&gt;"",M344&lt;&gt;"",J344&lt;&gt;"",IFERROR(MATCH(INDEX($B:$B,MATCH($C344,$C:$C,0)),IMAGENES!$B:$B,0),-1)&gt;0),"'si'","'no'"))</f>
        <v/>
      </c>
      <c r="P344" t="str">
        <f t="shared" si="80"/>
        <v/>
      </c>
      <c r="Q344" t="str">
        <f t="shared" si="81"/>
        <v/>
      </c>
      <c r="R344" t="str">
        <f t="shared" si="82"/>
        <v/>
      </c>
      <c r="S344" t="str">
        <f t="shared" si="83"/>
        <v/>
      </c>
      <c r="T344" t="str">
        <f t="shared" si="84"/>
        <v/>
      </c>
      <c r="U344" t="str">
        <f t="shared" si="85"/>
        <v/>
      </c>
      <c r="V344" t="str">
        <f>IF($T344="","",INDEX(CATEGORIAS!$A:$A,MATCH($T344,CATEGORIAS!$B:$B,0)))</f>
        <v/>
      </c>
      <c r="W344" t="str">
        <f>IF($U344="","",INDEX(SUBCATEGORIAS!$A:$A,MATCH($U344,SUBCATEGORIAS!$B:$B,0)))</f>
        <v/>
      </c>
      <c r="X344" t="str">
        <f t="shared" si="86"/>
        <v/>
      </c>
      <c r="Y344" t="str">
        <f t="shared" si="91"/>
        <v/>
      </c>
      <c r="Z344" t="str">
        <f t="shared" si="92"/>
        <v/>
      </c>
      <c r="AB344">
        <v>342</v>
      </c>
      <c r="AC344">
        <f t="shared" si="95"/>
        <v>32</v>
      </c>
      <c r="AD344" t="str">
        <f>IFERROR(IF(MATCH($AC344,$P:$P,0)&gt;0,"{",0),"")</f>
        <v>{</v>
      </c>
      <c r="AI344" t="str">
        <f>IF($D344="","",INDEX(CATEGORIAS!$A:$A,MATCH($D344,CATEGORIAS!$B:$B,0)))</f>
        <v/>
      </c>
      <c r="AJ344" t="str">
        <f>IF($E344="","",INDEX(SUBCATEGORIAS!$A:$A,MATCH($E344,SUBCATEGORIAS!$B:$B,0)))</f>
        <v/>
      </c>
      <c r="AK344" t="str">
        <f t="shared" si="87"/>
        <v/>
      </c>
      <c r="AM344" s="2" t="str">
        <f t="shared" si="93"/>
        <v/>
      </c>
      <c r="AN344" t="str">
        <f t="shared" si="94"/>
        <v/>
      </c>
      <c r="AO344" t="str">
        <f t="shared" si="88"/>
        <v/>
      </c>
      <c r="AP344" t="str">
        <f t="shared" si="89"/>
        <v/>
      </c>
    </row>
    <row r="345" spans="1:42" x14ac:dyDescent="0.25">
      <c r="A345" t="str">
        <f>IF(C345="","",MAX($A$2:A344)+1)</f>
        <v/>
      </c>
      <c r="B345" s="3" t="str">
        <f>IF(C345="","",IF(COUNTIF($C$2:$C344,$C345)=0,MAX($B$2:$B344)+1,""))</f>
        <v/>
      </c>
      <c r="L345" t="s">
        <v>625</v>
      </c>
      <c r="M345" s="3" t="str">
        <f t="shared" si="90"/>
        <v/>
      </c>
      <c r="N345" s="3" t="str">
        <f>IF(C345="","",IF(AND(C345&lt;&gt;"",D345&lt;&gt;"",E345&lt;&gt;"",I345&lt;&gt;"",M345&lt;&gt;"",J345&lt;&gt;"",IFERROR(MATCH(INDEX($B:$B,MATCH($C345,$C:$C,0)),IMAGENES!$B:$B,0),-1)&gt;0),"'si'","'no'"))</f>
        <v/>
      </c>
      <c r="P345" t="str">
        <f t="shared" si="80"/>
        <v/>
      </c>
      <c r="Q345" t="str">
        <f t="shared" si="81"/>
        <v/>
      </c>
      <c r="R345" t="str">
        <f t="shared" si="82"/>
        <v/>
      </c>
      <c r="S345" t="str">
        <f t="shared" si="83"/>
        <v/>
      </c>
      <c r="T345" t="str">
        <f t="shared" si="84"/>
        <v/>
      </c>
      <c r="U345" t="str">
        <f t="shared" si="85"/>
        <v/>
      </c>
      <c r="V345" t="str">
        <f>IF($T345="","",INDEX(CATEGORIAS!$A:$A,MATCH($T345,CATEGORIAS!$B:$B,0)))</f>
        <v/>
      </c>
      <c r="W345" t="str">
        <f>IF($U345="","",INDEX(SUBCATEGORIAS!$A:$A,MATCH($U345,SUBCATEGORIAS!$B:$B,0)))</f>
        <v/>
      </c>
      <c r="X345" t="str">
        <f t="shared" si="86"/>
        <v/>
      </c>
      <c r="Y345" t="str">
        <f t="shared" si="91"/>
        <v/>
      </c>
      <c r="Z345" t="str">
        <f t="shared" si="92"/>
        <v/>
      </c>
      <c r="AB345">
        <v>343</v>
      </c>
      <c r="AC345" t="str">
        <f t="shared" si="95"/>
        <v/>
      </c>
      <c r="AD345" t="str">
        <f>IFERROR(IF(MATCH($AC344,$P:$P,0)&gt;0,CONCATENATE("id_articulo: ",$AC344,","),0),"")</f>
        <v>id_articulo: 32,</v>
      </c>
      <c r="AI345" t="str">
        <f>IF($D345="","",INDEX(CATEGORIAS!$A:$A,MATCH($D345,CATEGORIAS!$B:$B,0)))</f>
        <v/>
      </c>
      <c r="AJ345" t="str">
        <f>IF($E345="","",INDEX(SUBCATEGORIAS!$A:$A,MATCH($E345,SUBCATEGORIAS!$B:$B,0)))</f>
        <v/>
      </c>
      <c r="AK345" t="str">
        <f t="shared" si="87"/>
        <v/>
      </c>
      <c r="AM345" s="2" t="str">
        <f t="shared" si="93"/>
        <v/>
      </c>
      <c r="AN345" t="str">
        <f t="shared" si="94"/>
        <v/>
      </c>
      <c r="AO345" t="str">
        <f t="shared" si="88"/>
        <v/>
      </c>
      <c r="AP345" t="str">
        <f t="shared" si="89"/>
        <v/>
      </c>
    </row>
    <row r="346" spans="1:42" x14ac:dyDescent="0.25">
      <c r="A346" t="str">
        <f>IF(C346="","",MAX($A$2:A345)+1)</f>
        <v/>
      </c>
      <c r="B346" s="3" t="str">
        <f>IF(C346="","",IF(COUNTIF($C$2:$C345,$C346)=0,MAX($B$2:$B345)+1,""))</f>
        <v/>
      </c>
      <c r="L346" t="s">
        <v>625</v>
      </c>
      <c r="M346" s="3" t="str">
        <f t="shared" si="90"/>
        <v/>
      </c>
      <c r="N346" s="3" t="str">
        <f>IF(C346="","",IF(AND(C346&lt;&gt;"",D346&lt;&gt;"",E346&lt;&gt;"",I346&lt;&gt;"",M346&lt;&gt;"",J346&lt;&gt;"",IFERROR(MATCH(INDEX($B:$B,MATCH($C346,$C:$C,0)),IMAGENES!$B:$B,0),-1)&gt;0),"'si'","'no'"))</f>
        <v/>
      </c>
      <c r="P346" t="str">
        <f t="shared" si="80"/>
        <v/>
      </c>
      <c r="Q346" t="str">
        <f t="shared" si="81"/>
        <v/>
      </c>
      <c r="R346" t="str">
        <f t="shared" si="82"/>
        <v/>
      </c>
      <c r="S346" t="str">
        <f t="shared" si="83"/>
        <v/>
      </c>
      <c r="T346" t="str">
        <f t="shared" si="84"/>
        <v/>
      </c>
      <c r="U346" t="str">
        <f t="shared" si="85"/>
        <v/>
      </c>
      <c r="V346" t="str">
        <f>IF($T346="","",INDEX(CATEGORIAS!$A:$A,MATCH($T346,CATEGORIAS!$B:$B,0)))</f>
        <v/>
      </c>
      <c r="W346" t="str">
        <f>IF($U346="","",INDEX(SUBCATEGORIAS!$A:$A,MATCH($U346,SUBCATEGORIAS!$B:$B,0)))</f>
        <v/>
      </c>
      <c r="X346" t="str">
        <f t="shared" si="86"/>
        <v/>
      </c>
      <c r="Y346" t="str">
        <f t="shared" si="91"/>
        <v/>
      </c>
      <c r="Z346" t="str">
        <f t="shared" si="92"/>
        <v/>
      </c>
      <c r="AB346">
        <v>344</v>
      </c>
      <c r="AC346" t="str">
        <f t="shared" si="95"/>
        <v/>
      </c>
      <c r="AD346" t="str">
        <f>IFERROR(IF(MATCH($AC344,$P:$P,0)&gt;0,CONCATENATE("nombre: '",INDEX($Q:$Q,MATCH($AC344,$P:$P,0)),"',"),0),"")</f>
        <v>nombre: 'Cometa bandera de Chile',</v>
      </c>
      <c r="AI346" t="str">
        <f>IF($D346="","",INDEX(CATEGORIAS!$A:$A,MATCH($D346,CATEGORIAS!$B:$B,0)))</f>
        <v/>
      </c>
      <c r="AJ346" t="str">
        <f>IF($E346="","",INDEX(SUBCATEGORIAS!$A:$A,MATCH($E346,SUBCATEGORIAS!$B:$B,0)))</f>
        <v/>
      </c>
      <c r="AK346" t="str">
        <f t="shared" si="87"/>
        <v/>
      </c>
      <c r="AM346" s="2" t="str">
        <f t="shared" si="93"/>
        <v/>
      </c>
      <c r="AN346" t="str">
        <f t="shared" si="94"/>
        <v/>
      </c>
      <c r="AO346" t="str">
        <f t="shared" si="88"/>
        <v/>
      </c>
      <c r="AP346" t="str">
        <f t="shared" si="89"/>
        <v/>
      </c>
    </row>
    <row r="347" spans="1:42" x14ac:dyDescent="0.25">
      <c r="A347" t="str">
        <f>IF(C347="","",MAX($A$2:A346)+1)</f>
        <v/>
      </c>
      <c r="B347" s="3" t="str">
        <f>IF(C347="","",IF(COUNTIF($C$2:$C346,$C347)=0,MAX($B$2:$B346)+1,""))</f>
        <v/>
      </c>
      <c r="L347" t="s">
        <v>625</v>
      </c>
      <c r="M347" s="3" t="str">
        <f t="shared" si="90"/>
        <v/>
      </c>
      <c r="N347" s="3" t="str">
        <f>IF(C347="","",IF(AND(C347&lt;&gt;"",D347&lt;&gt;"",E347&lt;&gt;"",I347&lt;&gt;"",M347&lt;&gt;"",J347&lt;&gt;"",IFERROR(MATCH(INDEX($B:$B,MATCH($C347,$C:$C,0)),IMAGENES!$B:$B,0),-1)&gt;0),"'si'","'no'"))</f>
        <v/>
      </c>
      <c r="P347" t="str">
        <f t="shared" si="80"/>
        <v/>
      </c>
      <c r="Q347" t="str">
        <f t="shared" si="81"/>
        <v/>
      </c>
      <c r="R347" t="str">
        <f t="shared" si="82"/>
        <v/>
      </c>
      <c r="S347" t="str">
        <f t="shared" si="83"/>
        <v/>
      </c>
      <c r="T347" t="str">
        <f t="shared" si="84"/>
        <v/>
      </c>
      <c r="U347" t="str">
        <f t="shared" si="85"/>
        <v/>
      </c>
      <c r="V347" t="str">
        <f>IF($T347="","",INDEX(CATEGORIAS!$A:$A,MATCH($T347,CATEGORIAS!$B:$B,0)))</f>
        <v/>
      </c>
      <c r="W347" t="str">
        <f>IF($U347="","",INDEX(SUBCATEGORIAS!$A:$A,MATCH($U347,SUBCATEGORIAS!$B:$B,0)))</f>
        <v/>
      </c>
      <c r="X347" t="str">
        <f t="shared" si="86"/>
        <v/>
      </c>
      <c r="Y347" t="str">
        <f t="shared" si="91"/>
        <v/>
      </c>
      <c r="Z347" t="str">
        <f t="shared" si="92"/>
        <v/>
      </c>
      <c r="AB347">
        <v>345</v>
      </c>
      <c r="AC347" t="str">
        <f t="shared" si="95"/>
        <v/>
      </c>
      <c r="AD347" t="str">
        <f>IFERROR(IF(MATCH($AC344,$P:$P,0)&gt;0,CONCATENATE("descripcion: '",INDEX($R:$R,MATCH($AC344,$P:$P,0)),"',"),0),"")</f>
        <v>descripcion: 'Cometa de bandera chilena 120x60cm.',</v>
      </c>
      <c r="AI347" t="str">
        <f>IF($D347="","",INDEX(CATEGORIAS!$A:$A,MATCH($D347,CATEGORIAS!$B:$B,0)))</f>
        <v/>
      </c>
      <c r="AJ347" t="str">
        <f>IF($E347="","",INDEX(SUBCATEGORIAS!$A:$A,MATCH($E347,SUBCATEGORIAS!$B:$B,0)))</f>
        <v/>
      </c>
      <c r="AK347" t="str">
        <f t="shared" si="87"/>
        <v/>
      </c>
      <c r="AM347" s="2" t="str">
        <f t="shared" si="93"/>
        <v/>
      </c>
      <c r="AN347" t="str">
        <f t="shared" si="94"/>
        <v/>
      </c>
      <c r="AO347" t="str">
        <f t="shared" si="88"/>
        <v/>
      </c>
      <c r="AP347" t="str">
        <f t="shared" si="89"/>
        <v/>
      </c>
    </row>
    <row r="348" spans="1:42" x14ac:dyDescent="0.25">
      <c r="A348" t="str">
        <f>IF(C348="","",MAX($A$2:A347)+1)</f>
        <v/>
      </c>
      <c r="B348" s="3" t="str">
        <f>IF(C348="","",IF(COUNTIF($C$2:$C347,$C348)=0,MAX($B$2:$B347)+1,""))</f>
        <v/>
      </c>
      <c r="L348" t="s">
        <v>625</v>
      </c>
      <c r="M348" s="3" t="str">
        <f t="shared" si="90"/>
        <v/>
      </c>
      <c r="N348" s="3" t="str">
        <f>IF(C348="","",IF(AND(C348&lt;&gt;"",D348&lt;&gt;"",E348&lt;&gt;"",I348&lt;&gt;"",M348&lt;&gt;"",J348&lt;&gt;"",IFERROR(MATCH(INDEX($B:$B,MATCH($C348,$C:$C,0)),IMAGENES!$B:$B,0),-1)&gt;0),"'si'","'no'"))</f>
        <v/>
      </c>
      <c r="P348" t="str">
        <f t="shared" si="80"/>
        <v/>
      </c>
      <c r="Q348" t="str">
        <f t="shared" si="81"/>
        <v/>
      </c>
      <c r="R348" t="str">
        <f t="shared" si="82"/>
        <v/>
      </c>
      <c r="S348" t="str">
        <f t="shared" si="83"/>
        <v/>
      </c>
      <c r="T348" t="str">
        <f t="shared" si="84"/>
        <v/>
      </c>
      <c r="U348" t="str">
        <f t="shared" si="85"/>
        <v/>
      </c>
      <c r="V348" t="str">
        <f>IF($T348="","",INDEX(CATEGORIAS!$A:$A,MATCH($T348,CATEGORIAS!$B:$B,0)))</f>
        <v/>
      </c>
      <c r="W348" t="str">
        <f>IF($U348="","",INDEX(SUBCATEGORIAS!$A:$A,MATCH($U348,SUBCATEGORIAS!$B:$B,0)))</f>
        <v/>
      </c>
      <c r="X348" t="str">
        <f t="shared" si="86"/>
        <v/>
      </c>
      <c r="Y348" t="str">
        <f t="shared" si="91"/>
        <v/>
      </c>
      <c r="Z348" t="str">
        <f t="shared" si="92"/>
        <v/>
      </c>
      <c r="AB348">
        <v>346</v>
      </c>
      <c r="AC348" t="str">
        <f t="shared" si="95"/>
        <v/>
      </c>
      <c r="AD348" t="str">
        <f>IFERROR(IF(MATCH($AC344,$P:$P,0)&gt;0,CONCATENATE("descripcion_larga: '",INDEX($S:$S,MATCH($AC344,$P:$P,0)),"',"),0),"")</f>
        <v>descripcion_larga: '0',</v>
      </c>
      <c r="AI348" t="str">
        <f>IF($D348="","",INDEX(CATEGORIAS!$A:$A,MATCH($D348,CATEGORIAS!$B:$B,0)))</f>
        <v/>
      </c>
      <c r="AJ348" t="str">
        <f>IF($E348="","",INDEX(SUBCATEGORIAS!$A:$A,MATCH($E348,SUBCATEGORIAS!$B:$B,0)))</f>
        <v/>
      </c>
      <c r="AK348" t="str">
        <f t="shared" si="87"/>
        <v/>
      </c>
      <c r="AM348" s="2" t="str">
        <f t="shared" si="93"/>
        <v/>
      </c>
      <c r="AN348" t="str">
        <f t="shared" si="94"/>
        <v/>
      </c>
      <c r="AO348" t="str">
        <f t="shared" si="88"/>
        <v/>
      </c>
      <c r="AP348" t="str">
        <f t="shared" si="89"/>
        <v/>
      </c>
    </row>
    <row r="349" spans="1:42" x14ac:dyDescent="0.25">
      <c r="A349" t="str">
        <f>IF(C349="","",MAX($A$2:A348)+1)</f>
        <v/>
      </c>
      <c r="B349" s="3" t="str">
        <f>IF(C349="","",IF(COUNTIF($C$2:$C348,$C349)=0,MAX($B$2:$B348)+1,""))</f>
        <v/>
      </c>
      <c r="L349" t="s">
        <v>625</v>
      </c>
      <c r="M349" s="3" t="str">
        <f t="shared" si="90"/>
        <v/>
      </c>
      <c r="N349" s="3" t="str">
        <f>IF(C349="","",IF(AND(C349&lt;&gt;"",D349&lt;&gt;"",E349&lt;&gt;"",I349&lt;&gt;"",M349&lt;&gt;"",J349&lt;&gt;"",IFERROR(MATCH(INDEX($B:$B,MATCH($C349,$C:$C,0)),IMAGENES!$B:$B,0),-1)&gt;0),"'si'","'no'"))</f>
        <v/>
      </c>
      <c r="P349" t="str">
        <f t="shared" si="80"/>
        <v/>
      </c>
      <c r="Q349" t="str">
        <f t="shared" si="81"/>
        <v/>
      </c>
      <c r="R349" t="str">
        <f t="shared" si="82"/>
        <v/>
      </c>
      <c r="S349" t="str">
        <f t="shared" si="83"/>
        <v/>
      </c>
      <c r="T349" t="str">
        <f t="shared" si="84"/>
        <v/>
      </c>
      <c r="U349" t="str">
        <f t="shared" si="85"/>
        <v/>
      </c>
      <c r="V349" t="str">
        <f>IF($T349="","",INDEX(CATEGORIAS!$A:$A,MATCH($T349,CATEGORIAS!$B:$B,0)))</f>
        <v/>
      </c>
      <c r="W349" t="str">
        <f>IF($U349="","",INDEX(SUBCATEGORIAS!$A:$A,MATCH($U349,SUBCATEGORIAS!$B:$B,0)))</f>
        <v/>
      </c>
      <c r="X349" t="str">
        <f t="shared" si="86"/>
        <v/>
      </c>
      <c r="Y349" t="str">
        <f t="shared" si="91"/>
        <v/>
      </c>
      <c r="Z349" t="str">
        <f t="shared" si="92"/>
        <v/>
      </c>
      <c r="AB349">
        <v>347</v>
      </c>
      <c r="AC349" t="str">
        <f t="shared" si="95"/>
        <v/>
      </c>
      <c r="AD349" t="str">
        <f>IFERROR(IF(MATCH($AC344,$P:$P,0)&gt;0,CONCATENATE("id_categoria: '",INDEX($V:$V,MATCH($AC344,$P:$P,0)),"',"),0),"")</f>
        <v>id_categoria: '7',</v>
      </c>
      <c r="AI349" t="str">
        <f>IF($D349="","",INDEX(CATEGORIAS!$A:$A,MATCH($D349,CATEGORIAS!$B:$B,0)))</f>
        <v/>
      </c>
      <c r="AJ349" t="str">
        <f>IF($E349="","",INDEX(SUBCATEGORIAS!$A:$A,MATCH($E349,SUBCATEGORIAS!$B:$B,0)))</f>
        <v/>
      </c>
      <c r="AK349" t="str">
        <f t="shared" si="87"/>
        <v/>
      </c>
      <c r="AM349" s="2" t="str">
        <f t="shared" si="93"/>
        <v/>
      </c>
      <c r="AN349" t="str">
        <f t="shared" si="94"/>
        <v/>
      </c>
      <c r="AO349" t="str">
        <f t="shared" si="88"/>
        <v/>
      </c>
      <c r="AP349" t="str">
        <f t="shared" si="89"/>
        <v/>
      </c>
    </row>
    <row r="350" spans="1:42" x14ac:dyDescent="0.25">
      <c r="A350" t="str">
        <f>IF(C350="","",MAX($A$2:A349)+1)</f>
        <v/>
      </c>
      <c r="B350" s="3" t="str">
        <f>IF(C350="","",IF(COUNTIF($C$2:$C349,$C350)=0,MAX($B$2:$B349)+1,""))</f>
        <v/>
      </c>
      <c r="L350" t="s">
        <v>625</v>
      </c>
      <c r="M350" s="3" t="str">
        <f t="shared" si="90"/>
        <v/>
      </c>
      <c r="N350" s="3" t="str">
        <f>IF(C350="","",IF(AND(C350&lt;&gt;"",D350&lt;&gt;"",E350&lt;&gt;"",I350&lt;&gt;"",M350&lt;&gt;"",J350&lt;&gt;"",IFERROR(MATCH(INDEX($B:$B,MATCH($C350,$C:$C,0)),IMAGENES!$B:$B,0),-1)&gt;0),"'si'","'no'"))</f>
        <v/>
      </c>
      <c r="P350" t="str">
        <f t="shared" si="80"/>
        <v/>
      </c>
      <c r="Q350" t="str">
        <f t="shared" si="81"/>
        <v/>
      </c>
      <c r="R350" t="str">
        <f t="shared" si="82"/>
        <v/>
      </c>
      <c r="S350" t="str">
        <f t="shared" si="83"/>
        <v/>
      </c>
      <c r="T350" t="str">
        <f t="shared" si="84"/>
        <v/>
      </c>
      <c r="U350" t="str">
        <f t="shared" si="85"/>
        <v/>
      </c>
      <c r="V350" t="str">
        <f>IF($T350="","",INDEX(CATEGORIAS!$A:$A,MATCH($T350,CATEGORIAS!$B:$B,0)))</f>
        <v/>
      </c>
      <c r="W350" t="str">
        <f>IF($U350="","",INDEX(SUBCATEGORIAS!$A:$A,MATCH($U350,SUBCATEGORIAS!$B:$B,0)))</f>
        <v/>
      </c>
      <c r="X350" t="str">
        <f t="shared" si="86"/>
        <v/>
      </c>
      <c r="Y350" t="str">
        <f t="shared" si="91"/>
        <v/>
      </c>
      <c r="Z350" t="str">
        <f t="shared" si="92"/>
        <v/>
      </c>
      <c r="AB350">
        <v>348</v>
      </c>
      <c r="AC350" t="str">
        <f t="shared" si="95"/>
        <v/>
      </c>
      <c r="AD350" t="str">
        <f>IFERROR(IF(MATCH($AC344,$P:$P,0)&gt;0,CONCATENATE("id_subcategoria: '",INDEX($W:$W,MATCH($AC344,$P:$P,0)),"',"),0),"")</f>
        <v>id_subcategoria: '35',</v>
      </c>
      <c r="AI350" t="str">
        <f>IF($D350="","",INDEX(CATEGORIAS!$A:$A,MATCH($D350,CATEGORIAS!$B:$B,0)))</f>
        <v/>
      </c>
      <c r="AJ350" t="str">
        <f>IF($E350="","",INDEX(SUBCATEGORIAS!$A:$A,MATCH($E350,SUBCATEGORIAS!$B:$B,0)))</f>
        <v/>
      </c>
      <c r="AK350" t="str">
        <f t="shared" si="87"/>
        <v/>
      </c>
      <c r="AM350" s="2" t="str">
        <f t="shared" si="93"/>
        <v/>
      </c>
      <c r="AN350" t="str">
        <f t="shared" si="94"/>
        <v/>
      </c>
      <c r="AO350" t="str">
        <f t="shared" si="88"/>
        <v/>
      </c>
      <c r="AP350" t="str">
        <f t="shared" si="89"/>
        <v/>
      </c>
    </row>
    <row r="351" spans="1:42" x14ac:dyDescent="0.25">
      <c r="A351" t="str">
        <f>IF(C351="","",MAX($A$2:A350)+1)</f>
        <v/>
      </c>
      <c r="B351" s="3" t="str">
        <f>IF(C351="","",IF(COUNTIF($C$2:$C350,$C351)=0,MAX($B$2:$B350)+1,""))</f>
        <v/>
      </c>
      <c r="L351" t="s">
        <v>625</v>
      </c>
      <c r="M351" s="3" t="str">
        <f t="shared" si="90"/>
        <v/>
      </c>
      <c r="N351" s="3" t="str">
        <f>IF(C351="","",IF(AND(C351&lt;&gt;"",D351&lt;&gt;"",E351&lt;&gt;"",I351&lt;&gt;"",M351&lt;&gt;"",J351&lt;&gt;"",IFERROR(MATCH(INDEX($B:$B,MATCH($C351,$C:$C,0)),IMAGENES!$B:$B,0),-1)&gt;0),"'si'","'no'"))</f>
        <v/>
      </c>
      <c r="P351" t="str">
        <f t="shared" si="80"/>
        <v/>
      </c>
      <c r="Q351" t="str">
        <f t="shared" si="81"/>
        <v/>
      </c>
      <c r="R351" t="str">
        <f t="shared" si="82"/>
        <v/>
      </c>
      <c r="S351" t="str">
        <f t="shared" si="83"/>
        <v/>
      </c>
      <c r="T351" t="str">
        <f t="shared" si="84"/>
        <v/>
      </c>
      <c r="U351" t="str">
        <f t="shared" si="85"/>
        <v/>
      </c>
      <c r="V351" t="str">
        <f>IF($T351="","",INDEX(CATEGORIAS!$A:$A,MATCH($T351,CATEGORIAS!$B:$B,0)))</f>
        <v/>
      </c>
      <c r="W351" t="str">
        <f>IF($U351="","",INDEX(SUBCATEGORIAS!$A:$A,MATCH($U351,SUBCATEGORIAS!$B:$B,0)))</f>
        <v/>
      </c>
      <c r="X351" t="str">
        <f t="shared" si="86"/>
        <v/>
      </c>
      <c r="Y351" t="str">
        <f t="shared" si="91"/>
        <v/>
      </c>
      <c r="Z351" t="str">
        <f t="shared" si="92"/>
        <v/>
      </c>
      <c r="AB351">
        <v>349</v>
      </c>
      <c r="AC351" t="str">
        <f t="shared" si="95"/>
        <v/>
      </c>
      <c r="AD351" t="str">
        <f>IFERROR(IF(MATCH($AC344,$P:$P,0)&gt;0,CONCATENATE("precio: ",INDEX($X:$X,MATCH($AC344,$P:$P,0)),","),0),"")</f>
        <v>precio: 2000,</v>
      </c>
      <c r="AI351" t="str">
        <f>IF($D351="","",INDEX(CATEGORIAS!$A:$A,MATCH($D351,CATEGORIAS!$B:$B,0)))</f>
        <v/>
      </c>
      <c r="AJ351" t="str">
        <f>IF($E351="","",INDEX(SUBCATEGORIAS!$A:$A,MATCH($E351,SUBCATEGORIAS!$B:$B,0)))</f>
        <v/>
      </c>
      <c r="AK351" t="str">
        <f t="shared" si="87"/>
        <v/>
      </c>
      <c r="AM351" s="2" t="str">
        <f t="shared" si="93"/>
        <v/>
      </c>
      <c r="AN351" t="str">
        <f t="shared" si="94"/>
        <v/>
      </c>
      <c r="AO351" t="str">
        <f t="shared" si="88"/>
        <v/>
      </c>
      <c r="AP351" t="str">
        <f t="shared" si="89"/>
        <v/>
      </c>
    </row>
    <row r="352" spans="1:42" x14ac:dyDescent="0.25">
      <c r="A352" t="str">
        <f>IF(C352="","",MAX($A$2:A351)+1)</f>
        <v/>
      </c>
      <c r="B352" s="3" t="str">
        <f>IF(C352="","",IF(COUNTIF($C$2:$C351,$C352)=0,MAX($B$2:$B351)+1,""))</f>
        <v/>
      </c>
      <c r="L352" t="s">
        <v>625</v>
      </c>
      <c r="M352" s="3" t="str">
        <f t="shared" si="90"/>
        <v/>
      </c>
      <c r="N352" s="3" t="str">
        <f>IF(C352="","",IF(AND(C352&lt;&gt;"",D352&lt;&gt;"",E352&lt;&gt;"",I352&lt;&gt;"",M352&lt;&gt;"",J352&lt;&gt;"",IFERROR(MATCH(INDEX($B:$B,MATCH($C352,$C:$C,0)),IMAGENES!$B:$B,0),-1)&gt;0),"'si'","'no'"))</f>
        <v/>
      </c>
      <c r="P352" t="str">
        <f t="shared" si="80"/>
        <v/>
      </c>
      <c r="Q352" t="str">
        <f t="shared" si="81"/>
        <v/>
      </c>
      <c r="R352" t="str">
        <f t="shared" si="82"/>
        <v/>
      </c>
      <c r="S352" t="str">
        <f t="shared" si="83"/>
        <v/>
      </c>
      <c r="T352" t="str">
        <f t="shared" si="84"/>
        <v/>
      </c>
      <c r="U352" t="str">
        <f t="shared" si="85"/>
        <v/>
      </c>
      <c r="V352" t="str">
        <f>IF($T352="","",INDEX(CATEGORIAS!$A:$A,MATCH($T352,CATEGORIAS!$B:$B,0)))</f>
        <v/>
      </c>
      <c r="W352" t="str">
        <f>IF($U352="","",INDEX(SUBCATEGORIAS!$A:$A,MATCH($U352,SUBCATEGORIAS!$B:$B,0)))</f>
        <v/>
      </c>
      <c r="X352" t="str">
        <f t="shared" si="86"/>
        <v/>
      </c>
      <c r="Y352" t="str">
        <f t="shared" si="91"/>
        <v/>
      </c>
      <c r="Z352" t="str">
        <f t="shared" si="92"/>
        <v/>
      </c>
      <c r="AB352">
        <v>350</v>
      </c>
      <c r="AC352" t="str">
        <f t="shared" si="95"/>
        <v/>
      </c>
      <c r="AD352" t="str">
        <f>IFERROR(IF(MATCH($AC344,$P:$P,0)&gt;0,CONCATENATE("video: ",IF(OR(INDEX($Y:$Y,MATCH($AC344,$P:$P,0))=0,INDEX($Y:$Y,MATCH($AC344,$P:$P,0))=" ",INDEX($Y:$Y,MATCH($AC344,$P:$P,0))=""),CONCATENATE(CHAR(39),CHAR(39)),CONCATENATE(CHAR(39),INDEX($Y:$Y,MATCH($AC344,$P:$P,0)),CHAR(39))),","),0),"")</f>
        <v>video: '',</v>
      </c>
      <c r="AI352" t="str">
        <f>IF($D352="","",INDEX(CATEGORIAS!$A:$A,MATCH($D352,CATEGORIAS!$B:$B,0)))</f>
        <v/>
      </c>
      <c r="AJ352" t="str">
        <f>IF($E352="","",INDEX(SUBCATEGORIAS!$A:$A,MATCH($E352,SUBCATEGORIAS!$B:$B,0)))</f>
        <v/>
      </c>
      <c r="AK352" t="str">
        <f t="shared" si="87"/>
        <v/>
      </c>
      <c r="AM352" s="2" t="str">
        <f t="shared" si="93"/>
        <v/>
      </c>
      <c r="AN352" t="str">
        <f t="shared" si="94"/>
        <v/>
      </c>
      <c r="AO352" t="str">
        <f t="shared" si="88"/>
        <v/>
      </c>
      <c r="AP352" t="str">
        <f t="shared" si="89"/>
        <v/>
      </c>
    </row>
    <row r="353" spans="1:42" x14ac:dyDescent="0.25">
      <c r="A353" t="str">
        <f>IF(C353="","",MAX($A$2:A352)+1)</f>
        <v/>
      </c>
      <c r="B353" s="3" t="str">
        <f>IF(C353="","",IF(COUNTIF($C$2:$C352,$C353)=0,MAX($B$2:$B352)+1,""))</f>
        <v/>
      </c>
      <c r="L353" t="s">
        <v>625</v>
      </c>
      <c r="M353" s="3" t="str">
        <f t="shared" si="90"/>
        <v/>
      </c>
      <c r="N353" s="3" t="str">
        <f>IF(C353="","",IF(AND(C353&lt;&gt;"",D353&lt;&gt;"",E353&lt;&gt;"",I353&lt;&gt;"",M353&lt;&gt;"",J353&lt;&gt;"",IFERROR(MATCH(INDEX($B:$B,MATCH($C353,$C:$C,0)),IMAGENES!$B:$B,0),-1)&gt;0),"'si'","'no'"))</f>
        <v/>
      </c>
      <c r="P353" t="str">
        <f t="shared" si="80"/>
        <v/>
      </c>
      <c r="Q353" t="str">
        <f t="shared" si="81"/>
        <v/>
      </c>
      <c r="R353" t="str">
        <f t="shared" si="82"/>
        <v/>
      </c>
      <c r="S353" t="str">
        <f t="shared" si="83"/>
        <v/>
      </c>
      <c r="T353" t="str">
        <f t="shared" si="84"/>
        <v/>
      </c>
      <c r="U353" t="str">
        <f t="shared" si="85"/>
        <v/>
      </c>
      <c r="V353" t="str">
        <f>IF($T353="","",INDEX(CATEGORIAS!$A:$A,MATCH($T353,CATEGORIAS!$B:$B,0)))</f>
        <v/>
      </c>
      <c r="W353" t="str">
        <f>IF($U353="","",INDEX(SUBCATEGORIAS!$A:$A,MATCH($U353,SUBCATEGORIAS!$B:$B,0)))</f>
        <v/>
      </c>
      <c r="X353" t="str">
        <f t="shared" si="86"/>
        <v/>
      </c>
      <c r="Y353" t="str">
        <f t="shared" si="91"/>
        <v/>
      </c>
      <c r="Z353" t="str">
        <f t="shared" si="92"/>
        <v/>
      </c>
      <c r="AB353">
        <v>351</v>
      </c>
      <c r="AC353" t="str">
        <f t="shared" si="95"/>
        <v/>
      </c>
      <c r="AD353" t="str">
        <f>IFERROR(IF(MATCH($AC344,$P:$P,0)&gt;0,CONCATENATE("disponible: ",INDEX($Z:$Z,MATCH($AC344,$P:$P,0)),","),0),"")</f>
        <v>disponible: 'si',</v>
      </c>
      <c r="AI353" t="str">
        <f>IF($D353="","",INDEX(CATEGORIAS!$A:$A,MATCH($D353,CATEGORIAS!$B:$B,0)))</f>
        <v/>
      </c>
      <c r="AJ353" t="str">
        <f>IF($E353="","",INDEX(SUBCATEGORIAS!$A:$A,MATCH($E353,SUBCATEGORIAS!$B:$B,0)))</f>
        <v/>
      </c>
      <c r="AK353" t="str">
        <f t="shared" si="87"/>
        <v/>
      </c>
      <c r="AM353" s="2" t="str">
        <f t="shared" si="93"/>
        <v/>
      </c>
      <c r="AN353" t="str">
        <f t="shared" si="94"/>
        <v/>
      </c>
      <c r="AO353" t="str">
        <f t="shared" si="88"/>
        <v/>
      </c>
      <c r="AP353" t="str">
        <f t="shared" si="89"/>
        <v/>
      </c>
    </row>
    <row r="354" spans="1:42" x14ac:dyDescent="0.25">
      <c r="A354" t="str">
        <f>IF(C354="","",MAX($A$2:A353)+1)</f>
        <v/>
      </c>
      <c r="B354" s="3" t="str">
        <f>IF(C354="","",IF(COUNTIF($C$2:$C353,$C354)=0,MAX($B$2:$B353)+1,""))</f>
        <v/>
      </c>
      <c r="L354" t="s">
        <v>625</v>
      </c>
      <c r="M354" s="3" t="str">
        <f t="shared" si="90"/>
        <v/>
      </c>
      <c r="N354" s="3" t="str">
        <f>IF(C354="","",IF(AND(C354&lt;&gt;"",D354&lt;&gt;"",E354&lt;&gt;"",I354&lt;&gt;"",M354&lt;&gt;"",J354&lt;&gt;"",IFERROR(MATCH(INDEX($B:$B,MATCH($C354,$C:$C,0)),IMAGENES!$B:$B,0),-1)&gt;0),"'si'","'no'"))</f>
        <v/>
      </c>
      <c r="P354" t="str">
        <f t="shared" si="80"/>
        <v/>
      </c>
      <c r="Q354" t="str">
        <f t="shared" si="81"/>
        <v/>
      </c>
      <c r="R354" t="str">
        <f t="shared" si="82"/>
        <v/>
      </c>
      <c r="S354" t="str">
        <f t="shared" si="83"/>
        <v/>
      </c>
      <c r="T354" t="str">
        <f t="shared" si="84"/>
        <v/>
      </c>
      <c r="U354" t="str">
        <f t="shared" si="85"/>
        <v/>
      </c>
      <c r="V354" t="str">
        <f>IF($T354="","",INDEX(CATEGORIAS!$A:$A,MATCH($T354,CATEGORIAS!$B:$B,0)))</f>
        <v/>
      </c>
      <c r="W354" t="str">
        <f>IF($U354="","",INDEX(SUBCATEGORIAS!$A:$A,MATCH($U354,SUBCATEGORIAS!$B:$B,0)))</f>
        <v/>
      </c>
      <c r="X354" t="str">
        <f t="shared" si="86"/>
        <v/>
      </c>
      <c r="Y354" t="str">
        <f t="shared" si="91"/>
        <v/>
      </c>
      <c r="Z354" t="str">
        <f t="shared" si="92"/>
        <v/>
      </c>
      <c r="AB354">
        <v>352</v>
      </c>
      <c r="AC354" t="str">
        <f t="shared" si="95"/>
        <v/>
      </c>
      <c r="AD354" t="str">
        <f>IFERROR(IF(MATCH($AC344,$P:$P,0)&gt;0,"},",0),"")</f>
        <v>},</v>
      </c>
      <c r="AI354" t="str">
        <f>IF($D354="","",INDEX(CATEGORIAS!$A:$A,MATCH($D354,CATEGORIAS!$B:$B,0)))</f>
        <v/>
      </c>
      <c r="AJ354" t="str">
        <f>IF($E354="","",INDEX(SUBCATEGORIAS!$A:$A,MATCH($E354,SUBCATEGORIAS!$B:$B,0)))</f>
        <v/>
      </c>
      <c r="AK354" t="str">
        <f t="shared" si="87"/>
        <v/>
      </c>
      <c r="AM354" s="2" t="str">
        <f t="shared" si="93"/>
        <v/>
      </c>
      <c r="AN354" t="str">
        <f t="shared" si="94"/>
        <v/>
      </c>
      <c r="AO354" t="str">
        <f t="shared" si="88"/>
        <v/>
      </c>
      <c r="AP354" t="str">
        <f t="shared" si="89"/>
        <v/>
      </c>
    </row>
    <row r="355" spans="1:42" x14ac:dyDescent="0.25">
      <c r="A355" t="str">
        <f>IF(C355="","",MAX($A$2:A354)+1)</f>
        <v/>
      </c>
      <c r="B355" s="3" t="str">
        <f>IF(C355="","",IF(COUNTIF($C$2:$C354,$C355)=0,MAX($B$2:$B354)+1,""))</f>
        <v/>
      </c>
      <c r="L355" t="s">
        <v>625</v>
      </c>
      <c r="M355" s="3" t="str">
        <f t="shared" si="90"/>
        <v/>
      </c>
      <c r="N355" s="3" t="str">
        <f>IF(C355="","",IF(AND(C355&lt;&gt;"",D355&lt;&gt;"",E355&lt;&gt;"",I355&lt;&gt;"",M355&lt;&gt;"",J355&lt;&gt;"",IFERROR(MATCH(INDEX($B:$B,MATCH($C355,$C:$C,0)),IMAGENES!$B:$B,0),-1)&gt;0),"'si'","'no'"))</f>
        <v/>
      </c>
      <c r="P355" t="str">
        <f t="shared" si="80"/>
        <v/>
      </c>
      <c r="Q355" t="str">
        <f t="shared" si="81"/>
        <v/>
      </c>
      <c r="R355" t="str">
        <f t="shared" si="82"/>
        <v/>
      </c>
      <c r="S355" t="str">
        <f t="shared" si="83"/>
        <v/>
      </c>
      <c r="T355" t="str">
        <f t="shared" si="84"/>
        <v/>
      </c>
      <c r="U355" t="str">
        <f t="shared" si="85"/>
        <v/>
      </c>
      <c r="V355" t="str">
        <f>IF($T355="","",INDEX(CATEGORIAS!$A:$A,MATCH($T355,CATEGORIAS!$B:$B,0)))</f>
        <v/>
      </c>
      <c r="W355" t="str">
        <f>IF($U355="","",INDEX(SUBCATEGORIAS!$A:$A,MATCH($U355,SUBCATEGORIAS!$B:$B,0)))</f>
        <v/>
      </c>
      <c r="X355" t="str">
        <f t="shared" si="86"/>
        <v/>
      </c>
      <c r="Y355" t="str">
        <f t="shared" si="91"/>
        <v/>
      </c>
      <c r="Z355" t="str">
        <f t="shared" si="92"/>
        <v/>
      </c>
      <c r="AB355">
        <v>353</v>
      </c>
      <c r="AC355">
        <f t="shared" si="95"/>
        <v>33</v>
      </c>
      <c r="AD355" t="str">
        <f>IFERROR(IF(MATCH($AC355,$P:$P,0)&gt;0,"{",0),"")</f>
        <v>{</v>
      </c>
      <c r="AI355" t="str">
        <f>IF($D355="","",INDEX(CATEGORIAS!$A:$A,MATCH($D355,CATEGORIAS!$B:$B,0)))</f>
        <v/>
      </c>
      <c r="AJ355" t="str">
        <f>IF($E355="","",INDEX(SUBCATEGORIAS!$A:$A,MATCH($E355,SUBCATEGORIAS!$B:$B,0)))</f>
        <v/>
      </c>
      <c r="AK355" t="str">
        <f t="shared" si="87"/>
        <v/>
      </c>
      <c r="AM355" s="2" t="str">
        <f t="shared" si="93"/>
        <v/>
      </c>
      <c r="AN355" t="str">
        <f t="shared" si="94"/>
        <v/>
      </c>
      <c r="AO355" t="str">
        <f t="shared" si="88"/>
        <v/>
      </c>
      <c r="AP355" t="str">
        <f t="shared" si="89"/>
        <v/>
      </c>
    </row>
    <row r="356" spans="1:42" x14ac:dyDescent="0.25">
      <c r="A356" t="str">
        <f>IF(C356="","",MAX($A$2:A355)+1)</f>
        <v/>
      </c>
      <c r="B356" s="3" t="str">
        <f>IF(C356="","",IF(COUNTIF($C$2:$C355,$C356)=0,MAX($B$2:$B355)+1,""))</f>
        <v/>
      </c>
      <c r="L356" t="s">
        <v>625</v>
      </c>
      <c r="M356" s="3" t="str">
        <f t="shared" si="90"/>
        <v/>
      </c>
      <c r="N356" s="3" t="str">
        <f>IF(C356="","",IF(AND(C356&lt;&gt;"",D356&lt;&gt;"",E356&lt;&gt;"",I356&lt;&gt;"",M356&lt;&gt;"",J356&lt;&gt;"",IFERROR(MATCH(INDEX($B:$B,MATCH($C356,$C:$C,0)),IMAGENES!$B:$B,0),-1)&gt;0),"'si'","'no'"))</f>
        <v/>
      </c>
      <c r="P356" t="str">
        <f t="shared" si="80"/>
        <v/>
      </c>
      <c r="Q356" t="str">
        <f t="shared" si="81"/>
        <v/>
      </c>
      <c r="R356" t="str">
        <f t="shared" si="82"/>
        <v/>
      </c>
      <c r="S356" t="str">
        <f t="shared" si="83"/>
        <v/>
      </c>
      <c r="T356" t="str">
        <f t="shared" si="84"/>
        <v/>
      </c>
      <c r="U356" t="str">
        <f t="shared" si="85"/>
        <v/>
      </c>
      <c r="V356" t="str">
        <f>IF($T356="","",INDEX(CATEGORIAS!$A:$A,MATCH($T356,CATEGORIAS!$B:$B,0)))</f>
        <v/>
      </c>
      <c r="W356" t="str">
        <f>IF($U356="","",INDEX(SUBCATEGORIAS!$A:$A,MATCH($U356,SUBCATEGORIAS!$B:$B,0)))</f>
        <v/>
      </c>
      <c r="X356" t="str">
        <f t="shared" si="86"/>
        <v/>
      </c>
      <c r="Y356" t="str">
        <f t="shared" si="91"/>
        <v/>
      </c>
      <c r="Z356" t="str">
        <f t="shared" si="92"/>
        <v/>
      </c>
      <c r="AB356">
        <v>354</v>
      </c>
      <c r="AC356" t="str">
        <f t="shared" si="95"/>
        <v/>
      </c>
      <c r="AD356" t="str">
        <f>IFERROR(IF(MATCH($AC355,$P:$P,0)&gt;0,CONCATENATE("id_articulo: ",$AC355,","),0),"")</f>
        <v>id_articulo: 33,</v>
      </c>
      <c r="AI356" t="str">
        <f>IF($D356="","",INDEX(CATEGORIAS!$A:$A,MATCH($D356,CATEGORIAS!$B:$B,0)))</f>
        <v/>
      </c>
      <c r="AJ356" t="str">
        <f>IF($E356="","",INDEX(SUBCATEGORIAS!$A:$A,MATCH($E356,SUBCATEGORIAS!$B:$B,0)))</f>
        <v/>
      </c>
      <c r="AK356" t="str">
        <f t="shared" si="87"/>
        <v/>
      </c>
      <c r="AM356" s="2" t="str">
        <f t="shared" si="93"/>
        <v/>
      </c>
      <c r="AN356" t="str">
        <f t="shared" si="94"/>
        <v/>
      </c>
      <c r="AO356" t="str">
        <f t="shared" si="88"/>
        <v/>
      </c>
      <c r="AP356" t="str">
        <f t="shared" si="89"/>
        <v/>
      </c>
    </row>
    <row r="357" spans="1:42" x14ac:dyDescent="0.25">
      <c r="A357" t="str">
        <f>IF(C357="","",MAX($A$2:A356)+1)</f>
        <v/>
      </c>
      <c r="B357" s="3" t="str">
        <f>IF(C357="","",IF(COUNTIF($C$2:$C356,$C357)=0,MAX($B$2:$B356)+1,""))</f>
        <v/>
      </c>
      <c r="L357" t="s">
        <v>625</v>
      </c>
      <c r="M357" s="3" t="str">
        <f t="shared" si="90"/>
        <v/>
      </c>
      <c r="N357" s="3" t="str">
        <f>IF(C357="","",IF(AND(C357&lt;&gt;"",D357&lt;&gt;"",E357&lt;&gt;"",I357&lt;&gt;"",M357&lt;&gt;"",J357&lt;&gt;"",IFERROR(MATCH(INDEX($B:$B,MATCH($C357,$C:$C,0)),IMAGENES!$B:$B,0),-1)&gt;0),"'si'","'no'"))</f>
        <v/>
      </c>
      <c r="P357" t="str">
        <f t="shared" si="80"/>
        <v/>
      </c>
      <c r="Q357" t="str">
        <f t="shared" si="81"/>
        <v/>
      </c>
      <c r="R357" t="str">
        <f t="shared" si="82"/>
        <v/>
      </c>
      <c r="S357" t="str">
        <f t="shared" si="83"/>
        <v/>
      </c>
      <c r="T357" t="str">
        <f t="shared" si="84"/>
        <v/>
      </c>
      <c r="U357" t="str">
        <f t="shared" si="85"/>
        <v/>
      </c>
      <c r="V357" t="str">
        <f>IF($T357="","",INDEX(CATEGORIAS!$A:$A,MATCH($T357,CATEGORIAS!$B:$B,0)))</f>
        <v/>
      </c>
      <c r="W357" t="str">
        <f>IF($U357="","",INDEX(SUBCATEGORIAS!$A:$A,MATCH($U357,SUBCATEGORIAS!$B:$B,0)))</f>
        <v/>
      </c>
      <c r="X357" t="str">
        <f t="shared" si="86"/>
        <v/>
      </c>
      <c r="Y357" t="str">
        <f t="shared" si="91"/>
        <v/>
      </c>
      <c r="Z357" t="str">
        <f t="shared" si="92"/>
        <v/>
      </c>
      <c r="AB357">
        <v>355</v>
      </c>
      <c r="AC357" t="str">
        <f t="shared" si="95"/>
        <v/>
      </c>
      <c r="AD357" t="str">
        <f>IFERROR(IF(MATCH($AC355,$P:$P,0)&gt;0,CONCATENATE("nombre: '",INDEX($Q:$Q,MATCH($AC355,$P:$P,0)),"',"),0),"")</f>
        <v>nombre: 'Cometa de murcielago',</v>
      </c>
      <c r="AI357" t="str">
        <f>IF($D357="","",INDEX(CATEGORIAS!$A:$A,MATCH($D357,CATEGORIAS!$B:$B,0)))</f>
        <v/>
      </c>
      <c r="AJ357" t="str">
        <f>IF($E357="","",INDEX(SUBCATEGORIAS!$A:$A,MATCH($E357,SUBCATEGORIAS!$B:$B,0)))</f>
        <v/>
      </c>
      <c r="AK357" t="str">
        <f t="shared" si="87"/>
        <v/>
      </c>
      <c r="AM357" s="2" t="str">
        <f t="shared" si="93"/>
        <v/>
      </c>
      <c r="AN357" t="str">
        <f t="shared" si="94"/>
        <v/>
      </c>
      <c r="AO357" t="str">
        <f t="shared" si="88"/>
        <v/>
      </c>
      <c r="AP357" t="str">
        <f t="shared" si="89"/>
        <v/>
      </c>
    </row>
    <row r="358" spans="1:42" x14ac:dyDescent="0.25">
      <c r="A358" t="str">
        <f>IF(C358="","",MAX($A$2:A357)+1)</f>
        <v/>
      </c>
      <c r="B358" s="3" t="str">
        <f>IF(C358="","",IF(COUNTIF($C$2:$C357,$C358)=0,MAX($B$2:$B357)+1,""))</f>
        <v/>
      </c>
      <c r="L358" t="s">
        <v>625</v>
      </c>
      <c r="M358" s="3" t="str">
        <f t="shared" si="90"/>
        <v/>
      </c>
      <c r="N358" s="3" t="str">
        <f>IF(C358="","",IF(AND(C358&lt;&gt;"",D358&lt;&gt;"",E358&lt;&gt;"",I358&lt;&gt;"",M358&lt;&gt;"",J358&lt;&gt;"",IFERROR(MATCH(INDEX($B:$B,MATCH($C358,$C:$C,0)),IMAGENES!$B:$B,0),-1)&gt;0),"'si'","'no'"))</f>
        <v/>
      </c>
      <c r="P358" t="str">
        <f t="shared" si="80"/>
        <v/>
      </c>
      <c r="Q358" t="str">
        <f t="shared" si="81"/>
        <v/>
      </c>
      <c r="R358" t="str">
        <f t="shared" si="82"/>
        <v/>
      </c>
      <c r="S358" t="str">
        <f t="shared" si="83"/>
        <v/>
      </c>
      <c r="T358" t="str">
        <f t="shared" si="84"/>
        <v/>
      </c>
      <c r="U358" t="str">
        <f t="shared" si="85"/>
        <v/>
      </c>
      <c r="V358" t="str">
        <f>IF($T358="","",INDEX(CATEGORIAS!$A:$A,MATCH($T358,CATEGORIAS!$B:$B,0)))</f>
        <v/>
      </c>
      <c r="W358" t="str">
        <f>IF($U358="","",INDEX(SUBCATEGORIAS!$A:$A,MATCH($U358,SUBCATEGORIAS!$B:$B,0)))</f>
        <v/>
      </c>
      <c r="X358" t="str">
        <f t="shared" si="86"/>
        <v/>
      </c>
      <c r="Y358" t="str">
        <f t="shared" si="91"/>
        <v/>
      </c>
      <c r="Z358" t="str">
        <f t="shared" si="92"/>
        <v/>
      </c>
      <c r="AB358">
        <v>356</v>
      </c>
      <c r="AC358" t="str">
        <f t="shared" si="95"/>
        <v/>
      </c>
      <c r="AD358" t="str">
        <f>IFERROR(IF(MATCH($AC355,$P:$P,0)&gt;0,CONCATENATE("descripcion: '",INDEX($R:$R,MATCH($AC355,$P:$P,0)),"',"),0),"")</f>
        <v>descripcion: 'Cometa de murcielago diseño aleatorio 160x65cm.',</v>
      </c>
      <c r="AI358" t="str">
        <f>IF($D358="","",INDEX(CATEGORIAS!$A:$A,MATCH($D358,CATEGORIAS!$B:$B,0)))</f>
        <v/>
      </c>
      <c r="AJ358" t="str">
        <f>IF($E358="","",INDEX(SUBCATEGORIAS!$A:$A,MATCH($E358,SUBCATEGORIAS!$B:$B,0)))</f>
        <v/>
      </c>
      <c r="AK358" t="str">
        <f t="shared" si="87"/>
        <v/>
      </c>
      <c r="AM358" s="2" t="str">
        <f t="shared" si="93"/>
        <v/>
      </c>
      <c r="AN358" t="str">
        <f t="shared" si="94"/>
        <v/>
      </c>
      <c r="AO358" t="str">
        <f t="shared" si="88"/>
        <v/>
      </c>
      <c r="AP358" t="str">
        <f t="shared" si="89"/>
        <v/>
      </c>
    </row>
    <row r="359" spans="1:42" x14ac:dyDescent="0.25">
      <c r="A359" t="str">
        <f>IF(C359="","",MAX($A$2:A358)+1)</f>
        <v/>
      </c>
      <c r="B359" s="3" t="str">
        <f>IF(C359="","",IF(COUNTIF($C$2:$C358,$C359)=0,MAX($B$2:$B358)+1,""))</f>
        <v/>
      </c>
      <c r="L359" t="s">
        <v>625</v>
      </c>
      <c r="M359" s="3" t="str">
        <f t="shared" si="90"/>
        <v/>
      </c>
      <c r="N359" s="3" t="str">
        <f>IF(C359="","",IF(AND(C359&lt;&gt;"",D359&lt;&gt;"",E359&lt;&gt;"",I359&lt;&gt;"",M359&lt;&gt;"",J359&lt;&gt;"",IFERROR(MATCH(INDEX($B:$B,MATCH($C359,$C:$C,0)),IMAGENES!$B:$B,0),-1)&gt;0),"'si'","'no'"))</f>
        <v/>
      </c>
      <c r="P359" t="str">
        <f t="shared" si="80"/>
        <v/>
      </c>
      <c r="Q359" t="str">
        <f t="shared" si="81"/>
        <v/>
      </c>
      <c r="R359" t="str">
        <f t="shared" si="82"/>
        <v/>
      </c>
      <c r="S359" t="str">
        <f t="shared" si="83"/>
        <v/>
      </c>
      <c r="T359" t="str">
        <f t="shared" si="84"/>
        <v/>
      </c>
      <c r="U359" t="str">
        <f t="shared" si="85"/>
        <v/>
      </c>
      <c r="V359" t="str">
        <f>IF($T359="","",INDEX(CATEGORIAS!$A:$A,MATCH($T359,CATEGORIAS!$B:$B,0)))</f>
        <v/>
      </c>
      <c r="W359" t="str">
        <f>IF($U359="","",INDEX(SUBCATEGORIAS!$A:$A,MATCH($U359,SUBCATEGORIAS!$B:$B,0)))</f>
        <v/>
      </c>
      <c r="X359" t="str">
        <f t="shared" si="86"/>
        <v/>
      </c>
      <c r="Y359" t="str">
        <f t="shared" si="91"/>
        <v/>
      </c>
      <c r="Z359" t="str">
        <f t="shared" si="92"/>
        <v/>
      </c>
      <c r="AB359">
        <v>357</v>
      </c>
      <c r="AC359" t="str">
        <f t="shared" si="95"/>
        <v/>
      </c>
      <c r="AD359" t="str">
        <f>IFERROR(IF(MATCH($AC355,$P:$P,0)&gt;0,CONCATENATE("descripcion_larga: '",INDEX($S:$S,MATCH($AC355,$P:$P,0)),"',"),0),"")</f>
        <v>descripcion_larga: '0',</v>
      </c>
      <c r="AI359" t="str">
        <f>IF($D359="","",INDEX(CATEGORIAS!$A:$A,MATCH($D359,CATEGORIAS!$B:$B,0)))</f>
        <v/>
      </c>
      <c r="AJ359" t="str">
        <f>IF($E359="","",INDEX(SUBCATEGORIAS!$A:$A,MATCH($E359,SUBCATEGORIAS!$B:$B,0)))</f>
        <v/>
      </c>
      <c r="AK359" t="str">
        <f t="shared" si="87"/>
        <v/>
      </c>
      <c r="AM359" s="2" t="str">
        <f t="shared" si="93"/>
        <v/>
      </c>
      <c r="AN359" t="str">
        <f t="shared" si="94"/>
        <v/>
      </c>
      <c r="AO359" t="str">
        <f t="shared" si="88"/>
        <v/>
      </c>
      <c r="AP359" t="str">
        <f t="shared" si="89"/>
        <v/>
      </c>
    </row>
    <row r="360" spans="1:42" x14ac:dyDescent="0.25">
      <c r="A360" t="str">
        <f>IF(C360="","",MAX($A$2:A359)+1)</f>
        <v/>
      </c>
      <c r="B360" s="3" t="str">
        <f>IF(C360="","",IF(COUNTIF($C$2:$C359,$C360)=0,MAX($B$2:$B359)+1,""))</f>
        <v/>
      </c>
      <c r="L360" t="s">
        <v>625</v>
      </c>
      <c r="M360" s="3" t="str">
        <f t="shared" si="90"/>
        <v/>
      </c>
      <c r="N360" s="3" t="str">
        <f>IF(C360="","",IF(AND(C360&lt;&gt;"",D360&lt;&gt;"",E360&lt;&gt;"",I360&lt;&gt;"",M360&lt;&gt;"",J360&lt;&gt;"",IFERROR(MATCH(INDEX($B:$B,MATCH($C360,$C:$C,0)),IMAGENES!$B:$B,0),-1)&gt;0),"'si'","'no'"))</f>
        <v/>
      </c>
      <c r="P360" t="str">
        <f t="shared" si="80"/>
        <v/>
      </c>
      <c r="Q360" t="str">
        <f t="shared" si="81"/>
        <v/>
      </c>
      <c r="R360" t="str">
        <f t="shared" si="82"/>
        <v/>
      </c>
      <c r="S360" t="str">
        <f t="shared" si="83"/>
        <v/>
      </c>
      <c r="T360" t="str">
        <f t="shared" si="84"/>
        <v/>
      </c>
      <c r="U360" t="str">
        <f t="shared" si="85"/>
        <v/>
      </c>
      <c r="V360" t="str">
        <f>IF($T360="","",INDEX(CATEGORIAS!$A:$A,MATCH($T360,CATEGORIAS!$B:$B,0)))</f>
        <v/>
      </c>
      <c r="W360" t="str">
        <f>IF($U360="","",INDEX(SUBCATEGORIAS!$A:$A,MATCH($U360,SUBCATEGORIAS!$B:$B,0)))</f>
        <v/>
      </c>
      <c r="X360" t="str">
        <f t="shared" si="86"/>
        <v/>
      </c>
      <c r="Y360" t="str">
        <f t="shared" si="91"/>
        <v/>
      </c>
      <c r="Z360" t="str">
        <f t="shared" si="92"/>
        <v/>
      </c>
      <c r="AB360">
        <v>358</v>
      </c>
      <c r="AC360" t="str">
        <f t="shared" si="95"/>
        <v/>
      </c>
      <c r="AD360" t="str">
        <f>IFERROR(IF(MATCH($AC355,$P:$P,0)&gt;0,CONCATENATE("id_categoria: '",INDEX($V:$V,MATCH($AC355,$P:$P,0)),"',"),0),"")</f>
        <v>id_categoria: '7',</v>
      </c>
      <c r="AI360" t="str">
        <f>IF($D360="","",INDEX(CATEGORIAS!$A:$A,MATCH($D360,CATEGORIAS!$B:$B,0)))</f>
        <v/>
      </c>
      <c r="AJ360" t="str">
        <f>IF($E360="","",INDEX(SUBCATEGORIAS!$A:$A,MATCH($E360,SUBCATEGORIAS!$B:$B,0)))</f>
        <v/>
      </c>
      <c r="AK360" t="str">
        <f t="shared" si="87"/>
        <v/>
      </c>
      <c r="AM360" s="2" t="str">
        <f t="shared" si="93"/>
        <v/>
      </c>
      <c r="AN360" t="str">
        <f t="shared" si="94"/>
        <v/>
      </c>
      <c r="AO360" t="str">
        <f t="shared" si="88"/>
        <v/>
      </c>
      <c r="AP360" t="str">
        <f t="shared" si="89"/>
        <v/>
      </c>
    </row>
    <row r="361" spans="1:42" x14ac:dyDescent="0.25">
      <c r="A361" t="str">
        <f>IF(C361="","",MAX($A$2:A360)+1)</f>
        <v/>
      </c>
      <c r="B361" s="3" t="str">
        <f>IF(C361="","",IF(COUNTIF($C$2:$C360,$C361)=0,MAX($B$2:$B360)+1,""))</f>
        <v/>
      </c>
      <c r="L361" t="s">
        <v>625</v>
      </c>
      <c r="M361" s="3" t="str">
        <f t="shared" si="90"/>
        <v/>
      </c>
      <c r="N361" s="3" t="str">
        <f>IF(C361="","",IF(AND(C361&lt;&gt;"",D361&lt;&gt;"",E361&lt;&gt;"",I361&lt;&gt;"",M361&lt;&gt;"",J361&lt;&gt;"",IFERROR(MATCH(INDEX($B:$B,MATCH($C361,$C:$C,0)),IMAGENES!$B:$B,0),-1)&gt;0),"'si'","'no'"))</f>
        <v/>
      </c>
      <c r="P361" t="str">
        <f t="shared" si="80"/>
        <v/>
      </c>
      <c r="Q361" t="str">
        <f t="shared" si="81"/>
        <v/>
      </c>
      <c r="R361" t="str">
        <f t="shared" si="82"/>
        <v/>
      </c>
      <c r="S361" t="str">
        <f t="shared" si="83"/>
        <v/>
      </c>
      <c r="T361" t="str">
        <f t="shared" si="84"/>
        <v/>
      </c>
      <c r="U361" t="str">
        <f t="shared" si="85"/>
        <v/>
      </c>
      <c r="V361" t="str">
        <f>IF($T361="","",INDEX(CATEGORIAS!$A:$A,MATCH($T361,CATEGORIAS!$B:$B,0)))</f>
        <v/>
      </c>
      <c r="W361" t="str">
        <f>IF($U361="","",INDEX(SUBCATEGORIAS!$A:$A,MATCH($U361,SUBCATEGORIAS!$B:$B,0)))</f>
        <v/>
      </c>
      <c r="X361" t="str">
        <f t="shared" si="86"/>
        <v/>
      </c>
      <c r="Y361" t="str">
        <f t="shared" si="91"/>
        <v/>
      </c>
      <c r="Z361" t="str">
        <f t="shared" si="92"/>
        <v/>
      </c>
      <c r="AB361">
        <v>359</v>
      </c>
      <c r="AC361" t="str">
        <f t="shared" si="95"/>
        <v/>
      </c>
      <c r="AD361" t="str">
        <f>IFERROR(IF(MATCH($AC355,$P:$P,0)&gt;0,CONCATENATE("id_subcategoria: '",INDEX($W:$W,MATCH($AC355,$P:$P,0)),"',"),0),"")</f>
        <v>id_subcategoria: '35',</v>
      </c>
      <c r="AI361" t="str">
        <f>IF($D361="","",INDEX(CATEGORIAS!$A:$A,MATCH($D361,CATEGORIAS!$B:$B,0)))</f>
        <v/>
      </c>
      <c r="AJ361" t="str">
        <f>IF($E361="","",INDEX(SUBCATEGORIAS!$A:$A,MATCH($E361,SUBCATEGORIAS!$B:$B,0)))</f>
        <v/>
      </c>
      <c r="AK361" t="str">
        <f t="shared" si="87"/>
        <v/>
      </c>
      <c r="AM361" s="2" t="str">
        <f t="shared" si="93"/>
        <v/>
      </c>
      <c r="AN361" t="str">
        <f t="shared" si="94"/>
        <v/>
      </c>
      <c r="AO361" t="str">
        <f t="shared" si="88"/>
        <v/>
      </c>
      <c r="AP361" t="str">
        <f t="shared" si="89"/>
        <v/>
      </c>
    </row>
    <row r="362" spans="1:42" x14ac:dyDescent="0.25">
      <c r="A362" t="str">
        <f>IF(C362="","",MAX($A$2:A361)+1)</f>
        <v/>
      </c>
      <c r="B362" s="3" t="str">
        <f>IF(C362="","",IF(COUNTIF($C$2:$C361,$C362)=0,MAX($B$2:$B361)+1,""))</f>
        <v/>
      </c>
      <c r="L362" t="s">
        <v>625</v>
      </c>
      <c r="M362" s="3" t="str">
        <f t="shared" si="90"/>
        <v/>
      </c>
      <c r="N362" s="3" t="str">
        <f>IF(C362="","",IF(AND(C362&lt;&gt;"",D362&lt;&gt;"",E362&lt;&gt;"",I362&lt;&gt;"",M362&lt;&gt;"",J362&lt;&gt;"",IFERROR(MATCH(INDEX($B:$B,MATCH($C362,$C:$C,0)),IMAGENES!$B:$B,0),-1)&gt;0),"'si'","'no'"))</f>
        <v/>
      </c>
      <c r="P362" t="str">
        <f t="shared" si="80"/>
        <v/>
      </c>
      <c r="Q362" t="str">
        <f t="shared" si="81"/>
        <v/>
      </c>
      <c r="R362" t="str">
        <f t="shared" si="82"/>
        <v/>
      </c>
      <c r="S362" t="str">
        <f t="shared" si="83"/>
        <v/>
      </c>
      <c r="T362" t="str">
        <f t="shared" si="84"/>
        <v/>
      </c>
      <c r="U362" t="str">
        <f t="shared" si="85"/>
        <v/>
      </c>
      <c r="V362" t="str">
        <f>IF($T362="","",INDEX(CATEGORIAS!$A:$A,MATCH($T362,CATEGORIAS!$B:$B,0)))</f>
        <v/>
      </c>
      <c r="W362" t="str">
        <f>IF($U362="","",INDEX(SUBCATEGORIAS!$A:$A,MATCH($U362,SUBCATEGORIAS!$B:$B,0)))</f>
        <v/>
      </c>
      <c r="X362" t="str">
        <f t="shared" si="86"/>
        <v/>
      </c>
      <c r="Y362" t="str">
        <f t="shared" si="91"/>
        <v/>
      </c>
      <c r="Z362" t="str">
        <f t="shared" si="92"/>
        <v/>
      </c>
      <c r="AB362">
        <v>360</v>
      </c>
      <c r="AC362" t="str">
        <f t="shared" si="95"/>
        <v/>
      </c>
      <c r="AD362" t="str">
        <f>IFERROR(IF(MATCH($AC355,$P:$P,0)&gt;0,CONCATENATE("precio: ",INDEX($X:$X,MATCH($AC355,$P:$P,0)),","),0),"")</f>
        <v>precio: 4000,</v>
      </c>
      <c r="AI362" t="str">
        <f>IF($D362="","",INDEX(CATEGORIAS!$A:$A,MATCH($D362,CATEGORIAS!$B:$B,0)))</f>
        <v/>
      </c>
      <c r="AJ362" t="str">
        <f>IF($E362="","",INDEX(SUBCATEGORIAS!$A:$A,MATCH($E362,SUBCATEGORIAS!$B:$B,0)))</f>
        <v/>
      </c>
      <c r="AK362" t="str">
        <f t="shared" si="87"/>
        <v/>
      </c>
      <c r="AM362" s="2" t="str">
        <f t="shared" si="93"/>
        <v/>
      </c>
      <c r="AN362" t="str">
        <f t="shared" si="94"/>
        <v/>
      </c>
      <c r="AO362" t="str">
        <f t="shared" si="88"/>
        <v/>
      </c>
      <c r="AP362" t="str">
        <f t="shared" si="89"/>
        <v/>
      </c>
    </row>
    <row r="363" spans="1:42" x14ac:dyDescent="0.25">
      <c r="A363" t="str">
        <f>IF(C363="","",MAX($A$2:A362)+1)</f>
        <v/>
      </c>
      <c r="B363" s="3" t="str">
        <f>IF(C363="","",IF(COUNTIF($C$2:$C362,$C363)=0,MAX($B$2:$B362)+1,""))</f>
        <v/>
      </c>
      <c r="L363" t="s">
        <v>625</v>
      </c>
      <c r="M363" s="3" t="str">
        <f t="shared" si="90"/>
        <v/>
      </c>
      <c r="N363" s="3" t="str">
        <f>IF(C363="","",IF(AND(C363&lt;&gt;"",D363&lt;&gt;"",E363&lt;&gt;"",I363&lt;&gt;"",M363&lt;&gt;"",J363&lt;&gt;"",IFERROR(MATCH(INDEX($B:$B,MATCH($C363,$C:$C,0)),IMAGENES!$B:$B,0),-1)&gt;0),"'si'","'no'"))</f>
        <v/>
      </c>
      <c r="P363" t="str">
        <f t="shared" si="80"/>
        <v/>
      </c>
      <c r="Q363" t="str">
        <f t="shared" si="81"/>
        <v/>
      </c>
      <c r="R363" t="str">
        <f t="shared" si="82"/>
        <v/>
      </c>
      <c r="S363" t="str">
        <f t="shared" si="83"/>
        <v/>
      </c>
      <c r="T363" t="str">
        <f t="shared" si="84"/>
        <v/>
      </c>
      <c r="U363" t="str">
        <f t="shared" si="85"/>
        <v/>
      </c>
      <c r="V363" t="str">
        <f>IF($T363="","",INDEX(CATEGORIAS!$A:$A,MATCH($T363,CATEGORIAS!$B:$B,0)))</f>
        <v/>
      </c>
      <c r="W363" t="str">
        <f>IF($U363="","",INDEX(SUBCATEGORIAS!$A:$A,MATCH($U363,SUBCATEGORIAS!$B:$B,0)))</f>
        <v/>
      </c>
      <c r="X363" t="str">
        <f t="shared" si="86"/>
        <v/>
      </c>
      <c r="Y363" t="str">
        <f t="shared" si="91"/>
        <v/>
      </c>
      <c r="Z363" t="str">
        <f t="shared" si="92"/>
        <v/>
      </c>
      <c r="AB363">
        <v>361</v>
      </c>
      <c r="AC363" t="str">
        <f t="shared" si="95"/>
        <v/>
      </c>
      <c r="AD363" t="str">
        <f>IFERROR(IF(MATCH($AC355,$P:$P,0)&gt;0,CONCATENATE("video: ",IF(OR(INDEX($Y:$Y,MATCH($AC355,$P:$P,0))=0,INDEX($Y:$Y,MATCH($AC355,$P:$P,0))=" ",INDEX($Y:$Y,MATCH($AC355,$P:$P,0))=""),CONCATENATE(CHAR(39),CHAR(39)),CONCATENATE(CHAR(39),INDEX($Y:$Y,MATCH($AC355,$P:$P,0)),CHAR(39))),","),0),"")</f>
        <v>video: '',</v>
      </c>
      <c r="AI363" t="str">
        <f>IF($D363="","",INDEX(CATEGORIAS!$A:$A,MATCH($D363,CATEGORIAS!$B:$B,0)))</f>
        <v/>
      </c>
      <c r="AJ363" t="str">
        <f>IF($E363="","",INDEX(SUBCATEGORIAS!$A:$A,MATCH($E363,SUBCATEGORIAS!$B:$B,0)))</f>
        <v/>
      </c>
      <c r="AK363" t="str">
        <f t="shared" si="87"/>
        <v/>
      </c>
      <c r="AM363" s="2" t="str">
        <f t="shared" si="93"/>
        <v/>
      </c>
      <c r="AN363" t="str">
        <f t="shared" si="94"/>
        <v/>
      </c>
      <c r="AO363" t="str">
        <f t="shared" si="88"/>
        <v/>
      </c>
      <c r="AP363" t="str">
        <f t="shared" si="89"/>
        <v/>
      </c>
    </row>
    <row r="364" spans="1:42" x14ac:dyDescent="0.25">
      <c r="A364" t="str">
        <f>IF(C364="","",MAX($A$2:A363)+1)</f>
        <v/>
      </c>
      <c r="B364" s="3" t="str">
        <f>IF(C364="","",IF(COUNTIF($C$2:$C363,$C364)=0,MAX($B$2:$B363)+1,""))</f>
        <v/>
      </c>
      <c r="L364" t="s">
        <v>625</v>
      </c>
      <c r="M364" s="3" t="str">
        <f t="shared" si="90"/>
        <v/>
      </c>
      <c r="N364" s="3" t="str">
        <f>IF(C364="","",IF(AND(C364&lt;&gt;"",D364&lt;&gt;"",E364&lt;&gt;"",I364&lt;&gt;"",M364&lt;&gt;"",J364&lt;&gt;"",IFERROR(MATCH(INDEX($B:$B,MATCH($C364,$C:$C,0)),IMAGENES!$B:$B,0),-1)&gt;0),"'si'","'no'"))</f>
        <v/>
      </c>
      <c r="P364" t="str">
        <f t="shared" si="80"/>
        <v/>
      </c>
      <c r="Q364" t="str">
        <f t="shared" si="81"/>
        <v/>
      </c>
      <c r="R364" t="str">
        <f t="shared" si="82"/>
        <v/>
      </c>
      <c r="S364" t="str">
        <f t="shared" si="83"/>
        <v/>
      </c>
      <c r="T364" t="str">
        <f t="shared" si="84"/>
        <v/>
      </c>
      <c r="U364" t="str">
        <f t="shared" si="85"/>
        <v/>
      </c>
      <c r="V364" t="str">
        <f>IF($T364="","",INDEX(CATEGORIAS!$A:$A,MATCH($T364,CATEGORIAS!$B:$B,0)))</f>
        <v/>
      </c>
      <c r="W364" t="str">
        <f>IF($U364="","",INDEX(SUBCATEGORIAS!$A:$A,MATCH($U364,SUBCATEGORIAS!$B:$B,0)))</f>
        <v/>
      </c>
      <c r="X364" t="str">
        <f t="shared" si="86"/>
        <v/>
      </c>
      <c r="Y364" t="str">
        <f t="shared" si="91"/>
        <v/>
      </c>
      <c r="Z364" t="str">
        <f t="shared" si="92"/>
        <v/>
      </c>
      <c r="AB364">
        <v>362</v>
      </c>
      <c r="AC364" t="str">
        <f t="shared" si="95"/>
        <v/>
      </c>
      <c r="AD364" t="str">
        <f>IFERROR(IF(MATCH($AC355,$P:$P,0)&gt;0,CONCATENATE("disponible: ",INDEX($Z:$Z,MATCH($AC355,$P:$P,0)),","),0),"")</f>
        <v>disponible: 'si',</v>
      </c>
      <c r="AI364" t="str">
        <f>IF($D364="","",INDEX(CATEGORIAS!$A:$A,MATCH($D364,CATEGORIAS!$B:$B,0)))</f>
        <v/>
      </c>
      <c r="AJ364" t="str">
        <f>IF($E364="","",INDEX(SUBCATEGORIAS!$A:$A,MATCH($E364,SUBCATEGORIAS!$B:$B,0)))</f>
        <v/>
      </c>
      <c r="AK364" t="str">
        <f t="shared" si="87"/>
        <v/>
      </c>
      <c r="AM364" s="2" t="str">
        <f t="shared" si="93"/>
        <v/>
      </c>
      <c r="AN364" t="str">
        <f t="shared" si="94"/>
        <v/>
      </c>
      <c r="AO364" t="str">
        <f t="shared" si="88"/>
        <v/>
      </c>
      <c r="AP364" t="str">
        <f t="shared" si="89"/>
        <v/>
      </c>
    </row>
    <row r="365" spans="1:42" x14ac:dyDescent="0.25">
      <c r="A365" t="str">
        <f>IF(C365="","",MAX($A$2:A364)+1)</f>
        <v/>
      </c>
      <c r="B365" s="3" t="str">
        <f>IF(C365="","",IF(COUNTIF($C$2:$C364,$C365)=0,MAX($B$2:$B364)+1,""))</f>
        <v/>
      </c>
      <c r="L365" t="s">
        <v>625</v>
      </c>
      <c r="M365" s="3" t="str">
        <f t="shared" si="90"/>
        <v/>
      </c>
      <c r="N365" s="3" t="str">
        <f>IF(C365="","",IF(AND(C365&lt;&gt;"",D365&lt;&gt;"",E365&lt;&gt;"",I365&lt;&gt;"",M365&lt;&gt;"",J365&lt;&gt;"",IFERROR(MATCH(INDEX($B:$B,MATCH($C365,$C:$C,0)),IMAGENES!$B:$B,0),-1)&gt;0),"'si'","'no'"))</f>
        <v/>
      </c>
      <c r="P365" t="str">
        <f t="shared" si="80"/>
        <v/>
      </c>
      <c r="Q365" t="str">
        <f t="shared" si="81"/>
        <v/>
      </c>
      <c r="R365" t="str">
        <f t="shared" si="82"/>
        <v/>
      </c>
      <c r="S365" t="str">
        <f t="shared" si="83"/>
        <v/>
      </c>
      <c r="T365" t="str">
        <f t="shared" si="84"/>
        <v/>
      </c>
      <c r="U365" t="str">
        <f t="shared" si="85"/>
        <v/>
      </c>
      <c r="V365" t="str">
        <f>IF($T365="","",INDEX(CATEGORIAS!$A:$A,MATCH($T365,CATEGORIAS!$B:$B,0)))</f>
        <v/>
      </c>
      <c r="W365" t="str">
        <f>IF($U365="","",INDEX(SUBCATEGORIAS!$A:$A,MATCH($U365,SUBCATEGORIAS!$B:$B,0)))</f>
        <v/>
      </c>
      <c r="X365" t="str">
        <f t="shared" si="86"/>
        <v/>
      </c>
      <c r="Y365" t="str">
        <f t="shared" si="91"/>
        <v/>
      </c>
      <c r="Z365" t="str">
        <f t="shared" si="92"/>
        <v/>
      </c>
      <c r="AB365">
        <v>363</v>
      </c>
      <c r="AC365" t="str">
        <f t="shared" si="95"/>
        <v/>
      </c>
      <c r="AD365" t="str">
        <f>IFERROR(IF(MATCH($AC355,$P:$P,0)&gt;0,"},",0),"")</f>
        <v>},</v>
      </c>
      <c r="AI365" t="str">
        <f>IF($D365="","",INDEX(CATEGORIAS!$A:$A,MATCH($D365,CATEGORIAS!$B:$B,0)))</f>
        <v/>
      </c>
      <c r="AJ365" t="str">
        <f>IF($E365="","",INDEX(SUBCATEGORIAS!$A:$A,MATCH($E365,SUBCATEGORIAS!$B:$B,0)))</f>
        <v/>
      </c>
      <c r="AK365" t="str">
        <f t="shared" si="87"/>
        <v/>
      </c>
      <c r="AM365" s="2" t="str">
        <f t="shared" si="93"/>
        <v/>
      </c>
      <c r="AN365" t="str">
        <f t="shared" si="94"/>
        <v/>
      </c>
      <c r="AO365" t="str">
        <f t="shared" si="88"/>
        <v/>
      </c>
      <c r="AP365" t="str">
        <f t="shared" si="89"/>
        <v/>
      </c>
    </row>
    <row r="366" spans="1:42" x14ac:dyDescent="0.25">
      <c r="A366" t="str">
        <f>IF(C366="","",MAX($A$2:A365)+1)</f>
        <v/>
      </c>
      <c r="B366" s="3" t="str">
        <f>IF(C366="","",IF(COUNTIF($C$2:$C365,$C366)=0,MAX($B$2:$B365)+1,""))</f>
        <v/>
      </c>
      <c r="L366" t="s">
        <v>625</v>
      </c>
      <c r="M366" s="3" t="str">
        <f t="shared" si="90"/>
        <v/>
      </c>
      <c r="N366" s="3" t="str">
        <f>IF(C366="","",IF(AND(C366&lt;&gt;"",D366&lt;&gt;"",E366&lt;&gt;"",I366&lt;&gt;"",M366&lt;&gt;"",J366&lt;&gt;"",IFERROR(MATCH(INDEX($B:$B,MATCH($C366,$C:$C,0)),IMAGENES!$B:$B,0),-1)&gt;0),"'si'","'no'"))</f>
        <v/>
      </c>
      <c r="P366" t="str">
        <f t="shared" si="80"/>
        <v/>
      </c>
      <c r="Q366" t="str">
        <f t="shared" si="81"/>
        <v/>
      </c>
      <c r="R366" t="str">
        <f t="shared" si="82"/>
        <v/>
      </c>
      <c r="S366" t="str">
        <f t="shared" si="83"/>
        <v/>
      </c>
      <c r="T366" t="str">
        <f t="shared" si="84"/>
        <v/>
      </c>
      <c r="U366" t="str">
        <f t="shared" si="85"/>
        <v/>
      </c>
      <c r="V366" t="str">
        <f>IF($T366="","",INDEX(CATEGORIAS!$A:$A,MATCH($T366,CATEGORIAS!$B:$B,0)))</f>
        <v/>
      </c>
      <c r="W366" t="str">
        <f>IF($U366="","",INDEX(SUBCATEGORIAS!$A:$A,MATCH($U366,SUBCATEGORIAS!$B:$B,0)))</f>
        <v/>
      </c>
      <c r="X366" t="str">
        <f t="shared" si="86"/>
        <v/>
      </c>
      <c r="Y366" t="str">
        <f t="shared" si="91"/>
        <v/>
      </c>
      <c r="Z366" t="str">
        <f t="shared" si="92"/>
        <v/>
      </c>
      <c r="AB366">
        <v>364</v>
      </c>
      <c r="AC366">
        <f t="shared" si="95"/>
        <v>34</v>
      </c>
      <c r="AD366" t="str">
        <f>IFERROR(IF(MATCH($AC366,$P:$P,0)&gt;0,"{",0),"")</f>
        <v>{</v>
      </c>
      <c r="AI366" t="str">
        <f>IF($D366="","",INDEX(CATEGORIAS!$A:$A,MATCH($D366,CATEGORIAS!$B:$B,0)))</f>
        <v/>
      </c>
      <c r="AJ366" t="str">
        <f>IF($E366="","",INDEX(SUBCATEGORIAS!$A:$A,MATCH($E366,SUBCATEGORIAS!$B:$B,0)))</f>
        <v/>
      </c>
      <c r="AK366" t="str">
        <f t="shared" si="87"/>
        <v/>
      </c>
      <c r="AM366" s="2" t="str">
        <f t="shared" si="93"/>
        <v/>
      </c>
      <c r="AN366" t="str">
        <f t="shared" si="94"/>
        <v/>
      </c>
      <c r="AO366" t="str">
        <f t="shared" si="88"/>
        <v/>
      </c>
      <c r="AP366" t="str">
        <f t="shared" si="89"/>
        <v/>
      </c>
    </row>
    <row r="367" spans="1:42" x14ac:dyDescent="0.25">
      <c r="A367" t="str">
        <f>IF(C367="","",MAX($A$2:A366)+1)</f>
        <v/>
      </c>
      <c r="B367" s="3" t="str">
        <f>IF(C367="","",IF(COUNTIF($C$2:$C366,$C367)=0,MAX($B$2:$B366)+1,""))</f>
        <v/>
      </c>
      <c r="L367" t="s">
        <v>625</v>
      </c>
      <c r="M367" s="3" t="str">
        <f t="shared" si="90"/>
        <v/>
      </c>
      <c r="N367" s="3" t="str">
        <f>IF(C367="","",IF(AND(C367&lt;&gt;"",D367&lt;&gt;"",E367&lt;&gt;"",I367&lt;&gt;"",M367&lt;&gt;"",J367&lt;&gt;"",IFERROR(MATCH(INDEX($B:$B,MATCH($C367,$C:$C,0)),IMAGENES!$B:$B,0),-1)&gt;0),"'si'","'no'"))</f>
        <v/>
      </c>
      <c r="P367" t="str">
        <f t="shared" si="80"/>
        <v/>
      </c>
      <c r="Q367" t="str">
        <f t="shared" si="81"/>
        <v/>
      </c>
      <c r="R367" t="str">
        <f t="shared" si="82"/>
        <v/>
      </c>
      <c r="S367" t="str">
        <f t="shared" si="83"/>
        <v/>
      </c>
      <c r="T367" t="str">
        <f t="shared" si="84"/>
        <v/>
      </c>
      <c r="U367" t="str">
        <f t="shared" si="85"/>
        <v/>
      </c>
      <c r="V367" t="str">
        <f>IF($T367="","",INDEX(CATEGORIAS!$A:$A,MATCH($T367,CATEGORIAS!$B:$B,0)))</f>
        <v/>
      </c>
      <c r="W367" t="str">
        <f>IF($U367="","",INDEX(SUBCATEGORIAS!$A:$A,MATCH($U367,SUBCATEGORIAS!$B:$B,0)))</f>
        <v/>
      </c>
      <c r="X367" t="str">
        <f t="shared" si="86"/>
        <v/>
      </c>
      <c r="Y367" t="str">
        <f t="shared" si="91"/>
        <v/>
      </c>
      <c r="Z367" t="str">
        <f t="shared" si="92"/>
        <v/>
      </c>
      <c r="AB367">
        <v>365</v>
      </c>
      <c r="AC367" t="str">
        <f t="shared" si="95"/>
        <v/>
      </c>
      <c r="AD367" t="str">
        <f>IFERROR(IF(MATCH($AC366,$P:$P,0)&gt;0,CONCATENATE("id_articulo: ",$AC366,","),0),"")</f>
        <v>id_articulo: 34,</v>
      </c>
      <c r="AI367" t="str">
        <f>IF($D367="","",INDEX(CATEGORIAS!$A:$A,MATCH($D367,CATEGORIAS!$B:$B,0)))</f>
        <v/>
      </c>
      <c r="AJ367" t="str">
        <f>IF($E367="","",INDEX(SUBCATEGORIAS!$A:$A,MATCH($E367,SUBCATEGORIAS!$B:$B,0)))</f>
        <v/>
      </c>
      <c r="AK367" t="str">
        <f t="shared" si="87"/>
        <v/>
      </c>
      <c r="AM367" s="2" t="str">
        <f t="shared" si="93"/>
        <v/>
      </c>
      <c r="AN367" t="str">
        <f t="shared" si="94"/>
        <v/>
      </c>
      <c r="AO367" t="str">
        <f t="shared" si="88"/>
        <v/>
      </c>
      <c r="AP367" t="str">
        <f t="shared" si="89"/>
        <v/>
      </c>
    </row>
    <row r="368" spans="1:42" x14ac:dyDescent="0.25">
      <c r="A368" t="str">
        <f>IF(C368="","",MAX($A$2:A367)+1)</f>
        <v/>
      </c>
      <c r="B368" s="3" t="str">
        <f>IF(C368="","",IF(COUNTIF($C$2:$C367,$C368)=0,MAX($B$2:$B367)+1,""))</f>
        <v/>
      </c>
      <c r="L368" t="s">
        <v>625</v>
      </c>
      <c r="M368" s="3" t="str">
        <f t="shared" si="90"/>
        <v/>
      </c>
      <c r="N368" s="3" t="str">
        <f>IF(C368="","",IF(AND(C368&lt;&gt;"",D368&lt;&gt;"",E368&lt;&gt;"",I368&lt;&gt;"",M368&lt;&gt;"",J368&lt;&gt;"",IFERROR(MATCH(INDEX($B:$B,MATCH($C368,$C:$C,0)),IMAGENES!$B:$B,0),-1)&gt;0),"'si'","'no'"))</f>
        <v/>
      </c>
      <c r="P368" t="str">
        <f t="shared" si="80"/>
        <v/>
      </c>
      <c r="Q368" t="str">
        <f t="shared" si="81"/>
        <v/>
      </c>
      <c r="R368" t="str">
        <f t="shared" si="82"/>
        <v/>
      </c>
      <c r="S368" t="str">
        <f t="shared" si="83"/>
        <v/>
      </c>
      <c r="T368" t="str">
        <f t="shared" si="84"/>
        <v/>
      </c>
      <c r="U368" t="str">
        <f t="shared" si="85"/>
        <v/>
      </c>
      <c r="V368" t="str">
        <f>IF($T368="","",INDEX(CATEGORIAS!$A:$A,MATCH($T368,CATEGORIAS!$B:$B,0)))</f>
        <v/>
      </c>
      <c r="W368" t="str">
        <f>IF($U368="","",INDEX(SUBCATEGORIAS!$A:$A,MATCH($U368,SUBCATEGORIAS!$B:$B,0)))</f>
        <v/>
      </c>
      <c r="X368" t="str">
        <f t="shared" si="86"/>
        <v/>
      </c>
      <c r="Y368" t="str">
        <f t="shared" si="91"/>
        <v/>
      </c>
      <c r="Z368" t="str">
        <f t="shared" si="92"/>
        <v/>
      </c>
      <c r="AB368">
        <v>366</v>
      </c>
      <c r="AC368" t="str">
        <f t="shared" si="95"/>
        <v/>
      </c>
      <c r="AD368" t="str">
        <f>IFERROR(IF(MATCH($AC366,$P:$P,0)&gt;0,CONCATENATE("nombre: '",INDEX($Q:$Q,MATCH($AC366,$P:$P,0)),"',"),0),"")</f>
        <v>nombre: 'Cometa de tiburón',</v>
      </c>
      <c r="AI368" t="str">
        <f>IF($D368="","",INDEX(CATEGORIAS!$A:$A,MATCH($D368,CATEGORIAS!$B:$B,0)))</f>
        <v/>
      </c>
      <c r="AJ368" t="str">
        <f>IF($E368="","",INDEX(SUBCATEGORIAS!$A:$A,MATCH($E368,SUBCATEGORIAS!$B:$B,0)))</f>
        <v/>
      </c>
      <c r="AK368" t="str">
        <f t="shared" si="87"/>
        <v/>
      </c>
      <c r="AM368" s="2" t="str">
        <f t="shared" si="93"/>
        <v/>
      </c>
      <c r="AN368" t="str">
        <f t="shared" si="94"/>
        <v/>
      </c>
      <c r="AO368" t="str">
        <f t="shared" si="88"/>
        <v/>
      </c>
      <c r="AP368" t="str">
        <f t="shared" si="89"/>
        <v/>
      </c>
    </row>
    <row r="369" spans="1:42" x14ac:dyDescent="0.25">
      <c r="A369" t="str">
        <f>IF(C369="","",MAX($A$2:A368)+1)</f>
        <v/>
      </c>
      <c r="B369" s="3" t="str">
        <f>IF(C369="","",IF(COUNTIF($C$2:$C368,$C369)=0,MAX($B$2:$B368)+1,""))</f>
        <v/>
      </c>
      <c r="L369" t="s">
        <v>625</v>
      </c>
      <c r="M369" s="3" t="str">
        <f t="shared" si="90"/>
        <v/>
      </c>
      <c r="N369" s="3" t="str">
        <f>IF(C369="","",IF(AND(C369&lt;&gt;"",D369&lt;&gt;"",E369&lt;&gt;"",I369&lt;&gt;"",M369&lt;&gt;"",J369&lt;&gt;"",IFERROR(MATCH(INDEX($B:$B,MATCH($C369,$C:$C,0)),IMAGENES!$B:$B,0),-1)&gt;0),"'si'","'no'"))</f>
        <v/>
      </c>
      <c r="P369" t="str">
        <f t="shared" si="80"/>
        <v/>
      </c>
      <c r="Q369" t="str">
        <f t="shared" si="81"/>
        <v/>
      </c>
      <c r="R369" t="str">
        <f t="shared" si="82"/>
        <v/>
      </c>
      <c r="S369" t="str">
        <f t="shared" si="83"/>
        <v/>
      </c>
      <c r="T369" t="str">
        <f t="shared" si="84"/>
        <v/>
      </c>
      <c r="U369" t="str">
        <f t="shared" si="85"/>
        <v/>
      </c>
      <c r="V369" t="str">
        <f>IF($T369="","",INDEX(CATEGORIAS!$A:$A,MATCH($T369,CATEGORIAS!$B:$B,0)))</f>
        <v/>
      </c>
      <c r="W369" t="str">
        <f>IF($U369="","",INDEX(SUBCATEGORIAS!$A:$A,MATCH($U369,SUBCATEGORIAS!$B:$B,0)))</f>
        <v/>
      </c>
      <c r="X369" t="str">
        <f t="shared" si="86"/>
        <v/>
      </c>
      <c r="Y369" t="str">
        <f t="shared" si="91"/>
        <v/>
      </c>
      <c r="Z369" t="str">
        <f t="shared" si="92"/>
        <v/>
      </c>
      <c r="AB369">
        <v>367</v>
      </c>
      <c r="AC369" t="str">
        <f t="shared" si="95"/>
        <v/>
      </c>
      <c r="AD369" t="str">
        <f>IFERROR(IF(MATCH($AC366,$P:$P,0)&gt;0,CONCATENATE("descripcion: '",INDEX($R:$R,MATCH($AC366,$P:$P,0)),"',"),0),"")</f>
        <v>descripcion: 'Cometa tiburon diseño aleatorio 150x180cm',</v>
      </c>
      <c r="AI369" t="str">
        <f>IF($D369="","",INDEX(CATEGORIAS!$A:$A,MATCH($D369,CATEGORIAS!$B:$B,0)))</f>
        <v/>
      </c>
      <c r="AJ369" t="str">
        <f>IF($E369="","",INDEX(SUBCATEGORIAS!$A:$A,MATCH($E369,SUBCATEGORIAS!$B:$B,0)))</f>
        <v/>
      </c>
      <c r="AK369" t="str">
        <f t="shared" si="87"/>
        <v/>
      </c>
      <c r="AM369" s="2" t="str">
        <f t="shared" si="93"/>
        <v/>
      </c>
      <c r="AN369" t="str">
        <f t="shared" si="94"/>
        <v/>
      </c>
      <c r="AO369" t="str">
        <f t="shared" si="88"/>
        <v/>
      </c>
      <c r="AP369" t="str">
        <f t="shared" si="89"/>
        <v/>
      </c>
    </row>
    <row r="370" spans="1:42" x14ac:dyDescent="0.25">
      <c r="A370" t="str">
        <f>IF(C370="","",MAX($A$2:A369)+1)</f>
        <v/>
      </c>
      <c r="B370" s="3" t="str">
        <f>IF(C370="","",IF(COUNTIF($C$2:$C369,$C370)=0,MAX($B$2:$B369)+1,""))</f>
        <v/>
      </c>
      <c r="L370" t="s">
        <v>625</v>
      </c>
      <c r="M370" s="3" t="str">
        <f t="shared" si="90"/>
        <v/>
      </c>
      <c r="N370" s="3" t="str">
        <f>IF(C370="","",IF(AND(C370&lt;&gt;"",D370&lt;&gt;"",E370&lt;&gt;"",I370&lt;&gt;"",M370&lt;&gt;"",J370&lt;&gt;"",IFERROR(MATCH(INDEX($B:$B,MATCH($C370,$C:$C,0)),IMAGENES!$B:$B,0),-1)&gt;0),"'si'","'no'"))</f>
        <v/>
      </c>
      <c r="P370" t="str">
        <f t="shared" si="80"/>
        <v/>
      </c>
      <c r="Q370" t="str">
        <f t="shared" si="81"/>
        <v/>
      </c>
      <c r="R370" t="str">
        <f t="shared" si="82"/>
        <v/>
      </c>
      <c r="S370" t="str">
        <f t="shared" si="83"/>
        <v/>
      </c>
      <c r="T370" t="str">
        <f t="shared" si="84"/>
        <v/>
      </c>
      <c r="U370" t="str">
        <f t="shared" si="85"/>
        <v/>
      </c>
      <c r="V370" t="str">
        <f>IF($T370="","",INDEX(CATEGORIAS!$A:$A,MATCH($T370,CATEGORIAS!$B:$B,0)))</f>
        <v/>
      </c>
      <c r="W370" t="str">
        <f>IF($U370="","",INDEX(SUBCATEGORIAS!$A:$A,MATCH($U370,SUBCATEGORIAS!$B:$B,0)))</f>
        <v/>
      </c>
      <c r="X370" t="str">
        <f t="shared" si="86"/>
        <v/>
      </c>
      <c r="Y370" t="str">
        <f t="shared" si="91"/>
        <v/>
      </c>
      <c r="Z370" t="str">
        <f t="shared" si="92"/>
        <v/>
      </c>
      <c r="AB370">
        <v>368</v>
      </c>
      <c r="AC370" t="str">
        <f t="shared" si="95"/>
        <v/>
      </c>
      <c r="AD370" t="str">
        <f>IFERROR(IF(MATCH($AC366,$P:$P,0)&gt;0,CONCATENATE("descripcion_larga: '",INDEX($S:$S,MATCH($AC366,$P:$P,0)),"',"),0),"")</f>
        <v>descripcion_larga: '0',</v>
      </c>
      <c r="AI370" t="str">
        <f>IF($D370="","",INDEX(CATEGORIAS!$A:$A,MATCH($D370,CATEGORIAS!$B:$B,0)))</f>
        <v/>
      </c>
      <c r="AJ370" t="str">
        <f>IF($E370="","",INDEX(SUBCATEGORIAS!$A:$A,MATCH($E370,SUBCATEGORIAS!$B:$B,0)))</f>
        <v/>
      </c>
      <c r="AK370" t="str">
        <f t="shared" si="87"/>
        <v/>
      </c>
      <c r="AM370" s="2" t="str">
        <f t="shared" si="93"/>
        <v/>
      </c>
      <c r="AN370" t="str">
        <f t="shared" si="94"/>
        <v/>
      </c>
      <c r="AO370" t="str">
        <f t="shared" si="88"/>
        <v/>
      </c>
      <c r="AP370" t="str">
        <f t="shared" si="89"/>
        <v/>
      </c>
    </row>
    <row r="371" spans="1:42" x14ac:dyDescent="0.25">
      <c r="A371" t="str">
        <f>IF(C371="","",MAX($A$2:A370)+1)</f>
        <v/>
      </c>
      <c r="B371" s="3" t="str">
        <f>IF(C371="","",IF(COUNTIF($C$2:$C370,$C371)=0,MAX($B$2:$B370)+1,""))</f>
        <v/>
      </c>
      <c r="L371" t="s">
        <v>625</v>
      </c>
      <c r="M371" s="3" t="str">
        <f t="shared" si="90"/>
        <v/>
      </c>
      <c r="N371" s="3" t="str">
        <f>IF(C371="","",IF(AND(C371&lt;&gt;"",D371&lt;&gt;"",E371&lt;&gt;"",I371&lt;&gt;"",M371&lt;&gt;"",J371&lt;&gt;"",IFERROR(MATCH(INDEX($B:$B,MATCH($C371,$C:$C,0)),IMAGENES!$B:$B,0),-1)&gt;0),"'si'","'no'"))</f>
        <v/>
      </c>
      <c r="P371" t="str">
        <f t="shared" si="80"/>
        <v/>
      </c>
      <c r="Q371" t="str">
        <f t="shared" si="81"/>
        <v/>
      </c>
      <c r="R371" t="str">
        <f t="shared" si="82"/>
        <v/>
      </c>
      <c r="S371" t="str">
        <f t="shared" si="83"/>
        <v/>
      </c>
      <c r="T371" t="str">
        <f t="shared" si="84"/>
        <v/>
      </c>
      <c r="U371" t="str">
        <f t="shared" si="85"/>
        <v/>
      </c>
      <c r="V371" t="str">
        <f>IF($T371="","",INDEX(CATEGORIAS!$A:$A,MATCH($T371,CATEGORIAS!$B:$B,0)))</f>
        <v/>
      </c>
      <c r="W371" t="str">
        <f>IF($U371="","",INDEX(SUBCATEGORIAS!$A:$A,MATCH($U371,SUBCATEGORIAS!$B:$B,0)))</f>
        <v/>
      </c>
      <c r="X371" t="str">
        <f t="shared" si="86"/>
        <v/>
      </c>
      <c r="Y371" t="str">
        <f t="shared" si="91"/>
        <v/>
      </c>
      <c r="Z371" t="str">
        <f t="shared" si="92"/>
        <v/>
      </c>
      <c r="AB371">
        <v>369</v>
      </c>
      <c r="AC371" t="str">
        <f t="shared" si="95"/>
        <v/>
      </c>
      <c r="AD371" t="str">
        <f>IFERROR(IF(MATCH($AC366,$P:$P,0)&gt;0,CONCATENATE("id_categoria: '",INDEX($V:$V,MATCH($AC366,$P:$P,0)),"',"),0),"")</f>
        <v>id_categoria: '7',</v>
      </c>
      <c r="AI371" t="str">
        <f>IF($D371="","",INDEX(CATEGORIAS!$A:$A,MATCH($D371,CATEGORIAS!$B:$B,0)))</f>
        <v/>
      </c>
      <c r="AJ371" t="str">
        <f>IF($E371="","",INDEX(SUBCATEGORIAS!$A:$A,MATCH($E371,SUBCATEGORIAS!$B:$B,0)))</f>
        <v/>
      </c>
      <c r="AK371" t="str">
        <f t="shared" si="87"/>
        <v/>
      </c>
      <c r="AM371" s="2" t="str">
        <f t="shared" si="93"/>
        <v/>
      </c>
      <c r="AN371" t="str">
        <f t="shared" si="94"/>
        <v/>
      </c>
      <c r="AO371" t="str">
        <f t="shared" si="88"/>
        <v/>
      </c>
      <c r="AP371" t="str">
        <f t="shared" si="89"/>
        <v/>
      </c>
    </row>
    <row r="372" spans="1:42" x14ac:dyDescent="0.25">
      <c r="A372" t="str">
        <f>IF(C372="","",MAX($A$2:A371)+1)</f>
        <v/>
      </c>
      <c r="B372" s="3" t="str">
        <f>IF(C372="","",IF(COUNTIF($C$2:$C371,$C372)=0,MAX($B$2:$B371)+1,""))</f>
        <v/>
      </c>
      <c r="L372" t="s">
        <v>625</v>
      </c>
      <c r="M372" s="3" t="str">
        <f t="shared" si="90"/>
        <v/>
      </c>
      <c r="N372" s="3" t="str">
        <f>IF(C372="","",IF(AND(C372&lt;&gt;"",D372&lt;&gt;"",E372&lt;&gt;"",I372&lt;&gt;"",M372&lt;&gt;"",J372&lt;&gt;"",IFERROR(MATCH(INDEX($B:$B,MATCH($C372,$C:$C,0)),IMAGENES!$B:$B,0),-1)&gt;0),"'si'","'no'"))</f>
        <v/>
      </c>
      <c r="P372" t="str">
        <f t="shared" si="80"/>
        <v/>
      </c>
      <c r="Q372" t="str">
        <f t="shared" si="81"/>
        <v/>
      </c>
      <c r="R372" t="str">
        <f t="shared" si="82"/>
        <v/>
      </c>
      <c r="S372" t="str">
        <f t="shared" si="83"/>
        <v/>
      </c>
      <c r="T372" t="str">
        <f t="shared" si="84"/>
        <v/>
      </c>
      <c r="U372" t="str">
        <f t="shared" si="85"/>
        <v/>
      </c>
      <c r="V372" t="str">
        <f>IF($T372="","",INDEX(CATEGORIAS!$A:$A,MATCH($T372,CATEGORIAS!$B:$B,0)))</f>
        <v/>
      </c>
      <c r="W372" t="str">
        <f>IF($U372="","",INDEX(SUBCATEGORIAS!$A:$A,MATCH($U372,SUBCATEGORIAS!$B:$B,0)))</f>
        <v/>
      </c>
      <c r="X372" t="str">
        <f t="shared" si="86"/>
        <v/>
      </c>
      <c r="Y372" t="str">
        <f t="shared" si="91"/>
        <v/>
      </c>
      <c r="Z372" t="str">
        <f t="shared" si="92"/>
        <v/>
      </c>
      <c r="AB372">
        <v>370</v>
      </c>
      <c r="AC372" t="str">
        <f t="shared" si="95"/>
        <v/>
      </c>
      <c r="AD372" t="str">
        <f>IFERROR(IF(MATCH($AC366,$P:$P,0)&gt;0,CONCATENATE("id_subcategoria: '",INDEX($W:$W,MATCH($AC366,$P:$P,0)),"',"),0),"")</f>
        <v>id_subcategoria: '35',</v>
      </c>
      <c r="AI372" t="str">
        <f>IF($D372="","",INDEX(CATEGORIAS!$A:$A,MATCH($D372,CATEGORIAS!$B:$B,0)))</f>
        <v/>
      </c>
      <c r="AJ372" t="str">
        <f>IF($E372="","",INDEX(SUBCATEGORIAS!$A:$A,MATCH($E372,SUBCATEGORIAS!$B:$B,0)))</f>
        <v/>
      </c>
      <c r="AK372" t="str">
        <f t="shared" si="87"/>
        <v/>
      </c>
      <c r="AM372" s="2" t="str">
        <f t="shared" si="93"/>
        <v/>
      </c>
      <c r="AN372" t="str">
        <f t="shared" si="94"/>
        <v/>
      </c>
      <c r="AO372" t="str">
        <f t="shared" si="88"/>
        <v/>
      </c>
      <c r="AP372" t="str">
        <f t="shared" si="89"/>
        <v/>
      </c>
    </row>
    <row r="373" spans="1:42" x14ac:dyDescent="0.25">
      <c r="A373" t="str">
        <f>IF(C373="","",MAX($A$2:A372)+1)</f>
        <v/>
      </c>
      <c r="B373" s="3" t="str">
        <f>IF(C373="","",IF(COUNTIF($C$2:$C372,$C373)=0,MAX($B$2:$B372)+1,""))</f>
        <v/>
      </c>
      <c r="L373" t="s">
        <v>625</v>
      </c>
      <c r="M373" s="3" t="str">
        <f t="shared" si="90"/>
        <v/>
      </c>
      <c r="N373" s="3" t="str">
        <f>IF(C373="","",IF(AND(C373&lt;&gt;"",D373&lt;&gt;"",E373&lt;&gt;"",I373&lt;&gt;"",M373&lt;&gt;"",J373&lt;&gt;"",IFERROR(MATCH(INDEX($B:$B,MATCH($C373,$C:$C,0)),IMAGENES!$B:$B,0),-1)&gt;0),"'si'","'no'"))</f>
        <v/>
      </c>
      <c r="P373" t="str">
        <f t="shared" si="80"/>
        <v/>
      </c>
      <c r="Q373" t="str">
        <f t="shared" si="81"/>
        <v/>
      </c>
      <c r="R373" t="str">
        <f t="shared" si="82"/>
        <v/>
      </c>
      <c r="S373" t="str">
        <f t="shared" si="83"/>
        <v/>
      </c>
      <c r="T373" t="str">
        <f t="shared" si="84"/>
        <v/>
      </c>
      <c r="U373" t="str">
        <f t="shared" si="85"/>
        <v/>
      </c>
      <c r="V373" t="str">
        <f>IF($T373="","",INDEX(CATEGORIAS!$A:$A,MATCH($T373,CATEGORIAS!$B:$B,0)))</f>
        <v/>
      </c>
      <c r="W373" t="str">
        <f>IF($U373="","",INDEX(SUBCATEGORIAS!$A:$A,MATCH($U373,SUBCATEGORIAS!$B:$B,0)))</f>
        <v/>
      </c>
      <c r="X373" t="str">
        <f t="shared" si="86"/>
        <v/>
      </c>
      <c r="Y373" t="str">
        <f t="shared" si="91"/>
        <v/>
      </c>
      <c r="Z373" t="str">
        <f t="shared" si="92"/>
        <v/>
      </c>
      <c r="AB373">
        <v>371</v>
      </c>
      <c r="AC373" t="str">
        <f t="shared" si="95"/>
        <v/>
      </c>
      <c r="AD373" t="str">
        <f>IFERROR(IF(MATCH($AC366,$P:$P,0)&gt;0,CONCATENATE("precio: ",INDEX($X:$X,MATCH($AC366,$P:$P,0)),","),0),"")</f>
        <v>precio: 4990,</v>
      </c>
      <c r="AI373" t="str">
        <f>IF($D373="","",INDEX(CATEGORIAS!$A:$A,MATCH($D373,CATEGORIAS!$B:$B,0)))</f>
        <v/>
      </c>
      <c r="AJ373" t="str">
        <f>IF($E373="","",INDEX(SUBCATEGORIAS!$A:$A,MATCH($E373,SUBCATEGORIAS!$B:$B,0)))</f>
        <v/>
      </c>
      <c r="AK373" t="str">
        <f t="shared" si="87"/>
        <v/>
      </c>
      <c r="AM373" s="2" t="str">
        <f t="shared" si="93"/>
        <v/>
      </c>
      <c r="AN373" t="str">
        <f t="shared" si="94"/>
        <v/>
      </c>
      <c r="AO373" t="str">
        <f t="shared" si="88"/>
        <v/>
      </c>
      <c r="AP373" t="str">
        <f t="shared" si="89"/>
        <v/>
      </c>
    </row>
    <row r="374" spans="1:42" x14ac:dyDescent="0.25">
      <c r="A374" t="str">
        <f>IF(C374="","",MAX($A$2:A373)+1)</f>
        <v/>
      </c>
      <c r="B374" s="3" t="str">
        <f>IF(C374="","",IF(COUNTIF($C$2:$C373,$C374)=0,MAX($B$2:$B373)+1,""))</f>
        <v/>
      </c>
      <c r="L374" t="s">
        <v>625</v>
      </c>
      <c r="M374" s="3" t="str">
        <f t="shared" si="90"/>
        <v/>
      </c>
      <c r="N374" s="3" t="str">
        <f>IF(C374="","",IF(AND(C374&lt;&gt;"",D374&lt;&gt;"",E374&lt;&gt;"",I374&lt;&gt;"",M374&lt;&gt;"",J374&lt;&gt;"",IFERROR(MATCH(INDEX($B:$B,MATCH($C374,$C:$C,0)),IMAGENES!$B:$B,0),-1)&gt;0),"'si'","'no'"))</f>
        <v/>
      </c>
      <c r="P374" t="str">
        <f t="shared" si="80"/>
        <v/>
      </c>
      <c r="Q374" t="str">
        <f t="shared" si="81"/>
        <v/>
      </c>
      <c r="R374" t="str">
        <f t="shared" si="82"/>
        <v/>
      </c>
      <c r="S374" t="str">
        <f t="shared" si="83"/>
        <v/>
      </c>
      <c r="T374" t="str">
        <f t="shared" si="84"/>
        <v/>
      </c>
      <c r="U374" t="str">
        <f t="shared" si="85"/>
        <v/>
      </c>
      <c r="V374" t="str">
        <f>IF($T374="","",INDEX(CATEGORIAS!$A:$A,MATCH($T374,CATEGORIAS!$B:$B,0)))</f>
        <v/>
      </c>
      <c r="W374" t="str">
        <f>IF($U374="","",INDEX(SUBCATEGORIAS!$A:$A,MATCH($U374,SUBCATEGORIAS!$B:$B,0)))</f>
        <v/>
      </c>
      <c r="X374" t="str">
        <f t="shared" si="86"/>
        <v/>
      </c>
      <c r="Y374" t="str">
        <f t="shared" si="91"/>
        <v/>
      </c>
      <c r="Z374" t="str">
        <f t="shared" si="92"/>
        <v/>
      </c>
      <c r="AB374">
        <v>372</v>
      </c>
      <c r="AC374" t="str">
        <f t="shared" si="95"/>
        <v/>
      </c>
      <c r="AD374" t="str">
        <f>IFERROR(IF(MATCH($AC366,$P:$P,0)&gt;0,CONCATENATE("video: ",IF(OR(INDEX($Y:$Y,MATCH($AC366,$P:$P,0))=0,INDEX($Y:$Y,MATCH($AC366,$P:$P,0))=" ",INDEX($Y:$Y,MATCH($AC366,$P:$P,0))=""),CONCATENATE(CHAR(39),CHAR(39)),CONCATENATE(CHAR(39),INDEX($Y:$Y,MATCH($AC366,$P:$P,0)),CHAR(39))),","),0),"")</f>
        <v>video: '',</v>
      </c>
      <c r="AI374" t="str">
        <f>IF($D374="","",INDEX(CATEGORIAS!$A:$A,MATCH($D374,CATEGORIAS!$B:$B,0)))</f>
        <v/>
      </c>
      <c r="AJ374" t="str">
        <f>IF($E374="","",INDEX(SUBCATEGORIAS!$A:$A,MATCH($E374,SUBCATEGORIAS!$B:$B,0)))</f>
        <v/>
      </c>
      <c r="AK374" t="str">
        <f t="shared" si="87"/>
        <v/>
      </c>
      <c r="AM374" s="2" t="str">
        <f t="shared" si="93"/>
        <v/>
      </c>
      <c r="AN374" t="str">
        <f t="shared" si="94"/>
        <v/>
      </c>
      <c r="AO374" t="str">
        <f t="shared" si="88"/>
        <v/>
      </c>
      <c r="AP374" t="str">
        <f t="shared" si="89"/>
        <v/>
      </c>
    </row>
    <row r="375" spans="1:42" x14ac:dyDescent="0.25">
      <c r="A375" t="str">
        <f>IF(C375="","",MAX($A$2:A374)+1)</f>
        <v/>
      </c>
      <c r="B375" s="3" t="str">
        <f>IF(C375="","",IF(COUNTIF($C$2:$C374,$C375)=0,MAX($B$2:$B374)+1,""))</f>
        <v/>
      </c>
      <c r="L375" t="s">
        <v>625</v>
      </c>
      <c r="M375" s="3" t="str">
        <f t="shared" si="90"/>
        <v/>
      </c>
      <c r="N375" s="3" t="str">
        <f>IF(C375="","",IF(AND(C375&lt;&gt;"",D375&lt;&gt;"",E375&lt;&gt;"",I375&lt;&gt;"",M375&lt;&gt;"",J375&lt;&gt;"",IFERROR(MATCH(INDEX($B:$B,MATCH($C375,$C:$C,0)),IMAGENES!$B:$B,0),-1)&gt;0),"'si'","'no'"))</f>
        <v/>
      </c>
      <c r="P375" t="str">
        <f t="shared" si="80"/>
        <v/>
      </c>
      <c r="Q375" t="str">
        <f t="shared" si="81"/>
        <v/>
      </c>
      <c r="R375" t="str">
        <f t="shared" si="82"/>
        <v/>
      </c>
      <c r="S375" t="str">
        <f t="shared" si="83"/>
        <v/>
      </c>
      <c r="T375" t="str">
        <f t="shared" si="84"/>
        <v/>
      </c>
      <c r="U375" t="str">
        <f t="shared" si="85"/>
        <v/>
      </c>
      <c r="V375" t="str">
        <f>IF($T375="","",INDEX(CATEGORIAS!$A:$A,MATCH($T375,CATEGORIAS!$B:$B,0)))</f>
        <v/>
      </c>
      <c r="W375" t="str">
        <f>IF($U375="","",INDEX(SUBCATEGORIAS!$A:$A,MATCH($U375,SUBCATEGORIAS!$B:$B,0)))</f>
        <v/>
      </c>
      <c r="X375" t="str">
        <f t="shared" si="86"/>
        <v/>
      </c>
      <c r="Y375" t="str">
        <f t="shared" si="91"/>
        <v/>
      </c>
      <c r="Z375" t="str">
        <f t="shared" si="92"/>
        <v/>
      </c>
      <c r="AB375">
        <v>373</v>
      </c>
      <c r="AC375" t="str">
        <f t="shared" si="95"/>
        <v/>
      </c>
      <c r="AD375" t="str">
        <f>IFERROR(IF(MATCH($AC366,$P:$P,0)&gt;0,CONCATENATE("disponible: ",INDEX($Z:$Z,MATCH($AC366,$P:$P,0)),","),0),"")</f>
        <v>disponible: 'si',</v>
      </c>
      <c r="AI375" t="str">
        <f>IF($D375="","",INDEX(CATEGORIAS!$A:$A,MATCH($D375,CATEGORIAS!$B:$B,0)))</f>
        <v/>
      </c>
      <c r="AJ375" t="str">
        <f>IF($E375="","",INDEX(SUBCATEGORIAS!$A:$A,MATCH($E375,SUBCATEGORIAS!$B:$B,0)))</f>
        <v/>
      </c>
      <c r="AK375" t="str">
        <f t="shared" si="87"/>
        <v/>
      </c>
      <c r="AM375" s="2" t="str">
        <f t="shared" si="93"/>
        <v/>
      </c>
      <c r="AN375" t="str">
        <f t="shared" si="94"/>
        <v/>
      </c>
      <c r="AO375" t="str">
        <f t="shared" si="88"/>
        <v/>
      </c>
      <c r="AP375" t="str">
        <f t="shared" si="89"/>
        <v/>
      </c>
    </row>
    <row r="376" spans="1:42" x14ac:dyDescent="0.25">
      <c r="A376" t="str">
        <f>IF(C376="","",MAX($A$2:A375)+1)</f>
        <v/>
      </c>
      <c r="B376" s="3" t="str">
        <f>IF(C376="","",IF(COUNTIF($C$2:$C375,$C376)=0,MAX($B$2:$B375)+1,""))</f>
        <v/>
      </c>
      <c r="L376" t="s">
        <v>625</v>
      </c>
      <c r="M376" s="3" t="str">
        <f t="shared" si="90"/>
        <v/>
      </c>
      <c r="N376" s="3" t="str">
        <f>IF(C376="","",IF(AND(C376&lt;&gt;"",D376&lt;&gt;"",E376&lt;&gt;"",I376&lt;&gt;"",M376&lt;&gt;"",J376&lt;&gt;"",IFERROR(MATCH(INDEX($B:$B,MATCH($C376,$C:$C,0)),IMAGENES!$B:$B,0),-1)&gt;0),"'si'","'no'"))</f>
        <v/>
      </c>
      <c r="P376" t="str">
        <f t="shared" si="80"/>
        <v/>
      </c>
      <c r="Q376" t="str">
        <f t="shared" si="81"/>
        <v/>
      </c>
      <c r="R376" t="str">
        <f t="shared" si="82"/>
        <v/>
      </c>
      <c r="S376" t="str">
        <f t="shared" si="83"/>
        <v/>
      </c>
      <c r="T376" t="str">
        <f t="shared" si="84"/>
        <v/>
      </c>
      <c r="U376" t="str">
        <f t="shared" si="85"/>
        <v/>
      </c>
      <c r="V376" t="str">
        <f>IF($T376="","",INDEX(CATEGORIAS!$A:$A,MATCH($T376,CATEGORIAS!$B:$B,0)))</f>
        <v/>
      </c>
      <c r="W376" t="str">
        <f>IF($U376="","",INDEX(SUBCATEGORIAS!$A:$A,MATCH($U376,SUBCATEGORIAS!$B:$B,0)))</f>
        <v/>
      </c>
      <c r="X376" t="str">
        <f t="shared" si="86"/>
        <v/>
      </c>
      <c r="Y376" t="str">
        <f t="shared" si="91"/>
        <v/>
      </c>
      <c r="Z376" t="str">
        <f t="shared" si="92"/>
        <v/>
      </c>
      <c r="AB376">
        <v>374</v>
      </c>
      <c r="AC376" t="str">
        <f t="shared" si="95"/>
        <v/>
      </c>
      <c r="AD376" t="str">
        <f>IFERROR(IF(MATCH($AC366,$P:$P,0)&gt;0,"},",0),"")</f>
        <v>},</v>
      </c>
      <c r="AI376" t="str">
        <f>IF($D376="","",INDEX(CATEGORIAS!$A:$A,MATCH($D376,CATEGORIAS!$B:$B,0)))</f>
        <v/>
      </c>
      <c r="AJ376" t="str">
        <f>IF($E376="","",INDEX(SUBCATEGORIAS!$A:$A,MATCH($E376,SUBCATEGORIAS!$B:$B,0)))</f>
        <v/>
      </c>
      <c r="AK376" t="str">
        <f t="shared" si="87"/>
        <v/>
      </c>
      <c r="AM376" s="2" t="str">
        <f t="shared" si="93"/>
        <v/>
      </c>
      <c r="AN376" t="str">
        <f t="shared" si="94"/>
        <v/>
      </c>
      <c r="AO376" t="str">
        <f t="shared" si="88"/>
        <v/>
      </c>
      <c r="AP376" t="str">
        <f t="shared" si="89"/>
        <v/>
      </c>
    </row>
    <row r="377" spans="1:42" x14ac:dyDescent="0.25">
      <c r="A377" t="str">
        <f>IF(C377="","",MAX($A$2:A376)+1)</f>
        <v/>
      </c>
      <c r="B377" s="3" t="str">
        <f>IF(C377="","",IF(COUNTIF($C$2:$C376,$C377)=0,MAX($B$2:$B376)+1,""))</f>
        <v/>
      </c>
      <c r="L377" t="s">
        <v>625</v>
      </c>
      <c r="M377" s="3" t="str">
        <f t="shared" si="90"/>
        <v/>
      </c>
      <c r="N377" s="3" t="str">
        <f>IF(C377="","",IF(AND(C377&lt;&gt;"",D377&lt;&gt;"",E377&lt;&gt;"",I377&lt;&gt;"",M377&lt;&gt;"",J377&lt;&gt;"",IFERROR(MATCH(INDEX($B:$B,MATCH($C377,$C:$C,0)),IMAGENES!$B:$B,0),-1)&gt;0),"'si'","'no'"))</f>
        <v/>
      </c>
      <c r="P377" t="str">
        <f t="shared" si="80"/>
        <v/>
      </c>
      <c r="Q377" t="str">
        <f t="shared" si="81"/>
        <v/>
      </c>
      <c r="R377" t="str">
        <f t="shared" si="82"/>
        <v/>
      </c>
      <c r="S377" t="str">
        <f t="shared" si="83"/>
        <v/>
      </c>
      <c r="T377" t="str">
        <f t="shared" si="84"/>
        <v/>
      </c>
      <c r="U377" t="str">
        <f t="shared" si="85"/>
        <v/>
      </c>
      <c r="V377" t="str">
        <f>IF($T377="","",INDEX(CATEGORIAS!$A:$A,MATCH($T377,CATEGORIAS!$B:$B,0)))</f>
        <v/>
      </c>
      <c r="W377" t="str">
        <f>IF($U377="","",INDEX(SUBCATEGORIAS!$A:$A,MATCH($U377,SUBCATEGORIAS!$B:$B,0)))</f>
        <v/>
      </c>
      <c r="X377" t="str">
        <f t="shared" si="86"/>
        <v/>
      </c>
      <c r="Y377" t="str">
        <f t="shared" si="91"/>
        <v/>
      </c>
      <c r="Z377" t="str">
        <f t="shared" si="92"/>
        <v/>
      </c>
      <c r="AB377">
        <v>375</v>
      </c>
      <c r="AC377">
        <f t="shared" si="95"/>
        <v>35</v>
      </c>
      <c r="AD377" t="str">
        <f>IFERROR(IF(MATCH($AC377,$P:$P,0)&gt;0,"{",0),"")</f>
        <v>{</v>
      </c>
      <c r="AI377" t="str">
        <f>IF($D377="","",INDEX(CATEGORIAS!$A:$A,MATCH($D377,CATEGORIAS!$B:$B,0)))</f>
        <v/>
      </c>
      <c r="AJ377" t="str">
        <f>IF($E377="","",INDEX(SUBCATEGORIAS!$A:$A,MATCH($E377,SUBCATEGORIAS!$B:$B,0)))</f>
        <v/>
      </c>
      <c r="AK377" t="str">
        <f t="shared" si="87"/>
        <v/>
      </c>
      <c r="AM377" s="2" t="str">
        <f t="shared" si="93"/>
        <v/>
      </c>
      <c r="AN377" t="str">
        <f t="shared" si="94"/>
        <v/>
      </c>
      <c r="AO377" t="str">
        <f t="shared" si="88"/>
        <v/>
      </c>
      <c r="AP377" t="str">
        <f t="shared" si="89"/>
        <v/>
      </c>
    </row>
    <row r="378" spans="1:42" x14ac:dyDescent="0.25">
      <c r="A378" t="str">
        <f>IF(C378="","",MAX($A$2:A377)+1)</f>
        <v/>
      </c>
      <c r="B378" s="3" t="str">
        <f>IF(C378="","",IF(COUNTIF($C$2:$C377,$C378)=0,MAX($B$2:$B377)+1,""))</f>
        <v/>
      </c>
      <c r="L378" t="s">
        <v>625</v>
      </c>
      <c r="M378" s="3" t="str">
        <f t="shared" si="90"/>
        <v/>
      </c>
      <c r="N378" s="3" t="str">
        <f>IF(C378="","",IF(AND(C378&lt;&gt;"",D378&lt;&gt;"",E378&lt;&gt;"",I378&lt;&gt;"",M378&lt;&gt;"",J378&lt;&gt;"",IFERROR(MATCH(INDEX($B:$B,MATCH($C378,$C:$C,0)),IMAGENES!$B:$B,0),-1)&gt;0),"'si'","'no'"))</f>
        <v/>
      </c>
      <c r="P378" t="str">
        <f t="shared" si="80"/>
        <v/>
      </c>
      <c r="Q378" t="str">
        <f t="shared" si="81"/>
        <v/>
      </c>
      <c r="R378" t="str">
        <f t="shared" si="82"/>
        <v/>
      </c>
      <c r="S378" t="str">
        <f t="shared" si="83"/>
        <v/>
      </c>
      <c r="T378" t="str">
        <f t="shared" si="84"/>
        <v/>
      </c>
      <c r="U378" t="str">
        <f t="shared" si="85"/>
        <v/>
      </c>
      <c r="V378" t="str">
        <f>IF($T378="","",INDEX(CATEGORIAS!$A:$A,MATCH($T378,CATEGORIAS!$B:$B,0)))</f>
        <v/>
      </c>
      <c r="W378" t="str">
        <f>IF($U378="","",INDEX(SUBCATEGORIAS!$A:$A,MATCH($U378,SUBCATEGORIAS!$B:$B,0)))</f>
        <v/>
      </c>
      <c r="X378" t="str">
        <f t="shared" si="86"/>
        <v/>
      </c>
      <c r="Y378" t="str">
        <f t="shared" si="91"/>
        <v/>
      </c>
      <c r="Z378" t="str">
        <f t="shared" si="92"/>
        <v/>
      </c>
      <c r="AB378">
        <v>376</v>
      </c>
      <c r="AC378" t="str">
        <f t="shared" si="95"/>
        <v/>
      </c>
      <c r="AD378" t="str">
        <f>IFERROR(IF(MATCH($AC377,$P:$P,0)&gt;0,CONCATENATE("id_articulo: ",$AC377,","),0),"")</f>
        <v>id_articulo: 35,</v>
      </c>
      <c r="AI378" t="str">
        <f>IF($D378="","",INDEX(CATEGORIAS!$A:$A,MATCH($D378,CATEGORIAS!$B:$B,0)))</f>
        <v/>
      </c>
      <c r="AJ378" t="str">
        <f>IF($E378="","",INDEX(SUBCATEGORIAS!$A:$A,MATCH($E378,SUBCATEGORIAS!$B:$B,0)))</f>
        <v/>
      </c>
      <c r="AK378" t="str">
        <f t="shared" si="87"/>
        <v/>
      </c>
      <c r="AM378" s="2" t="str">
        <f t="shared" si="93"/>
        <v/>
      </c>
      <c r="AN378" t="str">
        <f t="shared" si="94"/>
        <v/>
      </c>
      <c r="AO378" t="str">
        <f t="shared" si="88"/>
        <v/>
      </c>
      <c r="AP378" t="str">
        <f t="shared" si="89"/>
        <v/>
      </c>
    </row>
    <row r="379" spans="1:42" x14ac:dyDescent="0.25">
      <c r="A379" t="str">
        <f>IF(C379="","",MAX($A$2:A378)+1)</f>
        <v/>
      </c>
      <c r="B379" s="3" t="str">
        <f>IF(C379="","",IF(COUNTIF($C$2:$C378,$C379)=0,MAX($B$2:$B378)+1,""))</f>
        <v/>
      </c>
      <c r="L379" t="s">
        <v>625</v>
      </c>
      <c r="M379" s="3" t="str">
        <f t="shared" si="90"/>
        <v/>
      </c>
      <c r="N379" s="3" t="str">
        <f>IF(C379="","",IF(AND(C379&lt;&gt;"",D379&lt;&gt;"",E379&lt;&gt;"",I379&lt;&gt;"",M379&lt;&gt;"",J379&lt;&gt;"",IFERROR(MATCH(INDEX($B:$B,MATCH($C379,$C:$C,0)),IMAGENES!$B:$B,0),-1)&gt;0),"'si'","'no'"))</f>
        <v/>
      </c>
      <c r="P379" t="str">
        <f t="shared" si="80"/>
        <v/>
      </c>
      <c r="Q379" t="str">
        <f t="shared" si="81"/>
        <v/>
      </c>
      <c r="R379" t="str">
        <f t="shared" si="82"/>
        <v/>
      </c>
      <c r="S379" t="str">
        <f t="shared" si="83"/>
        <v/>
      </c>
      <c r="T379" t="str">
        <f t="shared" si="84"/>
        <v/>
      </c>
      <c r="U379" t="str">
        <f t="shared" si="85"/>
        <v/>
      </c>
      <c r="V379" t="str">
        <f>IF($T379="","",INDEX(CATEGORIAS!$A:$A,MATCH($T379,CATEGORIAS!$B:$B,0)))</f>
        <v/>
      </c>
      <c r="W379" t="str">
        <f>IF($U379="","",INDEX(SUBCATEGORIAS!$A:$A,MATCH($U379,SUBCATEGORIAS!$B:$B,0)))</f>
        <v/>
      </c>
      <c r="X379" t="str">
        <f t="shared" si="86"/>
        <v/>
      </c>
      <c r="Y379" t="str">
        <f t="shared" si="91"/>
        <v/>
      </c>
      <c r="Z379" t="str">
        <f t="shared" si="92"/>
        <v/>
      </c>
      <c r="AB379">
        <v>377</v>
      </c>
      <c r="AC379" t="str">
        <f t="shared" si="95"/>
        <v/>
      </c>
      <c r="AD379" t="str">
        <f>IFERROR(IF(MATCH($AC377,$P:$P,0)&gt;0,CONCATENATE("nombre: '",INDEX($Q:$Q,MATCH($AC377,$P:$P,0)),"',"),0),"")</f>
        <v>nombre: 'Lápiz Grafito Set De 12 Unidades (Motarro)',</v>
      </c>
      <c r="AI379" t="str">
        <f>IF($D379="","",INDEX(CATEGORIAS!$A:$A,MATCH($D379,CATEGORIAS!$B:$B,0)))</f>
        <v/>
      </c>
      <c r="AJ379" t="str">
        <f>IF($E379="","",INDEX(SUBCATEGORIAS!$A:$A,MATCH($E379,SUBCATEGORIAS!$B:$B,0)))</f>
        <v/>
      </c>
      <c r="AK379" t="str">
        <f t="shared" si="87"/>
        <v/>
      </c>
      <c r="AM379" s="2" t="str">
        <f t="shared" si="93"/>
        <v/>
      </c>
      <c r="AN379" t="str">
        <f t="shared" si="94"/>
        <v/>
      </c>
      <c r="AO379" t="str">
        <f t="shared" si="88"/>
        <v/>
      </c>
      <c r="AP379" t="str">
        <f t="shared" si="89"/>
        <v/>
      </c>
    </row>
    <row r="380" spans="1:42" x14ac:dyDescent="0.25">
      <c r="A380" t="str">
        <f>IF(C380="","",MAX($A$2:A379)+1)</f>
        <v/>
      </c>
      <c r="B380" s="3" t="str">
        <f>IF(C380="","",IF(COUNTIF($C$2:$C379,$C380)=0,MAX($B$2:$B379)+1,""))</f>
        <v/>
      </c>
      <c r="L380" t="s">
        <v>625</v>
      </c>
      <c r="M380" s="3" t="str">
        <f t="shared" si="90"/>
        <v/>
      </c>
      <c r="N380" s="3" t="str">
        <f>IF(C380="","",IF(AND(C380&lt;&gt;"",D380&lt;&gt;"",E380&lt;&gt;"",I380&lt;&gt;"",M380&lt;&gt;"",J380&lt;&gt;"",IFERROR(MATCH(INDEX($B:$B,MATCH($C380,$C:$C,0)),IMAGENES!$B:$B,0),-1)&gt;0),"'si'","'no'"))</f>
        <v/>
      </c>
      <c r="P380" t="str">
        <f t="shared" si="80"/>
        <v/>
      </c>
      <c r="Q380" t="str">
        <f t="shared" si="81"/>
        <v/>
      </c>
      <c r="R380" t="str">
        <f t="shared" si="82"/>
        <v/>
      </c>
      <c r="S380" t="str">
        <f t="shared" si="83"/>
        <v/>
      </c>
      <c r="T380" t="str">
        <f t="shared" si="84"/>
        <v/>
      </c>
      <c r="U380" t="str">
        <f t="shared" si="85"/>
        <v/>
      </c>
      <c r="V380" t="str">
        <f>IF($T380="","",INDEX(CATEGORIAS!$A:$A,MATCH($T380,CATEGORIAS!$B:$B,0)))</f>
        <v/>
      </c>
      <c r="W380" t="str">
        <f>IF($U380="","",INDEX(SUBCATEGORIAS!$A:$A,MATCH($U380,SUBCATEGORIAS!$B:$B,0)))</f>
        <v/>
      </c>
      <c r="X380" t="str">
        <f t="shared" si="86"/>
        <v/>
      </c>
      <c r="Y380" t="str">
        <f t="shared" si="91"/>
        <v/>
      </c>
      <c r="Z380" t="str">
        <f t="shared" si="92"/>
        <v/>
      </c>
      <c r="AB380">
        <v>378</v>
      </c>
      <c r="AC380" t="str">
        <f t="shared" si="95"/>
        <v/>
      </c>
      <c r="AD380" t="str">
        <f>IFERROR(IF(MATCH($AC377,$P:$P,0)&gt;0,CONCATENATE("descripcion: '",INDEX($R:$R,MATCH($AC377,$P:$P,0)),"',"),0),"")</f>
        <v>descripcion: 'Set de lápices mina. Cantidad: 12 unidades.',</v>
      </c>
      <c r="AI380" t="str">
        <f>IF($D380="","",INDEX(CATEGORIAS!$A:$A,MATCH($D380,CATEGORIAS!$B:$B,0)))</f>
        <v/>
      </c>
      <c r="AJ380" t="str">
        <f>IF($E380="","",INDEX(SUBCATEGORIAS!$A:$A,MATCH($E380,SUBCATEGORIAS!$B:$B,0)))</f>
        <v/>
      </c>
      <c r="AK380" t="str">
        <f t="shared" si="87"/>
        <v/>
      </c>
      <c r="AM380" s="2" t="str">
        <f t="shared" si="93"/>
        <v/>
      </c>
      <c r="AN380" t="str">
        <f t="shared" si="94"/>
        <v/>
      </c>
      <c r="AO380" t="str">
        <f t="shared" si="88"/>
        <v/>
      </c>
      <c r="AP380" t="str">
        <f t="shared" si="89"/>
        <v/>
      </c>
    </row>
    <row r="381" spans="1:42" x14ac:dyDescent="0.25">
      <c r="A381" t="str">
        <f>IF(C381="","",MAX($A$2:A380)+1)</f>
        <v/>
      </c>
      <c r="B381" s="3" t="str">
        <f>IF(C381="","",IF(COUNTIF($C$2:$C380,$C381)=0,MAX($B$2:$B380)+1,""))</f>
        <v/>
      </c>
      <c r="L381" t="s">
        <v>625</v>
      </c>
      <c r="M381" s="3" t="str">
        <f t="shared" si="90"/>
        <v/>
      </c>
      <c r="N381" s="3" t="str">
        <f>IF(C381="","",IF(AND(C381&lt;&gt;"",D381&lt;&gt;"",E381&lt;&gt;"",I381&lt;&gt;"",M381&lt;&gt;"",J381&lt;&gt;"",IFERROR(MATCH(INDEX($B:$B,MATCH($C381,$C:$C,0)),IMAGENES!$B:$B,0),-1)&gt;0),"'si'","'no'"))</f>
        <v/>
      </c>
      <c r="P381" t="str">
        <f t="shared" si="80"/>
        <v/>
      </c>
      <c r="Q381" t="str">
        <f t="shared" si="81"/>
        <v/>
      </c>
      <c r="R381" t="str">
        <f t="shared" si="82"/>
        <v/>
      </c>
      <c r="S381" t="str">
        <f t="shared" si="83"/>
        <v/>
      </c>
      <c r="T381" t="str">
        <f t="shared" si="84"/>
        <v/>
      </c>
      <c r="U381" t="str">
        <f t="shared" si="85"/>
        <v/>
      </c>
      <c r="V381" t="str">
        <f>IF($T381="","",INDEX(CATEGORIAS!$A:$A,MATCH($T381,CATEGORIAS!$B:$B,0)))</f>
        <v/>
      </c>
      <c r="W381" t="str">
        <f>IF($U381="","",INDEX(SUBCATEGORIAS!$A:$A,MATCH($U381,SUBCATEGORIAS!$B:$B,0)))</f>
        <v/>
      </c>
      <c r="X381" t="str">
        <f t="shared" si="86"/>
        <v/>
      </c>
      <c r="Y381" t="str">
        <f t="shared" si="91"/>
        <v/>
      </c>
      <c r="Z381" t="str">
        <f t="shared" si="92"/>
        <v/>
      </c>
      <c r="AB381">
        <v>379</v>
      </c>
      <c r="AC381" t="str">
        <f t="shared" si="95"/>
        <v/>
      </c>
      <c r="AD381" t="str">
        <f>IFERROR(IF(MATCH($AC377,$P:$P,0)&gt;0,CONCATENATE("descripcion_larga: '",INDEX($S:$S,MATCH($AC377,$P:$P,0)),"',"),0),"")</f>
        <v>descripcion_larga: '0',</v>
      </c>
      <c r="AI381" t="str">
        <f>IF($D381="","",INDEX(CATEGORIAS!$A:$A,MATCH($D381,CATEGORIAS!$B:$B,0)))</f>
        <v/>
      </c>
      <c r="AJ381" t="str">
        <f>IF($E381="","",INDEX(SUBCATEGORIAS!$A:$A,MATCH($E381,SUBCATEGORIAS!$B:$B,0)))</f>
        <v/>
      </c>
      <c r="AK381" t="str">
        <f t="shared" si="87"/>
        <v/>
      </c>
      <c r="AM381" s="2" t="str">
        <f t="shared" si="93"/>
        <v/>
      </c>
      <c r="AN381" t="str">
        <f t="shared" si="94"/>
        <v/>
      </c>
      <c r="AO381" t="str">
        <f t="shared" si="88"/>
        <v/>
      </c>
      <c r="AP381" t="str">
        <f t="shared" si="89"/>
        <v/>
      </c>
    </row>
    <row r="382" spans="1:42" x14ac:dyDescent="0.25">
      <c r="A382" t="str">
        <f>IF(C382="","",MAX($A$2:A381)+1)</f>
        <v/>
      </c>
      <c r="B382" s="3" t="str">
        <f>IF(C382="","",IF(COUNTIF($C$2:$C381,$C382)=0,MAX($B$2:$B381)+1,""))</f>
        <v/>
      </c>
      <c r="L382" t="s">
        <v>625</v>
      </c>
      <c r="M382" s="3" t="str">
        <f t="shared" si="90"/>
        <v/>
      </c>
      <c r="N382" s="3" t="str">
        <f>IF(C382="","",IF(AND(C382&lt;&gt;"",D382&lt;&gt;"",E382&lt;&gt;"",I382&lt;&gt;"",M382&lt;&gt;"",J382&lt;&gt;"",IFERROR(MATCH(INDEX($B:$B,MATCH($C382,$C:$C,0)),IMAGENES!$B:$B,0),-1)&gt;0),"'si'","'no'"))</f>
        <v/>
      </c>
      <c r="P382" t="str">
        <f t="shared" si="80"/>
        <v/>
      </c>
      <c r="Q382" t="str">
        <f t="shared" si="81"/>
        <v/>
      </c>
      <c r="R382" t="str">
        <f t="shared" si="82"/>
        <v/>
      </c>
      <c r="S382" t="str">
        <f t="shared" si="83"/>
        <v/>
      </c>
      <c r="T382" t="str">
        <f t="shared" si="84"/>
        <v/>
      </c>
      <c r="U382" t="str">
        <f t="shared" si="85"/>
        <v/>
      </c>
      <c r="V382" t="str">
        <f>IF($T382="","",INDEX(CATEGORIAS!$A:$A,MATCH($T382,CATEGORIAS!$B:$B,0)))</f>
        <v/>
      </c>
      <c r="W382" t="str">
        <f>IF($U382="","",INDEX(SUBCATEGORIAS!$A:$A,MATCH($U382,SUBCATEGORIAS!$B:$B,0)))</f>
        <v/>
      </c>
      <c r="X382" t="str">
        <f t="shared" si="86"/>
        <v/>
      </c>
      <c r="Y382" t="str">
        <f t="shared" si="91"/>
        <v/>
      </c>
      <c r="Z382" t="str">
        <f t="shared" si="92"/>
        <v/>
      </c>
      <c r="AB382">
        <v>380</v>
      </c>
      <c r="AC382" t="str">
        <f t="shared" si="95"/>
        <v/>
      </c>
      <c r="AD382" t="str">
        <f>IFERROR(IF(MATCH($AC377,$P:$P,0)&gt;0,CONCATENATE("id_categoria: '",INDEX($V:$V,MATCH($AC377,$P:$P,0)),"',"),0),"")</f>
        <v>id_categoria: '1',</v>
      </c>
      <c r="AI382" t="str">
        <f>IF($D382="","",INDEX(CATEGORIAS!$A:$A,MATCH($D382,CATEGORIAS!$B:$B,0)))</f>
        <v/>
      </c>
      <c r="AJ382" t="str">
        <f>IF($E382="","",INDEX(SUBCATEGORIAS!$A:$A,MATCH($E382,SUBCATEGORIAS!$B:$B,0)))</f>
        <v/>
      </c>
      <c r="AK382" t="str">
        <f t="shared" si="87"/>
        <v/>
      </c>
      <c r="AM382" s="2" t="str">
        <f t="shared" si="93"/>
        <v/>
      </c>
      <c r="AN382" t="str">
        <f t="shared" si="94"/>
        <v/>
      </c>
      <c r="AO382" t="str">
        <f t="shared" si="88"/>
        <v/>
      </c>
      <c r="AP382" t="str">
        <f t="shared" si="89"/>
        <v/>
      </c>
    </row>
    <row r="383" spans="1:42" x14ac:dyDescent="0.25">
      <c r="A383" t="str">
        <f>IF(C383="","",MAX($A$2:A382)+1)</f>
        <v/>
      </c>
      <c r="B383" s="3" t="str">
        <f>IF(C383="","",IF(COUNTIF($C$2:$C382,$C383)=0,MAX($B$2:$B382)+1,""))</f>
        <v/>
      </c>
      <c r="L383" t="s">
        <v>625</v>
      </c>
      <c r="M383" s="3" t="str">
        <f t="shared" si="90"/>
        <v/>
      </c>
      <c r="N383" s="3" t="str">
        <f>IF(C383="","",IF(AND(C383&lt;&gt;"",D383&lt;&gt;"",E383&lt;&gt;"",I383&lt;&gt;"",M383&lt;&gt;"",J383&lt;&gt;"",IFERROR(MATCH(INDEX($B:$B,MATCH($C383,$C:$C,0)),IMAGENES!$B:$B,0),-1)&gt;0),"'si'","'no'"))</f>
        <v/>
      </c>
      <c r="P383" t="str">
        <f t="shared" si="80"/>
        <v/>
      </c>
      <c r="Q383" t="str">
        <f t="shared" si="81"/>
        <v/>
      </c>
      <c r="R383" t="str">
        <f t="shared" si="82"/>
        <v/>
      </c>
      <c r="S383" t="str">
        <f t="shared" si="83"/>
        <v/>
      </c>
      <c r="T383" t="str">
        <f t="shared" si="84"/>
        <v/>
      </c>
      <c r="U383" t="str">
        <f t="shared" si="85"/>
        <v/>
      </c>
      <c r="V383" t="str">
        <f>IF($T383="","",INDEX(CATEGORIAS!$A:$A,MATCH($T383,CATEGORIAS!$B:$B,0)))</f>
        <v/>
      </c>
      <c r="W383" t="str">
        <f>IF($U383="","",INDEX(SUBCATEGORIAS!$A:$A,MATCH($U383,SUBCATEGORIAS!$B:$B,0)))</f>
        <v/>
      </c>
      <c r="X383" t="str">
        <f t="shared" si="86"/>
        <v/>
      </c>
      <c r="Y383" t="str">
        <f t="shared" si="91"/>
        <v/>
      </c>
      <c r="Z383" t="str">
        <f t="shared" si="92"/>
        <v/>
      </c>
      <c r="AB383">
        <v>381</v>
      </c>
      <c r="AC383" t="str">
        <f t="shared" si="95"/>
        <v/>
      </c>
      <c r="AD383" t="str">
        <f>IFERROR(IF(MATCH($AC377,$P:$P,0)&gt;0,CONCATENATE("id_subcategoria: '",INDEX($W:$W,MATCH($AC377,$P:$P,0)),"',"),0),"")</f>
        <v>id_subcategoria: '19',</v>
      </c>
      <c r="AI383" t="str">
        <f>IF($D383="","",INDEX(CATEGORIAS!$A:$A,MATCH($D383,CATEGORIAS!$B:$B,0)))</f>
        <v/>
      </c>
      <c r="AJ383" t="str">
        <f>IF($E383="","",INDEX(SUBCATEGORIAS!$A:$A,MATCH($E383,SUBCATEGORIAS!$B:$B,0)))</f>
        <v/>
      </c>
      <c r="AK383" t="str">
        <f t="shared" si="87"/>
        <v/>
      </c>
      <c r="AM383" s="2" t="str">
        <f t="shared" si="93"/>
        <v/>
      </c>
      <c r="AN383" t="str">
        <f t="shared" si="94"/>
        <v/>
      </c>
      <c r="AO383" t="str">
        <f t="shared" si="88"/>
        <v/>
      </c>
      <c r="AP383" t="str">
        <f t="shared" si="89"/>
        <v/>
      </c>
    </row>
    <row r="384" spans="1:42" x14ac:dyDescent="0.25">
      <c r="A384" t="str">
        <f>IF(C384="","",MAX($A$2:A383)+1)</f>
        <v/>
      </c>
      <c r="B384" s="3" t="str">
        <f>IF(C384="","",IF(COUNTIF($C$2:$C383,$C384)=0,MAX($B$2:$B383)+1,""))</f>
        <v/>
      </c>
      <c r="L384" t="s">
        <v>625</v>
      </c>
      <c r="M384" s="3" t="str">
        <f t="shared" si="90"/>
        <v/>
      </c>
      <c r="N384" s="3" t="str">
        <f>IF(C384="","",IF(AND(C384&lt;&gt;"",D384&lt;&gt;"",E384&lt;&gt;"",I384&lt;&gt;"",M384&lt;&gt;"",J384&lt;&gt;"",IFERROR(MATCH(INDEX($B:$B,MATCH($C384,$C:$C,0)),IMAGENES!$B:$B,0),-1)&gt;0),"'si'","'no'"))</f>
        <v/>
      </c>
      <c r="P384" t="str">
        <f t="shared" si="80"/>
        <v/>
      </c>
      <c r="Q384" t="str">
        <f t="shared" si="81"/>
        <v/>
      </c>
      <c r="R384" t="str">
        <f t="shared" si="82"/>
        <v/>
      </c>
      <c r="S384" t="str">
        <f t="shared" si="83"/>
        <v/>
      </c>
      <c r="T384" t="str">
        <f t="shared" si="84"/>
        <v/>
      </c>
      <c r="U384" t="str">
        <f t="shared" si="85"/>
        <v/>
      </c>
      <c r="V384" t="str">
        <f>IF($T384="","",INDEX(CATEGORIAS!$A:$A,MATCH($T384,CATEGORIAS!$B:$B,0)))</f>
        <v/>
      </c>
      <c r="W384" t="str">
        <f>IF($U384="","",INDEX(SUBCATEGORIAS!$A:$A,MATCH($U384,SUBCATEGORIAS!$B:$B,0)))</f>
        <v/>
      </c>
      <c r="X384" t="str">
        <f t="shared" si="86"/>
        <v/>
      </c>
      <c r="Y384" t="str">
        <f t="shared" si="91"/>
        <v/>
      </c>
      <c r="Z384" t="str">
        <f t="shared" si="92"/>
        <v/>
      </c>
      <c r="AB384">
        <v>382</v>
      </c>
      <c r="AC384" t="str">
        <f t="shared" si="95"/>
        <v/>
      </c>
      <c r="AD384" t="str">
        <f>IFERROR(IF(MATCH($AC377,$P:$P,0)&gt;0,CONCATENATE("precio: ",INDEX($X:$X,MATCH($AC377,$P:$P,0)),","),0),"")</f>
        <v>precio: 3000,</v>
      </c>
      <c r="AI384" t="str">
        <f>IF($D384="","",INDEX(CATEGORIAS!$A:$A,MATCH($D384,CATEGORIAS!$B:$B,0)))</f>
        <v/>
      </c>
      <c r="AJ384" t="str">
        <f>IF($E384="","",INDEX(SUBCATEGORIAS!$A:$A,MATCH($E384,SUBCATEGORIAS!$B:$B,0)))</f>
        <v/>
      </c>
      <c r="AK384" t="str">
        <f t="shared" si="87"/>
        <v/>
      </c>
      <c r="AM384" s="2" t="str">
        <f t="shared" si="93"/>
        <v/>
      </c>
      <c r="AN384" t="str">
        <f t="shared" si="94"/>
        <v/>
      </c>
      <c r="AO384" t="str">
        <f t="shared" si="88"/>
        <v/>
      </c>
      <c r="AP384" t="str">
        <f t="shared" si="89"/>
        <v/>
      </c>
    </row>
    <row r="385" spans="1:42" x14ac:dyDescent="0.25">
      <c r="A385" t="str">
        <f>IF(C385="","",MAX($A$2:A384)+1)</f>
        <v/>
      </c>
      <c r="B385" s="3" t="str">
        <f>IF(C385="","",IF(COUNTIF($C$2:$C384,$C385)=0,MAX($B$2:$B384)+1,""))</f>
        <v/>
      </c>
      <c r="L385" t="s">
        <v>625</v>
      </c>
      <c r="M385" s="3" t="str">
        <f t="shared" si="90"/>
        <v/>
      </c>
      <c r="N385" s="3" t="str">
        <f>IF(C385="","",IF(AND(C385&lt;&gt;"",D385&lt;&gt;"",E385&lt;&gt;"",I385&lt;&gt;"",M385&lt;&gt;"",J385&lt;&gt;"",IFERROR(MATCH(INDEX($B:$B,MATCH($C385,$C:$C,0)),IMAGENES!$B:$B,0),-1)&gt;0),"'si'","'no'"))</f>
        <v/>
      </c>
      <c r="P385" t="str">
        <f t="shared" si="80"/>
        <v/>
      </c>
      <c r="Q385" t="str">
        <f t="shared" si="81"/>
        <v/>
      </c>
      <c r="R385" t="str">
        <f t="shared" si="82"/>
        <v/>
      </c>
      <c r="S385" t="str">
        <f t="shared" si="83"/>
        <v/>
      </c>
      <c r="T385" t="str">
        <f t="shared" si="84"/>
        <v/>
      </c>
      <c r="U385" t="str">
        <f t="shared" si="85"/>
        <v/>
      </c>
      <c r="V385" t="str">
        <f>IF($T385="","",INDEX(CATEGORIAS!$A:$A,MATCH($T385,CATEGORIAS!$B:$B,0)))</f>
        <v/>
      </c>
      <c r="W385" t="str">
        <f>IF($U385="","",INDEX(SUBCATEGORIAS!$A:$A,MATCH($U385,SUBCATEGORIAS!$B:$B,0)))</f>
        <v/>
      </c>
      <c r="X385" t="str">
        <f t="shared" si="86"/>
        <v/>
      </c>
      <c r="Y385" t="str">
        <f t="shared" si="91"/>
        <v/>
      </c>
      <c r="Z385" t="str">
        <f t="shared" si="92"/>
        <v/>
      </c>
      <c r="AB385">
        <v>383</v>
      </c>
      <c r="AC385" t="str">
        <f t="shared" si="95"/>
        <v/>
      </c>
      <c r="AD385" t="str">
        <f>IFERROR(IF(MATCH($AC377,$P:$P,0)&gt;0,CONCATENATE("video: ",IF(OR(INDEX($Y:$Y,MATCH($AC377,$P:$P,0))=0,INDEX($Y:$Y,MATCH($AC377,$P:$P,0))=" ",INDEX($Y:$Y,MATCH($AC377,$P:$P,0))=""),CONCATENATE(CHAR(39),CHAR(39)),CONCATENATE(CHAR(39),INDEX($Y:$Y,MATCH($AC377,$P:$P,0)),CHAR(39))),","),0),"")</f>
        <v>video: '',</v>
      </c>
      <c r="AI385" t="str">
        <f>IF($D385="","",INDEX(CATEGORIAS!$A:$A,MATCH($D385,CATEGORIAS!$B:$B,0)))</f>
        <v/>
      </c>
      <c r="AJ385" t="str">
        <f>IF($E385="","",INDEX(SUBCATEGORIAS!$A:$A,MATCH($E385,SUBCATEGORIAS!$B:$B,0)))</f>
        <v/>
      </c>
      <c r="AK385" t="str">
        <f t="shared" si="87"/>
        <v/>
      </c>
      <c r="AM385" s="2" t="str">
        <f t="shared" si="93"/>
        <v/>
      </c>
      <c r="AN385" t="str">
        <f t="shared" si="94"/>
        <v/>
      </c>
      <c r="AO385" t="str">
        <f t="shared" si="88"/>
        <v/>
      </c>
      <c r="AP385" t="str">
        <f t="shared" si="89"/>
        <v/>
      </c>
    </row>
    <row r="386" spans="1:42" x14ac:dyDescent="0.25">
      <c r="A386" t="str">
        <f>IF(C386="","",MAX($A$2:A385)+1)</f>
        <v/>
      </c>
      <c r="B386" s="3" t="str">
        <f>IF(C386="","",IF(COUNTIF($C$2:$C385,$C386)=0,MAX($B$2:$B385)+1,""))</f>
        <v/>
      </c>
      <c r="L386" t="s">
        <v>625</v>
      </c>
      <c r="M386" s="3" t="str">
        <f t="shared" si="90"/>
        <v/>
      </c>
      <c r="N386" s="3" t="str">
        <f>IF(C386="","",IF(AND(C386&lt;&gt;"",D386&lt;&gt;"",E386&lt;&gt;"",I386&lt;&gt;"",M386&lt;&gt;"",J386&lt;&gt;"",IFERROR(MATCH(INDEX($B:$B,MATCH($C386,$C:$C,0)),IMAGENES!$B:$B,0),-1)&gt;0),"'si'","'no'"))</f>
        <v/>
      </c>
      <c r="P386" t="str">
        <f t="shared" si="80"/>
        <v/>
      </c>
      <c r="Q386" t="str">
        <f t="shared" si="81"/>
        <v/>
      </c>
      <c r="R386" t="str">
        <f t="shared" si="82"/>
        <v/>
      </c>
      <c r="S386" t="str">
        <f t="shared" si="83"/>
        <v/>
      </c>
      <c r="T386" t="str">
        <f t="shared" si="84"/>
        <v/>
      </c>
      <c r="U386" t="str">
        <f t="shared" si="85"/>
        <v/>
      </c>
      <c r="V386" t="str">
        <f>IF($T386="","",INDEX(CATEGORIAS!$A:$A,MATCH($T386,CATEGORIAS!$B:$B,0)))</f>
        <v/>
      </c>
      <c r="W386" t="str">
        <f>IF($U386="","",INDEX(SUBCATEGORIAS!$A:$A,MATCH($U386,SUBCATEGORIAS!$B:$B,0)))</f>
        <v/>
      </c>
      <c r="X386" t="str">
        <f t="shared" si="86"/>
        <v/>
      </c>
      <c r="Y386" t="str">
        <f t="shared" si="91"/>
        <v/>
      </c>
      <c r="Z386" t="str">
        <f t="shared" si="92"/>
        <v/>
      </c>
      <c r="AB386">
        <v>384</v>
      </c>
      <c r="AC386" t="str">
        <f t="shared" si="95"/>
        <v/>
      </c>
      <c r="AD386" t="str">
        <f>IFERROR(IF(MATCH($AC377,$P:$P,0)&gt;0,CONCATENATE("disponible: ",INDEX($Z:$Z,MATCH($AC377,$P:$P,0)),","),0),"")</f>
        <v>disponible: 'si',</v>
      </c>
      <c r="AI386" t="str">
        <f>IF($D386="","",INDEX(CATEGORIAS!$A:$A,MATCH($D386,CATEGORIAS!$B:$B,0)))</f>
        <v/>
      </c>
      <c r="AJ386" t="str">
        <f>IF($E386="","",INDEX(SUBCATEGORIAS!$A:$A,MATCH($E386,SUBCATEGORIAS!$B:$B,0)))</f>
        <v/>
      </c>
      <c r="AK386" t="str">
        <f t="shared" si="87"/>
        <v/>
      </c>
      <c r="AM386" s="2" t="str">
        <f t="shared" si="93"/>
        <v/>
      </c>
      <c r="AN386" t="str">
        <f t="shared" si="94"/>
        <v/>
      </c>
      <c r="AO386" t="str">
        <f t="shared" si="88"/>
        <v/>
      </c>
      <c r="AP386" t="str">
        <f t="shared" si="89"/>
        <v/>
      </c>
    </row>
    <row r="387" spans="1:42" x14ac:dyDescent="0.25">
      <c r="A387" t="str">
        <f>IF(C387="","",MAX($A$2:A386)+1)</f>
        <v/>
      </c>
      <c r="B387" s="3" t="str">
        <f>IF(C387="","",IF(COUNTIF($C$2:$C386,$C387)=0,MAX($B$2:$B386)+1,""))</f>
        <v/>
      </c>
      <c r="L387" t="s">
        <v>625</v>
      </c>
      <c r="M387" s="3" t="str">
        <f t="shared" si="90"/>
        <v/>
      </c>
      <c r="N387" s="3" t="str">
        <f>IF(C387="","",IF(AND(C387&lt;&gt;"",D387&lt;&gt;"",E387&lt;&gt;"",I387&lt;&gt;"",M387&lt;&gt;"",J387&lt;&gt;"",IFERROR(MATCH(INDEX($B:$B,MATCH($C387,$C:$C,0)),IMAGENES!$B:$B,0),-1)&gt;0),"'si'","'no'"))</f>
        <v/>
      </c>
      <c r="P387" t="str">
        <f t="shared" ref="P387:P450" si="96">IFERROR(INDEX($B:$B,MATCH($A387,$B:$B,0)),"")</f>
        <v/>
      </c>
      <c r="Q387" t="str">
        <f t="shared" ref="Q387:Q450" si="97">IF($P387="","",INDEX($C:$C,MATCH($P387,$B:$B,0)))</f>
        <v/>
      </c>
      <c r="R387" t="str">
        <f t="shared" ref="R387:R450" si="98">IF($P387="","",INDEX($J:$J,MATCH($P387,$B:$B,0)))</f>
        <v/>
      </c>
      <c r="S387" t="str">
        <f t="shared" ref="S387:S450" si="99">IF($P387="","",INDEX($K:$K,MATCH($P387,$B:$B,0)))</f>
        <v/>
      </c>
      <c r="T387" t="str">
        <f t="shared" ref="T387:T450" si="100">IF($P387="","",INDEX($D:$D,MATCH($P387,$B:$B,0)))</f>
        <v/>
      </c>
      <c r="U387" t="str">
        <f t="shared" ref="U387:U450" si="101">IF($P387="","",INDEX($E:$E,MATCH($P387,$B:$B,0)))</f>
        <v/>
      </c>
      <c r="V387" t="str">
        <f>IF($T387="","",INDEX(CATEGORIAS!$A:$A,MATCH($T387,CATEGORIAS!$B:$B,0)))</f>
        <v/>
      </c>
      <c r="W387" t="str">
        <f>IF($U387="","",INDEX(SUBCATEGORIAS!$A:$A,MATCH($U387,SUBCATEGORIAS!$B:$B,0)))</f>
        <v/>
      </c>
      <c r="X387" t="str">
        <f t="shared" ref="X387:X450" si="102">IF($P387="","",INDEX($I:$I,MATCH($P387,$B:$B,0)))</f>
        <v/>
      </c>
      <c r="Y387" t="str">
        <f t="shared" si="91"/>
        <v/>
      </c>
      <c r="Z387" t="str">
        <f t="shared" si="92"/>
        <v/>
      </c>
      <c r="AB387">
        <v>385</v>
      </c>
      <c r="AC387" t="str">
        <f t="shared" si="95"/>
        <v/>
      </c>
      <c r="AD387" t="str">
        <f>IFERROR(IF(MATCH($AC377,$P:$P,0)&gt;0,"},",0),"")</f>
        <v>},</v>
      </c>
      <c r="AI387" t="str">
        <f>IF($D387="","",INDEX(CATEGORIAS!$A:$A,MATCH($D387,CATEGORIAS!$B:$B,0)))</f>
        <v/>
      </c>
      <c r="AJ387" t="str">
        <f>IF($E387="","",INDEX(SUBCATEGORIAS!$A:$A,MATCH($E387,SUBCATEGORIAS!$B:$B,0)))</f>
        <v/>
      </c>
      <c r="AK387" t="str">
        <f t="shared" ref="AK387:AK450" si="103">IF(A387="","",A387)</f>
        <v/>
      </c>
      <c r="AM387" s="2" t="str">
        <f t="shared" si="93"/>
        <v/>
      </c>
      <c r="AN387" t="str">
        <f t="shared" si="94"/>
        <v/>
      </c>
      <c r="AO387" t="str">
        <f t="shared" ref="AO387:AO450" si="104">IF(A387="","",IF(A387/100&gt;0,IF(A387/10&gt;0,CONCATENATE("00",A387),CONCATENATE("0",A387)),A387))</f>
        <v/>
      </c>
      <c r="AP387" t="str">
        <f t="shared" ref="AP387:AP450" si="105">IF(A387="","",CONCATENATE("{ id_sku: '",CONCATENATE(AM387,AN387,AO387),"', id_articulo: '",INDEX($B:$B,MATCH($C387,$C:$C,0)),"', variacion: '",M387,"' },"))</f>
        <v/>
      </c>
    </row>
    <row r="388" spans="1:42" x14ac:dyDescent="0.25">
      <c r="A388" t="str">
        <f>IF(C388="","",MAX($A$2:A387)+1)</f>
        <v/>
      </c>
      <c r="B388" s="3" t="str">
        <f>IF(C388="","",IF(COUNTIF($C$2:$C387,$C388)=0,MAX($B$2:$B387)+1,""))</f>
        <v/>
      </c>
      <c r="L388" t="s">
        <v>625</v>
      </c>
      <c r="M388" s="3" t="str">
        <f t="shared" ref="M388:M451" si="106">_xlfn.TEXTJOIN(" - ",TRUE,F388:H388)</f>
        <v/>
      </c>
      <c r="N388" s="3" t="str">
        <f>IF(C388="","",IF(AND(C388&lt;&gt;"",D388&lt;&gt;"",E388&lt;&gt;"",I388&lt;&gt;"",M388&lt;&gt;"",J388&lt;&gt;"",IFERROR(MATCH(INDEX($B:$B,MATCH($C388,$C:$C,0)),IMAGENES!$B:$B,0),-1)&gt;0),"'si'","'no'"))</f>
        <v/>
      </c>
      <c r="P388" t="str">
        <f t="shared" si="96"/>
        <v/>
      </c>
      <c r="Q388" t="str">
        <f t="shared" si="97"/>
        <v/>
      </c>
      <c r="R388" t="str">
        <f t="shared" si="98"/>
        <v/>
      </c>
      <c r="S388" t="str">
        <f t="shared" si="99"/>
        <v/>
      </c>
      <c r="T388" t="str">
        <f t="shared" si="100"/>
        <v/>
      </c>
      <c r="U388" t="str">
        <f t="shared" si="101"/>
        <v/>
      </c>
      <c r="V388" t="str">
        <f>IF($T388="","",INDEX(CATEGORIAS!$A:$A,MATCH($T388,CATEGORIAS!$B:$B,0)))</f>
        <v/>
      </c>
      <c r="W388" t="str">
        <f>IF($U388="","",INDEX(SUBCATEGORIAS!$A:$A,MATCH($U388,SUBCATEGORIAS!$B:$B,0)))</f>
        <v/>
      </c>
      <c r="X388" t="str">
        <f t="shared" si="102"/>
        <v/>
      </c>
      <c r="Y388" t="str">
        <f t="shared" ref="Y388:Y451" si="107">IF($P388="","",IF(OR(INDEX($L:$L,MATCH($P388,$B:$B,0))=0,INDEX($L:$L,MATCH($P388,$B:$B,0))=" "),"",INDEX($L:$L,MATCH($P388,$B:$B,0))))</f>
        <v/>
      </c>
      <c r="Z388" t="str">
        <f t="shared" ref="Z388:Z451" si="108">IF($P388="","",INDEX($N:$N,MATCH($P388,$B:$B,0)))</f>
        <v/>
      </c>
      <c r="AB388">
        <v>386</v>
      </c>
      <c r="AC388">
        <f t="shared" si="95"/>
        <v>36</v>
      </c>
      <c r="AD388" t="str">
        <f>IFERROR(IF(MATCH($AC388,$P:$P,0)&gt;0,"{",0),"")</f>
        <v>{</v>
      </c>
      <c r="AI388" t="str">
        <f>IF($D388="","",INDEX(CATEGORIAS!$A:$A,MATCH($D388,CATEGORIAS!$B:$B,0)))</f>
        <v/>
      </c>
      <c r="AJ388" t="str">
        <f>IF($E388="","",INDEX(SUBCATEGORIAS!$A:$A,MATCH($E388,SUBCATEGORIAS!$B:$B,0)))</f>
        <v/>
      </c>
      <c r="AK388" t="str">
        <f t="shared" si="103"/>
        <v/>
      </c>
      <c r="AM388" s="2" t="str">
        <f t="shared" ref="AM388:AM451" si="109">IF(AI388="","",IF(AI388/100&gt;0,IF(AI388/10&gt;0,CONCATENATE("00",AI388),CONCATENATE("0",AI388)),AI388))</f>
        <v/>
      </c>
      <c r="AN388" t="str">
        <f t="shared" ref="AN388:AN451" si="110">IF(AJ388="","",IF(AJ388/100&gt;0,IF(AJ388/10&gt;0,CONCATENATE("00",AJ388),CONCATENATE("0",AJ388)),AJ388))</f>
        <v/>
      </c>
      <c r="AO388" t="str">
        <f t="shared" si="104"/>
        <v/>
      </c>
      <c r="AP388" t="str">
        <f t="shared" si="105"/>
        <v/>
      </c>
    </row>
    <row r="389" spans="1:42" x14ac:dyDescent="0.25">
      <c r="A389" t="str">
        <f>IF(C389="","",MAX($A$2:A388)+1)</f>
        <v/>
      </c>
      <c r="B389" s="3" t="str">
        <f>IF(C389="","",IF(COUNTIF($C$2:$C388,$C389)=0,MAX($B$2:$B388)+1,""))</f>
        <v/>
      </c>
      <c r="L389" t="s">
        <v>625</v>
      </c>
      <c r="M389" s="3" t="str">
        <f t="shared" si="106"/>
        <v/>
      </c>
      <c r="N389" s="3" t="str">
        <f>IF(C389="","",IF(AND(C389&lt;&gt;"",D389&lt;&gt;"",E389&lt;&gt;"",I389&lt;&gt;"",M389&lt;&gt;"",J389&lt;&gt;"",IFERROR(MATCH(INDEX($B:$B,MATCH($C389,$C:$C,0)),IMAGENES!$B:$B,0),-1)&gt;0),"'si'","'no'"))</f>
        <v/>
      </c>
      <c r="P389" t="str">
        <f t="shared" si="96"/>
        <v/>
      </c>
      <c r="Q389" t="str">
        <f t="shared" si="97"/>
        <v/>
      </c>
      <c r="R389" t="str">
        <f t="shared" si="98"/>
        <v/>
      </c>
      <c r="S389" t="str">
        <f t="shared" si="99"/>
        <v/>
      </c>
      <c r="T389" t="str">
        <f t="shared" si="100"/>
        <v/>
      </c>
      <c r="U389" t="str">
        <f t="shared" si="101"/>
        <v/>
      </c>
      <c r="V389" t="str">
        <f>IF($T389="","",INDEX(CATEGORIAS!$A:$A,MATCH($T389,CATEGORIAS!$B:$B,0)))</f>
        <v/>
      </c>
      <c r="W389" t="str">
        <f>IF($U389="","",INDEX(SUBCATEGORIAS!$A:$A,MATCH($U389,SUBCATEGORIAS!$B:$B,0)))</f>
        <v/>
      </c>
      <c r="X389" t="str">
        <f t="shared" si="102"/>
        <v/>
      </c>
      <c r="Y389" t="str">
        <f t="shared" si="107"/>
        <v/>
      </c>
      <c r="Z389" t="str">
        <f t="shared" si="108"/>
        <v/>
      </c>
      <c r="AB389">
        <v>387</v>
      </c>
      <c r="AC389" t="str">
        <f t="shared" ref="AC389:AC452" si="111">IF(AB388/11=INT(AB388/11),AB388/11+1,"")</f>
        <v/>
      </c>
      <c r="AD389" t="str">
        <f>IFERROR(IF(MATCH($AC388,$P:$P,0)&gt;0,CONCATENATE("id_articulo: ",$AC388,","),0),"")</f>
        <v>id_articulo: 36,</v>
      </c>
      <c r="AI389" t="str">
        <f>IF($D389="","",INDEX(CATEGORIAS!$A:$A,MATCH($D389,CATEGORIAS!$B:$B,0)))</f>
        <v/>
      </c>
      <c r="AJ389" t="str">
        <f>IF($E389="","",INDEX(SUBCATEGORIAS!$A:$A,MATCH($E389,SUBCATEGORIAS!$B:$B,0)))</f>
        <v/>
      </c>
      <c r="AK389" t="str">
        <f t="shared" si="103"/>
        <v/>
      </c>
      <c r="AM389" s="2" t="str">
        <f t="shared" si="109"/>
        <v/>
      </c>
      <c r="AN389" t="str">
        <f t="shared" si="110"/>
        <v/>
      </c>
      <c r="AO389" t="str">
        <f t="shared" si="104"/>
        <v/>
      </c>
      <c r="AP389" t="str">
        <f t="shared" si="105"/>
        <v/>
      </c>
    </row>
    <row r="390" spans="1:42" x14ac:dyDescent="0.25">
      <c r="A390" t="str">
        <f>IF(C390="","",MAX($A$2:A389)+1)</f>
        <v/>
      </c>
      <c r="B390" s="3" t="str">
        <f>IF(C390="","",IF(COUNTIF($C$2:$C389,$C390)=0,MAX($B$2:$B389)+1,""))</f>
        <v/>
      </c>
      <c r="L390" t="s">
        <v>625</v>
      </c>
      <c r="M390" s="3" t="str">
        <f t="shared" si="106"/>
        <v/>
      </c>
      <c r="N390" s="3" t="str">
        <f>IF(C390="","",IF(AND(C390&lt;&gt;"",D390&lt;&gt;"",E390&lt;&gt;"",I390&lt;&gt;"",M390&lt;&gt;"",J390&lt;&gt;"",IFERROR(MATCH(INDEX($B:$B,MATCH($C390,$C:$C,0)),IMAGENES!$B:$B,0),-1)&gt;0),"'si'","'no'"))</f>
        <v/>
      </c>
      <c r="P390" t="str">
        <f t="shared" si="96"/>
        <v/>
      </c>
      <c r="Q390" t="str">
        <f t="shared" si="97"/>
        <v/>
      </c>
      <c r="R390" t="str">
        <f t="shared" si="98"/>
        <v/>
      </c>
      <c r="S390" t="str">
        <f t="shared" si="99"/>
        <v/>
      </c>
      <c r="T390" t="str">
        <f t="shared" si="100"/>
        <v/>
      </c>
      <c r="U390" t="str">
        <f t="shared" si="101"/>
        <v/>
      </c>
      <c r="V390" t="str">
        <f>IF($T390="","",INDEX(CATEGORIAS!$A:$A,MATCH($T390,CATEGORIAS!$B:$B,0)))</f>
        <v/>
      </c>
      <c r="W390" t="str">
        <f>IF($U390="","",INDEX(SUBCATEGORIAS!$A:$A,MATCH($U390,SUBCATEGORIAS!$B:$B,0)))</f>
        <v/>
      </c>
      <c r="X390" t="str">
        <f t="shared" si="102"/>
        <v/>
      </c>
      <c r="Y390" t="str">
        <f t="shared" si="107"/>
        <v/>
      </c>
      <c r="Z390" t="str">
        <f t="shared" si="108"/>
        <v/>
      </c>
      <c r="AB390">
        <v>388</v>
      </c>
      <c r="AC390" t="str">
        <f t="shared" si="111"/>
        <v/>
      </c>
      <c r="AD390" t="str">
        <f>IFERROR(IF(MATCH($AC388,$P:$P,0)&gt;0,CONCATENATE("nombre: '",INDEX($Q:$Q,MATCH($AC388,$P:$P,0)),"',"),0),"")</f>
        <v>nombre: 'Hilo cometa 50m',</v>
      </c>
      <c r="AI390" t="str">
        <f>IF($D390="","",INDEX(CATEGORIAS!$A:$A,MATCH($D390,CATEGORIAS!$B:$B,0)))</f>
        <v/>
      </c>
      <c r="AJ390" t="str">
        <f>IF($E390="","",INDEX(SUBCATEGORIAS!$A:$A,MATCH($E390,SUBCATEGORIAS!$B:$B,0)))</f>
        <v/>
      </c>
      <c r="AK390" t="str">
        <f t="shared" si="103"/>
        <v/>
      </c>
      <c r="AM390" s="2" t="str">
        <f t="shared" si="109"/>
        <v/>
      </c>
      <c r="AN390" t="str">
        <f t="shared" si="110"/>
        <v/>
      </c>
      <c r="AO390" t="str">
        <f t="shared" si="104"/>
        <v/>
      </c>
      <c r="AP390" t="str">
        <f t="shared" si="105"/>
        <v/>
      </c>
    </row>
    <row r="391" spans="1:42" x14ac:dyDescent="0.25">
      <c r="A391" t="str">
        <f>IF(C391="","",MAX($A$2:A390)+1)</f>
        <v/>
      </c>
      <c r="B391" s="3" t="str">
        <f>IF(C391="","",IF(COUNTIF($C$2:$C390,$C391)=0,MAX($B$2:$B390)+1,""))</f>
        <v/>
      </c>
      <c r="L391" t="s">
        <v>625</v>
      </c>
      <c r="M391" s="3" t="str">
        <f t="shared" si="106"/>
        <v/>
      </c>
      <c r="N391" s="3" t="str">
        <f>IF(C391="","",IF(AND(C391&lt;&gt;"",D391&lt;&gt;"",E391&lt;&gt;"",I391&lt;&gt;"",M391&lt;&gt;"",J391&lt;&gt;"",IFERROR(MATCH(INDEX($B:$B,MATCH($C391,$C:$C,0)),IMAGENES!$B:$B,0),-1)&gt;0),"'si'","'no'"))</f>
        <v/>
      </c>
      <c r="P391" t="str">
        <f t="shared" si="96"/>
        <v/>
      </c>
      <c r="Q391" t="str">
        <f t="shared" si="97"/>
        <v/>
      </c>
      <c r="R391" t="str">
        <f t="shared" si="98"/>
        <v/>
      </c>
      <c r="S391" t="str">
        <f t="shared" si="99"/>
        <v/>
      </c>
      <c r="T391" t="str">
        <f t="shared" si="100"/>
        <v/>
      </c>
      <c r="U391" t="str">
        <f t="shared" si="101"/>
        <v/>
      </c>
      <c r="V391" t="str">
        <f>IF($T391="","",INDEX(CATEGORIAS!$A:$A,MATCH($T391,CATEGORIAS!$B:$B,0)))</f>
        <v/>
      </c>
      <c r="W391" t="str">
        <f>IF($U391="","",INDEX(SUBCATEGORIAS!$A:$A,MATCH($U391,SUBCATEGORIAS!$B:$B,0)))</f>
        <v/>
      </c>
      <c r="X391" t="str">
        <f t="shared" si="102"/>
        <v/>
      </c>
      <c r="Y391" t="str">
        <f t="shared" si="107"/>
        <v/>
      </c>
      <c r="Z391" t="str">
        <f t="shared" si="108"/>
        <v/>
      </c>
      <c r="AB391">
        <v>389</v>
      </c>
      <c r="AC391" t="str">
        <f t="shared" si="111"/>
        <v/>
      </c>
      <c r="AD391" t="str">
        <f>IFERROR(IF(MATCH($AC388,$P:$P,0)&gt;0,CONCATENATE("descripcion: '",INDEX($R:$R,MATCH($AC388,$P:$P,0)),"',"),0),"")</f>
        <v>descripcion: 'Hilo para cometa 50m - Mediano',</v>
      </c>
      <c r="AI391" t="str">
        <f>IF($D391="","",INDEX(CATEGORIAS!$A:$A,MATCH($D391,CATEGORIAS!$B:$B,0)))</f>
        <v/>
      </c>
      <c r="AJ391" t="str">
        <f>IF($E391="","",INDEX(SUBCATEGORIAS!$A:$A,MATCH($E391,SUBCATEGORIAS!$B:$B,0)))</f>
        <v/>
      </c>
      <c r="AK391" t="str">
        <f t="shared" si="103"/>
        <v/>
      </c>
      <c r="AM391" s="2" t="str">
        <f t="shared" si="109"/>
        <v/>
      </c>
      <c r="AN391" t="str">
        <f t="shared" si="110"/>
        <v/>
      </c>
      <c r="AO391" t="str">
        <f t="shared" si="104"/>
        <v/>
      </c>
      <c r="AP391" t="str">
        <f t="shared" si="105"/>
        <v/>
      </c>
    </row>
    <row r="392" spans="1:42" x14ac:dyDescent="0.25">
      <c r="A392" t="str">
        <f>IF(C392="","",MAX($A$2:A391)+1)</f>
        <v/>
      </c>
      <c r="B392" s="3" t="str">
        <f>IF(C392="","",IF(COUNTIF($C$2:$C391,$C392)=0,MAX($B$2:$B391)+1,""))</f>
        <v/>
      </c>
      <c r="L392" t="s">
        <v>625</v>
      </c>
      <c r="M392" s="3" t="str">
        <f t="shared" si="106"/>
        <v/>
      </c>
      <c r="N392" s="3" t="str">
        <f>IF(C392="","",IF(AND(C392&lt;&gt;"",D392&lt;&gt;"",E392&lt;&gt;"",I392&lt;&gt;"",M392&lt;&gt;"",J392&lt;&gt;"",IFERROR(MATCH(INDEX($B:$B,MATCH($C392,$C:$C,0)),IMAGENES!$B:$B,0),-1)&gt;0),"'si'","'no'"))</f>
        <v/>
      </c>
      <c r="P392" t="str">
        <f t="shared" si="96"/>
        <v/>
      </c>
      <c r="Q392" t="str">
        <f t="shared" si="97"/>
        <v/>
      </c>
      <c r="R392" t="str">
        <f t="shared" si="98"/>
        <v/>
      </c>
      <c r="S392" t="str">
        <f t="shared" si="99"/>
        <v/>
      </c>
      <c r="T392" t="str">
        <f t="shared" si="100"/>
        <v/>
      </c>
      <c r="U392" t="str">
        <f t="shared" si="101"/>
        <v/>
      </c>
      <c r="V392" t="str">
        <f>IF($T392="","",INDEX(CATEGORIAS!$A:$A,MATCH($T392,CATEGORIAS!$B:$B,0)))</f>
        <v/>
      </c>
      <c r="W392" t="str">
        <f>IF($U392="","",INDEX(SUBCATEGORIAS!$A:$A,MATCH($U392,SUBCATEGORIAS!$B:$B,0)))</f>
        <v/>
      </c>
      <c r="X392" t="str">
        <f t="shared" si="102"/>
        <v/>
      </c>
      <c r="Y392" t="str">
        <f t="shared" si="107"/>
        <v/>
      </c>
      <c r="Z392" t="str">
        <f t="shared" si="108"/>
        <v/>
      </c>
      <c r="AB392">
        <v>390</v>
      </c>
      <c r="AC392" t="str">
        <f t="shared" si="111"/>
        <v/>
      </c>
      <c r="AD392" t="str">
        <f>IFERROR(IF(MATCH($AC388,$P:$P,0)&gt;0,CONCATENATE("descripcion_larga: '",INDEX($S:$S,MATCH($AC388,$P:$P,0)),"',"),0),"")</f>
        <v>descripcion_larga: '0',</v>
      </c>
      <c r="AI392" t="str">
        <f>IF($D392="","",INDEX(CATEGORIAS!$A:$A,MATCH($D392,CATEGORIAS!$B:$B,0)))</f>
        <v/>
      </c>
      <c r="AJ392" t="str">
        <f>IF($E392="","",INDEX(SUBCATEGORIAS!$A:$A,MATCH($E392,SUBCATEGORIAS!$B:$B,0)))</f>
        <v/>
      </c>
      <c r="AK392" t="str">
        <f t="shared" si="103"/>
        <v/>
      </c>
      <c r="AM392" s="2" t="str">
        <f t="shared" si="109"/>
        <v/>
      </c>
      <c r="AN392" t="str">
        <f t="shared" si="110"/>
        <v/>
      </c>
      <c r="AO392" t="str">
        <f t="shared" si="104"/>
        <v/>
      </c>
      <c r="AP392" t="str">
        <f t="shared" si="105"/>
        <v/>
      </c>
    </row>
    <row r="393" spans="1:42" x14ac:dyDescent="0.25">
      <c r="A393" t="str">
        <f>IF(C393="","",MAX($A$2:A392)+1)</f>
        <v/>
      </c>
      <c r="B393" s="3" t="str">
        <f>IF(C393="","",IF(COUNTIF($C$2:$C392,$C393)=0,MAX($B$2:$B392)+1,""))</f>
        <v/>
      </c>
      <c r="L393" t="s">
        <v>625</v>
      </c>
      <c r="M393" s="3" t="str">
        <f t="shared" si="106"/>
        <v/>
      </c>
      <c r="N393" s="3" t="str">
        <f>IF(C393="","",IF(AND(C393&lt;&gt;"",D393&lt;&gt;"",E393&lt;&gt;"",I393&lt;&gt;"",M393&lt;&gt;"",J393&lt;&gt;"",IFERROR(MATCH(INDEX($B:$B,MATCH($C393,$C:$C,0)),IMAGENES!$B:$B,0),-1)&gt;0),"'si'","'no'"))</f>
        <v/>
      </c>
      <c r="P393" t="str">
        <f t="shared" si="96"/>
        <v/>
      </c>
      <c r="Q393" t="str">
        <f t="shared" si="97"/>
        <v/>
      </c>
      <c r="R393" t="str">
        <f t="shared" si="98"/>
        <v/>
      </c>
      <c r="S393" t="str">
        <f t="shared" si="99"/>
        <v/>
      </c>
      <c r="T393" t="str">
        <f t="shared" si="100"/>
        <v/>
      </c>
      <c r="U393" t="str">
        <f t="shared" si="101"/>
        <v/>
      </c>
      <c r="V393" t="str">
        <f>IF($T393="","",INDEX(CATEGORIAS!$A:$A,MATCH($T393,CATEGORIAS!$B:$B,0)))</f>
        <v/>
      </c>
      <c r="W393" t="str">
        <f>IF($U393="","",INDEX(SUBCATEGORIAS!$A:$A,MATCH($U393,SUBCATEGORIAS!$B:$B,0)))</f>
        <v/>
      </c>
      <c r="X393" t="str">
        <f t="shared" si="102"/>
        <v/>
      </c>
      <c r="Y393" t="str">
        <f t="shared" si="107"/>
        <v/>
      </c>
      <c r="Z393" t="str">
        <f t="shared" si="108"/>
        <v/>
      </c>
      <c r="AB393">
        <v>391</v>
      </c>
      <c r="AC393" t="str">
        <f t="shared" si="111"/>
        <v/>
      </c>
      <c r="AD393" t="str">
        <f>IFERROR(IF(MATCH($AC388,$P:$P,0)&gt;0,CONCATENATE("id_categoria: '",INDEX($V:$V,MATCH($AC388,$P:$P,0)),"',"),0),"")</f>
        <v>id_categoria: '7',</v>
      </c>
      <c r="AI393" t="str">
        <f>IF($D393="","",INDEX(CATEGORIAS!$A:$A,MATCH($D393,CATEGORIAS!$B:$B,0)))</f>
        <v/>
      </c>
      <c r="AJ393" t="str">
        <f>IF($E393="","",INDEX(SUBCATEGORIAS!$A:$A,MATCH($E393,SUBCATEGORIAS!$B:$B,0)))</f>
        <v/>
      </c>
      <c r="AK393" t="str">
        <f t="shared" si="103"/>
        <v/>
      </c>
      <c r="AM393" s="2" t="str">
        <f t="shared" si="109"/>
        <v/>
      </c>
      <c r="AN393" t="str">
        <f t="shared" si="110"/>
        <v/>
      </c>
      <c r="AO393" t="str">
        <f t="shared" si="104"/>
        <v/>
      </c>
      <c r="AP393" t="str">
        <f t="shared" si="105"/>
        <v/>
      </c>
    </row>
    <row r="394" spans="1:42" x14ac:dyDescent="0.25">
      <c r="A394" t="str">
        <f>IF(C394="","",MAX($A$2:A393)+1)</f>
        <v/>
      </c>
      <c r="B394" s="3" t="str">
        <f>IF(C394="","",IF(COUNTIF($C$2:$C393,$C394)=0,MAX($B$2:$B393)+1,""))</f>
        <v/>
      </c>
      <c r="L394" t="s">
        <v>625</v>
      </c>
      <c r="M394" s="3" t="str">
        <f t="shared" si="106"/>
        <v/>
      </c>
      <c r="N394" s="3" t="str">
        <f>IF(C394="","",IF(AND(C394&lt;&gt;"",D394&lt;&gt;"",E394&lt;&gt;"",I394&lt;&gt;"",M394&lt;&gt;"",J394&lt;&gt;"",IFERROR(MATCH(INDEX($B:$B,MATCH($C394,$C:$C,0)),IMAGENES!$B:$B,0),-1)&gt;0),"'si'","'no'"))</f>
        <v/>
      </c>
      <c r="P394" t="str">
        <f t="shared" si="96"/>
        <v/>
      </c>
      <c r="Q394" t="str">
        <f t="shared" si="97"/>
        <v/>
      </c>
      <c r="R394" t="str">
        <f t="shared" si="98"/>
        <v/>
      </c>
      <c r="S394" t="str">
        <f t="shared" si="99"/>
        <v/>
      </c>
      <c r="T394" t="str">
        <f t="shared" si="100"/>
        <v/>
      </c>
      <c r="U394" t="str">
        <f t="shared" si="101"/>
        <v/>
      </c>
      <c r="V394" t="str">
        <f>IF($T394="","",INDEX(CATEGORIAS!$A:$A,MATCH($T394,CATEGORIAS!$B:$B,0)))</f>
        <v/>
      </c>
      <c r="W394" t="str">
        <f>IF($U394="","",INDEX(SUBCATEGORIAS!$A:$A,MATCH($U394,SUBCATEGORIAS!$B:$B,0)))</f>
        <v/>
      </c>
      <c r="X394" t="str">
        <f t="shared" si="102"/>
        <v/>
      </c>
      <c r="Y394" t="str">
        <f t="shared" si="107"/>
        <v/>
      </c>
      <c r="Z394" t="str">
        <f t="shared" si="108"/>
        <v/>
      </c>
      <c r="AB394">
        <v>392</v>
      </c>
      <c r="AC394" t="str">
        <f t="shared" si="111"/>
        <v/>
      </c>
      <c r="AD394" t="str">
        <f>IFERROR(IF(MATCH($AC388,$P:$P,0)&gt;0,CONCATENATE("id_subcategoria: '",INDEX($W:$W,MATCH($AC388,$P:$P,0)),"',"),0),"")</f>
        <v>id_subcategoria: '35',</v>
      </c>
      <c r="AI394" t="str">
        <f>IF($D394="","",INDEX(CATEGORIAS!$A:$A,MATCH($D394,CATEGORIAS!$B:$B,0)))</f>
        <v/>
      </c>
      <c r="AJ394" t="str">
        <f>IF($E394="","",INDEX(SUBCATEGORIAS!$A:$A,MATCH($E394,SUBCATEGORIAS!$B:$B,0)))</f>
        <v/>
      </c>
      <c r="AK394" t="str">
        <f t="shared" si="103"/>
        <v/>
      </c>
      <c r="AM394" s="2" t="str">
        <f t="shared" si="109"/>
        <v/>
      </c>
      <c r="AN394" t="str">
        <f t="shared" si="110"/>
        <v/>
      </c>
      <c r="AO394" t="str">
        <f t="shared" si="104"/>
        <v/>
      </c>
      <c r="AP394" t="str">
        <f t="shared" si="105"/>
        <v/>
      </c>
    </row>
    <row r="395" spans="1:42" x14ac:dyDescent="0.25">
      <c r="A395" t="str">
        <f>IF(C395="","",MAX($A$2:A394)+1)</f>
        <v/>
      </c>
      <c r="B395" s="3" t="str">
        <f>IF(C395="","",IF(COUNTIF($C$2:$C394,$C395)=0,MAX($B$2:$B394)+1,""))</f>
        <v/>
      </c>
      <c r="L395" t="s">
        <v>625</v>
      </c>
      <c r="M395" s="3" t="str">
        <f t="shared" si="106"/>
        <v/>
      </c>
      <c r="N395" s="3" t="str">
        <f>IF(C395="","",IF(AND(C395&lt;&gt;"",D395&lt;&gt;"",E395&lt;&gt;"",I395&lt;&gt;"",M395&lt;&gt;"",J395&lt;&gt;"",IFERROR(MATCH(INDEX($B:$B,MATCH($C395,$C:$C,0)),IMAGENES!$B:$B,0),-1)&gt;0),"'si'","'no'"))</f>
        <v/>
      </c>
      <c r="P395" t="str">
        <f t="shared" si="96"/>
        <v/>
      </c>
      <c r="Q395" t="str">
        <f t="shared" si="97"/>
        <v/>
      </c>
      <c r="R395" t="str">
        <f t="shared" si="98"/>
        <v/>
      </c>
      <c r="S395" t="str">
        <f t="shared" si="99"/>
        <v/>
      </c>
      <c r="T395" t="str">
        <f t="shared" si="100"/>
        <v/>
      </c>
      <c r="U395" t="str">
        <f t="shared" si="101"/>
        <v/>
      </c>
      <c r="V395" t="str">
        <f>IF($T395="","",INDEX(CATEGORIAS!$A:$A,MATCH($T395,CATEGORIAS!$B:$B,0)))</f>
        <v/>
      </c>
      <c r="W395" t="str">
        <f>IF($U395="","",INDEX(SUBCATEGORIAS!$A:$A,MATCH($U395,SUBCATEGORIAS!$B:$B,0)))</f>
        <v/>
      </c>
      <c r="X395" t="str">
        <f t="shared" si="102"/>
        <v/>
      </c>
      <c r="Y395" t="str">
        <f t="shared" si="107"/>
        <v/>
      </c>
      <c r="Z395" t="str">
        <f t="shared" si="108"/>
        <v/>
      </c>
      <c r="AB395">
        <v>393</v>
      </c>
      <c r="AC395" t="str">
        <f t="shared" si="111"/>
        <v/>
      </c>
      <c r="AD395" t="str">
        <f>IFERROR(IF(MATCH($AC388,$P:$P,0)&gt;0,CONCATENATE("precio: ",INDEX($X:$X,MATCH($AC388,$P:$P,0)),","),0),"")</f>
        <v>precio: 1000,</v>
      </c>
      <c r="AI395" t="str">
        <f>IF($D395="","",INDEX(CATEGORIAS!$A:$A,MATCH($D395,CATEGORIAS!$B:$B,0)))</f>
        <v/>
      </c>
      <c r="AJ395" t="str">
        <f>IF($E395="","",INDEX(SUBCATEGORIAS!$A:$A,MATCH($E395,SUBCATEGORIAS!$B:$B,0)))</f>
        <v/>
      </c>
      <c r="AK395" t="str">
        <f t="shared" si="103"/>
        <v/>
      </c>
      <c r="AM395" s="2" t="str">
        <f t="shared" si="109"/>
        <v/>
      </c>
      <c r="AN395" t="str">
        <f t="shared" si="110"/>
        <v/>
      </c>
      <c r="AO395" t="str">
        <f t="shared" si="104"/>
        <v/>
      </c>
      <c r="AP395" t="str">
        <f t="shared" si="105"/>
        <v/>
      </c>
    </row>
    <row r="396" spans="1:42" x14ac:dyDescent="0.25">
      <c r="A396" t="str">
        <f>IF(C396="","",MAX($A$2:A395)+1)</f>
        <v/>
      </c>
      <c r="B396" s="3" t="str">
        <f>IF(C396="","",IF(COUNTIF($C$2:$C395,$C396)=0,MAX($B$2:$B395)+1,""))</f>
        <v/>
      </c>
      <c r="L396" t="s">
        <v>625</v>
      </c>
      <c r="M396" s="3" t="str">
        <f t="shared" si="106"/>
        <v/>
      </c>
      <c r="N396" s="3" t="str">
        <f>IF(C396="","",IF(AND(C396&lt;&gt;"",D396&lt;&gt;"",E396&lt;&gt;"",I396&lt;&gt;"",M396&lt;&gt;"",J396&lt;&gt;"",IFERROR(MATCH(INDEX($B:$B,MATCH($C396,$C:$C,0)),IMAGENES!$B:$B,0),-1)&gt;0),"'si'","'no'"))</f>
        <v/>
      </c>
      <c r="P396" t="str">
        <f t="shared" si="96"/>
        <v/>
      </c>
      <c r="Q396" t="str">
        <f t="shared" si="97"/>
        <v/>
      </c>
      <c r="R396" t="str">
        <f t="shared" si="98"/>
        <v/>
      </c>
      <c r="S396" t="str">
        <f t="shared" si="99"/>
        <v/>
      </c>
      <c r="T396" t="str">
        <f t="shared" si="100"/>
        <v/>
      </c>
      <c r="U396" t="str">
        <f t="shared" si="101"/>
        <v/>
      </c>
      <c r="V396" t="str">
        <f>IF($T396="","",INDEX(CATEGORIAS!$A:$A,MATCH($T396,CATEGORIAS!$B:$B,0)))</f>
        <v/>
      </c>
      <c r="W396" t="str">
        <f>IF($U396="","",INDEX(SUBCATEGORIAS!$A:$A,MATCH($U396,SUBCATEGORIAS!$B:$B,0)))</f>
        <v/>
      </c>
      <c r="X396" t="str">
        <f t="shared" si="102"/>
        <v/>
      </c>
      <c r="Y396" t="str">
        <f t="shared" si="107"/>
        <v/>
      </c>
      <c r="Z396" t="str">
        <f t="shared" si="108"/>
        <v/>
      </c>
      <c r="AB396">
        <v>394</v>
      </c>
      <c r="AC396" t="str">
        <f t="shared" si="111"/>
        <v/>
      </c>
      <c r="AD396" t="str">
        <f>IFERROR(IF(MATCH($AC388,$P:$P,0)&gt;0,CONCATENATE("video: ",IF(OR(INDEX($Y:$Y,MATCH($AC388,$P:$P,0))=0,INDEX($Y:$Y,MATCH($AC388,$P:$P,0))=" ",INDEX($Y:$Y,MATCH($AC388,$P:$P,0))=""),CONCATENATE(CHAR(39),CHAR(39)),CONCATENATE(CHAR(39),INDEX($Y:$Y,MATCH($AC388,$P:$P,0)),CHAR(39))),","),0),"")</f>
        <v>video: '',</v>
      </c>
      <c r="AI396" t="str">
        <f>IF($D396="","",INDEX(CATEGORIAS!$A:$A,MATCH($D396,CATEGORIAS!$B:$B,0)))</f>
        <v/>
      </c>
      <c r="AJ396" t="str">
        <f>IF($E396="","",INDEX(SUBCATEGORIAS!$A:$A,MATCH($E396,SUBCATEGORIAS!$B:$B,0)))</f>
        <v/>
      </c>
      <c r="AK396" t="str">
        <f t="shared" si="103"/>
        <v/>
      </c>
      <c r="AM396" s="2" t="str">
        <f t="shared" si="109"/>
        <v/>
      </c>
      <c r="AN396" t="str">
        <f t="shared" si="110"/>
        <v/>
      </c>
      <c r="AO396" t="str">
        <f t="shared" si="104"/>
        <v/>
      </c>
      <c r="AP396" t="str">
        <f t="shared" si="105"/>
        <v/>
      </c>
    </row>
    <row r="397" spans="1:42" x14ac:dyDescent="0.25">
      <c r="A397" t="str">
        <f>IF(C397="","",MAX($A$2:A396)+1)</f>
        <v/>
      </c>
      <c r="B397" s="3" t="str">
        <f>IF(C397="","",IF(COUNTIF($C$2:$C396,$C397)=0,MAX($B$2:$B396)+1,""))</f>
        <v/>
      </c>
      <c r="L397" t="s">
        <v>625</v>
      </c>
      <c r="M397" s="3" t="str">
        <f t="shared" si="106"/>
        <v/>
      </c>
      <c r="N397" s="3" t="str">
        <f>IF(C397="","",IF(AND(C397&lt;&gt;"",D397&lt;&gt;"",E397&lt;&gt;"",I397&lt;&gt;"",M397&lt;&gt;"",J397&lt;&gt;"",IFERROR(MATCH(INDEX($B:$B,MATCH($C397,$C:$C,0)),IMAGENES!$B:$B,0),-1)&gt;0),"'si'","'no'"))</f>
        <v/>
      </c>
      <c r="P397" t="str">
        <f t="shared" si="96"/>
        <v/>
      </c>
      <c r="Q397" t="str">
        <f t="shared" si="97"/>
        <v/>
      </c>
      <c r="R397" t="str">
        <f t="shared" si="98"/>
        <v/>
      </c>
      <c r="S397" t="str">
        <f t="shared" si="99"/>
        <v/>
      </c>
      <c r="T397" t="str">
        <f t="shared" si="100"/>
        <v/>
      </c>
      <c r="U397" t="str">
        <f t="shared" si="101"/>
        <v/>
      </c>
      <c r="V397" t="str">
        <f>IF($T397="","",INDEX(CATEGORIAS!$A:$A,MATCH($T397,CATEGORIAS!$B:$B,0)))</f>
        <v/>
      </c>
      <c r="W397" t="str">
        <f>IF($U397="","",INDEX(SUBCATEGORIAS!$A:$A,MATCH($U397,SUBCATEGORIAS!$B:$B,0)))</f>
        <v/>
      </c>
      <c r="X397" t="str">
        <f t="shared" si="102"/>
        <v/>
      </c>
      <c r="Y397" t="str">
        <f t="shared" si="107"/>
        <v/>
      </c>
      <c r="Z397" t="str">
        <f t="shared" si="108"/>
        <v/>
      </c>
      <c r="AB397">
        <v>395</v>
      </c>
      <c r="AC397" t="str">
        <f t="shared" si="111"/>
        <v/>
      </c>
      <c r="AD397" t="str">
        <f>IFERROR(IF(MATCH($AC388,$P:$P,0)&gt;0,CONCATENATE("disponible: ",INDEX($Z:$Z,MATCH($AC388,$P:$P,0)),","),0),"")</f>
        <v>disponible: 'si',</v>
      </c>
      <c r="AI397" t="str">
        <f>IF($D397="","",INDEX(CATEGORIAS!$A:$A,MATCH($D397,CATEGORIAS!$B:$B,0)))</f>
        <v/>
      </c>
      <c r="AJ397" t="str">
        <f>IF($E397="","",INDEX(SUBCATEGORIAS!$A:$A,MATCH($E397,SUBCATEGORIAS!$B:$B,0)))</f>
        <v/>
      </c>
      <c r="AK397" t="str">
        <f t="shared" si="103"/>
        <v/>
      </c>
      <c r="AM397" s="2" t="str">
        <f t="shared" si="109"/>
        <v/>
      </c>
      <c r="AN397" t="str">
        <f t="shared" si="110"/>
        <v/>
      </c>
      <c r="AO397" t="str">
        <f t="shared" si="104"/>
        <v/>
      </c>
      <c r="AP397" t="str">
        <f t="shared" si="105"/>
        <v/>
      </c>
    </row>
    <row r="398" spans="1:42" x14ac:dyDescent="0.25">
      <c r="A398" t="str">
        <f>IF(C398="","",MAX($A$2:A397)+1)</f>
        <v/>
      </c>
      <c r="B398" s="3" t="str">
        <f>IF(C398="","",IF(COUNTIF($C$2:$C397,$C398)=0,MAX($B$2:$B397)+1,""))</f>
        <v/>
      </c>
      <c r="L398" t="s">
        <v>625</v>
      </c>
      <c r="M398" s="3" t="str">
        <f t="shared" si="106"/>
        <v/>
      </c>
      <c r="N398" s="3" t="str">
        <f>IF(C398="","",IF(AND(C398&lt;&gt;"",D398&lt;&gt;"",E398&lt;&gt;"",I398&lt;&gt;"",M398&lt;&gt;"",J398&lt;&gt;"",IFERROR(MATCH(INDEX($B:$B,MATCH($C398,$C:$C,0)),IMAGENES!$B:$B,0),-1)&gt;0),"'si'","'no'"))</f>
        <v/>
      </c>
      <c r="P398" t="str">
        <f t="shared" si="96"/>
        <v/>
      </c>
      <c r="Q398" t="str">
        <f t="shared" si="97"/>
        <v/>
      </c>
      <c r="R398" t="str">
        <f t="shared" si="98"/>
        <v/>
      </c>
      <c r="S398" t="str">
        <f t="shared" si="99"/>
        <v/>
      </c>
      <c r="T398" t="str">
        <f t="shared" si="100"/>
        <v/>
      </c>
      <c r="U398" t="str">
        <f t="shared" si="101"/>
        <v/>
      </c>
      <c r="V398" t="str">
        <f>IF($T398="","",INDEX(CATEGORIAS!$A:$A,MATCH($T398,CATEGORIAS!$B:$B,0)))</f>
        <v/>
      </c>
      <c r="W398" t="str">
        <f>IF($U398="","",INDEX(SUBCATEGORIAS!$A:$A,MATCH($U398,SUBCATEGORIAS!$B:$B,0)))</f>
        <v/>
      </c>
      <c r="X398" t="str">
        <f t="shared" si="102"/>
        <v/>
      </c>
      <c r="Y398" t="str">
        <f t="shared" si="107"/>
        <v/>
      </c>
      <c r="Z398" t="str">
        <f t="shared" si="108"/>
        <v/>
      </c>
      <c r="AB398">
        <v>396</v>
      </c>
      <c r="AC398" t="str">
        <f t="shared" si="111"/>
        <v/>
      </c>
      <c r="AD398" t="str">
        <f>IFERROR(IF(MATCH($AC388,$P:$P,0)&gt;0,"},",0),"")</f>
        <v>},</v>
      </c>
      <c r="AI398" t="str">
        <f>IF($D398="","",INDEX(CATEGORIAS!$A:$A,MATCH($D398,CATEGORIAS!$B:$B,0)))</f>
        <v/>
      </c>
      <c r="AJ398" t="str">
        <f>IF($E398="","",INDEX(SUBCATEGORIAS!$A:$A,MATCH($E398,SUBCATEGORIAS!$B:$B,0)))</f>
        <v/>
      </c>
      <c r="AK398" t="str">
        <f t="shared" si="103"/>
        <v/>
      </c>
      <c r="AM398" s="2" t="str">
        <f t="shared" si="109"/>
        <v/>
      </c>
      <c r="AN398" t="str">
        <f t="shared" si="110"/>
        <v/>
      </c>
      <c r="AO398" t="str">
        <f t="shared" si="104"/>
        <v/>
      </c>
      <c r="AP398" t="str">
        <f t="shared" si="105"/>
        <v/>
      </c>
    </row>
    <row r="399" spans="1:42" x14ac:dyDescent="0.25">
      <c r="A399" t="str">
        <f>IF(C399="","",MAX($A$2:A398)+1)</f>
        <v/>
      </c>
      <c r="B399" s="3" t="str">
        <f>IF(C399="","",IF(COUNTIF($C$2:$C398,$C399)=0,MAX($B$2:$B398)+1,""))</f>
        <v/>
      </c>
      <c r="L399" t="s">
        <v>625</v>
      </c>
      <c r="M399" s="3" t="str">
        <f t="shared" si="106"/>
        <v/>
      </c>
      <c r="N399" s="3" t="str">
        <f>IF(C399="","",IF(AND(C399&lt;&gt;"",D399&lt;&gt;"",E399&lt;&gt;"",I399&lt;&gt;"",M399&lt;&gt;"",J399&lt;&gt;"",IFERROR(MATCH(INDEX($B:$B,MATCH($C399,$C:$C,0)),IMAGENES!$B:$B,0),-1)&gt;0),"'si'","'no'"))</f>
        <v/>
      </c>
      <c r="P399" t="str">
        <f t="shared" si="96"/>
        <v/>
      </c>
      <c r="Q399" t="str">
        <f t="shared" si="97"/>
        <v/>
      </c>
      <c r="R399" t="str">
        <f t="shared" si="98"/>
        <v/>
      </c>
      <c r="S399" t="str">
        <f t="shared" si="99"/>
        <v/>
      </c>
      <c r="T399" t="str">
        <f t="shared" si="100"/>
        <v/>
      </c>
      <c r="U399" t="str">
        <f t="shared" si="101"/>
        <v/>
      </c>
      <c r="V399" t="str">
        <f>IF($T399="","",INDEX(CATEGORIAS!$A:$A,MATCH($T399,CATEGORIAS!$B:$B,0)))</f>
        <v/>
      </c>
      <c r="W399" t="str">
        <f>IF($U399="","",INDEX(SUBCATEGORIAS!$A:$A,MATCH($U399,SUBCATEGORIAS!$B:$B,0)))</f>
        <v/>
      </c>
      <c r="X399" t="str">
        <f t="shared" si="102"/>
        <v/>
      </c>
      <c r="Y399" t="str">
        <f t="shared" si="107"/>
        <v/>
      </c>
      <c r="Z399" t="str">
        <f t="shared" si="108"/>
        <v/>
      </c>
      <c r="AB399">
        <v>397</v>
      </c>
      <c r="AC399">
        <f t="shared" si="111"/>
        <v>37</v>
      </c>
      <c r="AD399" t="str">
        <f>IFERROR(IF(MATCH($AC399,$P:$P,0)&gt;0,"{",0),"")</f>
        <v>{</v>
      </c>
      <c r="AI399" t="str">
        <f>IF($D399="","",INDEX(CATEGORIAS!$A:$A,MATCH($D399,CATEGORIAS!$B:$B,0)))</f>
        <v/>
      </c>
      <c r="AJ399" t="str">
        <f>IF($E399="","",INDEX(SUBCATEGORIAS!$A:$A,MATCH($E399,SUBCATEGORIAS!$B:$B,0)))</f>
        <v/>
      </c>
      <c r="AK399" t="str">
        <f t="shared" si="103"/>
        <v/>
      </c>
      <c r="AM399" s="2" t="str">
        <f t="shared" si="109"/>
        <v/>
      </c>
      <c r="AN399" t="str">
        <f t="shared" si="110"/>
        <v/>
      </c>
      <c r="AO399" t="str">
        <f t="shared" si="104"/>
        <v/>
      </c>
      <c r="AP399" t="str">
        <f t="shared" si="105"/>
        <v/>
      </c>
    </row>
    <row r="400" spans="1:42" x14ac:dyDescent="0.25">
      <c r="A400" t="str">
        <f>IF(C400="","",MAX($A$2:A399)+1)</f>
        <v/>
      </c>
      <c r="B400" s="3" t="str">
        <f>IF(C400="","",IF(COUNTIF($C$2:$C399,$C400)=0,MAX($B$2:$B399)+1,""))</f>
        <v/>
      </c>
      <c r="L400" t="s">
        <v>625</v>
      </c>
      <c r="M400" s="3" t="str">
        <f t="shared" si="106"/>
        <v/>
      </c>
      <c r="N400" s="3" t="str">
        <f>IF(C400="","",IF(AND(C400&lt;&gt;"",D400&lt;&gt;"",E400&lt;&gt;"",I400&lt;&gt;"",M400&lt;&gt;"",J400&lt;&gt;"",IFERROR(MATCH(INDEX($B:$B,MATCH($C400,$C:$C,0)),IMAGENES!$B:$B,0),-1)&gt;0),"'si'","'no'"))</f>
        <v/>
      </c>
      <c r="P400" t="str">
        <f t="shared" si="96"/>
        <v/>
      </c>
      <c r="Q400" t="str">
        <f t="shared" si="97"/>
        <v/>
      </c>
      <c r="R400" t="str">
        <f t="shared" si="98"/>
        <v/>
      </c>
      <c r="S400" t="str">
        <f t="shared" si="99"/>
        <v/>
      </c>
      <c r="T400" t="str">
        <f t="shared" si="100"/>
        <v/>
      </c>
      <c r="U400" t="str">
        <f t="shared" si="101"/>
        <v/>
      </c>
      <c r="V400" t="str">
        <f>IF($T400="","",INDEX(CATEGORIAS!$A:$A,MATCH($T400,CATEGORIAS!$B:$B,0)))</f>
        <v/>
      </c>
      <c r="W400" t="str">
        <f>IF($U400="","",INDEX(SUBCATEGORIAS!$A:$A,MATCH($U400,SUBCATEGORIAS!$B:$B,0)))</f>
        <v/>
      </c>
      <c r="X400" t="str">
        <f t="shared" si="102"/>
        <v/>
      </c>
      <c r="Y400" t="str">
        <f t="shared" si="107"/>
        <v/>
      </c>
      <c r="Z400" t="str">
        <f t="shared" si="108"/>
        <v/>
      </c>
      <c r="AB400">
        <v>398</v>
      </c>
      <c r="AC400" t="str">
        <f t="shared" si="111"/>
        <v/>
      </c>
      <c r="AD400" t="str">
        <f>IFERROR(IF(MATCH($AC399,$P:$P,0)&gt;0,CONCATENATE("id_articulo: ",$AC399,","),0),"")</f>
        <v>id_articulo: 37,</v>
      </c>
      <c r="AI400" t="str">
        <f>IF($D400="","",INDEX(CATEGORIAS!$A:$A,MATCH($D400,CATEGORIAS!$B:$B,0)))</f>
        <v/>
      </c>
      <c r="AJ400" t="str">
        <f>IF($E400="","",INDEX(SUBCATEGORIAS!$A:$A,MATCH($E400,SUBCATEGORIAS!$B:$B,0)))</f>
        <v/>
      </c>
      <c r="AK400" t="str">
        <f t="shared" si="103"/>
        <v/>
      </c>
      <c r="AM400" s="2" t="str">
        <f t="shared" si="109"/>
        <v/>
      </c>
      <c r="AN400" t="str">
        <f t="shared" si="110"/>
        <v/>
      </c>
      <c r="AO400" t="str">
        <f t="shared" si="104"/>
        <v/>
      </c>
      <c r="AP400" t="str">
        <f t="shared" si="105"/>
        <v/>
      </c>
    </row>
    <row r="401" spans="1:42" x14ac:dyDescent="0.25">
      <c r="A401" t="str">
        <f>IF(C401="","",MAX($A$2:A400)+1)</f>
        <v/>
      </c>
      <c r="B401" s="3" t="str">
        <f>IF(C401="","",IF(COUNTIF($C$2:$C400,$C401)=0,MAX($B$2:$B400)+1,""))</f>
        <v/>
      </c>
      <c r="L401" t="s">
        <v>625</v>
      </c>
      <c r="M401" s="3" t="str">
        <f t="shared" si="106"/>
        <v/>
      </c>
      <c r="N401" s="3" t="str">
        <f>IF(C401="","",IF(AND(C401&lt;&gt;"",D401&lt;&gt;"",E401&lt;&gt;"",I401&lt;&gt;"",M401&lt;&gt;"",J401&lt;&gt;"",IFERROR(MATCH(INDEX($B:$B,MATCH($C401,$C:$C,0)),IMAGENES!$B:$B,0),-1)&gt;0),"'si'","'no'"))</f>
        <v/>
      </c>
      <c r="P401" t="str">
        <f t="shared" si="96"/>
        <v/>
      </c>
      <c r="Q401" t="str">
        <f t="shared" si="97"/>
        <v/>
      </c>
      <c r="R401" t="str">
        <f t="shared" si="98"/>
        <v/>
      </c>
      <c r="S401" t="str">
        <f t="shared" si="99"/>
        <v/>
      </c>
      <c r="T401" t="str">
        <f t="shared" si="100"/>
        <v/>
      </c>
      <c r="U401" t="str">
        <f t="shared" si="101"/>
        <v/>
      </c>
      <c r="V401" t="str">
        <f>IF($T401="","",INDEX(CATEGORIAS!$A:$A,MATCH($T401,CATEGORIAS!$B:$B,0)))</f>
        <v/>
      </c>
      <c r="W401" t="str">
        <f>IF($U401="","",INDEX(SUBCATEGORIAS!$A:$A,MATCH($U401,SUBCATEGORIAS!$B:$B,0)))</f>
        <v/>
      </c>
      <c r="X401" t="str">
        <f t="shared" si="102"/>
        <v/>
      </c>
      <c r="Y401" t="str">
        <f t="shared" si="107"/>
        <v/>
      </c>
      <c r="Z401" t="str">
        <f t="shared" si="108"/>
        <v/>
      </c>
      <c r="AB401">
        <v>399</v>
      </c>
      <c r="AC401" t="str">
        <f t="shared" si="111"/>
        <v/>
      </c>
      <c r="AD401" t="str">
        <f>IFERROR(IF(MATCH($AC399,$P:$P,0)&gt;0,CONCATENATE("nombre: '",INDEX($Q:$Q,MATCH($AC399,$P:$P,0)),"',"),0),"")</f>
        <v>nombre: 'Set de 4 Libro Habilidades - Matemáticas',</v>
      </c>
      <c r="AI401" t="str">
        <f>IF($D401="","",INDEX(CATEGORIAS!$A:$A,MATCH($D401,CATEGORIAS!$B:$B,0)))</f>
        <v/>
      </c>
      <c r="AJ401" t="str">
        <f>IF($E401="","",INDEX(SUBCATEGORIAS!$A:$A,MATCH($E401,SUBCATEGORIAS!$B:$B,0)))</f>
        <v/>
      </c>
      <c r="AK401" t="str">
        <f t="shared" si="103"/>
        <v/>
      </c>
      <c r="AM401" s="2" t="str">
        <f t="shared" si="109"/>
        <v/>
      </c>
      <c r="AN401" t="str">
        <f t="shared" si="110"/>
        <v/>
      </c>
      <c r="AO401" t="str">
        <f t="shared" si="104"/>
        <v/>
      </c>
      <c r="AP401" t="str">
        <f t="shared" si="105"/>
        <v/>
      </c>
    </row>
    <row r="402" spans="1:42" x14ac:dyDescent="0.25">
      <c r="A402" t="str">
        <f>IF(C402="","",MAX($A$2:A401)+1)</f>
        <v/>
      </c>
      <c r="B402" s="3" t="str">
        <f>IF(C402="","",IF(COUNTIF($C$2:$C401,$C402)=0,MAX($B$2:$B401)+1,""))</f>
        <v/>
      </c>
      <c r="L402" t="s">
        <v>625</v>
      </c>
      <c r="M402" s="3" t="str">
        <f t="shared" si="106"/>
        <v/>
      </c>
      <c r="N402" s="3" t="str">
        <f>IF(C402="","",IF(AND(C402&lt;&gt;"",D402&lt;&gt;"",E402&lt;&gt;"",I402&lt;&gt;"",M402&lt;&gt;"",J402&lt;&gt;"",IFERROR(MATCH(INDEX($B:$B,MATCH($C402,$C:$C,0)),IMAGENES!$B:$B,0),-1)&gt;0),"'si'","'no'"))</f>
        <v/>
      </c>
      <c r="P402" t="str">
        <f t="shared" si="96"/>
        <v/>
      </c>
      <c r="Q402" t="str">
        <f t="shared" si="97"/>
        <v/>
      </c>
      <c r="R402" t="str">
        <f t="shared" si="98"/>
        <v/>
      </c>
      <c r="S402" t="str">
        <f t="shared" si="99"/>
        <v/>
      </c>
      <c r="T402" t="str">
        <f t="shared" si="100"/>
        <v/>
      </c>
      <c r="U402" t="str">
        <f t="shared" si="101"/>
        <v/>
      </c>
      <c r="V402" t="str">
        <f>IF($T402="","",INDEX(CATEGORIAS!$A:$A,MATCH($T402,CATEGORIAS!$B:$B,0)))</f>
        <v/>
      </c>
      <c r="W402" t="str">
        <f>IF($U402="","",INDEX(SUBCATEGORIAS!$A:$A,MATCH($U402,SUBCATEGORIAS!$B:$B,0)))</f>
        <v/>
      </c>
      <c r="X402" t="str">
        <f t="shared" si="102"/>
        <v/>
      </c>
      <c r="Y402" t="str">
        <f t="shared" si="107"/>
        <v/>
      </c>
      <c r="Z402" t="str">
        <f t="shared" si="108"/>
        <v/>
      </c>
      <c r="AB402">
        <v>400</v>
      </c>
      <c r="AC402" t="str">
        <f t="shared" si="111"/>
        <v/>
      </c>
      <c r="AD402" t="str">
        <f>IFERROR(IF(MATCH($AC399,$P:$P,0)&gt;0,CONCATENATE("descripcion: '",INDEX($R:$R,MATCH($AC399,$P:$P,0)),"',"),0),"")</f>
        <v>descripcion: 'Libro Educativo Para desarrollar Habilidades. Dimensiones: 29.4x21x0.2 cm.',</v>
      </c>
      <c r="AI402" t="str">
        <f>IF($D402="","",INDEX(CATEGORIAS!$A:$A,MATCH($D402,CATEGORIAS!$B:$B,0)))</f>
        <v/>
      </c>
      <c r="AJ402" t="str">
        <f>IF($E402="","",INDEX(SUBCATEGORIAS!$A:$A,MATCH($E402,SUBCATEGORIAS!$B:$B,0)))</f>
        <v/>
      </c>
      <c r="AK402" t="str">
        <f t="shared" si="103"/>
        <v/>
      </c>
      <c r="AM402" s="2" t="str">
        <f t="shared" si="109"/>
        <v/>
      </c>
      <c r="AN402" t="str">
        <f t="shared" si="110"/>
        <v/>
      </c>
      <c r="AO402" t="str">
        <f t="shared" si="104"/>
        <v/>
      </c>
      <c r="AP402" t="str">
        <f t="shared" si="105"/>
        <v/>
      </c>
    </row>
    <row r="403" spans="1:42" x14ac:dyDescent="0.25">
      <c r="A403" t="str">
        <f>IF(C403="","",MAX($A$2:A402)+1)</f>
        <v/>
      </c>
      <c r="B403" s="3" t="str">
        <f>IF(C403="","",IF(COUNTIF($C$2:$C402,$C403)=0,MAX($B$2:$B402)+1,""))</f>
        <v/>
      </c>
      <c r="L403" t="s">
        <v>625</v>
      </c>
      <c r="M403" s="3" t="str">
        <f t="shared" si="106"/>
        <v/>
      </c>
      <c r="N403" s="3" t="str">
        <f>IF(C403="","",IF(AND(C403&lt;&gt;"",D403&lt;&gt;"",E403&lt;&gt;"",I403&lt;&gt;"",M403&lt;&gt;"",J403&lt;&gt;"",IFERROR(MATCH(INDEX($B:$B,MATCH($C403,$C:$C,0)),IMAGENES!$B:$B,0),-1)&gt;0),"'si'","'no'"))</f>
        <v/>
      </c>
      <c r="P403" t="str">
        <f t="shared" si="96"/>
        <v/>
      </c>
      <c r="Q403" t="str">
        <f t="shared" si="97"/>
        <v/>
      </c>
      <c r="R403" t="str">
        <f t="shared" si="98"/>
        <v/>
      </c>
      <c r="S403" t="str">
        <f t="shared" si="99"/>
        <v/>
      </c>
      <c r="T403" t="str">
        <f t="shared" si="100"/>
        <v/>
      </c>
      <c r="U403" t="str">
        <f t="shared" si="101"/>
        <v/>
      </c>
      <c r="V403" t="str">
        <f>IF($T403="","",INDEX(CATEGORIAS!$A:$A,MATCH($T403,CATEGORIAS!$B:$B,0)))</f>
        <v/>
      </c>
      <c r="W403" t="str">
        <f>IF($U403="","",INDEX(SUBCATEGORIAS!$A:$A,MATCH($U403,SUBCATEGORIAS!$B:$B,0)))</f>
        <v/>
      </c>
      <c r="X403" t="str">
        <f t="shared" si="102"/>
        <v/>
      </c>
      <c r="Y403" t="str">
        <f t="shared" si="107"/>
        <v/>
      </c>
      <c r="Z403" t="str">
        <f t="shared" si="108"/>
        <v/>
      </c>
      <c r="AB403">
        <v>401</v>
      </c>
      <c r="AC403" t="str">
        <f t="shared" si="111"/>
        <v/>
      </c>
      <c r="AD403" t="str">
        <f>IFERROR(IF(MATCH($AC399,$P:$P,0)&gt;0,CONCATENATE("descripcion_larga: '",INDEX($S:$S,MATCH($AC399,$P:$P,0)),"',"),0),"")</f>
        <v>descripcion_larga: 'Recomendable para niños de 3 a 6 años',</v>
      </c>
      <c r="AI403" t="str">
        <f>IF($D403="","",INDEX(CATEGORIAS!$A:$A,MATCH($D403,CATEGORIAS!$B:$B,0)))</f>
        <v/>
      </c>
      <c r="AJ403" t="str">
        <f>IF($E403="","",INDEX(SUBCATEGORIAS!$A:$A,MATCH($E403,SUBCATEGORIAS!$B:$B,0)))</f>
        <v/>
      </c>
      <c r="AK403" t="str">
        <f t="shared" si="103"/>
        <v/>
      </c>
      <c r="AM403" s="2" t="str">
        <f t="shared" si="109"/>
        <v/>
      </c>
      <c r="AN403" t="str">
        <f t="shared" si="110"/>
        <v/>
      </c>
      <c r="AO403" t="str">
        <f t="shared" si="104"/>
        <v/>
      </c>
      <c r="AP403" t="str">
        <f t="shared" si="105"/>
        <v/>
      </c>
    </row>
    <row r="404" spans="1:42" x14ac:dyDescent="0.25">
      <c r="A404" t="str">
        <f>IF(C404="","",MAX($A$2:A403)+1)</f>
        <v/>
      </c>
      <c r="B404" s="3" t="str">
        <f>IF(C404="","",IF(COUNTIF($C$2:$C403,$C404)=0,MAX($B$2:$B403)+1,""))</f>
        <v/>
      </c>
      <c r="L404" t="s">
        <v>625</v>
      </c>
      <c r="M404" s="3" t="str">
        <f t="shared" si="106"/>
        <v/>
      </c>
      <c r="N404" s="3" t="str">
        <f>IF(C404="","",IF(AND(C404&lt;&gt;"",D404&lt;&gt;"",E404&lt;&gt;"",I404&lt;&gt;"",M404&lt;&gt;"",J404&lt;&gt;"",IFERROR(MATCH(INDEX($B:$B,MATCH($C404,$C:$C,0)),IMAGENES!$B:$B,0),-1)&gt;0),"'si'","'no'"))</f>
        <v/>
      </c>
      <c r="P404" t="str">
        <f t="shared" si="96"/>
        <v/>
      </c>
      <c r="Q404" t="str">
        <f t="shared" si="97"/>
        <v/>
      </c>
      <c r="R404" t="str">
        <f t="shared" si="98"/>
        <v/>
      </c>
      <c r="S404" t="str">
        <f t="shared" si="99"/>
        <v/>
      </c>
      <c r="T404" t="str">
        <f t="shared" si="100"/>
        <v/>
      </c>
      <c r="U404" t="str">
        <f t="shared" si="101"/>
        <v/>
      </c>
      <c r="V404" t="str">
        <f>IF($T404="","",INDEX(CATEGORIAS!$A:$A,MATCH($T404,CATEGORIAS!$B:$B,0)))</f>
        <v/>
      </c>
      <c r="W404" t="str">
        <f>IF($U404="","",INDEX(SUBCATEGORIAS!$A:$A,MATCH($U404,SUBCATEGORIAS!$B:$B,0)))</f>
        <v/>
      </c>
      <c r="X404" t="str">
        <f t="shared" si="102"/>
        <v/>
      </c>
      <c r="Y404" t="str">
        <f t="shared" si="107"/>
        <v/>
      </c>
      <c r="Z404" t="str">
        <f t="shared" si="108"/>
        <v/>
      </c>
      <c r="AB404">
        <v>402</v>
      </c>
      <c r="AC404" t="str">
        <f t="shared" si="111"/>
        <v/>
      </c>
      <c r="AD404" t="str">
        <f>IFERROR(IF(MATCH($AC399,$P:$P,0)&gt;0,CONCATENATE("id_categoria: '",INDEX($V:$V,MATCH($AC399,$P:$P,0)),"',"),0),"")</f>
        <v>id_categoria: '4',</v>
      </c>
      <c r="AI404" t="str">
        <f>IF($D404="","",INDEX(CATEGORIAS!$A:$A,MATCH($D404,CATEGORIAS!$B:$B,0)))</f>
        <v/>
      </c>
      <c r="AJ404" t="str">
        <f>IF($E404="","",INDEX(SUBCATEGORIAS!$A:$A,MATCH($E404,SUBCATEGORIAS!$B:$B,0)))</f>
        <v/>
      </c>
      <c r="AK404" t="str">
        <f t="shared" si="103"/>
        <v/>
      </c>
      <c r="AM404" s="2" t="str">
        <f t="shared" si="109"/>
        <v/>
      </c>
      <c r="AN404" t="str">
        <f t="shared" si="110"/>
        <v/>
      </c>
      <c r="AO404" t="str">
        <f t="shared" si="104"/>
        <v/>
      </c>
      <c r="AP404" t="str">
        <f t="shared" si="105"/>
        <v/>
      </c>
    </row>
    <row r="405" spans="1:42" x14ac:dyDescent="0.25">
      <c r="A405" t="str">
        <f>IF(C405="","",MAX($A$2:A404)+1)</f>
        <v/>
      </c>
      <c r="B405" s="3" t="str">
        <f>IF(C405="","",IF(COUNTIF($C$2:$C404,$C405)=0,MAX($B$2:$B404)+1,""))</f>
        <v/>
      </c>
      <c r="L405" t="s">
        <v>625</v>
      </c>
      <c r="M405" s="3" t="str">
        <f t="shared" si="106"/>
        <v/>
      </c>
      <c r="N405" s="3" t="str">
        <f>IF(C405="","",IF(AND(C405&lt;&gt;"",D405&lt;&gt;"",E405&lt;&gt;"",I405&lt;&gt;"",M405&lt;&gt;"",J405&lt;&gt;"",IFERROR(MATCH(INDEX($B:$B,MATCH($C405,$C:$C,0)),IMAGENES!$B:$B,0),-1)&gt;0),"'si'","'no'"))</f>
        <v/>
      </c>
      <c r="P405" t="str">
        <f t="shared" si="96"/>
        <v/>
      </c>
      <c r="Q405" t="str">
        <f t="shared" si="97"/>
        <v/>
      </c>
      <c r="R405" t="str">
        <f t="shared" si="98"/>
        <v/>
      </c>
      <c r="S405" t="str">
        <f t="shared" si="99"/>
        <v/>
      </c>
      <c r="T405" t="str">
        <f t="shared" si="100"/>
        <v/>
      </c>
      <c r="U405" t="str">
        <f t="shared" si="101"/>
        <v/>
      </c>
      <c r="V405" t="str">
        <f>IF($T405="","",INDEX(CATEGORIAS!$A:$A,MATCH($T405,CATEGORIAS!$B:$B,0)))</f>
        <v/>
      </c>
      <c r="W405" t="str">
        <f>IF($U405="","",INDEX(SUBCATEGORIAS!$A:$A,MATCH($U405,SUBCATEGORIAS!$B:$B,0)))</f>
        <v/>
      </c>
      <c r="X405" t="str">
        <f t="shared" si="102"/>
        <v/>
      </c>
      <c r="Y405" t="str">
        <f t="shared" si="107"/>
        <v/>
      </c>
      <c r="Z405" t="str">
        <f t="shared" si="108"/>
        <v/>
      </c>
      <c r="AB405">
        <v>403</v>
      </c>
      <c r="AC405" t="str">
        <f t="shared" si="111"/>
        <v/>
      </c>
      <c r="AD405" t="str">
        <f>IFERROR(IF(MATCH($AC399,$P:$P,0)&gt;0,CONCATENATE("id_subcategoria: '",INDEX($W:$W,MATCH($AC399,$P:$P,0)),"',"),0),"")</f>
        <v>id_subcategoria: '6',</v>
      </c>
      <c r="AI405" t="str">
        <f>IF($D405="","",INDEX(CATEGORIAS!$A:$A,MATCH($D405,CATEGORIAS!$B:$B,0)))</f>
        <v/>
      </c>
      <c r="AJ405" t="str">
        <f>IF($E405="","",INDEX(SUBCATEGORIAS!$A:$A,MATCH($E405,SUBCATEGORIAS!$B:$B,0)))</f>
        <v/>
      </c>
      <c r="AK405" t="str">
        <f t="shared" si="103"/>
        <v/>
      </c>
      <c r="AM405" s="2" t="str">
        <f t="shared" si="109"/>
        <v/>
      </c>
      <c r="AN405" t="str">
        <f t="shared" si="110"/>
        <v/>
      </c>
      <c r="AO405" t="str">
        <f t="shared" si="104"/>
        <v/>
      </c>
      <c r="AP405" t="str">
        <f t="shared" si="105"/>
        <v/>
      </c>
    </row>
    <row r="406" spans="1:42" x14ac:dyDescent="0.25">
      <c r="A406" t="str">
        <f>IF(C406="","",MAX($A$2:A405)+1)</f>
        <v/>
      </c>
      <c r="B406" s="3" t="str">
        <f>IF(C406="","",IF(COUNTIF($C$2:$C405,$C406)=0,MAX($B$2:$B405)+1,""))</f>
        <v/>
      </c>
      <c r="L406" t="s">
        <v>625</v>
      </c>
      <c r="M406" s="3" t="str">
        <f t="shared" si="106"/>
        <v/>
      </c>
      <c r="N406" s="3" t="str">
        <f>IF(C406="","",IF(AND(C406&lt;&gt;"",D406&lt;&gt;"",E406&lt;&gt;"",I406&lt;&gt;"",M406&lt;&gt;"",J406&lt;&gt;"",IFERROR(MATCH(INDEX($B:$B,MATCH($C406,$C:$C,0)),IMAGENES!$B:$B,0),-1)&gt;0),"'si'","'no'"))</f>
        <v/>
      </c>
      <c r="P406" t="str">
        <f t="shared" si="96"/>
        <v/>
      </c>
      <c r="Q406" t="str">
        <f t="shared" si="97"/>
        <v/>
      </c>
      <c r="R406" t="str">
        <f t="shared" si="98"/>
        <v/>
      </c>
      <c r="S406" t="str">
        <f t="shared" si="99"/>
        <v/>
      </c>
      <c r="T406" t="str">
        <f t="shared" si="100"/>
        <v/>
      </c>
      <c r="U406" t="str">
        <f t="shared" si="101"/>
        <v/>
      </c>
      <c r="V406" t="str">
        <f>IF($T406="","",INDEX(CATEGORIAS!$A:$A,MATCH($T406,CATEGORIAS!$B:$B,0)))</f>
        <v/>
      </c>
      <c r="W406" t="str">
        <f>IF($U406="","",INDEX(SUBCATEGORIAS!$A:$A,MATCH($U406,SUBCATEGORIAS!$B:$B,0)))</f>
        <v/>
      </c>
      <c r="X406" t="str">
        <f t="shared" si="102"/>
        <v/>
      </c>
      <c r="Y406" t="str">
        <f t="shared" si="107"/>
        <v/>
      </c>
      <c r="Z406" t="str">
        <f t="shared" si="108"/>
        <v/>
      </c>
      <c r="AB406">
        <v>404</v>
      </c>
      <c r="AC406" t="str">
        <f t="shared" si="111"/>
        <v/>
      </c>
      <c r="AD406" t="str">
        <f>IFERROR(IF(MATCH($AC399,$P:$P,0)&gt;0,CONCATENATE("precio: ",INDEX($X:$X,MATCH($AC399,$P:$P,0)),","),0),"")</f>
        <v>precio: 10000,</v>
      </c>
      <c r="AI406" t="str">
        <f>IF($D406="","",INDEX(CATEGORIAS!$A:$A,MATCH($D406,CATEGORIAS!$B:$B,0)))</f>
        <v/>
      </c>
      <c r="AJ406" t="str">
        <f>IF($E406="","",INDEX(SUBCATEGORIAS!$A:$A,MATCH($E406,SUBCATEGORIAS!$B:$B,0)))</f>
        <v/>
      </c>
      <c r="AK406" t="str">
        <f t="shared" si="103"/>
        <v/>
      </c>
      <c r="AM406" s="2" t="str">
        <f t="shared" si="109"/>
        <v/>
      </c>
      <c r="AN406" t="str">
        <f t="shared" si="110"/>
        <v/>
      </c>
      <c r="AO406" t="str">
        <f t="shared" si="104"/>
        <v/>
      </c>
      <c r="AP406" t="str">
        <f t="shared" si="105"/>
        <v/>
      </c>
    </row>
    <row r="407" spans="1:42" x14ac:dyDescent="0.25">
      <c r="A407" t="str">
        <f>IF(C407="","",MAX($A$2:A406)+1)</f>
        <v/>
      </c>
      <c r="B407" s="3" t="str">
        <f>IF(C407="","",IF(COUNTIF($C$2:$C406,$C407)=0,MAX($B$2:$B406)+1,""))</f>
        <v/>
      </c>
      <c r="L407" t="s">
        <v>625</v>
      </c>
      <c r="M407" s="3" t="str">
        <f t="shared" si="106"/>
        <v/>
      </c>
      <c r="N407" s="3" t="str">
        <f>IF(C407="","",IF(AND(C407&lt;&gt;"",D407&lt;&gt;"",E407&lt;&gt;"",I407&lt;&gt;"",M407&lt;&gt;"",J407&lt;&gt;"",IFERROR(MATCH(INDEX($B:$B,MATCH($C407,$C:$C,0)),IMAGENES!$B:$B,0),-1)&gt;0),"'si'","'no'"))</f>
        <v/>
      </c>
      <c r="P407" t="str">
        <f t="shared" si="96"/>
        <v/>
      </c>
      <c r="Q407" t="str">
        <f t="shared" si="97"/>
        <v/>
      </c>
      <c r="R407" t="str">
        <f t="shared" si="98"/>
        <v/>
      </c>
      <c r="S407" t="str">
        <f t="shared" si="99"/>
        <v/>
      </c>
      <c r="T407" t="str">
        <f t="shared" si="100"/>
        <v/>
      </c>
      <c r="U407" t="str">
        <f t="shared" si="101"/>
        <v/>
      </c>
      <c r="V407" t="str">
        <f>IF($T407="","",INDEX(CATEGORIAS!$A:$A,MATCH($T407,CATEGORIAS!$B:$B,0)))</f>
        <v/>
      </c>
      <c r="W407" t="str">
        <f>IF($U407="","",INDEX(SUBCATEGORIAS!$A:$A,MATCH($U407,SUBCATEGORIAS!$B:$B,0)))</f>
        <v/>
      </c>
      <c r="X407" t="str">
        <f t="shared" si="102"/>
        <v/>
      </c>
      <c r="Y407" t="str">
        <f t="shared" si="107"/>
        <v/>
      </c>
      <c r="Z407" t="str">
        <f t="shared" si="108"/>
        <v/>
      </c>
      <c r="AB407">
        <v>405</v>
      </c>
      <c r="AC407" t="str">
        <f t="shared" si="111"/>
        <v/>
      </c>
      <c r="AD407" t="str">
        <f>IFERROR(IF(MATCH($AC399,$P:$P,0)&gt;0,CONCATENATE("video: ",IF(OR(INDEX($Y:$Y,MATCH($AC399,$P:$P,0))=0,INDEX($Y:$Y,MATCH($AC399,$P:$P,0))=" ",INDEX($Y:$Y,MATCH($AC399,$P:$P,0))=""),CONCATENATE(CHAR(39),CHAR(39)),CONCATENATE(CHAR(39),INDEX($Y:$Y,MATCH($AC399,$P:$P,0)),CHAR(39))),","),0),"")</f>
        <v>video: '',</v>
      </c>
      <c r="AI407" t="str">
        <f>IF($D407="","",INDEX(CATEGORIAS!$A:$A,MATCH($D407,CATEGORIAS!$B:$B,0)))</f>
        <v/>
      </c>
      <c r="AJ407" t="str">
        <f>IF($E407="","",INDEX(SUBCATEGORIAS!$A:$A,MATCH($E407,SUBCATEGORIAS!$B:$B,0)))</f>
        <v/>
      </c>
      <c r="AK407" t="str">
        <f t="shared" si="103"/>
        <v/>
      </c>
      <c r="AM407" s="2" t="str">
        <f t="shared" si="109"/>
        <v/>
      </c>
      <c r="AN407" t="str">
        <f t="shared" si="110"/>
        <v/>
      </c>
      <c r="AO407" t="str">
        <f t="shared" si="104"/>
        <v/>
      </c>
      <c r="AP407" t="str">
        <f t="shared" si="105"/>
        <v/>
      </c>
    </row>
    <row r="408" spans="1:42" x14ac:dyDescent="0.25">
      <c r="A408" t="str">
        <f>IF(C408="","",MAX($A$2:A407)+1)</f>
        <v/>
      </c>
      <c r="B408" s="3" t="str">
        <f>IF(C408="","",IF(COUNTIF($C$2:$C407,$C408)=0,MAX($B$2:$B407)+1,""))</f>
        <v/>
      </c>
      <c r="L408" t="s">
        <v>625</v>
      </c>
      <c r="M408" s="3" t="str">
        <f t="shared" si="106"/>
        <v/>
      </c>
      <c r="N408" s="3" t="str">
        <f>IF(C408="","",IF(AND(C408&lt;&gt;"",D408&lt;&gt;"",E408&lt;&gt;"",I408&lt;&gt;"",M408&lt;&gt;"",J408&lt;&gt;"",IFERROR(MATCH(INDEX($B:$B,MATCH($C408,$C:$C,0)),IMAGENES!$B:$B,0),-1)&gt;0),"'si'","'no'"))</f>
        <v/>
      </c>
      <c r="P408" t="str">
        <f t="shared" si="96"/>
        <v/>
      </c>
      <c r="Q408" t="str">
        <f t="shared" si="97"/>
        <v/>
      </c>
      <c r="R408" t="str">
        <f t="shared" si="98"/>
        <v/>
      </c>
      <c r="S408" t="str">
        <f t="shared" si="99"/>
        <v/>
      </c>
      <c r="T408" t="str">
        <f t="shared" si="100"/>
        <v/>
      </c>
      <c r="U408" t="str">
        <f t="shared" si="101"/>
        <v/>
      </c>
      <c r="V408" t="str">
        <f>IF($T408="","",INDEX(CATEGORIAS!$A:$A,MATCH($T408,CATEGORIAS!$B:$B,0)))</f>
        <v/>
      </c>
      <c r="W408" t="str">
        <f>IF($U408="","",INDEX(SUBCATEGORIAS!$A:$A,MATCH($U408,SUBCATEGORIAS!$B:$B,0)))</f>
        <v/>
      </c>
      <c r="X408" t="str">
        <f t="shared" si="102"/>
        <v/>
      </c>
      <c r="Y408" t="str">
        <f t="shared" si="107"/>
        <v/>
      </c>
      <c r="Z408" t="str">
        <f t="shared" si="108"/>
        <v/>
      </c>
      <c r="AB408">
        <v>406</v>
      </c>
      <c r="AC408" t="str">
        <f t="shared" si="111"/>
        <v/>
      </c>
      <c r="AD408" t="str">
        <f>IFERROR(IF(MATCH($AC399,$P:$P,0)&gt;0,CONCATENATE("disponible: ",INDEX($Z:$Z,MATCH($AC399,$P:$P,0)),","),0),"")</f>
        <v>disponible: 'si',</v>
      </c>
      <c r="AI408" t="str">
        <f>IF($D408="","",INDEX(CATEGORIAS!$A:$A,MATCH($D408,CATEGORIAS!$B:$B,0)))</f>
        <v/>
      </c>
      <c r="AJ408" t="str">
        <f>IF($E408="","",INDEX(SUBCATEGORIAS!$A:$A,MATCH($E408,SUBCATEGORIAS!$B:$B,0)))</f>
        <v/>
      </c>
      <c r="AK408" t="str">
        <f t="shared" si="103"/>
        <v/>
      </c>
      <c r="AM408" s="2" t="str">
        <f t="shared" si="109"/>
        <v/>
      </c>
      <c r="AN408" t="str">
        <f t="shared" si="110"/>
        <v/>
      </c>
      <c r="AO408" t="str">
        <f t="shared" si="104"/>
        <v/>
      </c>
      <c r="AP408" t="str">
        <f t="shared" si="105"/>
        <v/>
      </c>
    </row>
    <row r="409" spans="1:42" x14ac:dyDescent="0.25">
      <c r="A409" t="str">
        <f>IF(C409="","",MAX($A$2:A408)+1)</f>
        <v/>
      </c>
      <c r="B409" s="3" t="str">
        <f>IF(C409="","",IF(COUNTIF($C$2:$C408,$C409)=0,MAX($B$2:$B408)+1,""))</f>
        <v/>
      </c>
      <c r="L409" t="s">
        <v>625</v>
      </c>
      <c r="M409" s="3" t="str">
        <f t="shared" si="106"/>
        <v/>
      </c>
      <c r="N409" s="3" t="str">
        <f>IF(C409="","",IF(AND(C409&lt;&gt;"",D409&lt;&gt;"",E409&lt;&gt;"",I409&lt;&gt;"",M409&lt;&gt;"",J409&lt;&gt;"",IFERROR(MATCH(INDEX($B:$B,MATCH($C409,$C:$C,0)),IMAGENES!$B:$B,0),-1)&gt;0),"'si'","'no'"))</f>
        <v/>
      </c>
      <c r="P409" t="str">
        <f t="shared" si="96"/>
        <v/>
      </c>
      <c r="Q409" t="str">
        <f t="shared" si="97"/>
        <v/>
      </c>
      <c r="R409" t="str">
        <f t="shared" si="98"/>
        <v/>
      </c>
      <c r="S409" t="str">
        <f t="shared" si="99"/>
        <v/>
      </c>
      <c r="T409" t="str">
        <f t="shared" si="100"/>
        <v/>
      </c>
      <c r="U409" t="str">
        <f t="shared" si="101"/>
        <v/>
      </c>
      <c r="V409" t="str">
        <f>IF($T409="","",INDEX(CATEGORIAS!$A:$A,MATCH($T409,CATEGORIAS!$B:$B,0)))</f>
        <v/>
      </c>
      <c r="W409" t="str">
        <f>IF($U409="","",INDEX(SUBCATEGORIAS!$A:$A,MATCH($U409,SUBCATEGORIAS!$B:$B,0)))</f>
        <v/>
      </c>
      <c r="X409" t="str">
        <f t="shared" si="102"/>
        <v/>
      </c>
      <c r="Y409" t="str">
        <f t="shared" si="107"/>
        <v/>
      </c>
      <c r="Z409" t="str">
        <f t="shared" si="108"/>
        <v/>
      </c>
      <c r="AB409">
        <v>407</v>
      </c>
      <c r="AC409" t="str">
        <f t="shared" si="111"/>
        <v/>
      </c>
      <c r="AD409" t="str">
        <f>IFERROR(IF(MATCH($AC399,$P:$P,0)&gt;0,"},",0),"")</f>
        <v>},</v>
      </c>
      <c r="AI409" t="str">
        <f>IF($D409="","",INDEX(CATEGORIAS!$A:$A,MATCH($D409,CATEGORIAS!$B:$B,0)))</f>
        <v/>
      </c>
      <c r="AJ409" t="str">
        <f>IF($E409="","",INDEX(SUBCATEGORIAS!$A:$A,MATCH($E409,SUBCATEGORIAS!$B:$B,0)))</f>
        <v/>
      </c>
      <c r="AK409" t="str">
        <f t="shared" si="103"/>
        <v/>
      </c>
      <c r="AM409" s="2" t="str">
        <f t="shared" si="109"/>
        <v/>
      </c>
      <c r="AN409" t="str">
        <f t="shared" si="110"/>
        <v/>
      </c>
      <c r="AO409" t="str">
        <f t="shared" si="104"/>
        <v/>
      </c>
      <c r="AP409" t="str">
        <f t="shared" si="105"/>
        <v/>
      </c>
    </row>
    <row r="410" spans="1:42" x14ac:dyDescent="0.25">
      <c r="A410" t="str">
        <f>IF(C410="","",MAX($A$2:A409)+1)</f>
        <v/>
      </c>
      <c r="B410" s="3" t="str">
        <f>IF(C410="","",IF(COUNTIF($C$2:$C409,$C410)=0,MAX($B$2:$B409)+1,""))</f>
        <v/>
      </c>
      <c r="L410" t="s">
        <v>625</v>
      </c>
      <c r="M410" s="3" t="str">
        <f t="shared" si="106"/>
        <v/>
      </c>
      <c r="N410" s="3" t="str">
        <f>IF(C410="","",IF(AND(C410&lt;&gt;"",D410&lt;&gt;"",E410&lt;&gt;"",I410&lt;&gt;"",M410&lt;&gt;"",J410&lt;&gt;"",IFERROR(MATCH(INDEX($B:$B,MATCH($C410,$C:$C,0)),IMAGENES!$B:$B,0),-1)&gt;0),"'si'","'no'"))</f>
        <v/>
      </c>
      <c r="P410" t="str">
        <f t="shared" si="96"/>
        <v/>
      </c>
      <c r="Q410" t="str">
        <f t="shared" si="97"/>
        <v/>
      </c>
      <c r="R410" t="str">
        <f t="shared" si="98"/>
        <v/>
      </c>
      <c r="S410" t="str">
        <f t="shared" si="99"/>
        <v/>
      </c>
      <c r="T410" t="str">
        <f t="shared" si="100"/>
        <v/>
      </c>
      <c r="U410" t="str">
        <f t="shared" si="101"/>
        <v/>
      </c>
      <c r="V410" t="str">
        <f>IF($T410="","",INDEX(CATEGORIAS!$A:$A,MATCH($T410,CATEGORIAS!$B:$B,0)))</f>
        <v/>
      </c>
      <c r="W410" t="str">
        <f>IF($U410="","",INDEX(SUBCATEGORIAS!$A:$A,MATCH($U410,SUBCATEGORIAS!$B:$B,0)))</f>
        <v/>
      </c>
      <c r="X410" t="str">
        <f t="shared" si="102"/>
        <v/>
      </c>
      <c r="Y410" t="str">
        <f t="shared" si="107"/>
        <v/>
      </c>
      <c r="Z410" t="str">
        <f t="shared" si="108"/>
        <v/>
      </c>
      <c r="AB410">
        <v>408</v>
      </c>
      <c r="AC410">
        <f t="shared" si="111"/>
        <v>38</v>
      </c>
      <c r="AD410" t="str">
        <f>IFERROR(IF(MATCH($AC410,$P:$P,0)&gt;0,"{",0),"")</f>
        <v>{</v>
      </c>
      <c r="AI410" t="str">
        <f>IF($D410="","",INDEX(CATEGORIAS!$A:$A,MATCH($D410,CATEGORIAS!$B:$B,0)))</f>
        <v/>
      </c>
      <c r="AJ410" t="str">
        <f>IF($E410="","",INDEX(SUBCATEGORIAS!$A:$A,MATCH($E410,SUBCATEGORIAS!$B:$B,0)))</f>
        <v/>
      </c>
      <c r="AK410" t="str">
        <f t="shared" si="103"/>
        <v/>
      </c>
      <c r="AM410" s="2" t="str">
        <f t="shared" si="109"/>
        <v/>
      </c>
      <c r="AN410" t="str">
        <f t="shared" si="110"/>
        <v/>
      </c>
      <c r="AO410" t="str">
        <f t="shared" si="104"/>
        <v/>
      </c>
      <c r="AP410" t="str">
        <f t="shared" si="105"/>
        <v/>
      </c>
    </row>
    <row r="411" spans="1:42" x14ac:dyDescent="0.25">
      <c r="A411" t="str">
        <f>IF(C411="","",MAX($A$2:A410)+1)</f>
        <v/>
      </c>
      <c r="B411" s="3" t="str">
        <f>IF(C411="","",IF(COUNTIF($C$2:$C410,$C411)=0,MAX($B$2:$B410)+1,""))</f>
        <v/>
      </c>
      <c r="L411" t="s">
        <v>625</v>
      </c>
      <c r="M411" s="3" t="str">
        <f t="shared" si="106"/>
        <v/>
      </c>
      <c r="N411" s="3" t="str">
        <f>IF(C411="","",IF(AND(C411&lt;&gt;"",D411&lt;&gt;"",E411&lt;&gt;"",I411&lt;&gt;"",M411&lt;&gt;"",J411&lt;&gt;"",IFERROR(MATCH(INDEX($B:$B,MATCH($C411,$C:$C,0)),IMAGENES!$B:$B,0),-1)&gt;0),"'si'","'no'"))</f>
        <v/>
      </c>
      <c r="P411" t="str">
        <f t="shared" si="96"/>
        <v/>
      </c>
      <c r="Q411" t="str">
        <f t="shared" si="97"/>
        <v/>
      </c>
      <c r="R411" t="str">
        <f t="shared" si="98"/>
        <v/>
      </c>
      <c r="S411" t="str">
        <f t="shared" si="99"/>
        <v/>
      </c>
      <c r="T411" t="str">
        <f t="shared" si="100"/>
        <v/>
      </c>
      <c r="U411" t="str">
        <f t="shared" si="101"/>
        <v/>
      </c>
      <c r="V411" t="str">
        <f>IF($T411="","",INDEX(CATEGORIAS!$A:$A,MATCH($T411,CATEGORIAS!$B:$B,0)))</f>
        <v/>
      </c>
      <c r="W411" t="str">
        <f>IF($U411="","",INDEX(SUBCATEGORIAS!$A:$A,MATCH($U411,SUBCATEGORIAS!$B:$B,0)))</f>
        <v/>
      </c>
      <c r="X411" t="str">
        <f t="shared" si="102"/>
        <v/>
      </c>
      <c r="Y411" t="str">
        <f t="shared" si="107"/>
        <v/>
      </c>
      <c r="Z411" t="str">
        <f t="shared" si="108"/>
        <v/>
      </c>
      <c r="AB411">
        <v>409</v>
      </c>
      <c r="AC411" t="str">
        <f t="shared" si="111"/>
        <v/>
      </c>
      <c r="AD411" t="str">
        <f>IFERROR(IF(MATCH($AC410,$P:$P,0)&gt;0,CONCATENATE("id_articulo: ",$AC410,","),0),"")</f>
        <v>id_articulo: 38,</v>
      </c>
      <c r="AI411" t="str">
        <f>IF($D411="","",INDEX(CATEGORIAS!$A:$A,MATCH($D411,CATEGORIAS!$B:$B,0)))</f>
        <v/>
      </c>
      <c r="AJ411" t="str">
        <f>IF($E411="","",INDEX(SUBCATEGORIAS!$A:$A,MATCH($E411,SUBCATEGORIAS!$B:$B,0)))</f>
        <v/>
      </c>
      <c r="AK411" t="str">
        <f t="shared" si="103"/>
        <v/>
      </c>
      <c r="AM411" s="2" t="str">
        <f t="shared" si="109"/>
        <v/>
      </c>
      <c r="AN411" t="str">
        <f t="shared" si="110"/>
        <v/>
      </c>
      <c r="AO411" t="str">
        <f t="shared" si="104"/>
        <v/>
      </c>
      <c r="AP411" t="str">
        <f t="shared" si="105"/>
        <v/>
      </c>
    </row>
    <row r="412" spans="1:42" x14ac:dyDescent="0.25">
      <c r="A412" t="str">
        <f>IF(C412="","",MAX($A$2:A411)+1)</f>
        <v/>
      </c>
      <c r="B412" s="3" t="str">
        <f>IF(C412="","",IF(COUNTIF($C$2:$C411,$C412)=0,MAX($B$2:$B411)+1,""))</f>
        <v/>
      </c>
      <c r="L412" t="s">
        <v>625</v>
      </c>
      <c r="M412" s="3" t="str">
        <f t="shared" si="106"/>
        <v/>
      </c>
      <c r="N412" s="3" t="str">
        <f>IF(C412="","",IF(AND(C412&lt;&gt;"",D412&lt;&gt;"",E412&lt;&gt;"",I412&lt;&gt;"",M412&lt;&gt;"",J412&lt;&gt;"",IFERROR(MATCH(INDEX($B:$B,MATCH($C412,$C:$C,0)),IMAGENES!$B:$B,0),-1)&gt;0),"'si'","'no'"))</f>
        <v/>
      </c>
      <c r="P412" t="str">
        <f t="shared" si="96"/>
        <v/>
      </c>
      <c r="Q412" t="str">
        <f t="shared" si="97"/>
        <v/>
      </c>
      <c r="R412" t="str">
        <f t="shared" si="98"/>
        <v/>
      </c>
      <c r="S412" t="str">
        <f t="shared" si="99"/>
        <v/>
      </c>
      <c r="T412" t="str">
        <f t="shared" si="100"/>
        <v/>
      </c>
      <c r="U412" t="str">
        <f t="shared" si="101"/>
        <v/>
      </c>
      <c r="V412" t="str">
        <f>IF($T412="","",INDEX(CATEGORIAS!$A:$A,MATCH($T412,CATEGORIAS!$B:$B,0)))</f>
        <v/>
      </c>
      <c r="W412" t="str">
        <f>IF($U412="","",INDEX(SUBCATEGORIAS!$A:$A,MATCH($U412,SUBCATEGORIAS!$B:$B,0)))</f>
        <v/>
      </c>
      <c r="X412" t="str">
        <f t="shared" si="102"/>
        <v/>
      </c>
      <c r="Y412" t="str">
        <f t="shared" si="107"/>
        <v/>
      </c>
      <c r="Z412" t="str">
        <f t="shared" si="108"/>
        <v/>
      </c>
      <c r="AB412">
        <v>410</v>
      </c>
      <c r="AC412" t="str">
        <f t="shared" si="111"/>
        <v/>
      </c>
      <c r="AD412" t="str">
        <f>IFERROR(IF(MATCH($AC410,$P:$P,0)&gt;0,CONCATENATE("nombre: '",INDEX($Q:$Q,MATCH($AC410,$P:$P,0)),"',"),0),"")</f>
        <v>nombre: 'Set de 12 unidades Paños de cocina',</v>
      </c>
      <c r="AI412" t="str">
        <f>IF($D412="","",INDEX(CATEGORIAS!$A:$A,MATCH($D412,CATEGORIAS!$B:$B,0)))</f>
        <v/>
      </c>
      <c r="AJ412" t="str">
        <f>IF($E412="","",INDEX(SUBCATEGORIAS!$A:$A,MATCH($E412,SUBCATEGORIAS!$B:$B,0)))</f>
        <v/>
      </c>
      <c r="AK412" t="str">
        <f t="shared" si="103"/>
        <v/>
      </c>
      <c r="AM412" s="2" t="str">
        <f t="shared" si="109"/>
        <v/>
      </c>
      <c r="AN412" t="str">
        <f t="shared" si="110"/>
        <v/>
      </c>
      <c r="AO412" t="str">
        <f t="shared" si="104"/>
        <v/>
      </c>
      <c r="AP412" t="str">
        <f t="shared" si="105"/>
        <v/>
      </c>
    </row>
    <row r="413" spans="1:42" x14ac:dyDescent="0.25">
      <c r="A413" t="str">
        <f>IF(C413="","",MAX($A$2:A412)+1)</f>
        <v/>
      </c>
      <c r="B413" s="3" t="str">
        <f>IF(C413="","",IF(COUNTIF($C$2:$C412,$C413)=0,MAX($B$2:$B412)+1,""))</f>
        <v/>
      </c>
      <c r="L413" t="s">
        <v>625</v>
      </c>
      <c r="M413" s="3" t="str">
        <f t="shared" si="106"/>
        <v/>
      </c>
      <c r="N413" s="3" t="str">
        <f>IF(C413="","",IF(AND(C413&lt;&gt;"",D413&lt;&gt;"",E413&lt;&gt;"",I413&lt;&gt;"",M413&lt;&gt;"",J413&lt;&gt;"",IFERROR(MATCH(INDEX($B:$B,MATCH($C413,$C:$C,0)),IMAGENES!$B:$B,0),-1)&gt;0),"'si'","'no'"))</f>
        <v/>
      </c>
      <c r="P413" t="str">
        <f t="shared" si="96"/>
        <v/>
      </c>
      <c r="Q413" t="str">
        <f t="shared" si="97"/>
        <v/>
      </c>
      <c r="R413" t="str">
        <f t="shared" si="98"/>
        <v/>
      </c>
      <c r="S413" t="str">
        <f t="shared" si="99"/>
        <v/>
      </c>
      <c r="T413" t="str">
        <f t="shared" si="100"/>
        <v/>
      </c>
      <c r="U413" t="str">
        <f t="shared" si="101"/>
        <v/>
      </c>
      <c r="V413" t="str">
        <f>IF($T413="","",INDEX(CATEGORIAS!$A:$A,MATCH($T413,CATEGORIAS!$B:$B,0)))</f>
        <v/>
      </c>
      <c r="W413" t="str">
        <f>IF($U413="","",INDEX(SUBCATEGORIAS!$A:$A,MATCH($U413,SUBCATEGORIAS!$B:$B,0)))</f>
        <v/>
      </c>
      <c r="X413" t="str">
        <f t="shared" si="102"/>
        <v/>
      </c>
      <c r="Y413" t="str">
        <f t="shared" si="107"/>
        <v/>
      </c>
      <c r="Z413" t="str">
        <f t="shared" si="108"/>
        <v/>
      </c>
      <c r="AB413">
        <v>411</v>
      </c>
      <c r="AC413" t="str">
        <f t="shared" si="111"/>
        <v/>
      </c>
      <c r="AD413" t="str">
        <f>IFERROR(IF(MATCH($AC410,$P:$P,0)&gt;0,CONCATENATE("descripcion: '",INDEX($R:$R,MATCH($AC410,$P:$P,0)),"',"),0),"")</f>
        <v>descripcion: 'Set de 12 paños de cocina tela 100% algodón.',</v>
      </c>
      <c r="AI413" t="str">
        <f>IF($D413="","",INDEX(CATEGORIAS!$A:$A,MATCH($D413,CATEGORIAS!$B:$B,0)))</f>
        <v/>
      </c>
      <c r="AJ413" t="str">
        <f>IF($E413="","",INDEX(SUBCATEGORIAS!$A:$A,MATCH($E413,SUBCATEGORIAS!$B:$B,0)))</f>
        <v/>
      </c>
      <c r="AK413" t="str">
        <f t="shared" si="103"/>
        <v/>
      </c>
      <c r="AM413" s="2" t="str">
        <f t="shared" si="109"/>
        <v/>
      </c>
      <c r="AN413" t="str">
        <f t="shared" si="110"/>
        <v/>
      </c>
      <c r="AO413" t="str">
        <f t="shared" si="104"/>
        <v/>
      </c>
      <c r="AP413" t="str">
        <f t="shared" si="105"/>
        <v/>
      </c>
    </row>
    <row r="414" spans="1:42" x14ac:dyDescent="0.25">
      <c r="A414" t="str">
        <f>IF(C414="","",MAX($A$2:A413)+1)</f>
        <v/>
      </c>
      <c r="B414" s="3" t="str">
        <f>IF(C414="","",IF(COUNTIF($C$2:$C413,$C414)=0,MAX($B$2:$B413)+1,""))</f>
        <v/>
      </c>
      <c r="L414" t="s">
        <v>625</v>
      </c>
      <c r="M414" s="3" t="str">
        <f t="shared" si="106"/>
        <v/>
      </c>
      <c r="N414" s="3" t="str">
        <f>IF(C414="","",IF(AND(C414&lt;&gt;"",D414&lt;&gt;"",E414&lt;&gt;"",I414&lt;&gt;"",M414&lt;&gt;"",J414&lt;&gt;"",IFERROR(MATCH(INDEX($B:$B,MATCH($C414,$C:$C,0)),IMAGENES!$B:$B,0),-1)&gt;0),"'si'","'no'"))</f>
        <v/>
      </c>
      <c r="P414" t="str">
        <f t="shared" si="96"/>
        <v/>
      </c>
      <c r="Q414" t="str">
        <f t="shared" si="97"/>
        <v/>
      </c>
      <c r="R414" t="str">
        <f t="shared" si="98"/>
        <v/>
      </c>
      <c r="S414" t="str">
        <f t="shared" si="99"/>
        <v/>
      </c>
      <c r="T414" t="str">
        <f t="shared" si="100"/>
        <v/>
      </c>
      <c r="U414" t="str">
        <f t="shared" si="101"/>
        <v/>
      </c>
      <c r="V414" t="str">
        <f>IF($T414="","",INDEX(CATEGORIAS!$A:$A,MATCH($T414,CATEGORIAS!$B:$B,0)))</f>
        <v/>
      </c>
      <c r="W414" t="str">
        <f>IF($U414="","",INDEX(SUBCATEGORIAS!$A:$A,MATCH($U414,SUBCATEGORIAS!$B:$B,0)))</f>
        <v/>
      </c>
      <c r="X414" t="str">
        <f t="shared" si="102"/>
        <v/>
      </c>
      <c r="Y414" t="str">
        <f t="shared" si="107"/>
        <v/>
      </c>
      <c r="Z414" t="str">
        <f t="shared" si="108"/>
        <v/>
      </c>
      <c r="AB414">
        <v>412</v>
      </c>
      <c r="AC414" t="str">
        <f t="shared" si="111"/>
        <v/>
      </c>
      <c r="AD414" t="str">
        <f>IFERROR(IF(MATCH($AC410,$P:$P,0)&gt;0,CONCATENATE("descripcion_larga: '",INDEX($S:$S,MATCH($AC410,$P:$P,0)),"',"),0),"")</f>
        <v>descripcion_larga: 'Un paño de cocina es un tipo de tela utilizado en la cocina para diversas tareas. Su principal función es secar platos, utensilios, y superficies, así como para limpiar derrames o secarse las manos mientras se cocina.',</v>
      </c>
      <c r="AI414" t="str">
        <f>IF($D414="","",INDEX(CATEGORIAS!$A:$A,MATCH($D414,CATEGORIAS!$B:$B,0)))</f>
        <v/>
      </c>
      <c r="AJ414" t="str">
        <f>IF($E414="","",INDEX(SUBCATEGORIAS!$A:$A,MATCH($E414,SUBCATEGORIAS!$B:$B,0)))</f>
        <v/>
      </c>
      <c r="AK414" t="str">
        <f t="shared" si="103"/>
        <v/>
      </c>
      <c r="AM414" s="2" t="str">
        <f t="shared" si="109"/>
        <v/>
      </c>
      <c r="AN414" t="str">
        <f t="shared" si="110"/>
        <v/>
      </c>
      <c r="AO414" t="str">
        <f t="shared" si="104"/>
        <v/>
      </c>
      <c r="AP414" t="str">
        <f t="shared" si="105"/>
        <v/>
      </c>
    </row>
    <row r="415" spans="1:42" x14ac:dyDescent="0.25">
      <c r="A415" t="str">
        <f>IF(C415="","",MAX($A$2:A414)+1)</f>
        <v/>
      </c>
      <c r="B415" s="3" t="str">
        <f>IF(C415="","",IF(COUNTIF($C$2:$C414,$C415)=0,MAX($B$2:$B414)+1,""))</f>
        <v/>
      </c>
      <c r="L415" t="s">
        <v>625</v>
      </c>
      <c r="M415" s="3" t="str">
        <f t="shared" si="106"/>
        <v/>
      </c>
      <c r="N415" s="3" t="str">
        <f>IF(C415="","",IF(AND(C415&lt;&gt;"",D415&lt;&gt;"",E415&lt;&gt;"",I415&lt;&gt;"",M415&lt;&gt;"",J415&lt;&gt;"",IFERROR(MATCH(INDEX($B:$B,MATCH($C415,$C:$C,0)),IMAGENES!$B:$B,0),-1)&gt;0),"'si'","'no'"))</f>
        <v/>
      </c>
      <c r="P415" t="str">
        <f t="shared" si="96"/>
        <v/>
      </c>
      <c r="Q415" t="str">
        <f t="shared" si="97"/>
        <v/>
      </c>
      <c r="R415" t="str">
        <f t="shared" si="98"/>
        <v/>
      </c>
      <c r="S415" t="str">
        <f t="shared" si="99"/>
        <v/>
      </c>
      <c r="T415" t="str">
        <f t="shared" si="100"/>
        <v/>
      </c>
      <c r="U415" t="str">
        <f t="shared" si="101"/>
        <v/>
      </c>
      <c r="V415" t="str">
        <f>IF($T415="","",INDEX(CATEGORIAS!$A:$A,MATCH($T415,CATEGORIAS!$B:$B,0)))</f>
        <v/>
      </c>
      <c r="W415" t="str">
        <f>IF($U415="","",INDEX(SUBCATEGORIAS!$A:$A,MATCH($U415,SUBCATEGORIAS!$B:$B,0)))</f>
        <v/>
      </c>
      <c r="X415" t="str">
        <f t="shared" si="102"/>
        <v/>
      </c>
      <c r="Y415" t="str">
        <f t="shared" si="107"/>
        <v/>
      </c>
      <c r="Z415" t="str">
        <f t="shared" si="108"/>
        <v/>
      </c>
      <c r="AB415">
        <v>413</v>
      </c>
      <c r="AC415" t="str">
        <f t="shared" si="111"/>
        <v/>
      </c>
      <c r="AD415" t="str">
        <f>IFERROR(IF(MATCH($AC410,$P:$P,0)&gt;0,CONCATENATE("id_categoria: '",INDEX($V:$V,MATCH($AC410,$P:$P,0)),"',"),0),"")</f>
        <v>id_categoria: '2',</v>
      </c>
      <c r="AI415" t="str">
        <f>IF($D415="","",INDEX(CATEGORIAS!$A:$A,MATCH($D415,CATEGORIAS!$B:$B,0)))</f>
        <v/>
      </c>
      <c r="AJ415" t="str">
        <f>IF($E415="","",INDEX(SUBCATEGORIAS!$A:$A,MATCH($E415,SUBCATEGORIAS!$B:$B,0)))</f>
        <v/>
      </c>
      <c r="AK415" t="str">
        <f t="shared" si="103"/>
        <v/>
      </c>
      <c r="AM415" s="2" t="str">
        <f t="shared" si="109"/>
        <v/>
      </c>
      <c r="AN415" t="str">
        <f t="shared" si="110"/>
        <v/>
      </c>
      <c r="AO415" t="str">
        <f t="shared" si="104"/>
        <v/>
      </c>
      <c r="AP415" t="str">
        <f t="shared" si="105"/>
        <v/>
      </c>
    </row>
    <row r="416" spans="1:42" x14ac:dyDescent="0.25">
      <c r="A416" t="str">
        <f>IF(C416="","",MAX($A$2:A415)+1)</f>
        <v/>
      </c>
      <c r="B416" s="3" t="str">
        <f>IF(C416="","",IF(COUNTIF($C$2:$C415,$C416)=0,MAX($B$2:$B415)+1,""))</f>
        <v/>
      </c>
      <c r="L416" t="s">
        <v>625</v>
      </c>
      <c r="M416" s="3" t="str">
        <f t="shared" si="106"/>
        <v/>
      </c>
      <c r="N416" s="3" t="str">
        <f>IF(C416="","",IF(AND(C416&lt;&gt;"",D416&lt;&gt;"",E416&lt;&gt;"",I416&lt;&gt;"",M416&lt;&gt;"",J416&lt;&gt;"",IFERROR(MATCH(INDEX($B:$B,MATCH($C416,$C:$C,0)),IMAGENES!$B:$B,0),-1)&gt;0),"'si'","'no'"))</f>
        <v/>
      </c>
      <c r="P416" t="str">
        <f t="shared" si="96"/>
        <v/>
      </c>
      <c r="Q416" t="str">
        <f t="shared" si="97"/>
        <v/>
      </c>
      <c r="R416" t="str">
        <f t="shared" si="98"/>
        <v/>
      </c>
      <c r="S416" t="str">
        <f t="shared" si="99"/>
        <v/>
      </c>
      <c r="T416" t="str">
        <f t="shared" si="100"/>
        <v/>
      </c>
      <c r="U416" t="str">
        <f t="shared" si="101"/>
        <v/>
      </c>
      <c r="V416" t="str">
        <f>IF($T416="","",INDEX(CATEGORIAS!$A:$A,MATCH($T416,CATEGORIAS!$B:$B,0)))</f>
        <v/>
      </c>
      <c r="W416" t="str">
        <f>IF($U416="","",INDEX(SUBCATEGORIAS!$A:$A,MATCH($U416,SUBCATEGORIAS!$B:$B,0)))</f>
        <v/>
      </c>
      <c r="X416" t="str">
        <f t="shared" si="102"/>
        <v/>
      </c>
      <c r="Y416" t="str">
        <f t="shared" si="107"/>
        <v/>
      </c>
      <c r="Z416" t="str">
        <f t="shared" si="108"/>
        <v/>
      </c>
      <c r="AB416">
        <v>414</v>
      </c>
      <c r="AC416" t="str">
        <f t="shared" si="111"/>
        <v/>
      </c>
      <c r="AD416" t="str">
        <f>IFERROR(IF(MATCH($AC410,$P:$P,0)&gt;0,CONCATENATE("id_subcategoria: '",INDEX($W:$W,MATCH($AC410,$P:$P,0)),"',"),0),"")</f>
        <v>id_subcategoria: '21',</v>
      </c>
      <c r="AI416" t="str">
        <f>IF($D416="","",INDEX(CATEGORIAS!$A:$A,MATCH($D416,CATEGORIAS!$B:$B,0)))</f>
        <v/>
      </c>
      <c r="AJ416" t="str">
        <f>IF($E416="","",INDEX(SUBCATEGORIAS!$A:$A,MATCH($E416,SUBCATEGORIAS!$B:$B,0)))</f>
        <v/>
      </c>
      <c r="AK416" t="str">
        <f t="shared" si="103"/>
        <v/>
      </c>
      <c r="AM416" s="2" t="str">
        <f t="shared" si="109"/>
        <v/>
      </c>
      <c r="AN416" t="str">
        <f t="shared" si="110"/>
        <v/>
      </c>
      <c r="AO416" t="str">
        <f t="shared" si="104"/>
        <v/>
      </c>
      <c r="AP416" t="str">
        <f t="shared" si="105"/>
        <v/>
      </c>
    </row>
    <row r="417" spans="1:42" x14ac:dyDescent="0.25">
      <c r="A417" t="str">
        <f>IF(C417="","",MAX($A$2:A416)+1)</f>
        <v/>
      </c>
      <c r="B417" s="3" t="str">
        <f>IF(C417="","",IF(COUNTIF($C$2:$C416,$C417)=0,MAX($B$2:$B416)+1,""))</f>
        <v/>
      </c>
      <c r="L417" t="s">
        <v>625</v>
      </c>
      <c r="M417" s="3" t="str">
        <f t="shared" si="106"/>
        <v/>
      </c>
      <c r="N417" s="3" t="str">
        <f>IF(C417="","",IF(AND(C417&lt;&gt;"",D417&lt;&gt;"",E417&lt;&gt;"",I417&lt;&gt;"",M417&lt;&gt;"",J417&lt;&gt;"",IFERROR(MATCH(INDEX($B:$B,MATCH($C417,$C:$C,0)),IMAGENES!$B:$B,0),-1)&gt;0),"'si'","'no'"))</f>
        <v/>
      </c>
      <c r="P417" t="str">
        <f t="shared" si="96"/>
        <v/>
      </c>
      <c r="Q417" t="str">
        <f t="shared" si="97"/>
        <v/>
      </c>
      <c r="R417" t="str">
        <f t="shared" si="98"/>
        <v/>
      </c>
      <c r="S417" t="str">
        <f t="shared" si="99"/>
        <v/>
      </c>
      <c r="T417" t="str">
        <f t="shared" si="100"/>
        <v/>
      </c>
      <c r="U417" t="str">
        <f t="shared" si="101"/>
        <v/>
      </c>
      <c r="V417" t="str">
        <f>IF($T417="","",INDEX(CATEGORIAS!$A:$A,MATCH($T417,CATEGORIAS!$B:$B,0)))</f>
        <v/>
      </c>
      <c r="W417" t="str">
        <f>IF($U417="","",INDEX(SUBCATEGORIAS!$A:$A,MATCH($U417,SUBCATEGORIAS!$B:$B,0)))</f>
        <v/>
      </c>
      <c r="X417" t="str">
        <f t="shared" si="102"/>
        <v/>
      </c>
      <c r="Y417" t="str">
        <f t="shared" si="107"/>
        <v/>
      </c>
      <c r="Z417" t="str">
        <f t="shared" si="108"/>
        <v/>
      </c>
      <c r="AB417">
        <v>415</v>
      </c>
      <c r="AC417" t="str">
        <f t="shared" si="111"/>
        <v/>
      </c>
      <c r="AD417" t="str">
        <f>IFERROR(IF(MATCH($AC410,$P:$P,0)&gt;0,CONCATENATE("precio: ",INDEX($X:$X,MATCH($AC410,$P:$P,0)),","),0),"")</f>
        <v>precio: 8000,</v>
      </c>
      <c r="AI417" t="str">
        <f>IF($D417="","",INDEX(CATEGORIAS!$A:$A,MATCH($D417,CATEGORIAS!$B:$B,0)))</f>
        <v/>
      </c>
      <c r="AJ417" t="str">
        <f>IF($E417="","",INDEX(SUBCATEGORIAS!$A:$A,MATCH($E417,SUBCATEGORIAS!$B:$B,0)))</f>
        <v/>
      </c>
      <c r="AK417" t="str">
        <f t="shared" si="103"/>
        <v/>
      </c>
      <c r="AM417" s="2" t="str">
        <f t="shared" si="109"/>
        <v/>
      </c>
      <c r="AN417" t="str">
        <f t="shared" si="110"/>
        <v/>
      </c>
      <c r="AO417" t="str">
        <f t="shared" si="104"/>
        <v/>
      </c>
      <c r="AP417" t="str">
        <f t="shared" si="105"/>
        <v/>
      </c>
    </row>
    <row r="418" spans="1:42" x14ac:dyDescent="0.25">
      <c r="A418" t="str">
        <f>IF(C418="","",MAX($A$2:A417)+1)</f>
        <v/>
      </c>
      <c r="B418" s="3" t="str">
        <f>IF(C418="","",IF(COUNTIF($C$2:$C417,$C418)=0,MAX($B$2:$B417)+1,""))</f>
        <v/>
      </c>
      <c r="L418" t="s">
        <v>625</v>
      </c>
      <c r="M418" s="3" t="str">
        <f t="shared" si="106"/>
        <v/>
      </c>
      <c r="N418" s="3" t="str">
        <f>IF(C418="","",IF(AND(C418&lt;&gt;"",D418&lt;&gt;"",E418&lt;&gt;"",I418&lt;&gt;"",M418&lt;&gt;"",J418&lt;&gt;"",IFERROR(MATCH(INDEX($B:$B,MATCH($C418,$C:$C,0)),IMAGENES!$B:$B,0),-1)&gt;0),"'si'","'no'"))</f>
        <v/>
      </c>
      <c r="P418" t="str">
        <f t="shared" si="96"/>
        <v/>
      </c>
      <c r="Q418" t="str">
        <f t="shared" si="97"/>
        <v/>
      </c>
      <c r="R418" t="str">
        <f t="shared" si="98"/>
        <v/>
      </c>
      <c r="S418" t="str">
        <f t="shared" si="99"/>
        <v/>
      </c>
      <c r="T418" t="str">
        <f t="shared" si="100"/>
        <v/>
      </c>
      <c r="U418" t="str">
        <f t="shared" si="101"/>
        <v/>
      </c>
      <c r="V418" t="str">
        <f>IF($T418="","",INDEX(CATEGORIAS!$A:$A,MATCH($T418,CATEGORIAS!$B:$B,0)))</f>
        <v/>
      </c>
      <c r="W418" t="str">
        <f>IF($U418="","",INDEX(SUBCATEGORIAS!$A:$A,MATCH($U418,SUBCATEGORIAS!$B:$B,0)))</f>
        <v/>
      </c>
      <c r="X418" t="str">
        <f t="shared" si="102"/>
        <v/>
      </c>
      <c r="Y418" t="str">
        <f t="shared" si="107"/>
        <v/>
      </c>
      <c r="Z418" t="str">
        <f t="shared" si="108"/>
        <v/>
      </c>
      <c r="AB418">
        <v>416</v>
      </c>
      <c r="AC418" t="str">
        <f t="shared" si="111"/>
        <v/>
      </c>
      <c r="AD418" t="str">
        <f>IFERROR(IF(MATCH($AC410,$P:$P,0)&gt;0,CONCATENATE("video: ",IF(OR(INDEX($Y:$Y,MATCH($AC410,$P:$P,0))=0,INDEX($Y:$Y,MATCH($AC410,$P:$P,0))=" ",INDEX($Y:$Y,MATCH($AC410,$P:$P,0))=""),CONCATENATE(CHAR(39),CHAR(39)),CONCATENATE(CHAR(39),INDEX($Y:$Y,MATCH($AC410,$P:$P,0)),CHAR(39))),","),0),"")</f>
        <v>video: '',</v>
      </c>
      <c r="AI418" t="str">
        <f>IF($D418="","",INDEX(CATEGORIAS!$A:$A,MATCH($D418,CATEGORIAS!$B:$B,0)))</f>
        <v/>
      </c>
      <c r="AJ418" t="str">
        <f>IF($E418="","",INDEX(SUBCATEGORIAS!$A:$A,MATCH($E418,SUBCATEGORIAS!$B:$B,0)))</f>
        <v/>
      </c>
      <c r="AK418" t="str">
        <f t="shared" si="103"/>
        <v/>
      </c>
      <c r="AM418" s="2" t="str">
        <f t="shared" si="109"/>
        <v/>
      </c>
      <c r="AN418" t="str">
        <f t="shared" si="110"/>
        <v/>
      </c>
      <c r="AO418" t="str">
        <f t="shared" si="104"/>
        <v/>
      </c>
      <c r="AP418" t="str">
        <f t="shared" si="105"/>
        <v/>
      </c>
    </row>
    <row r="419" spans="1:42" x14ac:dyDescent="0.25">
      <c r="A419" t="str">
        <f>IF(C419="","",MAX($A$2:A418)+1)</f>
        <v/>
      </c>
      <c r="B419" s="3" t="str">
        <f>IF(C419="","",IF(COUNTIF($C$2:$C418,$C419)=0,MAX($B$2:$B418)+1,""))</f>
        <v/>
      </c>
      <c r="L419" t="s">
        <v>625</v>
      </c>
      <c r="M419" s="3" t="str">
        <f t="shared" si="106"/>
        <v/>
      </c>
      <c r="N419" s="3" t="str">
        <f>IF(C419="","",IF(AND(C419&lt;&gt;"",D419&lt;&gt;"",E419&lt;&gt;"",I419&lt;&gt;"",M419&lt;&gt;"",J419&lt;&gt;"",IFERROR(MATCH(INDEX($B:$B,MATCH($C419,$C:$C,0)),IMAGENES!$B:$B,0),-1)&gt;0),"'si'","'no'"))</f>
        <v/>
      </c>
      <c r="P419" t="str">
        <f t="shared" si="96"/>
        <v/>
      </c>
      <c r="Q419" t="str">
        <f t="shared" si="97"/>
        <v/>
      </c>
      <c r="R419" t="str">
        <f t="shared" si="98"/>
        <v/>
      </c>
      <c r="S419" t="str">
        <f t="shared" si="99"/>
        <v/>
      </c>
      <c r="T419" t="str">
        <f t="shared" si="100"/>
        <v/>
      </c>
      <c r="U419" t="str">
        <f t="shared" si="101"/>
        <v/>
      </c>
      <c r="V419" t="str">
        <f>IF($T419="","",INDEX(CATEGORIAS!$A:$A,MATCH($T419,CATEGORIAS!$B:$B,0)))</f>
        <v/>
      </c>
      <c r="W419" t="str">
        <f>IF($U419="","",INDEX(SUBCATEGORIAS!$A:$A,MATCH($U419,SUBCATEGORIAS!$B:$B,0)))</f>
        <v/>
      </c>
      <c r="X419" t="str">
        <f t="shared" si="102"/>
        <v/>
      </c>
      <c r="Y419" t="str">
        <f t="shared" si="107"/>
        <v/>
      </c>
      <c r="Z419" t="str">
        <f t="shared" si="108"/>
        <v/>
      </c>
      <c r="AB419">
        <v>417</v>
      </c>
      <c r="AC419" t="str">
        <f t="shared" si="111"/>
        <v/>
      </c>
      <c r="AD419" t="str">
        <f>IFERROR(IF(MATCH($AC410,$P:$P,0)&gt;0,CONCATENATE("disponible: ",INDEX($Z:$Z,MATCH($AC410,$P:$P,0)),","),0),"")</f>
        <v>disponible: 'si',</v>
      </c>
      <c r="AI419" t="str">
        <f>IF($D419="","",INDEX(CATEGORIAS!$A:$A,MATCH($D419,CATEGORIAS!$B:$B,0)))</f>
        <v/>
      </c>
      <c r="AJ419" t="str">
        <f>IF($E419="","",INDEX(SUBCATEGORIAS!$A:$A,MATCH($E419,SUBCATEGORIAS!$B:$B,0)))</f>
        <v/>
      </c>
      <c r="AK419" t="str">
        <f t="shared" si="103"/>
        <v/>
      </c>
      <c r="AM419" s="2" t="str">
        <f t="shared" si="109"/>
        <v/>
      </c>
      <c r="AN419" t="str">
        <f t="shared" si="110"/>
        <v/>
      </c>
      <c r="AO419" t="str">
        <f t="shared" si="104"/>
        <v/>
      </c>
      <c r="AP419" t="str">
        <f t="shared" si="105"/>
        <v/>
      </c>
    </row>
    <row r="420" spans="1:42" x14ac:dyDescent="0.25">
      <c r="A420" t="str">
        <f>IF(C420="","",MAX($A$2:A419)+1)</f>
        <v/>
      </c>
      <c r="B420" s="3" t="str">
        <f>IF(C420="","",IF(COUNTIF($C$2:$C419,$C420)=0,MAX($B$2:$B419)+1,""))</f>
        <v/>
      </c>
      <c r="L420" t="s">
        <v>625</v>
      </c>
      <c r="M420" s="3" t="str">
        <f t="shared" si="106"/>
        <v/>
      </c>
      <c r="N420" s="3" t="str">
        <f>IF(C420="","",IF(AND(C420&lt;&gt;"",D420&lt;&gt;"",E420&lt;&gt;"",I420&lt;&gt;"",M420&lt;&gt;"",J420&lt;&gt;"",IFERROR(MATCH(INDEX($B:$B,MATCH($C420,$C:$C,0)),IMAGENES!$B:$B,0),-1)&gt;0),"'si'","'no'"))</f>
        <v/>
      </c>
      <c r="P420" t="str">
        <f t="shared" si="96"/>
        <v/>
      </c>
      <c r="Q420" t="str">
        <f t="shared" si="97"/>
        <v/>
      </c>
      <c r="R420" t="str">
        <f t="shared" si="98"/>
        <v/>
      </c>
      <c r="S420" t="str">
        <f t="shared" si="99"/>
        <v/>
      </c>
      <c r="T420" t="str">
        <f t="shared" si="100"/>
        <v/>
      </c>
      <c r="U420" t="str">
        <f t="shared" si="101"/>
        <v/>
      </c>
      <c r="V420" t="str">
        <f>IF($T420="","",INDEX(CATEGORIAS!$A:$A,MATCH($T420,CATEGORIAS!$B:$B,0)))</f>
        <v/>
      </c>
      <c r="W420" t="str">
        <f>IF($U420="","",INDEX(SUBCATEGORIAS!$A:$A,MATCH($U420,SUBCATEGORIAS!$B:$B,0)))</f>
        <v/>
      </c>
      <c r="X420" t="str">
        <f t="shared" si="102"/>
        <v/>
      </c>
      <c r="Y420" t="str">
        <f t="shared" si="107"/>
        <v/>
      </c>
      <c r="Z420" t="str">
        <f t="shared" si="108"/>
        <v/>
      </c>
      <c r="AB420">
        <v>418</v>
      </c>
      <c r="AC420" t="str">
        <f t="shared" si="111"/>
        <v/>
      </c>
      <c r="AD420" t="str">
        <f>IFERROR(IF(MATCH($AC410,$P:$P,0)&gt;0,"},",0),"")</f>
        <v>},</v>
      </c>
      <c r="AI420" t="str">
        <f>IF($D420="","",INDEX(CATEGORIAS!$A:$A,MATCH($D420,CATEGORIAS!$B:$B,0)))</f>
        <v/>
      </c>
      <c r="AJ420" t="str">
        <f>IF($E420="","",INDEX(SUBCATEGORIAS!$A:$A,MATCH($E420,SUBCATEGORIAS!$B:$B,0)))</f>
        <v/>
      </c>
      <c r="AK420" t="str">
        <f t="shared" si="103"/>
        <v/>
      </c>
      <c r="AM420" s="2" t="str">
        <f t="shared" si="109"/>
        <v/>
      </c>
      <c r="AN420" t="str">
        <f t="shared" si="110"/>
        <v/>
      </c>
      <c r="AO420" t="str">
        <f t="shared" si="104"/>
        <v/>
      </c>
      <c r="AP420" t="str">
        <f t="shared" si="105"/>
        <v/>
      </c>
    </row>
    <row r="421" spans="1:42" x14ac:dyDescent="0.25">
      <c r="A421" t="str">
        <f>IF(C421="","",MAX($A$2:A420)+1)</f>
        <v/>
      </c>
      <c r="B421" s="3" t="str">
        <f>IF(C421="","",IF(COUNTIF($C$2:$C420,$C421)=0,MAX($B$2:$B420)+1,""))</f>
        <v/>
      </c>
      <c r="L421" t="s">
        <v>625</v>
      </c>
      <c r="M421" s="3" t="str">
        <f t="shared" si="106"/>
        <v/>
      </c>
      <c r="N421" s="3" t="str">
        <f>IF(C421="","",IF(AND(C421&lt;&gt;"",D421&lt;&gt;"",E421&lt;&gt;"",I421&lt;&gt;"",M421&lt;&gt;"",J421&lt;&gt;"",IFERROR(MATCH(INDEX($B:$B,MATCH($C421,$C:$C,0)),IMAGENES!$B:$B,0),-1)&gt;0),"'si'","'no'"))</f>
        <v/>
      </c>
      <c r="P421" t="str">
        <f t="shared" si="96"/>
        <v/>
      </c>
      <c r="Q421" t="str">
        <f t="shared" si="97"/>
        <v/>
      </c>
      <c r="R421" t="str">
        <f t="shared" si="98"/>
        <v/>
      </c>
      <c r="S421" t="str">
        <f t="shared" si="99"/>
        <v/>
      </c>
      <c r="T421" t="str">
        <f t="shared" si="100"/>
        <v/>
      </c>
      <c r="U421" t="str">
        <f t="shared" si="101"/>
        <v/>
      </c>
      <c r="V421" t="str">
        <f>IF($T421="","",INDEX(CATEGORIAS!$A:$A,MATCH($T421,CATEGORIAS!$B:$B,0)))</f>
        <v/>
      </c>
      <c r="W421" t="str">
        <f>IF($U421="","",INDEX(SUBCATEGORIAS!$A:$A,MATCH($U421,SUBCATEGORIAS!$B:$B,0)))</f>
        <v/>
      </c>
      <c r="X421" t="str">
        <f t="shared" si="102"/>
        <v/>
      </c>
      <c r="Y421" t="str">
        <f t="shared" si="107"/>
        <v/>
      </c>
      <c r="Z421" t="str">
        <f t="shared" si="108"/>
        <v/>
      </c>
      <c r="AB421">
        <v>419</v>
      </c>
      <c r="AC421">
        <f t="shared" si="111"/>
        <v>39</v>
      </c>
      <c r="AD421" t="str">
        <f>IFERROR(IF(MATCH($AC421,$P:$P,0)&gt;0,"{",0),"")</f>
        <v>{</v>
      </c>
      <c r="AI421" t="str">
        <f>IF($D421="","",INDEX(CATEGORIAS!$A:$A,MATCH($D421,CATEGORIAS!$B:$B,0)))</f>
        <v/>
      </c>
      <c r="AJ421" t="str">
        <f>IF($E421="","",INDEX(SUBCATEGORIAS!$A:$A,MATCH($E421,SUBCATEGORIAS!$B:$B,0)))</f>
        <v/>
      </c>
      <c r="AK421" t="str">
        <f t="shared" si="103"/>
        <v/>
      </c>
      <c r="AM421" s="2" t="str">
        <f t="shared" si="109"/>
        <v/>
      </c>
      <c r="AN421" t="str">
        <f t="shared" si="110"/>
        <v/>
      </c>
      <c r="AO421" t="str">
        <f t="shared" si="104"/>
        <v/>
      </c>
      <c r="AP421" t="str">
        <f t="shared" si="105"/>
        <v/>
      </c>
    </row>
    <row r="422" spans="1:42" x14ac:dyDescent="0.25">
      <c r="A422" t="str">
        <f>IF(C422="","",MAX($A$2:A421)+1)</f>
        <v/>
      </c>
      <c r="B422" s="3" t="str">
        <f>IF(C422="","",IF(COUNTIF($C$2:$C421,$C422)=0,MAX($B$2:$B421)+1,""))</f>
        <v/>
      </c>
      <c r="L422" t="s">
        <v>625</v>
      </c>
      <c r="M422" s="3" t="str">
        <f t="shared" si="106"/>
        <v/>
      </c>
      <c r="N422" s="3" t="str">
        <f>IF(C422="","",IF(AND(C422&lt;&gt;"",D422&lt;&gt;"",E422&lt;&gt;"",I422&lt;&gt;"",M422&lt;&gt;"",J422&lt;&gt;"",IFERROR(MATCH(INDEX($B:$B,MATCH($C422,$C:$C,0)),IMAGENES!$B:$B,0),-1)&gt;0),"'si'","'no'"))</f>
        <v/>
      </c>
      <c r="P422" t="str">
        <f t="shared" si="96"/>
        <v/>
      </c>
      <c r="Q422" t="str">
        <f t="shared" si="97"/>
        <v/>
      </c>
      <c r="R422" t="str">
        <f t="shared" si="98"/>
        <v/>
      </c>
      <c r="S422" t="str">
        <f t="shared" si="99"/>
        <v/>
      </c>
      <c r="T422" t="str">
        <f t="shared" si="100"/>
        <v/>
      </c>
      <c r="U422" t="str">
        <f t="shared" si="101"/>
        <v/>
      </c>
      <c r="V422" t="str">
        <f>IF($T422="","",INDEX(CATEGORIAS!$A:$A,MATCH($T422,CATEGORIAS!$B:$B,0)))</f>
        <v/>
      </c>
      <c r="W422" t="str">
        <f>IF($U422="","",INDEX(SUBCATEGORIAS!$A:$A,MATCH($U422,SUBCATEGORIAS!$B:$B,0)))</f>
        <v/>
      </c>
      <c r="X422" t="str">
        <f t="shared" si="102"/>
        <v/>
      </c>
      <c r="Y422" t="str">
        <f t="shared" si="107"/>
        <v/>
      </c>
      <c r="Z422" t="str">
        <f t="shared" si="108"/>
        <v/>
      </c>
      <c r="AB422">
        <v>420</v>
      </c>
      <c r="AC422" t="str">
        <f t="shared" si="111"/>
        <v/>
      </c>
      <c r="AD422" t="str">
        <f>IFERROR(IF(MATCH($AC421,$P:$P,0)&gt;0,CONCATENATE("id_articulo: ",$AC421,","),0),"")</f>
        <v>id_articulo: 39,</v>
      </c>
      <c r="AI422" t="str">
        <f>IF($D422="","",INDEX(CATEGORIAS!$A:$A,MATCH($D422,CATEGORIAS!$B:$B,0)))</f>
        <v/>
      </c>
      <c r="AJ422" t="str">
        <f>IF($E422="","",INDEX(SUBCATEGORIAS!$A:$A,MATCH($E422,SUBCATEGORIAS!$B:$B,0)))</f>
        <v/>
      </c>
      <c r="AK422" t="str">
        <f t="shared" si="103"/>
        <v/>
      </c>
      <c r="AM422" s="2" t="str">
        <f t="shared" si="109"/>
        <v/>
      </c>
      <c r="AN422" t="str">
        <f t="shared" si="110"/>
        <v/>
      </c>
      <c r="AO422" t="str">
        <f t="shared" si="104"/>
        <v/>
      </c>
      <c r="AP422" t="str">
        <f t="shared" si="105"/>
        <v/>
      </c>
    </row>
    <row r="423" spans="1:42" x14ac:dyDescent="0.25">
      <c r="A423" t="str">
        <f>IF(C423="","",MAX($A$2:A422)+1)</f>
        <v/>
      </c>
      <c r="B423" s="3" t="str">
        <f>IF(C423="","",IF(COUNTIF($C$2:$C422,$C423)=0,MAX($B$2:$B422)+1,""))</f>
        <v/>
      </c>
      <c r="L423" t="s">
        <v>625</v>
      </c>
      <c r="M423" s="3" t="str">
        <f t="shared" si="106"/>
        <v/>
      </c>
      <c r="N423" s="3" t="str">
        <f>IF(C423="","",IF(AND(C423&lt;&gt;"",D423&lt;&gt;"",E423&lt;&gt;"",I423&lt;&gt;"",M423&lt;&gt;"",J423&lt;&gt;"",IFERROR(MATCH(INDEX($B:$B,MATCH($C423,$C:$C,0)),IMAGENES!$B:$B,0),-1)&gt;0),"'si'","'no'"))</f>
        <v/>
      </c>
      <c r="P423" t="str">
        <f t="shared" si="96"/>
        <v/>
      </c>
      <c r="Q423" t="str">
        <f t="shared" si="97"/>
        <v/>
      </c>
      <c r="R423" t="str">
        <f t="shared" si="98"/>
        <v/>
      </c>
      <c r="S423" t="str">
        <f t="shared" si="99"/>
        <v/>
      </c>
      <c r="T423" t="str">
        <f t="shared" si="100"/>
        <v/>
      </c>
      <c r="U423" t="str">
        <f t="shared" si="101"/>
        <v/>
      </c>
      <c r="V423" t="str">
        <f>IF($T423="","",INDEX(CATEGORIAS!$A:$A,MATCH($T423,CATEGORIAS!$B:$B,0)))</f>
        <v/>
      </c>
      <c r="W423" t="str">
        <f>IF($U423="","",INDEX(SUBCATEGORIAS!$A:$A,MATCH($U423,SUBCATEGORIAS!$B:$B,0)))</f>
        <v/>
      </c>
      <c r="X423" t="str">
        <f t="shared" si="102"/>
        <v/>
      </c>
      <c r="Y423" t="str">
        <f t="shared" si="107"/>
        <v/>
      </c>
      <c r="Z423" t="str">
        <f t="shared" si="108"/>
        <v/>
      </c>
      <c r="AB423">
        <v>421</v>
      </c>
      <c r="AC423" t="str">
        <f t="shared" si="111"/>
        <v/>
      </c>
      <c r="AD423" t="str">
        <f>IFERROR(IF(MATCH($AC421,$P:$P,0)&gt;0,CONCATENATE("nombre: '",INDEX($Q:$Q,MATCH($AC421,$P:$P,0)),"',"),0),"")</f>
        <v>nombre: 'Bolsa regalo pequeña 18x24x8.5cm',</v>
      </c>
      <c r="AI423" t="str">
        <f>IF($D423="","",INDEX(CATEGORIAS!$A:$A,MATCH($D423,CATEGORIAS!$B:$B,0)))</f>
        <v/>
      </c>
      <c r="AJ423" t="str">
        <f>IF($E423="","",INDEX(SUBCATEGORIAS!$A:$A,MATCH($E423,SUBCATEGORIAS!$B:$B,0)))</f>
        <v/>
      </c>
      <c r="AK423" t="str">
        <f t="shared" si="103"/>
        <v/>
      </c>
      <c r="AM423" s="2" t="str">
        <f t="shared" si="109"/>
        <v/>
      </c>
      <c r="AN423" t="str">
        <f t="shared" si="110"/>
        <v/>
      </c>
      <c r="AO423" t="str">
        <f t="shared" si="104"/>
        <v/>
      </c>
      <c r="AP423" t="str">
        <f t="shared" si="105"/>
        <v/>
      </c>
    </row>
    <row r="424" spans="1:42" x14ac:dyDescent="0.25">
      <c r="A424" t="str">
        <f>IF(C424="","",MAX($A$2:A423)+1)</f>
        <v/>
      </c>
      <c r="B424" s="3" t="str">
        <f>IF(C424="","",IF(COUNTIF($C$2:$C423,$C424)=0,MAX($B$2:$B423)+1,""))</f>
        <v/>
      </c>
      <c r="L424" t="s">
        <v>625</v>
      </c>
      <c r="M424" s="3" t="str">
        <f t="shared" si="106"/>
        <v/>
      </c>
      <c r="N424" s="3" t="str">
        <f>IF(C424="","",IF(AND(C424&lt;&gt;"",D424&lt;&gt;"",E424&lt;&gt;"",I424&lt;&gt;"",M424&lt;&gt;"",J424&lt;&gt;"",IFERROR(MATCH(INDEX($B:$B,MATCH($C424,$C:$C,0)),IMAGENES!$B:$B,0),-1)&gt;0),"'si'","'no'"))</f>
        <v/>
      </c>
      <c r="P424" t="str">
        <f t="shared" si="96"/>
        <v/>
      </c>
      <c r="Q424" t="str">
        <f t="shared" si="97"/>
        <v/>
      </c>
      <c r="R424" t="str">
        <f t="shared" si="98"/>
        <v/>
      </c>
      <c r="S424" t="str">
        <f t="shared" si="99"/>
        <v/>
      </c>
      <c r="T424" t="str">
        <f t="shared" si="100"/>
        <v/>
      </c>
      <c r="U424" t="str">
        <f t="shared" si="101"/>
        <v/>
      </c>
      <c r="V424" t="str">
        <f>IF($T424="","",INDEX(CATEGORIAS!$A:$A,MATCH($T424,CATEGORIAS!$B:$B,0)))</f>
        <v/>
      </c>
      <c r="W424" t="str">
        <f>IF($U424="","",INDEX(SUBCATEGORIAS!$A:$A,MATCH($U424,SUBCATEGORIAS!$B:$B,0)))</f>
        <v/>
      </c>
      <c r="X424" t="str">
        <f t="shared" si="102"/>
        <v/>
      </c>
      <c r="Y424" t="str">
        <f t="shared" si="107"/>
        <v/>
      </c>
      <c r="Z424" t="str">
        <f t="shared" si="108"/>
        <v/>
      </c>
      <c r="AB424">
        <v>422</v>
      </c>
      <c r="AC424" t="str">
        <f t="shared" si="111"/>
        <v/>
      </c>
      <c r="AD424" t="str">
        <f>IFERROR(IF(MATCH($AC421,$P:$P,0)&gt;0,CONCATENATE("descripcion: '",INDEX($R:$R,MATCH($AC421,$P:$P,0)),"',"),0),"")</f>
        <v>descripcion: 'Bolsa de regalo pequeña con diferentes motivos',</v>
      </c>
      <c r="AI424" t="str">
        <f>IF($D424="","",INDEX(CATEGORIAS!$A:$A,MATCH($D424,CATEGORIAS!$B:$B,0)))</f>
        <v/>
      </c>
      <c r="AJ424" t="str">
        <f>IF($E424="","",INDEX(SUBCATEGORIAS!$A:$A,MATCH($E424,SUBCATEGORIAS!$B:$B,0)))</f>
        <v/>
      </c>
      <c r="AK424" t="str">
        <f t="shared" si="103"/>
        <v/>
      </c>
      <c r="AM424" s="2" t="str">
        <f t="shared" si="109"/>
        <v/>
      </c>
      <c r="AN424" t="str">
        <f t="shared" si="110"/>
        <v/>
      </c>
      <c r="AO424" t="str">
        <f t="shared" si="104"/>
        <v/>
      </c>
      <c r="AP424" t="str">
        <f t="shared" si="105"/>
        <v/>
      </c>
    </row>
    <row r="425" spans="1:42" x14ac:dyDescent="0.25">
      <c r="A425" t="str">
        <f>IF(C425="","",MAX($A$2:A424)+1)</f>
        <v/>
      </c>
      <c r="B425" s="3" t="str">
        <f>IF(C425="","",IF(COUNTIF($C$2:$C424,$C425)=0,MAX($B$2:$B424)+1,""))</f>
        <v/>
      </c>
      <c r="L425" t="s">
        <v>625</v>
      </c>
      <c r="M425" s="3" t="str">
        <f t="shared" si="106"/>
        <v/>
      </c>
      <c r="N425" s="3" t="str">
        <f>IF(C425="","",IF(AND(C425&lt;&gt;"",D425&lt;&gt;"",E425&lt;&gt;"",I425&lt;&gt;"",M425&lt;&gt;"",J425&lt;&gt;"",IFERROR(MATCH(INDEX($B:$B,MATCH($C425,$C:$C,0)),IMAGENES!$B:$B,0),-1)&gt;0),"'si'","'no'"))</f>
        <v/>
      </c>
      <c r="P425" t="str">
        <f t="shared" si="96"/>
        <v/>
      </c>
      <c r="Q425" t="str">
        <f t="shared" si="97"/>
        <v/>
      </c>
      <c r="R425" t="str">
        <f t="shared" si="98"/>
        <v/>
      </c>
      <c r="S425" t="str">
        <f t="shared" si="99"/>
        <v/>
      </c>
      <c r="T425" t="str">
        <f t="shared" si="100"/>
        <v/>
      </c>
      <c r="U425" t="str">
        <f t="shared" si="101"/>
        <v/>
      </c>
      <c r="V425" t="str">
        <f>IF($T425="","",INDEX(CATEGORIAS!$A:$A,MATCH($T425,CATEGORIAS!$B:$B,0)))</f>
        <v/>
      </c>
      <c r="W425" t="str">
        <f>IF($U425="","",INDEX(SUBCATEGORIAS!$A:$A,MATCH($U425,SUBCATEGORIAS!$B:$B,0)))</f>
        <v/>
      </c>
      <c r="X425" t="str">
        <f t="shared" si="102"/>
        <v/>
      </c>
      <c r="Y425" t="str">
        <f t="shared" si="107"/>
        <v/>
      </c>
      <c r="Z425" t="str">
        <f t="shared" si="108"/>
        <v/>
      </c>
      <c r="AB425">
        <v>423</v>
      </c>
      <c r="AC425" t="str">
        <f t="shared" si="111"/>
        <v/>
      </c>
      <c r="AD425" t="str">
        <f>IFERROR(IF(MATCH($AC421,$P:$P,0)&gt;0,CONCATENATE("descripcion_larga: '",INDEX($S:$S,MATCH($AC421,$P:$P,0)),"',"),0),"")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25" t="str">
        <f>IF($D425="","",INDEX(CATEGORIAS!$A:$A,MATCH($D425,CATEGORIAS!$B:$B,0)))</f>
        <v/>
      </c>
      <c r="AJ425" t="str">
        <f>IF($E425="","",INDEX(SUBCATEGORIAS!$A:$A,MATCH($E425,SUBCATEGORIAS!$B:$B,0)))</f>
        <v/>
      </c>
      <c r="AK425" t="str">
        <f t="shared" si="103"/>
        <v/>
      </c>
      <c r="AM425" s="2" t="str">
        <f t="shared" si="109"/>
        <v/>
      </c>
      <c r="AN425" t="str">
        <f t="shared" si="110"/>
        <v/>
      </c>
      <c r="AO425" t="str">
        <f t="shared" si="104"/>
        <v/>
      </c>
      <c r="AP425" t="str">
        <f t="shared" si="105"/>
        <v/>
      </c>
    </row>
    <row r="426" spans="1:42" x14ac:dyDescent="0.25">
      <c r="A426" t="str">
        <f>IF(C426="","",MAX($A$2:A425)+1)</f>
        <v/>
      </c>
      <c r="B426" s="3" t="str">
        <f>IF(C426="","",IF(COUNTIF($C$2:$C425,$C426)=0,MAX($B$2:$B425)+1,""))</f>
        <v/>
      </c>
      <c r="L426" t="s">
        <v>625</v>
      </c>
      <c r="M426" s="3" t="str">
        <f t="shared" si="106"/>
        <v/>
      </c>
      <c r="N426" s="3" t="str">
        <f>IF(C426="","",IF(AND(C426&lt;&gt;"",D426&lt;&gt;"",E426&lt;&gt;"",I426&lt;&gt;"",M426&lt;&gt;"",J426&lt;&gt;"",IFERROR(MATCH(INDEX($B:$B,MATCH($C426,$C:$C,0)),IMAGENES!$B:$B,0),-1)&gt;0),"'si'","'no'"))</f>
        <v/>
      </c>
      <c r="P426" t="str">
        <f t="shared" si="96"/>
        <v/>
      </c>
      <c r="Q426" t="str">
        <f t="shared" si="97"/>
        <v/>
      </c>
      <c r="R426" t="str">
        <f t="shared" si="98"/>
        <v/>
      </c>
      <c r="S426" t="str">
        <f t="shared" si="99"/>
        <v/>
      </c>
      <c r="T426" t="str">
        <f t="shared" si="100"/>
        <v/>
      </c>
      <c r="U426" t="str">
        <f t="shared" si="101"/>
        <v/>
      </c>
      <c r="V426" t="str">
        <f>IF($T426="","",INDEX(CATEGORIAS!$A:$A,MATCH($T426,CATEGORIAS!$B:$B,0)))</f>
        <v/>
      </c>
      <c r="W426" t="str">
        <f>IF($U426="","",INDEX(SUBCATEGORIAS!$A:$A,MATCH($U426,SUBCATEGORIAS!$B:$B,0)))</f>
        <v/>
      </c>
      <c r="X426" t="str">
        <f t="shared" si="102"/>
        <v/>
      </c>
      <c r="Y426" t="str">
        <f t="shared" si="107"/>
        <v/>
      </c>
      <c r="Z426" t="str">
        <f t="shared" si="108"/>
        <v/>
      </c>
      <c r="AB426">
        <v>424</v>
      </c>
      <c r="AC426" t="str">
        <f t="shared" si="111"/>
        <v/>
      </c>
      <c r="AD426" t="str">
        <f>IFERROR(IF(MATCH($AC421,$P:$P,0)&gt;0,CONCATENATE("id_categoria: '",INDEX($V:$V,MATCH($AC421,$P:$P,0)),"',"),0),"")</f>
        <v>id_categoria: '1',</v>
      </c>
      <c r="AI426" t="str">
        <f>IF($D426="","",INDEX(CATEGORIAS!$A:$A,MATCH($D426,CATEGORIAS!$B:$B,0)))</f>
        <v/>
      </c>
      <c r="AJ426" t="str">
        <f>IF($E426="","",INDEX(SUBCATEGORIAS!$A:$A,MATCH($E426,SUBCATEGORIAS!$B:$B,0)))</f>
        <v/>
      </c>
      <c r="AK426" t="str">
        <f t="shared" si="103"/>
        <v/>
      </c>
      <c r="AM426" s="2" t="str">
        <f t="shared" si="109"/>
        <v/>
      </c>
      <c r="AN426" t="str">
        <f t="shared" si="110"/>
        <v/>
      </c>
      <c r="AO426" t="str">
        <f t="shared" si="104"/>
        <v/>
      </c>
      <c r="AP426" t="str">
        <f t="shared" si="105"/>
        <v/>
      </c>
    </row>
    <row r="427" spans="1:42" x14ac:dyDescent="0.25">
      <c r="A427" t="str">
        <f>IF(C427="","",MAX($A$2:A426)+1)</f>
        <v/>
      </c>
      <c r="B427" s="3" t="str">
        <f>IF(C427="","",IF(COUNTIF($C$2:$C426,$C427)=0,MAX($B$2:$B426)+1,""))</f>
        <v/>
      </c>
      <c r="L427" t="s">
        <v>625</v>
      </c>
      <c r="M427" s="3" t="str">
        <f t="shared" si="106"/>
        <v/>
      </c>
      <c r="N427" s="3" t="str">
        <f>IF(C427="","",IF(AND(C427&lt;&gt;"",D427&lt;&gt;"",E427&lt;&gt;"",I427&lt;&gt;"",M427&lt;&gt;"",J427&lt;&gt;"",IFERROR(MATCH(INDEX($B:$B,MATCH($C427,$C:$C,0)),IMAGENES!$B:$B,0),-1)&gt;0),"'si'","'no'"))</f>
        <v/>
      </c>
      <c r="P427" t="str">
        <f t="shared" si="96"/>
        <v/>
      </c>
      <c r="Q427" t="str">
        <f t="shared" si="97"/>
        <v/>
      </c>
      <c r="R427" t="str">
        <f t="shared" si="98"/>
        <v/>
      </c>
      <c r="S427" t="str">
        <f t="shared" si="99"/>
        <v/>
      </c>
      <c r="T427" t="str">
        <f t="shared" si="100"/>
        <v/>
      </c>
      <c r="U427" t="str">
        <f t="shared" si="101"/>
        <v/>
      </c>
      <c r="V427" t="str">
        <f>IF($T427="","",INDEX(CATEGORIAS!$A:$A,MATCH($T427,CATEGORIAS!$B:$B,0)))</f>
        <v/>
      </c>
      <c r="W427" t="str">
        <f>IF($U427="","",INDEX(SUBCATEGORIAS!$A:$A,MATCH($U427,SUBCATEGORIAS!$B:$B,0)))</f>
        <v/>
      </c>
      <c r="X427" t="str">
        <f t="shared" si="102"/>
        <v/>
      </c>
      <c r="Y427" t="str">
        <f t="shared" si="107"/>
        <v/>
      </c>
      <c r="Z427" t="str">
        <f t="shared" si="108"/>
        <v/>
      </c>
      <c r="AB427">
        <v>425</v>
      </c>
      <c r="AC427" t="str">
        <f t="shared" si="111"/>
        <v/>
      </c>
      <c r="AD427" t="str">
        <f>IFERROR(IF(MATCH($AC421,$P:$P,0)&gt;0,CONCATENATE("id_subcategoria: '",INDEX($W:$W,MATCH($AC421,$P:$P,0)),"',"),0),"")</f>
        <v>id_subcategoria: '4',</v>
      </c>
      <c r="AI427" t="str">
        <f>IF($D427="","",INDEX(CATEGORIAS!$A:$A,MATCH($D427,CATEGORIAS!$B:$B,0)))</f>
        <v/>
      </c>
      <c r="AJ427" t="str">
        <f>IF($E427="","",INDEX(SUBCATEGORIAS!$A:$A,MATCH($E427,SUBCATEGORIAS!$B:$B,0)))</f>
        <v/>
      </c>
      <c r="AK427" t="str">
        <f t="shared" si="103"/>
        <v/>
      </c>
      <c r="AM427" s="2" t="str">
        <f t="shared" si="109"/>
        <v/>
      </c>
      <c r="AN427" t="str">
        <f t="shared" si="110"/>
        <v/>
      </c>
      <c r="AO427" t="str">
        <f t="shared" si="104"/>
        <v/>
      </c>
      <c r="AP427" t="str">
        <f t="shared" si="105"/>
        <v/>
      </c>
    </row>
    <row r="428" spans="1:42" x14ac:dyDescent="0.25">
      <c r="A428" t="str">
        <f>IF(C428="","",MAX($A$2:A427)+1)</f>
        <v/>
      </c>
      <c r="B428" s="3" t="str">
        <f>IF(C428="","",IF(COUNTIF($C$2:$C427,$C428)=0,MAX($B$2:$B427)+1,""))</f>
        <v/>
      </c>
      <c r="L428" t="s">
        <v>625</v>
      </c>
      <c r="M428" s="3" t="str">
        <f t="shared" si="106"/>
        <v/>
      </c>
      <c r="N428" s="3" t="str">
        <f>IF(C428="","",IF(AND(C428&lt;&gt;"",D428&lt;&gt;"",E428&lt;&gt;"",I428&lt;&gt;"",M428&lt;&gt;"",J428&lt;&gt;"",IFERROR(MATCH(INDEX($B:$B,MATCH($C428,$C:$C,0)),IMAGENES!$B:$B,0),-1)&gt;0),"'si'","'no'"))</f>
        <v/>
      </c>
      <c r="P428" t="str">
        <f t="shared" si="96"/>
        <v/>
      </c>
      <c r="Q428" t="str">
        <f t="shared" si="97"/>
        <v/>
      </c>
      <c r="R428" t="str">
        <f t="shared" si="98"/>
        <v/>
      </c>
      <c r="S428" t="str">
        <f t="shared" si="99"/>
        <v/>
      </c>
      <c r="T428" t="str">
        <f t="shared" si="100"/>
        <v/>
      </c>
      <c r="U428" t="str">
        <f t="shared" si="101"/>
        <v/>
      </c>
      <c r="V428" t="str">
        <f>IF($T428="","",INDEX(CATEGORIAS!$A:$A,MATCH($T428,CATEGORIAS!$B:$B,0)))</f>
        <v/>
      </c>
      <c r="W428" t="str">
        <f>IF($U428="","",INDEX(SUBCATEGORIAS!$A:$A,MATCH($U428,SUBCATEGORIAS!$B:$B,0)))</f>
        <v/>
      </c>
      <c r="X428" t="str">
        <f t="shared" si="102"/>
        <v/>
      </c>
      <c r="Y428" t="str">
        <f t="shared" si="107"/>
        <v/>
      </c>
      <c r="Z428" t="str">
        <f t="shared" si="108"/>
        <v/>
      </c>
      <c r="AB428">
        <v>426</v>
      </c>
      <c r="AC428" t="str">
        <f t="shared" si="111"/>
        <v/>
      </c>
      <c r="AD428" t="str">
        <f>IFERROR(IF(MATCH($AC421,$P:$P,0)&gt;0,CONCATENATE("precio: ",INDEX($X:$X,MATCH($AC421,$P:$P,0)),","),0),"")</f>
        <v>precio: 1000,</v>
      </c>
      <c r="AI428" t="str">
        <f>IF($D428="","",INDEX(CATEGORIAS!$A:$A,MATCH($D428,CATEGORIAS!$B:$B,0)))</f>
        <v/>
      </c>
      <c r="AJ428" t="str">
        <f>IF($E428="","",INDEX(SUBCATEGORIAS!$A:$A,MATCH($E428,SUBCATEGORIAS!$B:$B,0)))</f>
        <v/>
      </c>
      <c r="AK428" t="str">
        <f t="shared" si="103"/>
        <v/>
      </c>
      <c r="AM428" s="2" t="str">
        <f t="shared" si="109"/>
        <v/>
      </c>
      <c r="AN428" t="str">
        <f t="shared" si="110"/>
        <v/>
      </c>
      <c r="AO428" t="str">
        <f t="shared" si="104"/>
        <v/>
      </c>
      <c r="AP428" t="str">
        <f t="shared" si="105"/>
        <v/>
      </c>
    </row>
    <row r="429" spans="1:42" x14ac:dyDescent="0.25">
      <c r="A429" t="str">
        <f>IF(C429="","",MAX($A$2:A428)+1)</f>
        <v/>
      </c>
      <c r="B429" s="3" t="str">
        <f>IF(C429="","",IF(COUNTIF($C$2:$C428,$C429)=0,MAX($B$2:$B428)+1,""))</f>
        <v/>
      </c>
      <c r="L429" t="s">
        <v>625</v>
      </c>
      <c r="M429" s="3" t="str">
        <f t="shared" si="106"/>
        <v/>
      </c>
      <c r="N429" s="3" t="str">
        <f>IF(C429="","",IF(AND(C429&lt;&gt;"",D429&lt;&gt;"",E429&lt;&gt;"",I429&lt;&gt;"",M429&lt;&gt;"",J429&lt;&gt;"",IFERROR(MATCH(INDEX($B:$B,MATCH($C429,$C:$C,0)),IMAGENES!$B:$B,0),-1)&gt;0),"'si'","'no'"))</f>
        <v/>
      </c>
      <c r="P429" t="str">
        <f t="shared" si="96"/>
        <v/>
      </c>
      <c r="Q429" t="str">
        <f t="shared" si="97"/>
        <v/>
      </c>
      <c r="R429" t="str">
        <f t="shared" si="98"/>
        <v/>
      </c>
      <c r="S429" t="str">
        <f t="shared" si="99"/>
        <v/>
      </c>
      <c r="T429" t="str">
        <f t="shared" si="100"/>
        <v/>
      </c>
      <c r="U429" t="str">
        <f t="shared" si="101"/>
        <v/>
      </c>
      <c r="V429" t="str">
        <f>IF($T429="","",INDEX(CATEGORIAS!$A:$A,MATCH($T429,CATEGORIAS!$B:$B,0)))</f>
        <v/>
      </c>
      <c r="W429" t="str">
        <f>IF($U429="","",INDEX(SUBCATEGORIAS!$A:$A,MATCH($U429,SUBCATEGORIAS!$B:$B,0)))</f>
        <v/>
      </c>
      <c r="X429" t="str">
        <f t="shared" si="102"/>
        <v/>
      </c>
      <c r="Y429" t="str">
        <f t="shared" si="107"/>
        <v/>
      </c>
      <c r="Z429" t="str">
        <f t="shared" si="108"/>
        <v/>
      </c>
      <c r="AB429">
        <v>427</v>
      </c>
      <c r="AC429" t="str">
        <f t="shared" si="111"/>
        <v/>
      </c>
      <c r="AD429" t="str">
        <f>IFERROR(IF(MATCH($AC421,$P:$P,0)&gt;0,CONCATENATE("video: ",IF(OR(INDEX($Y:$Y,MATCH($AC421,$P:$P,0))=0,INDEX($Y:$Y,MATCH($AC421,$P:$P,0))=" ",INDEX($Y:$Y,MATCH($AC421,$P:$P,0))=""),CONCATENATE(CHAR(39),CHAR(39)),CONCATENATE(CHAR(39),INDEX($Y:$Y,MATCH($AC421,$P:$P,0)),CHAR(39))),","),0),"")</f>
        <v>video: '',</v>
      </c>
      <c r="AI429" t="str">
        <f>IF($D429="","",INDEX(CATEGORIAS!$A:$A,MATCH($D429,CATEGORIAS!$B:$B,0)))</f>
        <v/>
      </c>
      <c r="AJ429" t="str">
        <f>IF($E429="","",INDEX(SUBCATEGORIAS!$A:$A,MATCH($E429,SUBCATEGORIAS!$B:$B,0)))</f>
        <v/>
      </c>
      <c r="AK429" t="str">
        <f t="shared" si="103"/>
        <v/>
      </c>
      <c r="AM429" s="2" t="str">
        <f t="shared" si="109"/>
        <v/>
      </c>
      <c r="AN429" t="str">
        <f t="shared" si="110"/>
        <v/>
      </c>
      <c r="AO429" t="str">
        <f t="shared" si="104"/>
        <v/>
      </c>
      <c r="AP429" t="str">
        <f t="shared" si="105"/>
        <v/>
      </c>
    </row>
    <row r="430" spans="1:42" x14ac:dyDescent="0.25">
      <c r="A430" t="str">
        <f>IF(C430="","",MAX($A$2:A429)+1)</f>
        <v/>
      </c>
      <c r="B430" s="3" t="str">
        <f>IF(C430="","",IF(COUNTIF($C$2:$C429,$C430)=0,MAX($B$2:$B429)+1,""))</f>
        <v/>
      </c>
      <c r="L430" t="s">
        <v>625</v>
      </c>
      <c r="M430" s="3" t="str">
        <f t="shared" si="106"/>
        <v/>
      </c>
      <c r="N430" s="3" t="str">
        <f>IF(C430="","",IF(AND(C430&lt;&gt;"",D430&lt;&gt;"",E430&lt;&gt;"",I430&lt;&gt;"",M430&lt;&gt;"",J430&lt;&gt;"",IFERROR(MATCH(INDEX($B:$B,MATCH($C430,$C:$C,0)),IMAGENES!$B:$B,0),-1)&gt;0),"'si'","'no'"))</f>
        <v/>
      </c>
      <c r="P430" t="str">
        <f t="shared" si="96"/>
        <v/>
      </c>
      <c r="Q430" t="str">
        <f t="shared" si="97"/>
        <v/>
      </c>
      <c r="R430" t="str">
        <f t="shared" si="98"/>
        <v/>
      </c>
      <c r="S430" t="str">
        <f t="shared" si="99"/>
        <v/>
      </c>
      <c r="T430" t="str">
        <f t="shared" si="100"/>
        <v/>
      </c>
      <c r="U430" t="str">
        <f t="shared" si="101"/>
        <v/>
      </c>
      <c r="V430" t="str">
        <f>IF($T430="","",INDEX(CATEGORIAS!$A:$A,MATCH($T430,CATEGORIAS!$B:$B,0)))</f>
        <v/>
      </c>
      <c r="W430" t="str">
        <f>IF($U430="","",INDEX(SUBCATEGORIAS!$A:$A,MATCH($U430,SUBCATEGORIAS!$B:$B,0)))</f>
        <v/>
      </c>
      <c r="X430" t="str">
        <f t="shared" si="102"/>
        <v/>
      </c>
      <c r="Y430" t="str">
        <f t="shared" si="107"/>
        <v/>
      </c>
      <c r="Z430" t="str">
        <f t="shared" si="108"/>
        <v/>
      </c>
      <c r="AB430">
        <v>428</v>
      </c>
      <c r="AC430" t="str">
        <f t="shared" si="111"/>
        <v/>
      </c>
      <c r="AD430" t="str">
        <f>IFERROR(IF(MATCH($AC421,$P:$P,0)&gt;0,CONCATENATE("disponible: ",INDEX($Z:$Z,MATCH($AC421,$P:$P,0)),","),0),"")</f>
        <v>disponible: 'si',</v>
      </c>
      <c r="AI430" t="str">
        <f>IF($D430="","",INDEX(CATEGORIAS!$A:$A,MATCH($D430,CATEGORIAS!$B:$B,0)))</f>
        <v/>
      </c>
      <c r="AJ430" t="str">
        <f>IF($E430="","",INDEX(SUBCATEGORIAS!$A:$A,MATCH($E430,SUBCATEGORIAS!$B:$B,0)))</f>
        <v/>
      </c>
      <c r="AK430" t="str">
        <f t="shared" si="103"/>
        <v/>
      </c>
      <c r="AM430" s="2" t="str">
        <f t="shared" si="109"/>
        <v/>
      </c>
      <c r="AN430" t="str">
        <f t="shared" si="110"/>
        <v/>
      </c>
      <c r="AO430" t="str">
        <f t="shared" si="104"/>
        <v/>
      </c>
      <c r="AP430" t="str">
        <f t="shared" si="105"/>
        <v/>
      </c>
    </row>
    <row r="431" spans="1:42" x14ac:dyDescent="0.25">
      <c r="A431" t="str">
        <f>IF(C431="","",MAX($A$2:A430)+1)</f>
        <v/>
      </c>
      <c r="B431" s="3" t="str">
        <f>IF(C431="","",IF(COUNTIF($C$2:$C430,$C431)=0,MAX($B$2:$B430)+1,""))</f>
        <v/>
      </c>
      <c r="L431" t="s">
        <v>625</v>
      </c>
      <c r="M431" s="3" t="str">
        <f t="shared" si="106"/>
        <v/>
      </c>
      <c r="N431" s="3" t="str">
        <f>IF(C431="","",IF(AND(C431&lt;&gt;"",D431&lt;&gt;"",E431&lt;&gt;"",I431&lt;&gt;"",M431&lt;&gt;"",J431&lt;&gt;"",IFERROR(MATCH(INDEX($B:$B,MATCH($C431,$C:$C,0)),IMAGENES!$B:$B,0),-1)&gt;0),"'si'","'no'"))</f>
        <v/>
      </c>
      <c r="P431" t="str">
        <f t="shared" si="96"/>
        <v/>
      </c>
      <c r="Q431" t="str">
        <f t="shared" si="97"/>
        <v/>
      </c>
      <c r="R431" t="str">
        <f t="shared" si="98"/>
        <v/>
      </c>
      <c r="S431" t="str">
        <f t="shared" si="99"/>
        <v/>
      </c>
      <c r="T431" t="str">
        <f t="shared" si="100"/>
        <v/>
      </c>
      <c r="U431" t="str">
        <f t="shared" si="101"/>
        <v/>
      </c>
      <c r="V431" t="str">
        <f>IF($T431="","",INDEX(CATEGORIAS!$A:$A,MATCH($T431,CATEGORIAS!$B:$B,0)))</f>
        <v/>
      </c>
      <c r="W431" t="str">
        <f>IF($U431="","",INDEX(SUBCATEGORIAS!$A:$A,MATCH($U431,SUBCATEGORIAS!$B:$B,0)))</f>
        <v/>
      </c>
      <c r="X431" t="str">
        <f t="shared" si="102"/>
        <v/>
      </c>
      <c r="Y431" t="str">
        <f t="shared" si="107"/>
        <v/>
      </c>
      <c r="Z431" t="str">
        <f t="shared" si="108"/>
        <v/>
      </c>
      <c r="AB431">
        <v>429</v>
      </c>
      <c r="AC431" t="str">
        <f t="shared" si="111"/>
        <v/>
      </c>
      <c r="AD431" t="str">
        <f>IFERROR(IF(MATCH($AC421,$P:$P,0)&gt;0,"},",0),"")</f>
        <v>},</v>
      </c>
      <c r="AI431" t="str">
        <f>IF($D431="","",INDEX(CATEGORIAS!$A:$A,MATCH($D431,CATEGORIAS!$B:$B,0)))</f>
        <v/>
      </c>
      <c r="AJ431" t="str">
        <f>IF($E431="","",INDEX(SUBCATEGORIAS!$A:$A,MATCH($E431,SUBCATEGORIAS!$B:$B,0)))</f>
        <v/>
      </c>
      <c r="AK431" t="str">
        <f t="shared" si="103"/>
        <v/>
      </c>
      <c r="AM431" s="2" t="str">
        <f t="shared" si="109"/>
        <v/>
      </c>
      <c r="AN431" t="str">
        <f t="shared" si="110"/>
        <v/>
      </c>
      <c r="AO431" t="str">
        <f t="shared" si="104"/>
        <v/>
      </c>
      <c r="AP431" t="str">
        <f t="shared" si="105"/>
        <v/>
      </c>
    </row>
    <row r="432" spans="1:42" x14ac:dyDescent="0.25">
      <c r="A432" t="str">
        <f>IF(C432="","",MAX($A$2:A431)+1)</f>
        <v/>
      </c>
      <c r="B432" s="3" t="str">
        <f>IF(C432="","",IF(COUNTIF($C$2:$C431,$C432)=0,MAX($B$2:$B431)+1,""))</f>
        <v/>
      </c>
      <c r="L432" t="s">
        <v>625</v>
      </c>
      <c r="M432" s="3" t="str">
        <f t="shared" si="106"/>
        <v/>
      </c>
      <c r="N432" s="3" t="str">
        <f>IF(C432="","",IF(AND(C432&lt;&gt;"",D432&lt;&gt;"",E432&lt;&gt;"",I432&lt;&gt;"",M432&lt;&gt;"",J432&lt;&gt;"",IFERROR(MATCH(INDEX($B:$B,MATCH($C432,$C:$C,0)),IMAGENES!$B:$B,0),-1)&gt;0),"'si'","'no'"))</f>
        <v/>
      </c>
      <c r="P432" t="str">
        <f t="shared" si="96"/>
        <v/>
      </c>
      <c r="Q432" t="str">
        <f t="shared" si="97"/>
        <v/>
      </c>
      <c r="R432" t="str">
        <f t="shared" si="98"/>
        <v/>
      </c>
      <c r="S432" t="str">
        <f t="shared" si="99"/>
        <v/>
      </c>
      <c r="T432" t="str">
        <f t="shared" si="100"/>
        <v/>
      </c>
      <c r="U432" t="str">
        <f t="shared" si="101"/>
        <v/>
      </c>
      <c r="V432" t="str">
        <f>IF($T432="","",INDEX(CATEGORIAS!$A:$A,MATCH($T432,CATEGORIAS!$B:$B,0)))</f>
        <v/>
      </c>
      <c r="W432" t="str">
        <f>IF($U432="","",INDEX(SUBCATEGORIAS!$A:$A,MATCH($U432,SUBCATEGORIAS!$B:$B,0)))</f>
        <v/>
      </c>
      <c r="X432" t="str">
        <f t="shared" si="102"/>
        <v/>
      </c>
      <c r="Y432" t="str">
        <f t="shared" si="107"/>
        <v/>
      </c>
      <c r="Z432" t="str">
        <f t="shared" si="108"/>
        <v/>
      </c>
      <c r="AB432">
        <v>430</v>
      </c>
      <c r="AC432">
        <f t="shared" si="111"/>
        <v>40</v>
      </c>
      <c r="AD432" t="str">
        <f>IFERROR(IF(MATCH($AC432,$P:$P,0)&gt;0,"{",0),"")</f>
        <v>{</v>
      </c>
      <c r="AI432" t="str">
        <f>IF($D432="","",INDEX(CATEGORIAS!$A:$A,MATCH($D432,CATEGORIAS!$B:$B,0)))</f>
        <v/>
      </c>
      <c r="AJ432" t="str">
        <f>IF($E432="","",INDEX(SUBCATEGORIAS!$A:$A,MATCH($E432,SUBCATEGORIAS!$B:$B,0)))</f>
        <v/>
      </c>
      <c r="AK432" t="str">
        <f t="shared" si="103"/>
        <v/>
      </c>
      <c r="AM432" s="2" t="str">
        <f t="shared" si="109"/>
        <v/>
      </c>
      <c r="AN432" t="str">
        <f t="shared" si="110"/>
        <v/>
      </c>
      <c r="AO432" t="str">
        <f t="shared" si="104"/>
        <v/>
      </c>
      <c r="AP432" t="str">
        <f t="shared" si="105"/>
        <v/>
      </c>
    </row>
    <row r="433" spans="1:42" x14ac:dyDescent="0.25">
      <c r="A433" t="str">
        <f>IF(C433="","",MAX($A$2:A432)+1)</f>
        <v/>
      </c>
      <c r="B433" s="3" t="str">
        <f>IF(C433="","",IF(COUNTIF($C$2:$C432,$C433)=0,MAX($B$2:$B432)+1,""))</f>
        <v/>
      </c>
      <c r="L433" t="s">
        <v>625</v>
      </c>
      <c r="M433" s="3" t="str">
        <f t="shared" si="106"/>
        <v/>
      </c>
      <c r="N433" s="3" t="str">
        <f>IF(C433="","",IF(AND(C433&lt;&gt;"",D433&lt;&gt;"",E433&lt;&gt;"",I433&lt;&gt;"",M433&lt;&gt;"",J433&lt;&gt;"",IFERROR(MATCH(INDEX($B:$B,MATCH($C433,$C:$C,0)),IMAGENES!$B:$B,0),-1)&gt;0),"'si'","'no'"))</f>
        <v/>
      </c>
      <c r="P433" t="str">
        <f t="shared" si="96"/>
        <v/>
      </c>
      <c r="Q433" t="str">
        <f t="shared" si="97"/>
        <v/>
      </c>
      <c r="R433" t="str">
        <f t="shared" si="98"/>
        <v/>
      </c>
      <c r="S433" t="str">
        <f t="shared" si="99"/>
        <v/>
      </c>
      <c r="T433" t="str">
        <f t="shared" si="100"/>
        <v/>
      </c>
      <c r="U433" t="str">
        <f t="shared" si="101"/>
        <v/>
      </c>
      <c r="V433" t="str">
        <f>IF($T433="","",INDEX(CATEGORIAS!$A:$A,MATCH($T433,CATEGORIAS!$B:$B,0)))</f>
        <v/>
      </c>
      <c r="W433" t="str">
        <f>IF($U433="","",INDEX(SUBCATEGORIAS!$A:$A,MATCH($U433,SUBCATEGORIAS!$B:$B,0)))</f>
        <v/>
      </c>
      <c r="X433" t="str">
        <f t="shared" si="102"/>
        <v/>
      </c>
      <c r="Y433" t="str">
        <f t="shared" si="107"/>
        <v/>
      </c>
      <c r="Z433" t="str">
        <f t="shared" si="108"/>
        <v/>
      </c>
      <c r="AB433">
        <v>431</v>
      </c>
      <c r="AC433" t="str">
        <f t="shared" si="111"/>
        <v/>
      </c>
      <c r="AD433" t="str">
        <f>IFERROR(IF(MATCH($AC432,$P:$P,0)&gt;0,CONCATENATE("id_articulo: ",$AC432,","),0),"")</f>
        <v>id_articulo: 40,</v>
      </c>
      <c r="AI433" t="str">
        <f>IF($D433="","",INDEX(CATEGORIAS!$A:$A,MATCH($D433,CATEGORIAS!$B:$B,0)))</f>
        <v/>
      </c>
      <c r="AJ433" t="str">
        <f>IF($E433="","",INDEX(SUBCATEGORIAS!$A:$A,MATCH($E433,SUBCATEGORIAS!$B:$B,0)))</f>
        <v/>
      </c>
      <c r="AK433" t="str">
        <f t="shared" si="103"/>
        <v/>
      </c>
      <c r="AM433" s="2" t="str">
        <f t="shared" si="109"/>
        <v/>
      </c>
      <c r="AN433" t="str">
        <f t="shared" si="110"/>
        <v/>
      </c>
      <c r="AO433" t="str">
        <f t="shared" si="104"/>
        <v/>
      </c>
      <c r="AP433" t="str">
        <f t="shared" si="105"/>
        <v/>
      </c>
    </row>
    <row r="434" spans="1:42" x14ac:dyDescent="0.25">
      <c r="A434" t="str">
        <f>IF(C434="","",MAX($A$2:A433)+1)</f>
        <v/>
      </c>
      <c r="B434" s="3" t="str">
        <f>IF(C434="","",IF(COUNTIF($C$2:$C433,$C434)=0,MAX($B$2:$B433)+1,""))</f>
        <v/>
      </c>
      <c r="L434" t="s">
        <v>625</v>
      </c>
      <c r="M434" s="3" t="str">
        <f t="shared" si="106"/>
        <v/>
      </c>
      <c r="N434" s="3" t="str">
        <f>IF(C434="","",IF(AND(C434&lt;&gt;"",D434&lt;&gt;"",E434&lt;&gt;"",I434&lt;&gt;"",M434&lt;&gt;"",J434&lt;&gt;"",IFERROR(MATCH(INDEX($B:$B,MATCH($C434,$C:$C,0)),IMAGENES!$B:$B,0),-1)&gt;0),"'si'","'no'"))</f>
        <v/>
      </c>
      <c r="P434" t="str">
        <f t="shared" si="96"/>
        <v/>
      </c>
      <c r="Q434" t="str">
        <f t="shared" si="97"/>
        <v/>
      </c>
      <c r="R434" t="str">
        <f t="shared" si="98"/>
        <v/>
      </c>
      <c r="S434" t="str">
        <f t="shared" si="99"/>
        <v/>
      </c>
      <c r="T434" t="str">
        <f t="shared" si="100"/>
        <v/>
      </c>
      <c r="U434" t="str">
        <f t="shared" si="101"/>
        <v/>
      </c>
      <c r="V434" t="str">
        <f>IF($T434="","",INDEX(CATEGORIAS!$A:$A,MATCH($T434,CATEGORIAS!$B:$B,0)))</f>
        <v/>
      </c>
      <c r="W434" t="str">
        <f>IF($U434="","",INDEX(SUBCATEGORIAS!$A:$A,MATCH($U434,SUBCATEGORIAS!$B:$B,0)))</f>
        <v/>
      </c>
      <c r="X434" t="str">
        <f t="shared" si="102"/>
        <v/>
      </c>
      <c r="Y434" t="str">
        <f t="shared" si="107"/>
        <v/>
      </c>
      <c r="Z434" t="str">
        <f t="shared" si="108"/>
        <v/>
      </c>
      <c r="AB434">
        <v>432</v>
      </c>
      <c r="AC434" t="str">
        <f t="shared" si="111"/>
        <v/>
      </c>
      <c r="AD434" t="str">
        <f>IFERROR(IF(MATCH($AC432,$P:$P,0)&gt;0,CONCATENATE("nombre: '",INDEX($Q:$Q,MATCH($AC432,$P:$P,0)),"',"),0),"")</f>
        <v>nombre: 'Bolsa regalo grande 41.5x30x12cm',</v>
      </c>
      <c r="AI434" t="str">
        <f>IF($D434="","",INDEX(CATEGORIAS!$A:$A,MATCH($D434,CATEGORIAS!$B:$B,0)))</f>
        <v/>
      </c>
      <c r="AJ434" t="str">
        <f>IF($E434="","",INDEX(SUBCATEGORIAS!$A:$A,MATCH($E434,SUBCATEGORIAS!$B:$B,0)))</f>
        <v/>
      </c>
      <c r="AK434" t="str">
        <f t="shared" si="103"/>
        <v/>
      </c>
      <c r="AM434" s="2" t="str">
        <f t="shared" si="109"/>
        <v/>
      </c>
      <c r="AN434" t="str">
        <f t="shared" si="110"/>
        <v/>
      </c>
      <c r="AO434" t="str">
        <f t="shared" si="104"/>
        <v/>
      </c>
      <c r="AP434" t="str">
        <f t="shared" si="105"/>
        <v/>
      </c>
    </row>
    <row r="435" spans="1:42" x14ac:dyDescent="0.25">
      <c r="A435" t="str">
        <f>IF(C435="","",MAX($A$2:A434)+1)</f>
        <v/>
      </c>
      <c r="B435" s="3" t="str">
        <f>IF(C435="","",IF(COUNTIF($C$2:$C434,$C435)=0,MAX($B$2:$B434)+1,""))</f>
        <v/>
      </c>
      <c r="L435" t="s">
        <v>625</v>
      </c>
      <c r="M435" s="3" t="str">
        <f t="shared" si="106"/>
        <v/>
      </c>
      <c r="N435" s="3" t="str">
        <f>IF(C435="","",IF(AND(C435&lt;&gt;"",D435&lt;&gt;"",E435&lt;&gt;"",I435&lt;&gt;"",M435&lt;&gt;"",J435&lt;&gt;"",IFERROR(MATCH(INDEX($B:$B,MATCH($C435,$C:$C,0)),IMAGENES!$B:$B,0),-1)&gt;0),"'si'","'no'"))</f>
        <v/>
      </c>
      <c r="P435" t="str">
        <f t="shared" si="96"/>
        <v/>
      </c>
      <c r="Q435" t="str">
        <f t="shared" si="97"/>
        <v/>
      </c>
      <c r="R435" t="str">
        <f t="shared" si="98"/>
        <v/>
      </c>
      <c r="S435" t="str">
        <f t="shared" si="99"/>
        <v/>
      </c>
      <c r="T435" t="str">
        <f t="shared" si="100"/>
        <v/>
      </c>
      <c r="U435" t="str">
        <f t="shared" si="101"/>
        <v/>
      </c>
      <c r="V435" t="str">
        <f>IF($T435="","",INDEX(CATEGORIAS!$A:$A,MATCH($T435,CATEGORIAS!$B:$B,0)))</f>
        <v/>
      </c>
      <c r="W435" t="str">
        <f>IF($U435="","",INDEX(SUBCATEGORIAS!$A:$A,MATCH($U435,SUBCATEGORIAS!$B:$B,0)))</f>
        <v/>
      </c>
      <c r="X435" t="str">
        <f t="shared" si="102"/>
        <v/>
      </c>
      <c r="Y435" t="str">
        <f t="shared" si="107"/>
        <v/>
      </c>
      <c r="Z435" t="str">
        <f t="shared" si="108"/>
        <v/>
      </c>
      <c r="AB435">
        <v>433</v>
      </c>
      <c r="AC435" t="str">
        <f t="shared" si="111"/>
        <v/>
      </c>
      <c r="AD435" t="str">
        <f>IFERROR(IF(MATCH($AC432,$P:$P,0)&gt;0,CONCATENATE("descripcion: '",INDEX($R:$R,MATCH($AC432,$P:$P,0)),"',"),0),"")</f>
        <v>descripcion: 'Bolsa de regalo grande con diferentes motivos',</v>
      </c>
      <c r="AI435" t="str">
        <f>IF($D435="","",INDEX(CATEGORIAS!$A:$A,MATCH($D435,CATEGORIAS!$B:$B,0)))</f>
        <v/>
      </c>
      <c r="AJ435" t="str">
        <f>IF($E435="","",INDEX(SUBCATEGORIAS!$A:$A,MATCH($E435,SUBCATEGORIAS!$B:$B,0)))</f>
        <v/>
      </c>
      <c r="AK435" t="str">
        <f t="shared" si="103"/>
        <v/>
      </c>
      <c r="AM435" s="2" t="str">
        <f t="shared" si="109"/>
        <v/>
      </c>
      <c r="AN435" t="str">
        <f t="shared" si="110"/>
        <v/>
      </c>
      <c r="AO435" t="str">
        <f t="shared" si="104"/>
        <v/>
      </c>
      <c r="AP435" t="str">
        <f t="shared" si="105"/>
        <v/>
      </c>
    </row>
    <row r="436" spans="1:42" x14ac:dyDescent="0.25">
      <c r="A436" t="str">
        <f>IF(C436="","",MAX($A$2:A435)+1)</f>
        <v/>
      </c>
      <c r="B436" s="3" t="str">
        <f>IF(C436="","",IF(COUNTIF($C$2:$C435,$C436)=0,MAX($B$2:$B435)+1,""))</f>
        <v/>
      </c>
      <c r="L436" t="s">
        <v>625</v>
      </c>
      <c r="M436" s="3" t="str">
        <f t="shared" si="106"/>
        <v/>
      </c>
      <c r="N436" s="3" t="str">
        <f>IF(C436="","",IF(AND(C436&lt;&gt;"",D436&lt;&gt;"",E436&lt;&gt;"",I436&lt;&gt;"",M436&lt;&gt;"",J436&lt;&gt;"",IFERROR(MATCH(INDEX($B:$B,MATCH($C436,$C:$C,0)),IMAGENES!$B:$B,0),-1)&gt;0),"'si'","'no'"))</f>
        <v/>
      </c>
      <c r="P436" t="str">
        <f t="shared" si="96"/>
        <v/>
      </c>
      <c r="Q436" t="str">
        <f t="shared" si="97"/>
        <v/>
      </c>
      <c r="R436" t="str">
        <f t="shared" si="98"/>
        <v/>
      </c>
      <c r="S436" t="str">
        <f t="shared" si="99"/>
        <v/>
      </c>
      <c r="T436" t="str">
        <f t="shared" si="100"/>
        <v/>
      </c>
      <c r="U436" t="str">
        <f t="shared" si="101"/>
        <v/>
      </c>
      <c r="V436" t="str">
        <f>IF($T436="","",INDEX(CATEGORIAS!$A:$A,MATCH($T436,CATEGORIAS!$B:$B,0)))</f>
        <v/>
      </c>
      <c r="W436" t="str">
        <f>IF($U436="","",INDEX(SUBCATEGORIAS!$A:$A,MATCH($U436,SUBCATEGORIAS!$B:$B,0)))</f>
        <v/>
      </c>
      <c r="X436" t="str">
        <f t="shared" si="102"/>
        <v/>
      </c>
      <c r="Y436" t="str">
        <f t="shared" si="107"/>
        <v/>
      </c>
      <c r="Z436" t="str">
        <f t="shared" si="108"/>
        <v/>
      </c>
      <c r="AB436">
        <v>434</v>
      </c>
      <c r="AC436" t="str">
        <f t="shared" si="111"/>
        <v/>
      </c>
      <c r="AD436" t="str">
        <f>IFERROR(IF(MATCH($AC432,$P:$P,0)&gt;0,CONCATENATE("descripcion_larga: '",INDEX($S:$S,MATCH($AC432,$P:$P,0)),"',"),0),"")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36" t="str">
        <f>IF($D436="","",INDEX(CATEGORIAS!$A:$A,MATCH($D436,CATEGORIAS!$B:$B,0)))</f>
        <v/>
      </c>
      <c r="AJ436" t="str">
        <f>IF($E436="","",INDEX(SUBCATEGORIAS!$A:$A,MATCH($E436,SUBCATEGORIAS!$B:$B,0)))</f>
        <v/>
      </c>
      <c r="AK436" t="str">
        <f t="shared" si="103"/>
        <v/>
      </c>
      <c r="AM436" s="2" t="str">
        <f t="shared" si="109"/>
        <v/>
      </c>
      <c r="AN436" t="str">
        <f t="shared" si="110"/>
        <v/>
      </c>
      <c r="AO436" t="str">
        <f t="shared" si="104"/>
        <v/>
      </c>
      <c r="AP436" t="str">
        <f t="shared" si="105"/>
        <v/>
      </c>
    </row>
    <row r="437" spans="1:42" x14ac:dyDescent="0.25">
      <c r="A437" t="str">
        <f>IF(C437="","",MAX($A$2:A436)+1)</f>
        <v/>
      </c>
      <c r="B437" s="3" t="str">
        <f>IF(C437="","",IF(COUNTIF($C$2:$C436,$C437)=0,MAX($B$2:$B436)+1,""))</f>
        <v/>
      </c>
      <c r="L437" t="s">
        <v>625</v>
      </c>
      <c r="M437" s="3" t="str">
        <f t="shared" si="106"/>
        <v/>
      </c>
      <c r="N437" s="3" t="str">
        <f>IF(C437="","",IF(AND(C437&lt;&gt;"",D437&lt;&gt;"",E437&lt;&gt;"",I437&lt;&gt;"",M437&lt;&gt;"",J437&lt;&gt;"",IFERROR(MATCH(INDEX($B:$B,MATCH($C437,$C:$C,0)),IMAGENES!$B:$B,0),-1)&gt;0),"'si'","'no'"))</f>
        <v/>
      </c>
      <c r="P437" t="str">
        <f t="shared" si="96"/>
        <v/>
      </c>
      <c r="Q437" t="str">
        <f t="shared" si="97"/>
        <v/>
      </c>
      <c r="R437" t="str">
        <f t="shared" si="98"/>
        <v/>
      </c>
      <c r="S437" t="str">
        <f t="shared" si="99"/>
        <v/>
      </c>
      <c r="T437" t="str">
        <f t="shared" si="100"/>
        <v/>
      </c>
      <c r="U437" t="str">
        <f t="shared" si="101"/>
        <v/>
      </c>
      <c r="V437" t="str">
        <f>IF($T437="","",INDEX(CATEGORIAS!$A:$A,MATCH($T437,CATEGORIAS!$B:$B,0)))</f>
        <v/>
      </c>
      <c r="W437" t="str">
        <f>IF($U437="","",INDEX(SUBCATEGORIAS!$A:$A,MATCH($U437,SUBCATEGORIAS!$B:$B,0)))</f>
        <v/>
      </c>
      <c r="X437" t="str">
        <f t="shared" si="102"/>
        <v/>
      </c>
      <c r="Y437" t="str">
        <f t="shared" si="107"/>
        <v/>
      </c>
      <c r="Z437" t="str">
        <f t="shared" si="108"/>
        <v/>
      </c>
      <c r="AB437">
        <v>435</v>
      </c>
      <c r="AC437" t="str">
        <f t="shared" si="111"/>
        <v/>
      </c>
      <c r="AD437" t="str">
        <f>IFERROR(IF(MATCH($AC432,$P:$P,0)&gt;0,CONCATENATE("id_categoria: '",INDEX($V:$V,MATCH($AC432,$P:$P,0)),"',"),0),"")</f>
        <v>id_categoria: '1',</v>
      </c>
      <c r="AI437" t="str">
        <f>IF($D437="","",INDEX(CATEGORIAS!$A:$A,MATCH($D437,CATEGORIAS!$B:$B,0)))</f>
        <v/>
      </c>
      <c r="AJ437" t="str">
        <f>IF($E437="","",INDEX(SUBCATEGORIAS!$A:$A,MATCH($E437,SUBCATEGORIAS!$B:$B,0)))</f>
        <v/>
      </c>
      <c r="AK437" t="str">
        <f t="shared" si="103"/>
        <v/>
      </c>
      <c r="AM437" s="2" t="str">
        <f t="shared" si="109"/>
        <v/>
      </c>
      <c r="AN437" t="str">
        <f t="shared" si="110"/>
        <v/>
      </c>
      <c r="AO437" t="str">
        <f t="shared" si="104"/>
        <v/>
      </c>
      <c r="AP437" t="str">
        <f t="shared" si="105"/>
        <v/>
      </c>
    </row>
    <row r="438" spans="1:42" x14ac:dyDescent="0.25">
      <c r="A438" t="str">
        <f>IF(C438="","",MAX($A$2:A437)+1)</f>
        <v/>
      </c>
      <c r="B438" s="3" t="str">
        <f>IF(C438="","",IF(COUNTIF($C$2:$C437,$C438)=0,MAX($B$2:$B437)+1,""))</f>
        <v/>
      </c>
      <c r="L438" t="s">
        <v>625</v>
      </c>
      <c r="M438" s="3" t="str">
        <f t="shared" si="106"/>
        <v/>
      </c>
      <c r="N438" s="3" t="str">
        <f>IF(C438="","",IF(AND(C438&lt;&gt;"",D438&lt;&gt;"",E438&lt;&gt;"",I438&lt;&gt;"",M438&lt;&gt;"",J438&lt;&gt;"",IFERROR(MATCH(INDEX($B:$B,MATCH($C438,$C:$C,0)),IMAGENES!$B:$B,0),-1)&gt;0),"'si'","'no'"))</f>
        <v/>
      </c>
      <c r="P438" t="str">
        <f t="shared" si="96"/>
        <v/>
      </c>
      <c r="Q438" t="str">
        <f t="shared" si="97"/>
        <v/>
      </c>
      <c r="R438" t="str">
        <f t="shared" si="98"/>
        <v/>
      </c>
      <c r="S438" t="str">
        <f t="shared" si="99"/>
        <v/>
      </c>
      <c r="T438" t="str">
        <f t="shared" si="100"/>
        <v/>
      </c>
      <c r="U438" t="str">
        <f t="shared" si="101"/>
        <v/>
      </c>
      <c r="V438" t="str">
        <f>IF($T438="","",INDEX(CATEGORIAS!$A:$A,MATCH($T438,CATEGORIAS!$B:$B,0)))</f>
        <v/>
      </c>
      <c r="W438" t="str">
        <f>IF($U438="","",INDEX(SUBCATEGORIAS!$A:$A,MATCH($U438,SUBCATEGORIAS!$B:$B,0)))</f>
        <v/>
      </c>
      <c r="X438" t="str">
        <f t="shared" si="102"/>
        <v/>
      </c>
      <c r="Y438" t="str">
        <f t="shared" si="107"/>
        <v/>
      </c>
      <c r="Z438" t="str">
        <f t="shared" si="108"/>
        <v/>
      </c>
      <c r="AB438">
        <v>436</v>
      </c>
      <c r="AC438" t="str">
        <f t="shared" si="111"/>
        <v/>
      </c>
      <c r="AD438" t="str">
        <f>IFERROR(IF(MATCH($AC432,$P:$P,0)&gt;0,CONCATENATE("id_subcategoria: '",INDEX($W:$W,MATCH($AC432,$P:$P,0)),"',"),0),"")</f>
        <v>id_subcategoria: '4',</v>
      </c>
      <c r="AI438" t="str">
        <f>IF($D438="","",INDEX(CATEGORIAS!$A:$A,MATCH($D438,CATEGORIAS!$B:$B,0)))</f>
        <v/>
      </c>
      <c r="AJ438" t="str">
        <f>IF($E438="","",INDEX(SUBCATEGORIAS!$A:$A,MATCH($E438,SUBCATEGORIAS!$B:$B,0)))</f>
        <v/>
      </c>
      <c r="AK438" t="str">
        <f t="shared" si="103"/>
        <v/>
      </c>
      <c r="AM438" s="2" t="str">
        <f t="shared" si="109"/>
        <v/>
      </c>
      <c r="AN438" t="str">
        <f t="shared" si="110"/>
        <v/>
      </c>
      <c r="AO438" t="str">
        <f t="shared" si="104"/>
        <v/>
      </c>
      <c r="AP438" t="str">
        <f t="shared" si="105"/>
        <v/>
      </c>
    </row>
    <row r="439" spans="1:42" x14ac:dyDescent="0.25">
      <c r="A439" t="str">
        <f>IF(C439="","",MAX($A$2:A438)+1)</f>
        <v/>
      </c>
      <c r="B439" s="3" t="str">
        <f>IF(C439="","",IF(COUNTIF($C$2:$C438,$C439)=0,MAX($B$2:$B438)+1,""))</f>
        <v/>
      </c>
      <c r="L439" t="s">
        <v>625</v>
      </c>
      <c r="M439" s="3" t="str">
        <f t="shared" si="106"/>
        <v/>
      </c>
      <c r="N439" s="3" t="str">
        <f>IF(C439="","",IF(AND(C439&lt;&gt;"",D439&lt;&gt;"",E439&lt;&gt;"",I439&lt;&gt;"",M439&lt;&gt;"",J439&lt;&gt;"",IFERROR(MATCH(INDEX($B:$B,MATCH($C439,$C:$C,0)),IMAGENES!$B:$B,0),-1)&gt;0),"'si'","'no'"))</f>
        <v/>
      </c>
      <c r="P439" t="str">
        <f t="shared" si="96"/>
        <v/>
      </c>
      <c r="Q439" t="str">
        <f t="shared" si="97"/>
        <v/>
      </c>
      <c r="R439" t="str">
        <f t="shared" si="98"/>
        <v/>
      </c>
      <c r="S439" t="str">
        <f t="shared" si="99"/>
        <v/>
      </c>
      <c r="T439" t="str">
        <f t="shared" si="100"/>
        <v/>
      </c>
      <c r="U439" t="str">
        <f t="shared" si="101"/>
        <v/>
      </c>
      <c r="V439" t="str">
        <f>IF($T439="","",INDEX(CATEGORIAS!$A:$A,MATCH($T439,CATEGORIAS!$B:$B,0)))</f>
        <v/>
      </c>
      <c r="W439" t="str">
        <f>IF($U439="","",INDEX(SUBCATEGORIAS!$A:$A,MATCH($U439,SUBCATEGORIAS!$B:$B,0)))</f>
        <v/>
      </c>
      <c r="X439" t="str">
        <f t="shared" si="102"/>
        <v/>
      </c>
      <c r="Y439" t="str">
        <f t="shared" si="107"/>
        <v/>
      </c>
      <c r="Z439" t="str">
        <f t="shared" si="108"/>
        <v/>
      </c>
      <c r="AB439">
        <v>437</v>
      </c>
      <c r="AC439" t="str">
        <f t="shared" si="111"/>
        <v/>
      </c>
      <c r="AD439" t="str">
        <f>IFERROR(IF(MATCH($AC432,$P:$P,0)&gt;0,CONCATENATE("precio: ",INDEX($X:$X,MATCH($AC432,$P:$P,0)),","),0),"")</f>
        <v>precio: 1500,</v>
      </c>
      <c r="AI439" t="str">
        <f>IF($D439="","",INDEX(CATEGORIAS!$A:$A,MATCH($D439,CATEGORIAS!$B:$B,0)))</f>
        <v/>
      </c>
      <c r="AJ439" t="str">
        <f>IF($E439="","",INDEX(SUBCATEGORIAS!$A:$A,MATCH($E439,SUBCATEGORIAS!$B:$B,0)))</f>
        <v/>
      </c>
      <c r="AK439" t="str">
        <f t="shared" si="103"/>
        <v/>
      </c>
      <c r="AM439" s="2" t="str">
        <f t="shared" si="109"/>
        <v/>
      </c>
      <c r="AN439" t="str">
        <f t="shared" si="110"/>
        <v/>
      </c>
      <c r="AO439" t="str">
        <f t="shared" si="104"/>
        <v/>
      </c>
      <c r="AP439" t="str">
        <f t="shared" si="105"/>
        <v/>
      </c>
    </row>
    <row r="440" spans="1:42" x14ac:dyDescent="0.25">
      <c r="A440" t="str">
        <f>IF(C440="","",MAX($A$2:A439)+1)</f>
        <v/>
      </c>
      <c r="B440" s="3" t="str">
        <f>IF(C440="","",IF(COUNTIF($C$2:$C439,$C440)=0,MAX($B$2:$B439)+1,""))</f>
        <v/>
      </c>
      <c r="L440" t="s">
        <v>625</v>
      </c>
      <c r="M440" s="3" t="str">
        <f t="shared" si="106"/>
        <v/>
      </c>
      <c r="N440" s="3" t="str">
        <f>IF(C440="","",IF(AND(C440&lt;&gt;"",D440&lt;&gt;"",E440&lt;&gt;"",I440&lt;&gt;"",M440&lt;&gt;"",J440&lt;&gt;"",IFERROR(MATCH(INDEX($B:$B,MATCH($C440,$C:$C,0)),IMAGENES!$B:$B,0),-1)&gt;0),"'si'","'no'"))</f>
        <v/>
      </c>
      <c r="P440" t="str">
        <f t="shared" si="96"/>
        <v/>
      </c>
      <c r="Q440" t="str">
        <f t="shared" si="97"/>
        <v/>
      </c>
      <c r="R440" t="str">
        <f t="shared" si="98"/>
        <v/>
      </c>
      <c r="S440" t="str">
        <f t="shared" si="99"/>
        <v/>
      </c>
      <c r="T440" t="str">
        <f t="shared" si="100"/>
        <v/>
      </c>
      <c r="U440" t="str">
        <f t="shared" si="101"/>
        <v/>
      </c>
      <c r="V440" t="str">
        <f>IF($T440="","",INDEX(CATEGORIAS!$A:$A,MATCH($T440,CATEGORIAS!$B:$B,0)))</f>
        <v/>
      </c>
      <c r="W440" t="str">
        <f>IF($U440="","",INDEX(SUBCATEGORIAS!$A:$A,MATCH($U440,SUBCATEGORIAS!$B:$B,0)))</f>
        <v/>
      </c>
      <c r="X440" t="str">
        <f t="shared" si="102"/>
        <v/>
      </c>
      <c r="Y440" t="str">
        <f t="shared" si="107"/>
        <v/>
      </c>
      <c r="Z440" t="str">
        <f t="shared" si="108"/>
        <v/>
      </c>
      <c r="AB440">
        <v>438</v>
      </c>
      <c r="AC440" t="str">
        <f t="shared" si="111"/>
        <v/>
      </c>
      <c r="AD440" t="str">
        <f>IFERROR(IF(MATCH($AC432,$P:$P,0)&gt;0,CONCATENATE("video: ",IF(OR(INDEX($Y:$Y,MATCH($AC432,$P:$P,0))=0,INDEX($Y:$Y,MATCH($AC432,$P:$P,0))=" ",INDEX($Y:$Y,MATCH($AC432,$P:$P,0))=""),CONCATENATE(CHAR(39),CHAR(39)),CONCATENATE(CHAR(39),INDEX($Y:$Y,MATCH($AC432,$P:$P,0)),CHAR(39))),","),0),"")</f>
        <v>video: '',</v>
      </c>
      <c r="AI440" t="str">
        <f>IF($D440="","",INDEX(CATEGORIAS!$A:$A,MATCH($D440,CATEGORIAS!$B:$B,0)))</f>
        <v/>
      </c>
      <c r="AJ440" t="str">
        <f>IF($E440="","",INDEX(SUBCATEGORIAS!$A:$A,MATCH($E440,SUBCATEGORIAS!$B:$B,0)))</f>
        <v/>
      </c>
      <c r="AK440" t="str">
        <f t="shared" si="103"/>
        <v/>
      </c>
      <c r="AM440" s="2" t="str">
        <f t="shared" si="109"/>
        <v/>
      </c>
      <c r="AN440" t="str">
        <f t="shared" si="110"/>
        <v/>
      </c>
      <c r="AO440" t="str">
        <f t="shared" si="104"/>
        <v/>
      </c>
      <c r="AP440" t="str">
        <f t="shared" si="105"/>
        <v/>
      </c>
    </row>
    <row r="441" spans="1:42" x14ac:dyDescent="0.25">
      <c r="A441" t="str">
        <f>IF(C441="","",MAX($A$2:A440)+1)</f>
        <v/>
      </c>
      <c r="B441" s="3" t="str">
        <f>IF(C441="","",IF(COUNTIF($C$2:$C440,$C441)=0,MAX($B$2:$B440)+1,""))</f>
        <v/>
      </c>
      <c r="L441" t="s">
        <v>625</v>
      </c>
      <c r="M441" s="3" t="str">
        <f t="shared" si="106"/>
        <v/>
      </c>
      <c r="N441" s="3" t="str">
        <f>IF(C441="","",IF(AND(C441&lt;&gt;"",D441&lt;&gt;"",E441&lt;&gt;"",I441&lt;&gt;"",M441&lt;&gt;"",J441&lt;&gt;"",IFERROR(MATCH(INDEX($B:$B,MATCH($C441,$C:$C,0)),IMAGENES!$B:$B,0),-1)&gt;0),"'si'","'no'"))</f>
        <v/>
      </c>
      <c r="P441" t="str">
        <f t="shared" si="96"/>
        <v/>
      </c>
      <c r="Q441" t="str">
        <f t="shared" si="97"/>
        <v/>
      </c>
      <c r="R441" t="str">
        <f t="shared" si="98"/>
        <v/>
      </c>
      <c r="S441" t="str">
        <f t="shared" si="99"/>
        <v/>
      </c>
      <c r="T441" t="str">
        <f t="shared" si="100"/>
        <v/>
      </c>
      <c r="U441" t="str">
        <f t="shared" si="101"/>
        <v/>
      </c>
      <c r="V441" t="str">
        <f>IF($T441="","",INDEX(CATEGORIAS!$A:$A,MATCH($T441,CATEGORIAS!$B:$B,0)))</f>
        <v/>
      </c>
      <c r="W441" t="str">
        <f>IF($U441="","",INDEX(SUBCATEGORIAS!$A:$A,MATCH($U441,SUBCATEGORIAS!$B:$B,0)))</f>
        <v/>
      </c>
      <c r="X441" t="str">
        <f t="shared" si="102"/>
        <v/>
      </c>
      <c r="Y441" t="str">
        <f t="shared" si="107"/>
        <v/>
      </c>
      <c r="Z441" t="str">
        <f t="shared" si="108"/>
        <v/>
      </c>
      <c r="AB441">
        <v>439</v>
      </c>
      <c r="AC441" t="str">
        <f t="shared" si="111"/>
        <v/>
      </c>
      <c r="AD441" t="str">
        <f>IFERROR(IF(MATCH($AC432,$P:$P,0)&gt;0,CONCATENATE("disponible: ",INDEX($Z:$Z,MATCH($AC432,$P:$P,0)),","),0),"")</f>
        <v>disponible: 'si',</v>
      </c>
      <c r="AI441" t="str">
        <f>IF($D441="","",INDEX(CATEGORIAS!$A:$A,MATCH($D441,CATEGORIAS!$B:$B,0)))</f>
        <v/>
      </c>
      <c r="AJ441" t="str">
        <f>IF($E441="","",INDEX(SUBCATEGORIAS!$A:$A,MATCH($E441,SUBCATEGORIAS!$B:$B,0)))</f>
        <v/>
      </c>
      <c r="AK441" t="str">
        <f t="shared" si="103"/>
        <v/>
      </c>
      <c r="AM441" s="2" t="str">
        <f t="shared" si="109"/>
        <v/>
      </c>
      <c r="AN441" t="str">
        <f t="shared" si="110"/>
        <v/>
      </c>
      <c r="AO441" t="str">
        <f t="shared" si="104"/>
        <v/>
      </c>
      <c r="AP441" t="str">
        <f t="shared" si="105"/>
        <v/>
      </c>
    </row>
    <row r="442" spans="1:42" x14ac:dyDescent="0.25">
      <c r="A442" t="str">
        <f>IF(C442="","",MAX($A$2:A441)+1)</f>
        <v/>
      </c>
      <c r="B442" s="3" t="str">
        <f>IF(C442="","",IF(COUNTIF($C$2:$C441,$C442)=0,MAX($B$2:$B441)+1,""))</f>
        <v/>
      </c>
      <c r="L442" t="s">
        <v>625</v>
      </c>
      <c r="M442" s="3" t="str">
        <f t="shared" si="106"/>
        <v/>
      </c>
      <c r="N442" s="3" t="str">
        <f>IF(C442="","",IF(AND(C442&lt;&gt;"",D442&lt;&gt;"",E442&lt;&gt;"",I442&lt;&gt;"",M442&lt;&gt;"",J442&lt;&gt;"",IFERROR(MATCH(INDEX($B:$B,MATCH($C442,$C:$C,0)),IMAGENES!$B:$B,0),-1)&gt;0),"'si'","'no'"))</f>
        <v/>
      </c>
      <c r="P442" t="str">
        <f t="shared" si="96"/>
        <v/>
      </c>
      <c r="Q442" t="str">
        <f t="shared" si="97"/>
        <v/>
      </c>
      <c r="R442" t="str">
        <f t="shared" si="98"/>
        <v/>
      </c>
      <c r="S442" t="str">
        <f t="shared" si="99"/>
        <v/>
      </c>
      <c r="T442" t="str">
        <f t="shared" si="100"/>
        <v/>
      </c>
      <c r="U442" t="str">
        <f t="shared" si="101"/>
        <v/>
      </c>
      <c r="V442" t="str">
        <f>IF($T442="","",INDEX(CATEGORIAS!$A:$A,MATCH($T442,CATEGORIAS!$B:$B,0)))</f>
        <v/>
      </c>
      <c r="W442" t="str">
        <f>IF($U442="","",INDEX(SUBCATEGORIAS!$A:$A,MATCH($U442,SUBCATEGORIAS!$B:$B,0)))</f>
        <v/>
      </c>
      <c r="X442" t="str">
        <f t="shared" si="102"/>
        <v/>
      </c>
      <c r="Y442" t="str">
        <f t="shared" si="107"/>
        <v/>
      </c>
      <c r="Z442" t="str">
        <f t="shared" si="108"/>
        <v/>
      </c>
      <c r="AB442">
        <v>440</v>
      </c>
      <c r="AC442" t="str">
        <f t="shared" si="111"/>
        <v/>
      </c>
      <c r="AD442" t="str">
        <f>IFERROR(IF(MATCH($AC432,$P:$P,0)&gt;0,"},",0),"")</f>
        <v>},</v>
      </c>
      <c r="AI442" t="str">
        <f>IF($D442="","",INDEX(CATEGORIAS!$A:$A,MATCH($D442,CATEGORIAS!$B:$B,0)))</f>
        <v/>
      </c>
      <c r="AJ442" t="str">
        <f>IF($E442="","",INDEX(SUBCATEGORIAS!$A:$A,MATCH($E442,SUBCATEGORIAS!$B:$B,0)))</f>
        <v/>
      </c>
      <c r="AK442" t="str">
        <f t="shared" si="103"/>
        <v/>
      </c>
      <c r="AM442" s="2" t="str">
        <f t="shared" si="109"/>
        <v/>
      </c>
      <c r="AN442" t="str">
        <f t="shared" si="110"/>
        <v/>
      </c>
      <c r="AO442" t="str">
        <f t="shared" si="104"/>
        <v/>
      </c>
      <c r="AP442" t="str">
        <f t="shared" si="105"/>
        <v/>
      </c>
    </row>
    <row r="443" spans="1:42" x14ac:dyDescent="0.25">
      <c r="A443" t="str">
        <f>IF(C443="","",MAX($A$2:A442)+1)</f>
        <v/>
      </c>
      <c r="B443" s="3" t="str">
        <f>IF(C443="","",IF(COUNTIF($C$2:$C442,$C443)=0,MAX($B$2:$B442)+1,""))</f>
        <v/>
      </c>
      <c r="L443" t="s">
        <v>625</v>
      </c>
      <c r="M443" s="3" t="str">
        <f t="shared" si="106"/>
        <v/>
      </c>
      <c r="N443" s="3" t="str">
        <f>IF(C443="","",IF(AND(C443&lt;&gt;"",D443&lt;&gt;"",E443&lt;&gt;"",I443&lt;&gt;"",M443&lt;&gt;"",J443&lt;&gt;"",IFERROR(MATCH(INDEX($B:$B,MATCH($C443,$C:$C,0)),IMAGENES!$B:$B,0),-1)&gt;0),"'si'","'no'"))</f>
        <v/>
      </c>
      <c r="P443" t="str">
        <f t="shared" si="96"/>
        <v/>
      </c>
      <c r="Q443" t="str">
        <f t="shared" si="97"/>
        <v/>
      </c>
      <c r="R443" t="str">
        <f t="shared" si="98"/>
        <v/>
      </c>
      <c r="S443" t="str">
        <f t="shared" si="99"/>
        <v/>
      </c>
      <c r="T443" t="str">
        <f t="shared" si="100"/>
        <v/>
      </c>
      <c r="U443" t="str">
        <f t="shared" si="101"/>
        <v/>
      </c>
      <c r="V443" t="str">
        <f>IF($T443="","",INDEX(CATEGORIAS!$A:$A,MATCH($T443,CATEGORIAS!$B:$B,0)))</f>
        <v/>
      </c>
      <c r="W443" t="str">
        <f>IF($U443="","",INDEX(SUBCATEGORIAS!$A:$A,MATCH($U443,SUBCATEGORIAS!$B:$B,0)))</f>
        <v/>
      </c>
      <c r="X443" t="str">
        <f t="shared" si="102"/>
        <v/>
      </c>
      <c r="Y443" t="str">
        <f t="shared" si="107"/>
        <v/>
      </c>
      <c r="Z443" t="str">
        <f t="shared" si="108"/>
        <v/>
      </c>
      <c r="AB443">
        <v>441</v>
      </c>
      <c r="AC443">
        <f t="shared" si="111"/>
        <v>41</v>
      </c>
      <c r="AD443" t="str">
        <f>IFERROR(IF(MATCH($AC443,$P:$P,0)&gt;0,"{",0),"")</f>
        <v>{</v>
      </c>
      <c r="AI443" t="str">
        <f>IF($D443="","",INDEX(CATEGORIAS!$A:$A,MATCH($D443,CATEGORIAS!$B:$B,0)))</f>
        <v/>
      </c>
      <c r="AJ443" t="str">
        <f>IF($E443="","",INDEX(SUBCATEGORIAS!$A:$A,MATCH($E443,SUBCATEGORIAS!$B:$B,0)))</f>
        <v/>
      </c>
      <c r="AK443" t="str">
        <f t="shared" si="103"/>
        <v/>
      </c>
      <c r="AM443" s="2" t="str">
        <f t="shared" si="109"/>
        <v/>
      </c>
      <c r="AN443" t="str">
        <f t="shared" si="110"/>
        <v/>
      </c>
      <c r="AO443" t="str">
        <f t="shared" si="104"/>
        <v/>
      </c>
      <c r="AP443" t="str">
        <f t="shared" si="105"/>
        <v/>
      </c>
    </row>
    <row r="444" spans="1:42" x14ac:dyDescent="0.25">
      <c r="A444" t="str">
        <f>IF(C444="","",MAX($A$2:A443)+1)</f>
        <v/>
      </c>
      <c r="B444" s="3" t="str">
        <f>IF(C444="","",IF(COUNTIF($C$2:$C443,$C444)=0,MAX($B$2:$B443)+1,""))</f>
        <v/>
      </c>
      <c r="L444" t="s">
        <v>625</v>
      </c>
      <c r="M444" s="3" t="str">
        <f t="shared" si="106"/>
        <v/>
      </c>
      <c r="N444" s="3" t="str">
        <f>IF(C444="","",IF(AND(C444&lt;&gt;"",D444&lt;&gt;"",E444&lt;&gt;"",I444&lt;&gt;"",M444&lt;&gt;"",J444&lt;&gt;"",IFERROR(MATCH(INDEX($B:$B,MATCH($C444,$C:$C,0)),IMAGENES!$B:$B,0),-1)&gt;0),"'si'","'no'"))</f>
        <v/>
      </c>
      <c r="P444" t="str">
        <f t="shared" si="96"/>
        <v/>
      </c>
      <c r="Q444" t="str">
        <f t="shared" si="97"/>
        <v/>
      </c>
      <c r="R444" t="str">
        <f t="shared" si="98"/>
        <v/>
      </c>
      <c r="S444" t="str">
        <f t="shared" si="99"/>
        <v/>
      </c>
      <c r="T444" t="str">
        <f t="shared" si="100"/>
        <v/>
      </c>
      <c r="U444" t="str">
        <f t="shared" si="101"/>
        <v/>
      </c>
      <c r="V444" t="str">
        <f>IF($T444="","",INDEX(CATEGORIAS!$A:$A,MATCH($T444,CATEGORIAS!$B:$B,0)))</f>
        <v/>
      </c>
      <c r="W444" t="str">
        <f>IF($U444="","",INDEX(SUBCATEGORIAS!$A:$A,MATCH($U444,SUBCATEGORIAS!$B:$B,0)))</f>
        <v/>
      </c>
      <c r="X444" t="str">
        <f t="shared" si="102"/>
        <v/>
      </c>
      <c r="Y444" t="str">
        <f t="shared" si="107"/>
        <v/>
      </c>
      <c r="Z444" t="str">
        <f t="shared" si="108"/>
        <v/>
      </c>
      <c r="AB444">
        <v>442</v>
      </c>
      <c r="AC444" t="str">
        <f t="shared" si="111"/>
        <v/>
      </c>
      <c r="AD444" t="str">
        <f>IFERROR(IF(MATCH($AC443,$P:$P,0)&gt;0,CONCATENATE("id_articulo: ",$AC443,","),0),"")</f>
        <v>id_articulo: 41,</v>
      </c>
      <c r="AI444" t="str">
        <f>IF($D444="","",INDEX(CATEGORIAS!$A:$A,MATCH($D444,CATEGORIAS!$B:$B,0)))</f>
        <v/>
      </c>
      <c r="AJ444" t="str">
        <f>IF($E444="","",INDEX(SUBCATEGORIAS!$A:$A,MATCH($E444,SUBCATEGORIAS!$B:$B,0)))</f>
        <v/>
      </c>
      <c r="AK444" t="str">
        <f t="shared" si="103"/>
        <v/>
      </c>
      <c r="AM444" s="2" t="str">
        <f t="shared" si="109"/>
        <v/>
      </c>
      <c r="AN444" t="str">
        <f t="shared" si="110"/>
        <v/>
      </c>
      <c r="AO444" t="str">
        <f t="shared" si="104"/>
        <v/>
      </c>
      <c r="AP444" t="str">
        <f t="shared" si="105"/>
        <v/>
      </c>
    </row>
    <row r="445" spans="1:42" x14ac:dyDescent="0.25">
      <c r="A445" t="str">
        <f>IF(C445="","",MAX($A$2:A444)+1)</f>
        <v/>
      </c>
      <c r="B445" s="3" t="str">
        <f>IF(C445="","",IF(COUNTIF($C$2:$C444,$C445)=0,MAX($B$2:$B444)+1,""))</f>
        <v/>
      </c>
      <c r="L445" t="s">
        <v>625</v>
      </c>
      <c r="M445" s="3" t="str">
        <f t="shared" si="106"/>
        <v/>
      </c>
      <c r="N445" s="3" t="str">
        <f>IF(C445="","",IF(AND(C445&lt;&gt;"",D445&lt;&gt;"",E445&lt;&gt;"",I445&lt;&gt;"",M445&lt;&gt;"",J445&lt;&gt;"",IFERROR(MATCH(INDEX($B:$B,MATCH($C445,$C:$C,0)),IMAGENES!$B:$B,0),-1)&gt;0),"'si'","'no'"))</f>
        <v/>
      </c>
      <c r="P445" t="str">
        <f t="shared" si="96"/>
        <v/>
      </c>
      <c r="Q445" t="str">
        <f t="shared" si="97"/>
        <v/>
      </c>
      <c r="R445" t="str">
        <f t="shared" si="98"/>
        <v/>
      </c>
      <c r="S445" t="str">
        <f t="shared" si="99"/>
        <v/>
      </c>
      <c r="T445" t="str">
        <f t="shared" si="100"/>
        <v/>
      </c>
      <c r="U445" t="str">
        <f t="shared" si="101"/>
        <v/>
      </c>
      <c r="V445" t="str">
        <f>IF($T445="","",INDEX(CATEGORIAS!$A:$A,MATCH($T445,CATEGORIAS!$B:$B,0)))</f>
        <v/>
      </c>
      <c r="W445" t="str">
        <f>IF($U445="","",INDEX(SUBCATEGORIAS!$A:$A,MATCH($U445,SUBCATEGORIAS!$B:$B,0)))</f>
        <v/>
      </c>
      <c r="X445" t="str">
        <f t="shared" si="102"/>
        <v/>
      </c>
      <c r="Y445" t="str">
        <f t="shared" si="107"/>
        <v/>
      </c>
      <c r="Z445" t="str">
        <f t="shared" si="108"/>
        <v/>
      </c>
      <c r="AB445">
        <v>443</v>
      </c>
      <c r="AC445" t="str">
        <f t="shared" si="111"/>
        <v/>
      </c>
      <c r="AD445" t="str">
        <f>IFERROR(IF(MATCH($AC443,$P:$P,0)&gt;0,CONCATENATE("nombre: '",INDEX($Q:$Q,MATCH($AC443,$P:$P,0)),"',"),0),"")</f>
        <v>nombre: 'Bolsa regalo grande para niños 40x30x12cm',</v>
      </c>
      <c r="AI445" t="str">
        <f>IF($D445="","",INDEX(CATEGORIAS!$A:$A,MATCH($D445,CATEGORIAS!$B:$B,0)))</f>
        <v/>
      </c>
      <c r="AJ445" t="str">
        <f>IF($E445="","",INDEX(SUBCATEGORIAS!$A:$A,MATCH($E445,SUBCATEGORIAS!$B:$B,0)))</f>
        <v/>
      </c>
      <c r="AK445" t="str">
        <f t="shared" si="103"/>
        <v/>
      </c>
      <c r="AM445" s="2" t="str">
        <f t="shared" si="109"/>
        <v/>
      </c>
      <c r="AN445" t="str">
        <f t="shared" si="110"/>
        <v/>
      </c>
      <c r="AO445" t="str">
        <f t="shared" si="104"/>
        <v/>
      </c>
      <c r="AP445" t="str">
        <f t="shared" si="105"/>
        <v/>
      </c>
    </row>
    <row r="446" spans="1:42" x14ac:dyDescent="0.25">
      <c r="A446" t="str">
        <f>IF(C446="","",MAX($A$2:A445)+1)</f>
        <v/>
      </c>
      <c r="B446" s="3" t="str">
        <f>IF(C446="","",IF(COUNTIF($C$2:$C445,$C446)=0,MAX($B$2:$B445)+1,""))</f>
        <v/>
      </c>
      <c r="L446" t="s">
        <v>625</v>
      </c>
      <c r="M446" s="3" t="str">
        <f t="shared" si="106"/>
        <v/>
      </c>
      <c r="N446" s="3" t="str">
        <f>IF(C446="","",IF(AND(C446&lt;&gt;"",D446&lt;&gt;"",E446&lt;&gt;"",I446&lt;&gt;"",M446&lt;&gt;"",J446&lt;&gt;"",IFERROR(MATCH(INDEX($B:$B,MATCH($C446,$C:$C,0)),IMAGENES!$B:$B,0),-1)&gt;0),"'si'","'no'"))</f>
        <v/>
      </c>
      <c r="P446" t="str">
        <f t="shared" si="96"/>
        <v/>
      </c>
      <c r="Q446" t="str">
        <f t="shared" si="97"/>
        <v/>
      </c>
      <c r="R446" t="str">
        <f t="shared" si="98"/>
        <v/>
      </c>
      <c r="S446" t="str">
        <f t="shared" si="99"/>
        <v/>
      </c>
      <c r="T446" t="str">
        <f t="shared" si="100"/>
        <v/>
      </c>
      <c r="U446" t="str">
        <f t="shared" si="101"/>
        <v/>
      </c>
      <c r="V446" t="str">
        <f>IF($T446="","",INDEX(CATEGORIAS!$A:$A,MATCH($T446,CATEGORIAS!$B:$B,0)))</f>
        <v/>
      </c>
      <c r="W446" t="str">
        <f>IF($U446="","",INDEX(SUBCATEGORIAS!$A:$A,MATCH($U446,SUBCATEGORIAS!$B:$B,0)))</f>
        <v/>
      </c>
      <c r="X446" t="str">
        <f t="shared" si="102"/>
        <v/>
      </c>
      <c r="Y446" t="str">
        <f t="shared" si="107"/>
        <v/>
      </c>
      <c r="Z446" t="str">
        <f t="shared" si="108"/>
        <v/>
      </c>
      <c r="AB446">
        <v>444</v>
      </c>
      <c r="AC446" t="str">
        <f t="shared" si="111"/>
        <v/>
      </c>
      <c r="AD446" t="str">
        <f>IFERROR(IF(MATCH($AC443,$P:$P,0)&gt;0,CONCATENATE("descripcion: '",INDEX($R:$R,MATCH($AC443,$P:$P,0)),"',"),0),"")</f>
        <v>descripcion: 'Bolsa de regalo grande para niños',</v>
      </c>
      <c r="AI446" t="str">
        <f>IF($D446="","",INDEX(CATEGORIAS!$A:$A,MATCH($D446,CATEGORIAS!$B:$B,0)))</f>
        <v/>
      </c>
      <c r="AJ446" t="str">
        <f>IF($E446="","",INDEX(SUBCATEGORIAS!$A:$A,MATCH($E446,SUBCATEGORIAS!$B:$B,0)))</f>
        <v/>
      </c>
      <c r="AK446" t="str">
        <f t="shared" si="103"/>
        <v/>
      </c>
      <c r="AM446" s="2" t="str">
        <f t="shared" si="109"/>
        <v/>
      </c>
      <c r="AN446" t="str">
        <f t="shared" si="110"/>
        <v/>
      </c>
      <c r="AO446" t="str">
        <f t="shared" si="104"/>
        <v/>
      </c>
      <c r="AP446" t="str">
        <f t="shared" si="105"/>
        <v/>
      </c>
    </row>
    <row r="447" spans="1:42" x14ac:dyDescent="0.25">
      <c r="A447" t="str">
        <f>IF(C447="","",MAX($A$2:A446)+1)</f>
        <v/>
      </c>
      <c r="B447" s="3" t="str">
        <f>IF(C447="","",IF(COUNTIF($C$2:$C446,$C447)=0,MAX($B$2:$B446)+1,""))</f>
        <v/>
      </c>
      <c r="L447" t="s">
        <v>625</v>
      </c>
      <c r="M447" s="3" t="str">
        <f t="shared" si="106"/>
        <v/>
      </c>
      <c r="N447" s="3" t="str">
        <f>IF(C447="","",IF(AND(C447&lt;&gt;"",D447&lt;&gt;"",E447&lt;&gt;"",I447&lt;&gt;"",M447&lt;&gt;"",J447&lt;&gt;"",IFERROR(MATCH(INDEX($B:$B,MATCH($C447,$C:$C,0)),IMAGENES!$B:$B,0),-1)&gt;0),"'si'","'no'"))</f>
        <v/>
      </c>
      <c r="P447" t="str">
        <f t="shared" si="96"/>
        <v/>
      </c>
      <c r="Q447" t="str">
        <f t="shared" si="97"/>
        <v/>
      </c>
      <c r="R447" t="str">
        <f t="shared" si="98"/>
        <v/>
      </c>
      <c r="S447" t="str">
        <f t="shared" si="99"/>
        <v/>
      </c>
      <c r="T447" t="str">
        <f t="shared" si="100"/>
        <v/>
      </c>
      <c r="U447" t="str">
        <f t="shared" si="101"/>
        <v/>
      </c>
      <c r="V447" t="str">
        <f>IF($T447="","",INDEX(CATEGORIAS!$A:$A,MATCH($T447,CATEGORIAS!$B:$B,0)))</f>
        <v/>
      </c>
      <c r="W447" t="str">
        <f>IF($U447="","",INDEX(SUBCATEGORIAS!$A:$A,MATCH($U447,SUBCATEGORIAS!$B:$B,0)))</f>
        <v/>
      </c>
      <c r="X447" t="str">
        <f t="shared" si="102"/>
        <v/>
      </c>
      <c r="Y447" t="str">
        <f t="shared" si="107"/>
        <v/>
      </c>
      <c r="Z447" t="str">
        <f t="shared" si="108"/>
        <v/>
      </c>
      <c r="AB447">
        <v>445</v>
      </c>
      <c r="AC447" t="str">
        <f t="shared" si="111"/>
        <v/>
      </c>
      <c r="AD447" t="str">
        <f>IFERROR(IF(MATCH($AC443,$P:$P,0)&gt;0,CONCATENATE("descripcion_larga: '",INDEX($S:$S,MATCH($AC443,$P:$P,0)),"',"),0),"")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47" t="str">
        <f>IF($D447="","",INDEX(CATEGORIAS!$A:$A,MATCH($D447,CATEGORIAS!$B:$B,0)))</f>
        <v/>
      </c>
      <c r="AJ447" t="str">
        <f>IF($E447="","",INDEX(SUBCATEGORIAS!$A:$A,MATCH($E447,SUBCATEGORIAS!$B:$B,0)))</f>
        <v/>
      </c>
      <c r="AK447" t="str">
        <f t="shared" si="103"/>
        <v/>
      </c>
      <c r="AM447" s="2" t="str">
        <f t="shared" si="109"/>
        <v/>
      </c>
      <c r="AN447" t="str">
        <f t="shared" si="110"/>
        <v/>
      </c>
      <c r="AO447" t="str">
        <f t="shared" si="104"/>
        <v/>
      </c>
      <c r="AP447" t="str">
        <f t="shared" si="105"/>
        <v/>
      </c>
    </row>
    <row r="448" spans="1:42" x14ac:dyDescent="0.25">
      <c r="A448" t="str">
        <f>IF(C448="","",MAX($A$2:A447)+1)</f>
        <v/>
      </c>
      <c r="B448" s="3" t="str">
        <f>IF(C448="","",IF(COUNTIF($C$2:$C447,$C448)=0,MAX($B$2:$B447)+1,""))</f>
        <v/>
      </c>
      <c r="L448" t="s">
        <v>625</v>
      </c>
      <c r="M448" s="3" t="str">
        <f t="shared" si="106"/>
        <v/>
      </c>
      <c r="N448" s="3" t="str">
        <f>IF(C448="","",IF(AND(C448&lt;&gt;"",D448&lt;&gt;"",E448&lt;&gt;"",I448&lt;&gt;"",M448&lt;&gt;"",J448&lt;&gt;"",IFERROR(MATCH(INDEX($B:$B,MATCH($C448,$C:$C,0)),IMAGENES!$B:$B,0),-1)&gt;0),"'si'","'no'"))</f>
        <v/>
      </c>
      <c r="P448" t="str">
        <f t="shared" si="96"/>
        <v/>
      </c>
      <c r="Q448" t="str">
        <f t="shared" si="97"/>
        <v/>
      </c>
      <c r="R448" t="str">
        <f t="shared" si="98"/>
        <v/>
      </c>
      <c r="S448" t="str">
        <f t="shared" si="99"/>
        <v/>
      </c>
      <c r="T448" t="str">
        <f t="shared" si="100"/>
        <v/>
      </c>
      <c r="U448" t="str">
        <f t="shared" si="101"/>
        <v/>
      </c>
      <c r="V448" t="str">
        <f>IF($T448="","",INDEX(CATEGORIAS!$A:$A,MATCH($T448,CATEGORIAS!$B:$B,0)))</f>
        <v/>
      </c>
      <c r="W448" t="str">
        <f>IF($U448="","",INDEX(SUBCATEGORIAS!$A:$A,MATCH($U448,SUBCATEGORIAS!$B:$B,0)))</f>
        <v/>
      </c>
      <c r="X448" t="str">
        <f t="shared" si="102"/>
        <v/>
      </c>
      <c r="Y448" t="str">
        <f t="shared" si="107"/>
        <v/>
      </c>
      <c r="Z448" t="str">
        <f t="shared" si="108"/>
        <v/>
      </c>
      <c r="AB448">
        <v>446</v>
      </c>
      <c r="AC448" t="str">
        <f t="shared" si="111"/>
        <v/>
      </c>
      <c r="AD448" t="str">
        <f>IFERROR(IF(MATCH($AC443,$P:$P,0)&gt;0,CONCATENATE("id_categoria: '",INDEX($V:$V,MATCH($AC443,$P:$P,0)),"',"),0),"")</f>
        <v>id_categoria: '1',</v>
      </c>
      <c r="AI448" t="str">
        <f>IF($D448="","",INDEX(CATEGORIAS!$A:$A,MATCH($D448,CATEGORIAS!$B:$B,0)))</f>
        <v/>
      </c>
      <c r="AJ448" t="str">
        <f>IF($E448="","",INDEX(SUBCATEGORIAS!$A:$A,MATCH($E448,SUBCATEGORIAS!$B:$B,0)))</f>
        <v/>
      </c>
      <c r="AK448" t="str">
        <f t="shared" si="103"/>
        <v/>
      </c>
      <c r="AM448" s="2" t="str">
        <f t="shared" si="109"/>
        <v/>
      </c>
      <c r="AN448" t="str">
        <f t="shared" si="110"/>
        <v/>
      </c>
      <c r="AO448" t="str">
        <f t="shared" si="104"/>
        <v/>
      </c>
      <c r="AP448" t="str">
        <f t="shared" si="105"/>
        <v/>
      </c>
    </row>
    <row r="449" spans="1:42" x14ac:dyDescent="0.25">
      <c r="A449" t="str">
        <f>IF(C449="","",MAX($A$2:A448)+1)</f>
        <v/>
      </c>
      <c r="B449" s="3" t="str">
        <f>IF(C449="","",IF(COUNTIF($C$2:$C448,$C449)=0,MAX($B$2:$B448)+1,""))</f>
        <v/>
      </c>
      <c r="L449" t="s">
        <v>625</v>
      </c>
      <c r="M449" s="3" t="str">
        <f t="shared" si="106"/>
        <v/>
      </c>
      <c r="N449" s="3" t="str">
        <f>IF(C449="","",IF(AND(C449&lt;&gt;"",D449&lt;&gt;"",E449&lt;&gt;"",I449&lt;&gt;"",M449&lt;&gt;"",J449&lt;&gt;"",IFERROR(MATCH(INDEX($B:$B,MATCH($C449,$C:$C,0)),IMAGENES!$B:$B,0),-1)&gt;0),"'si'","'no'"))</f>
        <v/>
      </c>
      <c r="P449" t="str">
        <f t="shared" si="96"/>
        <v/>
      </c>
      <c r="Q449" t="str">
        <f t="shared" si="97"/>
        <v/>
      </c>
      <c r="R449" t="str">
        <f t="shared" si="98"/>
        <v/>
      </c>
      <c r="S449" t="str">
        <f t="shared" si="99"/>
        <v/>
      </c>
      <c r="T449" t="str">
        <f t="shared" si="100"/>
        <v/>
      </c>
      <c r="U449" t="str">
        <f t="shared" si="101"/>
        <v/>
      </c>
      <c r="V449" t="str">
        <f>IF($T449="","",INDEX(CATEGORIAS!$A:$A,MATCH($T449,CATEGORIAS!$B:$B,0)))</f>
        <v/>
      </c>
      <c r="W449" t="str">
        <f>IF($U449="","",INDEX(SUBCATEGORIAS!$A:$A,MATCH($U449,SUBCATEGORIAS!$B:$B,0)))</f>
        <v/>
      </c>
      <c r="X449" t="str">
        <f t="shared" si="102"/>
        <v/>
      </c>
      <c r="Y449" t="str">
        <f t="shared" si="107"/>
        <v/>
      </c>
      <c r="Z449" t="str">
        <f t="shared" si="108"/>
        <v/>
      </c>
      <c r="AB449">
        <v>447</v>
      </c>
      <c r="AC449" t="str">
        <f t="shared" si="111"/>
        <v/>
      </c>
      <c r="AD449" t="str">
        <f>IFERROR(IF(MATCH($AC443,$P:$P,0)&gt;0,CONCATENATE("id_subcategoria: '",INDEX($W:$W,MATCH($AC443,$P:$P,0)),"',"),0),"")</f>
        <v>id_subcategoria: '4',</v>
      </c>
      <c r="AI449" t="str">
        <f>IF($D449="","",INDEX(CATEGORIAS!$A:$A,MATCH($D449,CATEGORIAS!$B:$B,0)))</f>
        <v/>
      </c>
      <c r="AJ449" t="str">
        <f>IF($E449="","",INDEX(SUBCATEGORIAS!$A:$A,MATCH($E449,SUBCATEGORIAS!$B:$B,0)))</f>
        <v/>
      </c>
      <c r="AK449" t="str">
        <f t="shared" si="103"/>
        <v/>
      </c>
      <c r="AM449" s="2" t="str">
        <f t="shared" si="109"/>
        <v/>
      </c>
      <c r="AN449" t="str">
        <f t="shared" si="110"/>
        <v/>
      </c>
      <c r="AO449" t="str">
        <f t="shared" si="104"/>
        <v/>
      </c>
      <c r="AP449" t="str">
        <f t="shared" si="105"/>
        <v/>
      </c>
    </row>
    <row r="450" spans="1:42" x14ac:dyDescent="0.25">
      <c r="A450" t="str">
        <f>IF(C450="","",MAX($A$2:A449)+1)</f>
        <v/>
      </c>
      <c r="B450" s="3" t="str">
        <f>IF(C450="","",IF(COUNTIF($C$2:$C449,$C450)=0,MAX($B$2:$B449)+1,""))</f>
        <v/>
      </c>
      <c r="L450" t="s">
        <v>625</v>
      </c>
      <c r="M450" s="3" t="str">
        <f t="shared" si="106"/>
        <v/>
      </c>
      <c r="N450" s="3" t="str">
        <f>IF(C450="","",IF(AND(C450&lt;&gt;"",D450&lt;&gt;"",E450&lt;&gt;"",I450&lt;&gt;"",M450&lt;&gt;"",J450&lt;&gt;"",IFERROR(MATCH(INDEX($B:$B,MATCH($C450,$C:$C,0)),IMAGENES!$B:$B,0),-1)&gt;0),"'si'","'no'"))</f>
        <v/>
      </c>
      <c r="P450" t="str">
        <f t="shared" si="96"/>
        <v/>
      </c>
      <c r="Q450" t="str">
        <f t="shared" si="97"/>
        <v/>
      </c>
      <c r="R450" t="str">
        <f t="shared" si="98"/>
        <v/>
      </c>
      <c r="S450" t="str">
        <f t="shared" si="99"/>
        <v/>
      </c>
      <c r="T450" t="str">
        <f t="shared" si="100"/>
        <v/>
      </c>
      <c r="U450" t="str">
        <f t="shared" si="101"/>
        <v/>
      </c>
      <c r="V450" t="str">
        <f>IF($T450="","",INDEX(CATEGORIAS!$A:$A,MATCH($T450,CATEGORIAS!$B:$B,0)))</f>
        <v/>
      </c>
      <c r="W450" t="str">
        <f>IF($U450="","",INDEX(SUBCATEGORIAS!$A:$A,MATCH($U450,SUBCATEGORIAS!$B:$B,0)))</f>
        <v/>
      </c>
      <c r="X450" t="str">
        <f t="shared" si="102"/>
        <v/>
      </c>
      <c r="Y450" t="str">
        <f t="shared" si="107"/>
        <v/>
      </c>
      <c r="Z450" t="str">
        <f t="shared" si="108"/>
        <v/>
      </c>
      <c r="AB450">
        <v>448</v>
      </c>
      <c r="AC450" t="str">
        <f t="shared" si="111"/>
        <v/>
      </c>
      <c r="AD450" t="str">
        <f>IFERROR(IF(MATCH($AC443,$P:$P,0)&gt;0,CONCATENATE("precio: ",INDEX($X:$X,MATCH($AC443,$P:$P,0)),","),0),"")</f>
        <v>precio: 1500,</v>
      </c>
      <c r="AI450" t="str">
        <f>IF($D450="","",INDEX(CATEGORIAS!$A:$A,MATCH($D450,CATEGORIAS!$B:$B,0)))</f>
        <v/>
      </c>
      <c r="AJ450" t="str">
        <f>IF($E450="","",INDEX(SUBCATEGORIAS!$A:$A,MATCH($E450,SUBCATEGORIAS!$B:$B,0)))</f>
        <v/>
      </c>
      <c r="AK450" t="str">
        <f t="shared" si="103"/>
        <v/>
      </c>
      <c r="AM450" s="2" t="str">
        <f t="shared" si="109"/>
        <v/>
      </c>
      <c r="AN450" t="str">
        <f t="shared" si="110"/>
        <v/>
      </c>
      <c r="AO450" t="str">
        <f t="shared" si="104"/>
        <v/>
      </c>
      <c r="AP450" t="str">
        <f t="shared" si="105"/>
        <v/>
      </c>
    </row>
    <row r="451" spans="1:42" x14ac:dyDescent="0.25">
      <c r="A451" t="str">
        <f>IF(C451="","",MAX($A$2:A450)+1)</f>
        <v/>
      </c>
      <c r="B451" s="3" t="str">
        <f>IF(C451="","",IF(COUNTIF($C$2:$C450,$C451)=0,MAX($B$2:$B450)+1,""))</f>
        <v/>
      </c>
      <c r="L451" t="s">
        <v>625</v>
      </c>
      <c r="M451" s="3" t="str">
        <f t="shared" si="106"/>
        <v/>
      </c>
      <c r="N451" s="3" t="str">
        <f>IF(C451="","",IF(AND(C451&lt;&gt;"",D451&lt;&gt;"",E451&lt;&gt;"",I451&lt;&gt;"",M451&lt;&gt;"",J451&lt;&gt;"",IFERROR(MATCH(INDEX($B:$B,MATCH($C451,$C:$C,0)),IMAGENES!$B:$B,0),-1)&gt;0),"'si'","'no'"))</f>
        <v/>
      </c>
      <c r="P451" t="str">
        <f t="shared" ref="P451:P514" si="112">IFERROR(INDEX($B:$B,MATCH($A451,$B:$B,0)),"")</f>
        <v/>
      </c>
      <c r="Q451" t="str">
        <f t="shared" ref="Q451:Q514" si="113">IF($P451="","",INDEX($C:$C,MATCH($P451,$B:$B,0)))</f>
        <v/>
      </c>
      <c r="R451" t="str">
        <f t="shared" ref="R451:R514" si="114">IF($P451="","",INDEX($J:$J,MATCH($P451,$B:$B,0)))</f>
        <v/>
      </c>
      <c r="S451" t="str">
        <f t="shared" ref="S451:S514" si="115">IF($P451="","",INDEX($K:$K,MATCH($P451,$B:$B,0)))</f>
        <v/>
      </c>
      <c r="T451" t="str">
        <f t="shared" ref="T451:T514" si="116">IF($P451="","",INDEX($D:$D,MATCH($P451,$B:$B,0)))</f>
        <v/>
      </c>
      <c r="U451" t="str">
        <f t="shared" ref="U451:U514" si="117">IF($P451="","",INDEX($E:$E,MATCH($P451,$B:$B,0)))</f>
        <v/>
      </c>
      <c r="V451" t="str">
        <f>IF($T451="","",INDEX(CATEGORIAS!$A:$A,MATCH($T451,CATEGORIAS!$B:$B,0)))</f>
        <v/>
      </c>
      <c r="W451" t="str">
        <f>IF($U451="","",INDEX(SUBCATEGORIAS!$A:$A,MATCH($U451,SUBCATEGORIAS!$B:$B,0)))</f>
        <v/>
      </c>
      <c r="X451" t="str">
        <f t="shared" ref="X451:X514" si="118">IF($P451="","",INDEX($I:$I,MATCH($P451,$B:$B,0)))</f>
        <v/>
      </c>
      <c r="Y451" t="str">
        <f t="shared" si="107"/>
        <v/>
      </c>
      <c r="Z451" t="str">
        <f t="shared" si="108"/>
        <v/>
      </c>
      <c r="AB451">
        <v>449</v>
      </c>
      <c r="AC451" t="str">
        <f t="shared" si="111"/>
        <v/>
      </c>
      <c r="AD451" t="str">
        <f>IFERROR(IF(MATCH($AC443,$P:$P,0)&gt;0,CONCATENATE("video: ",IF(OR(INDEX($Y:$Y,MATCH($AC443,$P:$P,0))=0,INDEX($Y:$Y,MATCH($AC443,$P:$P,0))=" ",INDEX($Y:$Y,MATCH($AC443,$P:$P,0))=""),CONCATENATE(CHAR(39),CHAR(39)),CONCATENATE(CHAR(39),INDEX($Y:$Y,MATCH($AC443,$P:$P,0)),CHAR(39))),","),0),"")</f>
        <v>video: '',</v>
      </c>
      <c r="AI451" t="str">
        <f>IF($D451="","",INDEX(CATEGORIAS!$A:$A,MATCH($D451,CATEGORIAS!$B:$B,0)))</f>
        <v/>
      </c>
      <c r="AJ451" t="str">
        <f>IF($E451="","",INDEX(SUBCATEGORIAS!$A:$A,MATCH($E451,SUBCATEGORIAS!$B:$B,0)))</f>
        <v/>
      </c>
      <c r="AK451" t="str">
        <f t="shared" ref="AK451:AK514" si="119">IF(A451="","",A451)</f>
        <v/>
      </c>
      <c r="AM451" s="2" t="str">
        <f t="shared" si="109"/>
        <v/>
      </c>
      <c r="AN451" t="str">
        <f t="shared" si="110"/>
        <v/>
      </c>
      <c r="AO451" t="str">
        <f t="shared" ref="AO451:AO514" si="120">IF(A451="","",IF(A451/100&gt;0,IF(A451/10&gt;0,CONCATENATE("00",A451),CONCATENATE("0",A451)),A451))</f>
        <v/>
      </c>
      <c r="AP451" t="str">
        <f t="shared" ref="AP451:AP514" si="121">IF(A451="","",CONCATENATE("{ id_sku: '",CONCATENATE(AM451,AN451,AO451),"', id_articulo: '",INDEX($B:$B,MATCH($C451,$C:$C,0)),"', variacion: '",M451,"' },"))</f>
        <v/>
      </c>
    </row>
    <row r="452" spans="1:42" x14ac:dyDescent="0.25">
      <c r="A452" t="str">
        <f>IF(C452="","",MAX($A$2:A451)+1)</f>
        <v/>
      </c>
      <c r="B452" s="3" t="str">
        <f>IF(C452="","",IF(COUNTIF($C$2:$C451,$C452)=0,MAX($B$2:$B451)+1,""))</f>
        <v/>
      </c>
      <c r="L452" t="s">
        <v>625</v>
      </c>
      <c r="M452" s="3" t="str">
        <f t="shared" ref="M452:M515" si="122">_xlfn.TEXTJOIN(" - ",TRUE,F452:H452)</f>
        <v/>
      </c>
      <c r="N452" s="3" t="str">
        <f>IF(C452="","",IF(AND(C452&lt;&gt;"",D452&lt;&gt;"",E452&lt;&gt;"",I452&lt;&gt;"",M452&lt;&gt;"",J452&lt;&gt;"",IFERROR(MATCH(INDEX($B:$B,MATCH($C452,$C:$C,0)),IMAGENES!$B:$B,0),-1)&gt;0),"'si'","'no'"))</f>
        <v/>
      </c>
      <c r="P452" t="str">
        <f t="shared" si="112"/>
        <v/>
      </c>
      <c r="Q452" t="str">
        <f t="shared" si="113"/>
        <v/>
      </c>
      <c r="R452" t="str">
        <f t="shared" si="114"/>
        <v/>
      </c>
      <c r="S452" t="str">
        <f t="shared" si="115"/>
        <v/>
      </c>
      <c r="T452" t="str">
        <f t="shared" si="116"/>
        <v/>
      </c>
      <c r="U452" t="str">
        <f t="shared" si="117"/>
        <v/>
      </c>
      <c r="V452" t="str">
        <f>IF($T452="","",INDEX(CATEGORIAS!$A:$A,MATCH($T452,CATEGORIAS!$B:$B,0)))</f>
        <v/>
      </c>
      <c r="W452" t="str">
        <f>IF($U452="","",INDEX(SUBCATEGORIAS!$A:$A,MATCH($U452,SUBCATEGORIAS!$B:$B,0)))</f>
        <v/>
      </c>
      <c r="X452" t="str">
        <f t="shared" si="118"/>
        <v/>
      </c>
      <c r="Y452" t="str">
        <f t="shared" ref="Y452:Y515" si="123">IF($P452="","",IF(OR(INDEX($L:$L,MATCH($P452,$B:$B,0))=0,INDEX($L:$L,MATCH($P452,$B:$B,0))=" "),"",INDEX($L:$L,MATCH($P452,$B:$B,0))))</f>
        <v/>
      </c>
      <c r="Z452" t="str">
        <f t="shared" ref="Z452:Z515" si="124">IF($P452="","",INDEX($N:$N,MATCH($P452,$B:$B,0)))</f>
        <v/>
      </c>
      <c r="AB452">
        <v>450</v>
      </c>
      <c r="AC452" t="str">
        <f t="shared" si="111"/>
        <v/>
      </c>
      <c r="AD452" t="str">
        <f>IFERROR(IF(MATCH($AC443,$P:$P,0)&gt;0,CONCATENATE("disponible: ",INDEX($Z:$Z,MATCH($AC443,$P:$P,0)),","),0),"")</f>
        <v>disponible: 'si',</v>
      </c>
      <c r="AI452" t="str">
        <f>IF($D452="","",INDEX(CATEGORIAS!$A:$A,MATCH($D452,CATEGORIAS!$B:$B,0)))</f>
        <v/>
      </c>
      <c r="AJ452" t="str">
        <f>IF($E452="","",INDEX(SUBCATEGORIAS!$A:$A,MATCH($E452,SUBCATEGORIAS!$B:$B,0)))</f>
        <v/>
      </c>
      <c r="AK452" t="str">
        <f t="shared" si="119"/>
        <v/>
      </c>
      <c r="AM452" s="2" t="str">
        <f t="shared" ref="AM452:AM515" si="125">IF(AI452="","",IF(AI452/100&gt;0,IF(AI452/10&gt;0,CONCATENATE("00",AI452),CONCATENATE("0",AI452)),AI452))</f>
        <v/>
      </c>
      <c r="AN452" t="str">
        <f t="shared" ref="AN452:AN515" si="126">IF(AJ452="","",IF(AJ452/100&gt;0,IF(AJ452/10&gt;0,CONCATENATE("00",AJ452),CONCATENATE("0",AJ452)),AJ452))</f>
        <v/>
      </c>
      <c r="AO452" t="str">
        <f t="shared" si="120"/>
        <v/>
      </c>
      <c r="AP452" t="str">
        <f t="shared" si="121"/>
        <v/>
      </c>
    </row>
    <row r="453" spans="1:42" x14ac:dyDescent="0.25">
      <c r="A453" t="str">
        <f>IF(C453="","",MAX($A$2:A452)+1)</f>
        <v/>
      </c>
      <c r="B453" s="3" t="str">
        <f>IF(C453="","",IF(COUNTIF($C$2:$C452,$C453)=0,MAX($B$2:$B452)+1,""))</f>
        <v/>
      </c>
      <c r="L453" t="s">
        <v>625</v>
      </c>
      <c r="M453" s="3" t="str">
        <f t="shared" si="122"/>
        <v/>
      </c>
      <c r="N453" s="3" t="str">
        <f>IF(C453="","",IF(AND(C453&lt;&gt;"",D453&lt;&gt;"",E453&lt;&gt;"",I453&lt;&gt;"",M453&lt;&gt;"",J453&lt;&gt;"",IFERROR(MATCH(INDEX($B:$B,MATCH($C453,$C:$C,0)),IMAGENES!$B:$B,0),-1)&gt;0),"'si'","'no'"))</f>
        <v/>
      </c>
      <c r="P453" t="str">
        <f t="shared" si="112"/>
        <v/>
      </c>
      <c r="Q453" t="str">
        <f t="shared" si="113"/>
        <v/>
      </c>
      <c r="R453" t="str">
        <f t="shared" si="114"/>
        <v/>
      </c>
      <c r="S453" t="str">
        <f t="shared" si="115"/>
        <v/>
      </c>
      <c r="T453" t="str">
        <f t="shared" si="116"/>
        <v/>
      </c>
      <c r="U453" t="str">
        <f t="shared" si="117"/>
        <v/>
      </c>
      <c r="V453" t="str">
        <f>IF($T453="","",INDEX(CATEGORIAS!$A:$A,MATCH($T453,CATEGORIAS!$B:$B,0)))</f>
        <v/>
      </c>
      <c r="W453" t="str">
        <f>IF($U453="","",INDEX(SUBCATEGORIAS!$A:$A,MATCH($U453,SUBCATEGORIAS!$B:$B,0)))</f>
        <v/>
      </c>
      <c r="X453" t="str">
        <f t="shared" si="118"/>
        <v/>
      </c>
      <c r="Y453" t="str">
        <f t="shared" si="123"/>
        <v/>
      </c>
      <c r="Z453" t="str">
        <f t="shared" si="124"/>
        <v/>
      </c>
      <c r="AB453">
        <v>451</v>
      </c>
      <c r="AC453" t="str">
        <f t="shared" ref="AC453:AC516" si="127">IF(AB452/11=INT(AB452/11),AB452/11+1,"")</f>
        <v/>
      </c>
      <c r="AD453" t="str">
        <f>IFERROR(IF(MATCH($AC443,$P:$P,0)&gt;0,"},",0),"")</f>
        <v>},</v>
      </c>
      <c r="AI453" t="str">
        <f>IF($D453="","",INDEX(CATEGORIAS!$A:$A,MATCH($D453,CATEGORIAS!$B:$B,0)))</f>
        <v/>
      </c>
      <c r="AJ453" t="str">
        <f>IF($E453="","",INDEX(SUBCATEGORIAS!$A:$A,MATCH($E453,SUBCATEGORIAS!$B:$B,0)))</f>
        <v/>
      </c>
      <c r="AK453" t="str">
        <f t="shared" si="119"/>
        <v/>
      </c>
      <c r="AM453" s="2" t="str">
        <f t="shared" si="125"/>
        <v/>
      </c>
      <c r="AN453" t="str">
        <f t="shared" si="126"/>
        <v/>
      </c>
      <c r="AO453" t="str">
        <f t="shared" si="120"/>
        <v/>
      </c>
      <c r="AP453" t="str">
        <f t="shared" si="121"/>
        <v/>
      </c>
    </row>
    <row r="454" spans="1:42" x14ac:dyDescent="0.25">
      <c r="A454" t="str">
        <f>IF(C454="","",MAX($A$2:A453)+1)</f>
        <v/>
      </c>
      <c r="B454" s="3" t="str">
        <f>IF(C454="","",IF(COUNTIF($C$2:$C453,$C454)=0,MAX($B$2:$B453)+1,""))</f>
        <v/>
      </c>
      <c r="L454" t="s">
        <v>625</v>
      </c>
      <c r="M454" s="3" t="str">
        <f t="shared" si="122"/>
        <v/>
      </c>
      <c r="N454" s="3" t="str">
        <f>IF(C454="","",IF(AND(C454&lt;&gt;"",D454&lt;&gt;"",E454&lt;&gt;"",I454&lt;&gt;"",M454&lt;&gt;"",J454&lt;&gt;"",IFERROR(MATCH(INDEX($B:$B,MATCH($C454,$C:$C,0)),IMAGENES!$B:$B,0),-1)&gt;0),"'si'","'no'"))</f>
        <v/>
      </c>
      <c r="P454" t="str">
        <f t="shared" si="112"/>
        <v/>
      </c>
      <c r="Q454" t="str">
        <f t="shared" si="113"/>
        <v/>
      </c>
      <c r="R454" t="str">
        <f t="shared" si="114"/>
        <v/>
      </c>
      <c r="S454" t="str">
        <f t="shared" si="115"/>
        <v/>
      </c>
      <c r="T454" t="str">
        <f t="shared" si="116"/>
        <v/>
      </c>
      <c r="U454" t="str">
        <f t="shared" si="117"/>
        <v/>
      </c>
      <c r="V454" t="str">
        <f>IF($T454="","",INDEX(CATEGORIAS!$A:$A,MATCH($T454,CATEGORIAS!$B:$B,0)))</f>
        <v/>
      </c>
      <c r="W454" t="str">
        <f>IF($U454="","",INDEX(SUBCATEGORIAS!$A:$A,MATCH($U454,SUBCATEGORIAS!$B:$B,0)))</f>
        <v/>
      </c>
      <c r="X454" t="str">
        <f t="shared" si="118"/>
        <v/>
      </c>
      <c r="Y454" t="str">
        <f t="shared" si="123"/>
        <v/>
      </c>
      <c r="Z454" t="str">
        <f t="shared" si="124"/>
        <v/>
      </c>
      <c r="AB454">
        <v>452</v>
      </c>
      <c r="AC454">
        <f t="shared" si="127"/>
        <v>42</v>
      </c>
      <c r="AD454" t="str">
        <f>IFERROR(IF(MATCH($AC454,$P:$P,0)&gt;0,"{",0),"")</f>
        <v>{</v>
      </c>
      <c r="AI454" t="str">
        <f>IF($D454="","",INDEX(CATEGORIAS!$A:$A,MATCH($D454,CATEGORIAS!$B:$B,0)))</f>
        <v/>
      </c>
      <c r="AJ454" t="str">
        <f>IF($E454="","",INDEX(SUBCATEGORIAS!$A:$A,MATCH($E454,SUBCATEGORIAS!$B:$B,0)))</f>
        <v/>
      </c>
      <c r="AK454" t="str">
        <f t="shared" si="119"/>
        <v/>
      </c>
      <c r="AM454" s="2" t="str">
        <f t="shared" si="125"/>
        <v/>
      </c>
      <c r="AN454" t="str">
        <f t="shared" si="126"/>
        <v/>
      </c>
      <c r="AO454" t="str">
        <f t="shared" si="120"/>
        <v/>
      </c>
      <c r="AP454" t="str">
        <f t="shared" si="121"/>
        <v/>
      </c>
    </row>
    <row r="455" spans="1:42" x14ac:dyDescent="0.25">
      <c r="A455" t="str">
        <f>IF(C455="","",MAX($A$2:A454)+1)</f>
        <v/>
      </c>
      <c r="B455" s="3" t="str">
        <f>IF(C455="","",IF(COUNTIF($C$2:$C454,$C455)=0,MAX($B$2:$B454)+1,""))</f>
        <v/>
      </c>
      <c r="L455" t="s">
        <v>625</v>
      </c>
      <c r="M455" s="3" t="str">
        <f t="shared" si="122"/>
        <v/>
      </c>
      <c r="N455" s="3" t="str">
        <f>IF(C455="","",IF(AND(C455&lt;&gt;"",D455&lt;&gt;"",E455&lt;&gt;"",I455&lt;&gt;"",M455&lt;&gt;"",J455&lt;&gt;"",IFERROR(MATCH(INDEX($B:$B,MATCH($C455,$C:$C,0)),IMAGENES!$B:$B,0),-1)&gt;0),"'si'","'no'"))</f>
        <v/>
      </c>
      <c r="P455" t="str">
        <f t="shared" si="112"/>
        <v/>
      </c>
      <c r="Q455" t="str">
        <f t="shared" si="113"/>
        <v/>
      </c>
      <c r="R455" t="str">
        <f t="shared" si="114"/>
        <v/>
      </c>
      <c r="S455" t="str">
        <f t="shared" si="115"/>
        <v/>
      </c>
      <c r="T455" t="str">
        <f t="shared" si="116"/>
        <v/>
      </c>
      <c r="U455" t="str">
        <f t="shared" si="117"/>
        <v/>
      </c>
      <c r="V455" t="str">
        <f>IF($T455="","",INDEX(CATEGORIAS!$A:$A,MATCH($T455,CATEGORIAS!$B:$B,0)))</f>
        <v/>
      </c>
      <c r="W455" t="str">
        <f>IF($U455="","",INDEX(SUBCATEGORIAS!$A:$A,MATCH($U455,SUBCATEGORIAS!$B:$B,0)))</f>
        <v/>
      </c>
      <c r="X455" t="str">
        <f t="shared" si="118"/>
        <v/>
      </c>
      <c r="Y455" t="str">
        <f t="shared" si="123"/>
        <v/>
      </c>
      <c r="Z455" t="str">
        <f t="shared" si="124"/>
        <v/>
      </c>
      <c r="AB455">
        <v>453</v>
      </c>
      <c r="AC455" t="str">
        <f t="shared" si="127"/>
        <v/>
      </c>
      <c r="AD455" t="str">
        <f>IFERROR(IF(MATCH($AC454,$P:$P,0)&gt;0,CONCATENATE("id_articulo: ",$AC454,","),0),"")</f>
        <v>id_articulo: 42,</v>
      </c>
      <c r="AI455" t="str">
        <f>IF($D455="","",INDEX(CATEGORIAS!$A:$A,MATCH($D455,CATEGORIAS!$B:$B,0)))</f>
        <v/>
      </c>
      <c r="AJ455" t="str">
        <f>IF($E455="","",INDEX(SUBCATEGORIAS!$A:$A,MATCH($E455,SUBCATEGORIAS!$B:$B,0)))</f>
        <v/>
      </c>
      <c r="AK455" t="str">
        <f t="shared" si="119"/>
        <v/>
      </c>
      <c r="AM455" s="2" t="str">
        <f t="shared" si="125"/>
        <v/>
      </c>
      <c r="AN455" t="str">
        <f t="shared" si="126"/>
        <v/>
      </c>
      <c r="AO455" t="str">
        <f t="shared" si="120"/>
        <v/>
      </c>
      <c r="AP455" t="str">
        <f t="shared" si="121"/>
        <v/>
      </c>
    </row>
    <row r="456" spans="1:42" x14ac:dyDescent="0.25">
      <c r="A456" t="str">
        <f>IF(C456="","",MAX($A$2:A455)+1)</f>
        <v/>
      </c>
      <c r="B456" s="3" t="str">
        <f>IF(C456="","",IF(COUNTIF($C$2:$C455,$C456)=0,MAX($B$2:$B455)+1,""))</f>
        <v/>
      </c>
      <c r="L456" t="s">
        <v>625</v>
      </c>
      <c r="M456" s="3" t="str">
        <f t="shared" si="122"/>
        <v/>
      </c>
      <c r="N456" s="3" t="str">
        <f>IF(C456="","",IF(AND(C456&lt;&gt;"",D456&lt;&gt;"",E456&lt;&gt;"",I456&lt;&gt;"",M456&lt;&gt;"",J456&lt;&gt;"",IFERROR(MATCH(INDEX($B:$B,MATCH($C456,$C:$C,0)),IMAGENES!$B:$B,0),-1)&gt;0),"'si'","'no'"))</f>
        <v/>
      </c>
      <c r="P456" t="str">
        <f t="shared" si="112"/>
        <v/>
      </c>
      <c r="Q456" t="str">
        <f t="shared" si="113"/>
        <v/>
      </c>
      <c r="R456" t="str">
        <f t="shared" si="114"/>
        <v/>
      </c>
      <c r="S456" t="str">
        <f t="shared" si="115"/>
        <v/>
      </c>
      <c r="T456" t="str">
        <f t="shared" si="116"/>
        <v/>
      </c>
      <c r="U456" t="str">
        <f t="shared" si="117"/>
        <v/>
      </c>
      <c r="V456" t="str">
        <f>IF($T456="","",INDEX(CATEGORIAS!$A:$A,MATCH($T456,CATEGORIAS!$B:$B,0)))</f>
        <v/>
      </c>
      <c r="W456" t="str">
        <f>IF($U456="","",INDEX(SUBCATEGORIAS!$A:$A,MATCH($U456,SUBCATEGORIAS!$B:$B,0)))</f>
        <v/>
      </c>
      <c r="X456" t="str">
        <f t="shared" si="118"/>
        <v/>
      </c>
      <c r="Y456" t="str">
        <f t="shared" si="123"/>
        <v/>
      </c>
      <c r="Z456" t="str">
        <f t="shared" si="124"/>
        <v/>
      </c>
      <c r="AB456">
        <v>454</v>
      </c>
      <c r="AC456" t="str">
        <f t="shared" si="127"/>
        <v/>
      </c>
      <c r="AD456" t="str">
        <f>IFERROR(IF(MATCH($AC454,$P:$P,0)&gt;0,CONCATENATE("nombre: '",INDEX($Q:$Q,MATCH($AC454,$P:$P,0)),"',"),0),"")</f>
        <v>nombre: 'Bolsa regalo mediana para niños 26x32x10cm',</v>
      </c>
      <c r="AI456" t="str">
        <f>IF($D456="","",INDEX(CATEGORIAS!$A:$A,MATCH($D456,CATEGORIAS!$B:$B,0)))</f>
        <v/>
      </c>
      <c r="AJ456" t="str">
        <f>IF($E456="","",INDEX(SUBCATEGORIAS!$A:$A,MATCH($E456,SUBCATEGORIAS!$B:$B,0)))</f>
        <v/>
      </c>
      <c r="AK456" t="str">
        <f t="shared" si="119"/>
        <v/>
      </c>
      <c r="AM456" s="2" t="str">
        <f t="shared" si="125"/>
        <v/>
      </c>
      <c r="AN456" t="str">
        <f t="shared" si="126"/>
        <v/>
      </c>
      <c r="AO456" t="str">
        <f t="shared" si="120"/>
        <v/>
      </c>
      <c r="AP456" t="str">
        <f t="shared" si="121"/>
        <v/>
      </c>
    </row>
    <row r="457" spans="1:42" x14ac:dyDescent="0.25">
      <c r="A457" t="str">
        <f>IF(C457="","",MAX($A$2:A456)+1)</f>
        <v/>
      </c>
      <c r="B457" s="3" t="str">
        <f>IF(C457="","",IF(COUNTIF($C$2:$C456,$C457)=0,MAX($B$2:$B456)+1,""))</f>
        <v/>
      </c>
      <c r="L457" t="s">
        <v>625</v>
      </c>
      <c r="M457" s="3" t="str">
        <f t="shared" si="122"/>
        <v/>
      </c>
      <c r="N457" s="3" t="str">
        <f>IF(C457="","",IF(AND(C457&lt;&gt;"",D457&lt;&gt;"",E457&lt;&gt;"",I457&lt;&gt;"",M457&lt;&gt;"",J457&lt;&gt;"",IFERROR(MATCH(INDEX($B:$B,MATCH($C457,$C:$C,0)),IMAGENES!$B:$B,0),-1)&gt;0),"'si'","'no'"))</f>
        <v/>
      </c>
      <c r="P457" t="str">
        <f t="shared" si="112"/>
        <v/>
      </c>
      <c r="Q457" t="str">
        <f t="shared" si="113"/>
        <v/>
      </c>
      <c r="R457" t="str">
        <f t="shared" si="114"/>
        <v/>
      </c>
      <c r="S457" t="str">
        <f t="shared" si="115"/>
        <v/>
      </c>
      <c r="T457" t="str">
        <f t="shared" si="116"/>
        <v/>
      </c>
      <c r="U457" t="str">
        <f t="shared" si="117"/>
        <v/>
      </c>
      <c r="V457" t="str">
        <f>IF($T457="","",INDEX(CATEGORIAS!$A:$A,MATCH($T457,CATEGORIAS!$B:$B,0)))</f>
        <v/>
      </c>
      <c r="W457" t="str">
        <f>IF($U457="","",INDEX(SUBCATEGORIAS!$A:$A,MATCH($U457,SUBCATEGORIAS!$B:$B,0)))</f>
        <v/>
      </c>
      <c r="X457" t="str">
        <f t="shared" si="118"/>
        <v/>
      </c>
      <c r="Y457" t="str">
        <f t="shared" si="123"/>
        <v/>
      </c>
      <c r="Z457" t="str">
        <f t="shared" si="124"/>
        <v/>
      </c>
      <c r="AB457">
        <v>455</v>
      </c>
      <c r="AC457" t="str">
        <f t="shared" si="127"/>
        <v/>
      </c>
      <c r="AD457" t="str">
        <f>IFERROR(IF(MATCH($AC454,$P:$P,0)&gt;0,CONCATENATE("descripcion: '",INDEX($R:$R,MATCH($AC454,$P:$P,0)),"',"),0),"")</f>
        <v>descripcion: 'Bolsa de regalo mediana para niños',</v>
      </c>
      <c r="AI457" t="str">
        <f>IF($D457="","",INDEX(CATEGORIAS!$A:$A,MATCH($D457,CATEGORIAS!$B:$B,0)))</f>
        <v/>
      </c>
      <c r="AJ457" t="str">
        <f>IF($E457="","",INDEX(SUBCATEGORIAS!$A:$A,MATCH($E457,SUBCATEGORIAS!$B:$B,0)))</f>
        <v/>
      </c>
      <c r="AK457" t="str">
        <f t="shared" si="119"/>
        <v/>
      </c>
      <c r="AM457" s="2" t="str">
        <f t="shared" si="125"/>
        <v/>
      </c>
      <c r="AN457" t="str">
        <f t="shared" si="126"/>
        <v/>
      </c>
      <c r="AO457" t="str">
        <f t="shared" si="120"/>
        <v/>
      </c>
      <c r="AP457" t="str">
        <f t="shared" si="121"/>
        <v/>
      </c>
    </row>
    <row r="458" spans="1:42" x14ac:dyDescent="0.25">
      <c r="A458" t="str">
        <f>IF(C458="","",MAX($A$2:A457)+1)</f>
        <v/>
      </c>
      <c r="B458" s="3" t="str">
        <f>IF(C458="","",IF(COUNTIF($C$2:$C457,$C458)=0,MAX($B$2:$B457)+1,""))</f>
        <v/>
      </c>
      <c r="L458" t="s">
        <v>625</v>
      </c>
      <c r="M458" s="3" t="str">
        <f t="shared" si="122"/>
        <v/>
      </c>
      <c r="N458" s="3" t="str">
        <f>IF(C458="","",IF(AND(C458&lt;&gt;"",D458&lt;&gt;"",E458&lt;&gt;"",I458&lt;&gt;"",M458&lt;&gt;"",J458&lt;&gt;"",IFERROR(MATCH(INDEX($B:$B,MATCH($C458,$C:$C,0)),IMAGENES!$B:$B,0),-1)&gt;0),"'si'","'no'"))</f>
        <v/>
      </c>
      <c r="P458" t="str">
        <f t="shared" si="112"/>
        <v/>
      </c>
      <c r="Q458" t="str">
        <f t="shared" si="113"/>
        <v/>
      </c>
      <c r="R458" t="str">
        <f t="shared" si="114"/>
        <v/>
      </c>
      <c r="S458" t="str">
        <f t="shared" si="115"/>
        <v/>
      </c>
      <c r="T458" t="str">
        <f t="shared" si="116"/>
        <v/>
      </c>
      <c r="U458" t="str">
        <f t="shared" si="117"/>
        <v/>
      </c>
      <c r="V458" t="str">
        <f>IF($T458="","",INDEX(CATEGORIAS!$A:$A,MATCH($T458,CATEGORIAS!$B:$B,0)))</f>
        <v/>
      </c>
      <c r="W458" t="str">
        <f>IF($U458="","",INDEX(SUBCATEGORIAS!$A:$A,MATCH($U458,SUBCATEGORIAS!$B:$B,0)))</f>
        <v/>
      </c>
      <c r="X458" t="str">
        <f t="shared" si="118"/>
        <v/>
      </c>
      <c r="Y458" t="str">
        <f t="shared" si="123"/>
        <v/>
      </c>
      <c r="Z458" t="str">
        <f t="shared" si="124"/>
        <v/>
      </c>
      <c r="AB458">
        <v>456</v>
      </c>
      <c r="AC458" t="str">
        <f t="shared" si="127"/>
        <v/>
      </c>
      <c r="AD458" t="str">
        <f>IFERROR(IF(MATCH($AC454,$P:$P,0)&gt;0,CONCATENATE("descripcion_larga: '",INDEX($S:$S,MATCH($AC454,$P:$P,0)),"',"),0),"")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58" t="str">
        <f>IF($D458="","",INDEX(CATEGORIAS!$A:$A,MATCH($D458,CATEGORIAS!$B:$B,0)))</f>
        <v/>
      </c>
      <c r="AJ458" t="str">
        <f>IF($E458="","",INDEX(SUBCATEGORIAS!$A:$A,MATCH($E458,SUBCATEGORIAS!$B:$B,0)))</f>
        <v/>
      </c>
      <c r="AK458" t="str">
        <f t="shared" si="119"/>
        <v/>
      </c>
      <c r="AM458" s="2" t="str">
        <f t="shared" si="125"/>
        <v/>
      </c>
      <c r="AN458" t="str">
        <f t="shared" si="126"/>
        <v/>
      </c>
      <c r="AO458" t="str">
        <f t="shared" si="120"/>
        <v/>
      </c>
      <c r="AP458" t="str">
        <f t="shared" si="121"/>
        <v/>
      </c>
    </row>
    <row r="459" spans="1:42" x14ac:dyDescent="0.25">
      <c r="A459" t="str">
        <f>IF(C459="","",MAX($A$2:A458)+1)</f>
        <v/>
      </c>
      <c r="B459" s="3" t="str">
        <f>IF(C459="","",IF(COUNTIF($C$2:$C458,$C459)=0,MAX($B$2:$B458)+1,""))</f>
        <v/>
      </c>
      <c r="L459" t="s">
        <v>625</v>
      </c>
      <c r="M459" s="3" t="str">
        <f t="shared" si="122"/>
        <v/>
      </c>
      <c r="N459" s="3" t="str">
        <f>IF(C459="","",IF(AND(C459&lt;&gt;"",D459&lt;&gt;"",E459&lt;&gt;"",I459&lt;&gt;"",M459&lt;&gt;"",J459&lt;&gt;"",IFERROR(MATCH(INDEX($B:$B,MATCH($C459,$C:$C,0)),IMAGENES!$B:$B,0),-1)&gt;0),"'si'","'no'"))</f>
        <v/>
      </c>
      <c r="P459" t="str">
        <f t="shared" si="112"/>
        <v/>
      </c>
      <c r="Q459" t="str">
        <f t="shared" si="113"/>
        <v/>
      </c>
      <c r="R459" t="str">
        <f t="shared" si="114"/>
        <v/>
      </c>
      <c r="S459" t="str">
        <f t="shared" si="115"/>
        <v/>
      </c>
      <c r="T459" t="str">
        <f t="shared" si="116"/>
        <v/>
      </c>
      <c r="U459" t="str">
        <f t="shared" si="117"/>
        <v/>
      </c>
      <c r="V459" t="str">
        <f>IF($T459="","",INDEX(CATEGORIAS!$A:$A,MATCH($T459,CATEGORIAS!$B:$B,0)))</f>
        <v/>
      </c>
      <c r="W459" t="str">
        <f>IF($U459="","",INDEX(SUBCATEGORIAS!$A:$A,MATCH($U459,SUBCATEGORIAS!$B:$B,0)))</f>
        <v/>
      </c>
      <c r="X459" t="str">
        <f t="shared" si="118"/>
        <v/>
      </c>
      <c r="Y459" t="str">
        <f t="shared" si="123"/>
        <v/>
      </c>
      <c r="Z459" t="str">
        <f t="shared" si="124"/>
        <v/>
      </c>
      <c r="AB459">
        <v>457</v>
      </c>
      <c r="AC459" t="str">
        <f t="shared" si="127"/>
        <v/>
      </c>
      <c r="AD459" t="str">
        <f>IFERROR(IF(MATCH($AC454,$P:$P,0)&gt;0,CONCATENATE("id_categoria: '",INDEX($V:$V,MATCH($AC454,$P:$P,0)),"',"),0),"")</f>
        <v>id_categoria: '1',</v>
      </c>
      <c r="AI459" t="str">
        <f>IF($D459="","",INDEX(CATEGORIAS!$A:$A,MATCH($D459,CATEGORIAS!$B:$B,0)))</f>
        <v/>
      </c>
      <c r="AJ459" t="str">
        <f>IF($E459="","",INDEX(SUBCATEGORIAS!$A:$A,MATCH($E459,SUBCATEGORIAS!$B:$B,0)))</f>
        <v/>
      </c>
      <c r="AK459" t="str">
        <f t="shared" si="119"/>
        <v/>
      </c>
      <c r="AM459" s="2" t="str">
        <f t="shared" si="125"/>
        <v/>
      </c>
      <c r="AN459" t="str">
        <f t="shared" si="126"/>
        <v/>
      </c>
      <c r="AO459" t="str">
        <f t="shared" si="120"/>
        <v/>
      </c>
      <c r="AP459" t="str">
        <f t="shared" si="121"/>
        <v/>
      </c>
    </row>
    <row r="460" spans="1:42" x14ac:dyDescent="0.25">
      <c r="A460" t="str">
        <f>IF(C460="","",MAX($A$2:A459)+1)</f>
        <v/>
      </c>
      <c r="B460" s="3" t="str">
        <f>IF(C460="","",IF(COUNTIF($C$2:$C459,$C460)=0,MAX($B$2:$B459)+1,""))</f>
        <v/>
      </c>
      <c r="L460" t="s">
        <v>625</v>
      </c>
      <c r="M460" s="3" t="str">
        <f t="shared" si="122"/>
        <v/>
      </c>
      <c r="N460" s="3" t="str">
        <f>IF(C460="","",IF(AND(C460&lt;&gt;"",D460&lt;&gt;"",E460&lt;&gt;"",I460&lt;&gt;"",M460&lt;&gt;"",J460&lt;&gt;"",IFERROR(MATCH(INDEX($B:$B,MATCH($C460,$C:$C,0)),IMAGENES!$B:$B,0),-1)&gt;0),"'si'","'no'"))</f>
        <v/>
      </c>
      <c r="P460" t="str">
        <f t="shared" si="112"/>
        <v/>
      </c>
      <c r="Q460" t="str">
        <f t="shared" si="113"/>
        <v/>
      </c>
      <c r="R460" t="str">
        <f t="shared" si="114"/>
        <v/>
      </c>
      <c r="S460" t="str">
        <f t="shared" si="115"/>
        <v/>
      </c>
      <c r="T460" t="str">
        <f t="shared" si="116"/>
        <v/>
      </c>
      <c r="U460" t="str">
        <f t="shared" si="117"/>
        <v/>
      </c>
      <c r="V460" t="str">
        <f>IF($T460="","",INDEX(CATEGORIAS!$A:$A,MATCH($T460,CATEGORIAS!$B:$B,0)))</f>
        <v/>
      </c>
      <c r="W460" t="str">
        <f>IF($U460="","",INDEX(SUBCATEGORIAS!$A:$A,MATCH($U460,SUBCATEGORIAS!$B:$B,0)))</f>
        <v/>
      </c>
      <c r="X460" t="str">
        <f t="shared" si="118"/>
        <v/>
      </c>
      <c r="Y460" t="str">
        <f t="shared" si="123"/>
        <v/>
      </c>
      <c r="Z460" t="str">
        <f t="shared" si="124"/>
        <v/>
      </c>
      <c r="AB460">
        <v>458</v>
      </c>
      <c r="AC460" t="str">
        <f t="shared" si="127"/>
        <v/>
      </c>
      <c r="AD460" t="str">
        <f>IFERROR(IF(MATCH($AC454,$P:$P,0)&gt;0,CONCATENATE("id_subcategoria: '",INDEX($W:$W,MATCH($AC454,$P:$P,0)),"',"),0),"")</f>
        <v>id_subcategoria: '4',</v>
      </c>
      <c r="AI460" t="str">
        <f>IF($D460="","",INDEX(CATEGORIAS!$A:$A,MATCH($D460,CATEGORIAS!$B:$B,0)))</f>
        <v/>
      </c>
      <c r="AJ460" t="str">
        <f>IF($E460="","",INDEX(SUBCATEGORIAS!$A:$A,MATCH($E460,SUBCATEGORIAS!$B:$B,0)))</f>
        <v/>
      </c>
      <c r="AK460" t="str">
        <f t="shared" si="119"/>
        <v/>
      </c>
      <c r="AM460" s="2" t="str">
        <f t="shared" si="125"/>
        <v/>
      </c>
      <c r="AN460" t="str">
        <f t="shared" si="126"/>
        <v/>
      </c>
      <c r="AO460" t="str">
        <f t="shared" si="120"/>
        <v/>
      </c>
      <c r="AP460" t="str">
        <f t="shared" si="121"/>
        <v/>
      </c>
    </row>
    <row r="461" spans="1:42" x14ac:dyDescent="0.25">
      <c r="A461" t="str">
        <f>IF(C461="","",MAX($A$2:A460)+1)</f>
        <v/>
      </c>
      <c r="B461" s="3" t="str">
        <f>IF(C461="","",IF(COUNTIF($C$2:$C460,$C461)=0,MAX($B$2:$B460)+1,""))</f>
        <v/>
      </c>
      <c r="L461" t="s">
        <v>625</v>
      </c>
      <c r="M461" s="3" t="str">
        <f t="shared" si="122"/>
        <v/>
      </c>
      <c r="N461" s="3" t="str">
        <f>IF(C461="","",IF(AND(C461&lt;&gt;"",D461&lt;&gt;"",E461&lt;&gt;"",I461&lt;&gt;"",M461&lt;&gt;"",J461&lt;&gt;"",IFERROR(MATCH(INDEX($B:$B,MATCH($C461,$C:$C,0)),IMAGENES!$B:$B,0),-1)&gt;0),"'si'","'no'"))</f>
        <v/>
      </c>
      <c r="P461" t="str">
        <f t="shared" si="112"/>
        <v/>
      </c>
      <c r="Q461" t="str">
        <f t="shared" si="113"/>
        <v/>
      </c>
      <c r="R461" t="str">
        <f t="shared" si="114"/>
        <v/>
      </c>
      <c r="S461" t="str">
        <f t="shared" si="115"/>
        <v/>
      </c>
      <c r="T461" t="str">
        <f t="shared" si="116"/>
        <v/>
      </c>
      <c r="U461" t="str">
        <f t="shared" si="117"/>
        <v/>
      </c>
      <c r="V461" t="str">
        <f>IF($T461="","",INDEX(CATEGORIAS!$A:$A,MATCH($T461,CATEGORIAS!$B:$B,0)))</f>
        <v/>
      </c>
      <c r="W461" t="str">
        <f>IF($U461="","",INDEX(SUBCATEGORIAS!$A:$A,MATCH($U461,SUBCATEGORIAS!$B:$B,0)))</f>
        <v/>
      </c>
      <c r="X461" t="str">
        <f t="shared" si="118"/>
        <v/>
      </c>
      <c r="Y461" t="str">
        <f t="shared" si="123"/>
        <v/>
      </c>
      <c r="Z461" t="str">
        <f t="shared" si="124"/>
        <v/>
      </c>
      <c r="AB461">
        <v>459</v>
      </c>
      <c r="AC461" t="str">
        <f t="shared" si="127"/>
        <v/>
      </c>
      <c r="AD461" t="str">
        <f>IFERROR(IF(MATCH($AC454,$P:$P,0)&gt;0,CONCATENATE("precio: ",INDEX($X:$X,MATCH($AC454,$P:$P,0)),","),0),"")</f>
        <v>precio: 1300,</v>
      </c>
      <c r="AI461" t="str">
        <f>IF($D461="","",INDEX(CATEGORIAS!$A:$A,MATCH($D461,CATEGORIAS!$B:$B,0)))</f>
        <v/>
      </c>
      <c r="AJ461" t="str">
        <f>IF($E461="","",INDEX(SUBCATEGORIAS!$A:$A,MATCH($E461,SUBCATEGORIAS!$B:$B,0)))</f>
        <v/>
      </c>
      <c r="AK461" t="str">
        <f t="shared" si="119"/>
        <v/>
      </c>
      <c r="AM461" s="2" t="str">
        <f t="shared" si="125"/>
        <v/>
      </c>
      <c r="AN461" t="str">
        <f t="shared" si="126"/>
        <v/>
      </c>
      <c r="AO461" t="str">
        <f t="shared" si="120"/>
        <v/>
      </c>
      <c r="AP461" t="str">
        <f t="shared" si="121"/>
        <v/>
      </c>
    </row>
    <row r="462" spans="1:42" x14ac:dyDescent="0.25">
      <c r="A462" t="str">
        <f>IF(C462="","",MAX($A$2:A461)+1)</f>
        <v/>
      </c>
      <c r="B462" s="3" t="str">
        <f>IF(C462="","",IF(COUNTIF($C$2:$C461,$C462)=0,MAX($B$2:$B461)+1,""))</f>
        <v/>
      </c>
      <c r="L462" t="s">
        <v>625</v>
      </c>
      <c r="M462" s="3" t="str">
        <f t="shared" si="122"/>
        <v/>
      </c>
      <c r="N462" s="3" t="str">
        <f>IF(C462="","",IF(AND(C462&lt;&gt;"",D462&lt;&gt;"",E462&lt;&gt;"",I462&lt;&gt;"",M462&lt;&gt;"",J462&lt;&gt;"",IFERROR(MATCH(INDEX($B:$B,MATCH($C462,$C:$C,0)),IMAGENES!$B:$B,0),-1)&gt;0),"'si'","'no'"))</f>
        <v/>
      </c>
      <c r="P462" t="str">
        <f t="shared" si="112"/>
        <v/>
      </c>
      <c r="Q462" t="str">
        <f t="shared" si="113"/>
        <v/>
      </c>
      <c r="R462" t="str">
        <f t="shared" si="114"/>
        <v/>
      </c>
      <c r="S462" t="str">
        <f t="shared" si="115"/>
        <v/>
      </c>
      <c r="T462" t="str">
        <f t="shared" si="116"/>
        <v/>
      </c>
      <c r="U462" t="str">
        <f t="shared" si="117"/>
        <v/>
      </c>
      <c r="V462" t="str">
        <f>IF($T462="","",INDEX(CATEGORIAS!$A:$A,MATCH($T462,CATEGORIAS!$B:$B,0)))</f>
        <v/>
      </c>
      <c r="W462" t="str">
        <f>IF($U462="","",INDEX(SUBCATEGORIAS!$A:$A,MATCH($U462,SUBCATEGORIAS!$B:$B,0)))</f>
        <v/>
      </c>
      <c r="X462" t="str">
        <f t="shared" si="118"/>
        <v/>
      </c>
      <c r="Y462" t="str">
        <f t="shared" si="123"/>
        <v/>
      </c>
      <c r="Z462" t="str">
        <f t="shared" si="124"/>
        <v/>
      </c>
      <c r="AB462">
        <v>460</v>
      </c>
      <c r="AC462" t="str">
        <f t="shared" si="127"/>
        <v/>
      </c>
      <c r="AD462" t="str">
        <f>IFERROR(IF(MATCH($AC454,$P:$P,0)&gt;0,CONCATENATE("video: ",IF(OR(INDEX($Y:$Y,MATCH($AC454,$P:$P,0))=0,INDEX($Y:$Y,MATCH($AC454,$P:$P,0))=" ",INDEX($Y:$Y,MATCH($AC454,$P:$P,0))=""),CONCATENATE(CHAR(39),CHAR(39)),CONCATENATE(CHAR(39),INDEX($Y:$Y,MATCH($AC454,$P:$P,0)),CHAR(39))),","),0),"")</f>
        <v>video: '',</v>
      </c>
      <c r="AI462" t="str">
        <f>IF($D462="","",INDEX(CATEGORIAS!$A:$A,MATCH($D462,CATEGORIAS!$B:$B,0)))</f>
        <v/>
      </c>
      <c r="AJ462" t="str">
        <f>IF($E462="","",INDEX(SUBCATEGORIAS!$A:$A,MATCH($E462,SUBCATEGORIAS!$B:$B,0)))</f>
        <v/>
      </c>
      <c r="AK462" t="str">
        <f t="shared" si="119"/>
        <v/>
      </c>
      <c r="AM462" s="2" t="str">
        <f t="shared" si="125"/>
        <v/>
      </c>
      <c r="AN462" t="str">
        <f t="shared" si="126"/>
        <v/>
      </c>
      <c r="AO462" t="str">
        <f t="shared" si="120"/>
        <v/>
      </c>
      <c r="AP462" t="str">
        <f t="shared" si="121"/>
        <v/>
      </c>
    </row>
    <row r="463" spans="1:42" x14ac:dyDescent="0.25">
      <c r="A463" t="str">
        <f>IF(C463="","",MAX($A$2:A462)+1)</f>
        <v/>
      </c>
      <c r="B463" s="3" t="str">
        <f>IF(C463="","",IF(COUNTIF($C$2:$C462,$C463)=0,MAX($B$2:$B462)+1,""))</f>
        <v/>
      </c>
      <c r="L463" t="s">
        <v>625</v>
      </c>
      <c r="M463" s="3" t="str">
        <f t="shared" si="122"/>
        <v/>
      </c>
      <c r="N463" s="3" t="str">
        <f>IF(C463="","",IF(AND(C463&lt;&gt;"",D463&lt;&gt;"",E463&lt;&gt;"",I463&lt;&gt;"",M463&lt;&gt;"",J463&lt;&gt;"",IFERROR(MATCH(INDEX($B:$B,MATCH($C463,$C:$C,0)),IMAGENES!$B:$B,0),-1)&gt;0),"'si'","'no'"))</f>
        <v/>
      </c>
      <c r="P463" t="str">
        <f t="shared" si="112"/>
        <v/>
      </c>
      <c r="Q463" t="str">
        <f t="shared" si="113"/>
        <v/>
      </c>
      <c r="R463" t="str">
        <f t="shared" si="114"/>
        <v/>
      </c>
      <c r="S463" t="str">
        <f t="shared" si="115"/>
        <v/>
      </c>
      <c r="T463" t="str">
        <f t="shared" si="116"/>
        <v/>
      </c>
      <c r="U463" t="str">
        <f t="shared" si="117"/>
        <v/>
      </c>
      <c r="V463" t="str">
        <f>IF($T463="","",INDEX(CATEGORIAS!$A:$A,MATCH($T463,CATEGORIAS!$B:$B,0)))</f>
        <v/>
      </c>
      <c r="W463" t="str">
        <f>IF($U463="","",INDEX(SUBCATEGORIAS!$A:$A,MATCH($U463,SUBCATEGORIAS!$B:$B,0)))</f>
        <v/>
      </c>
      <c r="X463" t="str">
        <f t="shared" si="118"/>
        <v/>
      </c>
      <c r="Y463" t="str">
        <f t="shared" si="123"/>
        <v/>
      </c>
      <c r="Z463" t="str">
        <f t="shared" si="124"/>
        <v/>
      </c>
      <c r="AB463">
        <v>461</v>
      </c>
      <c r="AC463" t="str">
        <f t="shared" si="127"/>
        <v/>
      </c>
      <c r="AD463" t="str">
        <f>IFERROR(IF(MATCH($AC454,$P:$P,0)&gt;0,CONCATENATE("disponible: ",INDEX($Z:$Z,MATCH($AC454,$P:$P,0)),","),0),"")</f>
        <v>disponible: 'si',</v>
      </c>
      <c r="AI463" t="str">
        <f>IF($D463="","",INDEX(CATEGORIAS!$A:$A,MATCH($D463,CATEGORIAS!$B:$B,0)))</f>
        <v/>
      </c>
      <c r="AJ463" t="str">
        <f>IF($E463="","",INDEX(SUBCATEGORIAS!$A:$A,MATCH($E463,SUBCATEGORIAS!$B:$B,0)))</f>
        <v/>
      </c>
      <c r="AK463" t="str">
        <f t="shared" si="119"/>
        <v/>
      </c>
      <c r="AM463" s="2" t="str">
        <f t="shared" si="125"/>
        <v/>
      </c>
      <c r="AN463" t="str">
        <f t="shared" si="126"/>
        <v/>
      </c>
      <c r="AO463" t="str">
        <f t="shared" si="120"/>
        <v/>
      </c>
      <c r="AP463" t="str">
        <f t="shared" si="121"/>
        <v/>
      </c>
    </row>
    <row r="464" spans="1:42" x14ac:dyDescent="0.25">
      <c r="A464" t="str">
        <f>IF(C464="","",MAX($A$2:A463)+1)</f>
        <v/>
      </c>
      <c r="B464" s="3" t="str">
        <f>IF(C464="","",IF(COUNTIF($C$2:$C463,$C464)=0,MAX($B$2:$B463)+1,""))</f>
        <v/>
      </c>
      <c r="L464" t="s">
        <v>625</v>
      </c>
      <c r="M464" s="3" t="str">
        <f t="shared" si="122"/>
        <v/>
      </c>
      <c r="N464" s="3" t="str">
        <f>IF(C464="","",IF(AND(C464&lt;&gt;"",D464&lt;&gt;"",E464&lt;&gt;"",I464&lt;&gt;"",M464&lt;&gt;"",J464&lt;&gt;"",IFERROR(MATCH(INDEX($B:$B,MATCH($C464,$C:$C,0)),IMAGENES!$B:$B,0),-1)&gt;0),"'si'","'no'"))</f>
        <v/>
      </c>
      <c r="P464" t="str">
        <f t="shared" si="112"/>
        <v/>
      </c>
      <c r="Q464" t="str">
        <f t="shared" si="113"/>
        <v/>
      </c>
      <c r="R464" t="str">
        <f t="shared" si="114"/>
        <v/>
      </c>
      <c r="S464" t="str">
        <f t="shared" si="115"/>
        <v/>
      </c>
      <c r="T464" t="str">
        <f t="shared" si="116"/>
        <v/>
      </c>
      <c r="U464" t="str">
        <f t="shared" si="117"/>
        <v/>
      </c>
      <c r="V464" t="str">
        <f>IF($T464="","",INDEX(CATEGORIAS!$A:$A,MATCH($T464,CATEGORIAS!$B:$B,0)))</f>
        <v/>
      </c>
      <c r="W464" t="str">
        <f>IF($U464="","",INDEX(SUBCATEGORIAS!$A:$A,MATCH($U464,SUBCATEGORIAS!$B:$B,0)))</f>
        <v/>
      </c>
      <c r="X464" t="str">
        <f t="shared" si="118"/>
        <v/>
      </c>
      <c r="Y464" t="str">
        <f t="shared" si="123"/>
        <v/>
      </c>
      <c r="Z464" t="str">
        <f t="shared" si="124"/>
        <v/>
      </c>
      <c r="AB464">
        <v>462</v>
      </c>
      <c r="AC464" t="str">
        <f t="shared" si="127"/>
        <v/>
      </c>
      <c r="AD464" t="str">
        <f>IFERROR(IF(MATCH($AC454,$P:$P,0)&gt;0,"},",0),"")</f>
        <v>},</v>
      </c>
      <c r="AI464" t="str">
        <f>IF($D464="","",INDEX(CATEGORIAS!$A:$A,MATCH($D464,CATEGORIAS!$B:$B,0)))</f>
        <v/>
      </c>
      <c r="AJ464" t="str">
        <f>IF($E464="","",INDEX(SUBCATEGORIAS!$A:$A,MATCH($E464,SUBCATEGORIAS!$B:$B,0)))</f>
        <v/>
      </c>
      <c r="AK464" t="str">
        <f t="shared" si="119"/>
        <v/>
      </c>
      <c r="AM464" s="2" t="str">
        <f t="shared" si="125"/>
        <v/>
      </c>
      <c r="AN464" t="str">
        <f t="shared" si="126"/>
        <v/>
      </c>
      <c r="AO464" t="str">
        <f t="shared" si="120"/>
        <v/>
      </c>
      <c r="AP464" t="str">
        <f t="shared" si="121"/>
        <v/>
      </c>
    </row>
    <row r="465" spans="1:42" x14ac:dyDescent="0.25">
      <c r="A465" t="str">
        <f>IF(C465="","",MAX($A$2:A464)+1)</f>
        <v/>
      </c>
      <c r="B465" s="3" t="str">
        <f>IF(C465="","",IF(COUNTIF($C$2:$C464,$C465)=0,MAX($B$2:$B464)+1,""))</f>
        <v/>
      </c>
      <c r="L465" t="s">
        <v>625</v>
      </c>
      <c r="M465" s="3" t="str">
        <f t="shared" si="122"/>
        <v/>
      </c>
      <c r="N465" s="3" t="str">
        <f>IF(C465="","",IF(AND(C465&lt;&gt;"",D465&lt;&gt;"",E465&lt;&gt;"",I465&lt;&gt;"",M465&lt;&gt;"",J465&lt;&gt;"",IFERROR(MATCH(INDEX($B:$B,MATCH($C465,$C:$C,0)),IMAGENES!$B:$B,0),-1)&gt;0),"'si'","'no'"))</f>
        <v/>
      </c>
      <c r="P465" t="str">
        <f t="shared" si="112"/>
        <v/>
      </c>
      <c r="Q465" t="str">
        <f t="shared" si="113"/>
        <v/>
      </c>
      <c r="R465" t="str">
        <f t="shared" si="114"/>
        <v/>
      </c>
      <c r="S465" t="str">
        <f t="shared" si="115"/>
        <v/>
      </c>
      <c r="T465" t="str">
        <f t="shared" si="116"/>
        <v/>
      </c>
      <c r="U465" t="str">
        <f t="shared" si="117"/>
        <v/>
      </c>
      <c r="V465" t="str">
        <f>IF($T465="","",INDEX(CATEGORIAS!$A:$A,MATCH($T465,CATEGORIAS!$B:$B,0)))</f>
        <v/>
      </c>
      <c r="W465" t="str">
        <f>IF($U465="","",INDEX(SUBCATEGORIAS!$A:$A,MATCH($U465,SUBCATEGORIAS!$B:$B,0)))</f>
        <v/>
      </c>
      <c r="X465" t="str">
        <f t="shared" si="118"/>
        <v/>
      </c>
      <c r="Y465" t="str">
        <f t="shared" si="123"/>
        <v/>
      </c>
      <c r="Z465" t="str">
        <f t="shared" si="124"/>
        <v/>
      </c>
      <c r="AB465">
        <v>463</v>
      </c>
      <c r="AC465">
        <f t="shared" si="127"/>
        <v>43</v>
      </c>
      <c r="AD465" t="str">
        <f>IFERROR(IF(MATCH($AC465,$P:$P,0)&gt;0,"{",0),"")</f>
        <v>{</v>
      </c>
      <c r="AI465" t="str">
        <f>IF($D465="","",INDEX(CATEGORIAS!$A:$A,MATCH($D465,CATEGORIAS!$B:$B,0)))</f>
        <v/>
      </c>
      <c r="AJ465" t="str">
        <f>IF($E465="","",INDEX(SUBCATEGORIAS!$A:$A,MATCH($E465,SUBCATEGORIAS!$B:$B,0)))</f>
        <v/>
      </c>
      <c r="AK465" t="str">
        <f t="shared" si="119"/>
        <v/>
      </c>
      <c r="AM465" s="2" t="str">
        <f t="shared" si="125"/>
        <v/>
      </c>
      <c r="AN465" t="str">
        <f t="shared" si="126"/>
        <v/>
      </c>
      <c r="AO465" t="str">
        <f t="shared" si="120"/>
        <v/>
      </c>
      <c r="AP465" t="str">
        <f t="shared" si="121"/>
        <v/>
      </c>
    </row>
    <row r="466" spans="1:42" x14ac:dyDescent="0.25">
      <c r="A466" t="str">
        <f>IF(C466="","",MAX($A$2:A465)+1)</f>
        <v/>
      </c>
      <c r="B466" s="3" t="str">
        <f>IF(C466="","",IF(COUNTIF($C$2:$C465,$C466)=0,MAX($B$2:$B465)+1,""))</f>
        <v/>
      </c>
      <c r="L466" t="s">
        <v>625</v>
      </c>
      <c r="M466" s="3" t="str">
        <f t="shared" si="122"/>
        <v/>
      </c>
      <c r="N466" s="3" t="str">
        <f>IF(C466="","",IF(AND(C466&lt;&gt;"",D466&lt;&gt;"",E466&lt;&gt;"",I466&lt;&gt;"",M466&lt;&gt;"",J466&lt;&gt;"",IFERROR(MATCH(INDEX($B:$B,MATCH($C466,$C:$C,0)),IMAGENES!$B:$B,0),-1)&gt;0),"'si'","'no'"))</f>
        <v/>
      </c>
      <c r="P466" t="str">
        <f t="shared" si="112"/>
        <v/>
      </c>
      <c r="Q466" t="str">
        <f t="shared" si="113"/>
        <v/>
      </c>
      <c r="R466" t="str">
        <f t="shared" si="114"/>
        <v/>
      </c>
      <c r="S466" t="str">
        <f t="shared" si="115"/>
        <v/>
      </c>
      <c r="T466" t="str">
        <f t="shared" si="116"/>
        <v/>
      </c>
      <c r="U466" t="str">
        <f t="shared" si="117"/>
        <v/>
      </c>
      <c r="V466" t="str">
        <f>IF($T466="","",INDEX(CATEGORIAS!$A:$A,MATCH($T466,CATEGORIAS!$B:$B,0)))</f>
        <v/>
      </c>
      <c r="W466" t="str">
        <f>IF($U466="","",INDEX(SUBCATEGORIAS!$A:$A,MATCH($U466,SUBCATEGORIAS!$B:$B,0)))</f>
        <v/>
      </c>
      <c r="X466" t="str">
        <f t="shared" si="118"/>
        <v/>
      </c>
      <c r="Y466" t="str">
        <f t="shared" si="123"/>
        <v/>
      </c>
      <c r="Z466" t="str">
        <f t="shared" si="124"/>
        <v/>
      </c>
      <c r="AB466">
        <v>464</v>
      </c>
      <c r="AC466" t="str">
        <f t="shared" si="127"/>
        <v/>
      </c>
      <c r="AD466" t="str">
        <f>IFERROR(IF(MATCH($AC465,$P:$P,0)&gt;0,CONCATENATE("id_articulo: ",$AC465,","),0),"")</f>
        <v>id_articulo: 43,</v>
      </c>
      <c r="AI466" t="str">
        <f>IF($D466="","",INDEX(CATEGORIAS!$A:$A,MATCH($D466,CATEGORIAS!$B:$B,0)))</f>
        <v/>
      </c>
      <c r="AJ466" t="str">
        <f>IF($E466="","",INDEX(SUBCATEGORIAS!$A:$A,MATCH($E466,SUBCATEGORIAS!$B:$B,0)))</f>
        <v/>
      </c>
      <c r="AK466" t="str">
        <f t="shared" si="119"/>
        <v/>
      </c>
      <c r="AM466" s="2" t="str">
        <f t="shared" si="125"/>
        <v/>
      </c>
      <c r="AN466" t="str">
        <f t="shared" si="126"/>
        <v/>
      </c>
      <c r="AO466" t="str">
        <f t="shared" si="120"/>
        <v/>
      </c>
      <c r="AP466" t="str">
        <f t="shared" si="121"/>
        <v/>
      </c>
    </row>
    <row r="467" spans="1:42" x14ac:dyDescent="0.25">
      <c r="A467" t="str">
        <f>IF(C467="","",MAX($A$2:A466)+1)</f>
        <v/>
      </c>
      <c r="B467" s="3" t="str">
        <f>IF(C467="","",IF(COUNTIF($C$2:$C466,$C467)=0,MAX($B$2:$B466)+1,""))</f>
        <v/>
      </c>
      <c r="L467" t="s">
        <v>625</v>
      </c>
      <c r="M467" s="3" t="str">
        <f t="shared" si="122"/>
        <v/>
      </c>
      <c r="N467" s="3" t="str">
        <f>IF(C467="","",IF(AND(C467&lt;&gt;"",D467&lt;&gt;"",E467&lt;&gt;"",I467&lt;&gt;"",M467&lt;&gt;"",J467&lt;&gt;"",IFERROR(MATCH(INDEX($B:$B,MATCH($C467,$C:$C,0)),IMAGENES!$B:$B,0),-1)&gt;0),"'si'","'no'"))</f>
        <v/>
      </c>
      <c r="P467" t="str">
        <f t="shared" si="112"/>
        <v/>
      </c>
      <c r="Q467" t="str">
        <f t="shared" si="113"/>
        <v/>
      </c>
      <c r="R467" t="str">
        <f t="shared" si="114"/>
        <v/>
      </c>
      <c r="S467" t="str">
        <f t="shared" si="115"/>
        <v/>
      </c>
      <c r="T467" t="str">
        <f t="shared" si="116"/>
        <v/>
      </c>
      <c r="U467" t="str">
        <f t="shared" si="117"/>
        <v/>
      </c>
      <c r="V467" t="str">
        <f>IF($T467="","",INDEX(CATEGORIAS!$A:$A,MATCH($T467,CATEGORIAS!$B:$B,0)))</f>
        <v/>
      </c>
      <c r="W467" t="str">
        <f>IF($U467="","",INDEX(SUBCATEGORIAS!$A:$A,MATCH($U467,SUBCATEGORIAS!$B:$B,0)))</f>
        <v/>
      </c>
      <c r="X467" t="str">
        <f t="shared" si="118"/>
        <v/>
      </c>
      <c r="Y467" t="str">
        <f t="shared" si="123"/>
        <v/>
      </c>
      <c r="Z467" t="str">
        <f t="shared" si="124"/>
        <v/>
      </c>
      <c r="AB467">
        <v>465</v>
      </c>
      <c r="AC467" t="str">
        <f t="shared" si="127"/>
        <v/>
      </c>
      <c r="AD467" t="str">
        <f>IFERROR(IF(MATCH($AC465,$P:$P,0)&gt;0,CONCATENATE("nombre: '",INDEX($Q:$Q,MATCH($AC465,$P:$P,0)),"',"),0),"")</f>
        <v>nombre: 'Bolsa regalo mediana para niños 30x26x10.5cm',</v>
      </c>
      <c r="AI467" t="str">
        <f>IF($D467="","",INDEX(CATEGORIAS!$A:$A,MATCH($D467,CATEGORIAS!$B:$B,0)))</f>
        <v/>
      </c>
      <c r="AJ467" t="str">
        <f>IF($E467="","",INDEX(SUBCATEGORIAS!$A:$A,MATCH($E467,SUBCATEGORIAS!$B:$B,0)))</f>
        <v/>
      </c>
      <c r="AK467" t="str">
        <f t="shared" si="119"/>
        <v/>
      </c>
      <c r="AM467" s="2" t="str">
        <f t="shared" si="125"/>
        <v/>
      </c>
      <c r="AN467" t="str">
        <f t="shared" si="126"/>
        <v/>
      </c>
      <c r="AO467" t="str">
        <f t="shared" si="120"/>
        <v/>
      </c>
      <c r="AP467" t="str">
        <f t="shared" si="121"/>
        <v/>
      </c>
    </row>
    <row r="468" spans="1:42" x14ac:dyDescent="0.25">
      <c r="A468" t="str">
        <f>IF(C468="","",MAX($A$2:A467)+1)</f>
        <v/>
      </c>
      <c r="B468" s="3" t="str">
        <f>IF(C468="","",IF(COUNTIF($C$2:$C467,$C468)=0,MAX($B$2:$B467)+1,""))</f>
        <v/>
      </c>
      <c r="L468" t="s">
        <v>625</v>
      </c>
      <c r="M468" s="3" t="str">
        <f t="shared" si="122"/>
        <v/>
      </c>
      <c r="N468" s="3" t="str">
        <f>IF(C468="","",IF(AND(C468&lt;&gt;"",D468&lt;&gt;"",E468&lt;&gt;"",I468&lt;&gt;"",M468&lt;&gt;"",J468&lt;&gt;"",IFERROR(MATCH(INDEX($B:$B,MATCH($C468,$C:$C,0)),IMAGENES!$B:$B,0),-1)&gt;0),"'si'","'no'"))</f>
        <v/>
      </c>
      <c r="P468" t="str">
        <f t="shared" si="112"/>
        <v/>
      </c>
      <c r="Q468" t="str">
        <f t="shared" si="113"/>
        <v/>
      </c>
      <c r="R468" t="str">
        <f t="shared" si="114"/>
        <v/>
      </c>
      <c r="S468" t="str">
        <f t="shared" si="115"/>
        <v/>
      </c>
      <c r="T468" t="str">
        <f t="shared" si="116"/>
        <v/>
      </c>
      <c r="U468" t="str">
        <f t="shared" si="117"/>
        <v/>
      </c>
      <c r="V468" t="str">
        <f>IF($T468="","",INDEX(CATEGORIAS!$A:$A,MATCH($T468,CATEGORIAS!$B:$B,0)))</f>
        <v/>
      </c>
      <c r="W468" t="str">
        <f>IF($U468="","",INDEX(SUBCATEGORIAS!$A:$A,MATCH($U468,SUBCATEGORIAS!$B:$B,0)))</f>
        <v/>
      </c>
      <c r="X468" t="str">
        <f t="shared" si="118"/>
        <v/>
      </c>
      <c r="Y468" t="str">
        <f t="shared" si="123"/>
        <v/>
      </c>
      <c r="Z468" t="str">
        <f t="shared" si="124"/>
        <v/>
      </c>
      <c r="AB468">
        <v>466</v>
      </c>
      <c r="AC468" t="str">
        <f t="shared" si="127"/>
        <v/>
      </c>
      <c r="AD468" t="str">
        <f>IFERROR(IF(MATCH($AC465,$P:$P,0)&gt;0,CONCATENATE("descripcion: '",INDEX($R:$R,MATCH($AC465,$P:$P,0)),"',"),0),"")</f>
        <v>descripcion: 'Bolsa de regalo mediana para niños',</v>
      </c>
      <c r="AI468" t="str">
        <f>IF($D468="","",INDEX(CATEGORIAS!$A:$A,MATCH($D468,CATEGORIAS!$B:$B,0)))</f>
        <v/>
      </c>
      <c r="AJ468" t="str">
        <f>IF($E468="","",INDEX(SUBCATEGORIAS!$A:$A,MATCH($E468,SUBCATEGORIAS!$B:$B,0)))</f>
        <v/>
      </c>
      <c r="AK468" t="str">
        <f t="shared" si="119"/>
        <v/>
      </c>
      <c r="AM468" s="2" t="str">
        <f t="shared" si="125"/>
        <v/>
      </c>
      <c r="AN468" t="str">
        <f t="shared" si="126"/>
        <v/>
      </c>
      <c r="AO468" t="str">
        <f t="shared" si="120"/>
        <v/>
      </c>
      <c r="AP468" t="str">
        <f t="shared" si="121"/>
        <v/>
      </c>
    </row>
    <row r="469" spans="1:42" x14ac:dyDescent="0.25">
      <c r="A469" t="str">
        <f>IF(C469="","",MAX($A$2:A468)+1)</f>
        <v/>
      </c>
      <c r="B469" s="3" t="str">
        <f>IF(C469="","",IF(COUNTIF($C$2:$C468,$C469)=0,MAX($B$2:$B468)+1,""))</f>
        <v/>
      </c>
      <c r="L469" t="s">
        <v>625</v>
      </c>
      <c r="M469" s="3" t="str">
        <f t="shared" si="122"/>
        <v/>
      </c>
      <c r="N469" s="3" t="str">
        <f>IF(C469="","",IF(AND(C469&lt;&gt;"",D469&lt;&gt;"",E469&lt;&gt;"",I469&lt;&gt;"",M469&lt;&gt;"",J469&lt;&gt;"",IFERROR(MATCH(INDEX($B:$B,MATCH($C469,$C:$C,0)),IMAGENES!$B:$B,0),-1)&gt;0),"'si'","'no'"))</f>
        <v/>
      </c>
      <c r="P469" t="str">
        <f t="shared" si="112"/>
        <v/>
      </c>
      <c r="Q469" t="str">
        <f t="shared" si="113"/>
        <v/>
      </c>
      <c r="R469" t="str">
        <f t="shared" si="114"/>
        <v/>
      </c>
      <c r="S469" t="str">
        <f t="shared" si="115"/>
        <v/>
      </c>
      <c r="T469" t="str">
        <f t="shared" si="116"/>
        <v/>
      </c>
      <c r="U469" t="str">
        <f t="shared" si="117"/>
        <v/>
      </c>
      <c r="V469" t="str">
        <f>IF($T469="","",INDEX(CATEGORIAS!$A:$A,MATCH($T469,CATEGORIAS!$B:$B,0)))</f>
        <v/>
      </c>
      <c r="W469" t="str">
        <f>IF($U469="","",INDEX(SUBCATEGORIAS!$A:$A,MATCH($U469,SUBCATEGORIAS!$B:$B,0)))</f>
        <v/>
      </c>
      <c r="X469" t="str">
        <f t="shared" si="118"/>
        <v/>
      </c>
      <c r="Y469" t="str">
        <f t="shared" si="123"/>
        <v/>
      </c>
      <c r="Z469" t="str">
        <f t="shared" si="124"/>
        <v/>
      </c>
      <c r="AB469">
        <v>467</v>
      </c>
      <c r="AC469" t="str">
        <f t="shared" si="127"/>
        <v/>
      </c>
      <c r="AD469" t="str">
        <f>IFERROR(IF(MATCH($AC465,$P:$P,0)&gt;0,CONCATENATE("descripcion_larga: '",INDEX($S:$S,MATCH($AC465,$P:$P,0)),"',"),0),"")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69" t="str">
        <f>IF($D469="","",INDEX(CATEGORIAS!$A:$A,MATCH($D469,CATEGORIAS!$B:$B,0)))</f>
        <v/>
      </c>
      <c r="AJ469" t="str">
        <f>IF($E469="","",INDEX(SUBCATEGORIAS!$A:$A,MATCH($E469,SUBCATEGORIAS!$B:$B,0)))</f>
        <v/>
      </c>
      <c r="AK469" t="str">
        <f t="shared" si="119"/>
        <v/>
      </c>
      <c r="AM469" s="2" t="str">
        <f t="shared" si="125"/>
        <v/>
      </c>
      <c r="AN469" t="str">
        <f t="shared" si="126"/>
        <v/>
      </c>
      <c r="AO469" t="str">
        <f t="shared" si="120"/>
        <v/>
      </c>
      <c r="AP469" t="str">
        <f t="shared" si="121"/>
        <v/>
      </c>
    </row>
    <row r="470" spans="1:42" x14ac:dyDescent="0.25">
      <c r="A470" t="str">
        <f>IF(C470="","",MAX($A$2:A469)+1)</f>
        <v/>
      </c>
      <c r="B470" s="3" t="str">
        <f>IF(C470="","",IF(COUNTIF($C$2:$C469,$C470)=0,MAX($B$2:$B469)+1,""))</f>
        <v/>
      </c>
      <c r="L470" t="s">
        <v>625</v>
      </c>
      <c r="M470" s="3" t="str">
        <f t="shared" si="122"/>
        <v/>
      </c>
      <c r="N470" s="3" t="str">
        <f>IF(C470="","",IF(AND(C470&lt;&gt;"",D470&lt;&gt;"",E470&lt;&gt;"",I470&lt;&gt;"",M470&lt;&gt;"",J470&lt;&gt;"",IFERROR(MATCH(INDEX($B:$B,MATCH($C470,$C:$C,0)),IMAGENES!$B:$B,0),-1)&gt;0),"'si'","'no'"))</f>
        <v/>
      </c>
      <c r="P470" t="str">
        <f t="shared" si="112"/>
        <v/>
      </c>
      <c r="Q470" t="str">
        <f t="shared" si="113"/>
        <v/>
      </c>
      <c r="R470" t="str">
        <f t="shared" si="114"/>
        <v/>
      </c>
      <c r="S470" t="str">
        <f t="shared" si="115"/>
        <v/>
      </c>
      <c r="T470" t="str">
        <f t="shared" si="116"/>
        <v/>
      </c>
      <c r="U470" t="str">
        <f t="shared" si="117"/>
        <v/>
      </c>
      <c r="V470" t="str">
        <f>IF($T470="","",INDEX(CATEGORIAS!$A:$A,MATCH($T470,CATEGORIAS!$B:$B,0)))</f>
        <v/>
      </c>
      <c r="W470" t="str">
        <f>IF($U470="","",INDEX(SUBCATEGORIAS!$A:$A,MATCH($U470,SUBCATEGORIAS!$B:$B,0)))</f>
        <v/>
      </c>
      <c r="X470" t="str">
        <f t="shared" si="118"/>
        <v/>
      </c>
      <c r="Y470" t="str">
        <f t="shared" si="123"/>
        <v/>
      </c>
      <c r="Z470" t="str">
        <f t="shared" si="124"/>
        <v/>
      </c>
      <c r="AB470">
        <v>468</v>
      </c>
      <c r="AC470" t="str">
        <f t="shared" si="127"/>
        <v/>
      </c>
      <c r="AD470" t="str">
        <f>IFERROR(IF(MATCH($AC465,$P:$P,0)&gt;0,CONCATENATE("id_categoria: '",INDEX($V:$V,MATCH($AC465,$P:$P,0)),"',"),0),"")</f>
        <v>id_categoria: '1',</v>
      </c>
      <c r="AI470" t="str">
        <f>IF($D470="","",INDEX(CATEGORIAS!$A:$A,MATCH($D470,CATEGORIAS!$B:$B,0)))</f>
        <v/>
      </c>
      <c r="AJ470" t="str">
        <f>IF($E470="","",INDEX(SUBCATEGORIAS!$A:$A,MATCH($E470,SUBCATEGORIAS!$B:$B,0)))</f>
        <v/>
      </c>
      <c r="AK470" t="str">
        <f t="shared" si="119"/>
        <v/>
      </c>
      <c r="AM470" s="2" t="str">
        <f t="shared" si="125"/>
        <v/>
      </c>
      <c r="AN470" t="str">
        <f t="shared" si="126"/>
        <v/>
      </c>
      <c r="AO470" t="str">
        <f t="shared" si="120"/>
        <v/>
      </c>
      <c r="AP470" t="str">
        <f t="shared" si="121"/>
        <v/>
      </c>
    </row>
    <row r="471" spans="1:42" x14ac:dyDescent="0.25">
      <c r="A471" t="str">
        <f>IF(C471="","",MAX($A$2:A470)+1)</f>
        <v/>
      </c>
      <c r="B471" s="3" t="str">
        <f>IF(C471="","",IF(COUNTIF($C$2:$C470,$C471)=0,MAX($B$2:$B470)+1,""))</f>
        <v/>
      </c>
      <c r="L471" t="s">
        <v>625</v>
      </c>
      <c r="M471" s="3" t="str">
        <f t="shared" si="122"/>
        <v/>
      </c>
      <c r="N471" s="3" t="str">
        <f>IF(C471="","",IF(AND(C471&lt;&gt;"",D471&lt;&gt;"",E471&lt;&gt;"",I471&lt;&gt;"",M471&lt;&gt;"",J471&lt;&gt;"",IFERROR(MATCH(INDEX($B:$B,MATCH($C471,$C:$C,0)),IMAGENES!$B:$B,0),-1)&gt;0),"'si'","'no'"))</f>
        <v/>
      </c>
      <c r="P471" t="str">
        <f t="shared" si="112"/>
        <v/>
      </c>
      <c r="Q471" t="str">
        <f t="shared" si="113"/>
        <v/>
      </c>
      <c r="R471" t="str">
        <f t="shared" si="114"/>
        <v/>
      </c>
      <c r="S471" t="str">
        <f t="shared" si="115"/>
        <v/>
      </c>
      <c r="T471" t="str">
        <f t="shared" si="116"/>
        <v/>
      </c>
      <c r="U471" t="str">
        <f t="shared" si="117"/>
        <v/>
      </c>
      <c r="V471" t="str">
        <f>IF($T471="","",INDEX(CATEGORIAS!$A:$A,MATCH($T471,CATEGORIAS!$B:$B,0)))</f>
        <v/>
      </c>
      <c r="W471" t="str">
        <f>IF($U471="","",INDEX(SUBCATEGORIAS!$A:$A,MATCH($U471,SUBCATEGORIAS!$B:$B,0)))</f>
        <v/>
      </c>
      <c r="X471" t="str">
        <f t="shared" si="118"/>
        <v/>
      </c>
      <c r="Y471" t="str">
        <f t="shared" si="123"/>
        <v/>
      </c>
      <c r="Z471" t="str">
        <f t="shared" si="124"/>
        <v/>
      </c>
      <c r="AB471">
        <v>469</v>
      </c>
      <c r="AC471" t="str">
        <f t="shared" si="127"/>
        <v/>
      </c>
      <c r="AD471" t="str">
        <f>IFERROR(IF(MATCH($AC465,$P:$P,0)&gt;0,CONCATENATE("id_subcategoria: '",INDEX($W:$W,MATCH($AC465,$P:$P,0)),"',"),0),"")</f>
        <v>id_subcategoria: '4',</v>
      </c>
      <c r="AI471" t="str">
        <f>IF($D471="","",INDEX(CATEGORIAS!$A:$A,MATCH($D471,CATEGORIAS!$B:$B,0)))</f>
        <v/>
      </c>
      <c r="AJ471" t="str">
        <f>IF($E471="","",INDEX(SUBCATEGORIAS!$A:$A,MATCH($E471,SUBCATEGORIAS!$B:$B,0)))</f>
        <v/>
      </c>
      <c r="AK471" t="str">
        <f t="shared" si="119"/>
        <v/>
      </c>
      <c r="AM471" s="2" t="str">
        <f t="shared" si="125"/>
        <v/>
      </c>
      <c r="AN471" t="str">
        <f t="shared" si="126"/>
        <v/>
      </c>
      <c r="AO471" t="str">
        <f t="shared" si="120"/>
        <v/>
      </c>
      <c r="AP471" t="str">
        <f t="shared" si="121"/>
        <v/>
      </c>
    </row>
    <row r="472" spans="1:42" x14ac:dyDescent="0.25">
      <c r="A472" t="str">
        <f>IF(C472="","",MAX($A$2:A471)+1)</f>
        <v/>
      </c>
      <c r="B472" s="3" t="str">
        <f>IF(C472="","",IF(COUNTIF($C$2:$C471,$C472)=0,MAX($B$2:$B471)+1,""))</f>
        <v/>
      </c>
      <c r="L472" t="s">
        <v>625</v>
      </c>
      <c r="M472" s="3" t="str">
        <f t="shared" si="122"/>
        <v/>
      </c>
      <c r="N472" s="3" t="str">
        <f>IF(C472="","",IF(AND(C472&lt;&gt;"",D472&lt;&gt;"",E472&lt;&gt;"",I472&lt;&gt;"",M472&lt;&gt;"",J472&lt;&gt;"",IFERROR(MATCH(INDEX($B:$B,MATCH($C472,$C:$C,0)),IMAGENES!$B:$B,0),-1)&gt;0),"'si'","'no'"))</f>
        <v/>
      </c>
      <c r="P472" t="str">
        <f t="shared" si="112"/>
        <v/>
      </c>
      <c r="Q472" t="str">
        <f t="shared" si="113"/>
        <v/>
      </c>
      <c r="R472" t="str">
        <f t="shared" si="114"/>
        <v/>
      </c>
      <c r="S472" t="str">
        <f t="shared" si="115"/>
        <v/>
      </c>
      <c r="T472" t="str">
        <f t="shared" si="116"/>
        <v/>
      </c>
      <c r="U472" t="str">
        <f t="shared" si="117"/>
        <v/>
      </c>
      <c r="V472" t="str">
        <f>IF($T472="","",INDEX(CATEGORIAS!$A:$A,MATCH($T472,CATEGORIAS!$B:$B,0)))</f>
        <v/>
      </c>
      <c r="W472" t="str">
        <f>IF($U472="","",INDEX(SUBCATEGORIAS!$A:$A,MATCH($U472,SUBCATEGORIAS!$B:$B,0)))</f>
        <v/>
      </c>
      <c r="X472" t="str">
        <f t="shared" si="118"/>
        <v/>
      </c>
      <c r="Y472" t="str">
        <f t="shared" si="123"/>
        <v/>
      </c>
      <c r="Z472" t="str">
        <f t="shared" si="124"/>
        <v/>
      </c>
      <c r="AB472">
        <v>470</v>
      </c>
      <c r="AC472" t="str">
        <f t="shared" si="127"/>
        <v/>
      </c>
      <c r="AD472" t="str">
        <f>IFERROR(IF(MATCH($AC465,$P:$P,0)&gt;0,CONCATENATE("precio: ",INDEX($X:$X,MATCH($AC465,$P:$P,0)),","),0),"")</f>
        <v>precio: 1000,</v>
      </c>
      <c r="AI472" t="str">
        <f>IF($D472="","",INDEX(CATEGORIAS!$A:$A,MATCH($D472,CATEGORIAS!$B:$B,0)))</f>
        <v/>
      </c>
      <c r="AJ472" t="str">
        <f>IF($E472="","",INDEX(SUBCATEGORIAS!$A:$A,MATCH($E472,SUBCATEGORIAS!$B:$B,0)))</f>
        <v/>
      </c>
      <c r="AK472" t="str">
        <f t="shared" si="119"/>
        <v/>
      </c>
      <c r="AM472" s="2" t="str">
        <f t="shared" si="125"/>
        <v/>
      </c>
      <c r="AN472" t="str">
        <f t="shared" si="126"/>
        <v/>
      </c>
      <c r="AO472" t="str">
        <f t="shared" si="120"/>
        <v/>
      </c>
      <c r="AP472" t="str">
        <f t="shared" si="121"/>
        <v/>
      </c>
    </row>
    <row r="473" spans="1:42" x14ac:dyDescent="0.25">
      <c r="A473" t="str">
        <f>IF(C473="","",MAX($A$2:A472)+1)</f>
        <v/>
      </c>
      <c r="B473" s="3" t="str">
        <f>IF(C473="","",IF(COUNTIF($C$2:$C472,$C473)=0,MAX($B$2:$B472)+1,""))</f>
        <v/>
      </c>
      <c r="L473" t="s">
        <v>625</v>
      </c>
      <c r="M473" s="3" t="str">
        <f t="shared" si="122"/>
        <v/>
      </c>
      <c r="N473" s="3" t="str">
        <f>IF(C473="","",IF(AND(C473&lt;&gt;"",D473&lt;&gt;"",E473&lt;&gt;"",I473&lt;&gt;"",M473&lt;&gt;"",J473&lt;&gt;"",IFERROR(MATCH(INDEX($B:$B,MATCH($C473,$C:$C,0)),IMAGENES!$B:$B,0),-1)&gt;0),"'si'","'no'"))</f>
        <v/>
      </c>
      <c r="P473" t="str">
        <f t="shared" si="112"/>
        <v/>
      </c>
      <c r="Q473" t="str">
        <f t="shared" si="113"/>
        <v/>
      </c>
      <c r="R473" t="str">
        <f t="shared" si="114"/>
        <v/>
      </c>
      <c r="S473" t="str">
        <f t="shared" si="115"/>
        <v/>
      </c>
      <c r="T473" t="str">
        <f t="shared" si="116"/>
        <v/>
      </c>
      <c r="U473" t="str">
        <f t="shared" si="117"/>
        <v/>
      </c>
      <c r="V473" t="str">
        <f>IF($T473="","",INDEX(CATEGORIAS!$A:$A,MATCH($T473,CATEGORIAS!$B:$B,0)))</f>
        <v/>
      </c>
      <c r="W473" t="str">
        <f>IF($U473="","",INDEX(SUBCATEGORIAS!$A:$A,MATCH($U473,SUBCATEGORIAS!$B:$B,0)))</f>
        <v/>
      </c>
      <c r="X473" t="str">
        <f t="shared" si="118"/>
        <v/>
      </c>
      <c r="Y473" t="str">
        <f t="shared" si="123"/>
        <v/>
      </c>
      <c r="Z473" t="str">
        <f t="shared" si="124"/>
        <v/>
      </c>
      <c r="AB473">
        <v>471</v>
      </c>
      <c r="AC473" t="str">
        <f t="shared" si="127"/>
        <v/>
      </c>
      <c r="AD473" t="str">
        <f>IFERROR(IF(MATCH($AC465,$P:$P,0)&gt;0,CONCATENATE("video: ",IF(OR(INDEX($Y:$Y,MATCH($AC465,$P:$P,0))=0,INDEX($Y:$Y,MATCH($AC465,$P:$P,0))=" ",INDEX($Y:$Y,MATCH($AC465,$P:$P,0))=""),CONCATENATE(CHAR(39),CHAR(39)),CONCATENATE(CHAR(39),INDEX($Y:$Y,MATCH($AC465,$P:$P,0)),CHAR(39))),","),0),"")</f>
        <v>video: '',</v>
      </c>
      <c r="AI473" t="str">
        <f>IF($D473="","",INDEX(CATEGORIAS!$A:$A,MATCH($D473,CATEGORIAS!$B:$B,0)))</f>
        <v/>
      </c>
      <c r="AJ473" t="str">
        <f>IF($E473="","",INDEX(SUBCATEGORIAS!$A:$A,MATCH($E473,SUBCATEGORIAS!$B:$B,0)))</f>
        <v/>
      </c>
      <c r="AK473" t="str">
        <f t="shared" si="119"/>
        <v/>
      </c>
      <c r="AM473" s="2" t="str">
        <f t="shared" si="125"/>
        <v/>
      </c>
      <c r="AN473" t="str">
        <f t="shared" si="126"/>
        <v/>
      </c>
      <c r="AO473" t="str">
        <f t="shared" si="120"/>
        <v/>
      </c>
      <c r="AP473" t="str">
        <f t="shared" si="121"/>
        <v/>
      </c>
    </row>
    <row r="474" spans="1:42" x14ac:dyDescent="0.25">
      <c r="A474" t="str">
        <f>IF(C474="","",MAX($A$2:A473)+1)</f>
        <v/>
      </c>
      <c r="B474" s="3" t="str">
        <f>IF(C474="","",IF(COUNTIF($C$2:$C473,$C474)=0,MAX($B$2:$B473)+1,""))</f>
        <v/>
      </c>
      <c r="L474" t="s">
        <v>625</v>
      </c>
      <c r="M474" s="3" t="str">
        <f t="shared" si="122"/>
        <v/>
      </c>
      <c r="N474" s="3" t="str">
        <f>IF(C474="","",IF(AND(C474&lt;&gt;"",D474&lt;&gt;"",E474&lt;&gt;"",I474&lt;&gt;"",M474&lt;&gt;"",J474&lt;&gt;"",IFERROR(MATCH(INDEX($B:$B,MATCH($C474,$C:$C,0)),IMAGENES!$B:$B,0),-1)&gt;0),"'si'","'no'"))</f>
        <v/>
      </c>
      <c r="P474" t="str">
        <f t="shared" si="112"/>
        <v/>
      </c>
      <c r="Q474" t="str">
        <f t="shared" si="113"/>
        <v/>
      </c>
      <c r="R474" t="str">
        <f t="shared" si="114"/>
        <v/>
      </c>
      <c r="S474" t="str">
        <f t="shared" si="115"/>
        <v/>
      </c>
      <c r="T474" t="str">
        <f t="shared" si="116"/>
        <v/>
      </c>
      <c r="U474" t="str">
        <f t="shared" si="117"/>
        <v/>
      </c>
      <c r="V474" t="str">
        <f>IF($T474="","",INDEX(CATEGORIAS!$A:$A,MATCH($T474,CATEGORIAS!$B:$B,0)))</f>
        <v/>
      </c>
      <c r="W474" t="str">
        <f>IF($U474="","",INDEX(SUBCATEGORIAS!$A:$A,MATCH($U474,SUBCATEGORIAS!$B:$B,0)))</f>
        <v/>
      </c>
      <c r="X474" t="str">
        <f t="shared" si="118"/>
        <v/>
      </c>
      <c r="Y474" t="str">
        <f t="shared" si="123"/>
        <v/>
      </c>
      <c r="Z474" t="str">
        <f t="shared" si="124"/>
        <v/>
      </c>
      <c r="AB474">
        <v>472</v>
      </c>
      <c r="AC474" t="str">
        <f t="shared" si="127"/>
        <v/>
      </c>
      <c r="AD474" t="str">
        <f>IFERROR(IF(MATCH($AC465,$P:$P,0)&gt;0,CONCATENATE("disponible: ",INDEX($Z:$Z,MATCH($AC465,$P:$P,0)),","),0),"")</f>
        <v>disponible: 'si',</v>
      </c>
      <c r="AI474" t="str">
        <f>IF($D474="","",INDEX(CATEGORIAS!$A:$A,MATCH($D474,CATEGORIAS!$B:$B,0)))</f>
        <v/>
      </c>
      <c r="AJ474" t="str">
        <f>IF($E474="","",INDEX(SUBCATEGORIAS!$A:$A,MATCH($E474,SUBCATEGORIAS!$B:$B,0)))</f>
        <v/>
      </c>
      <c r="AK474" t="str">
        <f t="shared" si="119"/>
        <v/>
      </c>
      <c r="AM474" s="2" t="str">
        <f t="shared" si="125"/>
        <v/>
      </c>
      <c r="AN474" t="str">
        <f t="shared" si="126"/>
        <v/>
      </c>
      <c r="AO474" t="str">
        <f t="shared" si="120"/>
        <v/>
      </c>
      <c r="AP474" t="str">
        <f t="shared" si="121"/>
        <v/>
      </c>
    </row>
    <row r="475" spans="1:42" x14ac:dyDescent="0.25">
      <c r="A475" t="str">
        <f>IF(C475="","",MAX($A$2:A474)+1)</f>
        <v/>
      </c>
      <c r="B475" s="3" t="str">
        <f>IF(C475="","",IF(COUNTIF($C$2:$C474,$C475)=0,MAX($B$2:$B474)+1,""))</f>
        <v/>
      </c>
      <c r="L475" t="s">
        <v>625</v>
      </c>
      <c r="M475" s="3" t="str">
        <f t="shared" si="122"/>
        <v/>
      </c>
      <c r="N475" s="3" t="str">
        <f>IF(C475="","",IF(AND(C475&lt;&gt;"",D475&lt;&gt;"",E475&lt;&gt;"",I475&lt;&gt;"",M475&lt;&gt;"",J475&lt;&gt;"",IFERROR(MATCH(INDEX($B:$B,MATCH($C475,$C:$C,0)),IMAGENES!$B:$B,0),-1)&gt;0),"'si'","'no'"))</f>
        <v/>
      </c>
      <c r="P475" t="str">
        <f t="shared" si="112"/>
        <v/>
      </c>
      <c r="Q475" t="str">
        <f t="shared" si="113"/>
        <v/>
      </c>
      <c r="R475" t="str">
        <f t="shared" si="114"/>
        <v/>
      </c>
      <c r="S475" t="str">
        <f t="shared" si="115"/>
        <v/>
      </c>
      <c r="T475" t="str">
        <f t="shared" si="116"/>
        <v/>
      </c>
      <c r="U475" t="str">
        <f t="shared" si="117"/>
        <v/>
      </c>
      <c r="V475" t="str">
        <f>IF($T475="","",INDEX(CATEGORIAS!$A:$A,MATCH($T475,CATEGORIAS!$B:$B,0)))</f>
        <v/>
      </c>
      <c r="W475" t="str">
        <f>IF($U475="","",INDEX(SUBCATEGORIAS!$A:$A,MATCH($U475,SUBCATEGORIAS!$B:$B,0)))</f>
        <v/>
      </c>
      <c r="X475" t="str">
        <f t="shared" si="118"/>
        <v/>
      </c>
      <c r="Y475" t="str">
        <f t="shared" si="123"/>
        <v/>
      </c>
      <c r="Z475" t="str">
        <f t="shared" si="124"/>
        <v/>
      </c>
      <c r="AB475">
        <v>473</v>
      </c>
      <c r="AC475" t="str">
        <f t="shared" si="127"/>
        <v/>
      </c>
      <c r="AD475" t="str">
        <f>IFERROR(IF(MATCH($AC465,$P:$P,0)&gt;0,"},",0),"")</f>
        <v>},</v>
      </c>
      <c r="AI475" t="str">
        <f>IF($D475="","",INDEX(CATEGORIAS!$A:$A,MATCH($D475,CATEGORIAS!$B:$B,0)))</f>
        <v/>
      </c>
      <c r="AJ475" t="str">
        <f>IF($E475="","",INDEX(SUBCATEGORIAS!$A:$A,MATCH($E475,SUBCATEGORIAS!$B:$B,0)))</f>
        <v/>
      </c>
      <c r="AK475" t="str">
        <f t="shared" si="119"/>
        <v/>
      </c>
      <c r="AM475" s="2" t="str">
        <f t="shared" si="125"/>
        <v/>
      </c>
      <c r="AN475" t="str">
        <f t="shared" si="126"/>
        <v/>
      </c>
      <c r="AO475" t="str">
        <f t="shared" si="120"/>
        <v/>
      </c>
      <c r="AP475" t="str">
        <f t="shared" si="121"/>
        <v/>
      </c>
    </row>
    <row r="476" spans="1:42" x14ac:dyDescent="0.25">
      <c r="A476" t="str">
        <f>IF(C476="","",MAX($A$2:A475)+1)</f>
        <v/>
      </c>
      <c r="B476" s="3" t="str">
        <f>IF(C476="","",IF(COUNTIF($C$2:$C475,$C476)=0,MAX($B$2:$B475)+1,""))</f>
        <v/>
      </c>
      <c r="L476" t="s">
        <v>625</v>
      </c>
      <c r="M476" s="3" t="str">
        <f t="shared" si="122"/>
        <v/>
      </c>
      <c r="N476" s="3" t="str">
        <f>IF(C476="","",IF(AND(C476&lt;&gt;"",D476&lt;&gt;"",E476&lt;&gt;"",I476&lt;&gt;"",M476&lt;&gt;"",J476&lt;&gt;"",IFERROR(MATCH(INDEX($B:$B,MATCH($C476,$C:$C,0)),IMAGENES!$B:$B,0),-1)&gt;0),"'si'","'no'"))</f>
        <v/>
      </c>
      <c r="P476" t="str">
        <f t="shared" si="112"/>
        <v/>
      </c>
      <c r="Q476" t="str">
        <f t="shared" si="113"/>
        <v/>
      </c>
      <c r="R476" t="str">
        <f t="shared" si="114"/>
        <v/>
      </c>
      <c r="S476" t="str">
        <f t="shared" si="115"/>
        <v/>
      </c>
      <c r="T476" t="str">
        <f t="shared" si="116"/>
        <v/>
      </c>
      <c r="U476" t="str">
        <f t="shared" si="117"/>
        <v/>
      </c>
      <c r="V476" t="str">
        <f>IF($T476="","",INDEX(CATEGORIAS!$A:$A,MATCH($T476,CATEGORIAS!$B:$B,0)))</f>
        <v/>
      </c>
      <c r="W476" t="str">
        <f>IF($U476="","",INDEX(SUBCATEGORIAS!$A:$A,MATCH($U476,SUBCATEGORIAS!$B:$B,0)))</f>
        <v/>
      </c>
      <c r="X476" t="str">
        <f t="shared" si="118"/>
        <v/>
      </c>
      <c r="Y476" t="str">
        <f t="shared" si="123"/>
        <v/>
      </c>
      <c r="Z476" t="str">
        <f t="shared" si="124"/>
        <v/>
      </c>
      <c r="AB476">
        <v>474</v>
      </c>
      <c r="AC476">
        <f t="shared" si="127"/>
        <v>44</v>
      </c>
      <c r="AD476" t="str">
        <f>IFERROR(IF(MATCH($AC476,$P:$P,0)&gt;0,"{",0),"")</f>
        <v>{</v>
      </c>
      <c r="AI476" t="str">
        <f>IF($D476="","",INDEX(CATEGORIAS!$A:$A,MATCH($D476,CATEGORIAS!$B:$B,0)))</f>
        <v/>
      </c>
      <c r="AJ476" t="str">
        <f>IF($E476="","",INDEX(SUBCATEGORIAS!$A:$A,MATCH($E476,SUBCATEGORIAS!$B:$B,0)))</f>
        <v/>
      </c>
      <c r="AK476" t="str">
        <f t="shared" si="119"/>
        <v/>
      </c>
      <c r="AM476" s="2" t="str">
        <f t="shared" si="125"/>
        <v/>
      </c>
      <c r="AN476" t="str">
        <f t="shared" si="126"/>
        <v/>
      </c>
      <c r="AO476" t="str">
        <f t="shared" si="120"/>
        <v/>
      </c>
      <c r="AP476" t="str">
        <f t="shared" si="121"/>
        <v/>
      </c>
    </row>
    <row r="477" spans="1:42" x14ac:dyDescent="0.25">
      <c r="A477" t="str">
        <f>IF(C477="","",MAX($A$2:A476)+1)</f>
        <v/>
      </c>
      <c r="B477" s="3" t="str">
        <f>IF(C477="","",IF(COUNTIF($C$2:$C476,$C477)=0,MAX($B$2:$B476)+1,""))</f>
        <v/>
      </c>
      <c r="L477" t="s">
        <v>625</v>
      </c>
      <c r="M477" s="3" t="str">
        <f t="shared" si="122"/>
        <v/>
      </c>
      <c r="N477" s="3" t="str">
        <f>IF(C477="","",IF(AND(C477&lt;&gt;"",D477&lt;&gt;"",E477&lt;&gt;"",I477&lt;&gt;"",M477&lt;&gt;"",J477&lt;&gt;"",IFERROR(MATCH(INDEX($B:$B,MATCH($C477,$C:$C,0)),IMAGENES!$B:$B,0),-1)&gt;0),"'si'","'no'"))</f>
        <v/>
      </c>
      <c r="P477" t="str">
        <f t="shared" si="112"/>
        <v/>
      </c>
      <c r="Q477" t="str">
        <f t="shared" si="113"/>
        <v/>
      </c>
      <c r="R477" t="str">
        <f t="shared" si="114"/>
        <v/>
      </c>
      <c r="S477" t="str">
        <f t="shared" si="115"/>
        <v/>
      </c>
      <c r="T477" t="str">
        <f t="shared" si="116"/>
        <v/>
      </c>
      <c r="U477" t="str">
        <f t="shared" si="117"/>
        <v/>
      </c>
      <c r="V477" t="str">
        <f>IF($T477="","",INDEX(CATEGORIAS!$A:$A,MATCH($T477,CATEGORIAS!$B:$B,0)))</f>
        <v/>
      </c>
      <c r="W477" t="str">
        <f>IF($U477="","",INDEX(SUBCATEGORIAS!$A:$A,MATCH($U477,SUBCATEGORIAS!$B:$B,0)))</f>
        <v/>
      </c>
      <c r="X477" t="str">
        <f t="shared" si="118"/>
        <v/>
      </c>
      <c r="Y477" t="str">
        <f t="shared" si="123"/>
        <v/>
      </c>
      <c r="Z477" t="str">
        <f t="shared" si="124"/>
        <v/>
      </c>
      <c r="AB477">
        <v>475</v>
      </c>
      <c r="AC477" t="str">
        <f t="shared" si="127"/>
        <v/>
      </c>
      <c r="AD477" t="str">
        <f>IFERROR(IF(MATCH($AC476,$P:$P,0)&gt;0,CONCATENATE("id_articulo: ",$AC476,","),0),"")</f>
        <v>id_articulo: 44,</v>
      </c>
      <c r="AI477" t="str">
        <f>IF($D477="","",INDEX(CATEGORIAS!$A:$A,MATCH($D477,CATEGORIAS!$B:$B,0)))</f>
        <v/>
      </c>
      <c r="AJ477" t="str">
        <f>IF($E477="","",INDEX(SUBCATEGORIAS!$A:$A,MATCH($E477,SUBCATEGORIAS!$B:$B,0)))</f>
        <v/>
      </c>
      <c r="AK477" t="str">
        <f t="shared" si="119"/>
        <v/>
      </c>
      <c r="AM477" s="2" t="str">
        <f t="shared" si="125"/>
        <v/>
      </c>
      <c r="AN477" t="str">
        <f t="shared" si="126"/>
        <v/>
      </c>
      <c r="AO477" t="str">
        <f t="shared" si="120"/>
        <v/>
      </c>
      <c r="AP477" t="str">
        <f t="shared" si="121"/>
        <v/>
      </c>
    </row>
    <row r="478" spans="1:42" x14ac:dyDescent="0.25">
      <c r="A478" t="str">
        <f>IF(C478="","",MAX($A$2:A477)+1)</f>
        <v/>
      </c>
      <c r="B478" s="3" t="str">
        <f>IF(C478="","",IF(COUNTIF($C$2:$C477,$C478)=0,MAX($B$2:$B477)+1,""))</f>
        <v/>
      </c>
      <c r="L478" t="s">
        <v>625</v>
      </c>
      <c r="M478" s="3" t="str">
        <f t="shared" si="122"/>
        <v/>
      </c>
      <c r="N478" s="3" t="str">
        <f>IF(C478="","",IF(AND(C478&lt;&gt;"",D478&lt;&gt;"",E478&lt;&gt;"",I478&lt;&gt;"",M478&lt;&gt;"",J478&lt;&gt;"",IFERROR(MATCH(INDEX($B:$B,MATCH($C478,$C:$C,0)),IMAGENES!$B:$B,0),-1)&gt;0),"'si'","'no'"))</f>
        <v/>
      </c>
      <c r="P478" t="str">
        <f t="shared" si="112"/>
        <v/>
      </c>
      <c r="Q478" t="str">
        <f t="shared" si="113"/>
        <v/>
      </c>
      <c r="R478" t="str">
        <f t="shared" si="114"/>
        <v/>
      </c>
      <c r="S478" t="str">
        <f t="shared" si="115"/>
        <v/>
      </c>
      <c r="T478" t="str">
        <f t="shared" si="116"/>
        <v/>
      </c>
      <c r="U478" t="str">
        <f t="shared" si="117"/>
        <v/>
      </c>
      <c r="V478" t="str">
        <f>IF($T478="","",INDEX(CATEGORIAS!$A:$A,MATCH($T478,CATEGORIAS!$B:$B,0)))</f>
        <v/>
      </c>
      <c r="W478" t="str">
        <f>IF($U478="","",INDEX(SUBCATEGORIAS!$A:$A,MATCH($U478,SUBCATEGORIAS!$B:$B,0)))</f>
        <v/>
      </c>
      <c r="X478" t="str">
        <f t="shared" si="118"/>
        <v/>
      </c>
      <c r="Y478" t="str">
        <f t="shared" si="123"/>
        <v/>
      </c>
      <c r="Z478" t="str">
        <f t="shared" si="124"/>
        <v/>
      </c>
      <c r="AB478">
        <v>476</v>
      </c>
      <c r="AC478" t="str">
        <f t="shared" si="127"/>
        <v/>
      </c>
      <c r="AD478" t="str">
        <f>IFERROR(IF(MATCH($AC476,$P:$P,0)&gt;0,CONCATENATE("nombre: '",INDEX($Q:$Q,MATCH($AC476,$P:$P,0)),"',"),0),"")</f>
        <v>nombre: 'Cometa de abejita',</v>
      </c>
      <c r="AI478" t="str">
        <f>IF($D478="","",INDEX(CATEGORIAS!$A:$A,MATCH($D478,CATEGORIAS!$B:$B,0)))</f>
        <v/>
      </c>
      <c r="AJ478" t="str">
        <f>IF($E478="","",INDEX(SUBCATEGORIAS!$A:$A,MATCH($E478,SUBCATEGORIAS!$B:$B,0)))</f>
        <v/>
      </c>
      <c r="AK478" t="str">
        <f t="shared" si="119"/>
        <v/>
      </c>
      <c r="AM478" s="2" t="str">
        <f t="shared" si="125"/>
        <v/>
      </c>
      <c r="AN478" t="str">
        <f t="shared" si="126"/>
        <v/>
      </c>
      <c r="AO478" t="str">
        <f t="shared" si="120"/>
        <v/>
      </c>
      <c r="AP478" t="str">
        <f t="shared" si="121"/>
        <v/>
      </c>
    </row>
    <row r="479" spans="1:42" x14ac:dyDescent="0.25">
      <c r="A479" t="str">
        <f>IF(C479="","",MAX($A$2:A478)+1)</f>
        <v/>
      </c>
      <c r="B479" s="3" t="str">
        <f>IF(C479="","",IF(COUNTIF($C$2:$C478,$C479)=0,MAX($B$2:$B478)+1,""))</f>
        <v/>
      </c>
      <c r="L479" t="s">
        <v>625</v>
      </c>
      <c r="M479" s="3" t="str">
        <f t="shared" si="122"/>
        <v/>
      </c>
      <c r="N479" s="3" t="str">
        <f>IF(C479="","",IF(AND(C479&lt;&gt;"",D479&lt;&gt;"",E479&lt;&gt;"",I479&lt;&gt;"",M479&lt;&gt;"",J479&lt;&gt;"",IFERROR(MATCH(INDEX($B:$B,MATCH($C479,$C:$C,0)),IMAGENES!$B:$B,0),-1)&gt;0),"'si'","'no'"))</f>
        <v/>
      </c>
      <c r="P479" t="str">
        <f t="shared" si="112"/>
        <v/>
      </c>
      <c r="Q479" t="str">
        <f t="shared" si="113"/>
        <v/>
      </c>
      <c r="R479" t="str">
        <f t="shared" si="114"/>
        <v/>
      </c>
      <c r="S479" t="str">
        <f t="shared" si="115"/>
        <v/>
      </c>
      <c r="T479" t="str">
        <f t="shared" si="116"/>
        <v/>
      </c>
      <c r="U479" t="str">
        <f t="shared" si="117"/>
        <v/>
      </c>
      <c r="V479" t="str">
        <f>IF($T479="","",INDEX(CATEGORIAS!$A:$A,MATCH($T479,CATEGORIAS!$B:$B,0)))</f>
        <v/>
      </c>
      <c r="W479" t="str">
        <f>IF($U479="","",INDEX(SUBCATEGORIAS!$A:$A,MATCH($U479,SUBCATEGORIAS!$B:$B,0)))</f>
        <v/>
      </c>
      <c r="X479" t="str">
        <f t="shared" si="118"/>
        <v/>
      </c>
      <c r="Y479" t="str">
        <f t="shared" si="123"/>
        <v/>
      </c>
      <c r="Z479" t="str">
        <f t="shared" si="124"/>
        <v/>
      </c>
      <c r="AB479">
        <v>477</v>
      </c>
      <c r="AC479" t="str">
        <f t="shared" si="127"/>
        <v/>
      </c>
      <c r="AD479" t="str">
        <f>IFERROR(IF(MATCH($AC476,$P:$P,0)&gt;0,CONCATENATE("descripcion: '",INDEX($R:$R,MATCH($AC476,$P:$P,0)),"',"),0),"")</f>
        <v>descripcion: 'Cometa de abejita 78x76cm.',</v>
      </c>
      <c r="AI479" t="str">
        <f>IF($D479="","",INDEX(CATEGORIAS!$A:$A,MATCH($D479,CATEGORIAS!$B:$B,0)))</f>
        <v/>
      </c>
      <c r="AJ479" t="str">
        <f>IF($E479="","",INDEX(SUBCATEGORIAS!$A:$A,MATCH($E479,SUBCATEGORIAS!$B:$B,0)))</f>
        <v/>
      </c>
      <c r="AK479" t="str">
        <f t="shared" si="119"/>
        <v/>
      </c>
      <c r="AM479" s="2" t="str">
        <f t="shared" si="125"/>
        <v/>
      </c>
      <c r="AN479" t="str">
        <f t="shared" si="126"/>
        <v/>
      </c>
      <c r="AO479" t="str">
        <f t="shared" si="120"/>
        <v/>
      </c>
      <c r="AP479" t="str">
        <f t="shared" si="121"/>
        <v/>
      </c>
    </row>
    <row r="480" spans="1:42" x14ac:dyDescent="0.25">
      <c r="A480" t="str">
        <f>IF(C480="","",MAX($A$2:A479)+1)</f>
        <v/>
      </c>
      <c r="B480" s="3" t="str">
        <f>IF(C480="","",IF(COUNTIF($C$2:$C479,$C480)=0,MAX($B$2:$B479)+1,""))</f>
        <v/>
      </c>
      <c r="L480" t="s">
        <v>625</v>
      </c>
      <c r="M480" s="3" t="str">
        <f t="shared" si="122"/>
        <v/>
      </c>
      <c r="N480" s="3" t="str">
        <f>IF(C480="","",IF(AND(C480&lt;&gt;"",D480&lt;&gt;"",E480&lt;&gt;"",I480&lt;&gt;"",M480&lt;&gt;"",J480&lt;&gt;"",IFERROR(MATCH(INDEX($B:$B,MATCH($C480,$C:$C,0)),IMAGENES!$B:$B,0),-1)&gt;0),"'si'","'no'"))</f>
        <v/>
      </c>
      <c r="P480" t="str">
        <f t="shared" si="112"/>
        <v/>
      </c>
      <c r="Q480" t="str">
        <f t="shared" si="113"/>
        <v/>
      </c>
      <c r="R480" t="str">
        <f t="shared" si="114"/>
        <v/>
      </c>
      <c r="S480" t="str">
        <f t="shared" si="115"/>
        <v/>
      </c>
      <c r="T480" t="str">
        <f t="shared" si="116"/>
        <v/>
      </c>
      <c r="U480" t="str">
        <f t="shared" si="117"/>
        <v/>
      </c>
      <c r="V480" t="str">
        <f>IF($T480="","",INDEX(CATEGORIAS!$A:$A,MATCH($T480,CATEGORIAS!$B:$B,0)))</f>
        <v/>
      </c>
      <c r="W480" t="str">
        <f>IF($U480="","",INDEX(SUBCATEGORIAS!$A:$A,MATCH($U480,SUBCATEGORIAS!$B:$B,0)))</f>
        <v/>
      </c>
      <c r="X480" t="str">
        <f t="shared" si="118"/>
        <v/>
      </c>
      <c r="Y480" t="str">
        <f t="shared" si="123"/>
        <v/>
      </c>
      <c r="Z480" t="str">
        <f t="shared" si="124"/>
        <v/>
      </c>
      <c r="AB480">
        <v>478</v>
      </c>
      <c r="AC480" t="str">
        <f t="shared" si="127"/>
        <v/>
      </c>
      <c r="AD480" t="str">
        <f>IFERROR(IF(MATCH($AC476,$P:$P,0)&gt;0,CONCATENATE("descripcion_larga: '",INDEX($S:$S,MATCH($AC476,$P:$P,0)),"',"),0),"")</f>
        <v>descripcion_larga: '0',</v>
      </c>
      <c r="AI480" t="str">
        <f>IF($D480="","",INDEX(CATEGORIAS!$A:$A,MATCH($D480,CATEGORIAS!$B:$B,0)))</f>
        <v/>
      </c>
      <c r="AJ480" t="str">
        <f>IF($E480="","",INDEX(SUBCATEGORIAS!$A:$A,MATCH($E480,SUBCATEGORIAS!$B:$B,0)))</f>
        <v/>
      </c>
      <c r="AK480" t="str">
        <f t="shared" si="119"/>
        <v/>
      </c>
      <c r="AM480" s="2" t="str">
        <f t="shared" si="125"/>
        <v/>
      </c>
      <c r="AN480" t="str">
        <f t="shared" si="126"/>
        <v/>
      </c>
      <c r="AO480" t="str">
        <f t="shared" si="120"/>
        <v/>
      </c>
      <c r="AP480" t="str">
        <f t="shared" si="121"/>
        <v/>
      </c>
    </row>
    <row r="481" spans="1:42" x14ac:dyDescent="0.25">
      <c r="A481" t="str">
        <f>IF(C481="","",MAX($A$2:A480)+1)</f>
        <v/>
      </c>
      <c r="B481" s="3" t="str">
        <f>IF(C481="","",IF(COUNTIF($C$2:$C480,$C481)=0,MAX($B$2:$B480)+1,""))</f>
        <v/>
      </c>
      <c r="L481" t="s">
        <v>625</v>
      </c>
      <c r="M481" s="3" t="str">
        <f t="shared" si="122"/>
        <v/>
      </c>
      <c r="N481" s="3" t="str">
        <f>IF(C481="","",IF(AND(C481&lt;&gt;"",D481&lt;&gt;"",E481&lt;&gt;"",I481&lt;&gt;"",M481&lt;&gt;"",J481&lt;&gt;"",IFERROR(MATCH(INDEX($B:$B,MATCH($C481,$C:$C,0)),IMAGENES!$B:$B,0),-1)&gt;0),"'si'","'no'"))</f>
        <v/>
      </c>
      <c r="P481" t="str">
        <f t="shared" si="112"/>
        <v/>
      </c>
      <c r="Q481" t="str">
        <f t="shared" si="113"/>
        <v/>
      </c>
      <c r="R481" t="str">
        <f t="shared" si="114"/>
        <v/>
      </c>
      <c r="S481" t="str">
        <f t="shared" si="115"/>
        <v/>
      </c>
      <c r="T481" t="str">
        <f t="shared" si="116"/>
        <v/>
      </c>
      <c r="U481" t="str">
        <f t="shared" si="117"/>
        <v/>
      </c>
      <c r="V481" t="str">
        <f>IF($T481="","",INDEX(CATEGORIAS!$A:$A,MATCH($T481,CATEGORIAS!$B:$B,0)))</f>
        <v/>
      </c>
      <c r="W481" t="str">
        <f>IF($U481="","",INDEX(SUBCATEGORIAS!$A:$A,MATCH($U481,SUBCATEGORIAS!$B:$B,0)))</f>
        <v/>
      </c>
      <c r="X481" t="str">
        <f t="shared" si="118"/>
        <v/>
      </c>
      <c r="Y481" t="str">
        <f t="shared" si="123"/>
        <v/>
      </c>
      <c r="Z481" t="str">
        <f t="shared" si="124"/>
        <v/>
      </c>
      <c r="AB481">
        <v>479</v>
      </c>
      <c r="AC481" t="str">
        <f t="shared" si="127"/>
        <v/>
      </c>
      <c r="AD481" t="str">
        <f>IFERROR(IF(MATCH($AC476,$P:$P,0)&gt;0,CONCATENATE("id_categoria: '",INDEX($V:$V,MATCH($AC476,$P:$P,0)),"',"),0),"")</f>
        <v>id_categoria: '7',</v>
      </c>
      <c r="AI481" t="str">
        <f>IF($D481="","",INDEX(CATEGORIAS!$A:$A,MATCH($D481,CATEGORIAS!$B:$B,0)))</f>
        <v/>
      </c>
      <c r="AJ481" t="str">
        <f>IF($E481="","",INDEX(SUBCATEGORIAS!$A:$A,MATCH($E481,SUBCATEGORIAS!$B:$B,0)))</f>
        <v/>
      </c>
      <c r="AK481" t="str">
        <f t="shared" si="119"/>
        <v/>
      </c>
      <c r="AM481" s="2" t="str">
        <f t="shared" si="125"/>
        <v/>
      </c>
      <c r="AN481" t="str">
        <f t="shared" si="126"/>
        <v/>
      </c>
      <c r="AO481" t="str">
        <f t="shared" si="120"/>
        <v/>
      </c>
      <c r="AP481" t="str">
        <f t="shared" si="121"/>
        <v/>
      </c>
    </row>
    <row r="482" spans="1:42" x14ac:dyDescent="0.25">
      <c r="A482" t="str">
        <f>IF(C482="","",MAX($A$2:A481)+1)</f>
        <v/>
      </c>
      <c r="B482" s="3" t="str">
        <f>IF(C482="","",IF(COUNTIF($C$2:$C481,$C482)=0,MAX($B$2:$B481)+1,""))</f>
        <v/>
      </c>
      <c r="L482" t="s">
        <v>625</v>
      </c>
      <c r="M482" s="3" t="str">
        <f t="shared" si="122"/>
        <v/>
      </c>
      <c r="N482" s="3" t="str">
        <f>IF(C482="","",IF(AND(C482&lt;&gt;"",D482&lt;&gt;"",E482&lt;&gt;"",I482&lt;&gt;"",M482&lt;&gt;"",J482&lt;&gt;"",IFERROR(MATCH(INDEX($B:$B,MATCH($C482,$C:$C,0)),IMAGENES!$B:$B,0),-1)&gt;0),"'si'","'no'"))</f>
        <v/>
      </c>
      <c r="P482" t="str">
        <f t="shared" si="112"/>
        <v/>
      </c>
      <c r="Q482" t="str">
        <f t="shared" si="113"/>
        <v/>
      </c>
      <c r="R482" t="str">
        <f t="shared" si="114"/>
        <v/>
      </c>
      <c r="S482" t="str">
        <f t="shared" si="115"/>
        <v/>
      </c>
      <c r="T482" t="str">
        <f t="shared" si="116"/>
        <v/>
      </c>
      <c r="U482" t="str">
        <f t="shared" si="117"/>
        <v/>
      </c>
      <c r="V482" t="str">
        <f>IF($T482="","",INDEX(CATEGORIAS!$A:$A,MATCH($T482,CATEGORIAS!$B:$B,0)))</f>
        <v/>
      </c>
      <c r="W482" t="str">
        <f>IF($U482="","",INDEX(SUBCATEGORIAS!$A:$A,MATCH($U482,SUBCATEGORIAS!$B:$B,0)))</f>
        <v/>
      </c>
      <c r="X482" t="str">
        <f t="shared" si="118"/>
        <v/>
      </c>
      <c r="Y482" t="str">
        <f t="shared" si="123"/>
        <v/>
      </c>
      <c r="Z482" t="str">
        <f t="shared" si="124"/>
        <v/>
      </c>
      <c r="AB482">
        <v>480</v>
      </c>
      <c r="AC482" t="str">
        <f t="shared" si="127"/>
        <v/>
      </c>
      <c r="AD482" t="str">
        <f>IFERROR(IF(MATCH($AC476,$P:$P,0)&gt;0,CONCATENATE("id_subcategoria: '",INDEX($W:$W,MATCH($AC476,$P:$P,0)),"',"),0),"")</f>
        <v>id_subcategoria: '35',</v>
      </c>
      <c r="AI482" t="str">
        <f>IF($D482="","",INDEX(CATEGORIAS!$A:$A,MATCH($D482,CATEGORIAS!$B:$B,0)))</f>
        <v/>
      </c>
      <c r="AJ482" t="str">
        <f>IF($E482="","",INDEX(SUBCATEGORIAS!$A:$A,MATCH($E482,SUBCATEGORIAS!$B:$B,0)))</f>
        <v/>
      </c>
      <c r="AK482" t="str">
        <f t="shared" si="119"/>
        <v/>
      </c>
      <c r="AM482" s="2" t="str">
        <f t="shared" si="125"/>
        <v/>
      </c>
      <c r="AN482" t="str">
        <f t="shared" si="126"/>
        <v/>
      </c>
      <c r="AO482" t="str">
        <f t="shared" si="120"/>
        <v/>
      </c>
      <c r="AP482" t="str">
        <f t="shared" si="121"/>
        <v/>
      </c>
    </row>
    <row r="483" spans="1:42" x14ac:dyDescent="0.25">
      <c r="A483" t="str">
        <f>IF(C483="","",MAX($A$2:A482)+1)</f>
        <v/>
      </c>
      <c r="B483" s="3" t="str">
        <f>IF(C483="","",IF(COUNTIF($C$2:$C482,$C483)=0,MAX($B$2:$B482)+1,""))</f>
        <v/>
      </c>
      <c r="L483" t="s">
        <v>625</v>
      </c>
      <c r="M483" s="3" t="str">
        <f t="shared" si="122"/>
        <v/>
      </c>
      <c r="N483" s="3" t="str">
        <f>IF(C483="","",IF(AND(C483&lt;&gt;"",D483&lt;&gt;"",E483&lt;&gt;"",I483&lt;&gt;"",M483&lt;&gt;"",J483&lt;&gt;"",IFERROR(MATCH(INDEX($B:$B,MATCH($C483,$C:$C,0)),IMAGENES!$B:$B,0),-1)&gt;0),"'si'","'no'"))</f>
        <v/>
      </c>
      <c r="P483" t="str">
        <f t="shared" si="112"/>
        <v/>
      </c>
      <c r="Q483" t="str">
        <f t="shared" si="113"/>
        <v/>
      </c>
      <c r="R483" t="str">
        <f t="shared" si="114"/>
        <v/>
      </c>
      <c r="S483" t="str">
        <f t="shared" si="115"/>
        <v/>
      </c>
      <c r="T483" t="str">
        <f t="shared" si="116"/>
        <v/>
      </c>
      <c r="U483" t="str">
        <f t="shared" si="117"/>
        <v/>
      </c>
      <c r="V483" t="str">
        <f>IF($T483="","",INDEX(CATEGORIAS!$A:$A,MATCH($T483,CATEGORIAS!$B:$B,0)))</f>
        <v/>
      </c>
      <c r="W483" t="str">
        <f>IF($U483="","",INDEX(SUBCATEGORIAS!$A:$A,MATCH($U483,SUBCATEGORIAS!$B:$B,0)))</f>
        <v/>
      </c>
      <c r="X483" t="str">
        <f t="shared" si="118"/>
        <v/>
      </c>
      <c r="Y483" t="str">
        <f t="shared" si="123"/>
        <v/>
      </c>
      <c r="Z483" t="str">
        <f t="shared" si="124"/>
        <v/>
      </c>
      <c r="AB483">
        <v>481</v>
      </c>
      <c r="AC483" t="str">
        <f t="shared" si="127"/>
        <v/>
      </c>
      <c r="AD483" t="str">
        <f>IFERROR(IF(MATCH($AC476,$P:$P,0)&gt;0,CONCATENATE("precio: ",INDEX($X:$X,MATCH($AC476,$P:$P,0)),","),0),"")</f>
        <v>precio: 1500,</v>
      </c>
      <c r="AI483" t="str">
        <f>IF($D483="","",INDEX(CATEGORIAS!$A:$A,MATCH($D483,CATEGORIAS!$B:$B,0)))</f>
        <v/>
      </c>
      <c r="AJ483" t="str">
        <f>IF($E483="","",INDEX(SUBCATEGORIAS!$A:$A,MATCH($E483,SUBCATEGORIAS!$B:$B,0)))</f>
        <v/>
      </c>
      <c r="AK483" t="str">
        <f t="shared" si="119"/>
        <v/>
      </c>
      <c r="AM483" s="2" t="str">
        <f t="shared" si="125"/>
        <v/>
      </c>
      <c r="AN483" t="str">
        <f t="shared" si="126"/>
        <v/>
      </c>
      <c r="AO483" t="str">
        <f t="shared" si="120"/>
        <v/>
      </c>
      <c r="AP483" t="str">
        <f t="shared" si="121"/>
        <v/>
      </c>
    </row>
    <row r="484" spans="1:42" x14ac:dyDescent="0.25">
      <c r="A484" t="str">
        <f>IF(C484="","",MAX($A$2:A483)+1)</f>
        <v/>
      </c>
      <c r="B484" s="3" t="str">
        <f>IF(C484="","",IF(COUNTIF($C$2:$C483,$C484)=0,MAX($B$2:$B483)+1,""))</f>
        <v/>
      </c>
      <c r="L484" t="s">
        <v>625</v>
      </c>
      <c r="M484" s="3" t="str">
        <f t="shared" si="122"/>
        <v/>
      </c>
      <c r="N484" s="3" t="str">
        <f>IF(C484="","",IF(AND(C484&lt;&gt;"",D484&lt;&gt;"",E484&lt;&gt;"",I484&lt;&gt;"",M484&lt;&gt;"",J484&lt;&gt;"",IFERROR(MATCH(INDEX($B:$B,MATCH($C484,$C:$C,0)),IMAGENES!$B:$B,0),-1)&gt;0),"'si'","'no'"))</f>
        <v/>
      </c>
      <c r="P484" t="str">
        <f t="shared" si="112"/>
        <v/>
      </c>
      <c r="Q484" t="str">
        <f t="shared" si="113"/>
        <v/>
      </c>
      <c r="R484" t="str">
        <f t="shared" si="114"/>
        <v/>
      </c>
      <c r="S484" t="str">
        <f t="shared" si="115"/>
        <v/>
      </c>
      <c r="T484" t="str">
        <f t="shared" si="116"/>
        <v/>
      </c>
      <c r="U484" t="str">
        <f t="shared" si="117"/>
        <v/>
      </c>
      <c r="V484" t="str">
        <f>IF($T484="","",INDEX(CATEGORIAS!$A:$A,MATCH($T484,CATEGORIAS!$B:$B,0)))</f>
        <v/>
      </c>
      <c r="W484" t="str">
        <f>IF($U484="","",INDEX(SUBCATEGORIAS!$A:$A,MATCH($U484,SUBCATEGORIAS!$B:$B,0)))</f>
        <v/>
      </c>
      <c r="X484" t="str">
        <f t="shared" si="118"/>
        <v/>
      </c>
      <c r="Y484" t="str">
        <f t="shared" si="123"/>
        <v/>
      </c>
      <c r="Z484" t="str">
        <f t="shared" si="124"/>
        <v/>
      </c>
      <c r="AB484">
        <v>482</v>
      </c>
      <c r="AC484" t="str">
        <f t="shared" si="127"/>
        <v/>
      </c>
      <c r="AD484" t="str">
        <f>IFERROR(IF(MATCH($AC476,$P:$P,0)&gt;0,CONCATENATE("video: ",IF(OR(INDEX($Y:$Y,MATCH($AC476,$P:$P,0))=0,INDEX($Y:$Y,MATCH($AC476,$P:$P,0))=" ",INDEX($Y:$Y,MATCH($AC476,$P:$P,0))=""),CONCATENATE(CHAR(39),CHAR(39)),CONCATENATE(CHAR(39),INDEX($Y:$Y,MATCH($AC476,$P:$P,0)),CHAR(39))),","),0),"")</f>
        <v>video: '',</v>
      </c>
      <c r="AI484" t="str">
        <f>IF($D484="","",INDEX(CATEGORIAS!$A:$A,MATCH($D484,CATEGORIAS!$B:$B,0)))</f>
        <v/>
      </c>
      <c r="AJ484" t="str">
        <f>IF($E484="","",INDEX(SUBCATEGORIAS!$A:$A,MATCH($E484,SUBCATEGORIAS!$B:$B,0)))</f>
        <v/>
      </c>
      <c r="AK484" t="str">
        <f t="shared" si="119"/>
        <v/>
      </c>
      <c r="AM484" s="2" t="str">
        <f t="shared" si="125"/>
        <v/>
      </c>
      <c r="AN484" t="str">
        <f t="shared" si="126"/>
        <v/>
      </c>
      <c r="AO484" t="str">
        <f t="shared" si="120"/>
        <v/>
      </c>
      <c r="AP484" t="str">
        <f t="shared" si="121"/>
        <v/>
      </c>
    </row>
    <row r="485" spans="1:42" x14ac:dyDescent="0.25">
      <c r="A485" t="str">
        <f>IF(C485="","",MAX($A$2:A484)+1)</f>
        <v/>
      </c>
      <c r="B485" s="3" t="str">
        <f>IF(C485="","",IF(COUNTIF($C$2:$C484,$C485)=0,MAX($B$2:$B484)+1,""))</f>
        <v/>
      </c>
      <c r="L485" t="s">
        <v>625</v>
      </c>
      <c r="M485" s="3" t="str">
        <f t="shared" si="122"/>
        <v/>
      </c>
      <c r="N485" s="3" t="str">
        <f>IF(C485="","",IF(AND(C485&lt;&gt;"",D485&lt;&gt;"",E485&lt;&gt;"",I485&lt;&gt;"",M485&lt;&gt;"",J485&lt;&gt;"",IFERROR(MATCH(INDEX($B:$B,MATCH($C485,$C:$C,0)),IMAGENES!$B:$B,0),-1)&gt;0),"'si'","'no'"))</f>
        <v/>
      </c>
      <c r="P485" t="str">
        <f t="shared" si="112"/>
        <v/>
      </c>
      <c r="Q485" t="str">
        <f t="shared" si="113"/>
        <v/>
      </c>
      <c r="R485" t="str">
        <f t="shared" si="114"/>
        <v/>
      </c>
      <c r="S485" t="str">
        <f t="shared" si="115"/>
        <v/>
      </c>
      <c r="T485" t="str">
        <f t="shared" si="116"/>
        <v/>
      </c>
      <c r="U485" t="str">
        <f t="shared" si="117"/>
        <v/>
      </c>
      <c r="V485" t="str">
        <f>IF($T485="","",INDEX(CATEGORIAS!$A:$A,MATCH($T485,CATEGORIAS!$B:$B,0)))</f>
        <v/>
      </c>
      <c r="W485" t="str">
        <f>IF($U485="","",INDEX(SUBCATEGORIAS!$A:$A,MATCH($U485,SUBCATEGORIAS!$B:$B,0)))</f>
        <v/>
      </c>
      <c r="X485" t="str">
        <f t="shared" si="118"/>
        <v/>
      </c>
      <c r="Y485" t="str">
        <f t="shared" si="123"/>
        <v/>
      </c>
      <c r="Z485" t="str">
        <f t="shared" si="124"/>
        <v/>
      </c>
      <c r="AB485">
        <v>483</v>
      </c>
      <c r="AC485" t="str">
        <f t="shared" si="127"/>
        <v/>
      </c>
      <c r="AD485" t="str">
        <f>IFERROR(IF(MATCH($AC476,$P:$P,0)&gt;0,CONCATENATE("disponible: ",INDEX($Z:$Z,MATCH($AC476,$P:$P,0)),","),0),"")</f>
        <v>disponible: 'si',</v>
      </c>
      <c r="AI485" t="str">
        <f>IF($D485="","",INDEX(CATEGORIAS!$A:$A,MATCH($D485,CATEGORIAS!$B:$B,0)))</f>
        <v/>
      </c>
      <c r="AJ485" t="str">
        <f>IF($E485="","",INDEX(SUBCATEGORIAS!$A:$A,MATCH($E485,SUBCATEGORIAS!$B:$B,0)))</f>
        <v/>
      </c>
      <c r="AK485" t="str">
        <f t="shared" si="119"/>
        <v/>
      </c>
      <c r="AM485" s="2" t="str">
        <f t="shared" si="125"/>
        <v/>
      </c>
      <c r="AN485" t="str">
        <f t="shared" si="126"/>
        <v/>
      </c>
      <c r="AO485" t="str">
        <f t="shared" si="120"/>
        <v/>
      </c>
      <c r="AP485" t="str">
        <f t="shared" si="121"/>
        <v/>
      </c>
    </row>
    <row r="486" spans="1:42" x14ac:dyDescent="0.25">
      <c r="A486" t="str">
        <f>IF(C486="","",MAX($A$2:A485)+1)</f>
        <v/>
      </c>
      <c r="B486" s="3" t="str">
        <f>IF(C486="","",IF(COUNTIF($C$2:$C485,$C486)=0,MAX($B$2:$B485)+1,""))</f>
        <v/>
      </c>
      <c r="L486" t="s">
        <v>625</v>
      </c>
      <c r="M486" s="3" t="str">
        <f t="shared" si="122"/>
        <v/>
      </c>
      <c r="N486" s="3" t="str">
        <f>IF(C486="","",IF(AND(C486&lt;&gt;"",D486&lt;&gt;"",E486&lt;&gt;"",I486&lt;&gt;"",M486&lt;&gt;"",J486&lt;&gt;"",IFERROR(MATCH(INDEX($B:$B,MATCH($C486,$C:$C,0)),IMAGENES!$B:$B,0),-1)&gt;0),"'si'","'no'"))</f>
        <v/>
      </c>
      <c r="P486" t="str">
        <f t="shared" si="112"/>
        <v/>
      </c>
      <c r="Q486" t="str">
        <f t="shared" si="113"/>
        <v/>
      </c>
      <c r="R486" t="str">
        <f t="shared" si="114"/>
        <v/>
      </c>
      <c r="S486" t="str">
        <f t="shared" si="115"/>
        <v/>
      </c>
      <c r="T486" t="str">
        <f t="shared" si="116"/>
        <v/>
      </c>
      <c r="U486" t="str">
        <f t="shared" si="117"/>
        <v/>
      </c>
      <c r="V486" t="str">
        <f>IF($T486="","",INDEX(CATEGORIAS!$A:$A,MATCH($T486,CATEGORIAS!$B:$B,0)))</f>
        <v/>
      </c>
      <c r="W486" t="str">
        <f>IF($U486="","",INDEX(SUBCATEGORIAS!$A:$A,MATCH($U486,SUBCATEGORIAS!$B:$B,0)))</f>
        <v/>
      </c>
      <c r="X486" t="str">
        <f t="shared" si="118"/>
        <v/>
      </c>
      <c r="Y486" t="str">
        <f t="shared" si="123"/>
        <v/>
      </c>
      <c r="Z486" t="str">
        <f t="shared" si="124"/>
        <v/>
      </c>
      <c r="AB486">
        <v>484</v>
      </c>
      <c r="AC486" t="str">
        <f t="shared" si="127"/>
        <v/>
      </c>
      <c r="AD486" t="str">
        <f>IFERROR(IF(MATCH($AC476,$P:$P,0)&gt;0,"},",0),"")</f>
        <v>},</v>
      </c>
      <c r="AI486" t="str">
        <f>IF($D486="","",INDEX(CATEGORIAS!$A:$A,MATCH($D486,CATEGORIAS!$B:$B,0)))</f>
        <v/>
      </c>
      <c r="AJ486" t="str">
        <f>IF($E486="","",INDEX(SUBCATEGORIAS!$A:$A,MATCH($E486,SUBCATEGORIAS!$B:$B,0)))</f>
        <v/>
      </c>
      <c r="AK486" t="str">
        <f t="shared" si="119"/>
        <v/>
      </c>
      <c r="AM486" s="2" t="str">
        <f t="shared" si="125"/>
        <v/>
      </c>
      <c r="AN486" t="str">
        <f t="shared" si="126"/>
        <v/>
      </c>
      <c r="AO486" t="str">
        <f t="shared" si="120"/>
        <v/>
      </c>
      <c r="AP486" t="str">
        <f t="shared" si="121"/>
        <v/>
      </c>
    </row>
    <row r="487" spans="1:42" x14ac:dyDescent="0.25">
      <c r="A487" t="str">
        <f>IF(C487="","",MAX($A$2:A486)+1)</f>
        <v/>
      </c>
      <c r="B487" s="3" t="str">
        <f>IF(C487="","",IF(COUNTIF($C$2:$C486,$C487)=0,MAX($B$2:$B486)+1,""))</f>
        <v/>
      </c>
      <c r="L487" t="s">
        <v>625</v>
      </c>
      <c r="M487" s="3" t="str">
        <f t="shared" si="122"/>
        <v/>
      </c>
      <c r="N487" s="3" t="str">
        <f>IF(C487="","",IF(AND(C487&lt;&gt;"",D487&lt;&gt;"",E487&lt;&gt;"",I487&lt;&gt;"",M487&lt;&gt;"",J487&lt;&gt;"",IFERROR(MATCH(INDEX($B:$B,MATCH($C487,$C:$C,0)),IMAGENES!$B:$B,0),-1)&gt;0),"'si'","'no'"))</f>
        <v/>
      </c>
      <c r="P487" t="str">
        <f t="shared" si="112"/>
        <v/>
      </c>
      <c r="Q487" t="str">
        <f t="shared" si="113"/>
        <v/>
      </c>
      <c r="R487" t="str">
        <f t="shared" si="114"/>
        <v/>
      </c>
      <c r="S487" t="str">
        <f t="shared" si="115"/>
        <v/>
      </c>
      <c r="T487" t="str">
        <f t="shared" si="116"/>
        <v/>
      </c>
      <c r="U487" t="str">
        <f t="shared" si="117"/>
        <v/>
      </c>
      <c r="V487" t="str">
        <f>IF($T487="","",INDEX(CATEGORIAS!$A:$A,MATCH($T487,CATEGORIAS!$B:$B,0)))</f>
        <v/>
      </c>
      <c r="W487" t="str">
        <f>IF($U487="","",INDEX(SUBCATEGORIAS!$A:$A,MATCH($U487,SUBCATEGORIAS!$B:$B,0)))</f>
        <v/>
      </c>
      <c r="X487" t="str">
        <f t="shared" si="118"/>
        <v/>
      </c>
      <c r="Y487" t="str">
        <f t="shared" si="123"/>
        <v/>
      </c>
      <c r="Z487" t="str">
        <f t="shared" si="124"/>
        <v/>
      </c>
      <c r="AB487">
        <v>485</v>
      </c>
      <c r="AC487">
        <f t="shared" si="127"/>
        <v>45</v>
      </c>
      <c r="AD487" t="str">
        <f>IFERROR(IF(MATCH($AC487,$P:$P,0)&gt;0,"{",0),"")</f>
        <v>{</v>
      </c>
      <c r="AI487" t="str">
        <f>IF($D487="","",INDEX(CATEGORIAS!$A:$A,MATCH($D487,CATEGORIAS!$B:$B,0)))</f>
        <v/>
      </c>
      <c r="AJ487" t="str">
        <f>IF($E487="","",INDEX(SUBCATEGORIAS!$A:$A,MATCH($E487,SUBCATEGORIAS!$B:$B,0)))</f>
        <v/>
      </c>
      <c r="AK487" t="str">
        <f t="shared" si="119"/>
        <v/>
      </c>
      <c r="AM487" s="2" t="str">
        <f t="shared" si="125"/>
        <v/>
      </c>
      <c r="AN487" t="str">
        <f t="shared" si="126"/>
        <v/>
      </c>
      <c r="AO487" t="str">
        <f t="shared" si="120"/>
        <v/>
      </c>
      <c r="AP487" t="str">
        <f t="shared" si="121"/>
        <v/>
      </c>
    </row>
    <row r="488" spans="1:42" x14ac:dyDescent="0.25">
      <c r="A488" t="str">
        <f>IF(C488="","",MAX($A$2:A487)+1)</f>
        <v/>
      </c>
      <c r="B488" s="3" t="str">
        <f>IF(C488="","",IF(COUNTIF($C$2:$C487,$C488)=0,MAX($B$2:$B487)+1,""))</f>
        <v/>
      </c>
      <c r="L488" t="s">
        <v>625</v>
      </c>
      <c r="M488" s="3" t="str">
        <f t="shared" si="122"/>
        <v/>
      </c>
      <c r="N488" s="3" t="str">
        <f>IF(C488="","",IF(AND(C488&lt;&gt;"",D488&lt;&gt;"",E488&lt;&gt;"",I488&lt;&gt;"",M488&lt;&gt;"",J488&lt;&gt;"",IFERROR(MATCH(INDEX($B:$B,MATCH($C488,$C:$C,0)),IMAGENES!$B:$B,0),-1)&gt;0),"'si'","'no'"))</f>
        <v/>
      </c>
      <c r="P488" t="str">
        <f t="shared" si="112"/>
        <v/>
      </c>
      <c r="Q488" t="str">
        <f t="shared" si="113"/>
        <v/>
      </c>
      <c r="R488" t="str">
        <f t="shared" si="114"/>
        <v/>
      </c>
      <c r="S488" t="str">
        <f t="shared" si="115"/>
        <v/>
      </c>
      <c r="T488" t="str">
        <f t="shared" si="116"/>
        <v/>
      </c>
      <c r="U488" t="str">
        <f t="shared" si="117"/>
        <v/>
      </c>
      <c r="V488" t="str">
        <f>IF($T488="","",INDEX(CATEGORIAS!$A:$A,MATCH($T488,CATEGORIAS!$B:$B,0)))</f>
        <v/>
      </c>
      <c r="W488" t="str">
        <f>IF($U488="","",INDEX(SUBCATEGORIAS!$A:$A,MATCH($U488,SUBCATEGORIAS!$B:$B,0)))</f>
        <v/>
      </c>
      <c r="X488" t="str">
        <f t="shared" si="118"/>
        <v/>
      </c>
      <c r="Y488" t="str">
        <f t="shared" si="123"/>
        <v/>
      </c>
      <c r="Z488" t="str">
        <f t="shared" si="124"/>
        <v/>
      </c>
      <c r="AB488">
        <v>486</v>
      </c>
      <c r="AC488" t="str">
        <f t="shared" si="127"/>
        <v/>
      </c>
      <c r="AD488" t="str">
        <f>IFERROR(IF(MATCH($AC487,$P:$P,0)&gt;0,CONCATENATE("id_articulo: ",$AC487,","),0),"")</f>
        <v>id_articulo: 45,</v>
      </c>
      <c r="AI488" t="str">
        <f>IF($D488="","",INDEX(CATEGORIAS!$A:$A,MATCH($D488,CATEGORIAS!$B:$B,0)))</f>
        <v/>
      </c>
      <c r="AJ488" t="str">
        <f>IF($E488="","",INDEX(SUBCATEGORIAS!$A:$A,MATCH($E488,SUBCATEGORIAS!$B:$B,0)))</f>
        <v/>
      </c>
      <c r="AK488" t="str">
        <f t="shared" si="119"/>
        <v/>
      </c>
      <c r="AM488" s="2" t="str">
        <f t="shared" si="125"/>
        <v/>
      </c>
      <c r="AN488" t="str">
        <f t="shared" si="126"/>
        <v/>
      </c>
      <c r="AO488" t="str">
        <f t="shared" si="120"/>
        <v/>
      </c>
      <c r="AP488" t="str">
        <f t="shared" si="121"/>
        <v/>
      </c>
    </row>
    <row r="489" spans="1:42" x14ac:dyDescent="0.25">
      <c r="A489" t="str">
        <f>IF(C489="","",MAX($A$2:A488)+1)</f>
        <v/>
      </c>
      <c r="B489" s="3" t="str">
        <f>IF(C489="","",IF(COUNTIF($C$2:$C488,$C489)=0,MAX($B$2:$B488)+1,""))</f>
        <v/>
      </c>
      <c r="L489" t="s">
        <v>625</v>
      </c>
      <c r="M489" s="3" t="str">
        <f t="shared" si="122"/>
        <v/>
      </c>
      <c r="N489" s="3" t="str">
        <f>IF(C489="","",IF(AND(C489&lt;&gt;"",D489&lt;&gt;"",E489&lt;&gt;"",I489&lt;&gt;"",M489&lt;&gt;"",J489&lt;&gt;"",IFERROR(MATCH(INDEX($B:$B,MATCH($C489,$C:$C,0)),IMAGENES!$B:$B,0),-1)&gt;0),"'si'","'no'"))</f>
        <v/>
      </c>
      <c r="P489" t="str">
        <f t="shared" si="112"/>
        <v/>
      </c>
      <c r="Q489" t="str">
        <f t="shared" si="113"/>
        <v/>
      </c>
      <c r="R489" t="str">
        <f t="shared" si="114"/>
        <v/>
      </c>
      <c r="S489" t="str">
        <f t="shared" si="115"/>
        <v/>
      </c>
      <c r="T489" t="str">
        <f t="shared" si="116"/>
        <v/>
      </c>
      <c r="U489" t="str">
        <f t="shared" si="117"/>
        <v/>
      </c>
      <c r="V489" t="str">
        <f>IF($T489="","",INDEX(CATEGORIAS!$A:$A,MATCH($T489,CATEGORIAS!$B:$B,0)))</f>
        <v/>
      </c>
      <c r="W489" t="str">
        <f>IF($U489="","",INDEX(SUBCATEGORIAS!$A:$A,MATCH($U489,SUBCATEGORIAS!$B:$B,0)))</f>
        <v/>
      </c>
      <c r="X489" t="str">
        <f t="shared" si="118"/>
        <v/>
      </c>
      <c r="Y489" t="str">
        <f t="shared" si="123"/>
        <v/>
      </c>
      <c r="Z489" t="str">
        <f t="shared" si="124"/>
        <v/>
      </c>
      <c r="AB489">
        <v>487</v>
      </c>
      <c r="AC489" t="str">
        <f t="shared" si="127"/>
        <v/>
      </c>
      <c r="AD489" t="str">
        <f>IFERROR(IF(MATCH($AC487,$P:$P,0)&gt;0,CONCATENATE("nombre: '",INDEX($Q:$Q,MATCH($AC487,$P:$P,0)),"',"),0),"")</f>
        <v>nombre: 'Cometa de pinguina',</v>
      </c>
      <c r="AI489" t="str">
        <f>IF($D489="","",INDEX(CATEGORIAS!$A:$A,MATCH($D489,CATEGORIAS!$B:$B,0)))</f>
        <v/>
      </c>
      <c r="AJ489" t="str">
        <f>IF($E489="","",INDEX(SUBCATEGORIAS!$A:$A,MATCH($E489,SUBCATEGORIAS!$B:$B,0)))</f>
        <v/>
      </c>
      <c r="AK489" t="str">
        <f t="shared" si="119"/>
        <v/>
      </c>
      <c r="AM489" s="2" t="str">
        <f t="shared" si="125"/>
        <v/>
      </c>
      <c r="AN489" t="str">
        <f t="shared" si="126"/>
        <v/>
      </c>
      <c r="AO489" t="str">
        <f t="shared" si="120"/>
        <v/>
      </c>
      <c r="AP489" t="str">
        <f t="shared" si="121"/>
        <v/>
      </c>
    </row>
    <row r="490" spans="1:42" x14ac:dyDescent="0.25">
      <c r="A490" t="str">
        <f>IF(C490="","",MAX($A$2:A489)+1)</f>
        <v/>
      </c>
      <c r="B490" s="3" t="str">
        <f>IF(C490="","",IF(COUNTIF($C$2:$C489,$C490)=0,MAX($B$2:$B489)+1,""))</f>
        <v/>
      </c>
      <c r="L490" t="s">
        <v>625</v>
      </c>
      <c r="M490" s="3" t="str">
        <f t="shared" si="122"/>
        <v/>
      </c>
      <c r="N490" s="3" t="str">
        <f>IF(C490="","",IF(AND(C490&lt;&gt;"",D490&lt;&gt;"",E490&lt;&gt;"",I490&lt;&gt;"",M490&lt;&gt;"",J490&lt;&gt;"",IFERROR(MATCH(INDEX($B:$B,MATCH($C490,$C:$C,0)),IMAGENES!$B:$B,0),-1)&gt;0),"'si'","'no'"))</f>
        <v/>
      </c>
      <c r="P490" t="str">
        <f t="shared" si="112"/>
        <v/>
      </c>
      <c r="Q490" t="str">
        <f t="shared" si="113"/>
        <v/>
      </c>
      <c r="R490" t="str">
        <f t="shared" si="114"/>
        <v/>
      </c>
      <c r="S490" t="str">
        <f t="shared" si="115"/>
        <v/>
      </c>
      <c r="T490" t="str">
        <f t="shared" si="116"/>
        <v/>
      </c>
      <c r="U490" t="str">
        <f t="shared" si="117"/>
        <v/>
      </c>
      <c r="V490" t="str">
        <f>IF($T490="","",INDEX(CATEGORIAS!$A:$A,MATCH($T490,CATEGORIAS!$B:$B,0)))</f>
        <v/>
      </c>
      <c r="W490" t="str">
        <f>IF($U490="","",INDEX(SUBCATEGORIAS!$A:$A,MATCH($U490,SUBCATEGORIAS!$B:$B,0)))</f>
        <v/>
      </c>
      <c r="X490" t="str">
        <f t="shared" si="118"/>
        <v/>
      </c>
      <c r="Y490" t="str">
        <f t="shared" si="123"/>
        <v/>
      </c>
      <c r="Z490" t="str">
        <f t="shared" si="124"/>
        <v/>
      </c>
      <c r="AB490">
        <v>488</v>
      </c>
      <c r="AC490" t="str">
        <f t="shared" si="127"/>
        <v/>
      </c>
      <c r="AD490" t="str">
        <f>IFERROR(IF(MATCH($AC487,$P:$P,0)&gt;0,CONCATENATE("descripcion: '",INDEX($R:$R,MATCH($AC487,$P:$P,0)),"',"),0),"")</f>
        <v>descripcion: 'Cometa de pinguina 115x160cm.',</v>
      </c>
      <c r="AI490" t="str">
        <f>IF($D490="","",INDEX(CATEGORIAS!$A:$A,MATCH($D490,CATEGORIAS!$B:$B,0)))</f>
        <v/>
      </c>
      <c r="AJ490" t="str">
        <f>IF($E490="","",INDEX(SUBCATEGORIAS!$A:$A,MATCH($E490,SUBCATEGORIAS!$B:$B,0)))</f>
        <v/>
      </c>
      <c r="AK490" t="str">
        <f t="shared" si="119"/>
        <v/>
      </c>
      <c r="AM490" s="2" t="str">
        <f t="shared" si="125"/>
        <v/>
      </c>
      <c r="AN490" t="str">
        <f t="shared" si="126"/>
        <v/>
      </c>
      <c r="AO490" t="str">
        <f t="shared" si="120"/>
        <v/>
      </c>
      <c r="AP490" t="str">
        <f t="shared" si="121"/>
        <v/>
      </c>
    </row>
    <row r="491" spans="1:42" x14ac:dyDescent="0.25">
      <c r="A491" t="str">
        <f>IF(C491="","",MAX($A$2:A490)+1)</f>
        <v/>
      </c>
      <c r="B491" s="3" t="str">
        <f>IF(C491="","",IF(COUNTIF($C$2:$C490,$C491)=0,MAX($B$2:$B490)+1,""))</f>
        <v/>
      </c>
      <c r="L491" t="s">
        <v>625</v>
      </c>
      <c r="M491" s="3" t="str">
        <f t="shared" si="122"/>
        <v/>
      </c>
      <c r="N491" s="3" t="str">
        <f>IF(C491="","",IF(AND(C491&lt;&gt;"",D491&lt;&gt;"",E491&lt;&gt;"",I491&lt;&gt;"",M491&lt;&gt;"",J491&lt;&gt;"",IFERROR(MATCH(INDEX($B:$B,MATCH($C491,$C:$C,0)),IMAGENES!$B:$B,0),-1)&gt;0),"'si'","'no'"))</f>
        <v/>
      </c>
      <c r="P491" t="str">
        <f t="shared" si="112"/>
        <v/>
      </c>
      <c r="Q491" t="str">
        <f t="shared" si="113"/>
        <v/>
      </c>
      <c r="R491" t="str">
        <f t="shared" si="114"/>
        <v/>
      </c>
      <c r="S491" t="str">
        <f t="shared" si="115"/>
        <v/>
      </c>
      <c r="T491" t="str">
        <f t="shared" si="116"/>
        <v/>
      </c>
      <c r="U491" t="str">
        <f t="shared" si="117"/>
        <v/>
      </c>
      <c r="V491" t="str">
        <f>IF($T491="","",INDEX(CATEGORIAS!$A:$A,MATCH($T491,CATEGORIAS!$B:$B,0)))</f>
        <v/>
      </c>
      <c r="W491" t="str">
        <f>IF($U491="","",INDEX(SUBCATEGORIAS!$A:$A,MATCH($U491,SUBCATEGORIAS!$B:$B,0)))</f>
        <v/>
      </c>
      <c r="X491" t="str">
        <f t="shared" si="118"/>
        <v/>
      </c>
      <c r="Y491" t="str">
        <f t="shared" si="123"/>
        <v/>
      </c>
      <c r="Z491" t="str">
        <f t="shared" si="124"/>
        <v/>
      </c>
      <c r="AB491">
        <v>489</v>
      </c>
      <c r="AC491" t="str">
        <f t="shared" si="127"/>
        <v/>
      </c>
      <c r="AD491" t="str">
        <f>IFERROR(IF(MATCH($AC487,$P:$P,0)&gt;0,CONCATENATE("descripcion_larga: '",INDEX($S:$S,MATCH($AC487,$P:$P,0)),"',"),0),"")</f>
        <v>descripcion_larga: '0',</v>
      </c>
      <c r="AI491" t="str">
        <f>IF($D491="","",INDEX(CATEGORIAS!$A:$A,MATCH($D491,CATEGORIAS!$B:$B,0)))</f>
        <v/>
      </c>
      <c r="AJ491" t="str">
        <f>IF($E491="","",INDEX(SUBCATEGORIAS!$A:$A,MATCH($E491,SUBCATEGORIAS!$B:$B,0)))</f>
        <v/>
      </c>
      <c r="AK491" t="str">
        <f t="shared" si="119"/>
        <v/>
      </c>
      <c r="AM491" s="2" t="str">
        <f t="shared" si="125"/>
        <v/>
      </c>
      <c r="AN491" t="str">
        <f t="shared" si="126"/>
        <v/>
      </c>
      <c r="AO491" t="str">
        <f t="shared" si="120"/>
        <v/>
      </c>
      <c r="AP491" t="str">
        <f t="shared" si="121"/>
        <v/>
      </c>
    </row>
    <row r="492" spans="1:42" x14ac:dyDescent="0.25">
      <c r="A492" t="str">
        <f>IF(C492="","",MAX($A$2:A491)+1)</f>
        <v/>
      </c>
      <c r="B492" s="3" t="str">
        <f>IF(C492="","",IF(COUNTIF($C$2:$C491,$C492)=0,MAX($B$2:$B491)+1,""))</f>
        <v/>
      </c>
      <c r="L492" t="s">
        <v>625</v>
      </c>
      <c r="M492" s="3" t="str">
        <f t="shared" si="122"/>
        <v/>
      </c>
      <c r="N492" s="3" t="str">
        <f>IF(C492="","",IF(AND(C492&lt;&gt;"",D492&lt;&gt;"",E492&lt;&gt;"",I492&lt;&gt;"",M492&lt;&gt;"",J492&lt;&gt;"",IFERROR(MATCH(INDEX($B:$B,MATCH($C492,$C:$C,0)),IMAGENES!$B:$B,0),-1)&gt;0),"'si'","'no'"))</f>
        <v/>
      </c>
      <c r="P492" t="str">
        <f t="shared" si="112"/>
        <v/>
      </c>
      <c r="Q492" t="str">
        <f t="shared" si="113"/>
        <v/>
      </c>
      <c r="R492" t="str">
        <f t="shared" si="114"/>
        <v/>
      </c>
      <c r="S492" t="str">
        <f t="shared" si="115"/>
        <v/>
      </c>
      <c r="T492" t="str">
        <f t="shared" si="116"/>
        <v/>
      </c>
      <c r="U492" t="str">
        <f t="shared" si="117"/>
        <v/>
      </c>
      <c r="V492" t="str">
        <f>IF($T492="","",INDEX(CATEGORIAS!$A:$A,MATCH($T492,CATEGORIAS!$B:$B,0)))</f>
        <v/>
      </c>
      <c r="W492" t="str">
        <f>IF($U492="","",INDEX(SUBCATEGORIAS!$A:$A,MATCH($U492,SUBCATEGORIAS!$B:$B,0)))</f>
        <v/>
      </c>
      <c r="X492" t="str">
        <f t="shared" si="118"/>
        <v/>
      </c>
      <c r="Y492" t="str">
        <f t="shared" si="123"/>
        <v/>
      </c>
      <c r="Z492" t="str">
        <f t="shared" si="124"/>
        <v/>
      </c>
      <c r="AB492">
        <v>490</v>
      </c>
      <c r="AC492" t="str">
        <f t="shared" si="127"/>
        <v/>
      </c>
      <c r="AD492" t="str">
        <f>IFERROR(IF(MATCH($AC487,$P:$P,0)&gt;0,CONCATENATE("id_categoria: '",INDEX($V:$V,MATCH($AC487,$P:$P,0)),"',"),0),"")</f>
        <v>id_categoria: '7',</v>
      </c>
      <c r="AI492" t="str">
        <f>IF($D492="","",INDEX(CATEGORIAS!$A:$A,MATCH($D492,CATEGORIAS!$B:$B,0)))</f>
        <v/>
      </c>
      <c r="AJ492" t="str">
        <f>IF($E492="","",INDEX(SUBCATEGORIAS!$A:$A,MATCH($E492,SUBCATEGORIAS!$B:$B,0)))</f>
        <v/>
      </c>
      <c r="AK492" t="str">
        <f t="shared" si="119"/>
        <v/>
      </c>
      <c r="AM492" s="2" t="str">
        <f t="shared" si="125"/>
        <v/>
      </c>
      <c r="AN492" t="str">
        <f t="shared" si="126"/>
        <v/>
      </c>
      <c r="AO492" t="str">
        <f t="shared" si="120"/>
        <v/>
      </c>
      <c r="AP492" t="str">
        <f t="shared" si="121"/>
        <v/>
      </c>
    </row>
    <row r="493" spans="1:42" x14ac:dyDescent="0.25">
      <c r="A493" t="str">
        <f>IF(C493="","",MAX($A$2:A492)+1)</f>
        <v/>
      </c>
      <c r="B493" s="3" t="str">
        <f>IF(C493="","",IF(COUNTIF($C$2:$C492,$C493)=0,MAX($B$2:$B492)+1,""))</f>
        <v/>
      </c>
      <c r="L493" t="s">
        <v>625</v>
      </c>
      <c r="M493" s="3" t="str">
        <f t="shared" si="122"/>
        <v/>
      </c>
      <c r="N493" s="3" t="str">
        <f>IF(C493="","",IF(AND(C493&lt;&gt;"",D493&lt;&gt;"",E493&lt;&gt;"",I493&lt;&gt;"",M493&lt;&gt;"",J493&lt;&gt;"",IFERROR(MATCH(INDEX($B:$B,MATCH($C493,$C:$C,0)),IMAGENES!$B:$B,0),-1)&gt;0),"'si'","'no'"))</f>
        <v/>
      </c>
      <c r="P493" t="str">
        <f t="shared" si="112"/>
        <v/>
      </c>
      <c r="Q493" t="str">
        <f t="shared" si="113"/>
        <v/>
      </c>
      <c r="R493" t="str">
        <f t="shared" si="114"/>
        <v/>
      </c>
      <c r="S493" t="str">
        <f t="shared" si="115"/>
        <v/>
      </c>
      <c r="T493" t="str">
        <f t="shared" si="116"/>
        <v/>
      </c>
      <c r="U493" t="str">
        <f t="shared" si="117"/>
        <v/>
      </c>
      <c r="V493" t="str">
        <f>IF($T493="","",INDEX(CATEGORIAS!$A:$A,MATCH($T493,CATEGORIAS!$B:$B,0)))</f>
        <v/>
      </c>
      <c r="W493" t="str">
        <f>IF($U493="","",INDEX(SUBCATEGORIAS!$A:$A,MATCH($U493,SUBCATEGORIAS!$B:$B,0)))</f>
        <v/>
      </c>
      <c r="X493" t="str">
        <f t="shared" si="118"/>
        <v/>
      </c>
      <c r="Y493" t="str">
        <f t="shared" si="123"/>
        <v/>
      </c>
      <c r="Z493" t="str">
        <f t="shared" si="124"/>
        <v/>
      </c>
      <c r="AB493">
        <v>491</v>
      </c>
      <c r="AC493" t="str">
        <f t="shared" si="127"/>
        <v/>
      </c>
      <c r="AD493" t="str">
        <f>IFERROR(IF(MATCH($AC487,$P:$P,0)&gt;0,CONCATENATE("id_subcategoria: '",INDEX($W:$W,MATCH($AC487,$P:$P,0)),"',"),0),"")</f>
        <v>id_subcategoria: '35',</v>
      </c>
      <c r="AI493" t="str">
        <f>IF($D493="","",INDEX(CATEGORIAS!$A:$A,MATCH($D493,CATEGORIAS!$B:$B,0)))</f>
        <v/>
      </c>
      <c r="AJ493" t="str">
        <f>IF($E493="","",INDEX(SUBCATEGORIAS!$A:$A,MATCH($E493,SUBCATEGORIAS!$B:$B,0)))</f>
        <v/>
      </c>
      <c r="AK493" t="str">
        <f t="shared" si="119"/>
        <v/>
      </c>
      <c r="AM493" s="2" t="str">
        <f t="shared" si="125"/>
        <v/>
      </c>
      <c r="AN493" t="str">
        <f t="shared" si="126"/>
        <v/>
      </c>
      <c r="AO493" t="str">
        <f t="shared" si="120"/>
        <v/>
      </c>
      <c r="AP493" t="str">
        <f t="shared" si="121"/>
        <v/>
      </c>
    </row>
    <row r="494" spans="1:42" x14ac:dyDescent="0.25">
      <c r="A494" t="str">
        <f>IF(C494="","",MAX($A$2:A493)+1)</f>
        <v/>
      </c>
      <c r="B494" s="3" t="str">
        <f>IF(C494="","",IF(COUNTIF($C$2:$C493,$C494)=0,MAX($B$2:$B493)+1,""))</f>
        <v/>
      </c>
      <c r="L494" t="s">
        <v>625</v>
      </c>
      <c r="M494" s="3" t="str">
        <f t="shared" si="122"/>
        <v/>
      </c>
      <c r="N494" s="3" t="str">
        <f>IF(C494="","",IF(AND(C494&lt;&gt;"",D494&lt;&gt;"",E494&lt;&gt;"",I494&lt;&gt;"",M494&lt;&gt;"",J494&lt;&gt;"",IFERROR(MATCH(INDEX($B:$B,MATCH($C494,$C:$C,0)),IMAGENES!$B:$B,0),-1)&gt;0),"'si'","'no'"))</f>
        <v/>
      </c>
      <c r="P494" t="str">
        <f t="shared" si="112"/>
        <v/>
      </c>
      <c r="Q494" t="str">
        <f t="shared" si="113"/>
        <v/>
      </c>
      <c r="R494" t="str">
        <f t="shared" si="114"/>
        <v/>
      </c>
      <c r="S494" t="str">
        <f t="shared" si="115"/>
        <v/>
      </c>
      <c r="T494" t="str">
        <f t="shared" si="116"/>
        <v/>
      </c>
      <c r="U494" t="str">
        <f t="shared" si="117"/>
        <v/>
      </c>
      <c r="V494" t="str">
        <f>IF($T494="","",INDEX(CATEGORIAS!$A:$A,MATCH($T494,CATEGORIAS!$B:$B,0)))</f>
        <v/>
      </c>
      <c r="W494" t="str">
        <f>IF($U494="","",INDEX(SUBCATEGORIAS!$A:$A,MATCH($U494,SUBCATEGORIAS!$B:$B,0)))</f>
        <v/>
      </c>
      <c r="X494" t="str">
        <f t="shared" si="118"/>
        <v/>
      </c>
      <c r="Y494" t="str">
        <f t="shared" si="123"/>
        <v/>
      </c>
      <c r="Z494" t="str">
        <f t="shared" si="124"/>
        <v/>
      </c>
      <c r="AB494">
        <v>492</v>
      </c>
      <c r="AC494" t="str">
        <f t="shared" si="127"/>
        <v/>
      </c>
      <c r="AD494" t="str">
        <f>IFERROR(IF(MATCH($AC487,$P:$P,0)&gt;0,CONCATENATE("precio: ",INDEX($X:$X,MATCH($AC487,$P:$P,0)),","),0),"")</f>
        <v>precio: 3200,</v>
      </c>
      <c r="AI494" t="str">
        <f>IF($D494="","",INDEX(CATEGORIAS!$A:$A,MATCH($D494,CATEGORIAS!$B:$B,0)))</f>
        <v/>
      </c>
      <c r="AJ494" t="str">
        <f>IF($E494="","",INDEX(SUBCATEGORIAS!$A:$A,MATCH($E494,SUBCATEGORIAS!$B:$B,0)))</f>
        <v/>
      </c>
      <c r="AK494" t="str">
        <f t="shared" si="119"/>
        <v/>
      </c>
      <c r="AM494" s="2" t="str">
        <f t="shared" si="125"/>
        <v/>
      </c>
      <c r="AN494" t="str">
        <f t="shared" si="126"/>
        <v/>
      </c>
      <c r="AO494" t="str">
        <f t="shared" si="120"/>
        <v/>
      </c>
      <c r="AP494" t="str">
        <f t="shared" si="121"/>
        <v/>
      </c>
    </row>
    <row r="495" spans="1:42" x14ac:dyDescent="0.25">
      <c r="A495" t="str">
        <f>IF(C495="","",MAX($A$2:A494)+1)</f>
        <v/>
      </c>
      <c r="B495" s="3" t="str">
        <f>IF(C495="","",IF(COUNTIF($C$2:$C494,$C495)=0,MAX($B$2:$B494)+1,""))</f>
        <v/>
      </c>
      <c r="L495" t="s">
        <v>625</v>
      </c>
      <c r="M495" s="3" t="str">
        <f t="shared" si="122"/>
        <v/>
      </c>
      <c r="N495" s="3" t="str">
        <f>IF(C495="","",IF(AND(C495&lt;&gt;"",D495&lt;&gt;"",E495&lt;&gt;"",I495&lt;&gt;"",M495&lt;&gt;"",J495&lt;&gt;"",IFERROR(MATCH(INDEX($B:$B,MATCH($C495,$C:$C,0)),IMAGENES!$B:$B,0),-1)&gt;0),"'si'","'no'"))</f>
        <v/>
      </c>
      <c r="P495" t="str">
        <f t="shared" si="112"/>
        <v/>
      </c>
      <c r="Q495" t="str">
        <f t="shared" si="113"/>
        <v/>
      </c>
      <c r="R495" t="str">
        <f t="shared" si="114"/>
        <v/>
      </c>
      <c r="S495" t="str">
        <f t="shared" si="115"/>
        <v/>
      </c>
      <c r="T495" t="str">
        <f t="shared" si="116"/>
        <v/>
      </c>
      <c r="U495" t="str">
        <f t="shared" si="117"/>
        <v/>
      </c>
      <c r="V495" t="str">
        <f>IF($T495="","",INDEX(CATEGORIAS!$A:$A,MATCH($T495,CATEGORIAS!$B:$B,0)))</f>
        <v/>
      </c>
      <c r="W495" t="str">
        <f>IF($U495="","",INDEX(SUBCATEGORIAS!$A:$A,MATCH($U495,SUBCATEGORIAS!$B:$B,0)))</f>
        <v/>
      </c>
      <c r="X495" t="str">
        <f t="shared" si="118"/>
        <v/>
      </c>
      <c r="Y495" t="str">
        <f t="shared" si="123"/>
        <v/>
      </c>
      <c r="Z495" t="str">
        <f t="shared" si="124"/>
        <v/>
      </c>
      <c r="AB495">
        <v>493</v>
      </c>
      <c r="AC495" t="str">
        <f t="shared" si="127"/>
        <v/>
      </c>
      <c r="AD495" t="str">
        <f>IFERROR(IF(MATCH($AC487,$P:$P,0)&gt;0,CONCATENATE("video: ",IF(OR(INDEX($Y:$Y,MATCH($AC487,$P:$P,0))=0,INDEX($Y:$Y,MATCH($AC487,$P:$P,0))=" ",INDEX($Y:$Y,MATCH($AC487,$P:$P,0))=""),CONCATENATE(CHAR(39),CHAR(39)),CONCATENATE(CHAR(39),INDEX($Y:$Y,MATCH($AC487,$P:$P,0)),CHAR(39))),","),0),"")</f>
        <v>video: '',</v>
      </c>
      <c r="AI495" t="str">
        <f>IF($D495="","",INDEX(CATEGORIAS!$A:$A,MATCH($D495,CATEGORIAS!$B:$B,0)))</f>
        <v/>
      </c>
      <c r="AJ495" t="str">
        <f>IF($E495="","",INDEX(SUBCATEGORIAS!$A:$A,MATCH($E495,SUBCATEGORIAS!$B:$B,0)))</f>
        <v/>
      </c>
      <c r="AK495" t="str">
        <f t="shared" si="119"/>
        <v/>
      </c>
      <c r="AM495" s="2" t="str">
        <f t="shared" si="125"/>
        <v/>
      </c>
      <c r="AN495" t="str">
        <f t="shared" si="126"/>
        <v/>
      </c>
      <c r="AO495" t="str">
        <f t="shared" si="120"/>
        <v/>
      </c>
      <c r="AP495" t="str">
        <f t="shared" si="121"/>
        <v/>
      </c>
    </row>
    <row r="496" spans="1:42" x14ac:dyDescent="0.25">
      <c r="A496" t="str">
        <f>IF(C496="","",MAX($A$2:A495)+1)</f>
        <v/>
      </c>
      <c r="B496" s="3" t="str">
        <f>IF(C496="","",IF(COUNTIF($C$2:$C495,$C496)=0,MAX($B$2:$B495)+1,""))</f>
        <v/>
      </c>
      <c r="L496" t="s">
        <v>625</v>
      </c>
      <c r="M496" s="3" t="str">
        <f t="shared" si="122"/>
        <v/>
      </c>
      <c r="N496" s="3" t="str">
        <f>IF(C496="","",IF(AND(C496&lt;&gt;"",D496&lt;&gt;"",E496&lt;&gt;"",I496&lt;&gt;"",M496&lt;&gt;"",J496&lt;&gt;"",IFERROR(MATCH(INDEX($B:$B,MATCH($C496,$C:$C,0)),IMAGENES!$B:$B,0),-1)&gt;0),"'si'","'no'"))</f>
        <v/>
      </c>
      <c r="P496" t="str">
        <f t="shared" si="112"/>
        <v/>
      </c>
      <c r="Q496" t="str">
        <f t="shared" si="113"/>
        <v/>
      </c>
      <c r="R496" t="str">
        <f t="shared" si="114"/>
        <v/>
      </c>
      <c r="S496" t="str">
        <f t="shared" si="115"/>
        <v/>
      </c>
      <c r="T496" t="str">
        <f t="shared" si="116"/>
        <v/>
      </c>
      <c r="U496" t="str">
        <f t="shared" si="117"/>
        <v/>
      </c>
      <c r="V496" t="str">
        <f>IF($T496="","",INDEX(CATEGORIAS!$A:$A,MATCH($T496,CATEGORIAS!$B:$B,0)))</f>
        <v/>
      </c>
      <c r="W496" t="str">
        <f>IF($U496="","",INDEX(SUBCATEGORIAS!$A:$A,MATCH($U496,SUBCATEGORIAS!$B:$B,0)))</f>
        <v/>
      </c>
      <c r="X496" t="str">
        <f t="shared" si="118"/>
        <v/>
      </c>
      <c r="Y496" t="str">
        <f t="shared" si="123"/>
        <v/>
      </c>
      <c r="Z496" t="str">
        <f t="shared" si="124"/>
        <v/>
      </c>
      <c r="AB496">
        <v>494</v>
      </c>
      <c r="AC496" t="str">
        <f t="shared" si="127"/>
        <v/>
      </c>
      <c r="AD496" t="str">
        <f>IFERROR(IF(MATCH($AC487,$P:$P,0)&gt;0,CONCATENATE("disponible: ",INDEX($Z:$Z,MATCH($AC487,$P:$P,0)),","),0),"")</f>
        <v>disponible: 'si',</v>
      </c>
      <c r="AI496" t="str">
        <f>IF($D496="","",INDEX(CATEGORIAS!$A:$A,MATCH($D496,CATEGORIAS!$B:$B,0)))</f>
        <v/>
      </c>
      <c r="AJ496" t="str">
        <f>IF($E496="","",INDEX(SUBCATEGORIAS!$A:$A,MATCH($E496,SUBCATEGORIAS!$B:$B,0)))</f>
        <v/>
      </c>
      <c r="AK496" t="str">
        <f t="shared" si="119"/>
        <v/>
      </c>
      <c r="AM496" s="2" t="str">
        <f t="shared" si="125"/>
        <v/>
      </c>
      <c r="AN496" t="str">
        <f t="shared" si="126"/>
        <v/>
      </c>
      <c r="AO496" t="str">
        <f t="shared" si="120"/>
        <v/>
      </c>
      <c r="AP496" t="str">
        <f t="shared" si="121"/>
        <v/>
      </c>
    </row>
    <row r="497" spans="1:42" x14ac:dyDescent="0.25">
      <c r="A497" t="str">
        <f>IF(C497="","",MAX($A$2:A496)+1)</f>
        <v/>
      </c>
      <c r="B497" s="3" t="str">
        <f>IF(C497="","",IF(COUNTIF($C$2:$C496,$C497)=0,MAX($B$2:$B496)+1,""))</f>
        <v/>
      </c>
      <c r="L497" t="s">
        <v>625</v>
      </c>
      <c r="M497" s="3" t="str">
        <f t="shared" si="122"/>
        <v/>
      </c>
      <c r="N497" s="3" t="str">
        <f>IF(C497="","",IF(AND(C497&lt;&gt;"",D497&lt;&gt;"",E497&lt;&gt;"",I497&lt;&gt;"",M497&lt;&gt;"",J497&lt;&gt;"",IFERROR(MATCH(INDEX($B:$B,MATCH($C497,$C:$C,0)),IMAGENES!$B:$B,0),-1)&gt;0),"'si'","'no'"))</f>
        <v/>
      </c>
      <c r="P497" t="str">
        <f t="shared" si="112"/>
        <v/>
      </c>
      <c r="Q497" t="str">
        <f t="shared" si="113"/>
        <v/>
      </c>
      <c r="R497" t="str">
        <f t="shared" si="114"/>
        <v/>
      </c>
      <c r="S497" t="str">
        <f t="shared" si="115"/>
        <v/>
      </c>
      <c r="T497" t="str">
        <f t="shared" si="116"/>
        <v/>
      </c>
      <c r="U497" t="str">
        <f t="shared" si="117"/>
        <v/>
      </c>
      <c r="V497" t="str">
        <f>IF($T497="","",INDEX(CATEGORIAS!$A:$A,MATCH($T497,CATEGORIAS!$B:$B,0)))</f>
        <v/>
      </c>
      <c r="W497" t="str">
        <f>IF($U497="","",INDEX(SUBCATEGORIAS!$A:$A,MATCH($U497,SUBCATEGORIAS!$B:$B,0)))</f>
        <v/>
      </c>
      <c r="X497" t="str">
        <f t="shared" si="118"/>
        <v/>
      </c>
      <c r="Y497" t="str">
        <f t="shared" si="123"/>
        <v/>
      </c>
      <c r="Z497" t="str">
        <f t="shared" si="124"/>
        <v/>
      </c>
      <c r="AB497">
        <v>495</v>
      </c>
      <c r="AC497" t="str">
        <f t="shared" si="127"/>
        <v/>
      </c>
      <c r="AD497" t="str">
        <f>IFERROR(IF(MATCH($AC487,$P:$P,0)&gt;0,"},",0),"")</f>
        <v>},</v>
      </c>
      <c r="AI497" t="str">
        <f>IF($D497="","",INDEX(CATEGORIAS!$A:$A,MATCH($D497,CATEGORIAS!$B:$B,0)))</f>
        <v/>
      </c>
      <c r="AJ497" t="str">
        <f>IF($E497="","",INDEX(SUBCATEGORIAS!$A:$A,MATCH($E497,SUBCATEGORIAS!$B:$B,0)))</f>
        <v/>
      </c>
      <c r="AK497" t="str">
        <f t="shared" si="119"/>
        <v/>
      </c>
      <c r="AM497" s="2" t="str">
        <f t="shared" si="125"/>
        <v/>
      </c>
      <c r="AN497" t="str">
        <f t="shared" si="126"/>
        <v/>
      </c>
      <c r="AO497" t="str">
        <f t="shared" si="120"/>
        <v/>
      </c>
      <c r="AP497" t="str">
        <f t="shared" si="121"/>
        <v/>
      </c>
    </row>
    <row r="498" spans="1:42" x14ac:dyDescent="0.25">
      <c r="A498" t="str">
        <f>IF(C498="","",MAX($A$2:A497)+1)</f>
        <v/>
      </c>
      <c r="B498" s="3" t="str">
        <f>IF(C498="","",IF(COUNTIF($C$2:$C497,$C498)=0,MAX($B$2:$B497)+1,""))</f>
        <v/>
      </c>
      <c r="L498" t="s">
        <v>625</v>
      </c>
      <c r="M498" s="3" t="str">
        <f t="shared" si="122"/>
        <v/>
      </c>
      <c r="N498" s="3" t="str">
        <f>IF(C498="","",IF(AND(C498&lt;&gt;"",D498&lt;&gt;"",E498&lt;&gt;"",I498&lt;&gt;"",M498&lt;&gt;"",J498&lt;&gt;"",IFERROR(MATCH(INDEX($B:$B,MATCH($C498,$C:$C,0)),IMAGENES!$B:$B,0),-1)&gt;0),"'si'","'no'"))</f>
        <v/>
      </c>
      <c r="P498" t="str">
        <f t="shared" si="112"/>
        <v/>
      </c>
      <c r="Q498" t="str">
        <f t="shared" si="113"/>
        <v/>
      </c>
      <c r="R498" t="str">
        <f t="shared" si="114"/>
        <v/>
      </c>
      <c r="S498" t="str">
        <f t="shared" si="115"/>
        <v/>
      </c>
      <c r="T498" t="str">
        <f t="shared" si="116"/>
        <v/>
      </c>
      <c r="U498" t="str">
        <f t="shared" si="117"/>
        <v/>
      </c>
      <c r="V498" t="str">
        <f>IF($T498="","",INDEX(CATEGORIAS!$A:$A,MATCH($T498,CATEGORIAS!$B:$B,0)))</f>
        <v/>
      </c>
      <c r="W498" t="str">
        <f>IF($U498="","",INDEX(SUBCATEGORIAS!$A:$A,MATCH($U498,SUBCATEGORIAS!$B:$B,0)))</f>
        <v/>
      </c>
      <c r="X498" t="str">
        <f t="shared" si="118"/>
        <v/>
      </c>
      <c r="Y498" t="str">
        <f t="shared" si="123"/>
        <v/>
      </c>
      <c r="Z498" t="str">
        <f t="shared" si="124"/>
        <v/>
      </c>
      <c r="AB498">
        <v>496</v>
      </c>
      <c r="AC498">
        <f t="shared" si="127"/>
        <v>46</v>
      </c>
      <c r="AD498" t="str">
        <f>IFERROR(IF(MATCH($AC498,$P:$P,0)&gt;0,"{",0),"")</f>
        <v>{</v>
      </c>
      <c r="AI498" t="str">
        <f>IF($D498="","",INDEX(CATEGORIAS!$A:$A,MATCH($D498,CATEGORIAS!$B:$B,0)))</f>
        <v/>
      </c>
      <c r="AJ498" t="str">
        <f>IF($E498="","",INDEX(SUBCATEGORIAS!$A:$A,MATCH($E498,SUBCATEGORIAS!$B:$B,0)))</f>
        <v/>
      </c>
      <c r="AK498" t="str">
        <f t="shared" si="119"/>
        <v/>
      </c>
      <c r="AM498" s="2" t="str">
        <f t="shared" si="125"/>
        <v/>
      </c>
      <c r="AN498" t="str">
        <f t="shared" si="126"/>
        <v/>
      </c>
      <c r="AO498" t="str">
        <f t="shared" si="120"/>
        <v/>
      </c>
      <c r="AP498" t="str">
        <f t="shared" si="121"/>
        <v/>
      </c>
    </row>
    <row r="499" spans="1:42" x14ac:dyDescent="0.25">
      <c r="A499" t="str">
        <f>IF(C499="","",MAX($A$2:A498)+1)</f>
        <v/>
      </c>
      <c r="B499" s="3" t="str">
        <f>IF(C499="","",IF(COUNTIF($C$2:$C498,$C499)=0,MAX($B$2:$B498)+1,""))</f>
        <v/>
      </c>
      <c r="L499" t="s">
        <v>625</v>
      </c>
      <c r="M499" s="3" t="str">
        <f t="shared" si="122"/>
        <v/>
      </c>
      <c r="N499" s="3" t="str">
        <f>IF(C499="","",IF(AND(C499&lt;&gt;"",D499&lt;&gt;"",E499&lt;&gt;"",I499&lt;&gt;"",M499&lt;&gt;"",J499&lt;&gt;"",IFERROR(MATCH(INDEX($B:$B,MATCH($C499,$C:$C,0)),IMAGENES!$B:$B,0),-1)&gt;0),"'si'","'no'"))</f>
        <v/>
      </c>
      <c r="P499" t="str">
        <f t="shared" si="112"/>
        <v/>
      </c>
      <c r="Q499" t="str">
        <f t="shared" si="113"/>
        <v/>
      </c>
      <c r="R499" t="str">
        <f t="shared" si="114"/>
        <v/>
      </c>
      <c r="S499" t="str">
        <f t="shared" si="115"/>
        <v/>
      </c>
      <c r="T499" t="str">
        <f t="shared" si="116"/>
        <v/>
      </c>
      <c r="U499" t="str">
        <f t="shared" si="117"/>
        <v/>
      </c>
      <c r="V499" t="str">
        <f>IF($T499="","",INDEX(CATEGORIAS!$A:$A,MATCH($T499,CATEGORIAS!$B:$B,0)))</f>
        <v/>
      </c>
      <c r="W499" t="str">
        <f>IF($U499="","",INDEX(SUBCATEGORIAS!$A:$A,MATCH($U499,SUBCATEGORIAS!$B:$B,0)))</f>
        <v/>
      </c>
      <c r="X499" t="str">
        <f t="shared" si="118"/>
        <v/>
      </c>
      <c r="Y499" t="str">
        <f t="shared" si="123"/>
        <v/>
      </c>
      <c r="Z499" t="str">
        <f t="shared" si="124"/>
        <v/>
      </c>
      <c r="AB499">
        <v>497</v>
      </c>
      <c r="AC499" t="str">
        <f t="shared" si="127"/>
        <v/>
      </c>
      <c r="AD499" t="str">
        <f>IFERROR(IF(MATCH($AC498,$P:$P,0)&gt;0,CONCATENATE("id_articulo: ",$AC498,","),0),"")</f>
        <v>id_articulo: 46,</v>
      </c>
      <c r="AI499" t="str">
        <f>IF($D499="","",INDEX(CATEGORIAS!$A:$A,MATCH($D499,CATEGORIAS!$B:$B,0)))</f>
        <v/>
      </c>
      <c r="AJ499" t="str">
        <f>IF($E499="","",INDEX(SUBCATEGORIAS!$A:$A,MATCH($E499,SUBCATEGORIAS!$B:$B,0)))</f>
        <v/>
      </c>
      <c r="AK499" t="str">
        <f t="shared" si="119"/>
        <v/>
      </c>
      <c r="AM499" s="2" t="str">
        <f t="shared" si="125"/>
        <v/>
      </c>
      <c r="AN499" t="str">
        <f t="shared" si="126"/>
        <v/>
      </c>
      <c r="AO499" t="str">
        <f t="shared" si="120"/>
        <v/>
      </c>
      <c r="AP499" t="str">
        <f t="shared" si="121"/>
        <v/>
      </c>
    </row>
    <row r="500" spans="1:42" x14ac:dyDescent="0.25">
      <c r="A500" t="str">
        <f>IF(C500="","",MAX($A$2:A499)+1)</f>
        <v/>
      </c>
      <c r="B500" s="3" t="str">
        <f>IF(C500="","",IF(COUNTIF($C$2:$C499,$C500)=0,MAX($B$2:$B499)+1,""))</f>
        <v/>
      </c>
      <c r="L500" t="s">
        <v>625</v>
      </c>
      <c r="M500" s="3" t="str">
        <f t="shared" si="122"/>
        <v/>
      </c>
      <c r="N500" s="3" t="str">
        <f>IF(C500="","",IF(AND(C500&lt;&gt;"",D500&lt;&gt;"",E500&lt;&gt;"",I500&lt;&gt;"",M500&lt;&gt;"",J500&lt;&gt;"",IFERROR(MATCH(INDEX($B:$B,MATCH($C500,$C:$C,0)),IMAGENES!$B:$B,0),-1)&gt;0),"'si'","'no'"))</f>
        <v/>
      </c>
      <c r="P500" t="str">
        <f t="shared" si="112"/>
        <v/>
      </c>
      <c r="Q500" t="str">
        <f t="shared" si="113"/>
        <v/>
      </c>
      <c r="R500" t="str">
        <f t="shared" si="114"/>
        <v/>
      </c>
      <c r="S500" t="str">
        <f t="shared" si="115"/>
        <v/>
      </c>
      <c r="T500" t="str">
        <f t="shared" si="116"/>
        <v/>
      </c>
      <c r="U500" t="str">
        <f t="shared" si="117"/>
        <v/>
      </c>
      <c r="V500" t="str">
        <f>IF($T500="","",INDEX(CATEGORIAS!$A:$A,MATCH($T500,CATEGORIAS!$B:$B,0)))</f>
        <v/>
      </c>
      <c r="W500" t="str">
        <f>IF($U500="","",INDEX(SUBCATEGORIAS!$A:$A,MATCH($U500,SUBCATEGORIAS!$B:$B,0)))</f>
        <v/>
      </c>
      <c r="X500" t="str">
        <f t="shared" si="118"/>
        <v/>
      </c>
      <c r="Y500" t="str">
        <f t="shared" si="123"/>
        <v/>
      </c>
      <c r="Z500" t="str">
        <f t="shared" si="124"/>
        <v/>
      </c>
      <c r="AB500">
        <v>498</v>
      </c>
      <c r="AC500" t="str">
        <f t="shared" si="127"/>
        <v/>
      </c>
      <c r="AD500" t="str">
        <f>IFERROR(IF(MATCH($AC498,$P:$P,0)&gt;0,CONCATENATE("nombre: '",INDEX($Q:$Q,MATCH($AC498,$P:$P,0)),"',"),0),"")</f>
        <v>nombre: 'Libro para Colorear - Vegetables',</v>
      </c>
      <c r="AI500" t="str">
        <f>IF($D500="","",INDEX(CATEGORIAS!$A:$A,MATCH($D500,CATEGORIAS!$B:$B,0)))</f>
        <v/>
      </c>
      <c r="AJ500" t="str">
        <f>IF($E500="","",INDEX(SUBCATEGORIAS!$A:$A,MATCH($E500,SUBCATEGORIAS!$B:$B,0)))</f>
        <v/>
      </c>
      <c r="AK500" t="str">
        <f t="shared" si="119"/>
        <v/>
      </c>
      <c r="AM500" s="2" t="str">
        <f t="shared" si="125"/>
        <v/>
      </c>
      <c r="AN500" t="str">
        <f t="shared" si="126"/>
        <v/>
      </c>
      <c r="AO500" t="str">
        <f t="shared" si="120"/>
        <v/>
      </c>
      <c r="AP500" t="str">
        <f t="shared" si="121"/>
        <v/>
      </c>
    </row>
    <row r="501" spans="1:42" x14ac:dyDescent="0.25">
      <c r="A501" t="str">
        <f>IF(C501="","",MAX($A$2:A500)+1)</f>
        <v/>
      </c>
      <c r="B501" s="3" t="str">
        <f>IF(C501="","",IF(COUNTIF($C$2:$C500,$C501)=0,MAX($B$2:$B500)+1,""))</f>
        <v/>
      </c>
      <c r="L501" t="s">
        <v>625</v>
      </c>
      <c r="M501" s="3" t="str">
        <f t="shared" si="122"/>
        <v/>
      </c>
      <c r="N501" s="3" t="str">
        <f>IF(C501="","",IF(AND(C501&lt;&gt;"",D501&lt;&gt;"",E501&lt;&gt;"",I501&lt;&gt;"",M501&lt;&gt;"",J501&lt;&gt;"",IFERROR(MATCH(INDEX($B:$B,MATCH($C501,$C:$C,0)),IMAGENES!$B:$B,0),-1)&gt;0),"'si'","'no'"))</f>
        <v/>
      </c>
      <c r="P501" t="str">
        <f t="shared" si="112"/>
        <v/>
      </c>
      <c r="Q501" t="str">
        <f t="shared" si="113"/>
        <v/>
      </c>
      <c r="R501" t="str">
        <f t="shared" si="114"/>
        <v/>
      </c>
      <c r="S501" t="str">
        <f t="shared" si="115"/>
        <v/>
      </c>
      <c r="T501" t="str">
        <f t="shared" si="116"/>
        <v/>
      </c>
      <c r="U501" t="str">
        <f t="shared" si="117"/>
        <v/>
      </c>
      <c r="V501" t="str">
        <f>IF($T501="","",INDEX(CATEGORIAS!$A:$A,MATCH($T501,CATEGORIAS!$B:$B,0)))</f>
        <v/>
      </c>
      <c r="W501" t="str">
        <f>IF($U501="","",INDEX(SUBCATEGORIAS!$A:$A,MATCH($U501,SUBCATEGORIAS!$B:$B,0)))</f>
        <v/>
      </c>
      <c r="X501" t="str">
        <f t="shared" si="118"/>
        <v/>
      </c>
      <c r="Y501" t="str">
        <f t="shared" si="123"/>
        <v/>
      </c>
      <c r="Z501" t="str">
        <f t="shared" si="124"/>
        <v/>
      </c>
      <c r="AB501">
        <v>499</v>
      </c>
      <c r="AC501" t="str">
        <f t="shared" si="127"/>
        <v/>
      </c>
      <c r="AD501" t="str">
        <f>IFERROR(IF(MATCH($AC498,$P:$P,0)&gt;0,CONCATENATE("descripcion: '",INDEX($R:$R,MATCH($AC498,$P:$P,0)),"',"),0),"")</f>
        <v>descripcion: 'Libros para pintar Temático',</v>
      </c>
      <c r="AI501" t="str">
        <f>IF($D501="","",INDEX(CATEGORIAS!$A:$A,MATCH($D501,CATEGORIAS!$B:$B,0)))</f>
        <v/>
      </c>
      <c r="AJ501" t="str">
        <f>IF($E501="","",INDEX(SUBCATEGORIAS!$A:$A,MATCH($E501,SUBCATEGORIAS!$B:$B,0)))</f>
        <v/>
      </c>
      <c r="AK501" t="str">
        <f t="shared" si="119"/>
        <v/>
      </c>
      <c r="AM501" s="2" t="str">
        <f t="shared" si="125"/>
        <v/>
      </c>
      <c r="AN501" t="str">
        <f t="shared" si="126"/>
        <v/>
      </c>
      <c r="AO501" t="str">
        <f t="shared" si="120"/>
        <v/>
      </c>
      <c r="AP501" t="str">
        <f t="shared" si="121"/>
        <v/>
      </c>
    </row>
    <row r="502" spans="1:42" x14ac:dyDescent="0.25">
      <c r="A502" t="str">
        <f>IF(C502="","",MAX($A$2:A501)+1)</f>
        <v/>
      </c>
      <c r="B502" s="3" t="str">
        <f>IF(C502="","",IF(COUNTIF($C$2:$C501,$C502)=0,MAX($B$2:$B501)+1,""))</f>
        <v/>
      </c>
      <c r="L502" t="s">
        <v>625</v>
      </c>
      <c r="M502" s="3" t="str">
        <f t="shared" si="122"/>
        <v/>
      </c>
      <c r="N502" s="3" t="str">
        <f>IF(C502="","",IF(AND(C502&lt;&gt;"",D502&lt;&gt;"",E502&lt;&gt;"",I502&lt;&gt;"",M502&lt;&gt;"",J502&lt;&gt;"",IFERROR(MATCH(INDEX($B:$B,MATCH($C502,$C:$C,0)),IMAGENES!$B:$B,0),-1)&gt;0),"'si'","'no'"))</f>
        <v/>
      </c>
      <c r="P502" t="str">
        <f t="shared" si="112"/>
        <v/>
      </c>
      <c r="Q502" t="str">
        <f t="shared" si="113"/>
        <v/>
      </c>
      <c r="R502" t="str">
        <f t="shared" si="114"/>
        <v/>
      </c>
      <c r="S502" t="str">
        <f t="shared" si="115"/>
        <v/>
      </c>
      <c r="T502" t="str">
        <f t="shared" si="116"/>
        <v/>
      </c>
      <c r="U502" t="str">
        <f t="shared" si="117"/>
        <v/>
      </c>
      <c r="V502" t="str">
        <f>IF($T502="","",INDEX(CATEGORIAS!$A:$A,MATCH($T502,CATEGORIAS!$B:$B,0)))</f>
        <v/>
      </c>
      <c r="W502" t="str">
        <f>IF($U502="","",INDEX(SUBCATEGORIAS!$A:$A,MATCH($U502,SUBCATEGORIAS!$B:$B,0)))</f>
        <v/>
      </c>
      <c r="X502" t="str">
        <f t="shared" si="118"/>
        <v/>
      </c>
      <c r="Y502" t="str">
        <f t="shared" si="123"/>
        <v/>
      </c>
      <c r="Z502" t="str">
        <f t="shared" si="124"/>
        <v/>
      </c>
      <c r="AB502">
        <v>500</v>
      </c>
      <c r="AC502" t="str">
        <f t="shared" si="127"/>
        <v/>
      </c>
      <c r="AD502" t="str">
        <f>IFERROR(IF(MATCH($AC498,$P:$P,0)&gt;0,CONCATENATE("descripcion_larga: '",INDEX($S:$S,MATCH($AC498,$P:$P,0)),"',"),0),"")</f>
        <v>descripcion_larga: '0',</v>
      </c>
      <c r="AI502" t="str">
        <f>IF($D502="","",INDEX(CATEGORIAS!$A:$A,MATCH($D502,CATEGORIAS!$B:$B,0)))</f>
        <v/>
      </c>
      <c r="AJ502" t="str">
        <f>IF($E502="","",INDEX(SUBCATEGORIAS!$A:$A,MATCH($E502,SUBCATEGORIAS!$B:$B,0)))</f>
        <v/>
      </c>
      <c r="AK502" t="str">
        <f t="shared" si="119"/>
        <v/>
      </c>
      <c r="AM502" s="2" t="str">
        <f t="shared" si="125"/>
        <v/>
      </c>
      <c r="AN502" t="str">
        <f t="shared" si="126"/>
        <v/>
      </c>
      <c r="AO502" t="str">
        <f t="shared" si="120"/>
        <v/>
      </c>
      <c r="AP502" t="str">
        <f t="shared" si="121"/>
        <v/>
      </c>
    </row>
    <row r="503" spans="1:42" x14ac:dyDescent="0.25">
      <c r="A503" t="str">
        <f>IF(C503="","",MAX($A$2:A502)+1)</f>
        <v/>
      </c>
      <c r="B503" s="3" t="str">
        <f>IF(C503="","",IF(COUNTIF($C$2:$C502,$C503)=0,MAX($B$2:$B502)+1,""))</f>
        <v/>
      </c>
      <c r="L503" t="s">
        <v>625</v>
      </c>
      <c r="M503" s="3" t="str">
        <f t="shared" si="122"/>
        <v/>
      </c>
      <c r="N503" s="3" t="str">
        <f>IF(C503="","",IF(AND(C503&lt;&gt;"",D503&lt;&gt;"",E503&lt;&gt;"",I503&lt;&gt;"",M503&lt;&gt;"",J503&lt;&gt;"",IFERROR(MATCH(INDEX($B:$B,MATCH($C503,$C:$C,0)),IMAGENES!$B:$B,0),-1)&gt;0),"'si'","'no'"))</f>
        <v/>
      </c>
      <c r="P503" t="str">
        <f t="shared" si="112"/>
        <v/>
      </c>
      <c r="Q503" t="str">
        <f t="shared" si="113"/>
        <v/>
      </c>
      <c r="R503" t="str">
        <f t="shared" si="114"/>
        <v/>
      </c>
      <c r="S503" t="str">
        <f t="shared" si="115"/>
        <v/>
      </c>
      <c r="T503" t="str">
        <f t="shared" si="116"/>
        <v/>
      </c>
      <c r="U503" t="str">
        <f t="shared" si="117"/>
        <v/>
      </c>
      <c r="V503" t="str">
        <f>IF($T503="","",INDEX(CATEGORIAS!$A:$A,MATCH($T503,CATEGORIAS!$B:$B,0)))</f>
        <v/>
      </c>
      <c r="W503" t="str">
        <f>IF($U503="","",INDEX(SUBCATEGORIAS!$A:$A,MATCH($U503,SUBCATEGORIAS!$B:$B,0)))</f>
        <v/>
      </c>
      <c r="X503" t="str">
        <f t="shared" si="118"/>
        <v/>
      </c>
      <c r="Y503" t="str">
        <f t="shared" si="123"/>
        <v/>
      </c>
      <c r="Z503" t="str">
        <f t="shared" si="124"/>
        <v/>
      </c>
      <c r="AB503">
        <v>501</v>
      </c>
      <c r="AC503" t="str">
        <f t="shared" si="127"/>
        <v/>
      </c>
      <c r="AD503" t="str">
        <f>IFERROR(IF(MATCH($AC498,$P:$P,0)&gt;0,CONCATENATE("id_categoria: '",INDEX($V:$V,MATCH($AC498,$P:$P,0)),"',"),0),"")</f>
        <v>id_categoria: '4',</v>
      </c>
      <c r="AI503" t="str">
        <f>IF($D503="","",INDEX(CATEGORIAS!$A:$A,MATCH($D503,CATEGORIAS!$B:$B,0)))</f>
        <v/>
      </c>
      <c r="AJ503" t="str">
        <f>IF($E503="","",INDEX(SUBCATEGORIAS!$A:$A,MATCH($E503,SUBCATEGORIAS!$B:$B,0)))</f>
        <v/>
      </c>
      <c r="AK503" t="str">
        <f t="shared" si="119"/>
        <v/>
      </c>
      <c r="AM503" s="2" t="str">
        <f t="shared" si="125"/>
        <v/>
      </c>
      <c r="AN503" t="str">
        <f t="shared" si="126"/>
        <v/>
      </c>
      <c r="AO503" t="str">
        <f t="shared" si="120"/>
        <v/>
      </c>
      <c r="AP503" t="str">
        <f t="shared" si="121"/>
        <v/>
      </c>
    </row>
    <row r="504" spans="1:42" x14ac:dyDescent="0.25">
      <c r="A504" t="str">
        <f>IF(C504="","",MAX($A$2:A503)+1)</f>
        <v/>
      </c>
      <c r="B504" s="3" t="str">
        <f>IF(C504="","",IF(COUNTIF($C$2:$C503,$C504)=0,MAX($B$2:$B503)+1,""))</f>
        <v/>
      </c>
      <c r="L504" t="s">
        <v>625</v>
      </c>
      <c r="M504" s="3" t="str">
        <f t="shared" si="122"/>
        <v/>
      </c>
      <c r="N504" s="3" t="str">
        <f>IF(C504="","",IF(AND(C504&lt;&gt;"",D504&lt;&gt;"",E504&lt;&gt;"",I504&lt;&gt;"",M504&lt;&gt;"",J504&lt;&gt;"",IFERROR(MATCH(INDEX($B:$B,MATCH($C504,$C:$C,0)),IMAGENES!$B:$B,0),-1)&gt;0),"'si'","'no'"))</f>
        <v/>
      </c>
      <c r="P504" t="str">
        <f t="shared" si="112"/>
        <v/>
      </c>
      <c r="Q504" t="str">
        <f t="shared" si="113"/>
        <v/>
      </c>
      <c r="R504" t="str">
        <f t="shared" si="114"/>
        <v/>
      </c>
      <c r="S504" t="str">
        <f t="shared" si="115"/>
        <v/>
      </c>
      <c r="T504" t="str">
        <f t="shared" si="116"/>
        <v/>
      </c>
      <c r="U504" t="str">
        <f t="shared" si="117"/>
        <v/>
      </c>
      <c r="V504" t="str">
        <f>IF($T504="","",INDEX(CATEGORIAS!$A:$A,MATCH($T504,CATEGORIAS!$B:$B,0)))</f>
        <v/>
      </c>
      <c r="W504" t="str">
        <f>IF($U504="","",INDEX(SUBCATEGORIAS!$A:$A,MATCH($U504,SUBCATEGORIAS!$B:$B,0)))</f>
        <v/>
      </c>
      <c r="X504" t="str">
        <f t="shared" si="118"/>
        <v/>
      </c>
      <c r="Y504" t="str">
        <f t="shared" si="123"/>
        <v/>
      </c>
      <c r="Z504" t="str">
        <f t="shared" si="124"/>
        <v/>
      </c>
      <c r="AB504">
        <v>502</v>
      </c>
      <c r="AC504" t="str">
        <f t="shared" si="127"/>
        <v/>
      </c>
      <c r="AD504" t="str">
        <f>IFERROR(IF(MATCH($AC498,$P:$P,0)&gt;0,CONCATENATE("id_subcategoria: '",INDEX($W:$W,MATCH($AC498,$P:$P,0)),"',"),0),"")</f>
        <v>id_subcategoria: '6',</v>
      </c>
      <c r="AI504" t="str">
        <f>IF($D504="","",INDEX(CATEGORIAS!$A:$A,MATCH($D504,CATEGORIAS!$B:$B,0)))</f>
        <v/>
      </c>
      <c r="AJ504" t="str">
        <f>IF($E504="","",INDEX(SUBCATEGORIAS!$A:$A,MATCH($E504,SUBCATEGORIAS!$B:$B,0)))</f>
        <v/>
      </c>
      <c r="AK504" t="str">
        <f t="shared" si="119"/>
        <v/>
      </c>
      <c r="AM504" s="2" t="str">
        <f t="shared" si="125"/>
        <v/>
      </c>
      <c r="AN504" t="str">
        <f t="shared" si="126"/>
        <v/>
      </c>
      <c r="AO504" t="str">
        <f t="shared" si="120"/>
        <v/>
      </c>
      <c r="AP504" t="str">
        <f t="shared" si="121"/>
        <v/>
      </c>
    </row>
    <row r="505" spans="1:42" x14ac:dyDescent="0.25">
      <c r="A505" t="str">
        <f>IF(C505="","",MAX($A$2:A504)+1)</f>
        <v/>
      </c>
      <c r="B505" s="3" t="str">
        <f>IF(C505="","",IF(COUNTIF($C$2:$C504,$C505)=0,MAX($B$2:$B504)+1,""))</f>
        <v/>
      </c>
      <c r="L505" t="s">
        <v>625</v>
      </c>
      <c r="M505" s="3" t="str">
        <f t="shared" si="122"/>
        <v/>
      </c>
      <c r="N505" s="3" t="str">
        <f>IF(C505="","",IF(AND(C505&lt;&gt;"",D505&lt;&gt;"",E505&lt;&gt;"",I505&lt;&gt;"",M505&lt;&gt;"",J505&lt;&gt;"",IFERROR(MATCH(INDEX($B:$B,MATCH($C505,$C:$C,0)),IMAGENES!$B:$B,0),-1)&gt;0),"'si'","'no'"))</f>
        <v/>
      </c>
      <c r="P505" t="str">
        <f t="shared" si="112"/>
        <v/>
      </c>
      <c r="Q505" t="str">
        <f t="shared" si="113"/>
        <v/>
      </c>
      <c r="R505" t="str">
        <f t="shared" si="114"/>
        <v/>
      </c>
      <c r="S505" t="str">
        <f t="shared" si="115"/>
        <v/>
      </c>
      <c r="T505" t="str">
        <f t="shared" si="116"/>
        <v/>
      </c>
      <c r="U505" t="str">
        <f t="shared" si="117"/>
        <v/>
      </c>
      <c r="V505" t="str">
        <f>IF($T505="","",INDEX(CATEGORIAS!$A:$A,MATCH($T505,CATEGORIAS!$B:$B,0)))</f>
        <v/>
      </c>
      <c r="W505" t="str">
        <f>IF($U505="","",INDEX(SUBCATEGORIAS!$A:$A,MATCH($U505,SUBCATEGORIAS!$B:$B,0)))</f>
        <v/>
      </c>
      <c r="X505" t="str">
        <f t="shared" si="118"/>
        <v/>
      </c>
      <c r="Y505" t="str">
        <f t="shared" si="123"/>
        <v/>
      </c>
      <c r="Z505" t="str">
        <f t="shared" si="124"/>
        <v/>
      </c>
      <c r="AB505">
        <v>503</v>
      </c>
      <c r="AC505" t="str">
        <f t="shared" si="127"/>
        <v/>
      </c>
      <c r="AD505" t="str">
        <f>IFERROR(IF(MATCH($AC498,$P:$P,0)&gt;0,CONCATENATE("precio: ",INDEX($X:$X,MATCH($AC498,$P:$P,0)),","),0),"")</f>
        <v>precio: 1500,</v>
      </c>
      <c r="AI505" t="str">
        <f>IF($D505="","",INDEX(CATEGORIAS!$A:$A,MATCH($D505,CATEGORIAS!$B:$B,0)))</f>
        <v/>
      </c>
      <c r="AJ505" t="str">
        <f>IF($E505="","",INDEX(SUBCATEGORIAS!$A:$A,MATCH($E505,SUBCATEGORIAS!$B:$B,0)))</f>
        <v/>
      </c>
      <c r="AK505" t="str">
        <f t="shared" si="119"/>
        <v/>
      </c>
      <c r="AM505" s="2" t="str">
        <f t="shared" si="125"/>
        <v/>
      </c>
      <c r="AN505" t="str">
        <f t="shared" si="126"/>
        <v/>
      </c>
      <c r="AO505" t="str">
        <f t="shared" si="120"/>
        <v/>
      </c>
      <c r="AP505" t="str">
        <f t="shared" si="121"/>
        <v/>
      </c>
    </row>
    <row r="506" spans="1:42" x14ac:dyDescent="0.25">
      <c r="A506" t="str">
        <f>IF(C506="","",MAX($A$2:A505)+1)</f>
        <v/>
      </c>
      <c r="B506" s="3" t="str">
        <f>IF(C506="","",IF(COUNTIF($C$2:$C505,$C506)=0,MAX($B$2:$B505)+1,""))</f>
        <v/>
      </c>
      <c r="L506" t="s">
        <v>625</v>
      </c>
      <c r="M506" s="3" t="str">
        <f t="shared" si="122"/>
        <v/>
      </c>
      <c r="N506" s="3" t="str">
        <f>IF(C506="","",IF(AND(C506&lt;&gt;"",D506&lt;&gt;"",E506&lt;&gt;"",I506&lt;&gt;"",M506&lt;&gt;"",J506&lt;&gt;"",IFERROR(MATCH(INDEX($B:$B,MATCH($C506,$C:$C,0)),IMAGENES!$B:$B,0),-1)&gt;0),"'si'","'no'"))</f>
        <v/>
      </c>
      <c r="P506" t="str">
        <f t="shared" si="112"/>
        <v/>
      </c>
      <c r="Q506" t="str">
        <f t="shared" si="113"/>
        <v/>
      </c>
      <c r="R506" t="str">
        <f t="shared" si="114"/>
        <v/>
      </c>
      <c r="S506" t="str">
        <f t="shared" si="115"/>
        <v/>
      </c>
      <c r="T506" t="str">
        <f t="shared" si="116"/>
        <v/>
      </c>
      <c r="U506" t="str">
        <f t="shared" si="117"/>
        <v/>
      </c>
      <c r="V506" t="str">
        <f>IF($T506="","",INDEX(CATEGORIAS!$A:$A,MATCH($T506,CATEGORIAS!$B:$B,0)))</f>
        <v/>
      </c>
      <c r="W506" t="str">
        <f>IF($U506="","",INDEX(SUBCATEGORIAS!$A:$A,MATCH($U506,SUBCATEGORIAS!$B:$B,0)))</f>
        <v/>
      </c>
      <c r="X506" t="str">
        <f t="shared" si="118"/>
        <v/>
      </c>
      <c r="Y506" t="str">
        <f t="shared" si="123"/>
        <v/>
      </c>
      <c r="Z506" t="str">
        <f t="shared" si="124"/>
        <v/>
      </c>
      <c r="AB506">
        <v>504</v>
      </c>
      <c r="AC506" t="str">
        <f t="shared" si="127"/>
        <v/>
      </c>
      <c r="AD506" t="str">
        <f>IFERROR(IF(MATCH($AC498,$P:$P,0)&gt;0,CONCATENATE("video: ",IF(OR(INDEX($Y:$Y,MATCH($AC498,$P:$P,0))=0,INDEX($Y:$Y,MATCH($AC498,$P:$P,0))=" ",INDEX($Y:$Y,MATCH($AC498,$P:$P,0))=""),CONCATENATE(CHAR(39),CHAR(39)),CONCATENATE(CHAR(39),INDEX($Y:$Y,MATCH($AC498,$P:$P,0)),CHAR(39))),","),0),"")</f>
        <v>video: '',</v>
      </c>
      <c r="AI506" t="str">
        <f>IF($D506="","",INDEX(CATEGORIAS!$A:$A,MATCH($D506,CATEGORIAS!$B:$B,0)))</f>
        <v/>
      </c>
      <c r="AJ506" t="str">
        <f>IF($E506="","",INDEX(SUBCATEGORIAS!$A:$A,MATCH($E506,SUBCATEGORIAS!$B:$B,0)))</f>
        <v/>
      </c>
      <c r="AK506" t="str">
        <f t="shared" si="119"/>
        <v/>
      </c>
      <c r="AM506" s="2" t="str">
        <f t="shared" si="125"/>
        <v/>
      </c>
      <c r="AN506" t="str">
        <f t="shared" si="126"/>
        <v/>
      </c>
      <c r="AO506" t="str">
        <f t="shared" si="120"/>
        <v/>
      </c>
      <c r="AP506" t="str">
        <f t="shared" si="121"/>
        <v/>
      </c>
    </row>
    <row r="507" spans="1:42" x14ac:dyDescent="0.25">
      <c r="A507" t="str">
        <f>IF(C507="","",MAX($A$2:A506)+1)</f>
        <v/>
      </c>
      <c r="B507" s="3" t="str">
        <f>IF(C507="","",IF(COUNTIF($C$2:$C506,$C507)=0,MAX($B$2:$B506)+1,""))</f>
        <v/>
      </c>
      <c r="L507" t="s">
        <v>625</v>
      </c>
      <c r="M507" s="3" t="str">
        <f t="shared" si="122"/>
        <v/>
      </c>
      <c r="N507" s="3" t="str">
        <f>IF(C507="","",IF(AND(C507&lt;&gt;"",D507&lt;&gt;"",E507&lt;&gt;"",I507&lt;&gt;"",M507&lt;&gt;"",J507&lt;&gt;"",IFERROR(MATCH(INDEX($B:$B,MATCH($C507,$C:$C,0)),IMAGENES!$B:$B,0),-1)&gt;0),"'si'","'no'"))</f>
        <v/>
      </c>
      <c r="P507" t="str">
        <f t="shared" si="112"/>
        <v/>
      </c>
      <c r="Q507" t="str">
        <f t="shared" si="113"/>
        <v/>
      </c>
      <c r="R507" t="str">
        <f t="shared" si="114"/>
        <v/>
      </c>
      <c r="S507" t="str">
        <f t="shared" si="115"/>
        <v/>
      </c>
      <c r="T507" t="str">
        <f t="shared" si="116"/>
        <v/>
      </c>
      <c r="U507" t="str">
        <f t="shared" si="117"/>
        <v/>
      </c>
      <c r="V507" t="str">
        <f>IF($T507="","",INDEX(CATEGORIAS!$A:$A,MATCH($T507,CATEGORIAS!$B:$B,0)))</f>
        <v/>
      </c>
      <c r="W507" t="str">
        <f>IF($U507="","",INDEX(SUBCATEGORIAS!$A:$A,MATCH($U507,SUBCATEGORIAS!$B:$B,0)))</f>
        <v/>
      </c>
      <c r="X507" t="str">
        <f t="shared" si="118"/>
        <v/>
      </c>
      <c r="Y507" t="str">
        <f t="shared" si="123"/>
        <v/>
      </c>
      <c r="Z507" t="str">
        <f t="shared" si="124"/>
        <v/>
      </c>
      <c r="AB507">
        <v>505</v>
      </c>
      <c r="AC507" t="str">
        <f t="shared" si="127"/>
        <v/>
      </c>
      <c r="AD507" t="str">
        <f>IFERROR(IF(MATCH($AC498,$P:$P,0)&gt;0,CONCATENATE("disponible: ",INDEX($Z:$Z,MATCH($AC498,$P:$P,0)),","),0),"")</f>
        <v>disponible: 'si',</v>
      </c>
      <c r="AI507" t="str">
        <f>IF($D507="","",INDEX(CATEGORIAS!$A:$A,MATCH($D507,CATEGORIAS!$B:$B,0)))</f>
        <v/>
      </c>
      <c r="AJ507" t="str">
        <f>IF($E507="","",INDEX(SUBCATEGORIAS!$A:$A,MATCH($E507,SUBCATEGORIAS!$B:$B,0)))</f>
        <v/>
      </c>
      <c r="AK507" t="str">
        <f t="shared" si="119"/>
        <v/>
      </c>
      <c r="AM507" s="2" t="str">
        <f t="shared" si="125"/>
        <v/>
      </c>
      <c r="AN507" t="str">
        <f t="shared" si="126"/>
        <v/>
      </c>
      <c r="AO507" t="str">
        <f t="shared" si="120"/>
        <v/>
      </c>
      <c r="AP507" t="str">
        <f t="shared" si="121"/>
        <v/>
      </c>
    </row>
    <row r="508" spans="1:42" x14ac:dyDescent="0.25">
      <c r="A508" t="str">
        <f>IF(C508="","",MAX($A$2:A507)+1)</f>
        <v/>
      </c>
      <c r="B508" s="3" t="str">
        <f>IF(C508="","",IF(COUNTIF($C$2:$C507,$C508)=0,MAX($B$2:$B507)+1,""))</f>
        <v/>
      </c>
      <c r="L508" t="s">
        <v>625</v>
      </c>
      <c r="M508" s="3" t="str">
        <f t="shared" si="122"/>
        <v/>
      </c>
      <c r="N508" s="3" t="str">
        <f>IF(C508="","",IF(AND(C508&lt;&gt;"",D508&lt;&gt;"",E508&lt;&gt;"",I508&lt;&gt;"",M508&lt;&gt;"",J508&lt;&gt;"",IFERROR(MATCH(INDEX($B:$B,MATCH($C508,$C:$C,0)),IMAGENES!$B:$B,0),-1)&gt;0),"'si'","'no'"))</f>
        <v/>
      </c>
      <c r="P508" t="str">
        <f t="shared" si="112"/>
        <v/>
      </c>
      <c r="Q508" t="str">
        <f t="shared" si="113"/>
        <v/>
      </c>
      <c r="R508" t="str">
        <f t="shared" si="114"/>
        <v/>
      </c>
      <c r="S508" t="str">
        <f t="shared" si="115"/>
        <v/>
      </c>
      <c r="T508" t="str">
        <f t="shared" si="116"/>
        <v/>
      </c>
      <c r="U508" t="str">
        <f t="shared" si="117"/>
        <v/>
      </c>
      <c r="V508" t="str">
        <f>IF($T508="","",INDEX(CATEGORIAS!$A:$A,MATCH($T508,CATEGORIAS!$B:$B,0)))</f>
        <v/>
      </c>
      <c r="W508" t="str">
        <f>IF($U508="","",INDEX(SUBCATEGORIAS!$A:$A,MATCH($U508,SUBCATEGORIAS!$B:$B,0)))</f>
        <v/>
      </c>
      <c r="X508" t="str">
        <f t="shared" si="118"/>
        <v/>
      </c>
      <c r="Y508" t="str">
        <f t="shared" si="123"/>
        <v/>
      </c>
      <c r="Z508" t="str">
        <f t="shared" si="124"/>
        <v/>
      </c>
      <c r="AB508">
        <v>506</v>
      </c>
      <c r="AC508" t="str">
        <f t="shared" si="127"/>
        <v/>
      </c>
      <c r="AD508" t="str">
        <f>IFERROR(IF(MATCH($AC498,$P:$P,0)&gt;0,"},",0),"")</f>
        <v>},</v>
      </c>
      <c r="AI508" t="str">
        <f>IF($D508="","",INDEX(CATEGORIAS!$A:$A,MATCH($D508,CATEGORIAS!$B:$B,0)))</f>
        <v/>
      </c>
      <c r="AJ508" t="str">
        <f>IF($E508="","",INDEX(SUBCATEGORIAS!$A:$A,MATCH($E508,SUBCATEGORIAS!$B:$B,0)))</f>
        <v/>
      </c>
      <c r="AK508" t="str">
        <f t="shared" si="119"/>
        <v/>
      </c>
      <c r="AM508" s="2" t="str">
        <f t="shared" si="125"/>
        <v/>
      </c>
      <c r="AN508" t="str">
        <f t="shared" si="126"/>
        <v/>
      </c>
      <c r="AO508" t="str">
        <f t="shared" si="120"/>
        <v/>
      </c>
      <c r="AP508" t="str">
        <f t="shared" si="121"/>
        <v/>
      </c>
    </row>
    <row r="509" spans="1:42" x14ac:dyDescent="0.25">
      <c r="A509" t="str">
        <f>IF(C509="","",MAX($A$2:A508)+1)</f>
        <v/>
      </c>
      <c r="B509" s="3" t="str">
        <f>IF(C509="","",IF(COUNTIF($C$2:$C508,$C509)=0,MAX($B$2:$B508)+1,""))</f>
        <v/>
      </c>
      <c r="L509" t="s">
        <v>625</v>
      </c>
      <c r="M509" s="3" t="str">
        <f t="shared" si="122"/>
        <v/>
      </c>
      <c r="N509" s="3" t="str">
        <f>IF(C509="","",IF(AND(C509&lt;&gt;"",D509&lt;&gt;"",E509&lt;&gt;"",I509&lt;&gt;"",M509&lt;&gt;"",J509&lt;&gt;"",IFERROR(MATCH(INDEX($B:$B,MATCH($C509,$C:$C,0)),IMAGENES!$B:$B,0),-1)&gt;0),"'si'","'no'"))</f>
        <v/>
      </c>
      <c r="P509" t="str">
        <f t="shared" si="112"/>
        <v/>
      </c>
      <c r="Q509" t="str">
        <f t="shared" si="113"/>
        <v/>
      </c>
      <c r="R509" t="str">
        <f t="shared" si="114"/>
        <v/>
      </c>
      <c r="S509" t="str">
        <f t="shared" si="115"/>
        <v/>
      </c>
      <c r="T509" t="str">
        <f t="shared" si="116"/>
        <v/>
      </c>
      <c r="U509" t="str">
        <f t="shared" si="117"/>
        <v/>
      </c>
      <c r="V509" t="str">
        <f>IF($T509="","",INDEX(CATEGORIAS!$A:$A,MATCH($T509,CATEGORIAS!$B:$B,0)))</f>
        <v/>
      </c>
      <c r="W509" t="str">
        <f>IF($U509="","",INDEX(SUBCATEGORIAS!$A:$A,MATCH($U509,SUBCATEGORIAS!$B:$B,0)))</f>
        <v/>
      </c>
      <c r="X509" t="str">
        <f t="shared" si="118"/>
        <v/>
      </c>
      <c r="Y509" t="str">
        <f t="shared" si="123"/>
        <v/>
      </c>
      <c r="Z509" t="str">
        <f t="shared" si="124"/>
        <v/>
      </c>
      <c r="AB509">
        <v>507</v>
      </c>
      <c r="AC509">
        <f t="shared" si="127"/>
        <v>47</v>
      </c>
      <c r="AD509" t="str">
        <f>IFERROR(IF(MATCH($AC509,$P:$P,0)&gt;0,"{",0),"")</f>
        <v>{</v>
      </c>
      <c r="AI509" t="str">
        <f>IF($D509="","",INDEX(CATEGORIAS!$A:$A,MATCH($D509,CATEGORIAS!$B:$B,0)))</f>
        <v/>
      </c>
      <c r="AJ509" t="str">
        <f>IF($E509="","",INDEX(SUBCATEGORIAS!$A:$A,MATCH($E509,SUBCATEGORIAS!$B:$B,0)))</f>
        <v/>
      </c>
      <c r="AK509" t="str">
        <f t="shared" si="119"/>
        <v/>
      </c>
      <c r="AM509" s="2" t="str">
        <f t="shared" si="125"/>
        <v/>
      </c>
      <c r="AN509" t="str">
        <f t="shared" si="126"/>
        <v/>
      </c>
      <c r="AO509" t="str">
        <f t="shared" si="120"/>
        <v/>
      </c>
      <c r="AP509" t="str">
        <f t="shared" si="121"/>
        <v/>
      </c>
    </row>
    <row r="510" spans="1:42" x14ac:dyDescent="0.25">
      <c r="A510" t="str">
        <f>IF(C510="","",MAX($A$2:A509)+1)</f>
        <v/>
      </c>
      <c r="B510" s="3" t="str">
        <f>IF(C510="","",IF(COUNTIF($C$2:$C509,$C510)=0,MAX($B$2:$B509)+1,""))</f>
        <v/>
      </c>
      <c r="L510" t="s">
        <v>625</v>
      </c>
      <c r="M510" s="3" t="str">
        <f t="shared" si="122"/>
        <v/>
      </c>
      <c r="N510" s="3" t="str">
        <f>IF(C510="","",IF(AND(C510&lt;&gt;"",D510&lt;&gt;"",E510&lt;&gt;"",I510&lt;&gt;"",M510&lt;&gt;"",J510&lt;&gt;"",IFERROR(MATCH(INDEX($B:$B,MATCH($C510,$C:$C,0)),IMAGENES!$B:$B,0),-1)&gt;0),"'si'","'no'"))</f>
        <v/>
      </c>
      <c r="P510" t="str">
        <f t="shared" si="112"/>
        <v/>
      </c>
      <c r="Q510" t="str">
        <f t="shared" si="113"/>
        <v/>
      </c>
      <c r="R510" t="str">
        <f t="shared" si="114"/>
        <v/>
      </c>
      <c r="S510" t="str">
        <f t="shared" si="115"/>
        <v/>
      </c>
      <c r="T510" t="str">
        <f t="shared" si="116"/>
        <v/>
      </c>
      <c r="U510" t="str">
        <f t="shared" si="117"/>
        <v/>
      </c>
      <c r="V510" t="str">
        <f>IF($T510="","",INDEX(CATEGORIAS!$A:$A,MATCH($T510,CATEGORIAS!$B:$B,0)))</f>
        <v/>
      </c>
      <c r="W510" t="str">
        <f>IF($U510="","",INDEX(SUBCATEGORIAS!$A:$A,MATCH($U510,SUBCATEGORIAS!$B:$B,0)))</f>
        <v/>
      </c>
      <c r="X510" t="str">
        <f t="shared" si="118"/>
        <v/>
      </c>
      <c r="Y510" t="str">
        <f t="shared" si="123"/>
        <v/>
      </c>
      <c r="Z510" t="str">
        <f t="shared" si="124"/>
        <v/>
      </c>
      <c r="AB510">
        <v>508</v>
      </c>
      <c r="AC510" t="str">
        <f t="shared" si="127"/>
        <v/>
      </c>
      <c r="AD510" t="str">
        <f>IFERROR(IF(MATCH($AC509,$P:$P,0)&gt;0,CONCATENATE("id_articulo: ",$AC509,","),0),"")</f>
        <v>id_articulo: 47,</v>
      </c>
      <c r="AI510" t="str">
        <f>IF($D510="","",INDEX(CATEGORIAS!$A:$A,MATCH($D510,CATEGORIAS!$B:$B,0)))</f>
        <v/>
      </c>
      <c r="AJ510" t="str">
        <f>IF($E510="","",INDEX(SUBCATEGORIAS!$A:$A,MATCH($E510,SUBCATEGORIAS!$B:$B,0)))</f>
        <v/>
      </c>
      <c r="AK510" t="str">
        <f t="shared" si="119"/>
        <v/>
      </c>
      <c r="AM510" s="2" t="str">
        <f t="shared" si="125"/>
        <v/>
      </c>
      <c r="AN510" t="str">
        <f t="shared" si="126"/>
        <v/>
      </c>
      <c r="AO510" t="str">
        <f t="shared" si="120"/>
        <v/>
      </c>
      <c r="AP510" t="str">
        <f t="shared" si="121"/>
        <v/>
      </c>
    </row>
    <row r="511" spans="1:42" x14ac:dyDescent="0.25">
      <c r="A511" t="str">
        <f>IF(C511="","",MAX($A$2:A510)+1)</f>
        <v/>
      </c>
      <c r="B511" s="3" t="str">
        <f>IF(C511="","",IF(COUNTIF($C$2:$C510,$C511)=0,MAX($B$2:$B510)+1,""))</f>
        <v/>
      </c>
      <c r="L511" t="s">
        <v>625</v>
      </c>
      <c r="M511" s="3" t="str">
        <f t="shared" si="122"/>
        <v/>
      </c>
      <c r="N511" s="3" t="str">
        <f>IF(C511="","",IF(AND(C511&lt;&gt;"",D511&lt;&gt;"",E511&lt;&gt;"",I511&lt;&gt;"",M511&lt;&gt;"",J511&lt;&gt;"",IFERROR(MATCH(INDEX($B:$B,MATCH($C511,$C:$C,0)),IMAGENES!$B:$B,0),-1)&gt;0),"'si'","'no'"))</f>
        <v/>
      </c>
      <c r="P511" t="str">
        <f t="shared" si="112"/>
        <v/>
      </c>
      <c r="Q511" t="str">
        <f t="shared" si="113"/>
        <v/>
      </c>
      <c r="R511" t="str">
        <f t="shared" si="114"/>
        <v/>
      </c>
      <c r="S511" t="str">
        <f t="shared" si="115"/>
        <v/>
      </c>
      <c r="T511" t="str">
        <f t="shared" si="116"/>
        <v/>
      </c>
      <c r="U511" t="str">
        <f t="shared" si="117"/>
        <v/>
      </c>
      <c r="V511" t="str">
        <f>IF($T511="","",INDEX(CATEGORIAS!$A:$A,MATCH($T511,CATEGORIAS!$B:$B,0)))</f>
        <v/>
      </c>
      <c r="W511" t="str">
        <f>IF($U511="","",INDEX(SUBCATEGORIAS!$A:$A,MATCH($U511,SUBCATEGORIAS!$B:$B,0)))</f>
        <v/>
      </c>
      <c r="X511" t="str">
        <f t="shared" si="118"/>
        <v/>
      </c>
      <c r="Y511" t="str">
        <f t="shared" si="123"/>
        <v/>
      </c>
      <c r="Z511" t="str">
        <f t="shared" si="124"/>
        <v/>
      </c>
      <c r="AB511">
        <v>509</v>
      </c>
      <c r="AC511" t="str">
        <f t="shared" si="127"/>
        <v/>
      </c>
      <c r="AD511" t="str">
        <f>IFERROR(IF(MATCH($AC509,$P:$P,0)&gt;0,CONCATENATE("nombre: '",INDEX($Q:$Q,MATCH($AC509,$P:$P,0)),"',"),0),"")</f>
        <v>nombre: 'Libro para Colorear - Fruit',</v>
      </c>
      <c r="AI511" t="str">
        <f>IF($D511="","",INDEX(CATEGORIAS!$A:$A,MATCH($D511,CATEGORIAS!$B:$B,0)))</f>
        <v/>
      </c>
      <c r="AJ511" t="str">
        <f>IF($E511="","",INDEX(SUBCATEGORIAS!$A:$A,MATCH($E511,SUBCATEGORIAS!$B:$B,0)))</f>
        <v/>
      </c>
      <c r="AK511" t="str">
        <f t="shared" si="119"/>
        <v/>
      </c>
      <c r="AM511" s="2" t="str">
        <f t="shared" si="125"/>
        <v/>
      </c>
      <c r="AN511" t="str">
        <f t="shared" si="126"/>
        <v/>
      </c>
      <c r="AO511" t="str">
        <f t="shared" si="120"/>
        <v/>
      </c>
      <c r="AP511" t="str">
        <f t="shared" si="121"/>
        <v/>
      </c>
    </row>
    <row r="512" spans="1:42" x14ac:dyDescent="0.25">
      <c r="A512" t="str">
        <f>IF(C512="","",MAX($A$2:A511)+1)</f>
        <v/>
      </c>
      <c r="B512" s="3" t="str">
        <f>IF(C512="","",IF(COUNTIF($C$2:$C511,$C512)=0,MAX($B$2:$B511)+1,""))</f>
        <v/>
      </c>
      <c r="L512" t="s">
        <v>625</v>
      </c>
      <c r="M512" s="3" t="str">
        <f t="shared" si="122"/>
        <v/>
      </c>
      <c r="N512" s="3" t="str">
        <f>IF(C512="","",IF(AND(C512&lt;&gt;"",D512&lt;&gt;"",E512&lt;&gt;"",I512&lt;&gt;"",M512&lt;&gt;"",J512&lt;&gt;"",IFERROR(MATCH(INDEX($B:$B,MATCH($C512,$C:$C,0)),IMAGENES!$B:$B,0),-1)&gt;0),"'si'","'no'"))</f>
        <v/>
      </c>
      <c r="P512" t="str">
        <f t="shared" si="112"/>
        <v/>
      </c>
      <c r="Q512" t="str">
        <f t="shared" si="113"/>
        <v/>
      </c>
      <c r="R512" t="str">
        <f t="shared" si="114"/>
        <v/>
      </c>
      <c r="S512" t="str">
        <f t="shared" si="115"/>
        <v/>
      </c>
      <c r="T512" t="str">
        <f t="shared" si="116"/>
        <v/>
      </c>
      <c r="U512" t="str">
        <f t="shared" si="117"/>
        <v/>
      </c>
      <c r="V512" t="str">
        <f>IF($T512="","",INDEX(CATEGORIAS!$A:$A,MATCH($T512,CATEGORIAS!$B:$B,0)))</f>
        <v/>
      </c>
      <c r="W512" t="str">
        <f>IF($U512="","",INDEX(SUBCATEGORIAS!$A:$A,MATCH($U512,SUBCATEGORIAS!$B:$B,0)))</f>
        <v/>
      </c>
      <c r="X512" t="str">
        <f t="shared" si="118"/>
        <v/>
      </c>
      <c r="Y512" t="str">
        <f t="shared" si="123"/>
        <v/>
      </c>
      <c r="Z512" t="str">
        <f t="shared" si="124"/>
        <v/>
      </c>
      <c r="AB512">
        <v>510</v>
      </c>
      <c r="AC512" t="str">
        <f t="shared" si="127"/>
        <v/>
      </c>
      <c r="AD512" t="str">
        <f>IFERROR(IF(MATCH($AC509,$P:$P,0)&gt;0,CONCATENATE("descripcion: '",INDEX($R:$R,MATCH($AC509,$P:$P,0)),"',"),0),"")</f>
        <v>descripcion: 'Libros para pintar Temático',</v>
      </c>
      <c r="AI512" t="str">
        <f>IF($D512="","",INDEX(CATEGORIAS!$A:$A,MATCH($D512,CATEGORIAS!$B:$B,0)))</f>
        <v/>
      </c>
      <c r="AJ512" t="str">
        <f>IF($E512="","",INDEX(SUBCATEGORIAS!$A:$A,MATCH($E512,SUBCATEGORIAS!$B:$B,0)))</f>
        <v/>
      </c>
      <c r="AK512" t="str">
        <f t="shared" si="119"/>
        <v/>
      </c>
      <c r="AM512" s="2" t="str">
        <f t="shared" si="125"/>
        <v/>
      </c>
      <c r="AN512" t="str">
        <f t="shared" si="126"/>
        <v/>
      </c>
      <c r="AO512" t="str">
        <f t="shared" si="120"/>
        <v/>
      </c>
      <c r="AP512" t="str">
        <f t="shared" si="121"/>
        <v/>
      </c>
    </row>
    <row r="513" spans="1:42" x14ac:dyDescent="0.25">
      <c r="A513" t="str">
        <f>IF(C513="","",MAX($A$2:A512)+1)</f>
        <v/>
      </c>
      <c r="B513" s="3" t="str">
        <f>IF(C513="","",IF(COUNTIF($C$2:$C512,$C513)=0,MAX($B$2:$B512)+1,""))</f>
        <v/>
      </c>
      <c r="L513" t="s">
        <v>625</v>
      </c>
      <c r="M513" s="3" t="str">
        <f t="shared" si="122"/>
        <v/>
      </c>
      <c r="N513" s="3" t="str">
        <f>IF(C513="","",IF(AND(C513&lt;&gt;"",D513&lt;&gt;"",E513&lt;&gt;"",I513&lt;&gt;"",M513&lt;&gt;"",J513&lt;&gt;"",IFERROR(MATCH(INDEX($B:$B,MATCH($C513,$C:$C,0)),IMAGENES!$B:$B,0),-1)&gt;0),"'si'","'no'"))</f>
        <v/>
      </c>
      <c r="P513" t="str">
        <f t="shared" si="112"/>
        <v/>
      </c>
      <c r="Q513" t="str">
        <f t="shared" si="113"/>
        <v/>
      </c>
      <c r="R513" t="str">
        <f t="shared" si="114"/>
        <v/>
      </c>
      <c r="S513" t="str">
        <f t="shared" si="115"/>
        <v/>
      </c>
      <c r="T513" t="str">
        <f t="shared" si="116"/>
        <v/>
      </c>
      <c r="U513" t="str">
        <f t="shared" si="117"/>
        <v/>
      </c>
      <c r="V513" t="str">
        <f>IF($T513="","",INDEX(CATEGORIAS!$A:$A,MATCH($T513,CATEGORIAS!$B:$B,0)))</f>
        <v/>
      </c>
      <c r="W513" t="str">
        <f>IF($U513="","",INDEX(SUBCATEGORIAS!$A:$A,MATCH($U513,SUBCATEGORIAS!$B:$B,0)))</f>
        <v/>
      </c>
      <c r="X513" t="str">
        <f t="shared" si="118"/>
        <v/>
      </c>
      <c r="Y513" t="str">
        <f t="shared" si="123"/>
        <v/>
      </c>
      <c r="Z513" t="str">
        <f t="shared" si="124"/>
        <v/>
      </c>
      <c r="AB513">
        <v>511</v>
      </c>
      <c r="AC513" t="str">
        <f t="shared" si="127"/>
        <v/>
      </c>
      <c r="AD513" t="str">
        <f>IFERROR(IF(MATCH($AC509,$P:$P,0)&gt;0,CONCATENATE("descripcion_larga: '",INDEX($S:$S,MATCH($AC509,$P:$P,0)),"',"),0),"")</f>
        <v>descripcion_larga: '0',</v>
      </c>
      <c r="AI513" t="str">
        <f>IF($D513="","",INDEX(CATEGORIAS!$A:$A,MATCH($D513,CATEGORIAS!$B:$B,0)))</f>
        <v/>
      </c>
      <c r="AJ513" t="str">
        <f>IF($E513="","",INDEX(SUBCATEGORIAS!$A:$A,MATCH($E513,SUBCATEGORIAS!$B:$B,0)))</f>
        <v/>
      </c>
      <c r="AK513" t="str">
        <f t="shared" si="119"/>
        <v/>
      </c>
      <c r="AM513" s="2" t="str">
        <f t="shared" si="125"/>
        <v/>
      </c>
      <c r="AN513" t="str">
        <f t="shared" si="126"/>
        <v/>
      </c>
      <c r="AO513" t="str">
        <f t="shared" si="120"/>
        <v/>
      </c>
      <c r="AP513" t="str">
        <f t="shared" si="121"/>
        <v/>
      </c>
    </row>
    <row r="514" spans="1:42" x14ac:dyDescent="0.25">
      <c r="A514" t="str">
        <f>IF(C514="","",MAX($A$2:A513)+1)</f>
        <v/>
      </c>
      <c r="B514" s="3" t="str">
        <f>IF(C514="","",IF(COUNTIF($C$2:$C513,$C514)=0,MAX($B$2:$B513)+1,""))</f>
        <v/>
      </c>
      <c r="L514" t="s">
        <v>625</v>
      </c>
      <c r="M514" s="3" t="str">
        <f t="shared" si="122"/>
        <v/>
      </c>
      <c r="N514" s="3" t="str">
        <f>IF(C514="","",IF(AND(C514&lt;&gt;"",D514&lt;&gt;"",E514&lt;&gt;"",I514&lt;&gt;"",M514&lt;&gt;"",J514&lt;&gt;"",IFERROR(MATCH(INDEX($B:$B,MATCH($C514,$C:$C,0)),IMAGENES!$B:$B,0),-1)&gt;0),"'si'","'no'"))</f>
        <v/>
      </c>
      <c r="P514" t="str">
        <f t="shared" si="112"/>
        <v/>
      </c>
      <c r="Q514" t="str">
        <f t="shared" si="113"/>
        <v/>
      </c>
      <c r="R514" t="str">
        <f t="shared" si="114"/>
        <v/>
      </c>
      <c r="S514" t="str">
        <f t="shared" si="115"/>
        <v/>
      </c>
      <c r="T514" t="str">
        <f t="shared" si="116"/>
        <v/>
      </c>
      <c r="U514" t="str">
        <f t="shared" si="117"/>
        <v/>
      </c>
      <c r="V514" t="str">
        <f>IF($T514="","",INDEX(CATEGORIAS!$A:$A,MATCH($T514,CATEGORIAS!$B:$B,0)))</f>
        <v/>
      </c>
      <c r="W514" t="str">
        <f>IF($U514="","",INDEX(SUBCATEGORIAS!$A:$A,MATCH($U514,SUBCATEGORIAS!$B:$B,0)))</f>
        <v/>
      </c>
      <c r="X514" t="str">
        <f t="shared" si="118"/>
        <v/>
      </c>
      <c r="Y514" t="str">
        <f t="shared" si="123"/>
        <v/>
      </c>
      <c r="Z514" t="str">
        <f t="shared" si="124"/>
        <v/>
      </c>
      <c r="AB514">
        <v>512</v>
      </c>
      <c r="AC514" t="str">
        <f t="shared" si="127"/>
        <v/>
      </c>
      <c r="AD514" t="str">
        <f>IFERROR(IF(MATCH($AC509,$P:$P,0)&gt;0,CONCATENATE("id_categoria: '",INDEX($V:$V,MATCH($AC509,$P:$P,0)),"',"),0),"")</f>
        <v>id_categoria: '4',</v>
      </c>
      <c r="AI514" t="str">
        <f>IF($D514="","",INDEX(CATEGORIAS!$A:$A,MATCH($D514,CATEGORIAS!$B:$B,0)))</f>
        <v/>
      </c>
      <c r="AJ514" t="str">
        <f>IF($E514="","",INDEX(SUBCATEGORIAS!$A:$A,MATCH($E514,SUBCATEGORIAS!$B:$B,0)))</f>
        <v/>
      </c>
      <c r="AK514" t="str">
        <f t="shared" si="119"/>
        <v/>
      </c>
      <c r="AM514" s="2" t="str">
        <f t="shared" si="125"/>
        <v/>
      </c>
      <c r="AN514" t="str">
        <f t="shared" si="126"/>
        <v/>
      </c>
      <c r="AO514" t="str">
        <f t="shared" si="120"/>
        <v/>
      </c>
      <c r="AP514" t="str">
        <f t="shared" si="121"/>
        <v/>
      </c>
    </row>
    <row r="515" spans="1:42" x14ac:dyDescent="0.25">
      <c r="A515" t="str">
        <f>IF(C515="","",MAX($A$2:A514)+1)</f>
        <v/>
      </c>
      <c r="B515" s="3" t="str">
        <f>IF(C515="","",IF(COUNTIF($C$2:$C514,$C515)=0,MAX($B$2:$B514)+1,""))</f>
        <v/>
      </c>
      <c r="L515" t="s">
        <v>625</v>
      </c>
      <c r="M515" s="3" t="str">
        <f t="shared" si="122"/>
        <v/>
      </c>
      <c r="N515" s="3" t="str">
        <f>IF(C515="","",IF(AND(C515&lt;&gt;"",D515&lt;&gt;"",E515&lt;&gt;"",I515&lt;&gt;"",M515&lt;&gt;"",J515&lt;&gt;"",IFERROR(MATCH(INDEX($B:$B,MATCH($C515,$C:$C,0)),IMAGENES!$B:$B,0),-1)&gt;0),"'si'","'no'"))</f>
        <v/>
      </c>
      <c r="P515" t="str">
        <f t="shared" ref="P515:P578" si="128">IFERROR(INDEX($B:$B,MATCH($A515,$B:$B,0)),"")</f>
        <v/>
      </c>
      <c r="Q515" t="str">
        <f t="shared" ref="Q515:Q578" si="129">IF($P515="","",INDEX($C:$C,MATCH($P515,$B:$B,0)))</f>
        <v/>
      </c>
      <c r="R515" t="str">
        <f t="shared" ref="R515:R578" si="130">IF($P515="","",INDEX($J:$J,MATCH($P515,$B:$B,0)))</f>
        <v/>
      </c>
      <c r="S515" t="str">
        <f t="shared" ref="S515:S578" si="131">IF($P515="","",INDEX($K:$K,MATCH($P515,$B:$B,0)))</f>
        <v/>
      </c>
      <c r="T515" t="str">
        <f t="shared" ref="T515:T578" si="132">IF($P515="","",INDEX($D:$D,MATCH($P515,$B:$B,0)))</f>
        <v/>
      </c>
      <c r="U515" t="str">
        <f t="shared" ref="U515:U578" si="133">IF($P515="","",INDEX($E:$E,MATCH($P515,$B:$B,0)))</f>
        <v/>
      </c>
      <c r="V515" t="str">
        <f>IF($T515="","",INDEX(CATEGORIAS!$A:$A,MATCH($T515,CATEGORIAS!$B:$B,0)))</f>
        <v/>
      </c>
      <c r="W515" t="str">
        <f>IF($U515="","",INDEX(SUBCATEGORIAS!$A:$A,MATCH($U515,SUBCATEGORIAS!$B:$B,0)))</f>
        <v/>
      </c>
      <c r="X515" t="str">
        <f t="shared" ref="X515:X578" si="134">IF($P515="","",INDEX($I:$I,MATCH($P515,$B:$B,0)))</f>
        <v/>
      </c>
      <c r="Y515" t="str">
        <f t="shared" si="123"/>
        <v/>
      </c>
      <c r="Z515" t="str">
        <f t="shared" si="124"/>
        <v/>
      </c>
      <c r="AB515">
        <v>513</v>
      </c>
      <c r="AC515" t="str">
        <f t="shared" si="127"/>
        <v/>
      </c>
      <c r="AD515" t="str">
        <f>IFERROR(IF(MATCH($AC509,$P:$P,0)&gt;0,CONCATENATE("id_subcategoria: '",INDEX($W:$W,MATCH($AC509,$P:$P,0)),"',"),0),"")</f>
        <v>id_subcategoria: '6',</v>
      </c>
      <c r="AI515" t="str">
        <f>IF($D515="","",INDEX(CATEGORIAS!$A:$A,MATCH($D515,CATEGORIAS!$B:$B,0)))</f>
        <v/>
      </c>
      <c r="AJ515" t="str">
        <f>IF($E515="","",INDEX(SUBCATEGORIAS!$A:$A,MATCH($E515,SUBCATEGORIAS!$B:$B,0)))</f>
        <v/>
      </c>
      <c r="AK515" t="str">
        <f t="shared" ref="AK515:AK578" si="135">IF(A515="","",A515)</f>
        <v/>
      </c>
      <c r="AM515" s="2" t="str">
        <f t="shared" si="125"/>
        <v/>
      </c>
      <c r="AN515" t="str">
        <f t="shared" si="126"/>
        <v/>
      </c>
      <c r="AO515" t="str">
        <f t="shared" ref="AO515:AO578" si="136">IF(A515="","",IF(A515/100&gt;0,IF(A515/10&gt;0,CONCATENATE("00",A515),CONCATENATE("0",A515)),A515))</f>
        <v/>
      </c>
      <c r="AP515" t="str">
        <f t="shared" ref="AP515:AP578" si="137">IF(A515="","",CONCATENATE("{ id_sku: '",CONCATENATE(AM515,AN515,AO515),"', id_articulo: '",INDEX($B:$B,MATCH($C515,$C:$C,0)),"', variacion: '",M515,"' },"))</f>
        <v/>
      </c>
    </row>
    <row r="516" spans="1:42" x14ac:dyDescent="0.25">
      <c r="A516" t="str">
        <f>IF(C516="","",MAX($A$2:A515)+1)</f>
        <v/>
      </c>
      <c r="B516" s="3" t="str">
        <f>IF(C516="","",IF(COUNTIF($C$2:$C515,$C516)=0,MAX($B$2:$B515)+1,""))</f>
        <v/>
      </c>
      <c r="L516" t="s">
        <v>625</v>
      </c>
      <c r="M516" s="3" t="str">
        <f t="shared" ref="M516:M579" si="138">_xlfn.TEXTJOIN(" - ",TRUE,F516:H516)</f>
        <v/>
      </c>
      <c r="N516" s="3" t="str">
        <f>IF(C516="","",IF(AND(C516&lt;&gt;"",D516&lt;&gt;"",E516&lt;&gt;"",I516&lt;&gt;"",M516&lt;&gt;"",J516&lt;&gt;"",IFERROR(MATCH(INDEX($B:$B,MATCH($C516,$C:$C,0)),IMAGENES!$B:$B,0),-1)&gt;0),"'si'","'no'"))</f>
        <v/>
      </c>
      <c r="P516" t="str">
        <f t="shared" si="128"/>
        <v/>
      </c>
      <c r="Q516" t="str">
        <f t="shared" si="129"/>
        <v/>
      </c>
      <c r="R516" t="str">
        <f t="shared" si="130"/>
        <v/>
      </c>
      <c r="S516" t="str">
        <f t="shared" si="131"/>
        <v/>
      </c>
      <c r="T516" t="str">
        <f t="shared" si="132"/>
        <v/>
      </c>
      <c r="U516" t="str">
        <f t="shared" si="133"/>
        <v/>
      </c>
      <c r="V516" t="str">
        <f>IF($T516="","",INDEX(CATEGORIAS!$A:$A,MATCH($T516,CATEGORIAS!$B:$B,0)))</f>
        <v/>
      </c>
      <c r="W516" t="str">
        <f>IF($U516="","",INDEX(SUBCATEGORIAS!$A:$A,MATCH($U516,SUBCATEGORIAS!$B:$B,0)))</f>
        <v/>
      </c>
      <c r="X516" t="str">
        <f t="shared" si="134"/>
        <v/>
      </c>
      <c r="Y516" t="str">
        <f t="shared" ref="Y516:Y579" si="139">IF($P516="","",IF(OR(INDEX($L:$L,MATCH($P516,$B:$B,0))=0,INDEX($L:$L,MATCH($P516,$B:$B,0))=" "),"",INDEX($L:$L,MATCH($P516,$B:$B,0))))</f>
        <v/>
      </c>
      <c r="Z516" t="str">
        <f t="shared" ref="Z516:Z579" si="140">IF($P516="","",INDEX($N:$N,MATCH($P516,$B:$B,0)))</f>
        <v/>
      </c>
      <c r="AB516">
        <v>514</v>
      </c>
      <c r="AC516" t="str">
        <f t="shared" si="127"/>
        <v/>
      </c>
      <c r="AD516" t="str">
        <f>IFERROR(IF(MATCH($AC509,$P:$P,0)&gt;0,CONCATENATE("precio: ",INDEX($X:$X,MATCH($AC509,$P:$P,0)),","),0),"")</f>
        <v>precio: 1500,</v>
      </c>
      <c r="AI516" t="str">
        <f>IF($D516="","",INDEX(CATEGORIAS!$A:$A,MATCH($D516,CATEGORIAS!$B:$B,0)))</f>
        <v/>
      </c>
      <c r="AJ516" t="str">
        <f>IF($E516="","",INDEX(SUBCATEGORIAS!$A:$A,MATCH($E516,SUBCATEGORIAS!$B:$B,0)))</f>
        <v/>
      </c>
      <c r="AK516" t="str">
        <f t="shared" si="135"/>
        <v/>
      </c>
      <c r="AM516" s="2" t="str">
        <f t="shared" ref="AM516:AM579" si="141">IF(AI516="","",IF(AI516/100&gt;0,IF(AI516/10&gt;0,CONCATENATE("00",AI516),CONCATENATE("0",AI516)),AI516))</f>
        <v/>
      </c>
      <c r="AN516" t="str">
        <f t="shared" ref="AN516:AN579" si="142">IF(AJ516="","",IF(AJ516/100&gt;0,IF(AJ516/10&gt;0,CONCATENATE("00",AJ516),CONCATENATE("0",AJ516)),AJ516))</f>
        <v/>
      </c>
      <c r="AO516" t="str">
        <f t="shared" si="136"/>
        <v/>
      </c>
      <c r="AP516" t="str">
        <f t="shared" si="137"/>
        <v/>
      </c>
    </row>
    <row r="517" spans="1:42" x14ac:dyDescent="0.25">
      <c r="A517" t="str">
        <f>IF(C517="","",MAX($A$2:A516)+1)</f>
        <v/>
      </c>
      <c r="B517" s="3" t="str">
        <f>IF(C517="","",IF(COUNTIF($C$2:$C516,$C517)=0,MAX($B$2:$B516)+1,""))</f>
        <v/>
      </c>
      <c r="L517" t="s">
        <v>625</v>
      </c>
      <c r="M517" s="3" t="str">
        <f t="shared" si="138"/>
        <v/>
      </c>
      <c r="N517" s="3" t="str">
        <f>IF(C517="","",IF(AND(C517&lt;&gt;"",D517&lt;&gt;"",E517&lt;&gt;"",I517&lt;&gt;"",M517&lt;&gt;"",J517&lt;&gt;"",IFERROR(MATCH(INDEX($B:$B,MATCH($C517,$C:$C,0)),IMAGENES!$B:$B,0),-1)&gt;0),"'si'","'no'"))</f>
        <v/>
      </c>
      <c r="P517" t="str">
        <f t="shared" si="128"/>
        <v/>
      </c>
      <c r="Q517" t="str">
        <f t="shared" si="129"/>
        <v/>
      </c>
      <c r="R517" t="str">
        <f t="shared" si="130"/>
        <v/>
      </c>
      <c r="S517" t="str">
        <f t="shared" si="131"/>
        <v/>
      </c>
      <c r="T517" t="str">
        <f t="shared" si="132"/>
        <v/>
      </c>
      <c r="U517" t="str">
        <f t="shared" si="133"/>
        <v/>
      </c>
      <c r="V517" t="str">
        <f>IF($T517="","",INDEX(CATEGORIAS!$A:$A,MATCH($T517,CATEGORIAS!$B:$B,0)))</f>
        <v/>
      </c>
      <c r="W517" t="str">
        <f>IF($U517="","",INDEX(SUBCATEGORIAS!$A:$A,MATCH($U517,SUBCATEGORIAS!$B:$B,0)))</f>
        <v/>
      </c>
      <c r="X517" t="str">
        <f t="shared" si="134"/>
        <v/>
      </c>
      <c r="Y517" t="str">
        <f t="shared" si="139"/>
        <v/>
      </c>
      <c r="Z517" t="str">
        <f t="shared" si="140"/>
        <v/>
      </c>
      <c r="AB517">
        <v>515</v>
      </c>
      <c r="AC517" t="str">
        <f t="shared" ref="AC517:AC580" si="143">IF(AB516/11=INT(AB516/11),AB516/11+1,"")</f>
        <v/>
      </c>
      <c r="AD517" t="str">
        <f>IFERROR(IF(MATCH($AC509,$P:$P,0)&gt;0,CONCATENATE("video: ",IF(OR(INDEX($Y:$Y,MATCH($AC509,$P:$P,0))=0,INDEX($Y:$Y,MATCH($AC509,$P:$P,0))=" ",INDEX($Y:$Y,MATCH($AC509,$P:$P,0))=""),CONCATENATE(CHAR(39),CHAR(39)),CONCATENATE(CHAR(39),INDEX($Y:$Y,MATCH($AC509,$P:$P,0)),CHAR(39))),","),0),"")</f>
        <v>video: '',</v>
      </c>
      <c r="AI517" t="str">
        <f>IF($D517="","",INDEX(CATEGORIAS!$A:$A,MATCH($D517,CATEGORIAS!$B:$B,0)))</f>
        <v/>
      </c>
      <c r="AJ517" t="str">
        <f>IF($E517="","",INDEX(SUBCATEGORIAS!$A:$A,MATCH($E517,SUBCATEGORIAS!$B:$B,0)))</f>
        <v/>
      </c>
      <c r="AK517" t="str">
        <f t="shared" si="135"/>
        <v/>
      </c>
      <c r="AM517" s="2" t="str">
        <f t="shared" si="141"/>
        <v/>
      </c>
      <c r="AN517" t="str">
        <f t="shared" si="142"/>
        <v/>
      </c>
      <c r="AO517" t="str">
        <f t="shared" si="136"/>
        <v/>
      </c>
      <c r="AP517" t="str">
        <f t="shared" si="137"/>
        <v/>
      </c>
    </row>
    <row r="518" spans="1:42" x14ac:dyDescent="0.25">
      <c r="A518" t="str">
        <f>IF(C518="","",MAX($A$2:A517)+1)</f>
        <v/>
      </c>
      <c r="B518" s="3" t="str">
        <f>IF(C518="","",IF(COUNTIF($C$2:$C517,$C518)=0,MAX($B$2:$B517)+1,""))</f>
        <v/>
      </c>
      <c r="L518" t="s">
        <v>625</v>
      </c>
      <c r="M518" s="3" t="str">
        <f t="shared" si="138"/>
        <v/>
      </c>
      <c r="N518" s="3" t="str">
        <f>IF(C518="","",IF(AND(C518&lt;&gt;"",D518&lt;&gt;"",E518&lt;&gt;"",I518&lt;&gt;"",M518&lt;&gt;"",J518&lt;&gt;"",IFERROR(MATCH(INDEX($B:$B,MATCH($C518,$C:$C,0)),IMAGENES!$B:$B,0),-1)&gt;0),"'si'","'no'"))</f>
        <v/>
      </c>
      <c r="P518" t="str">
        <f t="shared" si="128"/>
        <v/>
      </c>
      <c r="Q518" t="str">
        <f t="shared" si="129"/>
        <v/>
      </c>
      <c r="R518" t="str">
        <f t="shared" si="130"/>
        <v/>
      </c>
      <c r="S518" t="str">
        <f t="shared" si="131"/>
        <v/>
      </c>
      <c r="T518" t="str">
        <f t="shared" si="132"/>
        <v/>
      </c>
      <c r="U518" t="str">
        <f t="shared" si="133"/>
        <v/>
      </c>
      <c r="V518" t="str">
        <f>IF($T518="","",INDEX(CATEGORIAS!$A:$A,MATCH($T518,CATEGORIAS!$B:$B,0)))</f>
        <v/>
      </c>
      <c r="W518" t="str">
        <f>IF($U518="","",INDEX(SUBCATEGORIAS!$A:$A,MATCH($U518,SUBCATEGORIAS!$B:$B,0)))</f>
        <v/>
      </c>
      <c r="X518" t="str">
        <f t="shared" si="134"/>
        <v/>
      </c>
      <c r="Y518" t="str">
        <f t="shared" si="139"/>
        <v/>
      </c>
      <c r="Z518" t="str">
        <f t="shared" si="140"/>
        <v/>
      </c>
      <c r="AB518">
        <v>516</v>
      </c>
      <c r="AC518" t="str">
        <f t="shared" si="143"/>
        <v/>
      </c>
      <c r="AD518" t="str">
        <f>IFERROR(IF(MATCH($AC509,$P:$P,0)&gt;0,CONCATENATE("disponible: ",INDEX($Z:$Z,MATCH($AC509,$P:$P,0)),","),0),"")</f>
        <v>disponible: 'si',</v>
      </c>
      <c r="AI518" t="str">
        <f>IF($D518="","",INDEX(CATEGORIAS!$A:$A,MATCH($D518,CATEGORIAS!$B:$B,0)))</f>
        <v/>
      </c>
      <c r="AJ518" t="str">
        <f>IF($E518="","",INDEX(SUBCATEGORIAS!$A:$A,MATCH($E518,SUBCATEGORIAS!$B:$B,0)))</f>
        <v/>
      </c>
      <c r="AK518" t="str">
        <f t="shared" si="135"/>
        <v/>
      </c>
      <c r="AM518" s="2" t="str">
        <f t="shared" si="141"/>
        <v/>
      </c>
      <c r="AN518" t="str">
        <f t="shared" si="142"/>
        <v/>
      </c>
      <c r="AO518" t="str">
        <f t="shared" si="136"/>
        <v/>
      </c>
      <c r="AP518" t="str">
        <f t="shared" si="137"/>
        <v/>
      </c>
    </row>
    <row r="519" spans="1:42" x14ac:dyDescent="0.25">
      <c r="A519" t="str">
        <f>IF(C519="","",MAX($A$2:A518)+1)</f>
        <v/>
      </c>
      <c r="B519" s="3" t="str">
        <f>IF(C519="","",IF(COUNTIF($C$2:$C518,$C519)=0,MAX($B$2:$B518)+1,""))</f>
        <v/>
      </c>
      <c r="L519" t="s">
        <v>625</v>
      </c>
      <c r="M519" s="3" t="str">
        <f t="shared" si="138"/>
        <v/>
      </c>
      <c r="N519" s="3" t="str">
        <f>IF(C519="","",IF(AND(C519&lt;&gt;"",D519&lt;&gt;"",E519&lt;&gt;"",I519&lt;&gt;"",M519&lt;&gt;"",J519&lt;&gt;"",IFERROR(MATCH(INDEX($B:$B,MATCH($C519,$C:$C,0)),IMAGENES!$B:$B,0),-1)&gt;0),"'si'","'no'"))</f>
        <v/>
      </c>
      <c r="P519" t="str">
        <f t="shared" si="128"/>
        <v/>
      </c>
      <c r="Q519" t="str">
        <f t="shared" si="129"/>
        <v/>
      </c>
      <c r="R519" t="str">
        <f t="shared" si="130"/>
        <v/>
      </c>
      <c r="S519" t="str">
        <f t="shared" si="131"/>
        <v/>
      </c>
      <c r="T519" t="str">
        <f t="shared" si="132"/>
        <v/>
      </c>
      <c r="U519" t="str">
        <f t="shared" si="133"/>
        <v/>
      </c>
      <c r="V519" t="str">
        <f>IF($T519="","",INDEX(CATEGORIAS!$A:$A,MATCH($T519,CATEGORIAS!$B:$B,0)))</f>
        <v/>
      </c>
      <c r="W519" t="str">
        <f>IF($U519="","",INDEX(SUBCATEGORIAS!$A:$A,MATCH($U519,SUBCATEGORIAS!$B:$B,0)))</f>
        <v/>
      </c>
      <c r="X519" t="str">
        <f t="shared" si="134"/>
        <v/>
      </c>
      <c r="Y519" t="str">
        <f t="shared" si="139"/>
        <v/>
      </c>
      <c r="Z519" t="str">
        <f t="shared" si="140"/>
        <v/>
      </c>
      <c r="AB519">
        <v>517</v>
      </c>
      <c r="AC519" t="str">
        <f t="shared" si="143"/>
        <v/>
      </c>
      <c r="AD519" t="str">
        <f>IFERROR(IF(MATCH($AC509,$P:$P,0)&gt;0,"},",0),"")</f>
        <v>},</v>
      </c>
      <c r="AI519" t="str">
        <f>IF($D519="","",INDEX(CATEGORIAS!$A:$A,MATCH($D519,CATEGORIAS!$B:$B,0)))</f>
        <v/>
      </c>
      <c r="AJ519" t="str">
        <f>IF($E519="","",INDEX(SUBCATEGORIAS!$A:$A,MATCH($E519,SUBCATEGORIAS!$B:$B,0)))</f>
        <v/>
      </c>
      <c r="AK519" t="str">
        <f t="shared" si="135"/>
        <v/>
      </c>
      <c r="AM519" s="2" t="str">
        <f t="shared" si="141"/>
        <v/>
      </c>
      <c r="AN519" t="str">
        <f t="shared" si="142"/>
        <v/>
      </c>
      <c r="AO519" t="str">
        <f t="shared" si="136"/>
        <v/>
      </c>
      <c r="AP519" t="str">
        <f t="shared" si="137"/>
        <v/>
      </c>
    </row>
    <row r="520" spans="1:42" x14ac:dyDescent="0.25">
      <c r="A520" t="str">
        <f>IF(C520="","",MAX($A$2:A519)+1)</f>
        <v/>
      </c>
      <c r="B520" s="3" t="str">
        <f>IF(C520="","",IF(COUNTIF($C$2:$C519,$C520)=0,MAX($B$2:$B519)+1,""))</f>
        <v/>
      </c>
      <c r="L520" t="s">
        <v>625</v>
      </c>
      <c r="M520" s="3" t="str">
        <f t="shared" si="138"/>
        <v/>
      </c>
      <c r="N520" s="3" t="str">
        <f>IF(C520="","",IF(AND(C520&lt;&gt;"",D520&lt;&gt;"",E520&lt;&gt;"",I520&lt;&gt;"",M520&lt;&gt;"",J520&lt;&gt;"",IFERROR(MATCH(INDEX($B:$B,MATCH($C520,$C:$C,0)),IMAGENES!$B:$B,0),-1)&gt;0),"'si'","'no'"))</f>
        <v/>
      </c>
      <c r="P520" t="str">
        <f t="shared" si="128"/>
        <v/>
      </c>
      <c r="Q520" t="str">
        <f t="shared" si="129"/>
        <v/>
      </c>
      <c r="R520" t="str">
        <f t="shared" si="130"/>
        <v/>
      </c>
      <c r="S520" t="str">
        <f t="shared" si="131"/>
        <v/>
      </c>
      <c r="T520" t="str">
        <f t="shared" si="132"/>
        <v/>
      </c>
      <c r="U520" t="str">
        <f t="shared" si="133"/>
        <v/>
      </c>
      <c r="V520" t="str">
        <f>IF($T520="","",INDEX(CATEGORIAS!$A:$A,MATCH($T520,CATEGORIAS!$B:$B,0)))</f>
        <v/>
      </c>
      <c r="W520" t="str">
        <f>IF($U520="","",INDEX(SUBCATEGORIAS!$A:$A,MATCH($U520,SUBCATEGORIAS!$B:$B,0)))</f>
        <v/>
      </c>
      <c r="X520" t="str">
        <f t="shared" si="134"/>
        <v/>
      </c>
      <c r="Y520" t="str">
        <f t="shared" si="139"/>
        <v/>
      </c>
      <c r="Z520" t="str">
        <f t="shared" si="140"/>
        <v/>
      </c>
      <c r="AB520">
        <v>518</v>
      </c>
      <c r="AC520">
        <f t="shared" si="143"/>
        <v>48</v>
      </c>
      <c r="AD520" t="str">
        <f>IFERROR(IF(MATCH($AC520,$P:$P,0)&gt;0,"{",0),"")</f>
        <v>{</v>
      </c>
      <c r="AI520" t="str">
        <f>IF($D520="","",INDEX(CATEGORIAS!$A:$A,MATCH($D520,CATEGORIAS!$B:$B,0)))</f>
        <v/>
      </c>
      <c r="AJ520" t="str">
        <f>IF($E520="","",INDEX(SUBCATEGORIAS!$A:$A,MATCH($E520,SUBCATEGORIAS!$B:$B,0)))</f>
        <v/>
      </c>
      <c r="AK520" t="str">
        <f t="shared" si="135"/>
        <v/>
      </c>
      <c r="AM520" s="2" t="str">
        <f t="shared" si="141"/>
        <v/>
      </c>
      <c r="AN520" t="str">
        <f t="shared" si="142"/>
        <v/>
      </c>
      <c r="AO520" t="str">
        <f t="shared" si="136"/>
        <v/>
      </c>
      <c r="AP520" t="str">
        <f t="shared" si="137"/>
        <v/>
      </c>
    </row>
    <row r="521" spans="1:42" x14ac:dyDescent="0.25">
      <c r="A521" t="str">
        <f>IF(C521="","",MAX($A$2:A520)+1)</f>
        <v/>
      </c>
      <c r="B521" s="3" t="str">
        <f>IF(C521="","",IF(COUNTIF($C$2:$C520,$C521)=0,MAX($B$2:$B520)+1,""))</f>
        <v/>
      </c>
      <c r="L521" t="s">
        <v>625</v>
      </c>
      <c r="M521" s="3" t="str">
        <f t="shared" si="138"/>
        <v/>
      </c>
      <c r="N521" s="3" t="str">
        <f>IF(C521="","",IF(AND(C521&lt;&gt;"",D521&lt;&gt;"",E521&lt;&gt;"",I521&lt;&gt;"",M521&lt;&gt;"",J521&lt;&gt;"",IFERROR(MATCH(INDEX($B:$B,MATCH($C521,$C:$C,0)),IMAGENES!$B:$B,0),-1)&gt;0),"'si'","'no'"))</f>
        <v/>
      </c>
      <c r="P521" t="str">
        <f t="shared" si="128"/>
        <v/>
      </c>
      <c r="Q521" t="str">
        <f t="shared" si="129"/>
        <v/>
      </c>
      <c r="R521" t="str">
        <f t="shared" si="130"/>
        <v/>
      </c>
      <c r="S521" t="str">
        <f t="shared" si="131"/>
        <v/>
      </c>
      <c r="T521" t="str">
        <f t="shared" si="132"/>
        <v/>
      </c>
      <c r="U521" t="str">
        <f t="shared" si="133"/>
        <v/>
      </c>
      <c r="V521" t="str">
        <f>IF($T521="","",INDEX(CATEGORIAS!$A:$A,MATCH($T521,CATEGORIAS!$B:$B,0)))</f>
        <v/>
      </c>
      <c r="W521" t="str">
        <f>IF($U521="","",INDEX(SUBCATEGORIAS!$A:$A,MATCH($U521,SUBCATEGORIAS!$B:$B,0)))</f>
        <v/>
      </c>
      <c r="X521" t="str">
        <f t="shared" si="134"/>
        <v/>
      </c>
      <c r="Y521" t="str">
        <f t="shared" si="139"/>
        <v/>
      </c>
      <c r="Z521" t="str">
        <f t="shared" si="140"/>
        <v/>
      </c>
      <c r="AB521">
        <v>519</v>
      </c>
      <c r="AC521" t="str">
        <f t="shared" si="143"/>
        <v/>
      </c>
      <c r="AD521" t="str">
        <f>IFERROR(IF(MATCH($AC520,$P:$P,0)&gt;0,CONCATENATE("id_articulo: ",$AC520,","),0),"")</f>
        <v>id_articulo: 48,</v>
      </c>
      <c r="AI521" t="str">
        <f>IF($D521="","",INDEX(CATEGORIAS!$A:$A,MATCH($D521,CATEGORIAS!$B:$B,0)))</f>
        <v/>
      </c>
      <c r="AJ521" t="str">
        <f>IF($E521="","",INDEX(SUBCATEGORIAS!$A:$A,MATCH($E521,SUBCATEGORIAS!$B:$B,0)))</f>
        <v/>
      </c>
      <c r="AK521" t="str">
        <f t="shared" si="135"/>
        <v/>
      </c>
      <c r="AM521" s="2" t="str">
        <f t="shared" si="141"/>
        <v/>
      </c>
      <c r="AN521" t="str">
        <f t="shared" si="142"/>
        <v/>
      </c>
      <c r="AO521" t="str">
        <f t="shared" si="136"/>
        <v/>
      </c>
      <c r="AP521" t="str">
        <f t="shared" si="137"/>
        <v/>
      </c>
    </row>
    <row r="522" spans="1:42" x14ac:dyDescent="0.25">
      <c r="A522" t="str">
        <f>IF(C522="","",MAX($A$2:A521)+1)</f>
        <v/>
      </c>
      <c r="B522" s="3" t="str">
        <f>IF(C522="","",IF(COUNTIF($C$2:$C521,$C522)=0,MAX($B$2:$B521)+1,""))</f>
        <v/>
      </c>
      <c r="L522" t="s">
        <v>625</v>
      </c>
      <c r="M522" s="3" t="str">
        <f t="shared" si="138"/>
        <v/>
      </c>
      <c r="N522" s="3" t="str">
        <f>IF(C522="","",IF(AND(C522&lt;&gt;"",D522&lt;&gt;"",E522&lt;&gt;"",I522&lt;&gt;"",M522&lt;&gt;"",J522&lt;&gt;"",IFERROR(MATCH(INDEX($B:$B,MATCH($C522,$C:$C,0)),IMAGENES!$B:$B,0),-1)&gt;0),"'si'","'no'"))</f>
        <v/>
      </c>
      <c r="P522" t="str">
        <f t="shared" si="128"/>
        <v/>
      </c>
      <c r="Q522" t="str">
        <f t="shared" si="129"/>
        <v/>
      </c>
      <c r="R522" t="str">
        <f t="shared" si="130"/>
        <v/>
      </c>
      <c r="S522" t="str">
        <f t="shared" si="131"/>
        <v/>
      </c>
      <c r="T522" t="str">
        <f t="shared" si="132"/>
        <v/>
      </c>
      <c r="U522" t="str">
        <f t="shared" si="133"/>
        <v/>
      </c>
      <c r="V522" t="str">
        <f>IF($T522="","",INDEX(CATEGORIAS!$A:$A,MATCH($T522,CATEGORIAS!$B:$B,0)))</f>
        <v/>
      </c>
      <c r="W522" t="str">
        <f>IF($U522="","",INDEX(SUBCATEGORIAS!$A:$A,MATCH($U522,SUBCATEGORIAS!$B:$B,0)))</f>
        <v/>
      </c>
      <c r="X522" t="str">
        <f t="shared" si="134"/>
        <v/>
      </c>
      <c r="Y522" t="str">
        <f t="shared" si="139"/>
        <v/>
      </c>
      <c r="Z522" t="str">
        <f t="shared" si="140"/>
        <v/>
      </c>
      <c r="AB522">
        <v>520</v>
      </c>
      <c r="AC522" t="str">
        <f t="shared" si="143"/>
        <v/>
      </c>
      <c r="AD522" t="str">
        <f>IFERROR(IF(MATCH($AC520,$P:$P,0)&gt;0,CONCATENATE("nombre: '",INDEX($Q:$Q,MATCH($AC520,$P:$P,0)),"',"),0),"")</f>
        <v>nombre: 'Pet training pads (sabanillas)',</v>
      </c>
      <c r="AI522" t="str">
        <f>IF($D522="","",INDEX(CATEGORIAS!$A:$A,MATCH($D522,CATEGORIAS!$B:$B,0)))</f>
        <v/>
      </c>
      <c r="AJ522" t="str">
        <f>IF($E522="","",INDEX(SUBCATEGORIAS!$A:$A,MATCH($E522,SUBCATEGORIAS!$B:$B,0)))</f>
        <v/>
      </c>
      <c r="AK522" t="str">
        <f t="shared" si="135"/>
        <v/>
      </c>
      <c r="AM522" s="2" t="str">
        <f t="shared" si="141"/>
        <v/>
      </c>
      <c r="AN522" t="str">
        <f t="shared" si="142"/>
        <v/>
      </c>
      <c r="AO522" t="str">
        <f t="shared" si="136"/>
        <v/>
      </c>
      <c r="AP522" t="str">
        <f t="shared" si="137"/>
        <v/>
      </c>
    </row>
    <row r="523" spans="1:42" x14ac:dyDescent="0.25">
      <c r="A523" t="str">
        <f>IF(C523="","",MAX($A$2:A522)+1)</f>
        <v/>
      </c>
      <c r="B523" s="3" t="str">
        <f>IF(C523="","",IF(COUNTIF($C$2:$C522,$C523)=0,MAX($B$2:$B522)+1,""))</f>
        <v/>
      </c>
      <c r="L523" t="s">
        <v>625</v>
      </c>
      <c r="M523" s="3" t="str">
        <f t="shared" si="138"/>
        <v/>
      </c>
      <c r="N523" s="3" t="str">
        <f>IF(C523="","",IF(AND(C523&lt;&gt;"",D523&lt;&gt;"",E523&lt;&gt;"",I523&lt;&gt;"",M523&lt;&gt;"",J523&lt;&gt;"",IFERROR(MATCH(INDEX($B:$B,MATCH($C523,$C:$C,0)),IMAGENES!$B:$B,0),-1)&gt;0),"'si'","'no'"))</f>
        <v/>
      </c>
      <c r="P523" t="str">
        <f t="shared" si="128"/>
        <v/>
      </c>
      <c r="Q523" t="str">
        <f t="shared" si="129"/>
        <v/>
      </c>
      <c r="R523" t="str">
        <f t="shared" si="130"/>
        <v/>
      </c>
      <c r="S523" t="str">
        <f t="shared" si="131"/>
        <v/>
      </c>
      <c r="T523" t="str">
        <f t="shared" si="132"/>
        <v/>
      </c>
      <c r="U523" t="str">
        <f t="shared" si="133"/>
        <v/>
      </c>
      <c r="V523" t="str">
        <f>IF($T523="","",INDEX(CATEGORIAS!$A:$A,MATCH($T523,CATEGORIAS!$B:$B,0)))</f>
        <v/>
      </c>
      <c r="W523" t="str">
        <f>IF($U523="","",INDEX(SUBCATEGORIAS!$A:$A,MATCH($U523,SUBCATEGORIAS!$B:$B,0)))</f>
        <v/>
      </c>
      <c r="X523" t="str">
        <f t="shared" si="134"/>
        <v/>
      </c>
      <c r="Y523" t="str">
        <f t="shared" si="139"/>
        <v/>
      </c>
      <c r="Z523" t="str">
        <f t="shared" si="140"/>
        <v/>
      </c>
      <c r="AB523">
        <v>521</v>
      </c>
      <c r="AC523" t="str">
        <f t="shared" si="143"/>
        <v/>
      </c>
      <c r="AD523" t="str">
        <f>IFERROR(IF(MATCH($AC520,$P:$P,0)&gt;0,CONCATENATE("descripcion: '",INDEX($R:$R,MATCH($AC520,$P:$P,0)),"',"),0),"")</f>
        <v>descripcion: 'Pet training pads - sabanillas de entrenamiento mascotas - 40 unidades de 60x60cm',</v>
      </c>
      <c r="AI523" t="str">
        <f>IF($D523="","",INDEX(CATEGORIAS!$A:$A,MATCH($D523,CATEGORIAS!$B:$B,0)))</f>
        <v/>
      </c>
      <c r="AJ523" t="str">
        <f>IF($E523="","",INDEX(SUBCATEGORIAS!$A:$A,MATCH($E523,SUBCATEGORIAS!$B:$B,0)))</f>
        <v/>
      </c>
      <c r="AK523" t="str">
        <f t="shared" si="135"/>
        <v/>
      </c>
      <c r="AM523" s="2" t="str">
        <f t="shared" si="141"/>
        <v/>
      </c>
      <c r="AN523" t="str">
        <f t="shared" si="142"/>
        <v/>
      </c>
      <c r="AO523" t="str">
        <f t="shared" si="136"/>
        <v/>
      </c>
      <c r="AP523" t="str">
        <f t="shared" si="137"/>
        <v/>
      </c>
    </row>
    <row r="524" spans="1:42" x14ac:dyDescent="0.25">
      <c r="A524" t="str">
        <f>IF(C524="","",MAX($A$2:A523)+1)</f>
        <v/>
      </c>
      <c r="B524" s="3" t="str">
        <f>IF(C524="","",IF(COUNTIF($C$2:$C523,$C524)=0,MAX($B$2:$B523)+1,""))</f>
        <v/>
      </c>
      <c r="L524" t="s">
        <v>625</v>
      </c>
      <c r="M524" s="3" t="str">
        <f t="shared" si="138"/>
        <v/>
      </c>
      <c r="N524" s="3" t="str">
        <f>IF(C524="","",IF(AND(C524&lt;&gt;"",D524&lt;&gt;"",E524&lt;&gt;"",I524&lt;&gt;"",M524&lt;&gt;"",J524&lt;&gt;"",IFERROR(MATCH(INDEX($B:$B,MATCH($C524,$C:$C,0)),IMAGENES!$B:$B,0),-1)&gt;0),"'si'","'no'"))</f>
        <v/>
      </c>
      <c r="P524" t="str">
        <f t="shared" si="128"/>
        <v/>
      </c>
      <c r="Q524" t="str">
        <f t="shared" si="129"/>
        <v/>
      </c>
      <c r="R524" t="str">
        <f t="shared" si="130"/>
        <v/>
      </c>
      <c r="S524" t="str">
        <f t="shared" si="131"/>
        <v/>
      </c>
      <c r="T524" t="str">
        <f t="shared" si="132"/>
        <v/>
      </c>
      <c r="U524" t="str">
        <f t="shared" si="133"/>
        <v/>
      </c>
      <c r="V524" t="str">
        <f>IF($T524="","",INDEX(CATEGORIAS!$A:$A,MATCH($T524,CATEGORIAS!$B:$B,0)))</f>
        <v/>
      </c>
      <c r="W524" t="str">
        <f>IF($U524="","",INDEX(SUBCATEGORIAS!$A:$A,MATCH($U524,SUBCATEGORIAS!$B:$B,0)))</f>
        <v/>
      </c>
      <c r="X524" t="str">
        <f t="shared" si="134"/>
        <v/>
      </c>
      <c r="Y524" t="str">
        <f t="shared" si="139"/>
        <v/>
      </c>
      <c r="Z524" t="str">
        <f t="shared" si="140"/>
        <v/>
      </c>
      <c r="AB524">
        <v>522</v>
      </c>
      <c r="AC524" t="str">
        <f t="shared" si="143"/>
        <v/>
      </c>
      <c r="AD524" t="str">
        <f>IFERROR(IF(MATCH($AC520,$P:$P,0)&gt;0,CONCATENATE("descripcion_larga: '",INDEX($S:$S,MATCH($AC520,$P:$P,0)),"',"),0),"")</f>
        <v>descripcion_larga: '0',</v>
      </c>
      <c r="AI524" t="str">
        <f>IF($D524="","",INDEX(CATEGORIAS!$A:$A,MATCH($D524,CATEGORIAS!$B:$B,0)))</f>
        <v/>
      </c>
      <c r="AJ524" t="str">
        <f>IF($E524="","",INDEX(SUBCATEGORIAS!$A:$A,MATCH($E524,SUBCATEGORIAS!$B:$B,0)))</f>
        <v/>
      </c>
      <c r="AK524" t="str">
        <f t="shared" si="135"/>
        <v/>
      </c>
      <c r="AM524" s="2" t="str">
        <f t="shared" si="141"/>
        <v/>
      </c>
      <c r="AN524" t="str">
        <f t="shared" si="142"/>
        <v/>
      </c>
      <c r="AO524" t="str">
        <f t="shared" si="136"/>
        <v/>
      </c>
      <c r="AP524" t="str">
        <f t="shared" si="137"/>
        <v/>
      </c>
    </row>
    <row r="525" spans="1:42" x14ac:dyDescent="0.25">
      <c r="A525" t="str">
        <f>IF(C525="","",MAX($A$2:A524)+1)</f>
        <v/>
      </c>
      <c r="B525" s="3" t="str">
        <f>IF(C525="","",IF(COUNTIF($C$2:$C524,$C525)=0,MAX($B$2:$B524)+1,""))</f>
        <v/>
      </c>
      <c r="L525" t="s">
        <v>625</v>
      </c>
      <c r="M525" s="3" t="str">
        <f t="shared" si="138"/>
        <v/>
      </c>
      <c r="N525" s="3" t="str">
        <f>IF(C525="","",IF(AND(C525&lt;&gt;"",D525&lt;&gt;"",E525&lt;&gt;"",I525&lt;&gt;"",M525&lt;&gt;"",J525&lt;&gt;"",IFERROR(MATCH(INDEX($B:$B,MATCH($C525,$C:$C,0)),IMAGENES!$B:$B,0),-1)&gt;0),"'si'","'no'"))</f>
        <v/>
      </c>
      <c r="P525" t="str">
        <f t="shared" si="128"/>
        <v/>
      </c>
      <c r="Q525" t="str">
        <f t="shared" si="129"/>
        <v/>
      </c>
      <c r="R525" t="str">
        <f t="shared" si="130"/>
        <v/>
      </c>
      <c r="S525" t="str">
        <f t="shared" si="131"/>
        <v/>
      </c>
      <c r="T525" t="str">
        <f t="shared" si="132"/>
        <v/>
      </c>
      <c r="U525" t="str">
        <f t="shared" si="133"/>
        <v/>
      </c>
      <c r="V525" t="str">
        <f>IF($T525="","",INDEX(CATEGORIAS!$A:$A,MATCH($T525,CATEGORIAS!$B:$B,0)))</f>
        <v/>
      </c>
      <c r="W525" t="str">
        <f>IF($U525="","",INDEX(SUBCATEGORIAS!$A:$A,MATCH($U525,SUBCATEGORIAS!$B:$B,0)))</f>
        <v/>
      </c>
      <c r="X525" t="str">
        <f t="shared" si="134"/>
        <v/>
      </c>
      <c r="Y525" t="str">
        <f t="shared" si="139"/>
        <v/>
      </c>
      <c r="Z525" t="str">
        <f t="shared" si="140"/>
        <v/>
      </c>
      <c r="AB525">
        <v>523</v>
      </c>
      <c r="AC525" t="str">
        <f t="shared" si="143"/>
        <v/>
      </c>
      <c r="AD525" t="str">
        <f>IFERROR(IF(MATCH($AC520,$P:$P,0)&gt;0,CONCATENATE("id_categoria: '",INDEX($V:$V,MATCH($AC520,$P:$P,0)),"',"),0),"")</f>
        <v>id_categoria: '5',</v>
      </c>
      <c r="AI525" t="str">
        <f>IF($D525="","",INDEX(CATEGORIAS!$A:$A,MATCH($D525,CATEGORIAS!$B:$B,0)))</f>
        <v/>
      </c>
      <c r="AJ525" t="str">
        <f>IF($E525="","",INDEX(SUBCATEGORIAS!$A:$A,MATCH($E525,SUBCATEGORIAS!$B:$B,0)))</f>
        <v/>
      </c>
      <c r="AK525" t="str">
        <f t="shared" si="135"/>
        <v/>
      </c>
      <c r="AM525" s="2" t="str">
        <f t="shared" si="141"/>
        <v/>
      </c>
      <c r="AN525" t="str">
        <f t="shared" si="142"/>
        <v/>
      </c>
      <c r="AO525" t="str">
        <f t="shared" si="136"/>
        <v/>
      </c>
      <c r="AP525" t="str">
        <f t="shared" si="137"/>
        <v/>
      </c>
    </row>
    <row r="526" spans="1:42" x14ac:dyDescent="0.25">
      <c r="A526" t="str">
        <f>IF(C526="","",MAX($A$2:A525)+1)</f>
        <v/>
      </c>
      <c r="B526" s="3" t="str">
        <f>IF(C526="","",IF(COUNTIF($C$2:$C525,$C526)=0,MAX($B$2:$B525)+1,""))</f>
        <v/>
      </c>
      <c r="L526" t="s">
        <v>625</v>
      </c>
      <c r="M526" s="3" t="str">
        <f t="shared" si="138"/>
        <v/>
      </c>
      <c r="N526" s="3" t="str">
        <f>IF(C526="","",IF(AND(C526&lt;&gt;"",D526&lt;&gt;"",E526&lt;&gt;"",I526&lt;&gt;"",M526&lt;&gt;"",J526&lt;&gt;"",IFERROR(MATCH(INDEX($B:$B,MATCH($C526,$C:$C,0)),IMAGENES!$B:$B,0),-1)&gt;0),"'si'","'no'"))</f>
        <v/>
      </c>
      <c r="P526" t="str">
        <f t="shared" si="128"/>
        <v/>
      </c>
      <c r="Q526" t="str">
        <f t="shared" si="129"/>
        <v/>
      </c>
      <c r="R526" t="str">
        <f t="shared" si="130"/>
        <v/>
      </c>
      <c r="S526" t="str">
        <f t="shared" si="131"/>
        <v/>
      </c>
      <c r="T526" t="str">
        <f t="shared" si="132"/>
        <v/>
      </c>
      <c r="U526" t="str">
        <f t="shared" si="133"/>
        <v/>
      </c>
      <c r="V526" t="str">
        <f>IF($T526="","",INDEX(CATEGORIAS!$A:$A,MATCH($T526,CATEGORIAS!$B:$B,0)))</f>
        <v/>
      </c>
      <c r="W526" t="str">
        <f>IF($U526="","",INDEX(SUBCATEGORIAS!$A:$A,MATCH($U526,SUBCATEGORIAS!$B:$B,0)))</f>
        <v/>
      </c>
      <c r="X526" t="str">
        <f t="shared" si="134"/>
        <v/>
      </c>
      <c r="Y526" t="str">
        <f t="shared" si="139"/>
        <v/>
      </c>
      <c r="Z526" t="str">
        <f t="shared" si="140"/>
        <v/>
      </c>
      <c r="AB526">
        <v>524</v>
      </c>
      <c r="AC526" t="str">
        <f t="shared" si="143"/>
        <v/>
      </c>
      <c r="AD526" t="str">
        <f>IFERROR(IF(MATCH($AC520,$P:$P,0)&gt;0,CONCATENATE("id_subcategoria: '",INDEX($W:$W,MATCH($AC520,$P:$P,0)),"',"),0),"")</f>
        <v>id_subcategoria: '22',</v>
      </c>
      <c r="AI526" t="str">
        <f>IF($D526="","",INDEX(CATEGORIAS!$A:$A,MATCH($D526,CATEGORIAS!$B:$B,0)))</f>
        <v/>
      </c>
      <c r="AJ526" t="str">
        <f>IF($E526="","",INDEX(SUBCATEGORIAS!$A:$A,MATCH($E526,SUBCATEGORIAS!$B:$B,0)))</f>
        <v/>
      </c>
      <c r="AK526" t="str">
        <f t="shared" si="135"/>
        <v/>
      </c>
      <c r="AM526" s="2" t="str">
        <f t="shared" si="141"/>
        <v/>
      </c>
      <c r="AN526" t="str">
        <f t="shared" si="142"/>
        <v/>
      </c>
      <c r="AO526" t="str">
        <f t="shared" si="136"/>
        <v/>
      </c>
      <c r="AP526" t="str">
        <f t="shared" si="137"/>
        <v/>
      </c>
    </row>
    <row r="527" spans="1:42" x14ac:dyDescent="0.25">
      <c r="A527" t="str">
        <f>IF(C527="","",MAX($A$2:A526)+1)</f>
        <v/>
      </c>
      <c r="B527" s="3" t="str">
        <f>IF(C527="","",IF(COUNTIF($C$2:$C526,$C527)=0,MAX($B$2:$B526)+1,""))</f>
        <v/>
      </c>
      <c r="L527" t="s">
        <v>625</v>
      </c>
      <c r="M527" s="3" t="str">
        <f t="shared" si="138"/>
        <v/>
      </c>
      <c r="N527" s="3" t="str">
        <f>IF(C527="","",IF(AND(C527&lt;&gt;"",D527&lt;&gt;"",E527&lt;&gt;"",I527&lt;&gt;"",M527&lt;&gt;"",J527&lt;&gt;"",IFERROR(MATCH(INDEX($B:$B,MATCH($C527,$C:$C,0)),IMAGENES!$B:$B,0),-1)&gt;0),"'si'","'no'"))</f>
        <v/>
      </c>
      <c r="P527" t="str">
        <f t="shared" si="128"/>
        <v/>
      </c>
      <c r="Q527" t="str">
        <f t="shared" si="129"/>
        <v/>
      </c>
      <c r="R527" t="str">
        <f t="shared" si="130"/>
        <v/>
      </c>
      <c r="S527" t="str">
        <f t="shared" si="131"/>
        <v/>
      </c>
      <c r="T527" t="str">
        <f t="shared" si="132"/>
        <v/>
      </c>
      <c r="U527" t="str">
        <f t="shared" si="133"/>
        <v/>
      </c>
      <c r="V527" t="str">
        <f>IF($T527="","",INDEX(CATEGORIAS!$A:$A,MATCH($T527,CATEGORIAS!$B:$B,0)))</f>
        <v/>
      </c>
      <c r="W527" t="str">
        <f>IF($U527="","",INDEX(SUBCATEGORIAS!$A:$A,MATCH($U527,SUBCATEGORIAS!$B:$B,0)))</f>
        <v/>
      </c>
      <c r="X527" t="str">
        <f t="shared" si="134"/>
        <v/>
      </c>
      <c r="Y527" t="str">
        <f t="shared" si="139"/>
        <v/>
      </c>
      <c r="Z527" t="str">
        <f t="shared" si="140"/>
        <v/>
      </c>
      <c r="AB527">
        <v>525</v>
      </c>
      <c r="AC527" t="str">
        <f t="shared" si="143"/>
        <v/>
      </c>
      <c r="AD527" t="str">
        <f>IFERROR(IF(MATCH($AC520,$P:$P,0)&gt;0,CONCATENATE("precio: ",INDEX($X:$X,MATCH($AC520,$P:$P,0)),","),0),"")</f>
        <v>precio: 14990,</v>
      </c>
      <c r="AI527" t="str">
        <f>IF($D527="","",INDEX(CATEGORIAS!$A:$A,MATCH($D527,CATEGORIAS!$B:$B,0)))</f>
        <v/>
      </c>
      <c r="AJ527" t="str">
        <f>IF($E527="","",INDEX(SUBCATEGORIAS!$A:$A,MATCH($E527,SUBCATEGORIAS!$B:$B,0)))</f>
        <v/>
      </c>
      <c r="AK527" t="str">
        <f t="shared" si="135"/>
        <v/>
      </c>
      <c r="AM527" s="2" t="str">
        <f t="shared" si="141"/>
        <v/>
      </c>
      <c r="AN527" t="str">
        <f t="shared" si="142"/>
        <v/>
      </c>
      <c r="AO527" t="str">
        <f t="shared" si="136"/>
        <v/>
      </c>
      <c r="AP527" t="str">
        <f t="shared" si="137"/>
        <v/>
      </c>
    </row>
    <row r="528" spans="1:42" x14ac:dyDescent="0.25">
      <c r="A528" t="str">
        <f>IF(C528="","",MAX($A$2:A527)+1)</f>
        <v/>
      </c>
      <c r="B528" s="3" t="str">
        <f>IF(C528="","",IF(COUNTIF($C$2:$C527,$C528)=0,MAX($B$2:$B527)+1,""))</f>
        <v/>
      </c>
      <c r="L528" t="s">
        <v>625</v>
      </c>
      <c r="M528" s="3" t="str">
        <f t="shared" si="138"/>
        <v/>
      </c>
      <c r="N528" s="3" t="str">
        <f>IF(C528="","",IF(AND(C528&lt;&gt;"",D528&lt;&gt;"",E528&lt;&gt;"",I528&lt;&gt;"",M528&lt;&gt;"",J528&lt;&gt;"",IFERROR(MATCH(INDEX($B:$B,MATCH($C528,$C:$C,0)),IMAGENES!$B:$B,0),-1)&gt;0),"'si'","'no'"))</f>
        <v/>
      </c>
      <c r="P528" t="str">
        <f t="shared" si="128"/>
        <v/>
      </c>
      <c r="Q528" t="str">
        <f t="shared" si="129"/>
        <v/>
      </c>
      <c r="R528" t="str">
        <f t="shared" si="130"/>
        <v/>
      </c>
      <c r="S528" t="str">
        <f t="shared" si="131"/>
        <v/>
      </c>
      <c r="T528" t="str">
        <f t="shared" si="132"/>
        <v/>
      </c>
      <c r="U528" t="str">
        <f t="shared" si="133"/>
        <v/>
      </c>
      <c r="V528" t="str">
        <f>IF($T528="","",INDEX(CATEGORIAS!$A:$A,MATCH($T528,CATEGORIAS!$B:$B,0)))</f>
        <v/>
      </c>
      <c r="W528" t="str">
        <f>IF($U528="","",INDEX(SUBCATEGORIAS!$A:$A,MATCH($U528,SUBCATEGORIAS!$B:$B,0)))</f>
        <v/>
      </c>
      <c r="X528" t="str">
        <f t="shared" si="134"/>
        <v/>
      </c>
      <c r="Y528" t="str">
        <f t="shared" si="139"/>
        <v/>
      </c>
      <c r="Z528" t="str">
        <f t="shared" si="140"/>
        <v/>
      </c>
      <c r="AB528">
        <v>526</v>
      </c>
      <c r="AC528" t="str">
        <f t="shared" si="143"/>
        <v/>
      </c>
      <c r="AD528" t="str">
        <f>IFERROR(IF(MATCH($AC520,$P:$P,0)&gt;0,CONCATENATE("video: ",IF(OR(INDEX($Y:$Y,MATCH($AC520,$P:$P,0))=0,INDEX($Y:$Y,MATCH($AC520,$P:$P,0))=" ",INDEX($Y:$Y,MATCH($AC520,$P:$P,0))=""),CONCATENATE(CHAR(39),CHAR(39)),CONCATENATE(CHAR(39),INDEX($Y:$Y,MATCH($AC520,$P:$P,0)),CHAR(39))),","),0),"")</f>
        <v>video: '',</v>
      </c>
      <c r="AI528" t="str">
        <f>IF($D528="","",INDEX(CATEGORIAS!$A:$A,MATCH($D528,CATEGORIAS!$B:$B,0)))</f>
        <v/>
      </c>
      <c r="AJ528" t="str">
        <f>IF($E528="","",INDEX(SUBCATEGORIAS!$A:$A,MATCH($E528,SUBCATEGORIAS!$B:$B,0)))</f>
        <v/>
      </c>
      <c r="AK528" t="str">
        <f t="shared" si="135"/>
        <v/>
      </c>
      <c r="AM528" s="2" t="str">
        <f t="shared" si="141"/>
        <v/>
      </c>
      <c r="AN528" t="str">
        <f t="shared" si="142"/>
        <v/>
      </c>
      <c r="AO528" t="str">
        <f t="shared" si="136"/>
        <v/>
      </c>
      <c r="AP528" t="str">
        <f t="shared" si="137"/>
        <v/>
      </c>
    </row>
    <row r="529" spans="1:42" x14ac:dyDescent="0.25">
      <c r="A529" t="str">
        <f>IF(C529="","",MAX($A$2:A528)+1)</f>
        <v/>
      </c>
      <c r="B529" s="3" t="str">
        <f>IF(C529="","",IF(COUNTIF($C$2:$C528,$C529)=0,MAX($B$2:$B528)+1,""))</f>
        <v/>
      </c>
      <c r="L529" t="s">
        <v>625</v>
      </c>
      <c r="M529" s="3" t="str">
        <f t="shared" si="138"/>
        <v/>
      </c>
      <c r="N529" s="3" t="str">
        <f>IF(C529="","",IF(AND(C529&lt;&gt;"",D529&lt;&gt;"",E529&lt;&gt;"",I529&lt;&gt;"",M529&lt;&gt;"",J529&lt;&gt;"",IFERROR(MATCH(INDEX($B:$B,MATCH($C529,$C:$C,0)),IMAGENES!$B:$B,0),-1)&gt;0),"'si'","'no'"))</f>
        <v/>
      </c>
      <c r="P529" t="str">
        <f t="shared" si="128"/>
        <v/>
      </c>
      <c r="Q529" t="str">
        <f t="shared" si="129"/>
        <v/>
      </c>
      <c r="R529" t="str">
        <f t="shared" si="130"/>
        <v/>
      </c>
      <c r="S529" t="str">
        <f t="shared" si="131"/>
        <v/>
      </c>
      <c r="T529" t="str">
        <f t="shared" si="132"/>
        <v/>
      </c>
      <c r="U529" t="str">
        <f t="shared" si="133"/>
        <v/>
      </c>
      <c r="V529" t="str">
        <f>IF($T529="","",INDEX(CATEGORIAS!$A:$A,MATCH($T529,CATEGORIAS!$B:$B,0)))</f>
        <v/>
      </c>
      <c r="W529" t="str">
        <f>IF($U529="","",INDEX(SUBCATEGORIAS!$A:$A,MATCH($U529,SUBCATEGORIAS!$B:$B,0)))</f>
        <v/>
      </c>
      <c r="X529" t="str">
        <f t="shared" si="134"/>
        <v/>
      </c>
      <c r="Y529" t="str">
        <f t="shared" si="139"/>
        <v/>
      </c>
      <c r="Z529" t="str">
        <f t="shared" si="140"/>
        <v/>
      </c>
      <c r="AB529">
        <v>527</v>
      </c>
      <c r="AC529" t="str">
        <f t="shared" si="143"/>
        <v/>
      </c>
      <c r="AD529" t="str">
        <f>IFERROR(IF(MATCH($AC520,$P:$P,0)&gt;0,CONCATENATE("disponible: ",INDEX($Z:$Z,MATCH($AC520,$P:$P,0)),","),0),"")</f>
        <v>disponible: 'si',</v>
      </c>
      <c r="AI529" t="str">
        <f>IF($D529="","",INDEX(CATEGORIAS!$A:$A,MATCH($D529,CATEGORIAS!$B:$B,0)))</f>
        <v/>
      </c>
      <c r="AJ529" t="str">
        <f>IF($E529="","",INDEX(SUBCATEGORIAS!$A:$A,MATCH($E529,SUBCATEGORIAS!$B:$B,0)))</f>
        <v/>
      </c>
      <c r="AK529" t="str">
        <f t="shared" si="135"/>
        <v/>
      </c>
      <c r="AM529" s="2" t="str">
        <f t="shared" si="141"/>
        <v/>
      </c>
      <c r="AN529" t="str">
        <f t="shared" si="142"/>
        <v/>
      </c>
      <c r="AO529" t="str">
        <f t="shared" si="136"/>
        <v/>
      </c>
      <c r="AP529" t="str">
        <f t="shared" si="137"/>
        <v/>
      </c>
    </row>
    <row r="530" spans="1:42" x14ac:dyDescent="0.25">
      <c r="A530" t="str">
        <f>IF(C530="","",MAX($A$2:A529)+1)</f>
        <v/>
      </c>
      <c r="B530" s="3" t="str">
        <f>IF(C530="","",IF(COUNTIF($C$2:$C529,$C530)=0,MAX($B$2:$B529)+1,""))</f>
        <v/>
      </c>
      <c r="L530" t="s">
        <v>625</v>
      </c>
      <c r="M530" s="3" t="str">
        <f t="shared" si="138"/>
        <v/>
      </c>
      <c r="N530" s="3" t="str">
        <f>IF(C530="","",IF(AND(C530&lt;&gt;"",D530&lt;&gt;"",E530&lt;&gt;"",I530&lt;&gt;"",M530&lt;&gt;"",J530&lt;&gt;"",IFERROR(MATCH(INDEX($B:$B,MATCH($C530,$C:$C,0)),IMAGENES!$B:$B,0),-1)&gt;0),"'si'","'no'"))</f>
        <v/>
      </c>
      <c r="P530" t="str">
        <f t="shared" si="128"/>
        <v/>
      </c>
      <c r="Q530" t="str">
        <f t="shared" si="129"/>
        <v/>
      </c>
      <c r="R530" t="str">
        <f t="shared" si="130"/>
        <v/>
      </c>
      <c r="S530" t="str">
        <f t="shared" si="131"/>
        <v/>
      </c>
      <c r="T530" t="str">
        <f t="shared" si="132"/>
        <v/>
      </c>
      <c r="U530" t="str">
        <f t="shared" si="133"/>
        <v/>
      </c>
      <c r="V530" t="str">
        <f>IF($T530="","",INDEX(CATEGORIAS!$A:$A,MATCH($T530,CATEGORIAS!$B:$B,0)))</f>
        <v/>
      </c>
      <c r="W530" t="str">
        <f>IF($U530="","",INDEX(SUBCATEGORIAS!$A:$A,MATCH($U530,SUBCATEGORIAS!$B:$B,0)))</f>
        <v/>
      </c>
      <c r="X530" t="str">
        <f t="shared" si="134"/>
        <v/>
      </c>
      <c r="Y530" t="str">
        <f t="shared" si="139"/>
        <v/>
      </c>
      <c r="Z530" t="str">
        <f t="shared" si="140"/>
        <v/>
      </c>
      <c r="AB530">
        <v>528</v>
      </c>
      <c r="AC530" t="str">
        <f t="shared" si="143"/>
        <v/>
      </c>
      <c r="AD530" t="str">
        <f>IFERROR(IF(MATCH($AC520,$P:$P,0)&gt;0,"},",0),"")</f>
        <v>},</v>
      </c>
      <c r="AI530" t="str">
        <f>IF($D530="","",INDEX(CATEGORIAS!$A:$A,MATCH($D530,CATEGORIAS!$B:$B,0)))</f>
        <v/>
      </c>
      <c r="AJ530" t="str">
        <f>IF($E530="","",INDEX(SUBCATEGORIAS!$A:$A,MATCH($E530,SUBCATEGORIAS!$B:$B,0)))</f>
        <v/>
      </c>
      <c r="AK530" t="str">
        <f t="shared" si="135"/>
        <v/>
      </c>
      <c r="AM530" s="2" t="str">
        <f t="shared" si="141"/>
        <v/>
      </c>
      <c r="AN530" t="str">
        <f t="shared" si="142"/>
        <v/>
      </c>
      <c r="AO530" t="str">
        <f t="shared" si="136"/>
        <v/>
      </c>
      <c r="AP530" t="str">
        <f t="shared" si="137"/>
        <v/>
      </c>
    </row>
    <row r="531" spans="1:42" x14ac:dyDescent="0.25">
      <c r="A531" t="str">
        <f>IF(C531="","",MAX($A$2:A530)+1)</f>
        <v/>
      </c>
      <c r="B531" s="3" t="str">
        <f>IF(C531="","",IF(COUNTIF($C$2:$C530,$C531)=0,MAX($B$2:$B530)+1,""))</f>
        <v/>
      </c>
      <c r="L531" t="s">
        <v>625</v>
      </c>
      <c r="M531" s="3" t="str">
        <f t="shared" si="138"/>
        <v/>
      </c>
      <c r="N531" s="3" t="str">
        <f>IF(C531="","",IF(AND(C531&lt;&gt;"",D531&lt;&gt;"",E531&lt;&gt;"",I531&lt;&gt;"",M531&lt;&gt;"",J531&lt;&gt;"",IFERROR(MATCH(INDEX($B:$B,MATCH($C531,$C:$C,0)),IMAGENES!$B:$B,0),-1)&gt;0),"'si'","'no'"))</f>
        <v/>
      </c>
      <c r="P531" t="str">
        <f t="shared" si="128"/>
        <v/>
      </c>
      <c r="Q531" t="str">
        <f t="shared" si="129"/>
        <v/>
      </c>
      <c r="R531" t="str">
        <f t="shared" si="130"/>
        <v/>
      </c>
      <c r="S531" t="str">
        <f t="shared" si="131"/>
        <v/>
      </c>
      <c r="T531" t="str">
        <f t="shared" si="132"/>
        <v/>
      </c>
      <c r="U531" t="str">
        <f t="shared" si="133"/>
        <v/>
      </c>
      <c r="V531" t="str">
        <f>IF($T531="","",INDEX(CATEGORIAS!$A:$A,MATCH($T531,CATEGORIAS!$B:$B,0)))</f>
        <v/>
      </c>
      <c r="W531" t="str">
        <f>IF($U531="","",INDEX(SUBCATEGORIAS!$A:$A,MATCH($U531,SUBCATEGORIAS!$B:$B,0)))</f>
        <v/>
      </c>
      <c r="X531" t="str">
        <f t="shared" si="134"/>
        <v/>
      </c>
      <c r="Y531" t="str">
        <f t="shared" si="139"/>
        <v/>
      </c>
      <c r="Z531" t="str">
        <f t="shared" si="140"/>
        <v/>
      </c>
      <c r="AB531">
        <v>529</v>
      </c>
      <c r="AC531">
        <f t="shared" si="143"/>
        <v>49</v>
      </c>
      <c r="AD531" t="str">
        <f>IFERROR(IF(MATCH($AC531,$P:$P,0)&gt;0,"{",0),"")</f>
        <v>{</v>
      </c>
      <c r="AI531" t="str">
        <f>IF($D531="","",INDEX(CATEGORIAS!$A:$A,MATCH($D531,CATEGORIAS!$B:$B,0)))</f>
        <v/>
      </c>
      <c r="AJ531" t="str">
        <f>IF($E531="","",INDEX(SUBCATEGORIAS!$A:$A,MATCH($E531,SUBCATEGORIAS!$B:$B,0)))</f>
        <v/>
      </c>
      <c r="AK531" t="str">
        <f t="shared" si="135"/>
        <v/>
      </c>
      <c r="AM531" s="2" t="str">
        <f t="shared" si="141"/>
        <v/>
      </c>
      <c r="AN531" t="str">
        <f t="shared" si="142"/>
        <v/>
      </c>
      <c r="AO531" t="str">
        <f t="shared" si="136"/>
        <v/>
      </c>
      <c r="AP531" t="str">
        <f t="shared" si="137"/>
        <v/>
      </c>
    </row>
    <row r="532" spans="1:42" x14ac:dyDescent="0.25">
      <c r="A532" t="str">
        <f>IF(C532="","",MAX($A$2:A531)+1)</f>
        <v/>
      </c>
      <c r="B532" s="3" t="str">
        <f>IF(C532="","",IF(COUNTIF($C$2:$C531,$C532)=0,MAX($B$2:$B531)+1,""))</f>
        <v/>
      </c>
      <c r="L532" t="s">
        <v>625</v>
      </c>
      <c r="M532" s="3" t="str">
        <f t="shared" si="138"/>
        <v/>
      </c>
      <c r="N532" s="3" t="str">
        <f>IF(C532="","",IF(AND(C532&lt;&gt;"",D532&lt;&gt;"",E532&lt;&gt;"",I532&lt;&gt;"",M532&lt;&gt;"",J532&lt;&gt;"",IFERROR(MATCH(INDEX($B:$B,MATCH($C532,$C:$C,0)),IMAGENES!$B:$B,0),-1)&gt;0),"'si'","'no'"))</f>
        <v/>
      </c>
      <c r="P532" t="str">
        <f t="shared" si="128"/>
        <v/>
      </c>
      <c r="Q532" t="str">
        <f t="shared" si="129"/>
        <v/>
      </c>
      <c r="R532" t="str">
        <f t="shared" si="130"/>
        <v/>
      </c>
      <c r="S532" t="str">
        <f t="shared" si="131"/>
        <v/>
      </c>
      <c r="T532" t="str">
        <f t="shared" si="132"/>
        <v/>
      </c>
      <c r="U532" t="str">
        <f t="shared" si="133"/>
        <v/>
      </c>
      <c r="V532" t="str">
        <f>IF($T532="","",INDEX(CATEGORIAS!$A:$A,MATCH($T532,CATEGORIAS!$B:$B,0)))</f>
        <v/>
      </c>
      <c r="W532" t="str">
        <f>IF($U532="","",INDEX(SUBCATEGORIAS!$A:$A,MATCH($U532,SUBCATEGORIAS!$B:$B,0)))</f>
        <v/>
      </c>
      <c r="X532" t="str">
        <f t="shared" si="134"/>
        <v/>
      </c>
      <c r="Y532" t="str">
        <f t="shared" si="139"/>
        <v/>
      </c>
      <c r="Z532" t="str">
        <f t="shared" si="140"/>
        <v/>
      </c>
      <c r="AB532">
        <v>530</v>
      </c>
      <c r="AC532" t="str">
        <f t="shared" si="143"/>
        <v/>
      </c>
      <c r="AD532" t="str">
        <f>IFERROR(IF(MATCH($AC531,$P:$P,0)&gt;0,CONCATENATE("id_articulo: ",$AC531,","),0),"")</f>
        <v>id_articulo: 49,</v>
      </c>
      <c r="AI532" t="str">
        <f>IF($D532="","",INDEX(CATEGORIAS!$A:$A,MATCH($D532,CATEGORIAS!$B:$B,0)))</f>
        <v/>
      </c>
      <c r="AJ532" t="str">
        <f>IF($E532="","",INDEX(SUBCATEGORIAS!$A:$A,MATCH($E532,SUBCATEGORIAS!$B:$B,0)))</f>
        <v/>
      </c>
      <c r="AK532" t="str">
        <f t="shared" si="135"/>
        <v/>
      </c>
      <c r="AM532" s="2" t="str">
        <f t="shared" si="141"/>
        <v/>
      </c>
      <c r="AN532" t="str">
        <f t="shared" si="142"/>
        <v/>
      </c>
      <c r="AO532" t="str">
        <f t="shared" si="136"/>
        <v/>
      </c>
      <c r="AP532" t="str">
        <f t="shared" si="137"/>
        <v/>
      </c>
    </row>
    <row r="533" spans="1:42" x14ac:dyDescent="0.25">
      <c r="A533" t="str">
        <f>IF(C533="","",MAX($A$2:A532)+1)</f>
        <v/>
      </c>
      <c r="B533" s="3" t="str">
        <f>IF(C533="","",IF(COUNTIF($C$2:$C532,$C533)=0,MAX($B$2:$B532)+1,""))</f>
        <v/>
      </c>
      <c r="L533" t="s">
        <v>625</v>
      </c>
      <c r="M533" s="3" t="str">
        <f t="shared" si="138"/>
        <v/>
      </c>
      <c r="N533" s="3" t="str">
        <f>IF(C533="","",IF(AND(C533&lt;&gt;"",D533&lt;&gt;"",E533&lt;&gt;"",I533&lt;&gt;"",M533&lt;&gt;"",J533&lt;&gt;"",IFERROR(MATCH(INDEX($B:$B,MATCH($C533,$C:$C,0)),IMAGENES!$B:$B,0),-1)&gt;0),"'si'","'no'"))</f>
        <v/>
      </c>
      <c r="P533" t="str">
        <f t="shared" si="128"/>
        <v/>
      </c>
      <c r="Q533" t="str">
        <f t="shared" si="129"/>
        <v/>
      </c>
      <c r="R533" t="str">
        <f t="shared" si="130"/>
        <v/>
      </c>
      <c r="S533" t="str">
        <f t="shared" si="131"/>
        <v/>
      </c>
      <c r="T533" t="str">
        <f t="shared" si="132"/>
        <v/>
      </c>
      <c r="U533" t="str">
        <f t="shared" si="133"/>
        <v/>
      </c>
      <c r="V533" t="str">
        <f>IF($T533="","",INDEX(CATEGORIAS!$A:$A,MATCH($T533,CATEGORIAS!$B:$B,0)))</f>
        <v/>
      </c>
      <c r="W533" t="str">
        <f>IF($U533="","",INDEX(SUBCATEGORIAS!$A:$A,MATCH($U533,SUBCATEGORIAS!$B:$B,0)))</f>
        <v/>
      </c>
      <c r="X533" t="str">
        <f t="shared" si="134"/>
        <v/>
      </c>
      <c r="Y533" t="str">
        <f t="shared" si="139"/>
        <v/>
      </c>
      <c r="Z533" t="str">
        <f t="shared" si="140"/>
        <v/>
      </c>
      <c r="AB533">
        <v>531</v>
      </c>
      <c r="AC533" t="str">
        <f t="shared" si="143"/>
        <v/>
      </c>
      <c r="AD533" t="str">
        <f>IFERROR(IF(MATCH($AC531,$P:$P,0)&gt;0,CONCATENATE("nombre: '",INDEX($Q:$Q,MATCH($AC531,$P:$P,0)),"',"),0),"")</f>
        <v>nombre: 'Pañuelo Copihue, 28x28cm',</v>
      </c>
      <c r="AI533" t="str">
        <f>IF($D533="","",INDEX(CATEGORIAS!$A:$A,MATCH($D533,CATEGORIAS!$B:$B,0)))</f>
        <v/>
      </c>
      <c r="AJ533" t="str">
        <f>IF($E533="","",INDEX(SUBCATEGORIAS!$A:$A,MATCH($E533,SUBCATEGORIAS!$B:$B,0)))</f>
        <v/>
      </c>
      <c r="AK533" t="str">
        <f t="shared" si="135"/>
        <v/>
      </c>
      <c r="AM533" s="2" t="str">
        <f t="shared" si="141"/>
        <v/>
      </c>
      <c r="AN533" t="str">
        <f t="shared" si="142"/>
        <v/>
      </c>
      <c r="AO533" t="str">
        <f t="shared" si="136"/>
        <v/>
      </c>
      <c r="AP533" t="str">
        <f t="shared" si="137"/>
        <v/>
      </c>
    </row>
    <row r="534" spans="1:42" x14ac:dyDescent="0.25">
      <c r="A534" t="str">
        <f>IF(C534="","",MAX($A$2:A533)+1)</f>
        <v/>
      </c>
      <c r="B534" s="3" t="str">
        <f>IF(C534="","",IF(COUNTIF($C$2:$C533,$C534)=0,MAX($B$2:$B533)+1,""))</f>
        <v/>
      </c>
      <c r="L534" t="s">
        <v>625</v>
      </c>
      <c r="M534" s="3" t="str">
        <f t="shared" si="138"/>
        <v/>
      </c>
      <c r="N534" s="3" t="str">
        <f>IF(C534="","",IF(AND(C534&lt;&gt;"",D534&lt;&gt;"",E534&lt;&gt;"",I534&lt;&gt;"",M534&lt;&gt;"",J534&lt;&gt;"",IFERROR(MATCH(INDEX($B:$B,MATCH($C534,$C:$C,0)),IMAGENES!$B:$B,0),-1)&gt;0),"'si'","'no'"))</f>
        <v/>
      </c>
      <c r="P534" t="str">
        <f t="shared" si="128"/>
        <v/>
      </c>
      <c r="Q534" t="str">
        <f t="shared" si="129"/>
        <v/>
      </c>
      <c r="R534" t="str">
        <f t="shared" si="130"/>
        <v/>
      </c>
      <c r="S534" t="str">
        <f t="shared" si="131"/>
        <v/>
      </c>
      <c r="T534" t="str">
        <f t="shared" si="132"/>
        <v/>
      </c>
      <c r="U534" t="str">
        <f t="shared" si="133"/>
        <v/>
      </c>
      <c r="V534" t="str">
        <f>IF($T534="","",INDEX(CATEGORIAS!$A:$A,MATCH($T534,CATEGORIAS!$B:$B,0)))</f>
        <v/>
      </c>
      <c r="W534" t="str">
        <f>IF($U534="","",INDEX(SUBCATEGORIAS!$A:$A,MATCH($U534,SUBCATEGORIAS!$B:$B,0)))</f>
        <v/>
      </c>
      <c r="X534" t="str">
        <f t="shared" si="134"/>
        <v/>
      </c>
      <c r="Y534" t="str">
        <f t="shared" si="139"/>
        <v/>
      </c>
      <c r="Z534" t="str">
        <f t="shared" si="140"/>
        <v/>
      </c>
      <c r="AB534">
        <v>532</v>
      </c>
      <c r="AC534" t="str">
        <f t="shared" si="143"/>
        <v/>
      </c>
      <c r="AD534" t="str">
        <f>IFERROR(IF(MATCH($AC531,$P:$P,0)&gt;0,CONCATENATE("descripcion: '",INDEX($R:$R,MATCH($AC531,$P:$P,0)),"',"),0),"")</f>
        <v>descripcion: 'Pañuelo Copihue de fiestas patrias, tamaño: 28x28cm',</v>
      </c>
      <c r="AI534" t="str">
        <f>IF($D534="","",INDEX(CATEGORIAS!$A:$A,MATCH($D534,CATEGORIAS!$B:$B,0)))</f>
        <v/>
      </c>
      <c r="AJ534" t="str">
        <f>IF($E534="","",INDEX(SUBCATEGORIAS!$A:$A,MATCH($E534,SUBCATEGORIAS!$B:$B,0)))</f>
        <v/>
      </c>
      <c r="AK534" t="str">
        <f t="shared" si="135"/>
        <v/>
      </c>
      <c r="AM534" s="2" t="str">
        <f t="shared" si="141"/>
        <v/>
      </c>
      <c r="AN534" t="str">
        <f t="shared" si="142"/>
        <v/>
      </c>
      <c r="AO534" t="str">
        <f t="shared" si="136"/>
        <v/>
      </c>
      <c r="AP534" t="str">
        <f t="shared" si="137"/>
        <v/>
      </c>
    </row>
    <row r="535" spans="1:42" x14ac:dyDescent="0.25">
      <c r="A535" t="str">
        <f>IF(C535="","",MAX($A$2:A534)+1)</f>
        <v/>
      </c>
      <c r="B535" s="3" t="str">
        <f>IF(C535="","",IF(COUNTIF($C$2:$C534,$C535)=0,MAX($B$2:$B534)+1,""))</f>
        <v/>
      </c>
      <c r="L535" t="s">
        <v>625</v>
      </c>
      <c r="M535" s="3" t="str">
        <f t="shared" si="138"/>
        <v/>
      </c>
      <c r="N535" s="3" t="str">
        <f>IF(C535="","",IF(AND(C535&lt;&gt;"",D535&lt;&gt;"",E535&lt;&gt;"",I535&lt;&gt;"",M535&lt;&gt;"",J535&lt;&gt;"",IFERROR(MATCH(INDEX($B:$B,MATCH($C535,$C:$C,0)),IMAGENES!$B:$B,0),-1)&gt;0),"'si'","'no'"))</f>
        <v/>
      </c>
      <c r="P535" t="str">
        <f t="shared" si="128"/>
        <v/>
      </c>
      <c r="Q535" t="str">
        <f t="shared" si="129"/>
        <v/>
      </c>
      <c r="R535" t="str">
        <f t="shared" si="130"/>
        <v/>
      </c>
      <c r="S535" t="str">
        <f t="shared" si="131"/>
        <v/>
      </c>
      <c r="T535" t="str">
        <f t="shared" si="132"/>
        <v/>
      </c>
      <c r="U535" t="str">
        <f t="shared" si="133"/>
        <v/>
      </c>
      <c r="V535" t="str">
        <f>IF($T535="","",INDEX(CATEGORIAS!$A:$A,MATCH($T535,CATEGORIAS!$B:$B,0)))</f>
        <v/>
      </c>
      <c r="W535" t="str">
        <f>IF($U535="","",INDEX(SUBCATEGORIAS!$A:$A,MATCH($U535,SUBCATEGORIAS!$B:$B,0)))</f>
        <v/>
      </c>
      <c r="X535" t="str">
        <f t="shared" si="134"/>
        <v/>
      </c>
      <c r="Y535" t="str">
        <f t="shared" si="139"/>
        <v/>
      </c>
      <c r="Z535" t="str">
        <f t="shared" si="140"/>
        <v/>
      </c>
      <c r="AB535">
        <v>533</v>
      </c>
      <c r="AC535" t="str">
        <f t="shared" si="143"/>
        <v/>
      </c>
      <c r="AD535" t="str">
        <f>IFERROR(IF(MATCH($AC531,$P:$P,0)&gt;0,CONCATENATE("descripcion_larga: '",INDEX($S:$S,MATCH($AC531,$P:$P,0)),"',"),0),"")</f>
        <v>descripcion_larga: '0',</v>
      </c>
      <c r="AI535" t="str">
        <f>IF($D535="","",INDEX(CATEGORIAS!$A:$A,MATCH($D535,CATEGORIAS!$B:$B,0)))</f>
        <v/>
      </c>
      <c r="AJ535" t="str">
        <f>IF($E535="","",INDEX(SUBCATEGORIAS!$A:$A,MATCH($E535,SUBCATEGORIAS!$B:$B,0)))</f>
        <v/>
      </c>
      <c r="AK535" t="str">
        <f t="shared" si="135"/>
        <v/>
      </c>
      <c r="AM535" s="2" t="str">
        <f t="shared" si="141"/>
        <v/>
      </c>
      <c r="AN535" t="str">
        <f t="shared" si="142"/>
        <v/>
      </c>
      <c r="AO535" t="str">
        <f t="shared" si="136"/>
        <v/>
      </c>
      <c r="AP535" t="str">
        <f t="shared" si="137"/>
        <v/>
      </c>
    </row>
    <row r="536" spans="1:42" x14ac:dyDescent="0.25">
      <c r="A536" t="str">
        <f>IF(C536="","",MAX($A$2:A535)+1)</f>
        <v/>
      </c>
      <c r="B536" s="3" t="str">
        <f>IF(C536="","",IF(COUNTIF($C$2:$C535,$C536)=0,MAX($B$2:$B535)+1,""))</f>
        <v/>
      </c>
      <c r="L536" t="s">
        <v>625</v>
      </c>
      <c r="M536" s="3" t="str">
        <f t="shared" si="138"/>
        <v/>
      </c>
      <c r="N536" s="3" t="str">
        <f>IF(C536="","",IF(AND(C536&lt;&gt;"",D536&lt;&gt;"",E536&lt;&gt;"",I536&lt;&gt;"",M536&lt;&gt;"",J536&lt;&gt;"",IFERROR(MATCH(INDEX($B:$B,MATCH($C536,$C:$C,0)),IMAGENES!$B:$B,0),-1)&gt;0),"'si'","'no'"))</f>
        <v/>
      </c>
      <c r="P536" t="str">
        <f t="shared" si="128"/>
        <v/>
      </c>
      <c r="Q536" t="str">
        <f t="shared" si="129"/>
        <v/>
      </c>
      <c r="R536" t="str">
        <f t="shared" si="130"/>
        <v/>
      </c>
      <c r="S536" t="str">
        <f t="shared" si="131"/>
        <v/>
      </c>
      <c r="T536" t="str">
        <f t="shared" si="132"/>
        <v/>
      </c>
      <c r="U536" t="str">
        <f t="shared" si="133"/>
        <v/>
      </c>
      <c r="V536" t="str">
        <f>IF($T536="","",INDEX(CATEGORIAS!$A:$A,MATCH($T536,CATEGORIAS!$B:$B,0)))</f>
        <v/>
      </c>
      <c r="W536" t="str">
        <f>IF($U536="","",INDEX(SUBCATEGORIAS!$A:$A,MATCH($U536,SUBCATEGORIAS!$B:$B,0)))</f>
        <v/>
      </c>
      <c r="X536" t="str">
        <f t="shared" si="134"/>
        <v/>
      </c>
      <c r="Y536" t="str">
        <f t="shared" si="139"/>
        <v/>
      </c>
      <c r="Z536" t="str">
        <f t="shared" si="140"/>
        <v/>
      </c>
      <c r="AB536">
        <v>534</v>
      </c>
      <c r="AC536" t="str">
        <f t="shared" si="143"/>
        <v/>
      </c>
      <c r="AD536" t="str">
        <f>IFERROR(IF(MATCH($AC531,$P:$P,0)&gt;0,CONCATENATE("id_categoria: '",INDEX($V:$V,MATCH($AC531,$P:$P,0)),"',"),0),"")</f>
        <v>id_categoria: '7',</v>
      </c>
      <c r="AI536" t="str">
        <f>IF($D536="","",INDEX(CATEGORIAS!$A:$A,MATCH($D536,CATEGORIAS!$B:$B,0)))</f>
        <v/>
      </c>
      <c r="AJ536" t="str">
        <f>IF($E536="","",INDEX(SUBCATEGORIAS!$A:$A,MATCH($E536,SUBCATEGORIAS!$B:$B,0)))</f>
        <v/>
      </c>
      <c r="AK536" t="str">
        <f t="shared" si="135"/>
        <v/>
      </c>
      <c r="AM536" s="2" t="str">
        <f t="shared" si="141"/>
        <v/>
      </c>
      <c r="AN536" t="str">
        <f t="shared" si="142"/>
        <v/>
      </c>
      <c r="AO536" t="str">
        <f t="shared" si="136"/>
        <v/>
      </c>
      <c r="AP536" t="str">
        <f t="shared" si="137"/>
        <v/>
      </c>
    </row>
    <row r="537" spans="1:42" x14ac:dyDescent="0.25">
      <c r="A537" t="str">
        <f>IF(C537="","",MAX($A$2:A536)+1)</f>
        <v/>
      </c>
      <c r="B537" s="3" t="str">
        <f>IF(C537="","",IF(COUNTIF($C$2:$C536,$C537)=0,MAX($B$2:$B536)+1,""))</f>
        <v/>
      </c>
      <c r="L537" t="s">
        <v>625</v>
      </c>
      <c r="M537" s="3" t="str">
        <f t="shared" si="138"/>
        <v/>
      </c>
      <c r="N537" s="3" t="str">
        <f>IF(C537="","",IF(AND(C537&lt;&gt;"",D537&lt;&gt;"",E537&lt;&gt;"",I537&lt;&gt;"",M537&lt;&gt;"",J537&lt;&gt;"",IFERROR(MATCH(INDEX($B:$B,MATCH($C537,$C:$C,0)),IMAGENES!$B:$B,0),-1)&gt;0),"'si'","'no'"))</f>
        <v/>
      </c>
      <c r="P537" t="str">
        <f t="shared" si="128"/>
        <v/>
      </c>
      <c r="Q537" t="str">
        <f t="shared" si="129"/>
        <v/>
      </c>
      <c r="R537" t="str">
        <f t="shared" si="130"/>
        <v/>
      </c>
      <c r="S537" t="str">
        <f t="shared" si="131"/>
        <v/>
      </c>
      <c r="T537" t="str">
        <f t="shared" si="132"/>
        <v/>
      </c>
      <c r="U537" t="str">
        <f t="shared" si="133"/>
        <v/>
      </c>
      <c r="V537" t="str">
        <f>IF($T537="","",INDEX(CATEGORIAS!$A:$A,MATCH($T537,CATEGORIAS!$B:$B,0)))</f>
        <v/>
      </c>
      <c r="W537" t="str">
        <f>IF($U537="","",INDEX(SUBCATEGORIAS!$A:$A,MATCH($U537,SUBCATEGORIAS!$B:$B,0)))</f>
        <v/>
      </c>
      <c r="X537" t="str">
        <f t="shared" si="134"/>
        <v/>
      </c>
      <c r="Y537" t="str">
        <f t="shared" si="139"/>
        <v/>
      </c>
      <c r="Z537" t="str">
        <f t="shared" si="140"/>
        <v/>
      </c>
      <c r="AB537">
        <v>535</v>
      </c>
      <c r="AC537" t="str">
        <f t="shared" si="143"/>
        <v/>
      </c>
      <c r="AD537" t="str">
        <f>IFERROR(IF(MATCH($AC531,$P:$P,0)&gt;0,CONCATENATE("id_subcategoria: '",INDEX($W:$W,MATCH($AC531,$P:$P,0)),"',"),0),"")</f>
        <v>id_subcategoria: '35',</v>
      </c>
      <c r="AI537" t="str">
        <f>IF($D537="","",INDEX(CATEGORIAS!$A:$A,MATCH($D537,CATEGORIAS!$B:$B,0)))</f>
        <v/>
      </c>
      <c r="AJ537" t="str">
        <f>IF($E537="","",INDEX(SUBCATEGORIAS!$A:$A,MATCH($E537,SUBCATEGORIAS!$B:$B,0)))</f>
        <v/>
      </c>
      <c r="AK537" t="str">
        <f t="shared" si="135"/>
        <v/>
      </c>
      <c r="AM537" s="2" t="str">
        <f t="shared" si="141"/>
        <v/>
      </c>
      <c r="AN537" t="str">
        <f t="shared" si="142"/>
        <v/>
      </c>
      <c r="AO537" t="str">
        <f t="shared" si="136"/>
        <v/>
      </c>
      <c r="AP537" t="str">
        <f t="shared" si="137"/>
        <v/>
      </c>
    </row>
    <row r="538" spans="1:42" x14ac:dyDescent="0.25">
      <c r="A538" t="str">
        <f>IF(C538="","",MAX($A$2:A537)+1)</f>
        <v/>
      </c>
      <c r="B538" s="3" t="str">
        <f>IF(C538="","",IF(COUNTIF($C$2:$C537,$C538)=0,MAX($B$2:$B537)+1,""))</f>
        <v/>
      </c>
      <c r="L538" t="s">
        <v>625</v>
      </c>
      <c r="M538" s="3" t="str">
        <f t="shared" si="138"/>
        <v/>
      </c>
      <c r="N538" s="3" t="str">
        <f>IF(C538="","",IF(AND(C538&lt;&gt;"",D538&lt;&gt;"",E538&lt;&gt;"",I538&lt;&gt;"",M538&lt;&gt;"",J538&lt;&gt;"",IFERROR(MATCH(INDEX($B:$B,MATCH($C538,$C:$C,0)),IMAGENES!$B:$B,0),-1)&gt;0),"'si'","'no'"))</f>
        <v/>
      </c>
      <c r="P538" t="str">
        <f t="shared" si="128"/>
        <v/>
      </c>
      <c r="Q538" t="str">
        <f t="shared" si="129"/>
        <v/>
      </c>
      <c r="R538" t="str">
        <f t="shared" si="130"/>
        <v/>
      </c>
      <c r="S538" t="str">
        <f t="shared" si="131"/>
        <v/>
      </c>
      <c r="T538" t="str">
        <f t="shared" si="132"/>
        <v/>
      </c>
      <c r="U538" t="str">
        <f t="shared" si="133"/>
        <v/>
      </c>
      <c r="V538" t="str">
        <f>IF($T538="","",INDEX(CATEGORIAS!$A:$A,MATCH($T538,CATEGORIAS!$B:$B,0)))</f>
        <v/>
      </c>
      <c r="W538" t="str">
        <f>IF($U538="","",INDEX(SUBCATEGORIAS!$A:$A,MATCH($U538,SUBCATEGORIAS!$B:$B,0)))</f>
        <v/>
      </c>
      <c r="X538" t="str">
        <f t="shared" si="134"/>
        <v/>
      </c>
      <c r="Y538" t="str">
        <f t="shared" si="139"/>
        <v/>
      </c>
      <c r="Z538" t="str">
        <f t="shared" si="140"/>
        <v/>
      </c>
      <c r="AB538">
        <v>536</v>
      </c>
      <c r="AC538" t="str">
        <f t="shared" si="143"/>
        <v/>
      </c>
      <c r="AD538" t="str">
        <f>IFERROR(IF(MATCH($AC531,$P:$P,0)&gt;0,CONCATENATE("precio: ",INDEX($X:$X,MATCH($AC531,$P:$P,0)),","),0),"")</f>
        <v>precio: 1650,</v>
      </c>
      <c r="AI538" t="str">
        <f>IF($D538="","",INDEX(CATEGORIAS!$A:$A,MATCH($D538,CATEGORIAS!$B:$B,0)))</f>
        <v/>
      </c>
      <c r="AJ538" t="str">
        <f>IF($E538="","",INDEX(SUBCATEGORIAS!$A:$A,MATCH($E538,SUBCATEGORIAS!$B:$B,0)))</f>
        <v/>
      </c>
      <c r="AK538" t="str">
        <f t="shared" si="135"/>
        <v/>
      </c>
      <c r="AM538" s="2" t="str">
        <f t="shared" si="141"/>
        <v/>
      </c>
      <c r="AN538" t="str">
        <f t="shared" si="142"/>
        <v/>
      </c>
      <c r="AO538" t="str">
        <f t="shared" si="136"/>
        <v/>
      </c>
      <c r="AP538" t="str">
        <f t="shared" si="137"/>
        <v/>
      </c>
    </row>
    <row r="539" spans="1:42" x14ac:dyDescent="0.25">
      <c r="A539" t="str">
        <f>IF(C539="","",MAX($A$2:A538)+1)</f>
        <v/>
      </c>
      <c r="B539" s="3" t="str">
        <f>IF(C539="","",IF(COUNTIF($C$2:$C538,$C539)=0,MAX($B$2:$B538)+1,""))</f>
        <v/>
      </c>
      <c r="L539" t="s">
        <v>625</v>
      </c>
      <c r="M539" s="3" t="str">
        <f t="shared" si="138"/>
        <v/>
      </c>
      <c r="N539" s="3" t="str">
        <f>IF(C539="","",IF(AND(C539&lt;&gt;"",D539&lt;&gt;"",E539&lt;&gt;"",I539&lt;&gt;"",M539&lt;&gt;"",J539&lt;&gt;"",IFERROR(MATCH(INDEX($B:$B,MATCH($C539,$C:$C,0)),IMAGENES!$B:$B,0),-1)&gt;0),"'si'","'no'"))</f>
        <v/>
      </c>
      <c r="P539" t="str">
        <f t="shared" si="128"/>
        <v/>
      </c>
      <c r="Q539" t="str">
        <f t="shared" si="129"/>
        <v/>
      </c>
      <c r="R539" t="str">
        <f t="shared" si="130"/>
        <v/>
      </c>
      <c r="S539" t="str">
        <f t="shared" si="131"/>
        <v/>
      </c>
      <c r="T539" t="str">
        <f t="shared" si="132"/>
        <v/>
      </c>
      <c r="U539" t="str">
        <f t="shared" si="133"/>
        <v/>
      </c>
      <c r="V539" t="str">
        <f>IF($T539="","",INDEX(CATEGORIAS!$A:$A,MATCH($T539,CATEGORIAS!$B:$B,0)))</f>
        <v/>
      </c>
      <c r="W539" t="str">
        <f>IF($U539="","",INDEX(SUBCATEGORIAS!$A:$A,MATCH($U539,SUBCATEGORIAS!$B:$B,0)))</f>
        <v/>
      </c>
      <c r="X539" t="str">
        <f t="shared" si="134"/>
        <v/>
      </c>
      <c r="Y539" t="str">
        <f t="shared" si="139"/>
        <v/>
      </c>
      <c r="Z539" t="str">
        <f t="shared" si="140"/>
        <v/>
      </c>
      <c r="AB539">
        <v>537</v>
      </c>
      <c r="AC539" t="str">
        <f t="shared" si="143"/>
        <v/>
      </c>
      <c r="AD539" t="str">
        <f>IFERROR(IF(MATCH($AC531,$P:$P,0)&gt;0,CONCATENATE("video: ",IF(OR(INDEX($Y:$Y,MATCH($AC531,$P:$P,0))=0,INDEX($Y:$Y,MATCH($AC531,$P:$P,0))=" ",INDEX($Y:$Y,MATCH($AC531,$P:$P,0))=""),CONCATENATE(CHAR(39),CHAR(39)),CONCATENATE(CHAR(39),INDEX($Y:$Y,MATCH($AC531,$P:$P,0)),CHAR(39))),","),0),"")</f>
        <v>video: '',</v>
      </c>
      <c r="AI539" t="str">
        <f>IF($D539="","",INDEX(CATEGORIAS!$A:$A,MATCH($D539,CATEGORIAS!$B:$B,0)))</f>
        <v/>
      </c>
      <c r="AJ539" t="str">
        <f>IF($E539="","",INDEX(SUBCATEGORIAS!$A:$A,MATCH($E539,SUBCATEGORIAS!$B:$B,0)))</f>
        <v/>
      </c>
      <c r="AK539" t="str">
        <f t="shared" si="135"/>
        <v/>
      </c>
      <c r="AM539" s="2" t="str">
        <f t="shared" si="141"/>
        <v/>
      </c>
      <c r="AN539" t="str">
        <f t="shared" si="142"/>
        <v/>
      </c>
      <c r="AO539" t="str">
        <f t="shared" si="136"/>
        <v/>
      </c>
      <c r="AP539" t="str">
        <f t="shared" si="137"/>
        <v/>
      </c>
    </row>
    <row r="540" spans="1:42" x14ac:dyDescent="0.25">
      <c r="A540" t="str">
        <f>IF(C540="","",MAX($A$2:A539)+1)</f>
        <v/>
      </c>
      <c r="B540" s="3" t="str">
        <f>IF(C540="","",IF(COUNTIF($C$2:$C539,$C540)=0,MAX($B$2:$B539)+1,""))</f>
        <v/>
      </c>
      <c r="L540" t="s">
        <v>625</v>
      </c>
      <c r="M540" s="3" t="str">
        <f t="shared" si="138"/>
        <v/>
      </c>
      <c r="N540" s="3" t="str">
        <f>IF(C540="","",IF(AND(C540&lt;&gt;"",D540&lt;&gt;"",E540&lt;&gt;"",I540&lt;&gt;"",M540&lt;&gt;"",J540&lt;&gt;"",IFERROR(MATCH(INDEX($B:$B,MATCH($C540,$C:$C,0)),IMAGENES!$B:$B,0),-1)&gt;0),"'si'","'no'"))</f>
        <v/>
      </c>
      <c r="P540" t="str">
        <f t="shared" si="128"/>
        <v/>
      </c>
      <c r="Q540" t="str">
        <f t="shared" si="129"/>
        <v/>
      </c>
      <c r="R540" t="str">
        <f t="shared" si="130"/>
        <v/>
      </c>
      <c r="S540" t="str">
        <f t="shared" si="131"/>
        <v/>
      </c>
      <c r="T540" t="str">
        <f t="shared" si="132"/>
        <v/>
      </c>
      <c r="U540" t="str">
        <f t="shared" si="133"/>
        <v/>
      </c>
      <c r="V540" t="str">
        <f>IF($T540="","",INDEX(CATEGORIAS!$A:$A,MATCH($T540,CATEGORIAS!$B:$B,0)))</f>
        <v/>
      </c>
      <c r="W540" t="str">
        <f>IF($U540="","",INDEX(SUBCATEGORIAS!$A:$A,MATCH($U540,SUBCATEGORIAS!$B:$B,0)))</f>
        <v/>
      </c>
      <c r="X540" t="str">
        <f t="shared" si="134"/>
        <v/>
      </c>
      <c r="Y540" t="str">
        <f t="shared" si="139"/>
        <v/>
      </c>
      <c r="Z540" t="str">
        <f t="shared" si="140"/>
        <v/>
      </c>
      <c r="AB540">
        <v>538</v>
      </c>
      <c r="AC540" t="str">
        <f t="shared" si="143"/>
        <v/>
      </c>
      <c r="AD540" t="str">
        <f>IFERROR(IF(MATCH($AC531,$P:$P,0)&gt;0,CONCATENATE("disponible: ",INDEX($Z:$Z,MATCH($AC531,$P:$P,0)),","),0),"")</f>
        <v>disponible: 'si',</v>
      </c>
      <c r="AI540" t="str">
        <f>IF($D540="","",INDEX(CATEGORIAS!$A:$A,MATCH($D540,CATEGORIAS!$B:$B,0)))</f>
        <v/>
      </c>
      <c r="AJ540" t="str">
        <f>IF($E540="","",INDEX(SUBCATEGORIAS!$A:$A,MATCH($E540,SUBCATEGORIAS!$B:$B,0)))</f>
        <v/>
      </c>
      <c r="AK540" t="str">
        <f t="shared" si="135"/>
        <v/>
      </c>
      <c r="AM540" s="2" t="str">
        <f t="shared" si="141"/>
        <v/>
      </c>
      <c r="AN540" t="str">
        <f t="shared" si="142"/>
        <v/>
      </c>
      <c r="AO540" t="str">
        <f t="shared" si="136"/>
        <v/>
      </c>
      <c r="AP540" t="str">
        <f t="shared" si="137"/>
        <v/>
      </c>
    </row>
    <row r="541" spans="1:42" x14ac:dyDescent="0.25">
      <c r="A541" t="str">
        <f>IF(C541="","",MAX($A$2:A540)+1)</f>
        <v/>
      </c>
      <c r="B541" s="3" t="str">
        <f>IF(C541="","",IF(COUNTIF($C$2:$C540,$C541)=0,MAX($B$2:$B540)+1,""))</f>
        <v/>
      </c>
      <c r="L541" t="s">
        <v>625</v>
      </c>
      <c r="M541" s="3" t="str">
        <f t="shared" si="138"/>
        <v/>
      </c>
      <c r="N541" s="3" t="str">
        <f>IF(C541="","",IF(AND(C541&lt;&gt;"",D541&lt;&gt;"",E541&lt;&gt;"",I541&lt;&gt;"",M541&lt;&gt;"",J541&lt;&gt;"",IFERROR(MATCH(INDEX($B:$B,MATCH($C541,$C:$C,0)),IMAGENES!$B:$B,0),-1)&gt;0),"'si'","'no'"))</f>
        <v/>
      </c>
      <c r="P541" t="str">
        <f t="shared" si="128"/>
        <v/>
      </c>
      <c r="Q541" t="str">
        <f t="shared" si="129"/>
        <v/>
      </c>
      <c r="R541" t="str">
        <f t="shared" si="130"/>
        <v/>
      </c>
      <c r="S541" t="str">
        <f t="shared" si="131"/>
        <v/>
      </c>
      <c r="T541" t="str">
        <f t="shared" si="132"/>
        <v/>
      </c>
      <c r="U541" t="str">
        <f t="shared" si="133"/>
        <v/>
      </c>
      <c r="V541" t="str">
        <f>IF($T541="","",INDEX(CATEGORIAS!$A:$A,MATCH($T541,CATEGORIAS!$B:$B,0)))</f>
        <v/>
      </c>
      <c r="W541" t="str">
        <f>IF($U541="","",INDEX(SUBCATEGORIAS!$A:$A,MATCH($U541,SUBCATEGORIAS!$B:$B,0)))</f>
        <v/>
      </c>
      <c r="X541" t="str">
        <f t="shared" si="134"/>
        <v/>
      </c>
      <c r="Y541" t="str">
        <f t="shared" si="139"/>
        <v/>
      </c>
      <c r="Z541" t="str">
        <f t="shared" si="140"/>
        <v/>
      </c>
      <c r="AB541">
        <v>539</v>
      </c>
      <c r="AC541" t="str">
        <f t="shared" si="143"/>
        <v/>
      </c>
      <c r="AD541" t="str">
        <f>IFERROR(IF(MATCH($AC531,$P:$P,0)&gt;0,"},",0),"")</f>
        <v>},</v>
      </c>
      <c r="AI541" t="str">
        <f>IF($D541="","",INDEX(CATEGORIAS!$A:$A,MATCH($D541,CATEGORIAS!$B:$B,0)))</f>
        <v/>
      </c>
      <c r="AJ541" t="str">
        <f>IF($E541="","",INDEX(SUBCATEGORIAS!$A:$A,MATCH($E541,SUBCATEGORIAS!$B:$B,0)))</f>
        <v/>
      </c>
      <c r="AK541" t="str">
        <f t="shared" si="135"/>
        <v/>
      </c>
      <c r="AM541" s="2" t="str">
        <f t="shared" si="141"/>
        <v/>
      </c>
      <c r="AN541" t="str">
        <f t="shared" si="142"/>
        <v/>
      </c>
      <c r="AO541" t="str">
        <f t="shared" si="136"/>
        <v/>
      </c>
      <c r="AP541" t="str">
        <f t="shared" si="137"/>
        <v/>
      </c>
    </row>
    <row r="542" spans="1:42" x14ac:dyDescent="0.25">
      <c r="A542" t="str">
        <f>IF(C542="","",MAX($A$2:A541)+1)</f>
        <v/>
      </c>
      <c r="B542" s="3" t="str">
        <f>IF(C542="","",IF(COUNTIF($C$2:$C541,$C542)=0,MAX($B$2:$B541)+1,""))</f>
        <v/>
      </c>
      <c r="L542" t="s">
        <v>625</v>
      </c>
      <c r="M542" s="3" t="str">
        <f t="shared" si="138"/>
        <v/>
      </c>
      <c r="N542" s="3" t="str">
        <f>IF(C542="","",IF(AND(C542&lt;&gt;"",D542&lt;&gt;"",E542&lt;&gt;"",I542&lt;&gt;"",M542&lt;&gt;"",J542&lt;&gt;"",IFERROR(MATCH(INDEX($B:$B,MATCH($C542,$C:$C,0)),IMAGENES!$B:$B,0),-1)&gt;0),"'si'","'no'"))</f>
        <v/>
      </c>
      <c r="P542" t="str">
        <f t="shared" si="128"/>
        <v/>
      </c>
      <c r="Q542" t="str">
        <f t="shared" si="129"/>
        <v/>
      </c>
      <c r="R542" t="str">
        <f t="shared" si="130"/>
        <v/>
      </c>
      <c r="S542" t="str">
        <f t="shared" si="131"/>
        <v/>
      </c>
      <c r="T542" t="str">
        <f t="shared" si="132"/>
        <v/>
      </c>
      <c r="U542" t="str">
        <f t="shared" si="133"/>
        <v/>
      </c>
      <c r="V542" t="str">
        <f>IF($T542="","",INDEX(CATEGORIAS!$A:$A,MATCH($T542,CATEGORIAS!$B:$B,0)))</f>
        <v/>
      </c>
      <c r="W542" t="str">
        <f>IF($U542="","",INDEX(SUBCATEGORIAS!$A:$A,MATCH($U542,SUBCATEGORIAS!$B:$B,0)))</f>
        <v/>
      </c>
      <c r="X542" t="str">
        <f t="shared" si="134"/>
        <v/>
      </c>
      <c r="Y542" t="str">
        <f t="shared" si="139"/>
        <v/>
      </c>
      <c r="Z542" t="str">
        <f t="shared" si="140"/>
        <v/>
      </c>
      <c r="AB542">
        <v>540</v>
      </c>
      <c r="AC542">
        <f t="shared" si="143"/>
        <v>50</v>
      </c>
      <c r="AD542" t="str">
        <f>IFERROR(IF(MATCH($AC542,$P:$P,0)&gt;0,"{",0),"")</f>
        <v>{</v>
      </c>
      <c r="AI542" t="str">
        <f>IF($D542="","",INDEX(CATEGORIAS!$A:$A,MATCH($D542,CATEGORIAS!$B:$B,0)))</f>
        <v/>
      </c>
      <c r="AJ542" t="str">
        <f>IF($E542="","",INDEX(SUBCATEGORIAS!$A:$A,MATCH($E542,SUBCATEGORIAS!$B:$B,0)))</f>
        <v/>
      </c>
      <c r="AK542" t="str">
        <f t="shared" si="135"/>
        <v/>
      </c>
      <c r="AM542" s="2" t="str">
        <f t="shared" si="141"/>
        <v/>
      </c>
      <c r="AN542" t="str">
        <f t="shared" si="142"/>
        <v/>
      </c>
      <c r="AO542" t="str">
        <f t="shared" si="136"/>
        <v/>
      </c>
      <c r="AP542" t="str">
        <f t="shared" si="137"/>
        <v/>
      </c>
    </row>
    <row r="543" spans="1:42" x14ac:dyDescent="0.25">
      <c r="A543" t="str">
        <f>IF(C543="","",MAX($A$2:A542)+1)</f>
        <v/>
      </c>
      <c r="B543" s="3" t="str">
        <f>IF(C543="","",IF(COUNTIF($C$2:$C542,$C543)=0,MAX($B$2:$B542)+1,""))</f>
        <v/>
      </c>
      <c r="L543" t="s">
        <v>625</v>
      </c>
      <c r="M543" s="3" t="str">
        <f t="shared" si="138"/>
        <v/>
      </c>
      <c r="N543" s="3" t="str">
        <f>IF(C543="","",IF(AND(C543&lt;&gt;"",D543&lt;&gt;"",E543&lt;&gt;"",I543&lt;&gt;"",M543&lt;&gt;"",J543&lt;&gt;"",IFERROR(MATCH(INDEX($B:$B,MATCH($C543,$C:$C,0)),IMAGENES!$B:$B,0),-1)&gt;0),"'si'","'no'"))</f>
        <v/>
      </c>
      <c r="P543" t="str">
        <f t="shared" si="128"/>
        <v/>
      </c>
      <c r="Q543" t="str">
        <f t="shared" si="129"/>
        <v/>
      </c>
      <c r="R543" t="str">
        <f t="shared" si="130"/>
        <v/>
      </c>
      <c r="S543" t="str">
        <f t="shared" si="131"/>
        <v/>
      </c>
      <c r="T543" t="str">
        <f t="shared" si="132"/>
        <v/>
      </c>
      <c r="U543" t="str">
        <f t="shared" si="133"/>
        <v/>
      </c>
      <c r="V543" t="str">
        <f>IF($T543="","",INDEX(CATEGORIAS!$A:$A,MATCH($T543,CATEGORIAS!$B:$B,0)))</f>
        <v/>
      </c>
      <c r="W543" t="str">
        <f>IF($U543="","",INDEX(SUBCATEGORIAS!$A:$A,MATCH($U543,SUBCATEGORIAS!$B:$B,0)))</f>
        <v/>
      </c>
      <c r="X543" t="str">
        <f t="shared" si="134"/>
        <v/>
      </c>
      <c r="Y543" t="str">
        <f t="shared" si="139"/>
        <v/>
      </c>
      <c r="Z543" t="str">
        <f t="shared" si="140"/>
        <v/>
      </c>
      <c r="AB543">
        <v>541</v>
      </c>
      <c r="AC543" t="str">
        <f t="shared" si="143"/>
        <v/>
      </c>
      <c r="AD543" t="str">
        <f>IFERROR(IF(MATCH($AC542,$P:$P,0)&gt;0,CONCATENATE("id_articulo: ",$AC542,","),0),"")</f>
        <v>id_articulo: 50,</v>
      </c>
      <c r="AI543" t="str">
        <f>IF($D543="","",INDEX(CATEGORIAS!$A:$A,MATCH($D543,CATEGORIAS!$B:$B,0)))</f>
        <v/>
      </c>
      <c r="AJ543" t="str">
        <f>IF($E543="","",INDEX(SUBCATEGORIAS!$A:$A,MATCH($E543,SUBCATEGORIAS!$B:$B,0)))</f>
        <v/>
      </c>
      <c r="AK543" t="str">
        <f t="shared" si="135"/>
        <v/>
      </c>
      <c r="AM543" s="2" t="str">
        <f t="shared" si="141"/>
        <v/>
      </c>
      <c r="AN543" t="str">
        <f t="shared" si="142"/>
        <v/>
      </c>
      <c r="AO543" t="str">
        <f t="shared" si="136"/>
        <v/>
      </c>
      <c r="AP543" t="str">
        <f t="shared" si="137"/>
        <v/>
      </c>
    </row>
    <row r="544" spans="1:42" x14ac:dyDescent="0.25">
      <c r="A544" t="str">
        <f>IF(C544="","",MAX($A$2:A543)+1)</f>
        <v/>
      </c>
      <c r="B544" s="3" t="str">
        <f>IF(C544="","",IF(COUNTIF($C$2:$C543,$C544)=0,MAX($B$2:$B543)+1,""))</f>
        <v/>
      </c>
      <c r="L544" t="s">
        <v>625</v>
      </c>
      <c r="M544" s="3" t="str">
        <f t="shared" si="138"/>
        <v/>
      </c>
      <c r="N544" s="3" t="str">
        <f>IF(C544="","",IF(AND(C544&lt;&gt;"",D544&lt;&gt;"",E544&lt;&gt;"",I544&lt;&gt;"",M544&lt;&gt;"",J544&lt;&gt;"",IFERROR(MATCH(INDEX($B:$B,MATCH($C544,$C:$C,0)),IMAGENES!$B:$B,0),-1)&gt;0),"'si'","'no'"))</f>
        <v/>
      </c>
      <c r="P544" t="str">
        <f t="shared" si="128"/>
        <v/>
      </c>
      <c r="Q544" t="str">
        <f t="shared" si="129"/>
        <v/>
      </c>
      <c r="R544" t="str">
        <f t="shared" si="130"/>
        <v/>
      </c>
      <c r="S544" t="str">
        <f t="shared" si="131"/>
        <v/>
      </c>
      <c r="T544" t="str">
        <f t="shared" si="132"/>
        <v/>
      </c>
      <c r="U544" t="str">
        <f t="shared" si="133"/>
        <v/>
      </c>
      <c r="V544" t="str">
        <f>IF($T544="","",INDEX(CATEGORIAS!$A:$A,MATCH($T544,CATEGORIAS!$B:$B,0)))</f>
        <v/>
      </c>
      <c r="W544" t="str">
        <f>IF($U544="","",INDEX(SUBCATEGORIAS!$A:$A,MATCH($U544,SUBCATEGORIAS!$B:$B,0)))</f>
        <v/>
      </c>
      <c r="X544" t="str">
        <f t="shared" si="134"/>
        <v/>
      </c>
      <c r="Y544" t="str">
        <f t="shared" si="139"/>
        <v/>
      </c>
      <c r="Z544" t="str">
        <f t="shared" si="140"/>
        <v/>
      </c>
      <c r="AB544">
        <v>542</v>
      </c>
      <c r="AC544" t="str">
        <f t="shared" si="143"/>
        <v/>
      </c>
      <c r="AD544" t="str">
        <f>IFERROR(IF(MATCH($AC542,$P:$P,0)&gt;0,CONCATENATE("nombre: '",INDEX($Q:$Q,MATCH($AC542,$P:$P,0)),"',"),0),"")</f>
        <v>nombre: 'Pañuelo Viva Chile, 28x28cm',</v>
      </c>
      <c r="AI544" t="str">
        <f>IF($D544="","",INDEX(CATEGORIAS!$A:$A,MATCH($D544,CATEGORIAS!$B:$B,0)))</f>
        <v/>
      </c>
      <c r="AJ544" t="str">
        <f>IF($E544="","",INDEX(SUBCATEGORIAS!$A:$A,MATCH($E544,SUBCATEGORIAS!$B:$B,0)))</f>
        <v/>
      </c>
      <c r="AK544" t="str">
        <f t="shared" si="135"/>
        <v/>
      </c>
      <c r="AM544" s="2" t="str">
        <f t="shared" si="141"/>
        <v/>
      </c>
      <c r="AN544" t="str">
        <f t="shared" si="142"/>
        <v/>
      </c>
      <c r="AO544" t="str">
        <f t="shared" si="136"/>
        <v/>
      </c>
      <c r="AP544" t="str">
        <f t="shared" si="137"/>
        <v/>
      </c>
    </row>
    <row r="545" spans="1:42" x14ac:dyDescent="0.25">
      <c r="A545" t="str">
        <f>IF(C545="","",MAX($A$2:A544)+1)</f>
        <v/>
      </c>
      <c r="B545" s="3" t="str">
        <f>IF(C545="","",IF(COUNTIF($C$2:$C544,$C545)=0,MAX($B$2:$B544)+1,""))</f>
        <v/>
      </c>
      <c r="L545" t="s">
        <v>625</v>
      </c>
      <c r="M545" s="3" t="str">
        <f t="shared" si="138"/>
        <v/>
      </c>
      <c r="N545" s="3" t="str">
        <f>IF(C545="","",IF(AND(C545&lt;&gt;"",D545&lt;&gt;"",E545&lt;&gt;"",I545&lt;&gt;"",M545&lt;&gt;"",J545&lt;&gt;"",IFERROR(MATCH(INDEX($B:$B,MATCH($C545,$C:$C,0)),IMAGENES!$B:$B,0),-1)&gt;0),"'si'","'no'"))</f>
        <v/>
      </c>
      <c r="P545" t="str">
        <f t="shared" si="128"/>
        <v/>
      </c>
      <c r="Q545" t="str">
        <f t="shared" si="129"/>
        <v/>
      </c>
      <c r="R545" t="str">
        <f t="shared" si="130"/>
        <v/>
      </c>
      <c r="S545" t="str">
        <f t="shared" si="131"/>
        <v/>
      </c>
      <c r="T545" t="str">
        <f t="shared" si="132"/>
        <v/>
      </c>
      <c r="U545" t="str">
        <f t="shared" si="133"/>
        <v/>
      </c>
      <c r="V545" t="str">
        <f>IF($T545="","",INDEX(CATEGORIAS!$A:$A,MATCH($T545,CATEGORIAS!$B:$B,0)))</f>
        <v/>
      </c>
      <c r="W545" t="str">
        <f>IF($U545="","",INDEX(SUBCATEGORIAS!$A:$A,MATCH($U545,SUBCATEGORIAS!$B:$B,0)))</f>
        <v/>
      </c>
      <c r="X545" t="str">
        <f t="shared" si="134"/>
        <v/>
      </c>
      <c r="Y545" t="str">
        <f t="shared" si="139"/>
        <v/>
      </c>
      <c r="Z545" t="str">
        <f t="shared" si="140"/>
        <v/>
      </c>
      <c r="AB545">
        <v>543</v>
      </c>
      <c r="AC545" t="str">
        <f t="shared" si="143"/>
        <v/>
      </c>
      <c r="AD545" t="str">
        <f>IFERROR(IF(MATCH($AC542,$P:$P,0)&gt;0,CONCATENATE("descripcion: '",INDEX($R:$R,MATCH($AC542,$P:$P,0)),"',"),0),"")</f>
        <v>descripcion: 'Pañuelo Viva Chile de fiestas patrias, tamaño: 28x28cm',</v>
      </c>
      <c r="AI545" t="str">
        <f>IF($D545="","",INDEX(CATEGORIAS!$A:$A,MATCH($D545,CATEGORIAS!$B:$B,0)))</f>
        <v/>
      </c>
      <c r="AJ545" t="str">
        <f>IF($E545="","",INDEX(SUBCATEGORIAS!$A:$A,MATCH($E545,SUBCATEGORIAS!$B:$B,0)))</f>
        <v/>
      </c>
      <c r="AK545" t="str">
        <f t="shared" si="135"/>
        <v/>
      </c>
      <c r="AM545" s="2" t="str">
        <f t="shared" si="141"/>
        <v/>
      </c>
      <c r="AN545" t="str">
        <f t="shared" si="142"/>
        <v/>
      </c>
      <c r="AO545" t="str">
        <f t="shared" si="136"/>
        <v/>
      </c>
      <c r="AP545" t="str">
        <f t="shared" si="137"/>
        <v/>
      </c>
    </row>
    <row r="546" spans="1:42" x14ac:dyDescent="0.25">
      <c r="A546" t="str">
        <f>IF(C546="","",MAX($A$2:A545)+1)</f>
        <v/>
      </c>
      <c r="B546" s="3" t="str">
        <f>IF(C546="","",IF(COUNTIF($C$2:$C545,$C546)=0,MAX($B$2:$B545)+1,""))</f>
        <v/>
      </c>
      <c r="L546" t="s">
        <v>625</v>
      </c>
      <c r="M546" s="3" t="str">
        <f t="shared" si="138"/>
        <v/>
      </c>
      <c r="N546" s="3" t="str">
        <f>IF(C546="","",IF(AND(C546&lt;&gt;"",D546&lt;&gt;"",E546&lt;&gt;"",I546&lt;&gt;"",M546&lt;&gt;"",J546&lt;&gt;"",IFERROR(MATCH(INDEX($B:$B,MATCH($C546,$C:$C,0)),IMAGENES!$B:$B,0),-1)&gt;0),"'si'","'no'"))</f>
        <v/>
      </c>
      <c r="P546" t="str">
        <f t="shared" si="128"/>
        <v/>
      </c>
      <c r="Q546" t="str">
        <f t="shared" si="129"/>
        <v/>
      </c>
      <c r="R546" t="str">
        <f t="shared" si="130"/>
        <v/>
      </c>
      <c r="S546" t="str">
        <f t="shared" si="131"/>
        <v/>
      </c>
      <c r="T546" t="str">
        <f t="shared" si="132"/>
        <v/>
      </c>
      <c r="U546" t="str">
        <f t="shared" si="133"/>
        <v/>
      </c>
      <c r="V546" t="str">
        <f>IF($T546="","",INDEX(CATEGORIAS!$A:$A,MATCH($T546,CATEGORIAS!$B:$B,0)))</f>
        <v/>
      </c>
      <c r="W546" t="str">
        <f>IF($U546="","",INDEX(SUBCATEGORIAS!$A:$A,MATCH($U546,SUBCATEGORIAS!$B:$B,0)))</f>
        <v/>
      </c>
      <c r="X546" t="str">
        <f t="shared" si="134"/>
        <v/>
      </c>
      <c r="Y546" t="str">
        <f t="shared" si="139"/>
        <v/>
      </c>
      <c r="Z546" t="str">
        <f t="shared" si="140"/>
        <v/>
      </c>
      <c r="AB546">
        <v>544</v>
      </c>
      <c r="AC546" t="str">
        <f t="shared" si="143"/>
        <v/>
      </c>
      <c r="AD546" t="str">
        <f>IFERROR(IF(MATCH($AC542,$P:$P,0)&gt;0,CONCATENATE("descripcion_larga: '",INDEX($S:$S,MATCH($AC542,$P:$P,0)),"',"),0),"")</f>
        <v>descripcion_larga: '0',</v>
      </c>
      <c r="AI546" t="str">
        <f>IF($D546="","",INDEX(CATEGORIAS!$A:$A,MATCH($D546,CATEGORIAS!$B:$B,0)))</f>
        <v/>
      </c>
      <c r="AJ546" t="str">
        <f>IF($E546="","",INDEX(SUBCATEGORIAS!$A:$A,MATCH($E546,SUBCATEGORIAS!$B:$B,0)))</f>
        <v/>
      </c>
      <c r="AK546" t="str">
        <f t="shared" si="135"/>
        <v/>
      </c>
      <c r="AM546" s="2" t="str">
        <f t="shared" si="141"/>
        <v/>
      </c>
      <c r="AN546" t="str">
        <f t="shared" si="142"/>
        <v/>
      </c>
      <c r="AO546" t="str">
        <f t="shared" si="136"/>
        <v/>
      </c>
      <c r="AP546" t="str">
        <f t="shared" si="137"/>
        <v/>
      </c>
    </row>
    <row r="547" spans="1:42" x14ac:dyDescent="0.25">
      <c r="A547" t="str">
        <f>IF(C547="","",MAX($A$2:A546)+1)</f>
        <v/>
      </c>
      <c r="B547" s="3" t="str">
        <f>IF(C547="","",IF(COUNTIF($C$2:$C546,$C547)=0,MAX($B$2:$B546)+1,""))</f>
        <v/>
      </c>
      <c r="L547" t="s">
        <v>625</v>
      </c>
      <c r="M547" s="3" t="str">
        <f t="shared" si="138"/>
        <v/>
      </c>
      <c r="N547" s="3" t="str">
        <f>IF(C547="","",IF(AND(C547&lt;&gt;"",D547&lt;&gt;"",E547&lt;&gt;"",I547&lt;&gt;"",M547&lt;&gt;"",J547&lt;&gt;"",IFERROR(MATCH(INDEX($B:$B,MATCH($C547,$C:$C,0)),IMAGENES!$B:$B,0),-1)&gt;0),"'si'","'no'"))</f>
        <v/>
      </c>
      <c r="P547" t="str">
        <f t="shared" si="128"/>
        <v/>
      </c>
      <c r="Q547" t="str">
        <f t="shared" si="129"/>
        <v/>
      </c>
      <c r="R547" t="str">
        <f t="shared" si="130"/>
        <v/>
      </c>
      <c r="S547" t="str">
        <f t="shared" si="131"/>
        <v/>
      </c>
      <c r="T547" t="str">
        <f t="shared" si="132"/>
        <v/>
      </c>
      <c r="U547" t="str">
        <f t="shared" si="133"/>
        <v/>
      </c>
      <c r="V547" t="str">
        <f>IF($T547="","",INDEX(CATEGORIAS!$A:$A,MATCH($T547,CATEGORIAS!$B:$B,0)))</f>
        <v/>
      </c>
      <c r="W547" t="str">
        <f>IF($U547="","",INDEX(SUBCATEGORIAS!$A:$A,MATCH($U547,SUBCATEGORIAS!$B:$B,0)))</f>
        <v/>
      </c>
      <c r="X547" t="str">
        <f t="shared" si="134"/>
        <v/>
      </c>
      <c r="Y547" t="str">
        <f t="shared" si="139"/>
        <v/>
      </c>
      <c r="Z547" t="str">
        <f t="shared" si="140"/>
        <v/>
      </c>
      <c r="AB547">
        <v>545</v>
      </c>
      <c r="AC547" t="str">
        <f t="shared" si="143"/>
        <v/>
      </c>
      <c r="AD547" t="str">
        <f>IFERROR(IF(MATCH($AC542,$P:$P,0)&gt;0,CONCATENATE("id_categoria: '",INDEX($V:$V,MATCH($AC542,$P:$P,0)),"',"),0),"")</f>
        <v>id_categoria: '7',</v>
      </c>
      <c r="AI547" t="str">
        <f>IF($D547="","",INDEX(CATEGORIAS!$A:$A,MATCH($D547,CATEGORIAS!$B:$B,0)))</f>
        <v/>
      </c>
      <c r="AJ547" t="str">
        <f>IF($E547="","",INDEX(SUBCATEGORIAS!$A:$A,MATCH($E547,SUBCATEGORIAS!$B:$B,0)))</f>
        <v/>
      </c>
      <c r="AK547" t="str">
        <f t="shared" si="135"/>
        <v/>
      </c>
      <c r="AM547" s="2" t="str">
        <f t="shared" si="141"/>
        <v/>
      </c>
      <c r="AN547" t="str">
        <f t="shared" si="142"/>
        <v/>
      </c>
      <c r="AO547" t="str">
        <f t="shared" si="136"/>
        <v/>
      </c>
      <c r="AP547" t="str">
        <f t="shared" si="137"/>
        <v/>
      </c>
    </row>
    <row r="548" spans="1:42" x14ac:dyDescent="0.25">
      <c r="A548" t="str">
        <f>IF(C548="","",MAX($A$2:A547)+1)</f>
        <v/>
      </c>
      <c r="B548" s="3" t="str">
        <f>IF(C548="","",IF(COUNTIF($C$2:$C547,$C548)=0,MAX($B$2:$B547)+1,""))</f>
        <v/>
      </c>
      <c r="L548" t="s">
        <v>625</v>
      </c>
      <c r="M548" s="3" t="str">
        <f t="shared" si="138"/>
        <v/>
      </c>
      <c r="N548" s="3" t="str">
        <f>IF(C548="","",IF(AND(C548&lt;&gt;"",D548&lt;&gt;"",E548&lt;&gt;"",I548&lt;&gt;"",M548&lt;&gt;"",J548&lt;&gt;"",IFERROR(MATCH(INDEX($B:$B,MATCH($C548,$C:$C,0)),IMAGENES!$B:$B,0),-1)&gt;0),"'si'","'no'"))</f>
        <v/>
      </c>
      <c r="P548" t="str">
        <f t="shared" si="128"/>
        <v/>
      </c>
      <c r="Q548" t="str">
        <f t="shared" si="129"/>
        <v/>
      </c>
      <c r="R548" t="str">
        <f t="shared" si="130"/>
        <v/>
      </c>
      <c r="S548" t="str">
        <f t="shared" si="131"/>
        <v/>
      </c>
      <c r="T548" t="str">
        <f t="shared" si="132"/>
        <v/>
      </c>
      <c r="U548" t="str">
        <f t="shared" si="133"/>
        <v/>
      </c>
      <c r="V548" t="str">
        <f>IF($T548="","",INDEX(CATEGORIAS!$A:$A,MATCH($T548,CATEGORIAS!$B:$B,0)))</f>
        <v/>
      </c>
      <c r="W548" t="str">
        <f>IF($U548="","",INDEX(SUBCATEGORIAS!$A:$A,MATCH($U548,SUBCATEGORIAS!$B:$B,0)))</f>
        <v/>
      </c>
      <c r="X548" t="str">
        <f t="shared" si="134"/>
        <v/>
      </c>
      <c r="Y548" t="str">
        <f t="shared" si="139"/>
        <v/>
      </c>
      <c r="Z548" t="str">
        <f t="shared" si="140"/>
        <v/>
      </c>
      <c r="AB548">
        <v>546</v>
      </c>
      <c r="AC548" t="str">
        <f t="shared" si="143"/>
        <v/>
      </c>
      <c r="AD548" t="str">
        <f>IFERROR(IF(MATCH($AC542,$P:$P,0)&gt;0,CONCATENATE("id_subcategoria: '",INDEX($W:$W,MATCH($AC542,$P:$P,0)),"',"),0),"")</f>
        <v>id_subcategoria: '35',</v>
      </c>
      <c r="AI548" t="str">
        <f>IF($D548="","",INDEX(CATEGORIAS!$A:$A,MATCH($D548,CATEGORIAS!$B:$B,0)))</f>
        <v/>
      </c>
      <c r="AJ548" t="str">
        <f>IF($E548="","",INDEX(SUBCATEGORIAS!$A:$A,MATCH($E548,SUBCATEGORIAS!$B:$B,0)))</f>
        <v/>
      </c>
      <c r="AK548" t="str">
        <f t="shared" si="135"/>
        <v/>
      </c>
      <c r="AM548" s="2" t="str">
        <f t="shared" si="141"/>
        <v/>
      </c>
      <c r="AN548" t="str">
        <f t="shared" si="142"/>
        <v/>
      </c>
      <c r="AO548" t="str">
        <f t="shared" si="136"/>
        <v/>
      </c>
      <c r="AP548" t="str">
        <f t="shared" si="137"/>
        <v/>
      </c>
    </row>
    <row r="549" spans="1:42" x14ac:dyDescent="0.25">
      <c r="A549" t="str">
        <f>IF(C549="","",MAX($A$2:A548)+1)</f>
        <v/>
      </c>
      <c r="B549" s="3" t="str">
        <f>IF(C549="","",IF(COUNTIF($C$2:$C548,$C549)=0,MAX($B$2:$B548)+1,""))</f>
        <v/>
      </c>
      <c r="L549" t="s">
        <v>625</v>
      </c>
      <c r="M549" s="3" t="str">
        <f t="shared" si="138"/>
        <v/>
      </c>
      <c r="N549" s="3" t="str">
        <f>IF(C549="","",IF(AND(C549&lt;&gt;"",D549&lt;&gt;"",E549&lt;&gt;"",I549&lt;&gt;"",M549&lt;&gt;"",J549&lt;&gt;"",IFERROR(MATCH(INDEX($B:$B,MATCH($C549,$C:$C,0)),IMAGENES!$B:$B,0),-1)&gt;0),"'si'","'no'"))</f>
        <v/>
      </c>
      <c r="P549" t="str">
        <f t="shared" si="128"/>
        <v/>
      </c>
      <c r="Q549" t="str">
        <f t="shared" si="129"/>
        <v/>
      </c>
      <c r="R549" t="str">
        <f t="shared" si="130"/>
        <v/>
      </c>
      <c r="S549" t="str">
        <f t="shared" si="131"/>
        <v/>
      </c>
      <c r="T549" t="str">
        <f t="shared" si="132"/>
        <v/>
      </c>
      <c r="U549" t="str">
        <f t="shared" si="133"/>
        <v/>
      </c>
      <c r="V549" t="str">
        <f>IF($T549="","",INDEX(CATEGORIAS!$A:$A,MATCH($T549,CATEGORIAS!$B:$B,0)))</f>
        <v/>
      </c>
      <c r="W549" t="str">
        <f>IF($U549="","",INDEX(SUBCATEGORIAS!$A:$A,MATCH($U549,SUBCATEGORIAS!$B:$B,0)))</f>
        <v/>
      </c>
      <c r="X549" t="str">
        <f t="shared" si="134"/>
        <v/>
      </c>
      <c r="Y549" t="str">
        <f t="shared" si="139"/>
        <v/>
      </c>
      <c r="Z549" t="str">
        <f t="shared" si="140"/>
        <v/>
      </c>
      <c r="AB549">
        <v>547</v>
      </c>
      <c r="AC549" t="str">
        <f t="shared" si="143"/>
        <v/>
      </c>
      <c r="AD549" t="str">
        <f>IFERROR(IF(MATCH($AC542,$P:$P,0)&gt;0,CONCATENATE("precio: ",INDEX($X:$X,MATCH($AC542,$P:$P,0)),","),0),"")</f>
        <v>precio: 1650,</v>
      </c>
      <c r="AI549" t="str">
        <f>IF($D549="","",INDEX(CATEGORIAS!$A:$A,MATCH($D549,CATEGORIAS!$B:$B,0)))</f>
        <v/>
      </c>
      <c r="AJ549" t="str">
        <f>IF($E549="","",INDEX(SUBCATEGORIAS!$A:$A,MATCH($E549,SUBCATEGORIAS!$B:$B,0)))</f>
        <v/>
      </c>
      <c r="AK549" t="str">
        <f t="shared" si="135"/>
        <v/>
      </c>
      <c r="AM549" s="2" t="str">
        <f t="shared" si="141"/>
        <v/>
      </c>
      <c r="AN549" t="str">
        <f t="shared" si="142"/>
        <v/>
      </c>
      <c r="AO549" t="str">
        <f t="shared" si="136"/>
        <v/>
      </c>
      <c r="AP549" t="str">
        <f t="shared" si="137"/>
        <v/>
      </c>
    </row>
    <row r="550" spans="1:42" x14ac:dyDescent="0.25">
      <c r="A550" t="str">
        <f>IF(C550="","",MAX($A$2:A549)+1)</f>
        <v/>
      </c>
      <c r="B550" s="3" t="str">
        <f>IF(C550="","",IF(COUNTIF($C$2:$C549,$C550)=0,MAX($B$2:$B549)+1,""))</f>
        <v/>
      </c>
      <c r="L550" t="s">
        <v>625</v>
      </c>
      <c r="M550" s="3" t="str">
        <f t="shared" si="138"/>
        <v/>
      </c>
      <c r="N550" s="3" t="str">
        <f>IF(C550="","",IF(AND(C550&lt;&gt;"",D550&lt;&gt;"",E550&lt;&gt;"",I550&lt;&gt;"",M550&lt;&gt;"",J550&lt;&gt;"",IFERROR(MATCH(INDEX($B:$B,MATCH($C550,$C:$C,0)),IMAGENES!$B:$B,0),-1)&gt;0),"'si'","'no'"))</f>
        <v/>
      </c>
      <c r="P550" t="str">
        <f t="shared" si="128"/>
        <v/>
      </c>
      <c r="Q550" t="str">
        <f t="shared" si="129"/>
        <v/>
      </c>
      <c r="R550" t="str">
        <f t="shared" si="130"/>
        <v/>
      </c>
      <c r="S550" t="str">
        <f t="shared" si="131"/>
        <v/>
      </c>
      <c r="T550" t="str">
        <f t="shared" si="132"/>
        <v/>
      </c>
      <c r="U550" t="str">
        <f t="shared" si="133"/>
        <v/>
      </c>
      <c r="V550" t="str">
        <f>IF($T550="","",INDEX(CATEGORIAS!$A:$A,MATCH($T550,CATEGORIAS!$B:$B,0)))</f>
        <v/>
      </c>
      <c r="W550" t="str">
        <f>IF($U550="","",INDEX(SUBCATEGORIAS!$A:$A,MATCH($U550,SUBCATEGORIAS!$B:$B,0)))</f>
        <v/>
      </c>
      <c r="X550" t="str">
        <f t="shared" si="134"/>
        <v/>
      </c>
      <c r="Y550" t="str">
        <f t="shared" si="139"/>
        <v/>
      </c>
      <c r="Z550" t="str">
        <f t="shared" si="140"/>
        <v/>
      </c>
      <c r="AB550">
        <v>548</v>
      </c>
      <c r="AC550" t="str">
        <f t="shared" si="143"/>
        <v/>
      </c>
      <c r="AD550" t="str">
        <f>IFERROR(IF(MATCH($AC542,$P:$P,0)&gt;0,CONCATENATE("video: ",IF(OR(INDEX($Y:$Y,MATCH($AC542,$P:$P,0))=0,INDEX($Y:$Y,MATCH($AC542,$P:$P,0))=" ",INDEX($Y:$Y,MATCH($AC542,$P:$P,0))=""),CONCATENATE(CHAR(39),CHAR(39)),CONCATENATE(CHAR(39),INDEX($Y:$Y,MATCH($AC542,$P:$P,0)),CHAR(39))),","),0),"")</f>
        <v>video: '',</v>
      </c>
      <c r="AI550" t="str">
        <f>IF($D550="","",INDEX(CATEGORIAS!$A:$A,MATCH($D550,CATEGORIAS!$B:$B,0)))</f>
        <v/>
      </c>
      <c r="AJ550" t="str">
        <f>IF($E550="","",INDEX(SUBCATEGORIAS!$A:$A,MATCH($E550,SUBCATEGORIAS!$B:$B,0)))</f>
        <v/>
      </c>
      <c r="AK550" t="str">
        <f t="shared" si="135"/>
        <v/>
      </c>
      <c r="AM550" s="2" t="str">
        <f t="shared" si="141"/>
        <v/>
      </c>
      <c r="AN550" t="str">
        <f t="shared" si="142"/>
        <v/>
      </c>
      <c r="AO550" t="str">
        <f t="shared" si="136"/>
        <v/>
      </c>
      <c r="AP550" t="str">
        <f t="shared" si="137"/>
        <v/>
      </c>
    </row>
    <row r="551" spans="1:42" x14ac:dyDescent="0.25">
      <c r="A551" t="str">
        <f>IF(C551="","",MAX($A$2:A550)+1)</f>
        <v/>
      </c>
      <c r="B551" s="3" t="str">
        <f>IF(C551="","",IF(COUNTIF($C$2:$C550,$C551)=0,MAX($B$2:$B550)+1,""))</f>
        <v/>
      </c>
      <c r="L551" t="s">
        <v>625</v>
      </c>
      <c r="M551" s="3" t="str">
        <f t="shared" si="138"/>
        <v/>
      </c>
      <c r="N551" s="3" t="str">
        <f>IF(C551="","",IF(AND(C551&lt;&gt;"",D551&lt;&gt;"",E551&lt;&gt;"",I551&lt;&gt;"",M551&lt;&gt;"",J551&lt;&gt;"",IFERROR(MATCH(INDEX($B:$B,MATCH($C551,$C:$C,0)),IMAGENES!$B:$B,0),-1)&gt;0),"'si'","'no'"))</f>
        <v/>
      </c>
      <c r="P551" t="str">
        <f t="shared" si="128"/>
        <v/>
      </c>
      <c r="Q551" t="str">
        <f t="shared" si="129"/>
        <v/>
      </c>
      <c r="R551" t="str">
        <f t="shared" si="130"/>
        <v/>
      </c>
      <c r="S551" t="str">
        <f t="shared" si="131"/>
        <v/>
      </c>
      <c r="T551" t="str">
        <f t="shared" si="132"/>
        <v/>
      </c>
      <c r="U551" t="str">
        <f t="shared" si="133"/>
        <v/>
      </c>
      <c r="V551" t="str">
        <f>IF($T551="","",INDEX(CATEGORIAS!$A:$A,MATCH($T551,CATEGORIAS!$B:$B,0)))</f>
        <v/>
      </c>
      <c r="W551" t="str">
        <f>IF($U551="","",INDEX(SUBCATEGORIAS!$A:$A,MATCH($U551,SUBCATEGORIAS!$B:$B,0)))</f>
        <v/>
      </c>
      <c r="X551" t="str">
        <f t="shared" si="134"/>
        <v/>
      </c>
      <c r="Y551" t="str">
        <f t="shared" si="139"/>
        <v/>
      </c>
      <c r="Z551" t="str">
        <f t="shared" si="140"/>
        <v/>
      </c>
      <c r="AB551">
        <v>549</v>
      </c>
      <c r="AC551" t="str">
        <f t="shared" si="143"/>
        <v/>
      </c>
      <c r="AD551" t="str">
        <f>IFERROR(IF(MATCH($AC542,$P:$P,0)&gt;0,CONCATENATE("disponible: ",INDEX($Z:$Z,MATCH($AC542,$P:$P,0)),","),0),"")</f>
        <v>disponible: 'si',</v>
      </c>
      <c r="AI551" t="str">
        <f>IF($D551="","",INDEX(CATEGORIAS!$A:$A,MATCH($D551,CATEGORIAS!$B:$B,0)))</f>
        <v/>
      </c>
      <c r="AJ551" t="str">
        <f>IF($E551="","",INDEX(SUBCATEGORIAS!$A:$A,MATCH($E551,SUBCATEGORIAS!$B:$B,0)))</f>
        <v/>
      </c>
      <c r="AK551" t="str">
        <f t="shared" si="135"/>
        <v/>
      </c>
      <c r="AM551" s="2" t="str">
        <f t="shared" si="141"/>
        <v/>
      </c>
      <c r="AN551" t="str">
        <f t="shared" si="142"/>
        <v/>
      </c>
      <c r="AO551" t="str">
        <f t="shared" si="136"/>
        <v/>
      </c>
      <c r="AP551" t="str">
        <f t="shared" si="137"/>
        <v/>
      </c>
    </row>
    <row r="552" spans="1:42" x14ac:dyDescent="0.25">
      <c r="A552" t="str">
        <f>IF(C552="","",MAX($A$2:A551)+1)</f>
        <v/>
      </c>
      <c r="B552" s="3" t="str">
        <f>IF(C552="","",IF(COUNTIF($C$2:$C551,$C552)=0,MAX($B$2:$B551)+1,""))</f>
        <v/>
      </c>
      <c r="L552" t="s">
        <v>625</v>
      </c>
      <c r="M552" s="3" t="str">
        <f t="shared" si="138"/>
        <v/>
      </c>
      <c r="N552" s="3" t="str">
        <f>IF(C552="","",IF(AND(C552&lt;&gt;"",D552&lt;&gt;"",E552&lt;&gt;"",I552&lt;&gt;"",M552&lt;&gt;"",J552&lt;&gt;"",IFERROR(MATCH(INDEX($B:$B,MATCH($C552,$C:$C,0)),IMAGENES!$B:$B,0),-1)&gt;0),"'si'","'no'"))</f>
        <v/>
      </c>
      <c r="P552" t="str">
        <f t="shared" si="128"/>
        <v/>
      </c>
      <c r="Q552" t="str">
        <f t="shared" si="129"/>
        <v/>
      </c>
      <c r="R552" t="str">
        <f t="shared" si="130"/>
        <v/>
      </c>
      <c r="S552" t="str">
        <f t="shared" si="131"/>
        <v/>
      </c>
      <c r="T552" t="str">
        <f t="shared" si="132"/>
        <v/>
      </c>
      <c r="U552" t="str">
        <f t="shared" si="133"/>
        <v/>
      </c>
      <c r="V552" t="str">
        <f>IF($T552="","",INDEX(CATEGORIAS!$A:$A,MATCH($T552,CATEGORIAS!$B:$B,0)))</f>
        <v/>
      </c>
      <c r="W552" t="str">
        <f>IF($U552="","",INDEX(SUBCATEGORIAS!$A:$A,MATCH($U552,SUBCATEGORIAS!$B:$B,0)))</f>
        <v/>
      </c>
      <c r="X552" t="str">
        <f t="shared" si="134"/>
        <v/>
      </c>
      <c r="Y552" t="str">
        <f t="shared" si="139"/>
        <v/>
      </c>
      <c r="Z552" t="str">
        <f t="shared" si="140"/>
        <v/>
      </c>
      <c r="AB552">
        <v>550</v>
      </c>
      <c r="AC552" t="str">
        <f t="shared" si="143"/>
        <v/>
      </c>
      <c r="AD552" t="str">
        <f>IFERROR(IF(MATCH($AC542,$P:$P,0)&gt;0,"},",0),"")</f>
        <v>},</v>
      </c>
      <c r="AI552" t="str">
        <f>IF($D552="","",INDEX(CATEGORIAS!$A:$A,MATCH($D552,CATEGORIAS!$B:$B,0)))</f>
        <v/>
      </c>
      <c r="AJ552" t="str">
        <f>IF($E552="","",INDEX(SUBCATEGORIAS!$A:$A,MATCH($E552,SUBCATEGORIAS!$B:$B,0)))</f>
        <v/>
      </c>
      <c r="AK552" t="str">
        <f t="shared" si="135"/>
        <v/>
      </c>
      <c r="AM552" s="2" t="str">
        <f t="shared" si="141"/>
        <v/>
      </c>
      <c r="AN552" t="str">
        <f t="shared" si="142"/>
        <v/>
      </c>
      <c r="AO552" t="str">
        <f t="shared" si="136"/>
        <v/>
      </c>
      <c r="AP552" t="str">
        <f t="shared" si="137"/>
        <v/>
      </c>
    </row>
    <row r="553" spans="1:42" x14ac:dyDescent="0.25">
      <c r="A553" t="str">
        <f>IF(C553="","",MAX($A$2:A552)+1)</f>
        <v/>
      </c>
      <c r="B553" s="3" t="str">
        <f>IF(C553="","",IF(COUNTIF($C$2:$C552,$C553)=0,MAX($B$2:$B552)+1,""))</f>
        <v/>
      </c>
      <c r="L553" t="s">
        <v>625</v>
      </c>
      <c r="M553" s="3" t="str">
        <f t="shared" si="138"/>
        <v/>
      </c>
      <c r="N553" s="3" t="str">
        <f>IF(C553="","",IF(AND(C553&lt;&gt;"",D553&lt;&gt;"",E553&lt;&gt;"",I553&lt;&gt;"",M553&lt;&gt;"",J553&lt;&gt;"",IFERROR(MATCH(INDEX($B:$B,MATCH($C553,$C:$C,0)),IMAGENES!$B:$B,0),-1)&gt;0),"'si'","'no'"))</f>
        <v/>
      </c>
      <c r="P553" t="str">
        <f t="shared" si="128"/>
        <v/>
      </c>
      <c r="Q553" t="str">
        <f t="shared" si="129"/>
        <v/>
      </c>
      <c r="R553" t="str">
        <f t="shared" si="130"/>
        <v/>
      </c>
      <c r="S553" t="str">
        <f t="shared" si="131"/>
        <v/>
      </c>
      <c r="T553" t="str">
        <f t="shared" si="132"/>
        <v/>
      </c>
      <c r="U553" t="str">
        <f t="shared" si="133"/>
        <v/>
      </c>
      <c r="V553" t="str">
        <f>IF($T553="","",INDEX(CATEGORIAS!$A:$A,MATCH($T553,CATEGORIAS!$B:$B,0)))</f>
        <v/>
      </c>
      <c r="W553" t="str">
        <f>IF($U553="","",INDEX(SUBCATEGORIAS!$A:$A,MATCH($U553,SUBCATEGORIAS!$B:$B,0)))</f>
        <v/>
      </c>
      <c r="X553" t="str">
        <f t="shared" si="134"/>
        <v/>
      </c>
      <c r="Y553" t="str">
        <f t="shared" si="139"/>
        <v/>
      </c>
      <c r="Z553" t="str">
        <f t="shared" si="140"/>
        <v/>
      </c>
      <c r="AB553">
        <v>551</v>
      </c>
      <c r="AC553">
        <f t="shared" si="143"/>
        <v>51</v>
      </c>
      <c r="AD553" t="str">
        <f>IFERROR(IF(MATCH($AC553,$P:$P,0)&gt;0,"{",0),"")</f>
        <v>{</v>
      </c>
      <c r="AI553" t="str">
        <f>IF($D553="","",INDEX(CATEGORIAS!$A:$A,MATCH($D553,CATEGORIAS!$B:$B,0)))</f>
        <v/>
      </c>
      <c r="AJ553" t="str">
        <f>IF($E553="","",INDEX(SUBCATEGORIAS!$A:$A,MATCH($E553,SUBCATEGORIAS!$B:$B,0)))</f>
        <v/>
      </c>
      <c r="AK553" t="str">
        <f t="shared" si="135"/>
        <v/>
      </c>
      <c r="AM553" s="2" t="str">
        <f t="shared" si="141"/>
        <v/>
      </c>
      <c r="AN553" t="str">
        <f t="shared" si="142"/>
        <v/>
      </c>
      <c r="AO553" t="str">
        <f t="shared" si="136"/>
        <v/>
      </c>
      <c r="AP553" t="str">
        <f t="shared" si="137"/>
        <v/>
      </c>
    </row>
    <row r="554" spans="1:42" x14ac:dyDescent="0.25">
      <c r="A554" t="str">
        <f>IF(C554="","",MAX($A$2:A553)+1)</f>
        <v/>
      </c>
      <c r="B554" s="3" t="str">
        <f>IF(C554="","",IF(COUNTIF($C$2:$C553,$C554)=0,MAX($B$2:$B553)+1,""))</f>
        <v/>
      </c>
      <c r="L554" t="s">
        <v>625</v>
      </c>
      <c r="M554" s="3" t="str">
        <f t="shared" si="138"/>
        <v/>
      </c>
      <c r="N554" s="3" t="str">
        <f>IF(C554="","",IF(AND(C554&lt;&gt;"",D554&lt;&gt;"",E554&lt;&gt;"",I554&lt;&gt;"",M554&lt;&gt;"",J554&lt;&gt;"",IFERROR(MATCH(INDEX($B:$B,MATCH($C554,$C:$C,0)),IMAGENES!$B:$B,0),-1)&gt;0),"'si'","'no'"))</f>
        <v/>
      </c>
      <c r="P554" t="str">
        <f t="shared" si="128"/>
        <v/>
      </c>
      <c r="Q554" t="str">
        <f t="shared" si="129"/>
        <v/>
      </c>
      <c r="R554" t="str">
        <f t="shared" si="130"/>
        <v/>
      </c>
      <c r="S554" t="str">
        <f t="shared" si="131"/>
        <v/>
      </c>
      <c r="T554" t="str">
        <f t="shared" si="132"/>
        <v/>
      </c>
      <c r="U554" t="str">
        <f t="shared" si="133"/>
        <v/>
      </c>
      <c r="V554" t="str">
        <f>IF($T554="","",INDEX(CATEGORIAS!$A:$A,MATCH($T554,CATEGORIAS!$B:$B,0)))</f>
        <v/>
      </c>
      <c r="W554" t="str">
        <f>IF($U554="","",INDEX(SUBCATEGORIAS!$A:$A,MATCH($U554,SUBCATEGORIAS!$B:$B,0)))</f>
        <v/>
      </c>
      <c r="X554" t="str">
        <f t="shared" si="134"/>
        <v/>
      </c>
      <c r="Y554" t="str">
        <f t="shared" si="139"/>
        <v/>
      </c>
      <c r="Z554" t="str">
        <f t="shared" si="140"/>
        <v/>
      </c>
      <c r="AB554">
        <v>552</v>
      </c>
      <c r="AC554" t="str">
        <f t="shared" si="143"/>
        <v/>
      </c>
      <c r="AD554" t="str">
        <f>IFERROR(IF(MATCH($AC553,$P:$P,0)&gt;0,CONCATENATE("id_articulo: ",$AC553,","),0),"")</f>
        <v>id_articulo: 51,</v>
      </c>
      <c r="AI554" t="str">
        <f>IF($D554="","",INDEX(CATEGORIAS!$A:$A,MATCH($D554,CATEGORIAS!$B:$B,0)))</f>
        <v/>
      </c>
      <c r="AJ554" t="str">
        <f>IF($E554="","",INDEX(SUBCATEGORIAS!$A:$A,MATCH($E554,SUBCATEGORIAS!$B:$B,0)))</f>
        <v/>
      </c>
      <c r="AK554" t="str">
        <f t="shared" si="135"/>
        <v/>
      </c>
      <c r="AM554" s="2" t="str">
        <f t="shared" si="141"/>
        <v/>
      </c>
      <c r="AN554" t="str">
        <f t="shared" si="142"/>
        <v/>
      </c>
      <c r="AO554" t="str">
        <f t="shared" si="136"/>
        <v/>
      </c>
      <c r="AP554" t="str">
        <f t="shared" si="137"/>
        <v/>
      </c>
    </row>
    <row r="555" spans="1:42" x14ac:dyDescent="0.25">
      <c r="A555" t="str">
        <f>IF(C555="","",MAX($A$2:A554)+1)</f>
        <v/>
      </c>
      <c r="B555" s="3" t="str">
        <f>IF(C555="","",IF(COUNTIF($C$2:$C554,$C555)=0,MAX($B$2:$B554)+1,""))</f>
        <v/>
      </c>
      <c r="L555" t="s">
        <v>625</v>
      </c>
      <c r="M555" s="3" t="str">
        <f t="shared" si="138"/>
        <v/>
      </c>
      <c r="N555" s="3" t="str">
        <f>IF(C555="","",IF(AND(C555&lt;&gt;"",D555&lt;&gt;"",E555&lt;&gt;"",I555&lt;&gt;"",M555&lt;&gt;"",J555&lt;&gt;"",IFERROR(MATCH(INDEX($B:$B,MATCH($C555,$C:$C,0)),IMAGENES!$B:$B,0),-1)&gt;0),"'si'","'no'"))</f>
        <v/>
      </c>
      <c r="P555" t="str">
        <f t="shared" si="128"/>
        <v/>
      </c>
      <c r="Q555" t="str">
        <f t="shared" si="129"/>
        <v/>
      </c>
      <c r="R555" t="str">
        <f t="shared" si="130"/>
        <v/>
      </c>
      <c r="S555" t="str">
        <f t="shared" si="131"/>
        <v/>
      </c>
      <c r="T555" t="str">
        <f t="shared" si="132"/>
        <v/>
      </c>
      <c r="U555" t="str">
        <f t="shared" si="133"/>
        <v/>
      </c>
      <c r="V555" t="str">
        <f>IF($T555="","",INDEX(CATEGORIAS!$A:$A,MATCH($T555,CATEGORIAS!$B:$B,0)))</f>
        <v/>
      </c>
      <c r="W555" t="str">
        <f>IF($U555="","",INDEX(SUBCATEGORIAS!$A:$A,MATCH($U555,SUBCATEGORIAS!$B:$B,0)))</f>
        <v/>
      </c>
      <c r="X555" t="str">
        <f t="shared" si="134"/>
        <v/>
      </c>
      <c r="Y555" t="str">
        <f t="shared" si="139"/>
        <v/>
      </c>
      <c r="Z555" t="str">
        <f t="shared" si="140"/>
        <v/>
      </c>
      <c r="AB555">
        <v>553</v>
      </c>
      <c r="AC555" t="str">
        <f t="shared" si="143"/>
        <v/>
      </c>
      <c r="AD555" t="str">
        <f>IFERROR(IF(MATCH($AC553,$P:$P,0)&gt;0,CONCATENATE("nombre: '",INDEX($Q:$Q,MATCH($AC553,$P:$P,0)),"',"),0),"")</f>
        <v>nombre: 'Banderín de Chile pequeña, 11x23cm',</v>
      </c>
      <c r="AI555" t="str">
        <f>IF($D555="","",INDEX(CATEGORIAS!$A:$A,MATCH($D555,CATEGORIAS!$B:$B,0)))</f>
        <v/>
      </c>
      <c r="AJ555" t="str">
        <f>IF($E555="","",INDEX(SUBCATEGORIAS!$A:$A,MATCH($E555,SUBCATEGORIAS!$B:$B,0)))</f>
        <v/>
      </c>
      <c r="AK555" t="str">
        <f t="shared" si="135"/>
        <v/>
      </c>
      <c r="AM555" s="2" t="str">
        <f t="shared" si="141"/>
        <v/>
      </c>
      <c r="AN555" t="str">
        <f t="shared" si="142"/>
        <v/>
      </c>
      <c r="AO555" t="str">
        <f t="shared" si="136"/>
        <v/>
      </c>
      <c r="AP555" t="str">
        <f t="shared" si="137"/>
        <v/>
      </c>
    </row>
    <row r="556" spans="1:42" x14ac:dyDescent="0.25">
      <c r="A556" t="str">
        <f>IF(C556="","",MAX($A$2:A555)+1)</f>
        <v/>
      </c>
      <c r="B556" s="3" t="str">
        <f>IF(C556="","",IF(COUNTIF($C$2:$C555,$C556)=0,MAX($B$2:$B555)+1,""))</f>
        <v/>
      </c>
      <c r="L556" t="s">
        <v>625</v>
      </c>
      <c r="M556" s="3" t="str">
        <f t="shared" si="138"/>
        <v/>
      </c>
      <c r="N556" s="3" t="str">
        <f>IF(C556="","",IF(AND(C556&lt;&gt;"",D556&lt;&gt;"",E556&lt;&gt;"",I556&lt;&gt;"",M556&lt;&gt;"",J556&lt;&gt;"",IFERROR(MATCH(INDEX($B:$B,MATCH($C556,$C:$C,0)),IMAGENES!$B:$B,0),-1)&gt;0),"'si'","'no'"))</f>
        <v/>
      </c>
      <c r="P556" t="str">
        <f t="shared" si="128"/>
        <v/>
      </c>
      <c r="Q556" t="str">
        <f t="shared" si="129"/>
        <v/>
      </c>
      <c r="R556" t="str">
        <f t="shared" si="130"/>
        <v/>
      </c>
      <c r="S556" t="str">
        <f t="shared" si="131"/>
        <v/>
      </c>
      <c r="T556" t="str">
        <f t="shared" si="132"/>
        <v/>
      </c>
      <c r="U556" t="str">
        <f t="shared" si="133"/>
        <v/>
      </c>
      <c r="V556" t="str">
        <f>IF($T556="","",INDEX(CATEGORIAS!$A:$A,MATCH($T556,CATEGORIAS!$B:$B,0)))</f>
        <v/>
      </c>
      <c r="W556" t="str">
        <f>IF($U556="","",INDEX(SUBCATEGORIAS!$A:$A,MATCH($U556,SUBCATEGORIAS!$B:$B,0)))</f>
        <v/>
      </c>
      <c r="X556" t="str">
        <f t="shared" si="134"/>
        <v/>
      </c>
      <c r="Y556" t="str">
        <f t="shared" si="139"/>
        <v/>
      </c>
      <c r="Z556" t="str">
        <f t="shared" si="140"/>
        <v/>
      </c>
      <c r="AB556">
        <v>554</v>
      </c>
      <c r="AC556" t="str">
        <f t="shared" si="143"/>
        <v/>
      </c>
      <c r="AD556" t="str">
        <f>IFERROR(IF(MATCH($AC553,$P:$P,0)&gt;0,CONCATENATE("descripcion: '",INDEX($R:$R,MATCH($AC553,$P:$P,0)),"',"),0),"")</f>
        <v>descripcion: 'Bandera de Chile pequeña, decoración fiestas patrias, tamaño 11x23cm',</v>
      </c>
      <c r="AI556" t="str">
        <f>IF($D556="","",INDEX(CATEGORIAS!$A:$A,MATCH($D556,CATEGORIAS!$B:$B,0)))</f>
        <v/>
      </c>
      <c r="AJ556" t="str">
        <f>IF($E556="","",INDEX(SUBCATEGORIAS!$A:$A,MATCH($E556,SUBCATEGORIAS!$B:$B,0)))</f>
        <v/>
      </c>
      <c r="AK556" t="str">
        <f t="shared" si="135"/>
        <v/>
      </c>
      <c r="AM556" s="2" t="str">
        <f t="shared" si="141"/>
        <v/>
      </c>
      <c r="AN556" t="str">
        <f t="shared" si="142"/>
        <v/>
      </c>
      <c r="AO556" t="str">
        <f t="shared" si="136"/>
        <v/>
      </c>
      <c r="AP556" t="str">
        <f t="shared" si="137"/>
        <v/>
      </c>
    </row>
    <row r="557" spans="1:42" x14ac:dyDescent="0.25">
      <c r="A557" t="str">
        <f>IF(C557="","",MAX($A$2:A556)+1)</f>
        <v/>
      </c>
      <c r="B557" s="3" t="str">
        <f>IF(C557="","",IF(COUNTIF($C$2:$C556,$C557)=0,MAX($B$2:$B556)+1,""))</f>
        <v/>
      </c>
      <c r="L557" t="s">
        <v>625</v>
      </c>
      <c r="M557" s="3" t="str">
        <f t="shared" si="138"/>
        <v/>
      </c>
      <c r="N557" s="3" t="str">
        <f>IF(C557="","",IF(AND(C557&lt;&gt;"",D557&lt;&gt;"",E557&lt;&gt;"",I557&lt;&gt;"",M557&lt;&gt;"",J557&lt;&gt;"",IFERROR(MATCH(INDEX($B:$B,MATCH($C557,$C:$C,0)),IMAGENES!$B:$B,0),-1)&gt;0),"'si'","'no'"))</f>
        <v/>
      </c>
      <c r="P557" t="str">
        <f t="shared" si="128"/>
        <v/>
      </c>
      <c r="Q557" t="str">
        <f t="shared" si="129"/>
        <v/>
      </c>
      <c r="R557" t="str">
        <f t="shared" si="130"/>
        <v/>
      </c>
      <c r="S557" t="str">
        <f t="shared" si="131"/>
        <v/>
      </c>
      <c r="T557" t="str">
        <f t="shared" si="132"/>
        <v/>
      </c>
      <c r="U557" t="str">
        <f t="shared" si="133"/>
        <v/>
      </c>
      <c r="V557" t="str">
        <f>IF($T557="","",INDEX(CATEGORIAS!$A:$A,MATCH($T557,CATEGORIAS!$B:$B,0)))</f>
        <v/>
      </c>
      <c r="W557" t="str">
        <f>IF($U557="","",INDEX(SUBCATEGORIAS!$A:$A,MATCH($U557,SUBCATEGORIAS!$B:$B,0)))</f>
        <v/>
      </c>
      <c r="X557" t="str">
        <f t="shared" si="134"/>
        <v/>
      </c>
      <c r="Y557" t="str">
        <f t="shared" si="139"/>
        <v/>
      </c>
      <c r="Z557" t="str">
        <f t="shared" si="140"/>
        <v/>
      </c>
      <c r="AB557">
        <v>555</v>
      </c>
      <c r="AC557" t="str">
        <f t="shared" si="143"/>
        <v/>
      </c>
      <c r="AD557" t="str">
        <f>IFERROR(IF(MATCH($AC553,$P:$P,0)&gt;0,CONCATENATE("descripcion_larga: '",INDEX($S:$S,MATCH($AC553,$P:$P,0)),"',"),0),"")</f>
        <v>descripcion_larga: '0',</v>
      </c>
      <c r="AI557" t="str">
        <f>IF($D557="","",INDEX(CATEGORIAS!$A:$A,MATCH($D557,CATEGORIAS!$B:$B,0)))</f>
        <v/>
      </c>
      <c r="AJ557" t="str">
        <f>IF($E557="","",INDEX(SUBCATEGORIAS!$A:$A,MATCH($E557,SUBCATEGORIAS!$B:$B,0)))</f>
        <v/>
      </c>
      <c r="AK557" t="str">
        <f t="shared" si="135"/>
        <v/>
      </c>
      <c r="AM557" s="2" t="str">
        <f t="shared" si="141"/>
        <v/>
      </c>
      <c r="AN557" t="str">
        <f t="shared" si="142"/>
        <v/>
      </c>
      <c r="AO557" t="str">
        <f t="shared" si="136"/>
        <v/>
      </c>
      <c r="AP557" t="str">
        <f t="shared" si="137"/>
        <v/>
      </c>
    </row>
    <row r="558" spans="1:42" x14ac:dyDescent="0.25">
      <c r="A558" t="str">
        <f>IF(C558="","",MAX($A$2:A557)+1)</f>
        <v/>
      </c>
      <c r="B558" s="3" t="str">
        <f>IF(C558="","",IF(COUNTIF($C$2:$C557,$C558)=0,MAX($B$2:$B557)+1,""))</f>
        <v/>
      </c>
      <c r="L558" t="s">
        <v>625</v>
      </c>
      <c r="M558" s="3" t="str">
        <f t="shared" si="138"/>
        <v/>
      </c>
      <c r="N558" s="3" t="str">
        <f>IF(C558="","",IF(AND(C558&lt;&gt;"",D558&lt;&gt;"",E558&lt;&gt;"",I558&lt;&gt;"",M558&lt;&gt;"",J558&lt;&gt;"",IFERROR(MATCH(INDEX($B:$B,MATCH($C558,$C:$C,0)),IMAGENES!$B:$B,0),-1)&gt;0),"'si'","'no'"))</f>
        <v/>
      </c>
      <c r="P558" t="str">
        <f t="shared" si="128"/>
        <v/>
      </c>
      <c r="Q558" t="str">
        <f t="shared" si="129"/>
        <v/>
      </c>
      <c r="R558" t="str">
        <f t="shared" si="130"/>
        <v/>
      </c>
      <c r="S558" t="str">
        <f t="shared" si="131"/>
        <v/>
      </c>
      <c r="T558" t="str">
        <f t="shared" si="132"/>
        <v/>
      </c>
      <c r="U558" t="str">
        <f t="shared" si="133"/>
        <v/>
      </c>
      <c r="V558" t="str">
        <f>IF($T558="","",INDEX(CATEGORIAS!$A:$A,MATCH($T558,CATEGORIAS!$B:$B,0)))</f>
        <v/>
      </c>
      <c r="W558" t="str">
        <f>IF($U558="","",INDEX(SUBCATEGORIAS!$A:$A,MATCH($U558,SUBCATEGORIAS!$B:$B,0)))</f>
        <v/>
      </c>
      <c r="X558" t="str">
        <f t="shared" si="134"/>
        <v/>
      </c>
      <c r="Y558" t="str">
        <f t="shared" si="139"/>
        <v/>
      </c>
      <c r="Z558" t="str">
        <f t="shared" si="140"/>
        <v/>
      </c>
      <c r="AB558">
        <v>556</v>
      </c>
      <c r="AC558" t="str">
        <f t="shared" si="143"/>
        <v/>
      </c>
      <c r="AD558" t="str">
        <f>IFERROR(IF(MATCH($AC553,$P:$P,0)&gt;0,CONCATENATE("id_categoria: '",INDEX($V:$V,MATCH($AC553,$P:$P,0)),"',"),0),"")</f>
        <v>id_categoria: '7',</v>
      </c>
      <c r="AI558" t="str">
        <f>IF($D558="","",INDEX(CATEGORIAS!$A:$A,MATCH($D558,CATEGORIAS!$B:$B,0)))</f>
        <v/>
      </c>
      <c r="AJ558" t="str">
        <f>IF($E558="","",INDEX(SUBCATEGORIAS!$A:$A,MATCH($E558,SUBCATEGORIAS!$B:$B,0)))</f>
        <v/>
      </c>
      <c r="AK558" t="str">
        <f t="shared" si="135"/>
        <v/>
      </c>
      <c r="AM558" s="2" t="str">
        <f t="shared" si="141"/>
        <v/>
      </c>
      <c r="AN558" t="str">
        <f t="shared" si="142"/>
        <v/>
      </c>
      <c r="AO558" t="str">
        <f t="shared" si="136"/>
        <v/>
      </c>
      <c r="AP558" t="str">
        <f t="shared" si="137"/>
        <v/>
      </c>
    </row>
    <row r="559" spans="1:42" x14ac:dyDescent="0.25">
      <c r="A559" t="str">
        <f>IF(C559="","",MAX($A$2:A558)+1)</f>
        <v/>
      </c>
      <c r="B559" s="3" t="str">
        <f>IF(C559="","",IF(COUNTIF($C$2:$C558,$C559)=0,MAX($B$2:$B558)+1,""))</f>
        <v/>
      </c>
      <c r="L559" t="s">
        <v>625</v>
      </c>
      <c r="M559" s="3" t="str">
        <f t="shared" si="138"/>
        <v/>
      </c>
      <c r="N559" s="3" t="str">
        <f>IF(C559="","",IF(AND(C559&lt;&gt;"",D559&lt;&gt;"",E559&lt;&gt;"",I559&lt;&gt;"",M559&lt;&gt;"",J559&lt;&gt;"",IFERROR(MATCH(INDEX($B:$B,MATCH($C559,$C:$C,0)),IMAGENES!$B:$B,0),-1)&gt;0),"'si'","'no'"))</f>
        <v/>
      </c>
      <c r="P559" t="str">
        <f t="shared" si="128"/>
        <v/>
      </c>
      <c r="Q559" t="str">
        <f t="shared" si="129"/>
        <v/>
      </c>
      <c r="R559" t="str">
        <f t="shared" si="130"/>
        <v/>
      </c>
      <c r="S559" t="str">
        <f t="shared" si="131"/>
        <v/>
      </c>
      <c r="T559" t="str">
        <f t="shared" si="132"/>
        <v/>
      </c>
      <c r="U559" t="str">
        <f t="shared" si="133"/>
        <v/>
      </c>
      <c r="V559" t="str">
        <f>IF($T559="","",INDEX(CATEGORIAS!$A:$A,MATCH($T559,CATEGORIAS!$B:$B,0)))</f>
        <v/>
      </c>
      <c r="W559" t="str">
        <f>IF($U559="","",INDEX(SUBCATEGORIAS!$A:$A,MATCH($U559,SUBCATEGORIAS!$B:$B,0)))</f>
        <v/>
      </c>
      <c r="X559" t="str">
        <f t="shared" si="134"/>
        <v/>
      </c>
      <c r="Y559" t="str">
        <f t="shared" si="139"/>
        <v/>
      </c>
      <c r="Z559" t="str">
        <f t="shared" si="140"/>
        <v/>
      </c>
      <c r="AB559">
        <v>557</v>
      </c>
      <c r="AC559" t="str">
        <f t="shared" si="143"/>
        <v/>
      </c>
      <c r="AD559" t="str">
        <f>IFERROR(IF(MATCH($AC553,$P:$P,0)&gt;0,CONCATENATE("id_subcategoria: '",INDEX($W:$W,MATCH($AC553,$P:$P,0)),"',"),0),"")</f>
        <v>id_subcategoria: '35',</v>
      </c>
      <c r="AI559" t="str">
        <f>IF($D559="","",INDEX(CATEGORIAS!$A:$A,MATCH($D559,CATEGORIAS!$B:$B,0)))</f>
        <v/>
      </c>
      <c r="AJ559" t="str">
        <f>IF($E559="","",INDEX(SUBCATEGORIAS!$A:$A,MATCH($E559,SUBCATEGORIAS!$B:$B,0)))</f>
        <v/>
      </c>
      <c r="AK559" t="str">
        <f t="shared" si="135"/>
        <v/>
      </c>
      <c r="AM559" s="2" t="str">
        <f t="shared" si="141"/>
        <v/>
      </c>
      <c r="AN559" t="str">
        <f t="shared" si="142"/>
        <v/>
      </c>
      <c r="AO559" t="str">
        <f t="shared" si="136"/>
        <v/>
      </c>
      <c r="AP559" t="str">
        <f t="shared" si="137"/>
        <v/>
      </c>
    </row>
    <row r="560" spans="1:42" x14ac:dyDescent="0.25">
      <c r="A560" t="str">
        <f>IF(C560="","",MAX($A$2:A559)+1)</f>
        <v/>
      </c>
      <c r="B560" s="3" t="str">
        <f>IF(C560="","",IF(COUNTIF($C$2:$C559,$C560)=0,MAX($B$2:$B559)+1,""))</f>
        <v/>
      </c>
      <c r="L560" t="s">
        <v>625</v>
      </c>
      <c r="M560" s="3" t="str">
        <f t="shared" si="138"/>
        <v/>
      </c>
      <c r="N560" s="3" t="str">
        <f>IF(C560="","",IF(AND(C560&lt;&gt;"",D560&lt;&gt;"",E560&lt;&gt;"",I560&lt;&gt;"",M560&lt;&gt;"",J560&lt;&gt;"",IFERROR(MATCH(INDEX($B:$B,MATCH($C560,$C:$C,0)),IMAGENES!$B:$B,0),-1)&gt;0),"'si'","'no'"))</f>
        <v/>
      </c>
      <c r="P560" t="str">
        <f t="shared" si="128"/>
        <v/>
      </c>
      <c r="Q560" t="str">
        <f t="shared" si="129"/>
        <v/>
      </c>
      <c r="R560" t="str">
        <f t="shared" si="130"/>
        <v/>
      </c>
      <c r="S560" t="str">
        <f t="shared" si="131"/>
        <v/>
      </c>
      <c r="T560" t="str">
        <f t="shared" si="132"/>
        <v/>
      </c>
      <c r="U560" t="str">
        <f t="shared" si="133"/>
        <v/>
      </c>
      <c r="V560" t="str">
        <f>IF($T560="","",INDEX(CATEGORIAS!$A:$A,MATCH($T560,CATEGORIAS!$B:$B,0)))</f>
        <v/>
      </c>
      <c r="W560" t="str">
        <f>IF($U560="","",INDEX(SUBCATEGORIAS!$A:$A,MATCH($U560,SUBCATEGORIAS!$B:$B,0)))</f>
        <v/>
      </c>
      <c r="X560" t="str">
        <f t="shared" si="134"/>
        <v/>
      </c>
      <c r="Y560" t="str">
        <f t="shared" si="139"/>
        <v/>
      </c>
      <c r="Z560" t="str">
        <f t="shared" si="140"/>
        <v/>
      </c>
      <c r="AB560">
        <v>558</v>
      </c>
      <c r="AC560" t="str">
        <f t="shared" si="143"/>
        <v/>
      </c>
      <c r="AD560" t="str">
        <f>IFERROR(IF(MATCH($AC553,$P:$P,0)&gt;0,CONCATENATE("precio: ",INDEX($X:$X,MATCH($AC553,$P:$P,0)),","),0),"")</f>
        <v>precio: 1000,</v>
      </c>
      <c r="AI560" t="str">
        <f>IF($D560="","",INDEX(CATEGORIAS!$A:$A,MATCH($D560,CATEGORIAS!$B:$B,0)))</f>
        <v/>
      </c>
      <c r="AJ560" t="str">
        <f>IF($E560="","",INDEX(SUBCATEGORIAS!$A:$A,MATCH($E560,SUBCATEGORIAS!$B:$B,0)))</f>
        <v/>
      </c>
      <c r="AK560" t="str">
        <f t="shared" si="135"/>
        <v/>
      </c>
      <c r="AM560" s="2" t="str">
        <f t="shared" si="141"/>
        <v/>
      </c>
      <c r="AN560" t="str">
        <f t="shared" si="142"/>
        <v/>
      </c>
      <c r="AO560" t="str">
        <f t="shared" si="136"/>
        <v/>
      </c>
      <c r="AP560" t="str">
        <f t="shared" si="137"/>
        <v/>
      </c>
    </row>
    <row r="561" spans="1:42" x14ac:dyDescent="0.25">
      <c r="A561" t="str">
        <f>IF(C561="","",MAX($A$2:A560)+1)</f>
        <v/>
      </c>
      <c r="B561" s="3" t="str">
        <f>IF(C561="","",IF(COUNTIF($C$2:$C560,$C561)=0,MAX($B$2:$B560)+1,""))</f>
        <v/>
      </c>
      <c r="L561" t="s">
        <v>625</v>
      </c>
      <c r="M561" s="3" t="str">
        <f t="shared" si="138"/>
        <v/>
      </c>
      <c r="N561" s="3" t="str">
        <f>IF(C561="","",IF(AND(C561&lt;&gt;"",D561&lt;&gt;"",E561&lt;&gt;"",I561&lt;&gt;"",M561&lt;&gt;"",J561&lt;&gt;"",IFERROR(MATCH(INDEX($B:$B,MATCH($C561,$C:$C,0)),IMAGENES!$B:$B,0),-1)&gt;0),"'si'","'no'"))</f>
        <v/>
      </c>
      <c r="P561" t="str">
        <f t="shared" si="128"/>
        <v/>
      </c>
      <c r="Q561" t="str">
        <f t="shared" si="129"/>
        <v/>
      </c>
      <c r="R561" t="str">
        <f t="shared" si="130"/>
        <v/>
      </c>
      <c r="S561" t="str">
        <f t="shared" si="131"/>
        <v/>
      </c>
      <c r="T561" t="str">
        <f t="shared" si="132"/>
        <v/>
      </c>
      <c r="U561" t="str">
        <f t="shared" si="133"/>
        <v/>
      </c>
      <c r="V561" t="str">
        <f>IF($T561="","",INDEX(CATEGORIAS!$A:$A,MATCH($T561,CATEGORIAS!$B:$B,0)))</f>
        <v/>
      </c>
      <c r="W561" t="str">
        <f>IF($U561="","",INDEX(SUBCATEGORIAS!$A:$A,MATCH($U561,SUBCATEGORIAS!$B:$B,0)))</f>
        <v/>
      </c>
      <c r="X561" t="str">
        <f t="shared" si="134"/>
        <v/>
      </c>
      <c r="Y561" t="str">
        <f t="shared" si="139"/>
        <v/>
      </c>
      <c r="Z561" t="str">
        <f t="shared" si="140"/>
        <v/>
      </c>
      <c r="AB561">
        <v>559</v>
      </c>
      <c r="AC561" t="str">
        <f t="shared" si="143"/>
        <v/>
      </c>
      <c r="AD561" t="str">
        <f>IFERROR(IF(MATCH($AC553,$P:$P,0)&gt;0,CONCATENATE("video: ",IF(OR(INDEX($Y:$Y,MATCH($AC553,$P:$P,0))=0,INDEX($Y:$Y,MATCH($AC553,$P:$P,0))=" ",INDEX($Y:$Y,MATCH($AC553,$P:$P,0))=""),CONCATENATE(CHAR(39),CHAR(39)),CONCATENATE(CHAR(39),INDEX($Y:$Y,MATCH($AC553,$P:$P,0)),CHAR(39))),","),0),"")</f>
        <v>video: '',</v>
      </c>
      <c r="AI561" t="str">
        <f>IF($D561="","",INDEX(CATEGORIAS!$A:$A,MATCH($D561,CATEGORIAS!$B:$B,0)))</f>
        <v/>
      </c>
      <c r="AJ561" t="str">
        <f>IF($E561="","",INDEX(SUBCATEGORIAS!$A:$A,MATCH($E561,SUBCATEGORIAS!$B:$B,0)))</f>
        <v/>
      </c>
      <c r="AK561" t="str">
        <f t="shared" si="135"/>
        <v/>
      </c>
      <c r="AM561" s="2" t="str">
        <f t="shared" si="141"/>
        <v/>
      </c>
      <c r="AN561" t="str">
        <f t="shared" si="142"/>
        <v/>
      </c>
      <c r="AO561" t="str">
        <f t="shared" si="136"/>
        <v/>
      </c>
      <c r="AP561" t="str">
        <f t="shared" si="137"/>
        <v/>
      </c>
    </row>
    <row r="562" spans="1:42" x14ac:dyDescent="0.25">
      <c r="A562" t="str">
        <f>IF(C562="","",MAX($A$2:A561)+1)</f>
        <v/>
      </c>
      <c r="B562" s="3" t="str">
        <f>IF(C562="","",IF(COUNTIF($C$2:$C561,$C562)=0,MAX($B$2:$B561)+1,""))</f>
        <v/>
      </c>
      <c r="L562" t="s">
        <v>625</v>
      </c>
      <c r="M562" s="3" t="str">
        <f t="shared" si="138"/>
        <v/>
      </c>
      <c r="N562" s="3" t="str">
        <f>IF(C562="","",IF(AND(C562&lt;&gt;"",D562&lt;&gt;"",E562&lt;&gt;"",I562&lt;&gt;"",M562&lt;&gt;"",J562&lt;&gt;"",IFERROR(MATCH(INDEX($B:$B,MATCH($C562,$C:$C,0)),IMAGENES!$B:$B,0),-1)&gt;0),"'si'","'no'"))</f>
        <v/>
      </c>
      <c r="P562" t="str">
        <f t="shared" si="128"/>
        <v/>
      </c>
      <c r="Q562" t="str">
        <f t="shared" si="129"/>
        <v/>
      </c>
      <c r="R562" t="str">
        <f t="shared" si="130"/>
        <v/>
      </c>
      <c r="S562" t="str">
        <f t="shared" si="131"/>
        <v/>
      </c>
      <c r="T562" t="str">
        <f t="shared" si="132"/>
        <v/>
      </c>
      <c r="U562" t="str">
        <f t="shared" si="133"/>
        <v/>
      </c>
      <c r="V562" t="str">
        <f>IF($T562="","",INDEX(CATEGORIAS!$A:$A,MATCH($T562,CATEGORIAS!$B:$B,0)))</f>
        <v/>
      </c>
      <c r="W562" t="str">
        <f>IF($U562="","",INDEX(SUBCATEGORIAS!$A:$A,MATCH($U562,SUBCATEGORIAS!$B:$B,0)))</f>
        <v/>
      </c>
      <c r="X562" t="str">
        <f t="shared" si="134"/>
        <v/>
      </c>
      <c r="Y562" t="str">
        <f t="shared" si="139"/>
        <v/>
      </c>
      <c r="Z562" t="str">
        <f t="shared" si="140"/>
        <v/>
      </c>
      <c r="AB562">
        <v>560</v>
      </c>
      <c r="AC562" t="str">
        <f t="shared" si="143"/>
        <v/>
      </c>
      <c r="AD562" t="str">
        <f>IFERROR(IF(MATCH($AC553,$P:$P,0)&gt;0,CONCATENATE("disponible: ",INDEX($Z:$Z,MATCH($AC553,$P:$P,0)),","),0),"")</f>
        <v>disponible: 'si',</v>
      </c>
      <c r="AI562" t="str">
        <f>IF($D562="","",INDEX(CATEGORIAS!$A:$A,MATCH($D562,CATEGORIAS!$B:$B,0)))</f>
        <v/>
      </c>
      <c r="AJ562" t="str">
        <f>IF($E562="","",INDEX(SUBCATEGORIAS!$A:$A,MATCH($E562,SUBCATEGORIAS!$B:$B,0)))</f>
        <v/>
      </c>
      <c r="AK562" t="str">
        <f t="shared" si="135"/>
        <v/>
      </c>
      <c r="AM562" s="2" t="str">
        <f t="shared" si="141"/>
        <v/>
      </c>
      <c r="AN562" t="str">
        <f t="shared" si="142"/>
        <v/>
      </c>
      <c r="AO562" t="str">
        <f t="shared" si="136"/>
        <v/>
      </c>
      <c r="AP562" t="str">
        <f t="shared" si="137"/>
        <v/>
      </c>
    </row>
    <row r="563" spans="1:42" x14ac:dyDescent="0.25">
      <c r="A563" t="str">
        <f>IF(C563="","",MAX($A$2:A562)+1)</f>
        <v/>
      </c>
      <c r="B563" s="3" t="str">
        <f>IF(C563="","",IF(COUNTIF($C$2:$C562,$C563)=0,MAX($B$2:$B562)+1,""))</f>
        <v/>
      </c>
      <c r="L563" t="s">
        <v>625</v>
      </c>
      <c r="M563" s="3" t="str">
        <f t="shared" si="138"/>
        <v/>
      </c>
      <c r="N563" s="3" t="str">
        <f>IF(C563="","",IF(AND(C563&lt;&gt;"",D563&lt;&gt;"",E563&lt;&gt;"",I563&lt;&gt;"",M563&lt;&gt;"",J563&lt;&gt;"",IFERROR(MATCH(INDEX($B:$B,MATCH($C563,$C:$C,0)),IMAGENES!$B:$B,0),-1)&gt;0),"'si'","'no'"))</f>
        <v/>
      </c>
      <c r="P563" t="str">
        <f t="shared" si="128"/>
        <v/>
      </c>
      <c r="Q563" t="str">
        <f t="shared" si="129"/>
        <v/>
      </c>
      <c r="R563" t="str">
        <f t="shared" si="130"/>
        <v/>
      </c>
      <c r="S563" t="str">
        <f t="shared" si="131"/>
        <v/>
      </c>
      <c r="T563" t="str">
        <f t="shared" si="132"/>
        <v/>
      </c>
      <c r="U563" t="str">
        <f t="shared" si="133"/>
        <v/>
      </c>
      <c r="V563" t="str">
        <f>IF($T563="","",INDEX(CATEGORIAS!$A:$A,MATCH($T563,CATEGORIAS!$B:$B,0)))</f>
        <v/>
      </c>
      <c r="W563" t="str">
        <f>IF($U563="","",INDEX(SUBCATEGORIAS!$A:$A,MATCH($U563,SUBCATEGORIAS!$B:$B,0)))</f>
        <v/>
      </c>
      <c r="X563" t="str">
        <f t="shared" si="134"/>
        <v/>
      </c>
      <c r="Y563" t="str">
        <f t="shared" si="139"/>
        <v/>
      </c>
      <c r="Z563" t="str">
        <f t="shared" si="140"/>
        <v/>
      </c>
      <c r="AB563">
        <v>561</v>
      </c>
      <c r="AC563" t="str">
        <f t="shared" si="143"/>
        <v/>
      </c>
      <c r="AD563" t="str">
        <f>IFERROR(IF(MATCH($AC553,$P:$P,0)&gt;0,"},",0),"")</f>
        <v>},</v>
      </c>
      <c r="AI563" t="str">
        <f>IF($D563="","",INDEX(CATEGORIAS!$A:$A,MATCH($D563,CATEGORIAS!$B:$B,0)))</f>
        <v/>
      </c>
      <c r="AJ563" t="str">
        <f>IF($E563="","",INDEX(SUBCATEGORIAS!$A:$A,MATCH($E563,SUBCATEGORIAS!$B:$B,0)))</f>
        <v/>
      </c>
      <c r="AK563" t="str">
        <f t="shared" si="135"/>
        <v/>
      </c>
      <c r="AM563" s="2" t="str">
        <f t="shared" si="141"/>
        <v/>
      </c>
      <c r="AN563" t="str">
        <f t="shared" si="142"/>
        <v/>
      </c>
      <c r="AO563" t="str">
        <f t="shared" si="136"/>
        <v/>
      </c>
      <c r="AP563" t="str">
        <f t="shared" si="137"/>
        <v/>
      </c>
    </row>
    <row r="564" spans="1:42" x14ac:dyDescent="0.25">
      <c r="A564" t="str">
        <f>IF(C564="","",MAX($A$2:A563)+1)</f>
        <v/>
      </c>
      <c r="B564" s="3" t="str">
        <f>IF(C564="","",IF(COUNTIF($C$2:$C563,$C564)=0,MAX($B$2:$B563)+1,""))</f>
        <v/>
      </c>
      <c r="L564" t="s">
        <v>625</v>
      </c>
      <c r="M564" s="3" t="str">
        <f t="shared" si="138"/>
        <v/>
      </c>
      <c r="N564" s="3" t="str">
        <f>IF(C564="","",IF(AND(C564&lt;&gt;"",D564&lt;&gt;"",E564&lt;&gt;"",I564&lt;&gt;"",M564&lt;&gt;"",J564&lt;&gt;"",IFERROR(MATCH(INDEX($B:$B,MATCH($C564,$C:$C,0)),IMAGENES!$B:$B,0),-1)&gt;0),"'si'","'no'"))</f>
        <v/>
      </c>
      <c r="P564" t="str">
        <f t="shared" si="128"/>
        <v/>
      </c>
      <c r="Q564" t="str">
        <f t="shared" si="129"/>
        <v/>
      </c>
      <c r="R564" t="str">
        <f t="shared" si="130"/>
        <v/>
      </c>
      <c r="S564" t="str">
        <f t="shared" si="131"/>
        <v/>
      </c>
      <c r="T564" t="str">
        <f t="shared" si="132"/>
        <v/>
      </c>
      <c r="U564" t="str">
        <f t="shared" si="133"/>
        <v/>
      </c>
      <c r="V564" t="str">
        <f>IF($T564="","",INDEX(CATEGORIAS!$A:$A,MATCH($T564,CATEGORIAS!$B:$B,0)))</f>
        <v/>
      </c>
      <c r="W564" t="str">
        <f>IF($U564="","",INDEX(SUBCATEGORIAS!$A:$A,MATCH($U564,SUBCATEGORIAS!$B:$B,0)))</f>
        <v/>
      </c>
      <c r="X564" t="str">
        <f t="shared" si="134"/>
        <v/>
      </c>
      <c r="Y564" t="str">
        <f t="shared" si="139"/>
        <v/>
      </c>
      <c r="Z564" t="str">
        <f t="shared" si="140"/>
        <v/>
      </c>
      <c r="AB564">
        <v>562</v>
      </c>
      <c r="AC564">
        <f t="shared" si="143"/>
        <v>52</v>
      </c>
      <c r="AD564" t="str">
        <f>IFERROR(IF(MATCH($AC564,$P:$P,0)&gt;0,"{",0),"")</f>
        <v>{</v>
      </c>
      <c r="AI564" t="str">
        <f>IF($D564="","",INDEX(CATEGORIAS!$A:$A,MATCH($D564,CATEGORIAS!$B:$B,0)))</f>
        <v/>
      </c>
      <c r="AJ564" t="str">
        <f>IF($E564="","",INDEX(SUBCATEGORIAS!$A:$A,MATCH($E564,SUBCATEGORIAS!$B:$B,0)))</f>
        <v/>
      </c>
      <c r="AK564" t="str">
        <f t="shared" si="135"/>
        <v/>
      </c>
      <c r="AM564" s="2" t="str">
        <f t="shared" si="141"/>
        <v/>
      </c>
      <c r="AN564" t="str">
        <f t="shared" si="142"/>
        <v/>
      </c>
      <c r="AO564" t="str">
        <f t="shared" si="136"/>
        <v/>
      </c>
      <c r="AP564" t="str">
        <f t="shared" si="137"/>
        <v/>
      </c>
    </row>
    <row r="565" spans="1:42" x14ac:dyDescent="0.25">
      <c r="A565" t="str">
        <f>IF(C565="","",MAX($A$2:A564)+1)</f>
        <v/>
      </c>
      <c r="B565" s="3" t="str">
        <f>IF(C565="","",IF(COUNTIF($C$2:$C564,$C565)=0,MAX($B$2:$B564)+1,""))</f>
        <v/>
      </c>
      <c r="L565" t="s">
        <v>625</v>
      </c>
      <c r="M565" s="3" t="str">
        <f t="shared" si="138"/>
        <v/>
      </c>
      <c r="N565" s="3" t="str">
        <f>IF(C565="","",IF(AND(C565&lt;&gt;"",D565&lt;&gt;"",E565&lt;&gt;"",I565&lt;&gt;"",M565&lt;&gt;"",J565&lt;&gt;"",IFERROR(MATCH(INDEX($B:$B,MATCH($C565,$C:$C,0)),IMAGENES!$B:$B,0),-1)&gt;0),"'si'","'no'"))</f>
        <v/>
      </c>
      <c r="P565" t="str">
        <f t="shared" si="128"/>
        <v/>
      </c>
      <c r="Q565" t="str">
        <f t="shared" si="129"/>
        <v/>
      </c>
      <c r="R565" t="str">
        <f t="shared" si="130"/>
        <v/>
      </c>
      <c r="S565" t="str">
        <f t="shared" si="131"/>
        <v/>
      </c>
      <c r="T565" t="str">
        <f t="shared" si="132"/>
        <v/>
      </c>
      <c r="U565" t="str">
        <f t="shared" si="133"/>
        <v/>
      </c>
      <c r="V565" t="str">
        <f>IF($T565="","",INDEX(CATEGORIAS!$A:$A,MATCH($T565,CATEGORIAS!$B:$B,0)))</f>
        <v/>
      </c>
      <c r="W565" t="str">
        <f>IF($U565="","",INDEX(SUBCATEGORIAS!$A:$A,MATCH($U565,SUBCATEGORIAS!$B:$B,0)))</f>
        <v/>
      </c>
      <c r="X565" t="str">
        <f t="shared" si="134"/>
        <v/>
      </c>
      <c r="Y565" t="str">
        <f t="shared" si="139"/>
        <v/>
      </c>
      <c r="Z565" t="str">
        <f t="shared" si="140"/>
        <v/>
      </c>
      <c r="AB565">
        <v>563</v>
      </c>
      <c r="AC565" t="str">
        <f t="shared" si="143"/>
        <v/>
      </c>
      <c r="AD565" t="str">
        <f>IFERROR(IF(MATCH($AC564,$P:$P,0)&gt;0,CONCATENATE("id_articulo: ",$AC564,","),0),"")</f>
        <v>id_articulo: 52,</v>
      </c>
      <c r="AI565" t="str">
        <f>IF($D565="","",INDEX(CATEGORIAS!$A:$A,MATCH($D565,CATEGORIAS!$B:$B,0)))</f>
        <v/>
      </c>
      <c r="AJ565" t="str">
        <f>IF($E565="","",INDEX(SUBCATEGORIAS!$A:$A,MATCH($E565,SUBCATEGORIAS!$B:$B,0)))</f>
        <v/>
      </c>
      <c r="AK565" t="str">
        <f t="shared" si="135"/>
        <v/>
      </c>
      <c r="AM565" s="2" t="str">
        <f t="shared" si="141"/>
        <v/>
      </c>
      <c r="AN565" t="str">
        <f t="shared" si="142"/>
        <v/>
      </c>
      <c r="AO565" t="str">
        <f t="shared" si="136"/>
        <v/>
      </c>
      <c r="AP565" t="str">
        <f t="shared" si="137"/>
        <v/>
      </c>
    </row>
    <row r="566" spans="1:42" x14ac:dyDescent="0.25">
      <c r="A566" t="str">
        <f>IF(C566="","",MAX($A$2:A565)+1)</f>
        <v/>
      </c>
      <c r="B566" s="3" t="str">
        <f>IF(C566="","",IF(COUNTIF($C$2:$C565,$C566)=0,MAX($B$2:$B565)+1,""))</f>
        <v/>
      </c>
      <c r="L566" t="s">
        <v>625</v>
      </c>
      <c r="M566" s="3" t="str">
        <f t="shared" si="138"/>
        <v/>
      </c>
      <c r="N566" s="3" t="str">
        <f>IF(C566="","",IF(AND(C566&lt;&gt;"",D566&lt;&gt;"",E566&lt;&gt;"",I566&lt;&gt;"",M566&lt;&gt;"",J566&lt;&gt;"",IFERROR(MATCH(INDEX($B:$B,MATCH($C566,$C:$C,0)),IMAGENES!$B:$B,0),-1)&gt;0),"'si'","'no'"))</f>
        <v/>
      </c>
      <c r="P566" t="str">
        <f t="shared" si="128"/>
        <v/>
      </c>
      <c r="Q566" t="str">
        <f t="shared" si="129"/>
        <v/>
      </c>
      <c r="R566" t="str">
        <f t="shared" si="130"/>
        <v/>
      </c>
      <c r="S566" t="str">
        <f t="shared" si="131"/>
        <v/>
      </c>
      <c r="T566" t="str">
        <f t="shared" si="132"/>
        <v/>
      </c>
      <c r="U566" t="str">
        <f t="shared" si="133"/>
        <v/>
      </c>
      <c r="V566" t="str">
        <f>IF($T566="","",INDEX(CATEGORIAS!$A:$A,MATCH($T566,CATEGORIAS!$B:$B,0)))</f>
        <v/>
      </c>
      <c r="W566" t="str">
        <f>IF($U566="","",INDEX(SUBCATEGORIAS!$A:$A,MATCH($U566,SUBCATEGORIAS!$B:$B,0)))</f>
        <v/>
      </c>
      <c r="X566" t="str">
        <f t="shared" si="134"/>
        <v/>
      </c>
      <c r="Y566" t="str">
        <f t="shared" si="139"/>
        <v/>
      </c>
      <c r="Z566" t="str">
        <f t="shared" si="140"/>
        <v/>
      </c>
      <c r="AB566">
        <v>564</v>
      </c>
      <c r="AC566" t="str">
        <f t="shared" si="143"/>
        <v/>
      </c>
      <c r="AD566" t="str">
        <f>IFERROR(IF(MATCH($AC564,$P:$P,0)&gt;0,CONCATENATE("nombre: '",INDEX($Q:$Q,MATCH($AC564,$P:$P,0)),"',"),0),"")</f>
        <v>nombre: 'Guirnaldas de fiestas patrias, 20cm',</v>
      </c>
      <c r="AI566" t="str">
        <f>IF($D566="","",INDEX(CATEGORIAS!$A:$A,MATCH($D566,CATEGORIAS!$B:$B,0)))</f>
        <v/>
      </c>
      <c r="AJ566" t="str">
        <f>IF($E566="","",INDEX(SUBCATEGORIAS!$A:$A,MATCH($E566,SUBCATEGORIAS!$B:$B,0)))</f>
        <v/>
      </c>
      <c r="AK566" t="str">
        <f t="shared" si="135"/>
        <v/>
      </c>
      <c r="AM566" s="2" t="str">
        <f t="shared" si="141"/>
        <v/>
      </c>
      <c r="AN566" t="str">
        <f t="shared" si="142"/>
        <v/>
      </c>
      <c r="AO566" t="str">
        <f t="shared" si="136"/>
        <v/>
      </c>
      <c r="AP566" t="str">
        <f t="shared" si="137"/>
        <v/>
      </c>
    </row>
    <row r="567" spans="1:42" x14ac:dyDescent="0.25">
      <c r="A567" t="str">
        <f>IF(C567="","",MAX($A$2:A566)+1)</f>
        <v/>
      </c>
      <c r="B567" s="3" t="str">
        <f>IF(C567="","",IF(COUNTIF($C$2:$C566,$C567)=0,MAX($B$2:$B566)+1,""))</f>
        <v/>
      </c>
      <c r="L567" t="s">
        <v>625</v>
      </c>
      <c r="M567" s="3" t="str">
        <f t="shared" si="138"/>
        <v/>
      </c>
      <c r="N567" s="3" t="str">
        <f>IF(C567="","",IF(AND(C567&lt;&gt;"",D567&lt;&gt;"",E567&lt;&gt;"",I567&lt;&gt;"",M567&lt;&gt;"",J567&lt;&gt;"",IFERROR(MATCH(INDEX($B:$B,MATCH($C567,$C:$C,0)),IMAGENES!$B:$B,0),-1)&gt;0),"'si'","'no'"))</f>
        <v/>
      </c>
      <c r="P567" t="str">
        <f t="shared" si="128"/>
        <v/>
      </c>
      <c r="Q567" t="str">
        <f t="shared" si="129"/>
        <v/>
      </c>
      <c r="R567" t="str">
        <f t="shared" si="130"/>
        <v/>
      </c>
      <c r="S567" t="str">
        <f t="shared" si="131"/>
        <v/>
      </c>
      <c r="T567" t="str">
        <f t="shared" si="132"/>
        <v/>
      </c>
      <c r="U567" t="str">
        <f t="shared" si="133"/>
        <v/>
      </c>
      <c r="V567" t="str">
        <f>IF($T567="","",INDEX(CATEGORIAS!$A:$A,MATCH($T567,CATEGORIAS!$B:$B,0)))</f>
        <v/>
      </c>
      <c r="W567" t="str">
        <f>IF($U567="","",INDEX(SUBCATEGORIAS!$A:$A,MATCH($U567,SUBCATEGORIAS!$B:$B,0)))</f>
        <v/>
      </c>
      <c r="X567" t="str">
        <f t="shared" si="134"/>
        <v/>
      </c>
      <c r="Y567" t="str">
        <f t="shared" si="139"/>
        <v/>
      </c>
      <c r="Z567" t="str">
        <f t="shared" si="140"/>
        <v/>
      </c>
      <c r="AB567">
        <v>565</v>
      </c>
      <c r="AC567" t="str">
        <f t="shared" si="143"/>
        <v/>
      </c>
      <c r="AD567" t="str">
        <f>IFERROR(IF(MATCH($AC564,$P:$P,0)&gt;0,CONCATENATE("descripcion: '",INDEX($R:$R,MATCH($AC564,$P:$P,0)),"',"),0),"")</f>
        <v>descripcion: 'Guirnaldas de fiestas patrias, decoración fiestas patrias, tamaño 20cm',</v>
      </c>
      <c r="AI567" t="str">
        <f>IF($D567="","",INDEX(CATEGORIAS!$A:$A,MATCH($D567,CATEGORIAS!$B:$B,0)))</f>
        <v/>
      </c>
      <c r="AJ567" t="str">
        <f>IF($E567="","",INDEX(SUBCATEGORIAS!$A:$A,MATCH($E567,SUBCATEGORIAS!$B:$B,0)))</f>
        <v/>
      </c>
      <c r="AK567" t="str">
        <f t="shared" si="135"/>
        <v/>
      </c>
      <c r="AM567" s="2" t="str">
        <f t="shared" si="141"/>
        <v/>
      </c>
      <c r="AN567" t="str">
        <f t="shared" si="142"/>
        <v/>
      </c>
      <c r="AO567" t="str">
        <f t="shared" si="136"/>
        <v/>
      </c>
      <c r="AP567" t="str">
        <f t="shared" si="137"/>
        <v/>
      </c>
    </row>
    <row r="568" spans="1:42" x14ac:dyDescent="0.25">
      <c r="A568" t="str">
        <f>IF(C568="","",MAX($A$2:A567)+1)</f>
        <v/>
      </c>
      <c r="B568" s="3" t="str">
        <f>IF(C568="","",IF(COUNTIF($C$2:$C567,$C568)=0,MAX($B$2:$B567)+1,""))</f>
        <v/>
      </c>
      <c r="L568" t="s">
        <v>625</v>
      </c>
      <c r="M568" s="3" t="str">
        <f t="shared" si="138"/>
        <v/>
      </c>
      <c r="N568" s="3" t="str">
        <f>IF(C568="","",IF(AND(C568&lt;&gt;"",D568&lt;&gt;"",E568&lt;&gt;"",I568&lt;&gt;"",M568&lt;&gt;"",J568&lt;&gt;"",IFERROR(MATCH(INDEX($B:$B,MATCH($C568,$C:$C,0)),IMAGENES!$B:$B,0),-1)&gt;0),"'si'","'no'"))</f>
        <v/>
      </c>
      <c r="P568" t="str">
        <f t="shared" si="128"/>
        <v/>
      </c>
      <c r="Q568" t="str">
        <f t="shared" si="129"/>
        <v/>
      </c>
      <c r="R568" t="str">
        <f t="shared" si="130"/>
        <v/>
      </c>
      <c r="S568" t="str">
        <f t="shared" si="131"/>
        <v/>
      </c>
      <c r="T568" t="str">
        <f t="shared" si="132"/>
        <v/>
      </c>
      <c r="U568" t="str">
        <f t="shared" si="133"/>
        <v/>
      </c>
      <c r="V568" t="str">
        <f>IF($T568="","",INDEX(CATEGORIAS!$A:$A,MATCH($T568,CATEGORIAS!$B:$B,0)))</f>
        <v/>
      </c>
      <c r="W568" t="str">
        <f>IF($U568="","",INDEX(SUBCATEGORIAS!$A:$A,MATCH($U568,SUBCATEGORIAS!$B:$B,0)))</f>
        <v/>
      </c>
      <c r="X568" t="str">
        <f t="shared" si="134"/>
        <v/>
      </c>
      <c r="Y568" t="str">
        <f t="shared" si="139"/>
        <v/>
      </c>
      <c r="Z568" t="str">
        <f t="shared" si="140"/>
        <v/>
      </c>
      <c r="AB568">
        <v>566</v>
      </c>
      <c r="AC568" t="str">
        <f t="shared" si="143"/>
        <v/>
      </c>
      <c r="AD568" t="str">
        <f>IFERROR(IF(MATCH($AC564,$P:$P,0)&gt;0,CONCATENATE("descripcion_larga: '",INDEX($S:$S,MATCH($AC564,$P:$P,0)),"',"),0),"")</f>
        <v>descripcion_larga: '0',</v>
      </c>
      <c r="AI568" t="str">
        <f>IF($D568="","",INDEX(CATEGORIAS!$A:$A,MATCH($D568,CATEGORIAS!$B:$B,0)))</f>
        <v/>
      </c>
      <c r="AJ568" t="str">
        <f>IF($E568="","",INDEX(SUBCATEGORIAS!$A:$A,MATCH($E568,SUBCATEGORIAS!$B:$B,0)))</f>
        <v/>
      </c>
      <c r="AK568" t="str">
        <f t="shared" si="135"/>
        <v/>
      </c>
      <c r="AM568" s="2" t="str">
        <f t="shared" si="141"/>
        <v/>
      </c>
      <c r="AN568" t="str">
        <f t="shared" si="142"/>
        <v/>
      </c>
      <c r="AO568" t="str">
        <f t="shared" si="136"/>
        <v/>
      </c>
      <c r="AP568" t="str">
        <f t="shared" si="137"/>
        <v/>
      </c>
    </row>
    <row r="569" spans="1:42" x14ac:dyDescent="0.25">
      <c r="A569" t="str">
        <f>IF(C569="","",MAX($A$2:A568)+1)</f>
        <v/>
      </c>
      <c r="B569" s="3" t="str">
        <f>IF(C569="","",IF(COUNTIF($C$2:$C568,$C569)=0,MAX($B$2:$B568)+1,""))</f>
        <v/>
      </c>
      <c r="L569" t="s">
        <v>625</v>
      </c>
      <c r="M569" s="3" t="str">
        <f t="shared" si="138"/>
        <v/>
      </c>
      <c r="N569" s="3" t="str">
        <f>IF(C569="","",IF(AND(C569&lt;&gt;"",D569&lt;&gt;"",E569&lt;&gt;"",I569&lt;&gt;"",M569&lt;&gt;"",J569&lt;&gt;"",IFERROR(MATCH(INDEX($B:$B,MATCH($C569,$C:$C,0)),IMAGENES!$B:$B,0),-1)&gt;0),"'si'","'no'"))</f>
        <v/>
      </c>
      <c r="P569" t="str">
        <f t="shared" si="128"/>
        <v/>
      </c>
      <c r="Q569" t="str">
        <f t="shared" si="129"/>
        <v/>
      </c>
      <c r="R569" t="str">
        <f t="shared" si="130"/>
        <v/>
      </c>
      <c r="S569" t="str">
        <f t="shared" si="131"/>
        <v/>
      </c>
      <c r="T569" t="str">
        <f t="shared" si="132"/>
        <v/>
      </c>
      <c r="U569" t="str">
        <f t="shared" si="133"/>
        <v/>
      </c>
      <c r="V569" t="str">
        <f>IF($T569="","",INDEX(CATEGORIAS!$A:$A,MATCH($T569,CATEGORIAS!$B:$B,0)))</f>
        <v/>
      </c>
      <c r="W569" t="str">
        <f>IF($U569="","",INDEX(SUBCATEGORIAS!$A:$A,MATCH($U569,SUBCATEGORIAS!$B:$B,0)))</f>
        <v/>
      </c>
      <c r="X569" t="str">
        <f t="shared" si="134"/>
        <v/>
      </c>
      <c r="Y569" t="str">
        <f t="shared" si="139"/>
        <v/>
      </c>
      <c r="Z569" t="str">
        <f t="shared" si="140"/>
        <v/>
      </c>
      <c r="AB569">
        <v>567</v>
      </c>
      <c r="AC569" t="str">
        <f t="shared" si="143"/>
        <v/>
      </c>
      <c r="AD569" t="str">
        <f>IFERROR(IF(MATCH($AC564,$P:$P,0)&gt;0,CONCATENATE("id_categoria: '",INDEX($V:$V,MATCH($AC564,$P:$P,0)),"',"),0),"")</f>
        <v>id_categoria: '7',</v>
      </c>
      <c r="AI569" t="str">
        <f>IF($D569="","",INDEX(CATEGORIAS!$A:$A,MATCH($D569,CATEGORIAS!$B:$B,0)))</f>
        <v/>
      </c>
      <c r="AJ569" t="str">
        <f>IF($E569="","",INDEX(SUBCATEGORIAS!$A:$A,MATCH($E569,SUBCATEGORIAS!$B:$B,0)))</f>
        <v/>
      </c>
      <c r="AK569" t="str">
        <f t="shared" si="135"/>
        <v/>
      </c>
      <c r="AM569" s="2" t="str">
        <f t="shared" si="141"/>
        <v/>
      </c>
      <c r="AN569" t="str">
        <f t="shared" si="142"/>
        <v/>
      </c>
      <c r="AO569" t="str">
        <f t="shared" si="136"/>
        <v/>
      </c>
      <c r="AP569" t="str">
        <f t="shared" si="137"/>
        <v/>
      </c>
    </row>
    <row r="570" spans="1:42" x14ac:dyDescent="0.25">
      <c r="A570" t="str">
        <f>IF(C570="","",MAX($A$2:A569)+1)</f>
        <v/>
      </c>
      <c r="B570" s="3" t="str">
        <f>IF(C570="","",IF(COUNTIF($C$2:$C569,$C570)=0,MAX($B$2:$B569)+1,""))</f>
        <v/>
      </c>
      <c r="L570" t="s">
        <v>625</v>
      </c>
      <c r="M570" s="3" t="str">
        <f t="shared" si="138"/>
        <v/>
      </c>
      <c r="N570" s="3" t="str">
        <f>IF(C570="","",IF(AND(C570&lt;&gt;"",D570&lt;&gt;"",E570&lt;&gt;"",I570&lt;&gt;"",M570&lt;&gt;"",J570&lt;&gt;"",IFERROR(MATCH(INDEX($B:$B,MATCH($C570,$C:$C,0)),IMAGENES!$B:$B,0),-1)&gt;0),"'si'","'no'"))</f>
        <v/>
      </c>
      <c r="P570" t="str">
        <f t="shared" si="128"/>
        <v/>
      </c>
      <c r="Q570" t="str">
        <f t="shared" si="129"/>
        <v/>
      </c>
      <c r="R570" t="str">
        <f t="shared" si="130"/>
        <v/>
      </c>
      <c r="S570" t="str">
        <f t="shared" si="131"/>
        <v/>
      </c>
      <c r="T570" t="str">
        <f t="shared" si="132"/>
        <v/>
      </c>
      <c r="U570" t="str">
        <f t="shared" si="133"/>
        <v/>
      </c>
      <c r="V570" t="str">
        <f>IF($T570="","",INDEX(CATEGORIAS!$A:$A,MATCH($T570,CATEGORIAS!$B:$B,0)))</f>
        <v/>
      </c>
      <c r="W570" t="str">
        <f>IF($U570="","",INDEX(SUBCATEGORIAS!$A:$A,MATCH($U570,SUBCATEGORIAS!$B:$B,0)))</f>
        <v/>
      </c>
      <c r="X570" t="str">
        <f t="shared" si="134"/>
        <v/>
      </c>
      <c r="Y570" t="str">
        <f t="shared" si="139"/>
        <v/>
      </c>
      <c r="Z570" t="str">
        <f t="shared" si="140"/>
        <v/>
      </c>
      <c r="AB570">
        <v>568</v>
      </c>
      <c r="AC570" t="str">
        <f t="shared" si="143"/>
        <v/>
      </c>
      <c r="AD570" t="str">
        <f>IFERROR(IF(MATCH($AC564,$P:$P,0)&gt;0,CONCATENATE("id_subcategoria: '",INDEX($W:$W,MATCH($AC564,$P:$P,0)),"',"),0),"")</f>
        <v>id_subcategoria: '35',</v>
      </c>
      <c r="AI570" t="str">
        <f>IF($D570="","",INDEX(CATEGORIAS!$A:$A,MATCH($D570,CATEGORIAS!$B:$B,0)))</f>
        <v/>
      </c>
      <c r="AJ570" t="str">
        <f>IF($E570="","",INDEX(SUBCATEGORIAS!$A:$A,MATCH($E570,SUBCATEGORIAS!$B:$B,0)))</f>
        <v/>
      </c>
      <c r="AK570" t="str">
        <f t="shared" si="135"/>
        <v/>
      </c>
      <c r="AM570" s="2" t="str">
        <f t="shared" si="141"/>
        <v/>
      </c>
      <c r="AN570" t="str">
        <f t="shared" si="142"/>
        <v/>
      </c>
      <c r="AO570" t="str">
        <f t="shared" si="136"/>
        <v/>
      </c>
      <c r="AP570" t="str">
        <f t="shared" si="137"/>
        <v/>
      </c>
    </row>
    <row r="571" spans="1:42" x14ac:dyDescent="0.25">
      <c r="A571" t="str">
        <f>IF(C571="","",MAX($A$2:A570)+1)</f>
        <v/>
      </c>
      <c r="B571" s="3" t="str">
        <f>IF(C571="","",IF(COUNTIF($C$2:$C570,$C571)=0,MAX($B$2:$B570)+1,""))</f>
        <v/>
      </c>
      <c r="L571" t="s">
        <v>625</v>
      </c>
      <c r="M571" s="3" t="str">
        <f t="shared" si="138"/>
        <v/>
      </c>
      <c r="N571" s="3" t="str">
        <f>IF(C571="","",IF(AND(C571&lt;&gt;"",D571&lt;&gt;"",E571&lt;&gt;"",I571&lt;&gt;"",M571&lt;&gt;"",J571&lt;&gt;"",IFERROR(MATCH(INDEX($B:$B,MATCH($C571,$C:$C,0)),IMAGENES!$B:$B,0),-1)&gt;0),"'si'","'no'"))</f>
        <v/>
      </c>
      <c r="P571" t="str">
        <f t="shared" si="128"/>
        <v/>
      </c>
      <c r="Q571" t="str">
        <f t="shared" si="129"/>
        <v/>
      </c>
      <c r="R571" t="str">
        <f t="shared" si="130"/>
        <v/>
      </c>
      <c r="S571" t="str">
        <f t="shared" si="131"/>
        <v/>
      </c>
      <c r="T571" t="str">
        <f t="shared" si="132"/>
        <v/>
      </c>
      <c r="U571" t="str">
        <f t="shared" si="133"/>
        <v/>
      </c>
      <c r="V571" t="str">
        <f>IF($T571="","",INDEX(CATEGORIAS!$A:$A,MATCH($T571,CATEGORIAS!$B:$B,0)))</f>
        <v/>
      </c>
      <c r="W571" t="str">
        <f>IF($U571="","",INDEX(SUBCATEGORIAS!$A:$A,MATCH($U571,SUBCATEGORIAS!$B:$B,0)))</f>
        <v/>
      </c>
      <c r="X571" t="str">
        <f t="shared" si="134"/>
        <v/>
      </c>
      <c r="Y571" t="str">
        <f t="shared" si="139"/>
        <v/>
      </c>
      <c r="Z571" t="str">
        <f t="shared" si="140"/>
        <v/>
      </c>
      <c r="AB571">
        <v>569</v>
      </c>
      <c r="AC571" t="str">
        <f t="shared" si="143"/>
        <v/>
      </c>
      <c r="AD571" t="str">
        <f>IFERROR(IF(MATCH($AC564,$P:$P,0)&gt;0,CONCATENATE("precio: ",INDEX($X:$X,MATCH($AC564,$P:$P,0)),","),0),"")</f>
        <v>precio: 1300,</v>
      </c>
      <c r="AI571" t="str">
        <f>IF($D571="","",INDEX(CATEGORIAS!$A:$A,MATCH($D571,CATEGORIAS!$B:$B,0)))</f>
        <v/>
      </c>
      <c r="AJ571" t="str">
        <f>IF($E571="","",INDEX(SUBCATEGORIAS!$A:$A,MATCH($E571,SUBCATEGORIAS!$B:$B,0)))</f>
        <v/>
      </c>
      <c r="AK571" t="str">
        <f t="shared" si="135"/>
        <v/>
      </c>
      <c r="AM571" s="2" t="str">
        <f t="shared" si="141"/>
        <v/>
      </c>
      <c r="AN571" t="str">
        <f t="shared" si="142"/>
        <v/>
      </c>
      <c r="AO571" t="str">
        <f t="shared" si="136"/>
        <v/>
      </c>
      <c r="AP571" t="str">
        <f t="shared" si="137"/>
        <v/>
      </c>
    </row>
    <row r="572" spans="1:42" x14ac:dyDescent="0.25">
      <c r="A572" t="str">
        <f>IF(C572="","",MAX($A$2:A571)+1)</f>
        <v/>
      </c>
      <c r="B572" s="3" t="str">
        <f>IF(C572="","",IF(COUNTIF($C$2:$C571,$C572)=0,MAX($B$2:$B571)+1,""))</f>
        <v/>
      </c>
      <c r="L572" t="s">
        <v>625</v>
      </c>
      <c r="M572" s="3" t="str">
        <f t="shared" si="138"/>
        <v/>
      </c>
      <c r="N572" s="3" t="str">
        <f>IF(C572="","",IF(AND(C572&lt;&gt;"",D572&lt;&gt;"",E572&lt;&gt;"",I572&lt;&gt;"",M572&lt;&gt;"",J572&lt;&gt;"",IFERROR(MATCH(INDEX($B:$B,MATCH($C572,$C:$C,0)),IMAGENES!$B:$B,0),-1)&gt;0),"'si'","'no'"))</f>
        <v/>
      </c>
      <c r="P572" t="str">
        <f t="shared" si="128"/>
        <v/>
      </c>
      <c r="Q572" t="str">
        <f t="shared" si="129"/>
        <v/>
      </c>
      <c r="R572" t="str">
        <f t="shared" si="130"/>
        <v/>
      </c>
      <c r="S572" t="str">
        <f t="shared" si="131"/>
        <v/>
      </c>
      <c r="T572" t="str">
        <f t="shared" si="132"/>
        <v/>
      </c>
      <c r="U572" t="str">
        <f t="shared" si="133"/>
        <v/>
      </c>
      <c r="V572" t="str">
        <f>IF($T572="","",INDEX(CATEGORIAS!$A:$A,MATCH($T572,CATEGORIAS!$B:$B,0)))</f>
        <v/>
      </c>
      <c r="W572" t="str">
        <f>IF($U572="","",INDEX(SUBCATEGORIAS!$A:$A,MATCH($U572,SUBCATEGORIAS!$B:$B,0)))</f>
        <v/>
      </c>
      <c r="X572" t="str">
        <f t="shared" si="134"/>
        <v/>
      </c>
      <c r="Y572" t="str">
        <f t="shared" si="139"/>
        <v/>
      </c>
      <c r="Z572" t="str">
        <f t="shared" si="140"/>
        <v/>
      </c>
      <c r="AB572">
        <v>570</v>
      </c>
      <c r="AC572" t="str">
        <f t="shared" si="143"/>
        <v/>
      </c>
      <c r="AD572" t="str">
        <f>IFERROR(IF(MATCH($AC564,$P:$P,0)&gt;0,CONCATENATE("video: ",IF(OR(INDEX($Y:$Y,MATCH($AC564,$P:$P,0))=0,INDEX($Y:$Y,MATCH($AC564,$P:$P,0))=" ",INDEX($Y:$Y,MATCH($AC564,$P:$P,0))=""),CONCATENATE(CHAR(39),CHAR(39)),CONCATENATE(CHAR(39),INDEX($Y:$Y,MATCH($AC564,$P:$P,0)),CHAR(39))),","),0),"")</f>
        <v>video: '',</v>
      </c>
      <c r="AI572" t="str">
        <f>IF($D572="","",INDEX(CATEGORIAS!$A:$A,MATCH($D572,CATEGORIAS!$B:$B,0)))</f>
        <v/>
      </c>
      <c r="AJ572" t="str">
        <f>IF($E572="","",INDEX(SUBCATEGORIAS!$A:$A,MATCH($E572,SUBCATEGORIAS!$B:$B,0)))</f>
        <v/>
      </c>
      <c r="AK572" t="str">
        <f t="shared" si="135"/>
        <v/>
      </c>
      <c r="AM572" s="2" t="str">
        <f t="shared" si="141"/>
        <v/>
      </c>
      <c r="AN572" t="str">
        <f t="shared" si="142"/>
        <v/>
      </c>
      <c r="AO572" t="str">
        <f t="shared" si="136"/>
        <v/>
      </c>
      <c r="AP572" t="str">
        <f t="shared" si="137"/>
        <v/>
      </c>
    </row>
    <row r="573" spans="1:42" x14ac:dyDescent="0.25">
      <c r="A573" t="str">
        <f>IF(C573="","",MAX($A$2:A572)+1)</f>
        <v/>
      </c>
      <c r="B573" s="3" t="str">
        <f>IF(C573="","",IF(COUNTIF($C$2:$C572,$C573)=0,MAX($B$2:$B572)+1,""))</f>
        <v/>
      </c>
      <c r="L573" t="s">
        <v>625</v>
      </c>
      <c r="M573" s="3" t="str">
        <f t="shared" si="138"/>
        <v/>
      </c>
      <c r="N573" s="3" t="str">
        <f>IF(C573="","",IF(AND(C573&lt;&gt;"",D573&lt;&gt;"",E573&lt;&gt;"",I573&lt;&gt;"",M573&lt;&gt;"",J573&lt;&gt;"",IFERROR(MATCH(INDEX($B:$B,MATCH($C573,$C:$C,0)),IMAGENES!$B:$B,0),-1)&gt;0),"'si'","'no'"))</f>
        <v/>
      </c>
      <c r="P573" t="str">
        <f t="shared" si="128"/>
        <v/>
      </c>
      <c r="Q573" t="str">
        <f t="shared" si="129"/>
        <v/>
      </c>
      <c r="R573" t="str">
        <f t="shared" si="130"/>
        <v/>
      </c>
      <c r="S573" t="str">
        <f t="shared" si="131"/>
        <v/>
      </c>
      <c r="T573" t="str">
        <f t="shared" si="132"/>
        <v/>
      </c>
      <c r="U573" t="str">
        <f t="shared" si="133"/>
        <v/>
      </c>
      <c r="V573" t="str">
        <f>IF($T573="","",INDEX(CATEGORIAS!$A:$A,MATCH($T573,CATEGORIAS!$B:$B,0)))</f>
        <v/>
      </c>
      <c r="W573" t="str">
        <f>IF($U573="","",INDEX(SUBCATEGORIAS!$A:$A,MATCH($U573,SUBCATEGORIAS!$B:$B,0)))</f>
        <v/>
      </c>
      <c r="X573" t="str">
        <f t="shared" si="134"/>
        <v/>
      </c>
      <c r="Y573" t="str">
        <f t="shared" si="139"/>
        <v/>
      </c>
      <c r="Z573" t="str">
        <f t="shared" si="140"/>
        <v/>
      </c>
      <c r="AB573">
        <v>571</v>
      </c>
      <c r="AC573" t="str">
        <f t="shared" si="143"/>
        <v/>
      </c>
      <c r="AD573" t="str">
        <f>IFERROR(IF(MATCH($AC564,$P:$P,0)&gt;0,CONCATENATE("disponible: ",INDEX($Z:$Z,MATCH($AC564,$P:$P,0)),","),0),"")</f>
        <v>disponible: 'si',</v>
      </c>
      <c r="AI573" t="str">
        <f>IF($D573="","",INDEX(CATEGORIAS!$A:$A,MATCH($D573,CATEGORIAS!$B:$B,0)))</f>
        <v/>
      </c>
      <c r="AJ573" t="str">
        <f>IF($E573="","",INDEX(SUBCATEGORIAS!$A:$A,MATCH($E573,SUBCATEGORIAS!$B:$B,0)))</f>
        <v/>
      </c>
      <c r="AK573" t="str">
        <f t="shared" si="135"/>
        <v/>
      </c>
      <c r="AM573" s="2" t="str">
        <f t="shared" si="141"/>
        <v/>
      </c>
      <c r="AN573" t="str">
        <f t="shared" si="142"/>
        <v/>
      </c>
      <c r="AO573" t="str">
        <f t="shared" si="136"/>
        <v/>
      </c>
      <c r="AP573" t="str">
        <f t="shared" si="137"/>
        <v/>
      </c>
    </row>
    <row r="574" spans="1:42" x14ac:dyDescent="0.25">
      <c r="A574" t="str">
        <f>IF(C574="","",MAX($A$2:A573)+1)</f>
        <v/>
      </c>
      <c r="B574" s="3" t="str">
        <f>IF(C574="","",IF(COUNTIF($C$2:$C573,$C574)=0,MAX($B$2:$B573)+1,""))</f>
        <v/>
      </c>
      <c r="L574" t="s">
        <v>625</v>
      </c>
      <c r="M574" s="3" t="str">
        <f t="shared" si="138"/>
        <v/>
      </c>
      <c r="N574" s="3" t="str">
        <f>IF(C574="","",IF(AND(C574&lt;&gt;"",D574&lt;&gt;"",E574&lt;&gt;"",I574&lt;&gt;"",M574&lt;&gt;"",J574&lt;&gt;"",IFERROR(MATCH(INDEX($B:$B,MATCH($C574,$C:$C,0)),IMAGENES!$B:$B,0),-1)&gt;0),"'si'","'no'"))</f>
        <v/>
      </c>
      <c r="P574" t="str">
        <f t="shared" si="128"/>
        <v/>
      </c>
      <c r="Q574" t="str">
        <f t="shared" si="129"/>
        <v/>
      </c>
      <c r="R574" t="str">
        <f t="shared" si="130"/>
        <v/>
      </c>
      <c r="S574" t="str">
        <f t="shared" si="131"/>
        <v/>
      </c>
      <c r="T574" t="str">
        <f t="shared" si="132"/>
        <v/>
      </c>
      <c r="U574" t="str">
        <f t="shared" si="133"/>
        <v/>
      </c>
      <c r="V574" t="str">
        <f>IF($T574="","",INDEX(CATEGORIAS!$A:$A,MATCH($T574,CATEGORIAS!$B:$B,0)))</f>
        <v/>
      </c>
      <c r="W574" t="str">
        <f>IF($U574="","",INDEX(SUBCATEGORIAS!$A:$A,MATCH($U574,SUBCATEGORIAS!$B:$B,0)))</f>
        <v/>
      </c>
      <c r="X574" t="str">
        <f t="shared" si="134"/>
        <v/>
      </c>
      <c r="Y574" t="str">
        <f t="shared" si="139"/>
        <v/>
      </c>
      <c r="Z574" t="str">
        <f t="shared" si="140"/>
        <v/>
      </c>
      <c r="AB574">
        <v>572</v>
      </c>
      <c r="AC574" t="str">
        <f t="shared" si="143"/>
        <v/>
      </c>
      <c r="AD574" t="str">
        <f>IFERROR(IF(MATCH($AC564,$P:$P,0)&gt;0,"},",0),"")</f>
        <v>},</v>
      </c>
      <c r="AI574" t="str">
        <f>IF($D574="","",INDEX(CATEGORIAS!$A:$A,MATCH($D574,CATEGORIAS!$B:$B,0)))</f>
        <v/>
      </c>
      <c r="AJ574" t="str">
        <f>IF($E574="","",INDEX(SUBCATEGORIAS!$A:$A,MATCH($E574,SUBCATEGORIAS!$B:$B,0)))</f>
        <v/>
      </c>
      <c r="AK574" t="str">
        <f t="shared" si="135"/>
        <v/>
      </c>
      <c r="AM574" s="2" t="str">
        <f t="shared" si="141"/>
        <v/>
      </c>
      <c r="AN574" t="str">
        <f t="shared" si="142"/>
        <v/>
      </c>
      <c r="AO574" t="str">
        <f t="shared" si="136"/>
        <v/>
      </c>
      <c r="AP574" t="str">
        <f t="shared" si="137"/>
        <v/>
      </c>
    </row>
    <row r="575" spans="1:42" x14ac:dyDescent="0.25">
      <c r="A575" t="str">
        <f>IF(C575="","",MAX($A$2:A574)+1)</f>
        <v/>
      </c>
      <c r="B575" s="3" t="str">
        <f>IF(C575="","",IF(COUNTIF($C$2:$C574,$C575)=0,MAX($B$2:$B574)+1,""))</f>
        <v/>
      </c>
      <c r="L575" t="s">
        <v>625</v>
      </c>
      <c r="M575" s="3" t="str">
        <f t="shared" si="138"/>
        <v/>
      </c>
      <c r="N575" s="3" t="str">
        <f>IF(C575="","",IF(AND(C575&lt;&gt;"",D575&lt;&gt;"",E575&lt;&gt;"",I575&lt;&gt;"",M575&lt;&gt;"",J575&lt;&gt;"",IFERROR(MATCH(INDEX($B:$B,MATCH($C575,$C:$C,0)),IMAGENES!$B:$B,0),-1)&gt;0),"'si'","'no'"))</f>
        <v/>
      </c>
      <c r="P575" t="str">
        <f t="shared" si="128"/>
        <v/>
      </c>
      <c r="Q575" t="str">
        <f t="shared" si="129"/>
        <v/>
      </c>
      <c r="R575" t="str">
        <f t="shared" si="130"/>
        <v/>
      </c>
      <c r="S575" t="str">
        <f t="shared" si="131"/>
        <v/>
      </c>
      <c r="T575" t="str">
        <f t="shared" si="132"/>
        <v/>
      </c>
      <c r="U575" t="str">
        <f t="shared" si="133"/>
        <v/>
      </c>
      <c r="V575" t="str">
        <f>IF($T575="","",INDEX(CATEGORIAS!$A:$A,MATCH($T575,CATEGORIAS!$B:$B,0)))</f>
        <v/>
      </c>
      <c r="W575" t="str">
        <f>IF($U575="","",INDEX(SUBCATEGORIAS!$A:$A,MATCH($U575,SUBCATEGORIAS!$B:$B,0)))</f>
        <v/>
      </c>
      <c r="X575" t="str">
        <f t="shared" si="134"/>
        <v/>
      </c>
      <c r="Y575" t="str">
        <f t="shared" si="139"/>
        <v/>
      </c>
      <c r="Z575" t="str">
        <f t="shared" si="140"/>
        <v/>
      </c>
      <c r="AB575">
        <v>573</v>
      </c>
      <c r="AC575">
        <f t="shared" si="143"/>
        <v>53</v>
      </c>
      <c r="AD575" t="str">
        <f>IFERROR(IF(MATCH($AC575,$P:$P,0)&gt;0,"{",0),"")</f>
        <v>{</v>
      </c>
      <c r="AI575" t="str">
        <f>IF($D575="","",INDEX(CATEGORIAS!$A:$A,MATCH($D575,CATEGORIAS!$B:$B,0)))</f>
        <v/>
      </c>
      <c r="AJ575" t="str">
        <f>IF($E575="","",INDEX(SUBCATEGORIAS!$A:$A,MATCH($E575,SUBCATEGORIAS!$B:$B,0)))</f>
        <v/>
      </c>
      <c r="AK575" t="str">
        <f t="shared" si="135"/>
        <v/>
      </c>
      <c r="AM575" s="2" t="str">
        <f t="shared" si="141"/>
        <v/>
      </c>
      <c r="AN575" t="str">
        <f t="shared" si="142"/>
        <v/>
      </c>
      <c r="AO575" t="str">
        <f t="shared" si="136"/>
        <v/>
      </c>
      <c r="AP575" t="str">
        <f t="shared" si="137"/>
        <v/>
      </c>
    </row>
    <row r="576" spans="1:42" x14ac:dyDescent="0.25">
      <c r="A576" t="str">
        <f>IF(C576="","",MAX($A$2:A575)+1)</f>
        <v/>
      </c>
      <c r="B576" s="3" t="str">
        <f>IF(C576="","",IF(COUNTIF($C$2:$C575,$C576)=0,MAX($B$2:$B575)+1,""))</f>
        <v/>
      </c>
      <c r="L576" t="s">
        <v>625</v>
      </c>
      <c r="M576" s="3" t="str">
        <f t="shared" si="138"/>
        <v/>
      </c>
      <c r="N576" s="3" t="str">
        <f>IF(C576="","",IF(AND(C576&lt;&gt;"",D576&lt;&gt;"",E576&lt;&gt;"",I576&lt;&gt;"",M576&lt;&gt;"",J576&lt;&gt;"",IFERROR(MATCH(INDEX($B:$B,MATCH($C576,$C:$C,0)),IMAGENES!$B:$B,0),-1)&gt;0),"'si'","'no'"))</f>
        <v/>
      </c>
      <c r="P576" t="str">
        <f t="shared" si="128"/>
        <v/>
      </c>
      <c r="Q576" t="str">
        <f t="shared" si="129"/>
        <v/>
      </c>
      <c r="R576" t="str">
        <f t="shared" si="130"/>
        <v/>
      </c>
      <c r="S576" t="str">
        <f t="shared" si="131"/>
        <v/>
      </c>
      <c r="T576" t="str">
        <f t="shared" si="132"/>
        <v/>
      </c>
      <c r="U576" t="str">
        <f t="shared" si="133"/>
        <v/>
      </c>
      <c r="V576" t="str">
        <f>IF($T576="","",INDEX(CATEGORIAS!$A:$A,MATCH($T576,CATEGORIAS!$B:$B,0)))</f>
        <v/>
      </c>
      <c r="W576" t="str">
        <f>IF($U576="","",INDEX(SUBCATEGORIAS!$A:$A,MATCH($U576,SUBCATEGORIAS!$B:$B,0)))</f>
        <v/>
      </c>
      <c r="X576" t="str">
        <f t="shared" si="134"/>
        <v/>
      </c>
      <c r="Y576" t="str">
        <f t="shared" si="139"/>
        <v/>
      </c>
      <c r="Z576" t="str">
        <f t="shared" si="140"/>
        <v/>
      </c>
      <c r="AB576">
        <v>574</v>
      </c>
      <c r="AC576" t="str">
        <f t="shared" si="143"/>
        <v/>
      </c>
      <c r="AD576" t="str">
        <f>IFERROR(IF(MATCH($AC575,$P:$P,0)&gt;0,CONCATENATE("id_articulo: ",$AC575,","),0),"")</f>
        <v>id_articulo: 53,</v>
      </c>
      <c r="AI576" t="str">
        <f>IF($D576="","",INDEX(CATEGORIAS!$A:$A,MATCH($D576,CATEGORIAS!$B:$B,0)))</f>
        <v/>
      </c>
      <c r="AJ576" t="str">
        <f>IF($E576="","",INDEX(SUBCATEGORIAS!$A:$A,MATCH($E576,SUBCATEGORIAS!$B:$B,0)))</f>
        <v/>
      </c>
      <c r="AK576" t="str">
        <f t="shared" si="135"/>
        <v/>
      </c>
      <c r="AM576" s="2" t="str">
        <f t="shared" si="141"/>
        <v/>
      </c>
      <c r="AN576" t="str">
        <f t="shared" si="142"/>
        <v/>
      </c>
      <c r="AO576" t="str">
        <f t="shared" si="136"/>
        <v/>
      </c>
      <c r="AP576" t="str">
        <f t="shared" si="137"/>
        <v/>
      </c>
    </row>
    <row r="577" spans="1:42" x14ac:dyDescent="0.25">
      <c r="A577" t="str">
        <f>IF(C577="","",MAX($A$2:A576)+1)</f>
        <v/>
      </c>
      <c r="B577" s="3" t="str">
        <f>IF(C577="","",IF(COUNTIF($C$2:$C576,$C577)=0,MAX($B$2:$B576)+1,""))</f>
        <v/>
      </c>
      <c r="L577" t="s">
        <v>625</v>
      </c>
      <c r="M577" s="3" t="str">
        <f t="shared" si="138"/>
        <v/>
      </c>
      <c r="N577" s="3" t="str">
        <f>IF(C577="","",IF(AND(C577&lt;&gt;"",D577&lt;&gt;"",E577&lt;&gt;"",I577&lt;&gt;"",M577&lt;&gt;"",J577&lt;&gt;"",IFERROR(MATCH(INDEX($B:$B,MATCH($C577,$C:$C,0)),IMAGENES!$B:$B,0),-1)&gt;0),"'si'","'no'"))</f>
        <v/>
      </c>
      <c r="P577" t="str">
        <f t="shared" si="128"/>
        <v/>
      </c>
      <c r="Q577" t="str">
        <f t="shared" si="129"/>
        <v/>
      </c>
      <c r="R577" t="str">
        <f t="shared" si="130"/>
        <v/>
      </c>
      <c r="S577" t="str">
        <f t="shared" si="131"/>
        <v/>
      </c>
      <c r="T577" t="str">
        <f t="shared" si="132"/>
        <v/>
      </c>
      <c r="U577" t="str">
        <f t="shared" si="133"/>
        <v/>
      </c>
      <c r="V577" t="str">
        <f>IF($T577="","",INDEX(CATEGORIAS!$A:$A,MATCH($T577,CATEGORIAS!$B:$B,0)))</f>
        <v/>
      </c>
      <c r="W577" t="str">
        <f>IF($U577="","",INDEX(SUBCATEGORIAS!$A:$A,MATCH($U577,SUBCATEGORIAS!$B:$B,0)))</f>
        <v/>
      </c>
      <c r="X577" t="str">
        <f t="shared" si="134"/>
        <v/>
      </c>
      <c r="Y577" t="str">
        <f t="shared" si="139"/>
        <v/>
      </c>
      <c r="Z577" t="str">
        <f t="shared" si="140"/>
        <v/>
      </c>
      <c r="AB577">
        <v>575</v>
      </c>
      <c r="AC577" t="str">
        <f t="shared" si="143"/>
        <v/>
      </c>
      <c r="AD577" t="str">
        <f>IFERROR(IF(MATCH($AC575,$P:$P,0)&gt;0,CONCATENATE("nombre: '",INDEX($Q:$Q,MATCH($AC575,$P:$P,0)),"',"),0),"")</f>
        <v>nombre: 'Guirnaldas de fiestas patrias, 50cm',</v>
      </c>
      <c r="AI577" t="str">
        <f>IF($D577="","",INDEX(CATEGORIAS!$A:$A,MATCH($D577,CATEGORIAS!$B:$B,0)))</f>
        <v/>
      </c>
      <c r="AJ577" t="str">
        <f>IF($E577="","",INDEX(SUBCATEGORIAS!$A:$A,MATCH($E577,SUBCATEGORIAS!$B:$B,0)))</f>
        <v/>
      </c>
      <c r="AK577" t="str">
        <f t="shared" si="135"/>
        <v/>
      </c>
      <c r="AM577" s="2" t="str">
        <f t="shared" si="141"/>
        <v/>
      </c>
      <c r="AN577" t="str">
        <f t="shared" si="142"/>
        <v/>
      </c>
      <c r="AO577" t="str">
        <f t="shared" si="136"/>
        <v/>
      </c>
      <c r="AP577" t="str">
        <f t="shared" si="137"/>
        <v/>
      </c>
    </row>
    <row r="578" spans="1:42" x14ac:dyDescent="0.25">
      <c r="A578" t="str">
        <f>IF(C578="","",MAX($A$2:A577)+1)</f>
        <v/>
      </c>
      <c r="B578" s="3" t="str">
        <f>IF(C578="","",IF(COUNTIF($C$2:$C577,$C578)=0,MAX($B$2:$B577)+1,""))</f>
        <v/>
      </c>
      <c r="L578" t="s">
        <v>625</v>
      </c>
      <c r="M578" s="3" t="str">
        <f t="shared" si="138"/>
        <v/>
      </c>
      <c r="N578" s="3" t="str">
        <f>IF(C578="","",IF(AND(C578&lt;&gt;"",D578&lt;&gt;"",E578&lt;&gt;"",I578&lt;&gt;"",M578&lt;&gt;"",J578&lt;&gt;"",IFERROR(MATCH(INDEX($B:$B,MATCH($C578,$C:$C,0)),IMAGENES!$B:$B,0),-1)&gt;0),"'si'","'no'"))</f>
        <v/>
      </c>
      <c r="P578" t="str">
        <f t="shared" si="128"/>
        <v/>
      </c>
      <c r="Q578" t="str">
        <f t="shared" si="129"/>
        <v/>
      </c>
      <c r="R578" t="str">
        <f t="shared" si="130"/>
        <v/>
      </c>
      <c r="S578" t="str">
        <f t="shared" si="131"/>
        <v/>
      </c>
      <c r="T578" t="str">
        <f t="shared" si="132"/>
        <v/>
      </c>
      <c r="U578" t="str">
        <f t="shared" si="133"/>
        <v/>
      </c>
      <c r="V578" t="str">
        <f>IF($T578="","",INDEX(CATEGORIAS!$A:$A,MATCH($T578,CATEGORIAS!$B:$B,0)))</f>
        <v/>
      </c>
      <c r="W578" t="str">
        <f>IF($U578="","",INDEX(SUBCATEGORIAS!$A:$A,MATCH($U578,SUBCATEGORIAS!$B:$B,0)))</f>
        <v/>
      </c>
      <c r="X578" t="str">
        <f t="shared" si="134"/>
        <v/>
      </c>
      <c r="Y578" t="str">
        <f t="shared" si="139"/>
        <v/>
      </c>
      <c r="Z578" t="str">
        <f t="shared" si="140"/>
        <v/>
      </c>
      <c r="AB578">
        <v>576</v>
      </c>
      <c r="AC578" t="str">
        <f t="shared" si="143"/>
        <v/>
      </c>
      <c r="AD578" t="str">
        <f>IFERROR(IF(MATCH($AC575,$P:$P,0)&gt;0,CONCATENATE("descripcion: '",INDEX($R:$R,MATCH($AC575,$P:$P,0)),"',"),0),"")</f>
        <v>descripcion: 'Guirnaldas de fiestas patrias, decoración fiestas patrias, tamaño 50cm',</v>
      </c>
      <c r="AI578" t="str">
        <f>IF($D578="","",INDEX(CATEGORIAS!$A:$A,MATCH($D578,CATEGORIAS!$B:$B,0)))</f>
        <v/>
      </c>
      <c r="AJ578" t="str">
        <f>IF($E578="","",INDEX(SUBCATEGORIAS!$A:$A,MATCH($E578,SUBCATEGORIAS!$B:$B,0)))</f>
        <v/>
      </c>
      <c r="AK578" t="str">
        <f t="shared" si="135"/>
        <v/>
      </c>
      <c r="AM578" s="2" t="str">
        <f t="shared" si="141"/>
        <v/>
      </c>
      <c r="AN578" t="str">
        <f t="shared" si="142"/>
        <v/>
      </c>
      <c r="AO578" t="str">
        <f t="shared" si="136"/>
        <v/>
      </c>
      <c r="AP578" t="str">
        <f t="shared" si="137"/>
        <v/>
      </c>
    </row>
    <row r="579" spans="1:42" x14ac:dyDescent="0.25">
      <c r="A579" t="str">
        <f>IF(C579="","",MAX($A$2:A578)+1)</f>
        <v/>
      </c>
      <c r="B579" s="3" t="str">
        <f>IF(C579="","",IF(COUNTIF($C$2:$C578,$C579)=0,MAX($B$2:$B578)+1,""))</f>
        <v/>
      </c>
      <c r="L579" t="s">
        <v>625</v>
      </c>
      <c r="M579" s="3" t="str">
        <f t="shared" si="138"/>
        <v/>
      </c>
      <c r="N579" s="3" t="str">
        <f>IF(C579="","",IF(AND(C579&lt;&gt;"",D579&lt;&gt;"",E579&lt;&gt;"",I579&lt;&gt;"",M579&lt;&gt;"",J579&lt;&gt;"",IFERROR(MATCH(INDEX($B:$B,MATCH($C579,$C:$C,0)),IMAGENES!$B:$B,0),-1)&gt;0),"'si'","'no'"))</f>
        <v/>
      </c>
      <c r="P579" t="str">
        <f t="shared" ref="P579:P642" si="144">IFERROR(INDEX($B:$B,MATCH($A579,$B:$B,0)),"")</f>
        <v/>
      </c>
      <c r="Q579" t="str">
        <f t="shared" ref="Q579:Q642" si="145">IF($P579="","",INDEX($C:$C,MATCH($P579,$B:$B,0)))</f>
        <v/>
      </c>
      <c r="R579" t="str">
        <f t="shared" ref="R579:R642" si="146">IF($P579="","",INDEX($J:$J,MATCH($P579,$B:$B,0)))</f>
        <v/>
      </c>
      <c r="S579" t="str">
        <f t="shared" ref="S579:S642" si="147">IF($P579="","",INDEX($K:$K,MATCH($P579,$B:$B,0)))</f>
        <v/>
      </c>
      <c r="T579" t="str">
        <f t="shared" ref="T579:T642" si="148">IF($P579="","",INDEX($D:$D,MATCH($P579,$B:$B,0)))</f>
        <v/>
      </c>
      <c r="U579" t="str">
        <f t="shared" ref="U579:U642" si="149">IF($P579="","",INDEX($E:$E,MATCH($P579,$B:$B,0)))</f>
        <v/>
      </c>
      <c r="V579" t="str">
        <f>IF($T579="","",INDEX(CATEGORIAS!$A:$A,MATCH($T579,CATEGORIAS!$B:$B,0)))</f>
        <v/>
      </c>
      <c r="W579" t="str">
        <f>IF($U579="","",INDEX(SUBCATEGORIAS!$A:$A,MATCH($U579,SUBCATEGORIAS!$B:$B,0)))</f>
        <v/>
      </c>
      <c r="X579" t="str">
        <f t="shared" ref="X579:X642" si="150">IF($P579="","",INDEX($I:$I,MATCH($P579,$B:$B,0)))</f>
        <v/>
      </c>
      <c r="Y579" t="str">
        <f t="shared" si="139"/>
        <v/>
      </c>
      <c r="Z579" t="str">
        <f t="shared" si="140"/>
        <v/>
      </c>
      <c r="AB579">
        <v>577</v>
      </c>
      <c r="AC579" t="str">
        <f t="shared" si="143"/>
        <v/>
      </c>
      <c r="AD579" t="str">
        <f>IFERROR(IF(MATCH($AC575,$P:$P,0)&gt;0,CONCATENATE("descripcion_larga: '",INDEX($S:$S,MATCH($AC575,$P:$P,0)),"',"),0),"")</f>
        <v>descripcion_larga: '0',</v>
      </c>
      <c r="AI579" t="str">
        <f>IF($D579="","",INDEX(CATEGORIAS!$A:$A,MATCH($D579,CATEGORIAS!$B:$B,0)))</f>
        <v/>
      </c>
      <c r="AJ579" t="str">
        <f>IF($E579="","",INDEX(SUBCATEGORIAS!$A:$A,MATCH($E579,SUBCATEGORIAS!$B:$B,0)))</f>
        <v/>
      </c>
      <c r="AK579" t="str">
        <f t="shared" ref="AK579:AK642" si="151">IF(A579="","",A579)</f>
        <v/>
      </c>
      <c r="AM579" s="2" t="str">
        <f t="shared" si="141"/>
        <v/>
      </c>
      <c r="AN579" t="str">
        <f t="shared" si="142"/>
        <v/>
      </c>
      <c r="AO579" t="str">
        <f t="shared" ref="AO579:AO642" si="152">IF(A579="","",IF(A579/100&gt;0,IF(A579/10&gt;0,CONCATENATE("00",A579),CONCATENATE("0",A579)),A579))</f>
        <v/>
      </c>
      <c r="AP579" t="str">
        <f t="shared" ref="AP579:AP642" si="153">IF(A579="","",CONCATENATE("{ id_sku: '",CONCATENATE(AM579,AN579,AO579),"', id_articulo: '",INDEX($B:$B,MATCH($C579,$C:$C,0)),"', variacion: '",M579,"' },"))</f>
        <v/>
      </c>
    </row>
    <row r="580" spans="1:42" x14ac:dyDescent="0.25">
      <c r="A580" t="str">
        <f>IF(C580="","",MAX($A$2:A579)+1)</f>
        <v/>
      </c>
      <c r="B580" s="3" t="str">
        <f>IF(C580="","",IF(COUNTIF($C$2:$C579,$C580)=0,MAX($B$2:$B579)+1,""))</f>
        <v/>
      </c>
      <c r="L580" t="s">
        <v>625</v>
      </c>
      <c r="M580" s="3" t="str">
        <f t="shared" ref="M580:M643" si="154">_xlfn.TEXTJOIN(" - ",TRUE,F580:H580)</f>
        <v/>
      </c>
      <c r="N580" s="3" t="str">
        <f>IF(C580="","",IF(AND(C580&lt;&gt;"",D580&lt;&gt;"",E580&lt;&gt;"",I580&lt;&gt;"",M580&lt;&gt;"",J580&lt;&gt;"",IFERROR(MATCH(INDEX($B:$B,MATCH($C580,$C:$C,0)),IMAGENES!$B:$B,0),-1)&gt;0),"'si'","'no'"))</f>
        <v/>
      </c>
      <c r="P580" t="str">
        <f t="shared" si="144"/>
        <v/>
      </c>
      <c r="Q580" t="str">
        <f t="shared" si="145"/>
        <v/>
      </c>
      <c r="R580" t="str">
        <f t="shared" si="146"/>
        <v/>
      </c>
      <c r="S580" t="str">
        <f t="shared" si="147"/>
        <v/>
      </c>
      <c r="T580" t="str">
        <f t="shared" si="148"/>
        <v/>
      </c>
      <c r="U580" t="str">
        <f t="shared" si="149"/>
        <v/>
      </c>
      <c r="V580" t="str">
        <f>IF($T580="","",INDEX(CATEGORIAS!$A:$A,MATCH($T580,CATEGORIAS!$B:$B,0)))</f>
        <v/>
      </c>
      <c r="W580" t="str">
        <f>IF($U580="","",INDEX(SUBCATEGORIAS!$A:$A,MATCH($U580,SUBCATEGORIAS!$B:$B,0)))</f>
        <v/>
      </c>
      <c r="X580" t="str">
        <f t="shared" si="150"/>
        <v/>
      </c>
      <c r="Y580" t="str">
        <f t="shared" ref="Y580:Y643" si="155">IF($P580="","",IF(OR(INDEX($L:$L,MATCH($P580,$B:$B,0))=0,INDEX($L:$L,MATCH($P580,$B:$B,0))=" "),"",INDEX($L:$L,MATCH($P580,$B:$B,0))))</f>
        <v/>
      </c>
      <c r="Z580" t="str">
        <f t="shared" ref="Z580:Z643" si="156">IF($P580="","",INDEX($N:$N,MATCH($P580,$B:$B,0)))</f>
        <v/>
      </c>
      <c r="AB580">
        <v>578</v>
      </c>
      <c r="AC580" t="str">
        <f t="shared" si="143"/>
        <v/>
      </c>
      <c r="AD580" t="str">
        <f>IFERROR(IF(MATCH($AC575,$P:$P,0)&gt;0,CONCATENATE("id_categoria: '",INDEX($V:$V,MATCH($AC575,$P:$P,0)),"',"),0),"")</f>
        <v>id_categoria: '7',</v>
      </c>
      <c r="AI580" t="str">
        <f>IF($D580="","",INDEX(CATEGORIAS!$A:$A,MATCH($D580,CATEGORIAS!$B:$B,0)))</f>
        <v/>
      </c>
      <c r="AJ580" t="str">
        <f>IF($E580="","",INDEX(SUBCATEGORIAS!$A:$A,MATCH($E580,SUBCATEGORIAS!$B:$B,0)))</f>
        <v/>
      </c>
      <c r="AK580" t="str">
        <f t="shared" si="151"/>
        <v/>
      </c>
      <c r="AM580" s="2" t="str">
        <f t="shared" ref="AM580:AM643" si="157">IF(AI580="","",IF(AI580/100&gt;0,IF(AI580/10&gt;0,CONCATENATE("00",AI580),CONCATENATE("0",AI580)),AI580))</f>
        <v/>
      </c>
      <c r="AN580" t="str">
        <f t="shared" ref="AN580:AN643" si="158">IF(AJ580="","",IF(AJ580/100&gt;0,IF(AJ580/10&gt;0,CONCATENATE("00",AJ580),CONCATENATE("0",AJ580)),AJ580))</f>
        <v/>
      </c>
      <c r="AO580" t="str">
        <f t="shared" si="152"/>
        <v/>
      </c>
      <c r="AP580" t="str">
        <f t="shared" si="153"/>
        <v/>
      </c>
    </row>
    <row r="581" spans="1:42" x14ac:dyDescent="0.25">
      <c r="A581" t="str">
        <f>IF(C581="","",MAX($A$2:A580)+1)</f>
        <v/>
      </c>
      <c r="B581" s="3" t="str">
        <f>IF(C581="","",IF(COUNTIF($C$2:$C580,$C581)=0,MAX($B$2:$B580)+1,""))</f>
        <v/>
      </c>
      <c r="L581" t="s">
        <v>625</v>
      </c>
      <c r="M581" s="3" t="str">
        <f t="shared" si="154"/>
        <v/>
      </c>
      <c r="N581" s="3" t="str">
        <f>IF(C581="","",IF(AND(C581&lt;&gt;"",D581&lt;&gt;"",E581&lt;&gt;"",I581&lt;&gt;"",M581&lt;&gt;"",J581&lt;&gt;"",IFERROR(MATCH(INDEX($B:$B,MATCH($C581,$C:$C,0)),IMAGENES!$B:$B,0),-1)&gt;0),"'si'","'no'"))</f>
        <v/>
      </c>
      <c r="P581" t="str">
        <f t="shared" si="144"/>
        <v/>
      </c>
      <c r="Q581" t="str">
        <f t="shared" si="145"/>
        <v/>
      </c>
      <c r="R581" t="str">
        <f t="shared" si="146"/>
        <v/>
      </c>
      <c r="S581" t="str">
        <f t="shared" si="147"/>
        <v/>
      </c>
      <c r="T581" t="str">
        <f t="shared" si="148"/>
        <v/>
      </c>
      <c r="U581" t="str">
        <f t="shared" si="149"/>
        <v/>
      </c>
      <c r="V581" t="str">
        <f>IF($T581="","",INDEX(CATEGORIAS!$A:$A,MATCH($T581,CATEGORIAS!$B:$B,0)))</f>
        <v/>
      </c>
      <c r="W581" t="str">
        <f>IF($U581="","",INDEX(SUBCATEGORIAS!$A:$A,MATCH($U581,SUBCATEGORIAS!$B:$B,0)))</f>
        <v/>
      </c>
      <c r="X581" t="str">
        <f t="shared" si="150"/>
        <v/>
      </c>
      <c r="Y581" t="str">
        <f t="shared" si="155"/>
        <v/>
      </c>
      <c r="Z581" t="str">
        <f t="shared" si="156"/>
        <v/>
      </c>
      <c r="AB581">
        <v>579</v>
      </c>
      <c r="AC581" t="str">
        <f t="shared" ref="AC581:AC644" si="159">IF(AB580/11=INT(AB580/11),AB580/11+1,"")</f>
        <v/>
      </c>
      <c r="AD581" t="str">
        <f>IFERROR(IF(MATCH($AC575,$P:$P,0)&gt;0,CONCATENATE("id_subcategoria: '",INDEX($W:$W,MATCH($AC575,$P:$P,0)),"',"),0),"")</f>
        <v>id_subcategoria: '35',</v>
      </c>
      <c r="AI581" t="str">
        <f>IF($D581="","",INDEX(CATEGORIAS!$A:$A,MATCH($D581,CATEGORIAS!$B:$B,0)))</f>
        <v/>
      </c>
      <c r="AJ581" t="str">
        <f>IF($E581="","",INDEX(SUBCATEGORIAS!$A:$A,MATCH($E581,SUBCATEGORIAS!$B:$B,0)))</f>
        <v/>
      </c>
      <c r="AK581" t="str">
        <f t="shared" si="151"/>
        <v/>
      </c>
      <c r="AM581" s="2" t="str">
        <f t="shared" si="157"/>
        <v/>
      </c>
      <c r="AN581" t="str">
        <f t="shared" si="158"/>
        <v/>
      </c>
      <c r="AO581" t="str">
        <f t="shared" si="152"/>
        <v/>
      </c>
      <c r="AP581" t="str">
        <f t="shared" si="153"/>
        <v/>
      </c>
    </row>
    <row r="582" spans="1:42" x14ac:dyDescent="0.25">
      <c r="A582" t="str">
        <f>IF(C582="","",MAX($A$2:A581)+1)</f>
        <v/>
      </c>
      <c r="B582" s="3" t="str">
        <f>IF(C582="","",IF(COUNTIF($C$2:$C581,$C582)=0,MAX($B$2:$B581)+1,""))</f>
        <v/>
      </c>
      <c r="L582" t="s">
        <v>625</v>
      </c>
      <c r="M582" s="3" t="str">
        <f t="shared" si="154"/>
        <v/>
      </c>
      <c r="N582" s="3" t="str">
        <f>IF(C582="","",IF(AND(C582&lt;&gt;"",D582&lt;&gt;"",E582&lt;&gt;"",I582&lt;&gt;"",M582&lt;&gt;"",J582&lt;&gt;"",IFERROR(MATCH(INDEX($B:$B,MATCH($C582,$C:$C,0)),IMAGENES!$B:$B,0),-1)&gt;0),"'si'","'no'"))</f>
        <v/>
      </c>
      <c r="P582" t="str">
        <f t="shared" si="144"/>
        <v/>
      </c>
      <c r="Q582" t="str">
        <f t="shared" si="145"/>
        <v/>
      </c>
      <c r="R582" t="str">
        <f t="shared" si="146"/>
        <v/>
      </c>
      <c r="S582" t="str">
        <f t="shared" si="147"/>
        <v/>
      </c>
      <c r="T582" t="str">
        <f t="shared" si="148"/>
        <v/>
      </c>
      <c r="U582" t="str">
        <f t="shared" si="149"/>
        <v/>
      </c>
      <c r="V582" t="str">
        <f>IF($T582="","",INDEX(CATEGORIAS!$A:$A,MATCH($T582,CATEGORIAS!$B:$B,0)))</f>
        <v/>
      </c>
      <c r="W582" t="str">
        <f>IF($U582="","",INDEX(SUBCATEGORIAS!$A:$A,MATCH($U582,SUBCATEGORIAS!$B:$B,0)))</f>
        <v/>
      </c>
      <c r="X582" t="str">
        <f t="shared" si="150"/>
        <v/>
      </c>
      <c r="Y582" t="str">
        <f t="shared" si="155"/>
        <v/>
      </c>
      <c r="Z582" t="str">
        <f t="shared" si="156"/>
        <v/>
      </c>
      <c r="AB582">
        <v>580</v>
      </c>
      <c r="AC582" t="str">
        <f t="shared" si="159"/>
        <v/>
      </c>
      <c r="AD582" t="str">
        <f>IFERROR(IF(MATCH($AC575,$P:$P,0)&gt;0,CONCATENATE("precio: ",INDEX($X:$X,MATCH($AC575,$P:$P,0)),","),0),"")</f>
        <v>precio: 1600,</v>
      </c>
      <c r="AI582" t="str">
        <f>IF($D582="","",INDEX(CATEGORIAS!$A:$A,MATCH($D582,CATEGORIAS!$B:$B,0)))</f>
        <v/>
      </c>
      <c r="AJ582" t="str">
        <f>IF($E582="","",INDEX(SUBCATEGORIAS!$A:$A,MATCH($E582,SUBCATEGORIAS!$B:$B,0)))</f>
        <v/>
      </c>
      <c r="AK582" t="str">
        <f t="shared" si="151"/>
        <v/>
      </c>
      <c r="AM582" s="2" t="str">
        <f t="shared" si="157"/>
        <v/>
      </c>
      <c r="AN582" t="str">
        <f t="shared" si="158"/>
        <v/>
      </c>
      <c r="AO582" t="str">
        <f t="shared" si="152"/>
        <v/>
      </c>
      <c r="AP582" t="str">
        <f t="shared" si="153"/>
        <v/>
      </c>
    </row>
    <row r="583" spans="1:42" x14ac:dyDescent="0.25">
      <c r="A583" t="str">
        <f>IF(C583="","",MAX($A$2:A582)+1)</f>
        <v/>
      </c>
      <c r="B583" s="3" t="str">
        <f>IF(C583="","",IF(COUNTIF($C$2:$C582,$C583)=0,MAX($B$2:$B582)+1,""))</f>
        <v/>
      </c>
      <c r="L583" t="s">
        <v>625</v>
      </c>
      <c r="M583" s="3" t="str">
        <f t="shared" si="154"/>
        <v/>
      </c>
      <c r="N583" s="3" t="str">
        <f>IF(C583="","",IF(AND(C583&lt;&gt;"",D583&lt;&gt;"",E583&lt;&gt;"",I583&lt;&gt;"",M583&lt;&gt;"",J583&lt;&gt;"",IFERROR(MATCH(INDEX($B:$B,MATCH($C583,$C:$C,0)),IMAGENES!$B:$B,0),-1)&gt;0),"'si'","'no'"))</f>
        <v/>
      </c>
      <c r="P583" t="str">
        <f t="shared" si="144"/>
        <v/>
      </c>
      <c r="Q583" t="str">
        <f t="shared" si="145"/>
        <v/>
      </c>
      <c r="R583" t="str">
        <f t="shared" si="146"/>
        <v/>
      </c>
      <c r="S583" t="str">
        <f t="shared" si="147"/>
        <v/>
      </c>
      <c r="T583" t="str">
        <f t="shared" si="148"/>
        <v/>
      </c>
      <c r="U583" t="str">
        <f t="shared" si="149"/>
        <v/>
      </c>
      <c r="V583" t="str">
        <f>IF($T583="","",INDEX(CATEGORIAS!$A:$A,MATCH($T583,CATEGORIAS!$B:$B,0)))</f>
        <v/>
      </c>
      <c r="W583" t="str">
        <f>IF($U583="","",INDEX(SUBCATEGORIAS!$A:$A,MATCH($U583,SUBCATEGORIAS!$B:$B,0)))</f>
        <v/>
      </c>
      <c r="X583" t="str">
        <f t="shared" si="150"/>
        <v/>
      </c>
      <c r="Y583" t="str">
        <f t="shared" si="155"/>
        <v/>
      </c>
      <c r="Z583" t="str">
        <f t="shared" si="156"/>
        <v/>
      </c>
      <c r="AB583">
        <v>581</v>
      </c>
      <c r="AC583" t="str">
        <f t="shared" si="159"/>
        <v/>
      </c>
      <c r="AD583" t="str">
        <f>IFERROR(IF(MATCH($AC575,$P:$P,0)&gt;0,CONCATENATE("video: ",IF(OR(INDEX($Y:$Y,MATCH($AC575,$P:$P,0))=0,INDEX($Y:$Y,MATCH($AC575,$P:$P,0))=" ",INDEX($Y:$Y,MATCH($AC575,$P:$P,0))=""),CONCATENATE(CHAR(39),CHAR(39)),CONCATENATE(CHAR(39),INDEX($Y:$Y,MATCH($AC575,$P:$P,0)),CHAR(39))),","),0),"")</f>
        <v>video: '',</v>
      </c>
      <c r="AI583" t="str">
        <f>IF($D583="","",INDEX(CATEGORIAS!$A:$A,MATCH($D583,CATEGORIAS!$B:$B,0)))</f>
        <v/>
      </c>
      <c r="AJ583" t="str">
        <f>IF($E583="","",INDEX(SUBCATEGORIAS!$A:$A,MATCH($E583,SUBCATEGORIAS!$B:$B,0)))</f>
        <v/>
      </c>
      <c r="AK583" t="str">
        <f t="shared" si="151"/>
        <v/>
      </c>
      <c r="AM583" s="2" t="str">
        <f t="shared" si="157"/>
        <v/>
      </c>
      <c r="AN583" t="str">
        <f t="shared" si="158"/>
        <v/>
      </c>
      <c r="AO583" t="str">
        <f t="shared" si="152"/>
        <v/>
      </c>
      <c r="AP583" t="str">
        <f t="shared" si="153"/>
        <v/>
      </c>
    </row>
    <row r="584" spans="1:42" x14ac:dyDescent="0.25">
      <c r="A584" t="str">
        <f>IF(C584="","",MAX($A$2:A583)+1)</f>
        <v/>
      </c>
      <c r="B584" s="3" t="str">
        <f>IF(C584="","",IF(COUNTIF($C$2:$C583,$C584)=0,MAX($B$2:$B583)+1,""))</f>
        <v/>
      </c>
      <c r="L584" t="s">
        <v>625</v>
      </c>
      <c r="M584" s="3" t="str">
        <f t="shared" si="154"/>
        <v/>
      </c>
      <c r="N584" s="3" t="str">
        <f>IF(C584="","",IF(AND(C584&lt;&gt;"",D584&lt;&gt;"",E584&lt;&gt;"",I584&lt;&gt;"",M584&lt;&gt;"",J584&lt;&gt;"",IFERROR(MATCH(INDEX($B:$B,MATCH($C584,$C:$C,0)),IMAGENES!$B:$B,0),-1)&gt;0),"'si'","'no'"))</f>
        <v/>
      </c>
      <c r="P584" t="str">
        <f t="shared" si="144"/>
        <v/>
      </c>
      <c r="Q584" t="str">
        <f t="shared" si="145"/>
        <v/>
      </c>
      <c r="R584" t="str">
        <f t="shared" si="146"/>
        <v/>
      </c>
      <c r="S584" t="str">
        <f t="shared" si="147"/>
        <v/>
      </c>
      <c r="T584" t="str">
        <f t="shared" si="148"/>
        <v/>
      </c>
      <c r="U584" t="str">
        <f t="shared" si="149"/>
        <v/>
      </c>
      <c r="V584" t="str">
        <f>IF($T584="","",INDEX(CATEGORIAS!$A:$A,MATCH($T584,CATEGORIAS!$B:$B,0)))</f>
        <v/>
      </c>
      <c r="W584" t="str">
        <f>IF($U584="","",INDEX(SUBCATEGORIAS!$A:$A,MATCH($U584,SUBCATEGORIAS!$B:$B,0)))</f>
        <v/>
      </c>
      <c r="X584" t="str">
        <f t="shared" si="150"/>
        <v/>
      </c>
      <c r="Y584" t="str">
        <f t="shared" si="155"/>
        <v/>
      </c>
      <c r="Z584" t="str">
        <f t="shared" si="156"/>
        <v/>
      </c>
      <c r="AB584">
        <v>582</v>
      </c>
      <c r="AC584" t="str">
        <f t="shared" si="159"/>
        <v/>
      </c>
      <c r="AD584" t="str">
        <f>IFERROR(IF(MATCH($AC575,$P:$P,0)&gt;0,CONCATENATE("disponible: ",INDEX($Z:$Z,MATCH($AC575,$P:$P,0)),","),0),"")</f>
        <v>disponible: 'si',</v>
      </c>
      <c r="AI584" t="str">
        <f>IF($D584="","",INDEX(CATEGORIAS!$A:$A,MATCH($D584,CATEGORIAS!$B:$B,0)))</f>
        <v/>
      </c>
      <c r="AJ584" t="str">
        <f>IF($E584="","",INDEX(SUBCATEGORIAS!$A:$A,MATCH($E584,SUBCATEGORIAS!$B:$B,0)))</f>
        <v/>
      </c>
      <c r="AK584" t="str">
        <f t="shared" si="151"/>
        <v/>
      </c>
      <c r="AM584" s="2" t="str">
        <f t="shared" si="157"/>
        <v/>
      </c>
      <c r="AN584" t="str">
        <f t="shared" si="158"/>
        <v/>
      </c>
      <c r="AO584" t="str">
        <f t="shared" si="152"/>
        <v/>
      </c>
      <c r="AP584" t="str">
        <f t="shared" si="153"/>
        <v/>
      </c>
    </row>
    <row r="585" spans="1:42" x14ac:dyDescent="0.25">
      <c r="A585" t="str">
        <f>IF(C585="","",MAX($A$2:A584)+1)</f>
        <v/>
      </c>
      <c r="B585" s="3" t="str">
        <f>IF(C585="","",IF(COUNTIF($C$2:$C584,$C585)=0,MAX($B$2:$B584)+1,""))</f>
        <v/>
      </c>
      <c r="L585" t="s">
        <v>625</v>
      </c>
      <c r="M585" s="3" t="str">
        <f t="shared" si="154"/>
        <v/>
      </c>
      <c r="N585" s="3" t="str">
        <f>IF(C585="","",IF(AND(C585&lt;&gt;"",D585&lt;&gt;"",E585&lt;&gt;"",I585&lt;&gt;"",M585&lt;&gt;"",J585&lt;&gt;"",IFERROR(MATCH(INDEX($B:$B,MATCH($C585,$C:$C,0)),IMAGENES!$B:$B,0),-1)&gt;0),"'si'","'no'"))</f>
        <v/>
      </c>
      <c r="P585" t="str">
        <f t="shared" si="144"/>
        <v/>
      </c>
      <c r="Q585" t="str">
        <f t="shared" si="145"/>
        <v/>
      </c>
      <c r="R585" t="str">
        <f t="shared" si="146"/>
        <v/>
      </c>
      <c r="S585" t="str">
        <f t="shared" si="147"/>
        <v/>
      </c>
      <c r="T585" t="str">
        <f t="shared" si="148"/>
        <v/>
      </c>
      <c r="U585" t="str">
        <f t="shared" si="149"/>
        <v/>
      </c>
      <c r="V585" t="str">
        <f>IF($T585="","",INDEX(CATEGORIAS!$A:$A,MATCH($T585,CATEGORIAS!$B:$B,0)))</f>
        <v/>
      </c>
      <c r="W585" t="str">
        <f>IF($U585="","",INDEX(SUBCATEGORIAS!$A:$A,MATCH($U585,SUBCATEGORIAS!$B:$B,0)))</f>
        <v/>
      </c>
      <c r="X585" t="str">
        <f t="shared" si="150"/>
        <v/>
      </c>
      <c r="Y585" t="str">
        <f t="shared" si="155"/>
        <v/>
      </c>
      <c r="Z585" t="str">
        <f t="shared" si="156"/>
        <v/>
      </c>
      <c r="AB585">
        <v>583</v>
      </c>
      <c r="AC585" t="str">
        <f t="shared" si="159"/>
        <v/>
      </c>
      <c r="AD585" t="str">
        <f>IFERROR(IF(MATCH($AC575,$P:$P,0)&gt;0,"},",0),"")</f>
        <v>},</v>
      </c>
      <c r="AI585" t="str">
        <f>IF($D585="","",INDEX(CATEGORIAS!$A:$A,MATCH($D585,CATEGORIAS!$B:$B,0)))</f>
        <v/>
      </c>
      <c r="AJ585" t="str">
        <f>IF($E585="","",INDEX(SUBCATEGORIAS!$A:$A,MATCH($E585,SUBCATEGORIAS!$B:$B,0)))</f>
        <v/>
      </c>
      <c r="AK585" t="str">
        <f t="shared" si="151"/>
        <v/>
      </c>
      <c r="AM585" s="2" t="str">
        <f t="shared" si="157"/>
        <v/>
      </c>
      <c r="AN585" t="str">
        <f t="shared" si="158"/>
        <v/>
      </c>
      <c r="AO585" t="str">
        <f t="shared" si="152"/>
        <v/>
      </c>
      <c r="AP585" t="str">
        <f t="shared" si="153"/>
        <v/>
      </c>
    </row>
    <row r="586" spans="1:42" x14ac:dyDescent="0.25">
      <c r="A586" t="str">
        <f>IF(C586="","",MAX($A$2:A585)+1)</f>
        <v/>
      </c>
      <c r="B586" s="3" t="str">
        <f>IF(C586="","",IF(COUNTIF($C$2:$C585,$C586)=0,MAX($B$2:$B585)+1,""))</f>
        <v/>
      </c>
      <c r="L586" t="s">
        <v>625</v>
      </c>
      <c r="M586" s="3" t="str">
        <f t="shared" si="154"/>
        <v/>
      </c>
      <c r="N586" s="3" t="str">
        <f>IF(C586="","",IF(AND(C586&lt;&gt;"",D586&lt;&gt;"",E586&lt;&gt;"",I586&lt;&gt;"",M586&lt;&gt;"",J586&lt;&gt;"",IFERROR(MATCH(INDEX($B:$B,MATCH($C586,$C:$C,0)),IMAGENES!$B:$B,0),-1)&gt;0),"'si'","'no'"))</f>
        <v/>
      </c>
      <c r="P586" t="str">
        <f t="shared" si="144"/>
        <v/>
      </c>
      <c r="Q586" t="str">
        <f t="shared" si="145"/>
        <v/>
      </c>
      <c r="R586" t="str">
        <f t="shared" si="146"/>
        <v/>
      </c>
      <c r="S586" t="str">
        <f t="shared" si="147"/>
        <v/>
      </c>
      <c r="T586" t="str">
        <f t="shared" si="148"/>
        <v/>
      </c>
      <c r="U586" t="str">
        <f t="shared" si="149"/>
        <v/>
      </c>
      <c r="V586" t="str">
        <f>IF($T586="","",INDEX(CATEGORIAS!$A:$A,MATCH($T586,CATEGORIAS!$B:$B,0)))</f>
        <v/>
      </c>
      <c r="W586" t="str">
        <f>IF($U586="","",INDEX(SUBCATEGORIAS!$A:$A,MATCH($U586,SUBCATEGORIAS!$B:$B,0)))</f>
        <v/>
      </c>
      <c r="X586" t="str">
        <f t="shared" si="150"/>
        <v/>
      </c>
      <c r="Y586" t="str">
        <f t="shared" si="155"/>
        <v/>
      </c>
      <c r="Z586" t="str">
        <f t="shared" si="156"/>
        <v/>
      </c>
      <c r="AB586">
        <v>584</v>
      </c>
      <c r="AC586">
        <f t="shared" si="159"/>
        <v>54</v>
      </c>
      <c r="AD586" t="str">
        <f>IFERROR(IF(MATCH($AC586,$P:$P,0)&gt;0,"{",0),"")</f>
        <v>{</v>
      </c>
      <c r="AI586" t="str">
        <f>IF($D586="","",INDEX(CATEGORIAS!$A:$A,MATCH($D586,CATEGORIAS!$B:$B,0)))</f>
        <v/>
      </c>
      <c r="AJ586" t="str">
        <f>IF($E586="","",INDEX(SUBCATEGORIAS!$A:$A,MATCH($E586,SUBCATEGORIAS!$B:$B,0)))</f>
        <v/>
      </c>
      <c r="AK586" t="str">
        <f t="shared" si="151"/>
        <v/>
      </c>
      <c r="AM586" s="2" t="str">
        <f t="shared" si="157"/>
        <v/>
      </c>
      <c r="AN586" t="str">
        <f t="shared" si="158"/>
        <v/>
      </c>
      <c r="AO586" t="str">
        <f t="shared" si="152"/>
        <v/>
      </c>
      <c r="AP586" t="str">
        <f t="shared" si="153"/>
        <v/>
      </c>
    </row>
    <row r="587" spans="1:42" x14ac:dyDescent="0.25">
      <c r="A587" t="str">
        <f>IF(C587="","",MAX($A$2:A586)+1)</f>
        <v/>
      </c>
      <c r="B587" s="3" t="str">
        <f>IF(C587="","",IF(COUNTIF($C$2:$C586,$C587)=0,MAX($B$2:$B586)+1,""))</f>
        <v/>
      </c>
      <c r="L587" t="s">
        <v>625</v>
      </c>
      <c r="M587" s="3" t="str">
        <f t="shared" si="154"/>
        <v/>
      </c>
      <c r="N587" s="3" t="str">
        <f>IF(C587="","",IF(AND(C587&lt;&gt;"",D587&lt;&gt;"",E587&lt;&gt;"",I587&lt;&gt;"",M587&lt;&gt;"",J587&lt;&gt;"",IFERROR(MATCH(INDEX($B:$B,MATCH($C587,$C:$C,0)),IMAGENES!$B:$B,0),-1)&gt;0),"'si'","'no'"))</f>
        <v/>
      </c>
      <c r="P587" t="str">
        <f t="shared" si="144"/>
        <v/>
      </c>
      <c r="Q587" t="str">
        <f t="shared" si="145"/>
        <v/>
      </c>
      <c r="R587" t="str">
        <f t="shared" si="146"/>
        <v/>
      </c>
      <c r="S587" t="str">
        <f t="shared" si="147"/>
        <v/>
      </c>
      <c r="T587" t="str">
        <f t="shared" si="148"/>
        <v/>
      </c>
      <c r="U587" t="str">
        <f t="shared" si="149"/>
        <v/>
      </c>
      <c r="V587" t="str">
        <f>IF($T587="","",INDEX(CATEGORIAS!$A:$A,MATCH($T587,CATEGORIAS!$B:$B,0)))</f>
        <v/>
      </c>
      <c r="W587" t="str">
        <f>IF($U587="","",INDEX(SUBCATEGORIAS!$A:$A,MATCH($U587,SUBCATEGORIAS!$B:$B,0)))</f>
        <v/>
      </c>
      <c r="X587" t="str">
        <f t="shared" si="150"/>
        <v/>
      </c>
      <c r="Y587" t="str">
        <f t="shared" si="155"/>
        <v/>
      </c>
      <c r="Z587" t="str">
        <f t="shared" si="156"/>
        <v/>
      </c>
      <c r="AB587">
        <v>585</v>
      </c>
      <c r="AC587" t="str">
        <f t="shared" si="159"/>
        <v/>
      </c>
      <c r="AD587" t="str">
        <f>IFERROR(IF(MATCH($AC586,$P:$P,0)&gt;0,CONCATENATE("id_articulo: ",$AC586,","),0),"")</f>
        <v>id_articulo: 54,</v>
      </c>
      <c r="AI587" t="str">
        <f>IF($D587="","",INDEX(CATEGORIAS!$A:$A,MATCH($D587,CATEGORIAS!$B:$B,0)))</f>
        <v/>
      </c>
      <c r="AJ587" t="str">
        <f>IF($E587="","",INDEX(SUBCATEGORIAS!$A:$A,MATCH($E587,SUBCATEGORIAS!$B:$B,0)))</f>
        <v/>
      </c>
      <c r="AK587" t="str">
        <f t="shared" si="151"/>
        <v/>
      </c>
      <c r="AM587" s="2" t="str">
        <f t="shared" si="157"/>
        <v/>
      </c>
      <c r="AN587" t="str">
        <f t="shared" si="158"/>
        <v/>
      </c>
      <c r="AO587" t="str">
        <f t="shared" si="152"/>
        <v/>
      </c>
      <c r="AP587" t="str">
        <f t="shared" si="153"/>
        <v/>
      </c>
    </row>
    <row r="588" spans="1:42" x14ac:dyDescent="0.25">
      <c r="A588" t="str">
        <f>IF(C588="","",MAX($A$2:A587)+1)</f>
        <v/>
      </c>
      <c r="B588" s="3" t="str">
        <f>IF(C588="","",IF(COUNTIF($C$2:$C587,$C588)=0,MAX($B$2:$B587)+1,""))</f>
        <v/>
      </c>
      <c r="L588" t="s">
        <v>625</v>
      </c>
      <c r="M588" s="3" t="str">
        <f t="shared" si="154"/>
        <v/>
      </c>
      <c r="N588" s="3" t="str">
        <f>IF(C588="","",IF(AND(C588&lt;&gt;"",D588&lt;&gt;"",E588&lt;&gt;"",I588&lt;&gt;"",M588&lt;&gt;"",J588&lt;&gt;"",IFERROR(MATCH(INDEX($B:$B,MATCH($C588,$C:$C,0)),IMAGENES!$B:$B,0),-1)&gt;0),"'si'","'no'"))</f>
        <v/>
      </c>
      <c r="P588" t="str">
        <f t="shared" si="144"/>
        <v/>
      </c>
      <c r="Q588" t="str">
        <f t="shared" si="145"/>
        <v/>
      </c>
      <c r="R588" t="str">
        <f t="shared" si="146"/>
        <v/>
      </c>
      <c r="S588" t="str">
        <f t="shared" si="147"/>
        <v/>
      </c>
      <c r="T588" t="str">
        <f t="shared" si="148"/>
        <v/>
      </c>
      <c r="U588" t="str">
        <f t="shared" si="149"/>
        <v/>
      </c>
      <c r="V588" t="str">
        <f>IF($T588="","",INDEX(CATEGORIAS!$A:$A,MATCH($T588,CATEGORIAS!$B:$B,0)))</f>
        <v/>
      </c>
      <c r="W588" t="str">
        <f>IF($U588="","",INDEX(SUBCATEGORIAS!$A:$A,MATCH($U588,SUBCATEGORIAS!$B:$B,0)))</f>
        <v/>
      </c>
      <c r="X588" t="str">
        <f t="shared" si="150"/>
        <v/>
      </c>
      <c r="Y588" t="str">
        <f t="shared" si="155"/>
        <v/>
      </c>
      <c r="Z588" t="str">
        <f t="shared" si="156"/>
        <v/>
      </c>
      <c r="AB588">
        <v>586</v>
      </c>
      <c r="AC588" t="str">
        <f t="shared" si="159"/>
        <v/>
      </c>
      <c r="AD588" t="str">
        <f>IFERROR(IF(MATCH($AC586,$P:$P,0)&gt;0,CONCATENATE("nombre: '",INDEX($Q:$Q,MATCH($AC586,$P:$P,0)),"',"),0),"")</f>
        <v>nombre: 'Bolsa para prendas delicadas para lavadora',</v>
      </c>
      <c r="AI588" t="str">
        <f>IF($D588="","",INDEX(CATEGORIAS!$A:$A,MATCH($D588,CATEGORIAS!$B:$B,0)))</f>
        <v/>
      </c>
      <c r="AJ588" t="str">
        <f>IF($E588="","",INDEX(SUBCATEGORIAS!$A:$A,MATCH($E588,SUBCATEGORIAS!$B:$B,0)))</f>
        <v/>
      </c>
      <c r="AK588" t="str">
        <f t="shared" si="151"/>
        <v/>
      </c>
      <c r="AM588" s="2" t="str">
        <f t="shared" si="157"/>
        <v/>
      </c>
      <c r="AN588" t="str">
        <f t="shared" si="158"/>
        <v/>
      </c>
      <c r="AO588" t="str">
        <f t="shared" si="152"/>
        <v/>
      </c>
      <c r="AP588" t="str">
        <f t="shared" si="153"/>
        <v/>
      </c>
    </row>
    <row r="589" spans="1:42" x14ac:dyDescent="0.25">
      <c r="A589" t="str">
        <f>IF(C589="","",MAX($A$2:A588)+1)</f>
        <v/>
      </c>
      <c r="B589" s="3" t="str">
        <f>IF(C589="","",IF(COUNTIF($C$2:$C588,$C589)=0,MAX($B$2:$B588)+1,""))</f>
        <v/>
      </c>
      <c r="L589" t="s">
        <v>625</v>
      </c>
      <c r="M589" s="3" t="str">
        <f t="shared" si="154"/>
        <v/>
      </c>
      <c r="N589" s="3" t="str">
        <f>IF(C589="","",IF(AND(C589&lt;&gt;"",D589&lt;&gt;"",E589&lt;&gt;"",I589&lt;&gt;"",M589&lt;&gt;"",J589&lt;&gt;"",IFERROR(MATCH(INDEX($B:$B,MATCH($C589,$C:$C,0)),IMAGENES!$B:$B,0),-1)&gt;0),"'si'","'no'"))</f>
        <v/>
      </c>
      <c r="P589" t="str">
        <f t="shared" si="144"/>
        <v/>
      </c>
      <c r="Q589" t="str">
        <f t="shared" si="145"/>
        <v/>
      </c>
      <c r="R589" t="str">
        <f t="shared" si="146"/>
        <v/>
      </c>
      <c r="S589" t="str">
        <f t="shared" si="147"/>
        <v/>
      </c>
      <c r="T589" t="str">
        <f t="shared" si="148"/>
        <v/>
      </c>
      <c r="U589" t="str">
        <f t="shared" si="149"/>
        <v/>
      </c>
      <c r="V589" t="str">
        <f>IF($T589="","",INDEX(CATEGORIAS!$A:$A,MATCH($T589,CATEGORIAS!$B:$B,0)))</f>
        <v/>
      </c>
      <c r="W589" t="str">
        <f>IF($U589="","",INDEX(SUBCATEGORIAS!$A:$A,MATCH($U589,SUBCATEGORIAS!$B:$B,0)))</f>
        <v/>
      </c>
      <c r="X589" t="str">
        <f t="shared" si="150"/>
        <v/>
      </c>
      <c r="Y589" t="str">
        <f t="shared" si="155"/>
        <v/>
      </c>
      <c r="Z589" t="str">
        <f t="shared" si="156"/>
        <v/>
      </c>
      <c r="AB589">
        <v>587</v>
      </c>
      <c r="AC589" t="str">
        <f t="shared" si="159"/>
        <v/>
      </c>
      <c r="AD589" t="str">
        <f>IFERROR(IF(MATCH($AC586,$P:$P,0)&gt;0,CONCATENATE("descripcion: '",INDEX($R:$R,MATCH($AC586,$P:$P,0)),"',"),0),"")</f>
        <v>descripcion: 'Bolsa para prendas delicadas para lavadora',</v>
      </c>
      <c r="AI589" t="str">
        <f>IF($D589="","",INDEX(CATEGORIAS!$A:$A,MATCH($D589,CATEGORIAS!$B:$B,0)))</f>
        <v/>
      </c>
      <c r="AJ589" t="str">
        <f>IF($E589="","",INDEX(SUBCATEGORIAS!$A:$A,MATCH($E589,SUBCATEGORIAS!$B:$B,0)))</f>
        <v/>
      </c>
      <c r="AK589" t="str">
        <f t="shared" si="151"/>
        <v/>
      </c>
      <c r="AM589" s="2" t="str">
        <f t="shared" si="157"/>
        <v/>
      </c>
      <c r="AN589" t="str">
        <f t="shared" si="158"/>
        <v/>
      </c>
      <c r="AO589" t="str">
        <f t="shared" si="152"/>
        <v/>
      </c>
      <c r="AP589" t="str">
        <f t="shared" si="153"/>
        <v/>
      </c>
    </row>
    <row r="590" spans="1:42" x14ac:dyDescent="0.25">
      <c r="A590" t="str">
        <f>IF(C590="","",MAX($A$2:A589)+1)</f>
        <v/>
      </c>
      <c r="B590" s="3" t="str">
        <f>IF(C590="","",IF(COUNTIF($C$2:$C589,$C590)=0,MAX($B$2:$B589)+1,""))</f>
        <v/>
      </c>
      <c r="L590" t="s">
        <v>625</v>
      </c>
      <c r="M590" s="3" t="str">
        <f t="shared" si="154"/>
        <v/>
      </c>
      <c r="N590" s="3" t="str">
        <f>IF(C590="","",IF(AND(C590&lt;&gt;"",D590&lt;&gt;"",E590&lt;&gt;"",I590&lt;&gt;"",M590&lt;&gt;"",J590&lt;&gt;"",IFERROR(MATCH(INDEX($B:$B,MATCH($C590,$C:$C,0)),IMAGENES!$B:$B,0),-1)&gt;0),"'si'","'no'"))</f>
        <v/>
      </c>
      <c r="P590" t="str">
        <f t="shared" si="144"/>
        <v/>
      </c>
      <c r="Q590" t="str">
        <f t="shared" si="145"/>
        <v/>
      </c>
      <c r="R590" t="str">
        <f t="shared" si="146"/>
        <v/>
      </c>
      <c r="S590" t="str">
        <f t="shared" si="147"/>
        <v/>
      </c>
      <c r="T590" t="str">
        <f t="shared" si="148"/>
        <v/>
      </c>
      <c r="U590" t="str">
        <f t="shared" si="149"/>
        <v/>
      </c>
      <c r="V590" t="str">
        <f>IF($T590="","",INDEX(CATEGORIAS!$A:$A,MATCH($T590,CATEGORIAS!$B:$B,0)))</f>
        <v/>
      </c>
      <c r="W590" t="str">
        <f>IF($U590="","",INDEX(SUBCATEGORIAS!$A:$A,MATCH($U590,SUBCATEGORIAS!$B:$B,0)))</f>
        <v/>
      </c>
      <c r="X590" t="str">
        <f t="shared" si="150"/>
        <v/>
      </c>
      <c r="Y590" t="str">
        <f t="shared" si="155"/>
        <v/>
      </c>
      <c r="Z590" t="str">
        <f t="shared" si="156"/>
        <v/>
      </c>
      <c r="AB590">
        <v>588</v>
      </c>
      <c r="AC590" t="str">
        <f t="shared" si="159"/>
        <v/>
      </c>
      <c r="AD590" t="str">
        <f>IFERROR(IF(MATCH($AC586,$P:$P,0)&gt;0,CONCATENATE("descripcion_larga: '",INDEX($S:$S,MATCH($AC586,$P:$P,0)),"',"),0),"")</f>
        <v>descripcion_larga: '0',</v>
      </c>
      <c r="AI590" t="str">
        <f>IF($D590="","",INDEX(CATEGORIAS!$A:$A,MATCH($D590,CATEGORIAS!$B:$B,0)))</f>
        <v/>
      </c>
      <c r="AJ590" t="str">
        <f>IF($E590="","",INDEX(SUBCATEGORIAS!$A:$A,MATCH($E590,SUBCATEGORIAS!$B:$B,0)))</f>
        <v/>
      </c>
      <c r="AK590" t="str">
        <f t="shared" si="151"/>
        <v/>
      </c>
      <c r="AM590" s="2" t="str">
        <f t="shared" si="157"/>
        <v/>
      </c>
      <c r="AN590" t="str">
        <f t="shared" si="158"/>
        <v/>
      </c>
      <c r="AO590" t="str">
        <f t="shared" si="152"/>
        <v/>
      </c>
      <c r="AP590" t="str">
        <f t="shared" si="153"/>
        <v/>
      </c>
    </row>
    <row r="591" spans="1:42" x14ac:dyDescent="0.25">
      <c r="A591" t="str">
        <f>IF(C591="","",MAX($A$2:A590)+1)</f>
        <v/>
      </c>
      <c r="B591" s="3" t="str">
        <f>IF(C591="","",IF(COUNTIF($C$2:$C590,$C591)=0,MAX($B$2:$B590)+1,""))</f>
        <v/>
      </c>
      <c r="L591" t="s">
        <v>625</v>
      </c>
      <c r="M591" s="3" t="str">
        <f t="shared" si="154"/>
        <v/>
      </c>
      <c r="N591" s="3" t="str">
        <f>IF(C591="","",IF(AND(C591&lt;&gt;"",D591&lt;&gt;"",E591&lt;&gt;"",I591&lt;&gt;"",M591&lt;&gt;"",J591&lt;&gt;"",IFERROR(MATCH(INDEX($B:$B,MATCH($C591,$C:$C,0)),IMAGENES!$B:$B,0),-1)&gt;0),"'si'","'no'"))</f>
        <v/>
      </c>
      <c r="P591" t="str">
        <f t="shared" si="144"/>
        <v/>
      </c>
      <c r="Q591" t="str">
        <f t="shared" si="145"/>
        <v/>
      </c>
      <c r="R591" t="str">
        <f t="shared" si="146"/>
        <v/>
      </c>
      <c r="S591" t="str">
        <f t="shared" si="147"/>
        <v/>
      </c>
      <c r="T591" t="str">
        <f t="shared" si="148"/>
        <v/>
      </c>
      <c r="U591" t="str">
        <f t="shared" si="149"/>
        <v/>
      </c>
      <c r="V591" t="str">
        <f>IF($T591="","",INDEX(CATEGORIAS!$A:$A,MATCH($T591,CATEGORIAS!$B:$B,0)))</f>
        <v/>
      </c>
      <c r="W591" t="str">
        <f>IF($U591="","",INDEX(SUBCATEGORIAS!$A:$A,MATCH($U591,SUBCATEGORIAS!$B:$B,0)))</f>
        <v/>
      </c>
      <c r="X591" t="str">
        <f t="shared" si="150"/>
        <v/>
      </c>
      <c r="Y591" t="str">
        <f t="shared" si="155"/>
        <v/>
      </c>
      <c r="Z591" t="str">
        <f t="shared" si="156"/>
        <v/>
      </c>
      <c r="AB591">
        <v>589</v>
      </c>
      <c r="AC591" t="str">
        <f t="shared" si="159"/>
        <v/>
      </c>
      <c r="AD591" t="str">
        <f>IFERROR(IF(MATCH($AC586,$P:$P,0)&gt;0,CONCATENATE("id_categoria: '",INDEX($V:$V,MATCH($AC586,$P:$P,0)),"',"),0),"")</f>
        <v>id_categoria: '2',</v>
      </c>
      <c r="AI591" t="str">
        <f>IF($D591="","",INDEX(CATEGORIAS!$A:$A,MATCH($D591,CATEGORIAS!$B:$B,0)))</f>
        <v/>
      </c>
      <c r="AJ591" t="str">
        <f>IF($E591="","",INDEX(SUBCATEGORIAS!$A:$A,MATCH($E591,SUBCATEGORIAS!$B:$B,0)))</f>
        <v/>
      </c>
      <c r="AK591" t="str">
        <f t="shared" si="151"/>
        <v/>
      </c>
      <c r="AM591" s="2" t="str">
        <f t="shared" si="157"/>
        <v/>
      </c>
      <c r="AN591" t="str">
        <f t="shared" si="158"/>
        <v/>
      </c>
      <c r="AO591" t="str">
        <f t="shared" si="152"/>
        <v/>
      </c>
      <c r="AP591" t="str">
        <f t="shared" si="153"/>
        <v/>
      </c>
    </row>
    <row r="592" spans="1:42" x14ac:dyDescent="0.25">
      <c r="A592" t="str">
        <f>IF(C592="","",MAX($A$2:A591)+1)</f>
        <v/>
      </c>
      <c r="B592" s="3" t="str">
        <f>IF(C592="","",IF(COUNTIF($C$2:$C591,$C592)=0,MAX($B$2:$B591)+1,""))</f>
        <v/>
      </c>
      <c r="L592" t="s">
        <v>625</v>
      </c>
      <c r="M592" s="3" t="str">
        <f t="shared" si="154"/>
        <v/>
      </c>
      <c r="N592" s="3" t="str">
        <f>IF(C592="","",IF(AND(C592&lt;&gt;"",D592&lt;&gt;"",E592&lt;&gt;"",I592&lt;&gt;"",M592&lt;&gt;"",J592&lt;&gt;"",IFERROR(MATCH(INDEX($B:$B,MATCH($C592,$C:$C,0)),IMAGENES!$B:$B,0),-1)&gt;0),"'si'","'no'"))</f>
        <v/>
      </c>
      <c r="P592" t="str">
        <f t="shared" si="144"/>
        <v/>
      </c>
      <c r="Q592" t="str">
        <f t="shared" si="145"/>
        <v/>
      </c>
      <c r="R592" t="str">
        <f t="shared" si="146"/>
        <v/>
      </c>
      <c r="S592" t="str">
        <f t="shared" si="147"/>
        <v/>
      </c>
      <c r="T592" t="str">
        <f t="shared" si="148"/>
        <v/>
      </c>
      <c r="U592" t="str">
        <f t="shared" si="149"/>
        <v/>
      </c>
      <c r="V592" t="str">
        <f>IF($T592="","",INDEX(CATEGORIAS!$A:$A,MATCH($T592,CATEGORIAS!$B:$B,0)))</f>
        <v/>
      </c>
      <c r="W592" t="str">
        <f>IF($U592="","",INDEX(SUBCATEGORIAS!$A:$A,MATCH($U592,SUBCATEGORIAS!$B:$B,0)))</f>
        <v/>
      </c>
      <c r="X592" t="str">
        <f t="shared" si="150"/>
        <v/>
      </c>
      <c r="Y592" t="str">
        <f t="shared" si="155"/>
        <v/>
      </c>
      <c r="Z592" t="str">
        <f t="shared" si="156"/>
        <v/>
      </c>
      <c r="AB592">
        <v>590</v>
      </c>
      <c r="AC592" t="str">
        <f t="shared" si="159"/>
        <v/>
      </c>
      <c r="AD592" t="str">
        <f>IFERROR(IF(MATCH($AC586,$P:$P,0)&gt;0,CONCATENATE("id_subcategoria: '",INDEX($W:$W,MATCH($AC586,$P:$P,0)),"',"),0),"")</f>
        <v>id_subcategoria: '25',</v>
      </c>
      <c r="AI592" t="str">
        <f>IF($D592="","",INDEX(CATEGORIAS!$A:$A,MATCH($D592,CATEGORIAS!$B:$B,0)))</f>
        <v/>
      </c>
      <c r="AJ592" t="str">
        <f>IF($E592="","",INDEX(SUBCATEGORIAS!$A:$A,MATCH($E592,SUBCATEGORIAS!$B:$B,0)))</f>
        <v/>
      </c>
      <c r="AK592" t="str">
        <f t="shared" si="151"/>
        <v/>
      </c>
      <c r="AM592" s="2" t="str">
        <f t="shared" si="157"/>
        <v/>
      </c>
      <c r="AN592" t="str">
        <f t="shared" si="158"/>
        <v/>
      </c>
      <c r="AO592" t="str">
        <f t="shared" si="152"/>
        <v/>
      </c>
      <c r="AP592" t="str">
        <f t="shared" si="153"/>
        <v/>
      </c>
    </row>
    <row r="593" spans="1:42" x14ac:dyDescent="0.25">
      <c r="A593" t="str">
        <f>IF(C593="","",MAX($A$2:A592)+1)</f>
        <v/>
      </c>
      <c r="B593" s="3" t="str">
        <f>IF(C593="","",IF(COUNTIF($C$2:$C592,$C593)=0,MAX($B$2:$B592)+1,""))</f>
        <v/>
      </c>
      <c r="L593" t="s">
        <v>625</v>
      </c>
      <c r="M593" s="3" t="str">
        <f t="shared" si="154"/>
        <v/>
      </c>
      <c r="N593" s="3" t="str">
        <f>IF(C593="","",IF(AND(C593&lt;&gt;"",D593&lt;&gt;"",E593&lt;&gt;"",I593&lt;&gt;"",M593&lt;&gt;"",J593&lt;&gt;"",IFERROR(MATCH(INDEX($B:$B,MATCH($C593,$C:$C,0)),IMAGENES!$B:$B,0),-1)&gt;0),"'si'","'no'"))</f>
        <v/>
      </c>
      <c r="P593" t="str">
        <f t="shared" si="144"/>
        <v/>
      </c>
      <c r="Q593" t="str">
        <f t="shared" si="145"/>
        <v/>
      </c>
      <c r="R593" t="str">
        <f t="shared" si="146"/>
        <v/>
      </c>
      <c r="S593" t="str">
        <f t="shared" si="147"/>
        <v/>
      </c>
      <c r="T593" t="str">
        <f t="shared" si="148"/>
        <v/>
      </c>
      <c r="U593" t="str">
        <f t="shared" si="149"/>
        <v/>
      </c>
      <c r="V593" t="str">
        <f>IF($T593="","",INDEX(CATEGORIAS!$A:$A,MATCH($T593,CATEGORIAS!$B:$B,0)))</f>
        <v/>
      </c>
      <c r="W593" t="str">
        <f>IF($U593="","",INDEX(SUBCATEGORIAS!$A:$A,MATCH($U593,SUBCATEGORIAS!$B:$B,0)))</f>
        <v/>
      </c>
      <c r="X593" t="str">
        <f t="shared" si="150"/>
        <v/>
      </c>
      <c r="Y593" t="str">
        <f t="shared" si="155"/>
        <v/>
      </c>
      <c r="Z593" t="str">
        <f t="shared" si="156"/>
        <v/>
      </c>
      <c r="AB593">
        <v>591</v>
      </c>
      <c r="AC593" t="str">
        <f t="shared" si="159"/>
        <v/>
      </c>
      <c r="AD593" t="str">
        <f>IFERROR(IF(MATCH($AC586,$P:$P,0)&gt;0,CONCATENATE("precio: ",INDEX($X:$X,MATCH($AC586,$P:$P,0)),","),0),"")</f>
        <v>precio: 1000,</v>
      </c>
      <c r="AI593" t="str">
        <f>IF($D593="","",INDEX(CATEGORIAS!$A:$A,MATCH($D593,CATEGORIAS!$B:$B,0)))</f>
        <v/>
      </c>
      <c r="AJ593" t="str">
        <f>IF($E593="","",INDEX(SUBCATEGORIAS!$A:$A,MATCH($E593,SUBCATEGORIAS!$B:$B,0)))</f>
        <v/>
      </c>
      <c r="AK593" t="str">
        <f t="shared" si="151"/>
        <v/>
      </c>
      <c r="AM593" s="2" t="str">
        <f t="shared" si="157"/>
        <v/>
      </c>
      <c r="AN593" t="str">
        <f t="shared" si="158"/>
        <v/>
      </c>
      <c r="AO593" t="str">
        <f t="shared" si="152"/>
        <v/>
      </c>
      <c r="AP593" t="str">
        <f t="shared" si="153"/>
        <v/>
      </c>
    </row>
    <row r="594" spans="1:42" x14ac:dyDescent="0.25">
      <c r="A594" t="str">
        <f>IF(C594="","",MAX($A$2:A593)+1)</f>
        <v/>
      </c>
      <c r="B594" s="3" t="str">
        <f>IF(C594="","",IF(COUNTIF($C$2:$C593,$C594)=0,MAX($B$2:$B593)+1,""))</f>
        <v/>
      </c>
      <c r="L594" t="s">
        <v>625</v>
      </c>
      <c r="M594" s="3" t="str">
        <f t="shared" si="154"/>
        <v/>
      </c>
      <c r="N594" s="3" t="str">
        <f>IF(C594="","",IF(AND(C594&lt;&gt;"",D594&lt;&gt;"",E594&lt;&gt;"",I594&lt;&gt;"",M594&lt;&gt;"",J594&lt;&gt;"",IFERROR(MATCH(INDEX($B:$B,MATCH($C594,$C:$C,0)),IMAGENES!$B:$B,0),-1)&gt;0),"'si'","'no'"))</f>
        <v/>
      </c>
      <c r="P594" t="str">
        <f t="shared" si="144"/>
        <v/>
      </c>
      <c r="Q594" t="str">
        <f t="shared" si="145"/>
        <v/>
      </c>
      <c r="R594" t="str">
        <f t="shared" si="146"/>
        <v/>
      </c>
      <c r="S594" t="str">
        <f t="shared" si="147"/>
        <v/>
      </c>
      <c r="T594" t="str">
        <f t="shared" si="148"/>
        <v/>
      </c>
      <c r="U594" t="str">
        <f t="shared" si="149"/>
        <v/>
      </c>
      <c r="V594" t="str">
        <f>IF($T594="","",INDEX(CATEGORIAS!$A:$A,MATCH($T594,CATEGORIAS!$B:$B,0)))</f>
        <v/>
      </c>
      <c r="W594" t="str">
        <f>IF($U594="","",INDEX(SUBCATEGORIAS!$A:$A,MATCH($U594,SUBCATEGORIAS!$B:$B,0)))</f>
        <v/>
      </c>
      <c r="X594" t="str">
        <f t="shared" si="150"/>
        <v/>
      </c>
      <c r="Y594" t="str">
        <f t="shared" si="155"/>
        <v/>
      </c>
      <c r="Z594" t="str">
        <f t="shared" si="156"/>
        <v/>
      </c>
      <c r="AB594">
        <v>592</v>
      </c>
      <c r="AC594" t="str">
        <f t="shared" si="159"/>
        <v/>
      </c>
      <c r="AD594" t="str">
        <f>IFERROR(IF(MATCH($AC586,$P:$P,0)&gt;0,CONCATENATE("video: ",IF(OR(INDEX($Y:$Y,MATCH($AC586,$P:$P,0))=0,INDEX($Y:$Y,MATCH($AC586,$P:$P,0))=" ",INDEX($Y:$Y,MATCH($AC586,$P:$P,0))=""),CONCATENATE(CHAR(39),CHAR(39)),CONCATENATE(CHAR(39),INDEX($Y:$Y,MATCH($AC586,$P:$P,0)),CHAR(39))),","),0),"")</f>
        <v>video: '',</v>
      </c>
      <c r="AI594" t="str">
        <f>IF($D594="","",INDEX(CATEGORIAS!$A:$A,MATCH($D594,CATEGORIAS!$B:$B,0)))</f>
        <v/>
      </c>
      <c r="AJ594" t="str">
        <f>IF($E594="","",INDEX(SUBCATEGORIAS!$A:$A,MATCH($E594,SUBCATEGORIAS!$B:$B,0)))</f>
        <v/>
      </c>
      <c r="AK594" t="str">
        <f t="shared" si="151"/>
        <v/>
      </c>
      <c r="AM594" s="2" t="str">
        <f t="shared" si="157"/>
        <v/>
      </c>
      <c r="AN594" t="str">
        <f t="shared" si="158"/>
        <v/>
      </c>
      <c r="AO594" t="str">
        <f t="shared" si="152"/>
        <v/>
      </c>
      <c r="AP594" t="str">
        <f t="shared" si="153"/>
        <v/>
      </c>
    </row>
    <row r="595" spans="1:42" x14ac:dyDescent="0.25">
      <c r="A595" t="str">
        <f>IF(C595="","",MAX($A$2:A594)+1)</f>
        <v/>
      </c>
      <c r="B595" s="3" t="str">
        <f>IF(C595="","",IF(COUNTIF($C$2:$C594,$C595)=0,MAX($B$2:$B594)+1,""))</f>
        <v/>
      </c>
      <c r="L595" t="s">
        <v>625</v>
      </c>
      <c r="M595" s="3" t="str">
        <f t="shared" si="154"/>
        <v/>
      </c>
      <c r="N595" s="3" t="str">
        <f>IF(C595="","",IF(AND(C595&lt;&gt;"",D595&lt;&gt;"",E595&lt;&gt;"",I595&lt;&gt;"",M595&lt;&gt;"",J595&lt;&gt;"",IFERROR(MATCH(INDEX($B:$B,MATCH($C595,$C:$C,0)),IMAGENES!$B:$B,0),-1)&gt;0),"'si'","'no'"))</f>
        <v/>
      </c>
      <c r="P595" t="str">
        <f t="shared" si="144"/>
        <v/>
      </c>
      <c r="Q595" t="str">
        <f t="shared" si="145"/>
        <v/>
      </c>
      <c r="R595" t="str">
        <f t="shared" si="146"/>
        <v/>
      </c>
      <c r="S595" t="str">
        <f t="shared" si="147"/>
        <v/>
      </c>
      <c r="T595" t="str">
        <f t="shared" si="148"/>
        <v/>
      </c>
      <c r="U595" t="str">
        <f t="shared" si="149"/>
        <v/>
      </c>
      <c r="V595" t="str">
        <f>IF($T595="","",INDEX(CATEGORIAS!$A:$A,MATCH($T595,CATEGORIAS!$B:$B,0)))</f>
        <v/>
      </c>
      <c r="W595" t="str">
        <f>IF($U595="","",INDEX(SUBCATEGORIAS!$A:$A,MATCH($U595,SUBCATEGORIAS!$B:$B,0)))</f>
        <v/>
      </c>
      <c r="X595" t="str">
        <f t="shared" si="150"/>
        <v/>
      </c>
      <c r="Y595" t="str">
        <f t="shared" si="155"/>
        <v/>
      </c>
      <c r="Z595" t="str">
        <f t="shared" si="156"/>
        <v/>
      </c>
      <c r="AB595">
        <v>593</v>
      </c>
      <c r="AC595" t="str">
        <f t="shared" si="159"/>
        <v/>
      </c>
      <c r="AD595" t="str">
        <f>IFERROR(IF(MATCH($AC586,$P:$P,0)&gt;0,CONCATENATE("disponible: ",INDEX($Z:$Z,MATCH($AC586,$P:$P,0)),","),0),"")</f>
        <v>disponible: 'si',</v>
      </c>
      <c r="AI595" t="str">
        <f>IF($D595="","",INDEX(CATEGORIAS!$A:$A,MATCH($D595,CATEGORIAS!$B:$B,0)))</f>
        <v/>
      </c>
      <c r="AJ595" t="str">
        <f>IF($E595="","",INDEX(SUBCATEGORIAS!$A:$A,MATCH($E595,SUBCATEGORIAS!$B:$B,0)))</f>
        <v/>
      </c>
      <c r="AK595" t="str">
        <f t="shared" si="151"/>
        <v/>
      </c>
      <c r="AM595" s="2" t="str">
        <f t="shared" si="157"/>
        <v/>
      </c>
      <c r="AN595" t="str">
        <f t="shared" si="158"/>
        <v/>
      </c>
      <c r="AO595" t="str">
        <f t="shared" si="152"/>
        <v/>
      </c>
      <c r="AP595" t="str">
        <f t="shared" si="153"/>
        <v/>
      </c>
    </row>
    <row r="596" spans="1:42" x14ac:dyDescent="0.25">
      <c r="A596" t="str">
        <f>IF(C596="","",MAX($A$2:A595)+1)</f>
        <v/>
      </c>
      <c r="B596" s="3" t="str">
        <f>IF(C596="","",IF(COUNTIF($C$2:$C595,$C596)=0,MAX($B$2:$B595)+1,""))</f>
        <v/>
      </c>
      <c r="L596" t="s">
        <v>625</v>
      </c>
      <c r="M596" s="3" t="str">
        <f t="shared" si="154"/>
        <v/>
      </c>
      <c r="N596" s="3" t="str">
        <f>IF(C596="","",IF(AND(C596&lt;&gt;"",D596&lt;&gt;"",E596&lt;&gt;"",I596&lt;&gt;"",M596&lt;&gt;"",J596&lt;&gt;"",IFERROR(MATCH(INDEX($B:$B,MATCH($C596,$C:$C,0)),IMAGENES!$B:$B,0),-1)&gt;0),"'si'","'no'"))</f>
        <v/>
      </c>
      <c r="P596" t="str">
        <f t="shared" si="144"/>
        <v/>
      </c>
      <c r="Q596" t="str">
        <f t="shared" si="145"/>
        <v/>
      </c>
      <c r="R596" t="str">
        <f t="shared" si="146"/>
        <v/>
      </c>
      <c r="S596" t="str">
        <f t="shared" si="147"/>
        <v/>
      </c>
      <c r="T596" t="str">
        <f t="shared" si="148"/>
        <v/>
      </c>
      <c r="U596" t="str">
        <f t="shared" si="149"/>
        <v/>
      </c>
      <c r="V596" t="str">
        <f>IF($T596="","",INDEX(CATEGORIAS!$A:$A,MATCH($T596,CATEGORIAS!$B:$B,0)))</f>
        <v/>
      </c>
      <c r="W596" t="str">
        <f>IF($U596="","",INDEX(SUBCATEGORIAS!$A:$A,MATCH($U596,SUBCATEGORIAS!$B:$B,0)))</f>
        <v/>
      </c>
      <c r="X596" t="str">
        <f t="shared" si="150"/>
        <v/>
      </c>
      <c r="Y596" t="str">
        <f t="shared" si="155"/>
        <v/>
      </c>
      <c r="Z596" t="str">
        <f t="shared" si="156"/>
        <v/>
      </c>
      <c r="AB596">
        <v>594</v>
      </c>
      <c r="AC596" t="str">
        <f t="shared" si="159"/>
        <v/>
      </c>
      <c r="AD596" t="str">
        <f>IFERROR(IF(MATCH($AC586,$P:$P,0)&gt;0,"},",0),"")</f>
        <v>},</v>
      </c>
      <c r="AI596" t="str">
        <f>IF($D596="","",INDEX(CATEGORIAS!$A:$A,MATCH($D596,CATEGORIAS!$B:$B,0)))</f>
        <v/>
      </c>
      <c r="AJ596" t="str">
        <f>IF($E596="","",INDEX(SUBCATEGORIAS!$A:$A,MATCH($E596,SUBCATEGORIAS!$B:$B,0)))</f>
        <v/>
      </c>
      <c r="AK596" t="str">
        <f t="shared" si="151"/>
        <v/>
      </c>
      <c r="AM596" s="2" t="str">
        <f t="shared" si="157"/>
        <v/>
      </c>
      <c r="AN596" t="str">
        <f t="shared" si="158"/>
        <v/>
      </c>
      <c r="AO596" t="str">
        <f t="shared" si="152"/>
        <v/>
      </c>
      <c r="AP596" t="str">
        <f t="shared" si="153"/>
        <v/>
      </c>
    </row>
    <row r="597" spans="1:42" x14ac:dyDescent="0.25">
      <c r="A597" t="str">
        <f>IF(C597="","",MAX($A$2:A596)+1)</f>
        <v/>
      </c>
      <c r="B597" s="3" t="str">
        <f>IF(C597="","",IF(COUNTIF($C$2:$C596,$C597)=0,MAX($B$2:$B596)+1,""))</f>
        <v/>
      </c>
      <c r="L597" t="s">
        <v>625</v>
      </c>
      <c r="M597" s="3" t="str">
        <f t="shared" si="154"/>
        <v/>
      </c>
      <c r="N597" s="3" t="str">
        <f>IF(C597="","",IF(AND(C597&lt;&gt;"",D597&lt;&gt;"",E597&lt;&gt;"",I597&lt;&gt;"",M597&lt;&gt;"",J597&lt;&gt;"",IFERROR(MATCH(INDEX($B:$B,MATCH($C597,$C:$C,0)),IMAGENES!$B:$B,0),-1)&gt;0),"'si'","'no'"))</f>
        <v/>
      </c>
      <c r="P597" t="str">
        <f t="shared" si="144"/>
        <v/>
      </c>
      <c r="Q597" t="str">
        <f t="shared" si="145"/>
        <v/>
      </c>
      <c r="R597" t="str">
        <f t="shared" si="146"/>
        <v/>
      </c>
      <c r="S597" t="str">
        <f t="shared" si="147"/>
        <v/>
      </c>
      <c r="T597" t="str">
        <f t="shared" si="148"/>
        <v/>
      </c>
      <c r="U597" t="str">
        <f t="shared" si="149"/>
        <v/>
      </c>
      <c r="V597" t="str">
        <f>IF($T597="","",INDEX(CATEGORIAS!$A:$A,MATCH($T597,CATEGORIAS!$B:$B,0)))</f>
        <v/>
      </c>
      <c r="W597" t="str">
        <f>IF($U597="","",INDEX(SUBCATEGORIAS!$A:$A,MATCH($U597,SUBCATEGORIAS!$B:$B,0)))</f>
        <v/>
      </c>
      <c r="X597" t="str">
        <f t="shared" si="150"/>
        <v/>
      </c>
      <c r="Y597" t="str">
        <f t="shared" si="155"/>
        <v/>
      </c>
      <c r="Z597" t="str">
        <f t="shared" si="156"/>
        <v/>
      </c>
      <c r="AB597">
        <v>595</v>
      </c>
      <c r="AC597">
        <f t="shared" si="159"/>
        <v>55</v>
      </c>
      <c r="AD597" t="str">
        <f>IFERROR(IF(MATCH($AC597,$P:$P,0)&gt;0,"{",0),"")</f>
        <v>{</v>
      </c>
      <c r="AI597" t="str">
        <f>IF($D597="","",INDEX(CATEGORIAS!$A:$A,MATCH($D597,CATEGORIAS!$B:$B,0)))</f>
        <v/>
      </c>
      <c r="AJ597" t="str">
        <f>IF($E597="","",INDEX(SUBCATEGORIAS!$A:$A,MATCH($E597,SUBCATEGORIAS!$B:$B,0)))</f>
        <v/>
      </c>
      <c r="AK597" t="str">
        <f t="shared" si="151"/>
        <v/>
      </c>
      <c r="AM597" s="2" t="str">
        <f t="shared" si="157"/>
        <v/>
      </c>
      <c r="AN597" t="str">
        <f t="shared" si="158"/>
        <v/>
      </c>
      <c r="AO597" t="str">
        <f t="shared" si="152"/>
        <v/>
      </c>
      <c r="AP597" t="str">
        <f t="shared" si="153"/>
        <v/>
      </c>
    </row>
    <row r="598" spans="1:42" x14ac:dyDescent="0.25">
      <c r="A598" t="str">
        <f>IF(C598="","",MAX($A$2:A597)+1)</f>
        <v/>
      </c>
      <c r="B598" s="3" t="str">
        <f>IF(C598="","",IF(COUNTIF($C$2:$C597,$C598)=0,MAX($B$2:$B597)+1,""))</f>
        <v/>
      </c>
      <c r="L598" t="s">
        <v>625</v>
      </c>
      <c r="M598" s="3" t="str">
        <f t="shared" si="154"/>
        <v/>
      </c>
      <c r="N598" s="3" t="str">
        <f>IF(C598="","",IF(AND(C598&lt;&gt;"",D598&lt;&gt;"",E598&lt;&gt;"",I598&lt;&gt;"",M598&lt;&gt;"",J598&lt;&gt;"",IFERROR(MATCH(INDEX($B:$B,MATCH($C598,$C:$C,0)),IMAGENES!$B:$B,0),-1)&gt;0),"'si'","'no'"))</f>
        <v/>
      </c>
      <c r="P598" t="str">
        <f t="shared" si="144"/>
        <v/>
      </c>
      <c r="Q598" t="str">
        <f t="shared" si="145"/>
        <v/>
      </c>
      <c r="R598" t="str">
        <f t="shared" si="146"/>
        <v/>
      </c>
      <c r="S598" t="str">
        <f t="shared" si="147"/>
        <v/>
      </c>
      <c r="T598" t="str">
        <f t="shared" si="148"/>
        <v/>
      </c>
      <c r="U598" t="str">
        <f t="shared" si="149"/>
        <v/>
      </c>
      <c r="V598" t="str">
        <f>IF($T598="","",INDEX(CATEGORIAS!$A:$A,MATCH($T598,CATEGORIAS!$B:$B,0)))</f>
        <v/>
      </c>
      <c r="W598" t="str">
        <f>IF($U598="","",INDEX(SUBCATEGORIAS!$A:$A,MATCH($U598,SUBCATEGORIAS!$B:$B,0)))</f>
        <v/>
      </c>
      <c r="X598" t="str">
        <f t="shared" si="150"/>
        <v/>
      </c>
      <c r="Y598" t="str">
        <f t="shared" si="155"/>
        <v/>
      </c>
      <c r="Z598" t="str">
        <f t="shared" si="156"/>
        <v/>
      </c>
      <c r="AB598">
        <v>596</v>
      </c>
      <c r="AC598" t="str">
        <f t="shared" si="159"/>
        <v/>
      </c>
      <c r="AD598" t="str">
        <f>IFERROR(IF(MATCH($AC597,$P:$P,0)&gt;0,CONCATENATE("id_articulo: ",$AC597,","),0),"")</f>
        <v>id_articulo: 55,</v>
      </c>
      <c r="AI598" t="str">
        <f>IF($D598="","",INDEX(CATEGORIAS!$A:$A,MATCH($D598,CATEGORIAS!$B:$B,0)))</f>
        <v/>
      </c>
      <c r="AJ598" t="str">
        <f>IF($E598="","",INDEX(SUBCATEGORIAS!$A:$A,MATCH($E598,SUBCATEGORIAS!$B:$B,0)))</f>
        <v/>
      </c>
      <c r="AK598" t="str">
        <f t="shared" si="151"/>
        <v/>
      </c>
      <c r="AM598" s="2" t="str">
        <f t="shared" si="157"/>
        <v/>
      </c>
      <c r="AN598" t="str">
        <f t="shared" si="158"/>
        <v/>
      </c>
      <c r="AO598" t="str">
        <f t="shared" si="152"/>
        <v/>
      </c>
      <c r="AP598" t="str">
        <f t="shared" si="153"/>
        <v/>
      </c>
    </row>
    <row r="599" spans="1:42" x14ac:dyDescent="0.25">
      <c r="A599" t="str">
        <f>IF(C599="","",MAX($A$2:A598)+1)</f>
        <v/>
      </c>
      <c r="B599" s="3" t="str">
        <f>IF(C599="","",IF(COUNTIF($C$2:$C598,$C599)=0,MAX($B$2:$B598)+1,""))</f>
        <v/>
      </c>
      <c r="L599" t="s">
        <v>625</v>
      </c>
      <c r="M599" s="3" t="str">
        <f t="shared" si="154"/>
        <v/>
      </c>
      <c r="N599" s="3" t="str">
        <f>IF(C599="","",IF(AND(C599&lt;&gt;"",D599&lt;&gt;"",E599&lt;&gt;"",I599&lt;&gt;"",M599&lt;&gt;"",J599&lt;&gt;"",IFERROR(MATCH(INDEX($B:$B,MATCH($C599,$C:$C,0)),IMAGENES!$B:$B,0),-1)&gt;0),"'si'","'no'"))</f>
        <v/>
      </c>
      <c r="P599" t="str">
        <f t="shared" si="144"/>
        <v/>
      </c>
      <c r="Q599" t="str">
        <f t="shared" si="145"/>
        <v/>
      </c>
      <c r="R599" t="str">
        <f t="shared" si="146"/>
        <v/>
      </c>
      <c r="S599" t="str">
        <f t="shared" si="147"/>
        <v/>
      </c>
      <c r="T599" t="str">
        <f t="shared" si="148"/>
        <v/>
      </c>
      <c r="U599" t="str">
        <f t="shared" si="149"/>
        <v/>
      </c>
      <c r="V599" t="str">
        <f>IF($T599="","",INDEX(CATEGORIAS!$A:$A,MATCH($T599,CATEGORIAS!$B:$B,0)))</f>
        <v/>
      </c>
      <c r="W599" t="str">
        <f>IF($U599="","",INDEX(SUBCATEGORIAS!$A:$A,MATCH($U599,SUBCATEGORIAS!$B:$B,0)))</f>
        <v/>
      </c>
      <c r="X599" t="str">
        <f t="shared" si="150"/>
        <v/>
      </c>
      <c r="Y599" t="str">
        <f t="shared" si="155"/>
        <v/>
      </c>
      <c r="Z599" t="str">
        <f t="shared" si="156"/>
        <v/>
      </c>
      <c r="AB599">
        <v>597</v>
      </c>
      <c r="AC599" t="str">
        <f t="shared" si="159"/>
        <v/>
      </c>
      <c r="AD599" t="str">
        <f>IFERROR(IF(MATCH($AC597,$P:$P,0)&gt;0,CONCATENATE("nombre: '",INDEX($Q:$Q,MATCH($AC597,$P:$P,0)),"',"),0),"")</f>
        <v>nombre: 'Cometa de Chile',</v>
      </c>
      <c r="AI599" t="str">
        <f>IF($D599="","",INDEX(CATEGORIAS!$A:$A,MATCH($D599,CATEGORIAS!$B:$B,0)))</f>
        <v/>
      </c>
      <c r="AJ599" t="str">
        <f>IF($E599="","",INDEX(SUBCATEGORIAS!$A:$A,MATCH($E599,SUBCATEGORIAS!$B:$B,0)))</f>
        <v/>
      </c>
      <c r="AK599" t="str">
        <f t="shared" si="151"/>
        <v/>
      </c>
      <c r="AM599" s="2" t="str">
        <f t="shared" si="157"/>
        <v/>
      </c>
      <c r="AN599" t="str">
        <f t="shared" si="158"/>
        <v/>
      </c>
      <c r="AO599" t="str">
        <f t="shared" si="152"/>
        <v/>
      </c>
      <c r="AP599" t="str">
        <f t="shared" si="153"/>
        <v/>
      </c>
    </row>
    <row r="600" spans="1:42" x14ac:dyDescent="0.25">
      <c r="A600" t="str">
        <f>IF(C600="","",MAX($A$2:A599)+1)</f>
        <v/>
      </c>
      <c r="B600" s="3" t="str">
        <f>IF(C600="","",IF(COUNTIF($C$2:$C599,$C600)=0,MAX($B$2:$B599)+1,""))</f>
        <v/>
      </c>
      <c r="L600" t="s">
        <v>625</v>
      </c>
      <c r="M600" s="3" t="str">
        <f t="shared" si="154"/>
        <v/>
      </c>
      <c r="N600" s="3" t="str">
        <f>IF(C600="","",IF(AND(C600&lt;&gt;"",D600&lt;&gt;"",E600&lt;&gt;"",I600&lt;&gt;"",M600&lt;&gt;"",J600&lt;&gt;"",IFERROR(MATCH(INDEX($B:$B,MATCH($C600,$C:$C,0)),IMAGENES!$B:$B,0),-1)&gt;0),"'si'","'no'"))</f>
        <v/>
      </c>
      <c r="P600" t="str">
        <f t="shared" si="144"/>
        <v/>
      </c>
      <c r="Q600" t="str">
        <f t="shared" si="145"/>
        <v/>
      </c>
      <c r="R600" t="str">
        <f t="shared" si="146"/>
        <v/>
      </c>
      <c r="S600" t="str">
        <f t="shared" si="147"/>
        <v/>
      </c>
      <c r="T600" t="str">
        <f t="shared" si="148"/>
        <v/>
      </c>
      <c r="U600" t="str">
        <f t="shared" si="149"/>
        <v/>
      </c>
      <c r="V600" t="str">
        <f>IF($T600="","",INDEX(CATEGORIAS!$A:$A,MATCH($T600,CATEGORIAS!$B:$B,0)))</f>
        <v/>
      </c>
      <c r="W600" t="str">
        <f>IF($U600="","",INDEX(SUBCATEGORIAS!$A:$A,MATCH($U600,SUBCATEGORIAS!$B:$B,0)))</f>
        <v/>
      </c>
      <c r="X600" t="str">
        <f t="shared" si="150"/>
        <v/>
      </c>
      <c r="Y600" t="str">
        <f t="shared" si="155"/>
        <v/>
      </c>
      <c r="Z600" t="str">
        <f t="shared" si="156"/>
        <v/>
      </c>
      <c r="AB600">
        <v>598</v>
      </c>
      <c r="AC600" t="str">
        <f t="shared" si="159"/>
        <v/>
      </c>
      <c r="AD600" t="str">
        <f>IFERROR(IF(MATCH($AC597,$P:$P,0)&gt;0,CONCATENATE("descripcion: '",INDEX($R:$R,MATCH($AC597,$P:$P,0)),"',"),0),"")</f>
        <v>descripcion: 'Cometa de Chile 120x60cm.',</v>
      </c>
      <c r="AI600" t="str">
        <f>IF($D600="","",INDEX(CATEGORIAS!$A:$A,MATCH($D600,CATEGORIAS!$B:$B,0)))</f>
        <v/>
      </c>
      <c r="AJ600" t="str">
        <f>IF($E600="","",INDEX(SUBCATEGORIAS!$A:$A,MATCH($E600,SUBCATEGORIAS!$B:$B,0)))</f>
        <v/>
      </c>
      <c r="AK600" t="str">
        <f t="shared" si="151"/>
        <v/>
      </c>
      <c r="AM600" s="2" t="str">
        <f t="shared" si="157"/>
        <v/>
      </c>
      <c r="AN600" t="str">
        <f t="shared" si="158"/>
        <v/>
      </c>
      <c r="AO600" t="str">
        <f t="shared" si="152"/>
        <v/>
      </c>
      <c r="AP600" t="str">
        <f t="shared" si="153"/>
        <v/>
      </c>
    </row>
    <row r="601" spans="1:42" x14ac:dyDescent="0.25">
      <c r="A601" t="str">
        <f>IF(C601="","",MAX($A$2:A600)+1)</f>
        <v/>
      </c>
      <c r="B601" s="3" t="str">
        <f>IF(C601="","",IF(COUNTIF($C$2:$C600,$C601)=0,MAX($B$2:$B600)+1,""))</f>
        <v/>
      </c>
      <c r="L601" t="s">
        <v>625</v>
      </c>
      <c r="M601" s="3" t="str">
        <f t="shared" si="154"/>
        <v/>
      </c>
      <c r="N601" s="3" t="str">
        <f>IF(C601="","",IF(AND(C601&lt;&gt;"",D601&lt;&gt;"",E601&lt;&gt;"",I601&lt;&gt;"",M601&lt;&gt;"",J601&lt;&gt;"",IFERROR(MATCH(INDEX($B:$B,MATCH($C601,$C:$C,0)),IMAGENES!$B:$B,0),-1)&gt;0),"'si'","'no'"))</f>
        <v/>
      </c>
      <c r="P601" t="str">
        <f t="shared" si="144"/>
        <v/>
      </c>
      <c r="Q601" t="str">
        <f t="shared" si="145"/>
        <v/>
      </c>
      <c r="R601" t="str">
        <f t="shared" si="146"/>
        <v/>
      </c>
      <c r="S601" t="str">
        <f t="shared" si="147"/>
        <v/>
      </c>
      <c r="T601" t="str">
        <f t="shared" si="148"/>
        <v/>
      </c>
      <c r="U601" t="str">
        <f t="shared" si="149"/>
        <v/>
      </c>
      <c r="V601" t="str">
        <f>IF($T601="","",INDEX(CATEGORIAS!$A:$A,MATCH($T601,CATEGORIAS!$B:$B,0)))</f>
        <v/>
      </c>
      <c r="W601" t="str">
        <f>IF($U601="","",INDEX(SUBCATEGORIAS!$A:$A,MATCH($U601,SUBCATEGORIAS!$B:$B,0)))</f>
        <v/>
      </c>
      <c r="X601" t="str">
        <f t="shared" si="150"/>
        <v/>
      </c>
      <c r="Y601" t="str">
        <f t="shared" si="155"/>
        <v/>
      </c>
      <c r="Z601" t="str">
        <f t="shared" si="156"/>
        <v/>
      </c>
      <c r="AB601">
        <v>599</v>
      </c>
      <c r="AC601" t="str">
        <f t="shared" si="159"/>
        <v/>
      </c>
      <c r="AD601" t="str">
        <f>IFERROR(IF(MATCH($AC597,$P:$P,0)&gt;0,CONCATENATE("descripcion_larga: '",INDEX($S:$S,MATCH($AC597,$P:$P,0)),"',"),0),"")</f>
        <v>descripcion_larga: '0',</v>
      </c>
      <c r="AI601" t="str">
        <f>IF($D601="","",INDEX(CATEGORIAS!$A:$A,MATCH($D601,CATEGORIAS!$B:$B,0)))</f>
        <v/>
      </c>
      <c r="AJ601" t="str">
        <f>IF($E601="","",INDEX(SUBCATEGORIAS!$A:$A,MATCH($E601,SUBCATEGORIAS!$B:$B,0)))</f>
        <v/>
      </c>
      <c r="AK601" t="str">
        <f t="shared" si="151"/>
        <v/>
      </c>
      <c r="AM601" s="2" t="str">
        <f t="shared" si="157"/>
        <v/>
      </c>
      <c r="AN601" t="str">
        <f t="shared" si="158"/>
        <v/>
      </c>
      <c r="AO601" t="str">
        <f t="shared" si="152"/>
        <v/>
      </c>
      <c r="AP601" t="str">
        <f t="shared" si="153"/>
        <v/>
      </c>
    </row>
    <row r="602" spans="1:42" x14ac:dyDescent="0.25">
      <c r="A602" t="str">
        <f>IF(C602="","",MAX($A$2:A601)+1)</f>
        <v/>
      </c>
      <c r="B602" s="3" t="str">
        <f>IF(C602="","",IF(COUNTIF($C$2:$C601,$C602)=0,MAX($B$2:$B601)+1,""))</f>
        <v/>
      </c>
      <c r="L602" t="s">
        <v>625</v>
      </c>
      <c r="M602" s="3" t="str">
        <f t="shared" si="154"/>
        <v/>
      </c>
      <c r="N602" s="3" t="str">
        <f>IF(C602="","",IF(AND(C602&lt;&gt;"",D602&lt;&gt;"",E602&lt;&gt;"",I602&lt;&gt;"",M602&lt;&gt;"",J602&lt;&gt;"",IFERROR(MATCH(INDEX($B:$B,MATCH($C602,$C:$C,0)),IMAGENES!$B:$B,0),-1)&gt;0),"'si'","'no'"))</f>
        <v/>
      </c>
      <c r="P602" t="str">
        <f t="shared" si="144"/>
        <v/>
      </c>
      <c r="Q602" t="str">
        <f t="shared" si="145"/>
        <v/>
      </c>
      <c r="R602" t="str">
        <f t="shared" si="146"/>
        <v/>
      </c>
      <c r="S602" t="str">
        <f t="shared" si="147"/>
        <v/>
      </c>
      <c r="T602" t="str">
        <f t="shared" si="148"/>
        <v/>
      </c>
      <c r="U602" t="str">
        <f t="shared" si="149"/>
        <v/>
      </c>
      <c r="V602" t="str">
        <f>IF($T602="","",INDEX(CATEGORIAS!$A:$A,MATCH($T602,CATEGORIAS!$B:$B,0)))</f>
        <v/>
      </c>
      <c r="W602" t="str">
        <f>IF($U602="","",INDEX(SUBCATEGORIAS!$A:$A,MATCH($U602,SUBCATEGORIAS!$B:$B,0)))</f>
        <v/>
      </c>
      <c r="X602" t="str">
        <f t="shared" si="150"/>
        <v/>
      </c>
      <c r="Y602" t="str">
        <f t="shared" si="155"/>
        <v/>
      </c>
      <c r="Z602" t="str">
        <f t="shared" si="156"/>
        <v/>
      </c>
      <c r="AB602">
        <v>600</v>
      </c>
      <c r="AC602" t="str">
        <f t="shared" si="159"/>
        <v/>
      </c>
      <c r="AD602" t="str">
        <f>IFERROR(IF(MATCH($AC597,$P:$P,0)&gt;0,CONCATENATE("id_categoria: '",INDEX($V:$V,MATCH($AC597,$P:$P,0)),"',"),0),"")</f>
        <v>id_categoria: '7',</v>
      </c>
      <c r="AI602" t="str">
        <f>IF($D602="","",INDEX(CATEGORIAS!$A:$A,MATCH($D602,CATEGORIAS!$B:$B,0)))</f>
        <v/>
      </c>
      <c r="AJ602" t="str">
        <f>IF($E602="","",INDEX(SUBCATEGORIAS!$A:$A,MATCH($E602,SUBCATEGORIAS!$B:$B,0)))</f>
        <v/>
      </c>
      <c r="AK602" t="str">
        <f t="shared" si="151"/>
        <v/>
      </c>
      <c r="AM602" s="2" t="str">
        <f t="shared" si="157"/>
        <v/>
      </c>
      <c r="AN602" t="str">
        <f t="shared" si="158"/>
        <v/>
      </c>
      <c r="AO602" t="str">
        <f t="shared" si="152"/>
        <v/>
      </c>
      <c r="AP602" t="str">
        <f t="shared" si="153"/>
        <v/>
      </c>
    </row>
    <row r="603" spans="1:42" x14ac:dyDescent="0.25">
      <c r="A603" t="str">
        <f>IF(C603="","",MAX($A$2:A602)+1)</f>
        <v/>
      </c>
      <c r="B603" s="3" t="str">
        <f>IF(C603="","",IF(COUNTIF($C$2:$C602,$C603)=0,MAX($B$2:$B602)+1,""))</f>
        <v/>
      </c>
      <c r="L603" t="s">
        <v>625</v>
      </c>
      <c r="M603" s="3" t="str">
        <f t="shared" si="154"/>
        <v/>
      </c>
      <c r="N603" s="3" t="str">
        <f>IF(C603="","",IF(AND(C603&lt;&gt;"",D603&lt;&gt;"",E603&lt;&gt;"",I603&lt;&gt;"",M603&lt;&gt;"",J603&lt;&gt;"",IFERROR(MATCH(INDEX($B:$B,MATCH($C603,$C:$C,0)),IMAGENES!$B:$B,0),-1)&gt;0),"'si'","'no'"))</f>
        <v/>
      </c>
      <c r="P603" t="str">
        <f t="shared" si="144"/>
        <v/>
      </c>
      <c r="Q603" t="str">
        <f t="shared" si="145"/>
        <v/>
      </c>
      <c r="R603" t="str">
        <f t="shared" si="146"/>
        <v/>
      </c>
      <c r="S603" t="str">
        <f t="shared" si="147"/>
        <v/>
      </c>
      <c r="T603" t="str">
        <f t="shared" si="148"/>
        <v/>
      </c>
      <c r="U603" t="str">
        <f t="shared" si="149"/>
        <v/>
      </c>
      <c r="V603" t="str">
        <f>IF($T603="","",INDEX(CATEGORIAS!$A:$A,MATCH($T603,CATEGORIAS!$B:$B,0)))</f>
        <v/>
      </c>
      <c r="W603" t="str">
        <f>IF($U603="","",INDEX(SUBCATEGORIAS!$A:$A,MATCH($U603,SUBCATEGORIAS!$B:$B,0)))</f>
        <v/>
      </c>
      <c r="X603" t="str">
        <f t="shared" si="150"/>
        <v/>
      </c>
      <c r="Y603" t="str">
        <f t="shared" si="155"/>
        <v/>
      </c>
      <c r="Z603" t="str">
        <f t="shared" si="156"/>
        <v/>
      </c>
      <c r="AB603">
        <v>601</v>
      </c>
      <c r="AC603" t="str">
        <f t="shared" si="159"/>
        <v/>
      </c>
      <c r="AD603" t="str">
        <f>IFERROR(IF(MATCH($AC597,$P:$P,0)&gt;0,CONCATENATE("id_subcategoria: '",INDEX($W:$W,MATCH($AC597,$P:$P,0)),"',"),0),"")</f>
        <v>id_subcategoria: '35',</v>
      </c>
      <c r="AI603" t="str">
        <f>IF($D603="","",INDEX(CATEGORIAS!$A:$A,MATCH($D603,CATEGORIAS!$B:$B,0)))</f>
        <v/>
      </c>
      <c r="AJ603" t="str">
        <f>IF($E603="","",INDEX(SUBCATEGORIAS!$A:$A,MATCH($E603,SUBCATEGORIAS!$B:$B,0)))</f>
        <v/>
      </c>
      <c r="AK603" t="str">
        <f t="shared" si="151"/>
        <v/>
      </c>
      <c r="AM603" s="2" t="str">
        <f t="shared" si="157"/>
        <v/>
      </c>
      <c r="AN603" t="str">
        <f t="shared" si="158"/>
        <v/>
      </c>
      <c r="AO603" t="str">
        <f t="shared" si="152"/>
        <v/>
      </c>
      <c r="AP603" t="str">
        <f t="shared" si="153"/>
        <v/>
      </c>
    </row>
    <row r="604" spans="1:42" x14ac:dyDescent="0.25">
      <c r="A604" t="str">
        <f>IF(C604="","",MAX($A$2:A603)+1)</f>
        <v/>
      </c>
      <c r="B604" s="3" t="str">
        <f>IF(C604="","",IF(COUNTIF($C$2:$C603,$C604)=0,MAX($B$2:$B603)+1,""))</f>
        <v/>
      </c>
      <c r="L604" t="s">
        <v>625</v>
      </c>
      <c r="M604" s="3" t="str">
        <f t="shared" si="154"/>
        <v/>
      </c>
      <c r="N604" s="3" t="str">
        <f>IF(C604="","",IF(AND(C604&lt;&gt;"",D604&lt;&gt;"",E604&lt;&gt;"",I604&lt;&gt;"",M604&lt;&gt;"",J604&lt;&gt;"",IFERROR(MATCH(INDEX($B:$B,MATCH($C604,$C:$C,0)),IMAGENES!$B:$B,0),-1)&gt;0),"'si'","'no'"))</f>
        <v/>
      </c>
      <c r="P604" t="str">
        <f t="shared" si="144"/>
        <v/>
      </c>
      <c r="Q604" t="str">
        <f t="shared" si="145"/>
        <v/>
      </c>
      <c r="R604" t="str">
        <f t="shared" si="146"/>
        <v/>
      </c>
      <c r="S604" t="str">
        <f t="shared" si="147"/>
        <v/>
      </c>
      <c r="T604" t="str">
        <f t="shared" si="148"/>
        <v/>
      </c>
      <c r="U604" t="str">
        <f t="shared" si="149"/>
        <v/>
      </c>
      <c r="V604" t="str">
        <f>IF($T604="","",INDEX(CATEGORIAS!$A:$A,MATCH($T604,CATEGORIAS!$B:$B,0)))</f>
        <v/>
      </c>
      <c r="W604" t="str">
        <f>IF($U604="","",INDEX(SUBCATEGORIAS!$A:$A,MATCH($U604,SUBCATEGORIAS!$B:$B,0)))</f>
        <v/>
      </c>
      <c r="X604" t="str">
        <f t="shared" si="150"/>
        <v/>
      </c>
      <c r="Y604" t="str">
        <f t="shared" si="155"/>
        <v/>
      </c>
      <c r="Z604" t="str">
        <f t="shared" si="156"/>
        <v/>
      </c>
      <c r="AB604">
        <v>602</v>
      </c>
      <c r="AC604" t="str">
        <f t="shared" si="159"/>
        <v/>
      </c>
      <c r="AD604" t="str">
        <f>IFERROR(IF(MATCH($AC597,$P:$P,0)&gt;0,CONCATENATE("precio: ",INDEX($X:$X,MATCH($AC597,$P:$P,0)),","),0),"")</f>
        <v>precio: 2000,</v>
      </c>
      <c r="AI604" t="str">
        <f>IF($D604="","",INDEX(CATEGORIAS!$A:$A,MATCH($D604,CATEGORIAS!$B:$B,0)))</f>
        <v/>
      </c>
      <c r="AJ604" t="str">
        <f>IF($E604="","",INDEX(SUBCATEGORIAS!$A:$A,MATCH($E604,SUBCATEGORIAS!$B:$B,0)))</f>
        <v/>
      </c>
      <c r="AK604" t="str">
        <f t="shared" si="151"/>
        <v/>
      </c>
      <c r="AM604" s="2" t="str">
        <f t="shared" si="157"/>
        <v/>
      </c>
      <c r="AN604" t="str">
        <f t="shared" si="158"/>
        <v/>
      </c>
      <c r="AO604" t="str">
        <f t="shared" si="152"/>
        <v/>
      </c>
      <c r="AP604" t="str">
        <f t="shared" si="153"/>
        <v/>
      </c>
    </row>
    <row r="605" spans="1:42" x14ac:dyDescent="0.25">
      <c r="A605" t="str">
        <f>IF(C605="","",MAX($A$2:A604)+1)</f>
        <v/>
      </c>
      <c r="B605" s="3" t="str">
        <f>IF(C605="","",IF(COUNTIF($C$2:$C604,$C605)=0,MAX($B$2:$B604)+1,""))</f>
        <v/>
      </c>
      <c r="L605" t="s">
        <v>625</v>
      </c>
      <c r="M605" s="3" t="str">
        <f t="shared" si="154"/>
        <v/>
      </c>
      <c r="N605" s="3" t="str">
        <f>IF(C605="","",IF(AND(C605&lt;&gt;"",D605&lt;&gt;"",E605&lt;&gt;"",I605&lt;&gt;"",M605&lt;&gt;"",J605&lt;&gt;"",IFERROR(MATCH(INDEX($B:$B,MATCH($C605,$C:$C,0)),IMAGENES!$B:$B,0),-1)&gt;0),"'si'","'no'"))</f>
        <v/>
      </c>
      <c r="P605" t="str">
        <f t="shared" si="144"/>
        <v/>
      </c>
      <c r="Q605" t="str">
        <f t="shared" si="145"/>
        <v/>
      </c>
      <c r="R605" t="str">
        <f t="shared" si="146"/>
        <v/>
      </c>
      <c r="S605" t="str">
        <f t="shared" si="147"/>
        <v/>
      </c>
      <c r="T605" t="str">
        <f t="shared" si="148"/>
        <v/>
      </c>
      <c r="U605" t="str">
        <f t="shared" si="149"/>
        <v/>
      </c>
      <c r="V605" t="str">
        <f>IF($T605="","",INDEX(CATEGORIAS!$A:$A,MATCH($T605,CATEGORIAS!$B:$B,0)))</f>
        <v/>
      </c>
      <c r="W605" t="str">
        <f>IF($U605="","",INDEX(SUBCATEGORIAS!$A:$A,MATCH($U605,SUBCATEGORIAS!$B:$B,0)))</f>
        <v/>
      </c>
      <c r="X605" t="str">
        <f t="shared" si="150"/>
        <v/>
      </c>
      <c r="Y605" t="str">
        <f t="shared" si="155"/>
        <v/>
      </c>
      <c r="Z605" t="str">
        <f t="shared" si="156"/>
        <v/>
      </c>
      <c r="AB605">
        <v>603</v>
      </c>
      <c r="AC605" t="str">
        <f t="shared" si="159"/>
        <v/>
      </c>
      <c r="AD605" t="str">
        <f>IFERROR(IF(MATCH($AC597,$P:$P,0)&gt;0,CONCATENATE("video: ",IF(OR(INDEX($Y:$Y,MATCH($AC597,$P:$P,0))=0,INDEX($Y:$Y,MATCH($AC597,$P:$P,0))=" ",INDEX($Y:$Y,MATCH($AC597,$P:$P,0))=""),CONCATENATE(CHAR(39),CHAR(39)),CONCATENATE(CHAR(39),INDEX($Y:$Y,MATCH($AC597,$P:$P,0)),CHAR(39))),","),0),"")</f>
        <v>video: '',</v>
      </c>
      <c r="AI605" t="str">
        <f>IF($D605="","",INDEX(CATEGORIAS!$A:$A,MATCH($D605,CATEGORIAS!$B:$B,0)))</f>
        <v/>
      </c>
      <c r="AJ605" t="str">
        <f>IF($E605="","",INDEX(SUBCATEGORIAS!$A:$A,MATCH($E605,SUBCATEGORIAS!$B:$B,0)))</f>
        <v/>
      </c>
      <c r="AK605" t="str">
        <f t="shared" si="151"/>
        <v/>
      </c>
      <c r="AM605" s="2" t="str">
        <f t="shared" si="157"/>
        <v/>
      </c>
      <c r="AN605" t="str">
        <f t="shared" si="158"/>
        <v/>
      </c>
      <c r="AO605" t="str">
        <f t="shared" si="152"/>
        <v/>
      </c>
      <c r="AP605" t="str">
        <f t="shared" si="153"/>
        <v/>
      </c>
    </row>
    <row r="606" spans="1:42" x14ac:dyDescent="0.25">
      <c r="A606" t="str">
        <f>IF(C606="","",MAX($A$2:A605)+1)</f>
        <v/>
      </c>
      <c r="B606" s="3" t="str">
        <f>IF(C606="","",IF(COUNTIF($C$2:$C605,$C606)=0,MAX($B$2:$B605)+1,""))</f>
        <v/>
      </c>
      <c r="L606" t="s">
        <v>625</v>
      </c>
      <c r="M606" s="3" t="str">
        <f t="shared" si="154"/>
        <v/>
      </c>
      <c r="N606" s="3" t="str">
        <f>IF(C606="","",IF(AND(C606&lt;&gt;"",D606&lt;&gt;"",E606&lt;&gt;"",I606&lt;&gt;"",M606&lt;&gt;"",J606&lt;&gt;"",IFERROR(MATCH(INDEX($B:$B,MATCH($C606,$C:$C,0)),IMAGENES!$B:$B,0),-1)&gt;0),"'si'","'no'"))</f>
        <v/>
      </c>
      <c r="P606" t="str">
        <f t="shared" si="144"/>
        <v/>
      </c>
      <c r="Q606" t="str">
        <f t="shared" si="145"/>
        <v/>
      </c>
      <c r="R606" t="str">
        <f t="shared" si="146"/>
        <v/>
      </c>
      <c r="S606" t="str">
        <f t="shared" si="147"/>
        <v/>
      </c>
      <c r="T606" t="str">
        <f t="shared" si="148"/>
        <v/>
      </c>
      <c r="U606" t="str">
        <f t="shared" si="149"/>
        <v/>
      </c>
      <c r="V606" t="str">
        <f>IF($T606="","",INDEX(CATEGORIAS!$A:$A,MATCH($T606,CATEGORIAS!$B:$B,0)))</f>
        <v/>
      </c>
      <c r="W606" t="str">
        <f>IF($U606="","",INDEX(SUBCATEGORIAS!$A:$A,MATCH($U606,SUBCATEGORIAS!$B:$B,0)))</f>
        <v/>
      </c>
      <c r="X606" t="str">
        <f t="shared" si="150"/>
        <v/>
      </c>
      <c r="Y606" t="str">
        <f t="shared" si="155"/>
        <v/>
      </c>
      <c r="Z606" t="str">
        <f t="shared" si="156"/>
        <v/>
      </c>
      <c r="AB606">
        <v>604</v>
      </c>
      <c r="AC606" t="str">
        <f t="shared" si="159"/>
        <v/>
      </c>
      <c r="AD606" t="str">
        <f>IFERROR(IF(MATCH($AC597,$P:$P,0)&gt;0,CONCATENATE("disponible: ",INDEX($Z:$Z,MATCH($AC597,$P:$P,0)),","),0),"")</f>
        <v>disponible: 'si',</v>
      </c>
      <c r="AI606" t="str">
        <f>IF($D606="","",INDEX(CATEGORIAS!$A:$A,MATCH($D606,CATEGORIAS!$B:$B,0)))</f>
        <v/>
      </c>
      <c r="AJ606" t="str">
        <f>IF($E606="","",INDEX(SUBCATEGORIAS!$A:$A,MATCH($E606,SUBCATEGORIAS!$B:$B,0)))</f>
        <v/>
      </c>
      <c r="AK606" t="str">
        <f t="shared" si="151"/>
        <v/>
      </c>
      <c r="AM606" s="2" t="str">
        <f t="shared" si="157"/>
        <v/>
      </c>
      <c r="AN606" t="str">
        <f t="shared" si="158"/>
        <v/>
      </c>
      <c r="AO606" t="str">
        <f t="shared" si="152"/>
        <v/>
      </c>
      <c r="AP606" t="str">
        <f t="shared" si="153"/>
        <v/>
      </c>
    </row>
    <row r="607" spans="1:42" x14ac:dyDescent="0.25">
      <c r="A607" t="str">
        <f>IF(C607="","",MAX($A$2:A606)+1)</f>
        <v/>
      </c>
      <c r="B607" s="3" t="str">
        <f>IF(C607="","",IF(COUNTIF($C$2:$C606,$C607)=0,MAX($B$2:$B606)+1,""))</f>
        <v/>
      </c>
      <c r="L607" t="s">
        <v>625</v>
      </c>
      <c r="M607" s="3" t="str">
        <f t="shared" si="154"/>
        <v/>
      </c>
      <c r="N607" s="3" t="str">
        <f>IF(C607="","",IF(AND(C607&lt;&gt;"",D607&lt;&gt;"",E607&lt;&gt;"",I607&lt;&gt;"",M607&lt;&gt;"",J607&lt;&gt;"",IFERROR(MATCH(INDEX($B:$B,MATCH($C607,$C:$C,0)),IMAGENES!$B:$B,0),-1)&gt;0),"'si'","'no'"))</f>
        <v/>
      </c>
      <c r="P607" t="str">
        <f t="shared" si="144"/>
        <v/>
      </c>
      <c r="Q607" t="str">
        <f t="shared" si="145"/>
        <v/>
      </c>
      <c r="R607" t="str">
        <f t="shared" si="146"/>
        <v/>
      </c>
      <c r="S607" t="str">
        <f t="shared" si="147"/>
        <v/>
      </c>
      <c r="T607" t="str">
        <f t="shared" si="148"/>
        <v/>
      </c>
      <c r="U607" t="str">
        <f t="shared" si="149"/>
        <v/>
      </c>
      <c r="V607" t="str">
        <f>IF($T607="","",INDEX(CATEGORIAS!$A:$A,MATCH($T607,CATEGORIAS!$B:$B,0)))</f>
        <v/>
      </c>
      <c r="W607" t="str">
        <f>IF($U607="","",INDEX(SUBCATEGORIAS!$A:$A,MATCH($U607,SUBCATEGORIAS!$B:$B,0)))</f>
        <v/>
      </c>
      <c r="X607" t="str">
        <f t="shared" si="150"/>
        <v/>
      </c>
      <c r="Y607" t="str">
        <f t="shared" si="155"/>
        <v/>
      </c>
      <c r="Z607" t="str">
        <f t="shared" si="156"/>
        <v/>
      </c>
      <c r="AB607">
        <v>605</v>
      </c>
      <c r="AC607" t="str">
        <f t="shared" si="159"/>
        <v/>
      </c>
      <c r="AD607" t="str">
        <f>IFERROR(IF(MATCH($AC597,$P:$P,0)&gt;0,"},",0),"")</f>
        <v>},</v>
      </c>
      <c r="AI607" t="str">
        <f>IF($D607="","",INDEX(CATEGORIAS!$A:$A,MATCH($D607,CATEGORIAS!$B:$B,0)))</f>
        <v/>
      </c>
      <c r="AJ607" t="str">
        <f>IF($E607="","",INDEX(SUBCATEGORIAS!$A:$A,MATCH($E607,SUBCATEGORIAS!$B:$B,0)))</f>
        <v/>
      </c>
      <c r="AK607" t="str">
        <f t="shared" si="151"/>
        <v/>
      </c>
      <c r="AM607" s="2" t="str">
        <f t="shared" si="157"/>
        <v/>
      </c>
      <c r="AN607" t="str">
        <f t="shared" si="158"/>
        <v/>
      </c>
      <c r="AO607" t="str">
        <f t="shared" si="152"/>
        <v/>
      </c>
      <c r="AP607" t="str">
        <f t="shared" si="153"/>
        <v/>
      </c>
    </row>
    <row r="608" spans="1:42" x14ac:dyDescent="0.25">
      <c r="A608" t="str">
        <f>IF(C608="","",MAX($A$2:A607)+1)</f>
        <v/>
      </c>
      <c r="B608" s="3" t="str">
        <f>IF(C608="","",IF(COUNTIF($C$2:$C607,$C608)=0,MAX($B$2:$B607)+1,""))</f>
        <v/>
      </c>
      <c r="L608" t="s">
        <v>625</v>
      </c>
      <c r="M608" s="3" t="str">
        <f t="shared" si="154"/>
        <v/>
      </c>
      <c r="N608" s="3" t="str">
        <f>IF(C608="","",IF(AND(C608&lt;&gt;"",D608&lt;&gt;"",E608&lt;&gt;"",I608&lt;&gt;"",M608&lt;&gt;"",J608&lt;&gt;"",IFERROR(MATCH(INDEX($B:$B,MATCH($C608,$C:$C,0)),IMAGENES!$B:$B,0),-1)&gt;0),"'si'","'no'"))</f>
        <v/>
      </c>
      <c r="P608" t="str">
        <f t="shared" si="144"/>
        <v/>
      </c>
      <c r="Q608" t="str">
        <f t="shared" si="145"/>
        <v/>
      </c>
      <c r="R608" t="str">
        <f t="shared" si="146"/>
        <v/>
      </c>
      <c r="S608" t="str">
        <f t="shared" si="147"/>
        <v/>
      </c>
      <c r="T608" t="str">
        <f t="shared" si="148"/>
        <v/>
      </c>
      <c r="U608" t="str">
        <f t="shared" si="149"/>
        <v/>
      </c>
      <c r="V608" t="str">
        <f>IF($T608="","",INDEX(CATEGORIAS!$A:$A,MATCH($T608,CATEGORIAS!$B:$B,0)))</f>
        <v/>
      </c>
      <c r="W608" t="str">
        <f>IF($U608="","",INDEX(SUBCATEGORIAS!$A:$A,MATCH($U608,SUBCATEGORIAS!$B:$B,0)))</f>
        <v/>
      </c>
      <c r="X608" t="str">
        <f t="shared" si="150"/>
        <v/>
      </c>
      <c r="Y608" t="str">
        <f t="shared" si="155"/>
        <v/>
      </c>
      <c r="Z608" t="str">
        <f t="shared" si="156"/>
        <v/>
      </c>
      <c r="AB608">
        <v>606</v>
      </c>
      <c r="AC608">
        <f t="shared" si="159"/>
        <v>56</v>
      </c>
      <c r="AD608" t="str">
        <f>IFERROR(IF(MATCH($AC608,$P:$P,0)&gt;0,"{",0),"")</f>
        <v>{</v>
      </c>
      <c r="AI608" t="str">
        <f>IF($D608="","",INDEX(CATEGORIAS!$A:$A,MATCH($D608,CATEGORIAS!$B:$B,0)))</f>
        <v/>
      </c>
      <c r="AJ608" t="str">
        <f>IF($E608="","",INDEX(SUBCATEGORIAS!$A:$A,MATCH($E608,SUBCATEGORIAS!$B:$B,0)))</f>
        <v/>
      </c>
      <c r="AK608" t="str">
        <f t="shared" si="151"/>
        <v/>
      </c>
      <c r="AM608" s="2" t="str">
        <f t="shared" si="157"/>
        <v/>
      </c>
      <c r="AN608" t="str">
        <f t="shared" si="158"/>
        <v/>
      </c>
      <c r="AO608" t="str">
        <f t="shared" si="152"/>
        <v/>
      </c>
      <c r="AP608" t="str">
        <f t="shared" si="153"/>
        <v/>
      </c>
    </row>
    <row r="609" spans="1:42" x14ac:dyDescent="0.25">
      <c r="A609" t="str">
        <f>IF(C609="","",MAX($A$2:A608)+1)</f>
        <v/>
      </c>
      <c r="B609" s="3" t="str">
        <f>IF(C609="","",IF(COUNTIF($C$2:$C608,$C609)=0,MAX($B$2:$B608)+1,""))</f>
        <v/>
      </c>
      <c r="L609" t="s">
        <v>625</v>
      </c>
      <c r="M609" s="3" t="str">
        <f t="shared" si="154"/>
        <v/>
      </c>
      <c r="N609" s="3" t="str">
        <f>IF(C609="","",IF(AND(C609&lt;&gt;"",D609&lt;&gt;"",E609&lt;&gt;"",I609&lt;&gt;"",M609&lt;&gt;"",J609&lt;&gt;"",IFERROR(MATCH(INDEX($B:$B,MATCH($C609,$C:$C,0)),IMAGENES!$B:$B,0),-1)&gt;0),"'si'","'no'"))</f>
        <v/>
      </c>
      <c r="P609" t="str">
        <f t="shared" si="144"/>
        <v/>
      </c>
      <c r="Q609" t="str">
        <f t="shared" si="145"/>
        <v/>
      </c>
      <c r="R609" t="str">
        <f t="shared" si="146"/>
        <v/>
      </c>
      <c r="S609" t="str">
        <f t="shared" si="147"/>
        <v/>
      </c>
      <c r="T609" t="str">
        <f t="shared" si="148"/>
        <v/>
      </c>
      <c r="U609" t="str">
        <f t="shared" si="149"/>
        <v/>
      </c>
      <c r="V609" t="str">
        <f>IF($T609="","",INDEX(CATEGORIAS!$A:$A,MATCH($T609,CATEGORIAS!$B:$B,0)))</f>
        <v/>
      </c>
      <c r="W609" t="str">
        <f>IF($U609="","",INDEX(SUBCATEGORIAS!$A:$A,MATCH($U609,SUBCATEGORIAS!$B:$B,0)))</f>
        <v/>
      </c>
      <c r="X609" t="str">
        <f t="shared" si="150"/>
        <v/>
      </c>
      <c r="Y609" t="str">
        <f t="shared" si="155"/>
        <v/>
      </c>
      <c r="Z609" t="str">
        <f t="shared" si="156"/>
        <v/>
      </c>
      <c r="AB609">
        <v>607</v>
      </c>
      <c r="AC609" t="str">
        <f t="shared" si="159"/>
        <v/>
      </c>
      <c r="AD609" t="str">
        <f>IFERROR(IF(MATCH($AC608,$P:$P,0)&gt;0,CONCATENATE("id_articulo: ",$AC608,","),0),"")</f>
        <v>id_articulo: 56,</v>
      </c>
      <c r="AI609" t="str">
        <f>IF($D609="","",INDEX(CATEGORIAS!$A:$A,MATCH($D609,CATEGORIAS!$B:$B,0)))</f>
        <v/>
      </c>
      <c r="AJ609" t="str">
        <f>IF($E609="","",INDEX(SUBCATEGORIAS!$A:$A,MATCH($E609,SUBCATEGORIAS!$B:$B,0)))</f>
        <v/>
      </c>
      <c r="AK609" t="str">
        <f t="shared" si="151"/>
        <v/>
      </c>
      <c r="AM609" s="2" t="str">
        <f t="shared" si="157"/>
        <v/>
      </c>
      <c r="AN609" t="str">
        <f t="shared" si="158"/>
        <v/>
      </c>
      <c r="AO609" t="str">
        <f t="shared" si="152"/>
        <v/>
      </c>
      <c r="AP609" t="str">
        <f t="shared" si="153"/>
        <v/>
      </c>
    </row>
    <row r="610" spans="1:42" x14ac:dyDescent="0.25">
      <c r="A610" t="str">
        <f>IF(C610="","",MAX($A$2:A609)+1)</f>
        <v/>
      </c>
      <c r="B610" s="3" t="str">
        <f>IF(C610="","",IF(COUNTIF($C$2:$C609,$C610)=0,MAX($B$2:$B609)+1,""))</f>
        <v/>
      </c>
      <c r="L610" t="s">
        <v>625</v>
      </c>
      <c r="M610" s="3" t="str">
        <f t="shared" si="154"/>
        <v/>
      </c>
      <c r="N610" s="3" t="str">
        <f>IF(C610="","",IF(AND(C610&lt;&gt;"",D610&lt;&gt;"",E610&lt;&gt;"",I610&lt;&gt;"",M610&lt;&gt;"",J610&lt;&gt;"",IFERROR(MATCH(INDEX($B:$B,MATCH($C610,$C:$C,0)),IMAGENES!$B:$B,0),-1)&gt;0),"'si'","'no'"))</f>
        <v/>
      </c>
      <c r="P610" t="str">
        <f t="shared" si="144"/>
        <v/>
      </c>
      <c r="Q610" t="str">
        <f t="shared" si="145"/>
        <v/>
      </c>
      <c r="R610" t="str">
        <f t="shared" si="146"/>
        <v/>
      </c>
      <c r="S610" t="str">
        <f t="shared" si="147"/>
        <v/>
      </c>
      <c r="T610" t="str">
        <f t="shared" si="148"/>
        <v/>
      </c>
      <c r="U610" t="str">
        <f t="shared" si="149"/>
        <v/>
      </c>
      <c r="V610" t="str">
        <f>IF($T610="","",INDEX(CATEGORIAS!$A:$A,MATCH($T610,CATEGORIAS!$B:$B,0)))</f>
        <v/>
      </c>
      <c r="W610" t="str">
        <f>IF($U610="","",INDEX(SUBCATEGORIAS!$A:$A,MATCH($U610,SUBCATEGORIAS!$B:$B,0)))</f>
        <v/>
      </c>
      <c r="X610" t="str">
        <f t="shared" si="150"/>
        <v/>
      </c>
      <c r="Y610" t="str">
        <f t="shared" si="155"/>
        <v/>
      </c>
      <c r="Z610" t="str">
        <f t="shared" si="156"/>
        <v/>
      </c>
      <c r="AB610">
        <v>608</v>
      </c>
      <c r="AC610" t="str">
        <f t="shared" si="159"/>
        <v/>
      </c>
      <c r="AD610" t="str">
        <f>IFERROR(IF(MATCH($AC608,$P:$P,0)&gt;0,CONCATENATE("nombre: '",INDEX($Q:$Q,MATCH($AC608,$P:$P,0)),"',"),0),"")</f>
        <v>nombre: 'Dispensador bolsas mascotas - verde',</v>
      </c>
      <c r="AI610" t="str">
        <f>IF($D610="","",INDEX(CATEGORIAS!$A:$A,MATCH($D610,CATEGORIAS!$B:$B,0)))</f>
        <v/>
      </c>
      <c r="AJ610" t="str">
        <f>IF($E610="","",INDEX(SUBCATEGORIAS!$A:$A,MATCH($E610,SUBCATEGORIAS!$B:$B,0)))</f>
        <v/>
      </c>
      <c r="AK610" t="str">
        <f t="shared" si="151"/>
        <v/>
      </c>
      <c r="AM610" s="2" t="str">
        <f t="shared" si="157"/>
        <v/>
      </c>
      <c r="AN610" t="str">
        <f t="shared" si="158"/>
        <v/>
      </c>
      <c r="AO610" t="str">
        <f t="shared" si="152"/>
        <v/>
      </c>
      <c r="AP610" t="str">
        <f t="shared" si="153"/>
        <v/>
      </c>
    </row>
    <row r="611" spans="1:42" x14ac:dyDescent="0.25">
      <c r="A611" t="str">
        <f>IF(C611="","",MAX($A$2:A610)+1)</f>
        <v/>
      </c>
      <c r="B611" s="3" t="str">
        <f>IF(C611="","",IF(COUNTIF($C$2:$C610,$C611)=0,MAX($B$2:$B610)+1,""))</f>
        <v/>
      </c>
      <c r="L611" t="s">
        <v>625</v>
      </c>
      <c r="M611" s="3" t="str">
        <f t="shared" si="154"/>
        <v/>
      </c>
      <c r="N611" s="3" t="str">
        <f>IF(C611="","",IF(AND(C611&lt;&gt;"",D611&lt;&gt;"",E611&lt;&gt;"",I611&lt;&gt;"",M611&lt;&gt;"",J611&lt;&gt;"",IFERROR(MATCH(INDEX($B:$B,MATCH($C611,$C:$C,0)),IMAGENES!$B:$B,0),-1)&gt;0),"'si'","'no'"))</f>
        <v/>
      </c>
      <c r="P611" t="str">
        <f t="shared" si="144"/>
        <v/>
      </c>
      <c r="Q611" t="str">
        <f t="shared" si="145"/>
        <v/>
      </c>
      <c r="R611" t="str">
        <f t="shared" si="146"/>
        <v/>
      </c>
      <c r="S611" t="str">
        <f t="shared" si="147"/>
        <v/>
      </c>
      <c r="T611" t="str">
        <f t="shared" si="148"/>
        <v/>
      </c>
      <c r="U611" t="str">
        <f t="shared" si="149"/>
        <v/>
      </c>
      <c r="V611" t="str">
        <f>IF($T611="","",INDEX(CATEGORIAS!$A:$A,MATCH($T611,CATEGORIAS!$B:$B,0)))</f>
        <v/>
      </c>
      <c r="W611" t="str">
        <f>IF($U611="","",INDEX(SUBCATEGORIAS!$A:$A,MATCH($U611,SUBCATEGORIAS!$B:$B,0)))</f>
        <v/>
      </c>
      <c r="X611" t="str">
        <f t="shared" si="150"/>
        <v/>
      </c>
      <c r="Y611" t="str">
        <f t="shared" si="155"/>
        <v/>
      </c>
      <c r="Z611" t="str">
        <f t="shared" si="156"/>
        <v/>
      </c>
      <c r="AB611">
        <v>609</v>
      </c>
      <c r="AC611" t="str">
        <f t="shared" si="159"/>
        <v/>
      </c>
      <c r="AD611" t="str">
        <f>IFERROR(IF(MATCH($AC608,$P:$P,0)&gt;0,CONCATENATE("descripcion: '",INDEX($R:$R,MATCH($AC608,$P:$P,0)),"',"),0),"")</f>
        <v>descripcion: 'Dispensador bolsas de desecho de mascotas + 2 rollos de bolsas (40 unidades en total)',</v>
      </c>
      <c r="AI611" t="str">
        <f>IF($D611="","",INDEX(CATEGORIAS!$A:$A,MATCH($D611,CATEGORIAS!$B:$B,0)))</f>
        <v/>
      </c>
      <c r="AJ611" t="str">
        <f>IF($E611="","",INDEX(SUBCATEGORIAS!$A:$A,MATCH($E611,SUBCATEGORIAS!$B:$B,0)))</f>
        <v/>
      </c>
      <c r="AK611" t="str">
        <f t="shared" si="151"/>
        <v/>
      </c>
      <c r="AM611" s="2" t="str">
        <f t="shared" si="157"/>
        <v/>
      </c>
      <c r="AN611" t="str">
        <f t="shared" si="158"/>
        <v/>
      </c>
      <c r="AO611" t="str">
        <f t="shared" si="152"/>
        <v/>
      </c>
      <c r="AP611" t="str">
        <f t="shared" si="153"/>
        <v/>
      </c>
    </row>
    <row r="612" spans="1:42" x14ac:dyDescent="0.25">
      <c r="A612" t="str">
        <f>IF(C612="","",MAX($A$2:A611)+1)</f>
        <v/>
      </c>
      <c r="B612" s="3" t="str">
        <f>IF(C612="","",IF(COUNTIF($C$2:$C611,$C612)=0,MAX($B$2:$B611)+1,""))</f>
        <v/>
      </c>
      <c r="L612" t="s">
        <v>625</v>
      </c>
      <c r="M612" s="3" t="str">
        <f t="shared" si="154"/>
        <v/>
      </c>
      <c r="N612" s="3" t="str">
        <f>IF(C612="","",IF(AND(C612&lt;&gt;"",D612&lt;&gt;"",E612&lt;&gt;"",I612&lt;&gt;"",M612&lt;&gt;"",J612&lt;&gt;"",IFERROR(MATCH(INDEX($B:$B,MATCH($C612,$C:$C,0)),IMAGENES!$B:$B,0),-1)&gt;0),"'si'","'no'"))</f>
        <v/>
      </c>
      <c r="P612" t="str">
        <f t="shared" si="144"/>
        <v/>
      </c>
      <c r="Q612" t="str">
        <f t="shared" si="145"/>
        <v/>
      </c>
      <c r="R612" t="str">
        <f t="shared" si="146"/>
        <v/>
      </c>
      <c r="S612" t="str">
        <f t="shared" si="147"/>
        <v/>
      </c>
      <c r="T612" t="str">
        <f t="shared" si="148"/>
        <v/>
      </c>
      <c r="U612" t="str">
        <f t="shared" si="149"/>
        <v/>
      </c>
      <c r="V612" t="str">
        <f>IF($T612="","",INDEX(CATEGORIAS!$A:$A,MATCH($T612,CATEGORIAS!$B:$B,0)))</f>
        <v/>
      </c>
      <c r="W612" t="str">
        <f>IF($U612="","",INDEX(SUBCATEGORIAS!$A:$A,MATCH($U612,SUBCATEGORIAS!$B:$B,0)))</f>
        <v/>
      </c>
      <c r="X612" t="str">
        <f t="shared" si="150"/>
        <v/>
      </c>
      <c r="Y612" t="str">
        <f t="shared" si="155"/>
        <v/>
      </c>
      <c r="Z612" t="str">
        <f t="shared" si="156"/>
        <v/>
      </c>
      <c r="AB612">
        <v>610</v>
      </c>
      <c r="AC612" t="str">
        <f t="shared" si="159"/>
        <v/>
      </c>
      <c r="AD612" t="str">
        <f>IFERROR(IF(MATCH($AC608,$P:$P,0)&gt;0,CONCATENATE("descripcion_larga: '",INDEX($S:$S,MATCH($AC608,$P:$P,0)),"',"),0),"")</f>
        <v>descripcion_larga: '0',</v>
      </c>
      <c r="AI612" t="str">
        <f>IF($D612="","",INDEX(CATEGORIAS!$A:$A,MATCH($D612,CATEGORIAS!$B:$B,0)))</f>
        <v/>
      </c>
      <c r="AJ612" t="str">
        <f>IF($E612="","",INDEX(SUBCATEGORIAS!$A:$A,MATCH($E612,SUBCATEGORIAS!$B:$B,0)))</f>
        <v/>
      </c>
      <c r="AK612" t="str">
        <f t="shared" si="151"/>
        <v/>
      </c>
      <c r="AM612" s="2" t="str">
        <f t="shared" si="157"/>
        <v/>
      </c>
      <c r="AN612" t="str">
        <f t="shared" si="158"/>
        <v/>
      </c>
      <c r="AO612" t="str">
        <f t="shared" si="152"/>
        <v/>
      </c>
      <c r="AP612" t="str">
        <f t="shared" si="153"/>
        <v/>
      </c>
    </row>
    <row r="613" spans="1:42" x14ac:dyDescent="0.25">
      <c r="A613" t="str">
        <f>IF(C613="","",MAX($A$2:A612)+1)</f>
        <v/>
      </c>
      <c r="B613" s="3" t="str">
        <f>IF(C613="","",IF(COUNTIF($C$2:$C612,$C613)=0,MAX($B$2:$B612)+1,""))</f>
        <v/>
      </c>
      <c r="L613" t="s">
        <v>625</v>
      </c>
      <c r="M613" s="3" t="str">
        <f t="shared" si="154"/>
        <v/>
      </c>
      <c r="N613" s="3" t="str">
        <f>IF(C613="","",IF(AND(C613&lt;&gt;"",D613&lt;&gt;"",E613&lt;&gt;"",I613&lt;&gt;"",M613&lt;&gt;"",J613&lt;&gt;"",IFERROR(MATCH(INDEX($B:$B,MATCH($C613,$C:$C,0)),IMAGENES!$B:$B,0),-1)&gt;0),"'si'","'no'"))</f>
        <v/>
      </c>
      <c r="P613" t="str">
        <f t="shared" si="144"/>
        <v/>
      </c>
      <c r="Q613" t="str">
        <f t="shared" si="145"/>
        <v/>
      </c>
      <c r="R613" t="str">
        <f t="shared" si="146"/>
        <v/>
      </c>
      <c r="S613" t="str">
        <f t="shared" si="147"/>
        <v/>
      </c>
      <c r="T613" t="str">
        <f t="shared" si="148"/>
        <v/>
      </c>
      <c r="U613" t="str">
        <f t="shared" si="149"/>
        <v/>
      </c>
      <c r="V613" t="str">
        <f>IF($T613="","",INDEX(CATEGORIAS!$A:$A,MATCH($T613,CATEGORIAS!$B:$B,0)))</f>
        <v/>
      </c>
      <c r="W613" t="str">
        <f>IF($U613="","",INDEX(SUBCATEGORIAS!$A:$A,MATCH($U613,SUBCATEGORIAS!$B:$B,0)))</f>
        <v/>
      </c>
      <c r="X613" t="str">
        <f t="shared" si="150"/>
        <v/>
      </c>
      <c r="Y613" t="str">
        <f t="shared" si="155"/>
        <v/>
      </c>
      <c r="Z613" t="str">
        <f t="shared" si="156"/>
        <v/>
      </c>
      <c r="AB613">
        <v>611</v>
      </c>
      <c r="AC613" t="str">
        <f t="shared" si="159"/>
        <v/>
      </c>
      <c r="AD613" t="str">
        <f>IFERROR(IF(MATCH($AC608,$P:$P,0)&gt;0,CONCATENATE("id_categoria: '",INDEX($V:$V,MATCH($AC608,$P:$P,0)),"',"),0),"")</f>
        <v>id_categoria: '5',</v>
      </c>
      <c r="AI613" t="str">
        <f>IF($D613="","",INDEX(CATEGORIAS!$A:$A,MATCH($D613,CATEGORIAS!$B:$B,0)))</f>
        <v/>
      </c>
      <c r="AJ613" t="str">
        <f>IF($E613="","",INDEX(SUBCATEGORIAS!$A:$A,MATCH($E613,SUBCATEGORIAS!$B:$B,0)))</f>
        <v/>
      </c>
      <c r="AK613" t="str">
        <f t="shared" si="151"/>
        <v/>
      </c>
      <c r="AM613" s="2" t="str">
        <f t="shared" si="157"/>
        <v/>
      </c>
      <c r="AN613" t="str">
        <f t="shared" si="158"/>
        <v/>
      </c>
      <c r="AO613" t="str">
        <f t="shared" si="152"/>
        <v/>
      </c>
      <c r="AP613" t="str">
        <f t="shared" si="153"/>
        <v/>
      </c>
    </row>
    <row r="614" spans="1:42" x14ac:dyDescent="0.25">
      <c r="A614" t="str">
        <f>IF(C614="","",MAX($A$2:A613)+1)</f>
        <v/>
      </c>
      <c r="B614" s="3" t="str">
        <f>IF(C614="","",IF(COUNTIF($C$2:$C613,$C614)=0,MAX($B$2:$B613)+1,""))</f>
        <v/>
      </c>
      <c r="L614" t="s">
        <v>625</v>
      </c>
      <c r="M614" s="3" t="str">
        <f t="shared" si="154"/>
        <v/>
      </c>
      <c r="N614" s="3" t="str">
        <f>IF(C614="","",IF(AND(C614&lt;&gt;"",D614&lt;&gt;"",E614&lt;&gt;"",I614&lt;&gt;"",M614&lt;&gt;"",J614&lt;&gt;"",IFERROR(MATCH(INDEX($B:$B,MATCH($C614,$C:$C,0)),IMAGENES!$B:$B,0),-1)&gt;0),"'si'","'no'"))</f>
        <v/>
      </c>
      <c r="P614" t="str">
        <f t="shared" si="144"/>
        <v/>
      </c>
      <c r="Q614" t="str">
        <f t="shared" si="145"/>
        <v/>
      </c>
      <c r="R614" t="str">
        <f t="shared" si="146"/>
        <v/>
      </c>
      <c r="S614" t="str">
        <f t="shared" si="147"/>
        <v/>
      </c>
      <c r="T614" t="str">
        <f t="shared" si="148"/>
        <v/>
      </c>
      <c r="U614" t="str">
        <f t="shared" si="149"/>
        <v/>
      </c>
      <c r="V614" t="str">
        <f>IF($T614="","",INDEX(CATEGORIAS!$A:$A,MATCH($T614,CATEGORIAS!$B:$B,0)))</f>
        <v/>
      </c>
      <c r="W614" t="str">
        <f>IF($U614="","",INDEX(SUBCATEGORIAS!$A:$A,MATCH($U614,SUBCATEGORIAS!$B:$B,0)))</f>
        <v/>
      </c>
      <c r="X614" t="str">
        <f t="shared" si="150"/>
        <v/>
      </c>
      <c r="Y614" t="str">
        <f t="shared" si="155"/>
        <v/>
      </c>
      <c r="Z614" t="str">
        <f t="shared" si="156"/>
        <v/>
      </c>
      <c r="AB614">
        <v>612</v>
      </c>
      <c r="AC614" t="str">
        <f t="shared" si="159"/>
        <v/>
      </c>
      <c r="AD614" t="str">
        <f>IFERROR(IF(MATCH($AC608,$P:$P,0)&gt;0,CONCATENATE("id_subcategoria: '",INDEX($W:$W,MATCH($AC608,$P:$P,0)),"',"),0),"")</f>
        <v>id_subcategoria: '26',</v>
      </c>
      <c r="AI614" t="str">
        <f>IF($D614="","",INDEX(CATEGORIAS!$A:$A,MATCH($D614,CATEGORIAS!$B:$B,0)))</f>
        <v/>
      </c>
      <c r="AJ614" t="str">
        <f>IF($E614="","",INDEX(SUBCATEGORIAS!$A:$A,MATCH($E614,SUBCATEGORIAS!$B:$B,0)))</f>
        <v/>
      </c>
      <c r="AK614" t="str">
        <f t="shared" si="151"/>
        <v/>
      </c>
      <c r="AM614" s="2" t="str">
        <f t="shared" si="157"/>
        <v/>
      </c>
      <c r="AN614" t="str">
        <f t="shared" si="158"/>
        <v/>
      </c>
      <c r="AO614" t="str">
        <f t="shared" si="152"/>
        <v/>
      </c>
      <c r="AP614" t="str">
        <f t="shared" si="153"/>
        <v/>
      </c>
    </row>
    <row r="615" spans="1:42" x14ac:dyDescent="0.25">
      <c r="A615" t="str">
        <f>IF(C615="","",MAX($A$2:A614)+1)</f>
        <v/>
      </c>
      <c r="B615" s="3" t="str">
        <f>IF(C615="","",IF(COUNTIF($C$2:$C614,$C615)=0,MAX($B$2:$B614)+1,""))</f>
        <v/>
      </c>
      <c r="L615" t="s">
        <v>625</v>
      </c>
      <c r="M615" s="3" t="str">
        <f t="shared" si="154"/>
        <v/>
      </c>
      <c r="N615" s="3" t="str">
        <f>IF(C615="","",IF(AND(C615&lt;&gt;"",D615&lt;&gt;"",E615&lt;&gt;"",I615&lt;&gt;"",M615&lt;&gt;"",J615&lt;&gt;"",IFERROR(MATCH(INDEX($B:$B,MATCH($C615,$C:$C,0)),IMAGENES!$B:$B,0),-1)&gt;0),"'si'","'no'"))</f>
        <v/>
      </c>
      <c r="P615" t="str">
        <f t="shared" si="144"/>
        <v/>
      </c>
      <c r="Q615" t="str">
        <f t="shared" si="145"/>
        <v/>
      </c>
      <c r="R615" t="str">
        <f t="shared" si="146"/>
        <v/>
      </c>
      <c r="S615" t="str">
        <f t="shared" si="147"/>
        <v/>
      </c>
      <c r="T615" t="str">
        <f t="shared" si="148"/>
        <v/>
      </c>
      <c r="U615" t="str">
        <f t="shared" si="149"/>
        <v/>
      </c>
      <c r="V615" t="str">
        <f>IF($T615="","",INDEX(CATEGORIAS!$A:$A,MATCH($T615,CATEGORIAS!$B:$B,0)))</f>
        <v/>
      </c>
      <c r="W615" t="str">
        <f>IF($U615="","",INDEX(SUBCATEGORIAS!$A:$A,MATCH($U615,SUBCATEGORIAS!$B:$B,0)))</f>
        <v/>
      </c>
      <c r="X615" t="str">
        <f t="shared" si="150"/>
        <v/>
      </c>
      <c r="Y615" t="str">
        <f t="shared" si="155"/>
        <v/>
      </c>
      <c r="Z615" t="str">
        <f t="shared" si="156"/>
        <v/>
      </c>
      <c r="AB615">
        <v>613</v>
      </c>
      <c r="AC615" t="str">
        <f t="shared" si="159"/>
        <v/>
      </c>
      <c r="AD615" t="str">
        <f>IFERROR(IF(MATCH($AC608,$P:$P,0)&gt;0,CONCATENATE("precio: ",INDEX($X:$X,MATCH($AC608,$P:$P,0)),","),0),"")</f>
        <v>precio: 2000,</v>
      </c>
      <c r="AI615" t="str">
        <f>IF($D615="","",INDEX(CATEGORIAS!$A:$A,MATCH($D615,CATEGORIAS!$B:$B,0)))</f>
        <v/>
      </c>
      <c r="AJ615" t="str">
        <f>IF($E615="","",INDEX(SUBCATEGORIAS!$A:$A,MATCH($E615,SUBCATEGORIAS!$B:$B,0)))</f>
        <v/>
      </c>
      <c r="AK615" t="str">
        <f t="shared" si="151"/>
        <v/>
      </c>
      <c r="AM615" s="2" t="str">
        <f t="shared" si="157"/>
        <v/>
      </c>
      <c r="AN615" t="str">
        <f t="shared" si="158"/>
        <v/>
      </c>
      <c r="AO615" t="str">
        <f t="shared" si="152"/>
        <v/>
      </c>
      <c r="AP615" t="str">
        <f t="shared" si="153"/>
        <v/>
      </c>
    </row>
    <row r="616" spans="1:42" x14ac:dyDescent="0.25">
      <c r="A616" t="str">
        <f>IF(C616="","",MAX($A$2:A615)+1)</f>
        <v/>
      </c>
      <c r="B616" s="3" t="str">
        <f>IF(C616="","",IF(COUNTIF($C$2:$C615,$C616)=0,MAX($B$2:$B615)+1,""))</f>
        <v/>
      </c>
      <c r="L616" t="s">
        <v>625</v>
      </c>
      <c r="M616" s="3" t="str">
        <f t="shared" si="154"/>
        <v/>
      </c>
      <c r="N616" s="3" t="str">
        <f>IF(C616="","",IF(AND(C616&lt;&gt;"",D616&lt;&gt;"",E616&lt;&gt;"",I616&lt;&gt;"",M616&lt;&gt;"",J616&lt;&gt;"",IFERROR(MATCH(INDEX($B:$B,MATCH($C616,$C:$C,0)),IMAGENES!$B:$B,0),-1)&gt;0),"'si'","'no'"))</f>
        <v/>
      </c>
      <c r="P616" t="str">
        <f t="shared" si="144"/>
        <v/>
      </c>
      <c r="Q616" t="str">
        <f t="shared" si="145"/>
        <v/>
      </c>
      <c r="R616" t="str">
        <f t="shared" si="146"/>
        <v/>
      </c>
      <c r="S616" t="str">
        <f t="shared" si="147"/>
        <v/>
      </c>
      <c r="T616" t="str">
        <f t="shared" si="148"/>
        <v/>
      </c>
      <c r="U616" t="str">
        <f t="shared" si="149"/>
        <v/>
      </c>
      <c r="V616" t="str">
        <f>IF($T616="","",INDEX(CATEGORIAS!$A:$A,MATCH($T616,CATEGORIAS!$B:$B,0)))</f>
        <v/>
      </c>
      <c r="W616" t="str">
        <f>IF($U616="","",INDEX(SUBCATEGORIAS!$A:$A,MATCH($U616,SUBCATEGORIAS!$B:$B,0)))</f>
        <v/>
      </c>
      <c r="X616" t="str">
        <f t="shared" si="150"/>
        <v/>
      </c>
      <c r="Y616" t="str">
        <f t="shared" si="155"/>
        <v/>
      </c>
      <c r="Z616" t="str">
        <f t="shared" si="156"/>
        <v/>
      </c>
      <c r="AB616">
        <v>614</v>
      </c>
      <c r="AC616" t="str">
        <f t="shared" si="159"/>
        <v/>
      </c>
      <c r="AD616" t="str">
        <f>IFERROR(IF(MATCH($AC608,$P:$P,0)&gt;0,CONCATENATE("video: ",IF(OR(INDEX($Y:$Y,MATCH($AC608,$P:$P,0))=0,INDEX($Y:$Y,MATCH($AC608,$P:$P,0))=" ",INDEX($Y:$Y,MATCH($AC608,$P:$P,0))=""),CONCATENATE(CHAR(39),CHAR(39)),CONCATENATE(CHAR(39),INDEX($Y:$Y,MATCH($AC608,$P:$P,0)),CHAR(39))),","),0),"")</f>
        <v>video: '',</v>
      </c>
      <c r="AI616" t="str">
        <f>IF($D616="","",INDEX(CATEGORIAS!$A:$A,MATCH($D616,CATEGORIAS!$B:$B,0)))</f>
        <v/>
      </c>
      <c r="AJ616" t="str">
        <f>IF($E616="","",INDEX(SUBCATEGORIAS!$A:$A,MATCH($E616,SUBCATEGORIAS!$B:$B,0)))</f>
        <v/>
      </c>
      <c r="AK616" t="str">
        <f t="shared" si="151"/>
        <v/>
      </c>
      <c r="AM616" s="2" t="str">
        <f t="shared" si="157"/>
        <v/>
      </c>
      <c r="AN616" t="str">
        <f t="shared" si="158"/>
        <v/>
      </c>
      <c r="AO616" t="str">
        <f t="shared" si="152"/>
        <v/>
      </c>
      <c r="AP616" t="str">
        <f t="shared" si="153"/>
        <v/>
      </c>
    </row>
    <row r="617" spans="1:42" x14ac:dyDescent="0.25">
      <c r="A617" t="str">
        <f>IF(C617="","",MAX($A$2:A616)+1)</f>
        <v/>
      </c>
      <c r="B617" s="3" t="str">
        <f>IF(C617="","",IF(COUNTIF($C$2:$C616,$C617)=0,MAX($B$2:$B616)+1,""))</f>
        <v/>
      </c>
      <c r="L617" t="s">
        <v>625</v>
      </c>
      <c r="M617" s="3" t="str">
        <f t="shared" si="154"/>
        <v/>
      </c>
      <c r="N617" s="3" t="str">
        <f>IF(C617="","",IF(AND(C617&lt;&gt;"",D617&lt;&gt;"",E617&lt;&gt;"",I617&lt;&gt;"",M617&lt;&gt;"",J617&lt;&gt;"",IFERROR(MATCH(INDEX($B:$B,MATCH($C617,$C:$C,0)),IMAGENES!$B:$B,0),-1)&gt;0),"'si'","'no'"))</f>
        <v/>
      </c>
      <c r="P617" t="str">
        <f t="shared" si="144"/>
        <v/>
      </c>
      <c r="Q617" t="str">
        <f t="shared" si="145"/>
        <v/>
      </c>
      <c r="R617" t="str">
        <f t="shared" si="146"/>
        <v/>
      </c>
      <c r="S617" t="str">
        <f t="shared" si="147"/>
        <v/>
      </c>
      <c r="T617" t="str">
        <f t="shared" si="148"/>
        <v/>
      </c>
      <c r="U617" t="str">
        <f t="shared" si="149"/>
        <v/>
      </c>
      <c r="V617" t="str">
        <f>IF($T617="","",INDEX(CATEGORIAS!$A:$A,MATCH($T617,CATEGORIAS!$B:$B,0)))</f>
        <v/>
      </c>
      <c r="W617" t="str">
        <f>IF($U617="","",INDEX(SUBCATEGORIAS!$A:$A,MATCH($U617,SUBCATEGORIAS!$B:$B,0)))</f>
        <v/>
      </c>
      <c r="X617" t="str">
        <f t="shared" si="150"/>
        <v/>
      </c>
      <c r="Y617" t="str">
        <f t="shared" si="155"/>
        <v/>
      </c>
      <c r="Z617" t="str">
        <f t="shared" si="156"/>
        <v/>
      </c>
      <c r="AB617">
        <v>615</v>
      </c>
      <c r="AC617" t="str">
        <f t="shared" si="159"/>
        <v/>
      </c>
      <c r="AD617" t="str">
        <f>IFERROR(IF(MATCH($AC608,$P:$P,0)&gt;0,CONCATENATE("disponible: ",INDEX($Z:$Z,MATCH($AC608,$P:$P,0)),","),0),"")</f>
        <v>disponible: 'si',</v>
      </c>
      <c r="AI617" t="str">
        <f>IF($D617="","",INDEX(CATEGORIAS!$A:$A,MATCH($D617,CATEGORIAS!$B:$B,0)))</f>
        <v/>
      </c>
      <c r="AJ617" t="str">
        <f>IF($E617="","",INDEX(SUBCATEGORIAS!$A:$A,MATCH($E617,SUBCATEGORIAS!$B:$B,0)))</f>
        <v/>
      </c>
      <c r="AK617" t="str">
        <f t="shared" si="151"/>
        <v/>
      </c>
      <c r="AM617" s="2" t="str">
        <f t="shared" si="157"/>
        <v/>
      </c>
      <c r="AN617" t="str">
        <f t="shared" si="158"/>
        <v/>
      </c>
      <c r="AO617" t="str">
        <f t="shared" si="152"/>
        <v/>
      </c>
      <c r="AP617" t="str">
        <f t="shared" si="153"/>
        <v/>
      </c>
    </row>
    <row r="618" spans="1:42" x14ac:dyDescent="0.25">
      <c r="A618" t="str">
        <f>IF(C618="","",MAX($A$2:A617)+1)</f>
        <v/>
      </c>
      <c r="B618" s="3" t="str">
        <f>IF(C618="","",IF(COUNTIF($C$2:$C617,$C618)=0,MAX($B$2:$B617)+1,""))</f>
        <v/>
      </c>
      <c r="L618" t="s">
        <v>625</v>
      </c>
      <c r="M618" s="3" t="str">
        <f t="shared" si="154"/>
        <v/>
      </c>
      <c r="N618" s="3" t="str">
        <f>IF(C618="","",IF(AND(C618&lt;&gt;"",D618&lt;&gt;"",E618&lt;&gt;"",I618&lt;&gt;"",M618&lt;&gt;"",J618&lt;&gt;"",IFERROR(MATCH(INDEX($B:$B,MATCH($C618,$C:$C,0)),IMAGENES!$B:$B,0),-1)&gt;0),"'si'","'no'"))</f>
        <v/>
      </c>
      <c r="P618" t="str">
        <f t="shared" si="144"/>
        <v/>
      </c>
      <c r="Q618" t="str">
        <f t="shared" si="145"/>
        <v/>
      </c>
      <c r="R618" t="str">
        <f t="shared" si="146"/>
        <v/>
      </c>
      <c r="S618" t="str">
        <f t="shared" si="147"/>
        <v/>
      </c>
      <c r="T618" t="str">
        <f t="shared" si="148"/>
        <v/>
      </c>
      <c r="U618" t="str">
        <f t="shared" si="149"/>
        <v/>
      </c>
      <c r="V618" t="str">
        <f>IF($T618="","",INDEX(CATEGORIAS!$A:$A,MATCH($T618,CATEGORIAS!$B:$B,0)))</f>
        <v/>
      </c>
      <c r="W618" t="str">
        <f>IF($U618="","",INDEX(SUBCATEGORIAS!$A:$A,MATCH($U618,SUBCATEGORIAS!$B:$B,0)))</f>
        <v/>
      </c>
      <c r="X618" t="str">
        <f t="shared" si="150"/>
        <v/>
      </c>
      <c r="Y618" t="str">
        <f t="shared" si="155"/>
        <v/>
      </c>
      <c r="Z618" t="str">
        <f t="shared" si="156"/>
        <v/>
      </c>
      <c r="AB618">
        <v>616</v>
      </c>
      <c r="AC618" t="str">
        <f t="shared" si="159"/>
        <v/>
      </c>
      <c r="AD618" t="str">
        <f>IFERROR(IF(MATCH($AC608,$P:$P,0)&gt;0,"},",0),"")</f>
        <v>},</v>
      </c>
      <c r="AI618" t="str">
        <f>IF($D618="","",INDEX(CATEGORIAS!$A:$A,MATCH($D618,CATEGORIAS!$B:$B,0)))</f>
        <v/>
      </c>
      <c r="AJ618" t="str">
        <f>IF($E618="","",INDEX(SUBCATEGORIAS!$A:$A,MATCH($E618,SUBCATEGORIAS!$B:$B,0)))</f>
        <v/>
      </c>
      <c r="AK618" t="str">
        <f t="shared" si="151"/>
        <v/>
      </c>
      <c r="AM618" s="2" t="str">
        <f t="shared" si="157"/>
        <v/>
      </c>
      <c r="AN618" t="str">
        <f t="shared" si="158"/>
        <v/>
      </c>
      <c r="AO618" t="str">
        <f t="shared" si="152"/>
        <v/>
      </c>
      <c r="AP618" t="str">
        <f t="shared" si="153"/>
        <v/>
      </c>
    </row>
    <row r="619" spans="1:42" x14ac:dyDescent="0.25">
      <c r="A619" t="str">
        <f>IF(C619="","",MAX($A$2:A618)+1)</f>
        <v/>
      </c>
      <c r="B619" s="3" t="str">
        <f>IF(C619="","",IF(COUNTIF($C$2:$C618,$C619)=0,MAX($B$2:$B618)+1,""))</f>
        <v/>
      </c>
      <c r="L619" t="s">
        <v>625</v>
      </c>
      <c r="M619" s="3" t="str">
        <f t="shared" si="154"/>
        <v/>
      </c>
      <c r="N619" s="3" t="str">
        <f>IF(C619="","",IF(AND(C619&lt;&gt;"",D619&lt;&gt;"",E619&lt;&gt;"",I619&lt;&gt;"",M619&lt;&gt;"",J619&lt;&gt;"",IFERROR(MATCH(INDEX($B:$B,MATCH($C619,$C:$C,0)),IMAGENES!$B:$B,0),-1)&gt;0),"'si'","'no'"))</f>
        <v/>
      </c>
      <c r="P619" t="str">
        <f t="shared" si="144"/>
        <v/>
      </c>
      <c r="Q619" t="str">
        <f t="shared" si="145"/>
        <v/>
      </c>
      <c r="R619" t="str">
        <f t="shared" si="146"/>
        <v/>
      </c>
      <c r="S619" t="str">
        <f t="shared" si="147"/>
        <v/>
      </c>
      <c r="T619" t="str">
        <f t="shared" si="148"/>
        <v/>
      </c>
      <c r="U619" t="str">
        <f t="shared" si="149"/>
        <v/>
      </c>
      <c r="V619" t="str">
        <f>IF($T619="","",INDEX(CATEGORIAS!$A:$A,MATCH($T619,CATEGORIAS!$B:$B,0)))</f>
        <v/>
      </c>
      <c r="W619" t="str">
        <f>IF($U619="","",INDEX(SUBCATEGORIAS!$A:$A,MATCH($U619,SUBCATEGORIAS!$B:$B,0)))</f>
        <v/>
      </c>
      <c r="X619" t="str">
        <f t="shared" si="150"/>
        <v/>
      </c>
      <c r="Y619" t="str">
        <f t="shared" si="155"/>
        <v/>
      </c>
      <c r="Z619" t="str">
        <f t="shared" si="156"/>
        <v/>
      </c>
      <c r="AB619">
        <v>617</v>
      </c>
      <c r="AC619">
        <f t="shared" si="159"/>
        <v>57</v>
      </c>
      <c r="AD619" t="str">
        <f>IFERROR(IF(MATCH($AC619,$P:$P,0)&gt;0,"{",0),"")</f>
        <v>{</v>
      </c>
      <c r="AI619" t="str">
        <f>IF($D619="","",INDEX(CATEGORIAS!$A:$A,MATCH($D619,CATEGORIAS!$B:$B,0)))</f>
        <v/>
      </c>
      <c r="AJ619" t="str">
        <f>IF($E619="","",INDEX(SUBCATEGORIAS!$A:$A,MATCH($E619,SUBCATEGORIAS!$B:$B,0)))</f>
        <v/>
      </c>
      <c r="AK619" t="str">
        <f t="shared" si="151"/>
        <v/>
      </c>
      <c r="AM619" s="2" t="str">
        <f t="shared" si="157"/>
        <v/>
      </c>
      <c r="AN619" t="str">
        <f t="shared" si="158"/>
        <v/>
      </c>
      <c r="AO619" t="str">
        <f t="shared" si="152"/>
        <v/>
      </c>
      <c r="AP619" t="str">
        <f t="shared" si="153"/>
        <v/>
      </c>
    </row>
    <row r="620" spans="1:42" x14ac:dyDescent="0.25">
      <c r="A620" t="str">
        <f>IF(C620="","",MAX($A$2:A619)+1)</f>
        <v/>
      </c>
      <c r="B620" s="3" t="str">
        <f>IF(C620="","",IF(COUNTIF($C$2:$C619,$C620)=0,MAX($B$2:$B619)+1,""))</f>
        <v/>
      </c>
      <c r="L620" t="s">
        <v>625</v>
      </c>
      <c r="M620" s="3" t="str">
        <f t="shared" si="154"/>
        <v/>
      </c>
      <c r="N620" s="3" t="str">
        <f>IF(C620="","",IF(AND(C620&lt;&gt;"",D620&lt;&gt;"",E620&lt;&gt;"",I620&lt;&gt;"",M620&lt;&gt;"",J620&lt;&gt;"",IFERROR(MATCH(INDEX($B:$B,MATCH($C620,$C:$C,0)),IMAGENES!$B:$B,0),-1)&gt;0),"'si'","'no'"))</f>
        <v/>
      </c>
      <c r="P620" t="str">
        <f t="shared" si="144"/>
        <v/>
      </c>
      <c r="Q620" t="str">
        <f t="shared" si="145"/>
        <v/>
      </c>
      <c r="R620" t="str">
        <f t="shared" si="146"/>
        <v/>
      </c>
      <c r="S620" t="str">
        <f t="shared" si="147"/>
        <v/>
      </c>
      <c r="T620" t="str">
        <f t="shared" si="148"/>
        <v/>
      </c>
      <c r="U620" t="str">
        <f t="shared" si="149"/>
        <v/>
      </c>
      <c r="V620" t="str">
        <f>IF($T620="","",INDEX(CATEGORIAS!$A:$A,MATCH($T620,CATEGORIAS!$B:$B,0)))</f>
        <v/>
      </c>
      <c r="W620" t="str">
        <f>IF($U620="","",INDEX(SUBCATEGORIAS!$A:$A,MATCH($U620,SUBCATEGORIAS!$B:$B,0)))</f>
        <v/>
      </c>
      <c r="X620" t="str">
        <f t="shared" si="150"/>
        <v/>
      </c>
      <c r="Y620" t="str">
        <f t="shared" si="155"/>
        <v/>
      </c>
      <c r="Z620" t="str">
        <f t="shared" si="156"/>
        <v/>
      </c>
      <c r="AB620">
        <v>618</v>
      </c>
      <c r="AC620" t="str">
        <f t="shared" si="159"/>
        <v/>
      </c>
      <c r="AD620" t="str">
        <f>IFERROR(IF(MATCH($AC619,$P:$P,0)&gt;0,CONCATENATE("id_articulo: ",$AC619,","),0),"")</f>
        <v>id_articulo: 57,</v>
      </c>
      <c r="AI620" t="str">
        <f>IF($D620="","",INDEX(CATEGORIAS!$A:$A,MATCH($D620,CATEGORIAS!$B:$B,0)))</f>
        <v/>
      </c>
      <c r="AJ620" t="str">
        <f>IF($E620="","",INDEX(SUBCATEGORIAS!$A:$A,MATCH($E620,SUBCATEGORIAS!$B:$B,0)))</f>
        <v/>
      </c>
      <c r="AK620" t="str">
        <f t="shared" si="151"/>
        <v/>
      </c>
      <c r="AM620" s="2" t="str">
        <f t="shared" si="157"/>
        <v/>
      </c>
      <c r="AN620" t="str">
        <f t="shared" si="158"/>
        <v/>
      </c>
      <c r="AO620" t="str">
        <f t="shared" si="152"/>
        <v/>
      </c>
      <c r="AP620" t="str">
        <f t="shared" si="153"/>
        <v/>
      </c>
    </row>
    <row r="621" spans="1:42" x14ac:dyDescent="0.25">
      <c r="A621" t="str">
        <f>IF(C621="","",MAX($A$2:A620)+1)</f>
        <v/>
      </c>
      <c r="B621" s="3" t="str">
        <f>IF(C621="","",IF(COUNTIF($C$2:$C620,$C621)=0,MAX($B$2:$B620)+1,""))</f>
        <v/>
      </c>
      <c r="L621" t="s">
        <v>625</v>
      </c>
      <c r="M621" s="3" t="str">
        <f t="shared" si="154"/>
        <v/>
      </c>
      <c r="N621" s="3" t="str">
        <f>IF(C621="","",IF(AND(C621&lt;&gt;"",D621&lt;&gt;"",E621&lt;&gt;"",I621&lt;&gt;"",M621&lt;&gt;"",J621&lt;&gt;"",IFERROR(MATCH(INDEX($B:$B,MATCH($C621,$C:$C,0)),IMAGENES!$B:$B,0),-1)&gt;0),"'si'","'no'"))</f>
        <v/>
      </c>
      <c r="P621" t="str">
        <f t="shared" si="144"/>
        <v/>
      </c>
      <c r="Q621" t="str">
        <f t="shared" si="145"/>
        <v/>
      </c>
      <c r="R621" t="str">
        <f t="shared" si="146"/>
        <v/>
      </c>
      <c r="S621" t="str">
        <f t="shared" si="147"/>
        <v/>
      </c>
      <c r="T621" t="str">
        <f t="shared" si="148"/>
        <v/>
      </c>
      <c r="U621" t="str">
        <f t="shared" si="149"/>
        <v/>
      </c>
      <c r="V621" t="str">
        <f>IF($T621="","",INDEX(CATEGORIAS!$A:$A,MATCH($T621,CATEGORIAS!$B:$B,0)))</f>
        <v/>
      </c>
      <c r="W621" t="str">
        <f>IF($U621="","",INDEX(SUBCATEGORIAS!$A:$A,MATCH($U621,SUBCATEGORIAS!$B:$B,0)))</f>
        <v/>
      </c>
      <c r="X621" t="str">
        <f t="shared" si="150"/>
        <v/>
      </c>
      <c r="Y621" t="str">
        <f t="shared" si="155"/>
        <v/>
      </c>
      <c r="Z621" t="str">
        <f t="shared" si="156"/>
        <v/>
      </c>
      <c r="AB621">
        <v>619</v>
      </c>
      <c r="AC621" t="str">
        <f t="shared" si="159"/>
        <v/>
      </c>
      <c r="AD621" t="str">
        <f>IFERROR(IF(MATCH($AC619,$P:$P,0)&gt;0,CONCATENATE("nombre: '",INDEX($Q:$Q,MATCH($AC619,$P:$P,0)),"',"),0),"")</f>
        <v>nombre: 'Dispensador bolsas mascotas - rojo',</v>
      </c>
      <c r="AI621" t="str">
        <f>IF($D621="","",INDEX(CATEGORIAS!$A:$A,MATCH($D621,CATEGORIAS!$B:$B,0)))</f>
        <v/>
      </c>
      <c r="AJ621" t="str">
        <f>IF($E621="","",INDEX(SUBCATEGORIAS!$A:$A,MATCH($E621,SUBCATEGORIAS!$B:$B,0)))</f>
        <v/>
      </c>
      <c r="AK621" t="str">
        <f t="shared" si="151"/>
        <v/>
      </c>
      <c r="AM621" s="2" t="str">
        <f t="shared" si="157"/>
        <v/>
      </c>
      <c r="AN621" t="str">
        <f t="shared" si="158"/>
        <v/>
      </c>
      <c r="AO621" t="str">
        <f t="shared" si="152"/>
        <v/>
      </c>
      <c r="AP621" t="str">
        <f t="shared" si="153"/>
        <v/>
      </c>
    </row>
    <row r="622" spans="1:42" x14ac:dyDescent="0.25">
      <c r="A622" t="str">
        <f>IF(C622="","",MAX($A$2:A621)+1)</f>
        <v/>
      </c>
      <c r="B622" s="3" t="str">
        <f>IF(C622="","",IF(COUNTIF($C$2:$C621,$C622)=0,MAX($B$2:$B621)+1,""))</f>
        <v/>
      </c>
      <c r="L622" t="s">
        <v>625</v>
      </c>
      <c r="M622" s="3" t="str">
        <f t="shared" si="154"/>
        <v/>
      </c>
      <c r="N622" s="3" t="str">
        <f>IF(C622="","",IF(AND(C622&lt;&gt;"",D622&lt;&gt;"",E622&lt;&gt;"",I622&lt;&gt;"",M622&lt;&gt;"",J622&lt;&gt;"",IFERROR(MATCH(INDEX($B:$B,MATCH($C622,$C:$C,0)),IMAGENES!$B:$B,0),-1)&gt;0),"'si'","'no'"))</f>
        <v/>
      </c>
      <c r="P622" t="str">
        <f t="shared" si="144"/>
        <v/>
      </c>
      <c r="Q622" t="str">
        <f t="shared" si="145"/>
        <v/>
      </c>
      <c r="R622" t="str">
        <f t="shared" si="146"/>
        <v/>
      </c>
      <c r="S622" t="str">
        <f t="shared" si="147"/>
        <v/>
      </c>
      <c r="T622" t="str">
        <f t="shared" si="148"/>
        <v/>
      </c>
      <c r="U622" t="str">
        <f t="shared" si="149"/>
        <v/>
      </c>
      <c r="V622" t="str">
        <f>IF($T622="","",INDEX(CATEGORIAS!$A:$A,MATCH($T622,CATEGORIAS!$B:$B,0)))</f>
        <v/>
      </c>
      <c r="W622" t="str">
        <f>IF($U622="","",INDEX(SUBCATEGORIAS!$A:$A,MATCH($U622,SUBCATEGORIAS!$B:$B,0)))</f>
        <v/>
      </c>
      <c r="X622" t="str">
        <f t="shared" si="150"/>
        <v/>
      </c>
      <c r="Y622" t="str">
        <f t="shared" si="155"/>
        <v/>
      </c>
      <c r="Z622" t="str">
        <f t="shared" si="156"/>
        <v/>
      </c>
      <c r="AB622">
        <v>620</v>
      </c>
      <c r="AC622" t="str">
        <f t="shared" si="159"/>
        <v/>
      </c>
      <c r="AD622" t="str">
        <f>IFERROR(IF(MATCH($AC619,$P:$P,0)&gt;0,CONCATENATE("descripcion: '",INDEX($R:$R,MATCH($AC619,$P:$P,0)),"',"),0),"")</f>
        <v>descripcion: 'Dispensador bolsas de desecho de mascotas + 2 rollos de bolsas (40 unidades en total)',</v>
      </c>
      <c r="AI622" t="str">
        <f>IF($D622="","",INDEX(CATEGORIAS!$A:$A,MATCH($D622,CATEGORIAS!$B:$B,0)))</f>
        <v/>
      </c>
      <c r="AJ622" t="str">
        <f>IF($E622="","",INDEX(SUBCATEGORIAS!$A:$A,MATCH($E622,SUBCATEGORIAS!$B:$B,0)))</f>
        <v/>
      </c>
      <c r="AK622" t="str">
        <f t="shared" si="151"/>
        <v/>
      </c>
      <c r="AM622" s="2" t="str">
        <f t="shared" si="157"/>
        <v/>
      </c>
      <c r="AN622" t="str">
        <f t="shared" si="158"/>
        <v/>
      </c>
      <c r="AO622" t="str">
        <f t="shared" si="152"/>
        <v/>
      </c>
      <c r="AP622" t="str">
        <f t="shared" si="153"/>
        <v/>
      </c>
    </row>
    <row r="623" spans="1:42" x14ac:dyDescent="0.25">
      <c r="A623" t="str">
        <f>IF(C623="","",MAX($A$2:A622)+1)</f>
        <v/>
      </c>
      <c r="B623" s="3" t="str">
        <f>IF(C623="","",IF(COUNTIF($C$2:$C622,$C623)=0,MAX($B$2:$B622)+1,""))</f>
        <v/>
      </c>
      <c r="L623" t="s">
        <v>625</v>
      </c>
      <c r="M623" s="3" t="str">
        <f t="shared" si="154"/>
        <v/>
      </c>
      <c r="N623" s="3" t="str">
        <f>IF(C623="","",IF(AND(C623&lt;&gt;"",D623&lt;&gt;"",E623&lt;&gt;"",I623&lt;&gt;"",M623&lt;&gt;"",J623&lt;&gt;"",IFERROR(MATCH(INDEX($B:$B,MATCH($C623,$C:$C,0)),IMAGENES!$B:$B,0),-1)&gt;0),"'si'","'no'"))</f>
        <v/>
      </c>
      <c r="P623" t="str">
        <f t="shared" si="144"/>
        <v/>
      </c>
      <c r="Q623" t="str">
        <f t="shared" si="145"/>
        <v/>
      </c>
      <c r="R623" t="str">
        <f t="shared" si="146"/>
        <v/>
      </c>
      <c r="S623" t="str">
        <f t="shared" si="147"/>
        <v/>
      </c>
      <c r="T623" t="str">
        <f t="shared" si="148"/>
        <v/>
      </c>
      <c r="U623" t="str">
        <f t="shared" si="149"/>
        <v/>
      </c>
      <c r="V623" t="str">
        <f>IF($T623="","",INDEX(CATEGORIAS!$A:$A,MATCH($T623,CATEGORIAS!$B:$B,0)))</f>
        <v/>
      </c>
      <c r="W623" t="str">
        <f>IF($U623="","",INDEX(SUBCATEGORIAS!$A:$A,MATCH($U623,SUBCATEGORIAS!$B:$B,0)))</f>
        <v/>
      </c>
      <c r="X623" t="str">
        <f t="shared" si="150"/>
        <v/>
      </c>
      <c r="Y623" t="str">
        <f t="shared" si="155"/>
        <v/>
      </c>
      <c r="Z623" t="str">
        <f t="shared" si="156"/>
        <v/>
      </c>
      <c r="AB623">
        <v>621</v>
      </c>
      <c r="AC623" t="str">
        <f t="shared" si="159"/>
        <v/>
      </c>
      <c r="AD623" t="str">
        <f>IFERROR(IF(MATCH($AC619,$P:$P,0)&gt;0,CONCATENATE("descripcion_larga: '",INDEX($S:$S,MATCH($AC619,$P:$P,0)),"',"),0),"")</f>
        <v>descripcion_larga: '0',</v>
      </c>
      <c r="AI623" t="str">
        <f>IF($D623="","",INDEX(CATEGORIAS!$A:$A,MATCH($D623,CATEGORIAS!$B:$B,0)))</f>
        <v/>
      </c>
      <c r="AJ623" t="str">
        <f>IF($E623="","",INDEX(SUBCATEGORIAS!$A:$A,MATCH($E623,SUBCATEGORIAS!$B:$B,0)))</f>
        <v/>
      </c>
      <c r="AK623" t="str">
        <f t="shared" si="151"/>
        <v/>
      </c>
      <c r="AM623" s="2" t="str">
        <f t="shared" si="157"/>
        <v/>
      </c>
      <c r="AN623" t="str">
        <f t="shared" si="158"/>
        <v/>
      </c>
      <c r="AO623" t="str">
        <f t="shared" si="152"/>
        <v/>
      </c>
      <c r="AP623" t="str">
        <f t="shared" si="153"/>
        <v/>
      </c>
    </row>
    <row r="624" spans="1:42" x14ac:dyDescent="0.25">
      <c r="A624" t="str">
        <f>IF(C624="","",MAX($A$2:A623)+1)</f>
        <v/>
      </c>
      <c r="B624" s="3" t="str">
        <f>IF(C624="","",IF(COUNTIF($C$2:$C623,$C624)=0,MAX($B$2:$B623)+1,""))</f>
        <v/>
      </c>
      <c r="L624" t="s">
        <v>625</v>
      </c>
      <c r="M624" s="3" t="str">
        <f t="shared" si="154"/>
        <v/>
      </c>
      <c r="N624" s="3" t="str">
        <f>IF(C624="","",IF(AND(C624&lt;&gt;"",D624&lt;&gt;"",E624&lt;&gt;"",I624&lt;&gt;"",M624&lt;&gt;"",J624&lt;&gt;"",IFERROR(MATCH(INDEX($B:$B,MATCH($C624,$C:$C,0)),IMAGENES!$B:$B,0),-1)&gt;0),"'si'","'no'"))</f>
        <v/>
      </c>
      <c r="P624" t="str">
        <f t="shared" si="144"/>
        <v/>
      </c>
      <c r="Q624" t="str">
        <f t="shared" si="145"/>
        <v/>
      </c>
      <c r="R624" t="str">
        <f t="shared" si="146"/>
        <v/>
      </c>
      <c r="S624" t="str">
        <f t="shared" si="147"/>
        <v/>
      </c>
      <c r="T624" t="str">
        <f t="shared" si="148"/>
        <v/>
      </c>
      <c r="U624" t="str">
        <f t="shared" si="149"/>
        <v/>
      </c>
      <c r="V624" t="str">
        <f>IF($T624="","",INDEX(CATEGORIAS!$A:$A,MATCH($T624,CATEGORIAS!$B:$B,0)))</f>
        <v/>
      </c>
      <c r="W624" t="str">
        <f>IF($U624="","",INDEX(SUBCATEGORIAS!$A:$A,MATCH($U624,SUBCATEGORIAS!$B:$B,0)))</f>
        <v/>
      </c>
      <c r="X624" t="str">
        <f t="shared" si="150"/>
        <v/>
      </c>
      <c r="Y624" t="str">
        <f t="shared" si="155"/>
        <v/>
      </c>
      <c r="Z624" t="str">
        <f t="shared" si="156"/>
        <v/>
      </c>
      <c r="AB624">
        <v>622</v>
      </c>
      <c r="AC624" t="str">
        <f t="shared" si="159"/>
        <v/>
      </c>
      <c r="AD624" t="str">
        <f>IFERROR(IF(MATCH($AC619,$P:$P,0)&gt;0,CONCATENATE("id_categoria: '",INDEX($V:$V,MATCH($AC619,$P:$P,0)),"',"),0),"")</f>
        <v>id_categoria: '5',</v>
      </c>
      <c r="AI624" t="str">
        <f>IF($D624="","",INDEX(CATEGORIAS!$A:$A,MATCH($D624,CATEGORIAS!$B:$B,0)))</f>
        <v/>
      </c>
      <c r="AJ624" t="str">
        <f>IF($E624="","",INDEX(SUBCATEGORIAS!$A:$A,MATCH($E624,SUBCATEGORIAS!$B:$B,0)))</f>
        <v/>
      </c>
      <c r="AK624" t="str">
        <f t="shared" si="151"/>
        <v/>
      </c>
      <c r="AM624" s="2" t="str">
        <f t="shared" si="157"/>
        <v/>
      </c>
      <c r="AN624" t="str">
        <f t="shared" si="158"/>
        <v/>
      </c>
      <c r="AO624" t="str">
        <f t="shared" si="152"/>
        <v/>
      </c>
      <c r="AP624" t="str">
        <f t="shared" si="153"/>
        <v/>
      </c>
    </row>
    <row r="625" spans="1:42" x14ac:dyDescent="0.25">
      <c r="A625" t="str">
        <f>IF(C625="","",MAX($A$2:A624)+1)</f>
        <v/>
      </c>
      <c r="B625" s="3" t="str">
        <f>IF(C625="","",IF(COUNTIF($C$2:$C624,$C625)=0,MAX($B$2:$B624)+1,""))</f>
        <v/>
      </c>
      <c r="L625" t="s">
        <v>625</v>
      </c>
      <c r="M625" s="3" t="str">
        <f t="shared" si="154"/>
        <v/>
      </c>
      <c r="N625" s="3" t="str">
        <f>IF(C625="","",IF(AND(C625&lt;&gt;"",D625&lt;&gt;"",E625&lt;&gt;"",I625&lt;&gt;"",M625&lt;&gt;"",J625&lt;&gt;"",IFERROR(MATCH(INDEX($B:$B,MATCH($C625,$C:$C,0)),IMAGENES!$B:$B,0),-1)&gt;0),"'si'","'no'"))</f>
        <v/>
      </c>
      <c r="P625" t="str">
        <f t="shared" si="144"/>
        <v/>
      </c>
      <c r="Q625" t="str">
        <f t="shared" si="145"/>
        <v/>
      </c>
      <c r="R625" t="str">
        <f t="shared" si="146"/>
        <v/>
      </c>
      <c r="S625" t="str">
        <f t="shared" si="147"/>
        <v/>
      </c>
      <c r="T625" t="str">
        <f t="shared" si="148"/>
        <v/>
      </c>
      <c r="U625" t="str">
        <f t="shared" si="149"/>
        <v/>
      </c>
      <c r="V625" t="str">
        <f>IF($T625="","",INDEX(CATEGORIAS!$A:$A,MATCH($T625,CATEGORIAS!$B:$B,0)))</f>
        <v/>
      </c>
      <c r="W625" t="str">
        <f>IF($U625="","",INDEX(SUBCATEGORIAS!$A:$A,MATCH($U625,SUBCATEGORIAS!$B:$B,0)))</f>
        <v/>
      </c>
      <c r="X625" t="str">
        <f t="shared" si="150"/>
        <v/>
      </c>
      <c r="Y625" t="str">
        <f t="shared" si="155"/>
        <v/>
      </c>
      <c r="Z625" t="str">
        <f t="shared" si="156"/>
        <v/>
      </c>
      <c r="AB625">
        <v>623</v>
      </c>
      <c r="AC625" t="str">
        <f t="shared" si="159"/>
        <v/>
      </c>
      <c r="AD625" t="str">
        <f>IFERROR(IF(MATCH($AC619,$P:$P,0)&gt;0,CONCATENATE("id_subcategoria: '",INDEX($W:$W,MATCH($AC619,$P:$P,0)),"',"),0),"")</f>
        <v>id_subcategoria: '26',</v>
      </c>
      <c r="AI625" t="str">
        <f>IF($D625="","",INDEX(CATEGORIAS!$A:$A,MATCH($D625,CATEGORIAS!$B:$B,0)))</f>
        <v/>
      </c>
      <c r="AJ625" t="str">
        <f>IF($E625="","",INDEX(SUBCATEGORIAS!$A:$A,MATCH($E625,SUBCATEGORIAS!$B:$B,0)))</f>
        <v/>
      </c>
      <c r="AK625" t="str">
        <f t="shared" si="151"/>
        <v/>
      </c>
      <c r="AM625" s="2" t="str">
        <f t="shared" si="157"/>
        <v/>
      </c>
      <c r="AN625" t="str">
        <f t="shared" si="158"/>
        <v/>
      </c>
      <c r="AO625" t="str">
        <f t="shared" si="152"/>
        <v/>
      </c>
      <c r="AP625" t="str">
        <f t="shared" si="153"/>
        <v/>
      </c>
    </row>
    <row r="626" spans="1:42" x14ac:dyDescent="0.25">
      <c r="A626" t="str">
        <f>IF(C626="","",MAX($A$2:A625)+1)</f>
        <v/>
      </c>
      <c r="B626" s="3" t="str">
        <f>IF(C626="","",IF(COUNTIF($C$2:$C625,$C626)=0,MAX($B$2:$B625)+1,""))</f>
        <v/>
      </c>
      <c r="L626" t="s">
        <v>625</v>
      </c>
      <c r="M626" s="3" t="str">
        <f t="shared" si="154"/>
        <v/>
      </c>
      <c r="N626" s="3" t="str">
        <f>IF(C626="","",IF(AND(C626&lt;&gt;"",D626&lt;&gt;"",E626&lt;&gt;"",I626&lt;&gt;"",M626&lt;&gt;"",J626&lt;&gt;"",IFERROR(MATCH(INDEX($B:$B,MATCH($C626,$C:$C,0)),IMAGENES!$B:$B,0),-1)&gt;0),"'si'","'no'"))</f>
        <v/>
      </c>
      <c r="P626" t="str">
        <f t="shared" si="144"/>
        <v/>
      </c>
      <c r="Q626" t="str">
        <f t="shared" si="145"/>
        <v/>
      </c>
      <c r="R626" t="str">
        <f t="shared" si="146"/>
        <v/>
      </c>
      <c r="S626" t="str">
        <f t="shared" si="147"/>
        <v/>
      </c>
      <c r="T626" t="str">
        <f t="shared" si="148"/>
        <v/>
      </c>
      <c r="U626" t="str">
        <f t="shared" si="149"/>
        <v/>
      </c>
      <c r="V626" t="str">
        <f>IF($T626="","",INDEX(CATEGORIAS!$A:$A,MATCH($T626,CATEGORIAS!$B:$B,0)))</f>
        <v/>
      </c>
      <c r="W626" t="str">
        <f>IF($U626="","",INDEX(SUBCATEGORIAS!$A:$A,MATCH($U626,SUBCATEGORIAS!$B:$B,0)))</f>
        <v/>
      </c>
      <c r="X626" t="str">
        <f t="shared" si="150"/>
        <v/>
      </c>
      <c r="Y626" t="str">
        <f t="shared" si="155"/>
        <v/>
      </c>
      <c r="Z626" t="str">
        <f t="shared" si="156"/>
        <v/>
      </c>
      <c r="AB626">
        <v>624</v>
      </c>
      <c r="AC626" t="str">
        <f t="shared" si="159"/>
        <v/>
      </c>
      <c r="AD626" t="str">
        <f>IFERROR(IF(MATCH($AC619,$P:$P,0)&gt;0,CONCATENATE("precio: ",INDEX($X:$X,MATCH($AC619,$P:$P,0)),","),0),"")</f>
        <v>precio: 2000,</v>
      </c>
      <c r="AI626" t="str">
        <f>IF($D626="","",INDEX(CATEGORIAS!$A:$A,MATCH($D626,CATEGORIAS!$B:$B,0)))</f>
        <v/>
      </c>
      <c r="AJ626" t="str">
        <f>IF($E626="","",INDEX(SUBCATEGORIAS!$A:$A,MATCH($E626,SUBCATEGORIAS!$B:$B,0)))</f>
        <v/>
      </c>
      <c r="AK626" t="str">
        <f t="shared" si="151"/>
        <v/>
      </c>
      <c r="AM626" s="2" t="str">
        <f t="shared" si="157"/>
        <v/>
      </c>
      <c r="AN626" t="str">
        <f t="shared" si="158"/>
        <v/>
      </c>
      <c r="AO626" t="str">
        <f t="shared" si="152"/>
        <v/>
      </c>
      <c r="AP626" t="str">
        <f t="shared" si="153"/>
        <v/>
      </c>
    </row>
    <row r="627" spans="1:42" x14ac:dyDescent="0.25">
      <c r="A627" t="str">
        <f>IF(C627="","",MAX($A$2:A626)+1)</f>
        <v/>
      </c>
      <c r="B627" s="3" t="str">
        <f>IF(C627="","",IF(COUNTIF($C$2:$C626,$C627)=0,MAX($B$2:$B626)+1,""))</f>
        <v/>
      </c>
      <c r="L627" t="s">
        <v>625</v>
      </c>
      <c r="M627" s="3" t="str">
        <f t="shared" si="154"/>
        <v/>
      </c>
      <c r="N627" s="3" t="str">
        <f>IF(C627="","",IF(AND(C627&lt;&gt;"",D627&lt;&gt;"",E627&lt;&gt;"",I627&lt;&gt;"",M627&lt;&gt;"",J627&lt;&gt;"",IFERROR(MATCH(INDEX($B:$B,MATCH($C627,$C:$C,0)),IMAGENES!$B:$B,0),-1)&gt;0),"'si'","'no'"))</f>
        <v/>
      </c>
      <c r="P627" t="str">
        <f t="shared" si="144"/>
        <v/>
      </c>
      <c r="Q627" t="str">
        <f t="shared" si="145"/>
        <v/>
      </c>
      <c r="R627" t="str">
        <f t="shared" si="146"/>
        <v/>
      </c>
      <c r="S627" t="str">
        <f t="shared" si="147"/>
        <v/>
      </c>
      <c r="T627" t="str">
        <f t="shared" si="148"/>
        <v/>
      </c>
      <c r="U627" t="str">
        <f t="shared" si="149"/>
        <v/>
      </c>
      <c r="V627" t="str">
        <f>IF($T627="","",INDEX(CATEGORIAS!$A:$A,MATCH($T627,CATEGORIAS!$B:$B,0)))</f>
        <v/>
      </c>
      <c r="W627" t="str">
        <f>IF($U627="","",INDEX(SUBCATEGORIAS!$A:$A,MATCH($U627,SUBCATEGORIAS!$B:$B,0)))</f>
        <v/>
      </c>
      <c r="X627" t="str">
        <f t="shared" si="150"/>
        <v/>
      </c>
      <c r="Y627" t="str">
        <f t="shared" si="155"/>
        <v/>
      </c>
      <c r="Z627" t="str">
        <f t="shared" si="156"/>
        <v/>
      </c>
      <c r="AB627">
        <v>625</v>
      </c>
      <c r="AC627" t="str">
        <f t="shared" si="159"/>
        <v/>
      </c>
      <c r="AD627" t="str">
        <f>IFERROR(IF(MATCH($AC619,$P:$P,0)&gt;0,CONCATENATE("video: ",IF(OR(INDEX($Y:$Y,MATCH($AC619,$P:$P,0))=0,INDEX($Y:$Y,MATCH($AC619,$P:$P,0))=" ",INDEX($Y:$Y,MATCH($AC619,$P:$P,0))=""),CONCATENATE(CHAR(39),CHAR(39)),CONCATENATE(CHAR(39),INDEX($Y:$Y,MATCH($AC619,$P:$P,0)),CHAR(39))),","),0),"")</f>
        <v>video: '',</v>
      </c>
      <c r="AI627" t="str">
        <f>IF($D627="","",INDEX(CATEGORIAS!$A:$A,MATCH($D627,CATEGORIAS!$B:$B,0)))</f>
        <v/>
      </c>
      <c r="AJ627" t="str">
        <f>IF($E627="","",INDEX(SUBCATEGORIAS!$A:$A,MATCH($E627,SUBCATEGORIAS!$B:$B,0)))</f>
        <v/>
      </c>
      <c r="AK627" t="str">
        <f t="shared" si="151"/>
        <v/>
      </c>
      <c r="AM627" s="2" t="str">
        <f t="shared" si="157"/>
        <v/>
      </c>
      <c r="AN627" t="str">
        <f t="shared" si="158"/>
        <v/>
      </c>
      <c r="AO627" t="str">
        <f t="shared" si="152"/>
        <v/>
      </c>
      <c r="AP627" t="str">
        <f t="shared" si="153"/>
        <v/>
      </c>
    </row>
    <row r="628" spans="1:42" x14ac:dyDescent="0.25">
      <c r="A628" t="str">
        <f>IF(C628="","",MAX($A$2:A627)+1)</f>
        <v/>
      </c>
      <c r="B628" s="3" t="str">
        <f>IF(C628="","",IF(COUNTIF($C$2:$C627,$C628)=0,MAX($B$2:$B627)+1,""))</f>
        <v/>
      </c>
      <c r="L628" t="s">
        <v>625</v>
      </c>
      <c r="M628" s="3" t="str">
        <f t="shared" si="154"/>
        <v/>
      </c>
      <c r="N628" s="3" t="str">
        <f>IF(C628="","",IF(AND(C628&lt;&gt;"",D628&lt;&gt;"",E628&lt;&gt;"",I628&lt;&gt;"",M628&lt;&gt;"",J628&lt;&gt;"",IFERROR(MATCH(INDEX($B:$B,MATCH($C628,$C:$C,0)),IMAGENES!$B:$B,0),-1)&gt;0),"'si'","'no'"))</f>
        <v/>
      </c>
      <c r="P628" t="str">
        <f t="shared" si="144"/>
        <v/>
      </c>
      <c r="Q628" t="str">
        <f t="shared" si="145"/>
        <v/>
      </c>
      <c r="R628" t="str">
        <f t="shared" si="146"/>
        <v/>
      </c>
      <c r="S628" t="str">
        <f t="shared" si="147"/>
        <v/>
      </c>
      <c r="T628" t="str">
        <f t="shared" si="148"/>
        <v/>
      </c>
      <c r="U628" t="str">
        <f t="shared" si="149"/>
        <v/>
      </c>
      <c r="V628" t="str">
        <f>IF($T628="","",INDEX(CATEGORIAS!$A:$A,MATCH($T628,CATEGORIAS!$B:$B,0)))</f>
        <v/>
      </c>
      <c r="W628" t="str">
        <f>IF($U628="","",INDEX(SUBCATEGORIAS!$A:$A,MATCH($U628,SUBCATEGORIAS!$B:$B,0)))</f>
        <v/>
      </c>
      <c r="X628" t="str">
        <f t="shared" si="150"/>
        <v/>
      </c>
      <c r="Y628" t="str">
        <f t="shared" si="155"/>
        <v/>
      </c>
      <c r="Z628" t="str">
        <f t="shared" si="156"/>
        <v/>
      </c>
      <c r="AB628">
        <v>626</v>
      </c>
      <c r="AC628" t="str">
        <f t="shared" si="159"/>
        <v/>
      </c>
      <c r="AD628" t="str">
        <f>IFERROR(IF(MATCH($AC619,$P:$P,0)&gt;0,CONCATENATE("disponible: ",INDEX($Z:$Z,MATCH($AC619,$P:$P,0)),","),0),"")</f>
        <v>disponible: 'si',</v>
      </c>
      <c r="AI628" t="str">
        <f>IF($D628="","",INDEX(CATEGORIAS!$A:$A,MATCH($D628,CATEGORIAS!$B:$B,0)))</f>
        <v/>
      </c>
      <c r="AJ628" t="str">
        <f>IF($E628="","",INDEX(SUBCATEGORIAS!$A:$A,MATCH($E628,SUBCATEGORIAS!$B:$B,0)))</f>
        <v/>
      </c>
      <c r="AK628" t="str">
        <f t="shared" si="151"/>
        <v/>
      </c>
      <c r="AM628" s="2" t="str">
        <f t="shared" si="157"/>
        <v/>
      </c>
      <c r="AN628" t="str">
        <f t="shared" si="158"/>
        <v/>
      </c>
      <c r="AO628" t="str">
        <f t="shared" si="152"/>
        <v/>
      </c>
      <c r="AP628" t="str">
        <f t="shared" si="153"/>
        <v/>
      </c>
    </row>
    <row r="629" spans="1:42" x14ac:dyDescent="0.25">
      <c r="A629" t="str">
        <f>IF(C629="","",MAX($A$2:A628)+1)</f>
        <v/>
      </c>
      <c r="B629" s="3" t="str">
        <f>IF(C629="","",IF(COUNTIF($C$2:$C628,$C629)=0,MAX($B$2:$B628)+1,""))</f>
        <v/>
      </c>
      <c r="L629" t="s">
        <v>625</v>
      </c>
      <c r="M629" s="3" t="str">
        <f t="shared" si="154"/>
        <v/>
      </c>
      <c r="N629" s="3" t="str">
        <f>IF(C629="","",IF(AND(C629&lt;&gt;"",D629&lt;&gt;"",E629&lt;&gt;"",I629&lt;&gt;"",M629&lt;&gt;"",J629&lt;&gt;"",IFERROR(MATCH(INDEX($B:$B,MATCH($C629,$C:$C,0)),IMAGENES!$B:$B,0),-1)&gt;0),"'si'","'no'"))</f>
        <v/>
      </c>
      <c r="P629" t="str">
        <f t="shared" si="144"/>
        <v/>
      </c>
      <c r="Q629" t="str">
        <f t="shared" si="145"/>
        <v/>
      </c>
      <c r="R629" t="str">
        <f t="shared" si="146"/>
        <v/>
      </c>
      <c r="S629" t="str">
        <f t="shared" si="147"/>
        <v/>
      </c>
      <c r="T629" t="str">
        <f t="shared" si="148"/>
        <v/>
      </c>
      <c r="U629" t="str">
        <f t="shared" si="149"/>
        <v/>
      </c>
      <c r="V629" t="str">
        <f>IF($T629="","",INDEX(CATEGORIAS!$A:$A,MATCH($T629,CATEGORIAS!$B:$B,0)))</f>
        <v/>
      </c>
      <c r="W629" t="str">
        <f>IF($U629="","",INDEX(SUBCATEGORIAS!$A:$A,MATCH($U629,SUBCATEGORIAS!$B:$B,0)))</f>
        <v/>
      </c>
      <c r="X629" t="str">
        <f t="shared" si="150"/>
        <v/>
      </c>
      <c r="Y629" t="str">
        <f t="shared" si="155"/>
        <v/>
      </c>
      <c r="Z629" t="str">
        <f t="shared" si="156"/>
        <v/>
      </c>
      <c r="AB629">
        <v>627</v>
      </c>
      <c r="AC629" t="str">
        <f t="shared" si="159"/>
        <v/>
      </c>
      <c r="AD629" t="str">
        <f>IFERROR(IF(MATCH($AC619,$P:$P,0)&gt;0,"},",0),"")</f>
        <v>},</v>
      </c>
      <c r="AI629" t="str">
        <f>IF($D629="","",INDEX(CATEGORIAS!$A:$A,MATCH($D629,CATEGORIAS!$B:$B,0)))</f>
        <v/>
      </c>
      <c r="AJ629" t="str">
        <f>IF($E629="","",INDEX(SUBCATEGORIAS!$A:$A,MATCH($E629,SUBCATEGORIAS!$B:$B,0)))</f>
        <v/>
      </c>
      <c r="AK629" t="str">
        <f t="shared" si="151"/>
        <v/>
      </c>
      <c r="AM629" s="2" t="str">
        <f t="shared" si="157"/>
        <v/>
      </c>
      <c r="AN629" t="str">
        <f t="shared" si="158"/>
        <v/>
      </c>
      <c r="AO629" t="str">
        <f t="shared" si="152"/>
        <v/>
      </c>
      <c r="AP629" t="str">
        <f t="shared" si="153"/>
        <v/>
      </c>
    </row>
    <row r="630" spans="1:42" x14ac:dyDescent="0.25">
      <c r="A630" t="str">
        <f>IF(C630="","",MAX($A$2:A629)+1)</f>
        <v/>
      </c>
      <c r="B630" s="3" t="str">
        <f>IF(C630="","",IF(COUNTIF($C$2:$C629,$C630)=0,MAX($B$2:$B629)+1,""))</f>
        <v/>
      </c>
      <c r="L630" t="s">
        <v>625</v>
      </c>
      <c r="M630" s="3" t="str">
        <f t="shared" si="154"/>
        <v/>
      </c>
      <c r="N630" s="3" t="str">
        <f>IF(C630="","",IF(AND(C630&lt;&gt;"",D630&lt;&gt;"",E630&lt;&gt;"",I630&lt;&gt;"",M630&lt;&gt;"",J630&lt;&gt;"",IFERROR(MATCH(INDEX($B:$B,MATCH($C630,$C:$C,0)),IMAGENES!$B:$B,0),-1)&gt;0),"'si'","'no'"))</f>
        <v/>
      </c>
      <c r="P630" t="str">
        <f t="shared" si="144"/>
        <v/>
      </c>
      <c r="Q630" t="str">
        <f t="shared" si="145"/>
        <v/>
      </c>
      <c r="R630" t="str">
        <f t="shared" si="146"/>
        <v/>
      </c>
      <c r="S630" t="str">
        <f t="shared" si="147"/>
        <v/>
      </c>
      <c r="T630" t="str">
        <f t="shared" si="148"/>
        <v/>
      </c>
      <c r="U630" t="str">
        <f t="shared" si="149"/>
        <v/>
      </c>
      <c r="V630" t="str">
        <f>IF($T630="","",INDEX(CATEGORIAS!$A:$A,MATCH($T630,CATEGORIAS!$B:$B,0)))</f>
        <v/>
      </c>
      <c r="W630" t="str">
        <f>IF($U630="","",INDEX(SUBCATEGORIAS!$A:$A,MATCH($U630,SUBCATEGORIAS!$B:$B,0)))</f>
        <v/>
      </c>
      <c r="X630" t="str">
        <f t="shared" si="150"/>
        <v/>
      </c>
      <c r="Y630" t="str">
        <f t="shared" si="155"/>
        <v/>
      </c>
      <c r="Z630" t="str">
        <f t="shared" si="156"/>
        <v/>
      </c>
      <c r="AB630">
        <v>628</v>
      </c>
      <c r="AC630">
        <f t="shared" si="159"/>
        <v>58</v>
      </c>
      <c r="AD630" t="str">
        <f>IFERROR(IF(MATCH($AC630,$P:$P,0)&gt;0,"{",0),"")</f>
        <v>{</v>
      </c>
      <c r="AI630" t="str">
        <f>IF($D630="","",INDEX(CATEGORIAS!$A:$A,MATCH($D630,CATEGORIAS!$B:$B,0)))</f>
        <v/>
      </c>
      <c r="AJ630" t="str">
        <f>IF($E630="","",INDEX(SUBCATEGORIAS!$A:$A,MATCH($E630,SUBCATEGORIAS!$B:$B,0)))</f>
        <v/>
      </c>
      <c r="AK630" t="str">
        <f t="shared" si="151"/>
        <v/>
      </c>
      <c r="AM630" s="2" t="str">
        <f t="shared" si="157"/>
        <v/>
      </c>
      <c r="AN630" t="str">
        <f t="shared" si="158"/>
        <v/>
      </c>
      <c r="AO630" t="str">
        <f t="shared" si="152"/>
        <v/>
      </c>
      <c r="AP630" t="str">
        <f t="shared" si="153"/>
        <v/>
      </c>
    </row>
    <row r="631" spans="1:42" x14ac:dyDescent="0.25">
      <c r="A631" t="str">
        <f>IF(C631="","",MAX($A$2:A630)+1)</f>
        <v/>
      </c>
      <c r="B631" s="3" t="str">
        <f>IF(C631="","",IF(COUNTIF($C$2:$C630,$C631)=0,MAX($B$2:$B630)+1,""))</f>
        <v/>
      </c>
      <c r="L631" t="s">
        <v>625</v>
      </c>
      <c r="M631" s="3" t="str">
        <f t="shared" si="154"/>
        <v/>
      </c>
      <c r="N631" s="3" t="str">
        <f>IF(C631="","",IF(AND(C631&lt;&gt;"",D631&lt;&gt;"",E631&lt;&gt;"",I631&lt;&gt;"",M631&lt;&gt;"",J631&lt;&gt;"",IFERROR(MATCH(INDEX($B:$B,MATCH($C631,$C:$C,0)),IMAGENES!$B:$B,0),-1)&gt;0),"'si'","'no'"))</f>
        <v/>
      </c>
      <c r="P631" t="str">
        <f t="shared" si="144"/>
        <v/>
      </c>
      <c r="Q631" t="str">
        <f t="shared" si="145"/>
        <v/>
      </c>
      <c r="R631" t="str">
        <f t="shared" si="146"/>
        <v/>
      </c>
      <c r="S631" t="str">
        <f t="shared" si="147"/>
        <v/>
      </c>
      <c r="T631" t="str">
        <f t="shared" si="148"/>
        <v/>
      </c>
      <c r="U631" t="str">
        <f t="shared" si="149"/>
        <v/>
      </c>
      <c r="V631" t="str">
        <f>IF($T631="","",INDEX(CATEGORIAS!$A:$A,MATCH($T631,CATEGORIAS!$B:$B,0)))</f>
        <v/>
      </c>
      <c r="W631" t="str">
        <f>IF($U631="","",INDEX(SUBCATEGORIAS!$A:$A,MATCH($U631,SUBCATEGORIAS!$B:$B,0)))</f>
        <v/>
      </c>
      <c r="X631" t="str">
        <f t="shared" si="150"/>
        <v/>
      </c>
      <c r="Y631" t="str">
        <f t="shared" si="155"/>
        <v/>
      </c>
      <c r="Z631" t="str">
        <f t="shared" si="156"/>
        <v/>
      </c>
      <c r="AB631">
        <v>629</v>
      </c>
      <c r="AC631" t="str">
        <f t="shared" si="159"/>
        <v/>
      </c>
      <c r="AD631" t="str">
        <f>IFERROR(IF(MATCH($AC630,$P:$P,0)&gt;0,CONCATENATE("id_articulo: ",$AC630,","),0),"")</f>
        <v>id_articulo: 58,</v>
      </c>
      <c r="AI631" t="str">
        <f>IF($D631="","",INDEX(CATEGORIAS!$A:$A,MATCH($D631,CATEGORIAS!$B:$B,0)))</f>
        <v/>
      </c>
      <c r="AJ631" t="str">
        <f>IF($E631="","",INDEX(SUBCATEGORIAS!$A:$A,MATCH($E631,SUBCATEGORIAS!$B:$B,0)))</f>
        <v/>
      </c>
      <c r="AK631" t="str">
        <f t="shared" si="151"/>
        <v/>
      </c>
      <c r="AM631" s="2" t="str">
        <f t="shared" si="157"/>
        <v/>
      </c>
      <c r="AN631" t="str">
        <f t="shared" si="158"/>
        <v/>
      </c>
      <c r="AO631" t="str">
        <f t="shared" si="152"/>
        <v/>
      </c>
      <c r="AP631" t="str">
        <f t="shared" si="153"/>
        <v/>
      </c>
    </row>
    <row r="632" spans="1:42" x14ac:dyDescent="0.25">
      <c r="A632" t="str">
        <f>IF(C632="","",MAX($A$2:A631)+1)</f>
        <v/>
      </c>
      <c r="B632" s="3" t="str">
        <f>IF(C632="","",IF(COUNTIF($C$2:$C631,$C632)=0,MAX($B$2:$B631)+1,""))</f>
        <v/>
      </c>
      <c r="L632" t="s">
        <v>625</v>
      </c>
      <c r="M632" s="3" t="str">
        <f t="shared" si="154"/>
        <v/>
      </c>
      <c r="N632" s="3" t="str">
        <f>IF(C632="","",IF(AND(C632&lt;&gt;"",D632&lt;&gt;"",E632&lt;&gt;"",I632&lt;&gt;"",M632&lt;&gt;"",J632&lt;&gt;"",IFERROR(MATCH(INDEX($B:$B,MATCH($C632,$C:$C,0)),IMAGENES!$B:$B,0),-1)&gt;0),"'si'","'no'"))</f>
        <v/>
      </c>
      <c r="P632" t="str">
        <f t="shared" si="144"/>
        <v/>
      </c>
      <c r="Q632" t="str">
        <f t="shared" si="145"/>
        <v/>
      </c>
      <c r="R632" t="str">
        <f t="shared" si="146"/>
        <v/>
      </c>
      <c r="S632" t="str">
        <f t="shared" si="147"/>
        <v/>
      </c>
      <c r="T632" t="str">
        <f t="shared" si="148"/>
        <v/>
      </c>
      <c r="U632" t="str">
        <f t="shared" si="149"/>
        <v/>
      </c>
      <c r="V632" t="str">
        <f>IF($T632="","",INDEX(CATEGORIAS!$A:$A,MATCH($T632,CATEGORIAS!$B:$B,0)))</f>
        <v/>
      </c>
      <c r="W632" t="str">
        <f>IF($U632="","",INDEX(SUBCATEGORIAS!$A:$A,MATCH($U632,SUBCATEGORIAS!$B:$B,0)))</f>
        <v/>
      </c>
      <c r="X632" t="str">
        <f t="shared" si="150"/>
        <v/>
      </c>
      <c r="Y632" t="str">
        <f t="shared" si="155"/>
        <v/>
      </c>
      <c r="Z632" t="str">
        <f t="shared" si="156"/>
        <v/>
      </c>
      <c r="AB632">
        <v>630</v>
      </c>
      <c r="AC632" t="str">
        <f t="shared" si="159"/>
        <v/>
      </c>
      <c r="AD632" t="str">
        <f>IFERROR(IF(MATCH($AC630,$P:$P,0)&gt;0,CONCATENATE("nombre: '",INDEX($Q:$Q,MATCH($AC630,$P:$P,0)),"',"),0),"")</f>
        <v>nombre: 'Dispensador bolsas mascotas - negro',</v>
      </c>
      <c r="AI632" t="str">
        <f>IF($D632="","",INDEX(CATEGORIAS!$A:$A,MATCH($D632,CATEGORIAS!$B:$B,0)))</f>
        <v/>
      </c>
      <c r="AJ632" t="str">
        <f>IF($E632="","",INDEX(SUBCATEGORIAS!$A:$A,MATCH($E632,SUBCATEGORIAS!$B:$B,0)))</f>
        <v/>
      </c>
      <c r="AK632" t="str">
        <f t="shared" si="151"/>
        <v/>
      </c>
      <c r="AM632" s="2" t="str">
        <f t="shared" si="157"/>
        <v/>
      </c>
      <c r="AN632" t="str">
        <f t="shared" si="158"/>
        <v/>
      </c>
      <c r="AO632" t="str">
        <f t="shared" si="152"/>
        <v/>
      </c>
      <c r="AP632" t="str">
        <f t="shared" si="153"/>
        <v/>
      </c>
    </row>
    <row r="633" spans="1:42" x14ac:dyDescent="0.25">
      <c r="A633" t="str">
        <f>IF(C633="","",MAX($A$2:A632)+1)</f>
        <v/>
      </c>
      <c r="B633" s="3" t="str">
        <f>IF(C633="","",IF(COUNTIF($C$2:$C632,$C633)=0,MAX($B$2:$B632)+1,""))</f>
        <v/>
      </c>
      <c r="L633" t="s">
        <v>625</v>
      </c>
      <c r="M633" s="3" t="str">
        <f t="shared" si="154"/>
        <v/>
      </c>
      <c r="N633" s="3" t="str">
        <f>IF(C633="","",IF(AND(C633&lt;&gt;"",D633&lt;&gt;"",E633&lt;&gt;"",I633&lt;&gt;"",M633&lt;&gt;"",J633&lt;&gt;"",IFERROR(MATCH(INDEX($B:$B,MATCH($C633,$C:$C,0)),IMAGENES!$B:$B,0),-1)&gt;0),"'si'","'no'"))</f>
        <v/>
      </c>
      <c r="P633" t="str">
        <f t="shared" si="144"/>
        <v/>
      </c>
      <c r="Q633" t="str">
        <f t="shared" si="145"/>
        <v/>
      </c>
      <c r="R633" t="str">
        <f t="shared" si="146"/>
        <v/>
      </c>
      <c r="S633" t="str">
        <f t="shared" si="147"/>
        <v/>
      </c>
      <c r="T633" t="str">
        <f t="shared" si="148"/>
        <v/>
      </c>
      <c r="U633" t="str">
        <f t="shared" si="149"/>
        <v/>
      </c>
      <c r="V633" t="str">
        <f>IF($T633="","",INDEX(CATEGORIAS!$A:$A,MATCH($T633,CATEGORIAS!$B:$B,0)))</f>
        <v/>
      </c>
      <c r="W633" t="str">
        <f>IF($U633="","",INDEX(SUBCATEGORIAS!$A:$A,MATCH($U633,SUBCATEGORIAS!$B:$B,0)))</f>
        <v/>
      </c>
      <c r="X633" t="str">
        <f t="shared" si="150"/>
        <v/>
      </c>
      <c r="Y633" t="str">
        <f t="shared" si="155"/>
        <v/>
      </c>
      <c r="Z633" t="str">
        <f t="shared" si="156"/>
        <v/>
      </c>
      <c r="AB633">
        <v>631</v>
      </c>
      <c r="AC633" t="str">
        <f t="shared" si="159"/>
        <v/>
      </c>
      <c r="AD633" t="str">
        <f>IFERROR(IF(MATCH($AC630,$P:$P,0)&gt;0,CONCATENATE("descripcion: '",INDEX($R:$R,MATCH($AC630,$P:$P,0)),"',"),0),"")</f>
        <v>descripcion: 'Dispensador bolsas de desecho de mascotas + 2 rollos de bolsas (40 unidades en total)',</v>
      </c>
      <c r="AI633" t="str">
        <f>IF($D633="","",INDEX(CATEGORIAS!$A:$A,MATCH($D633,CATEGORIAS!$B:$B,0)))</f>
        <v/>
      </c>
      <c r="AJ633" t="str">
        <f>IF($E633="","",INDEX(SUBCATEGORIAS!$A:$A,MATCH($E633,SUBCATEGORIAS!$B:$B,0)))</f>
        <v/>
      </c>
      <c r="AK633" t="str">
        <f t="shared" si="151"/>
        <v/>
      </c>
      <c r="AM633" s="2" t="str">
        <f t="shared" si="157"/>
        <v/>
      </c>
      <c r="AN633" t="str">
        <f t="shared" si="158"/>
        <v/>
      </c>
      <c r="AO633" t="str">
        <f t="shared" si="152"/>
        <v/>
      </c>
      <c r="AP633" t="str">
        <f t="shared" si="153"/>
        <v/>
      </c>
    </row>
    <row r="634" spans="1:42" x14ac:dyDescent="0.25">
      <c r="A634" t="str">
        <f>IF(C634="","",MAX($A$2:A633)+1)</f>
        <v/>
      </c>
      <c r="B634" s="3" t="str">
        <f>IF(C634="","",IF(COUNTIF($C$2:$C633,$C634)=0,MAX($B$2:$B633)+1,""))</f>
        <v/>
      </c>
      <c r="L634" t="s">
        <v>625</v>
      </c>
      <c r="M634" s="3" t="str">
        <f t="shared" si="154"/>
        <v/>
      </c>
      <c r="N634" s="3" t="str">
        <f>IF(C634="","",IF(AND(C634&lt;&gt;"",D634&lt;&gt;"",E634&lt;&gt;"",I634&lt;&gt;"",M634&lt;&gt;"",J634&lt;&gt;"",IFERROR(MATCH(INDEX($B:$B,MATCH($C634,$C:$C,0)),IMAGENES!$B:$B,0),-1)&gt;0),"'si'","'no'"))</f>
        <v/>
      </c>
      <c r="P634" t="str">
        <f t="shared" si="144"/>
        <v/>
      </c>
      <c r="Q634" t="str">
        <f t="shared" si="145"/>
        <v/>
      </c>
      <c r="R634" t="str">
        <f t="shared" si="146"/>
        <v/>
      </c>
      <c r="S634" t="str">
        <f t="shared" si="147"/>
        <v/>
      </c>
      <c r="T634" t="str">
        <f t="shared" si="148"/>
        <v/>
      </c>
      <c r="U634" t="str">
        <f t="shared" si="149"/>
        <v/>
      </c>
      <c r="V634" t="str">
        <f>IF($T634="","",INDEX(CATEGORIAS!$A:$A,MATCH($T634,CATEGORIAS!$B:$B,0)))</f>
        <v/>
      </c>
      <c r="W634" t="str">
        <f>IF($U634="","",INDEX(SUBCATEGORIAS!$A:$A,MATCH($U634,SUBCATEGORIAS!$B:$B,0)))</f>
        <v/>
      </c>
      <c r="X634" t="str">
        <f t="shared" si="150"/>
        <v/>
      </c>
      <c r="Y634" t="str">
        <f t="shared" si="155"/>
        <v/>
      </c>
      <c r="Z634" t="str">
        <f t="shared" si="156"/>
        <v/>
      </c>
      <c r="AB634">
        <v>632</v>
      </c>
      <c r="AC634" t="str">
        <f t="shared" si="159"/>
        <v/>
      </c>
      <c r="AD634" t="str">
        <f>IFERROR(IF(MATCH($AC630,$P:$P,0)&gt;0,CONCATENATE("descripcion_larga: '",INDEX($S:$S,MATCH($AC630,$P:$P,0)),"',"),0),"")</f>
        <v>descripcion_larga: '0',</v>
      </c>
      <c r="AI634" t="str">
        <f>IF($D634="","",INDEX(CATEGORIAS!$A:$A,MATCH($D634,CATEGORIAS!$B:$B,0)))</f>
        <v/>
      </c>
      <c r="AJ634" t="str">
        <f>IF($E634="","",INDEX(SUBCATEGORIAS!$A:$A,MATCH($E634,SUBCATEGORIAS!$B:$B,0)))</f>
        <v/>
      </c>
      <c r="AK634" t="str">
        <f t="shared" si="151"/>
        <v/>
      </c>
      <c r="AM634" s="2" t="str">
        <f t="shared" si="157"/>
        <v/>
      </c>
      <c r="AN634" t="str">
        <f t="shared" si="158"/>
        <v/>
      </c>
      <c r="AO634" t="str">
        <f t="shared" si="152"/>
        <v/>
      </c>
      <c r="AP634" t="str">
        <f t="shared" si="153"/>
        <v/>
      </c>
    </row>
    <row r="635" spans="1:42" x14ac:dyDescent="0.25">
      <c r="A635" t="str">
        <f>IF(C635="","",MAX($A$2:A634)+1)</f>
        <v/>
      </c>
      <c r="B635" s="3" t="str">
        <f>IF(C635="","",IF(COUNTIF($C$2:$C634,$C635)=0,MAX($B$2:$B634)+1,""))</f>
        <v/>
      </c>
      <c r="L635" t="s">
        <v>625</v>
      </c>
      <c r="M635" s="3" t="str">
        <f t="shared" si="154"/>
        <v/>
      </c>
      <c r="N635" s="3" t="str">
        <f>IF(C635="","",IF(AND(C635&lt;&gt;"",D635&lt;&gt;"",E635&lt;&gt;"",I635&lt;&gt;"",M635&lt;&gt;"",J635&lt;&gt;"",IFERROR(MATCH(INDEX($B:$B,MATCH($C635,$C:$C,0)),IMAGENES!$B:$B,0),-1)&gt;0),"'si'","'no'"))</f>
        <v/>
      </c>
      <c r="P635" t="str">
        <f t="shared" si="144"/>
        <v/>
      </c>
      <c r="Q635" t="str">
        <f t="shared" si="145"/>
        <v/>
      </c>
      <c r="R635" t="str">
        <f t="shared" si="146"/>
        <v/>
      </c>
      <c r="S635" t="str">
        <f t="shared" si="147"/>
        <v/>
      </c>
      <c r="T635" t="str">
        <f t="shared" si="148"/>
        <v/>
      </c>
      <c r="U635" t="str">
        <f t="shared" si="149"/>
        <v/>
      </c>
      <c r="V635" t="str">
        <f>IF($T635="","",INDEX(CATEGORIAS!$A:$A,MATCH($T635,CATEGORIAS!$B:$B,0)))</f>
        <v/>
      </c>
      <c r="W635" t="str">
        <f>IF($U635="","",INDEX(SUBCATEGORIAS!$A:$A,MATCH($U635,SUBCATEGORIAS!$B:$B,0)))</f>
        <v/>
      </c>
      <c r="X635" t="str">
        <f t="shared" si="150"/>
        <v/>
      </c>
      <c r="Y635" t="str">
        <f t="shared" si="155"/>
        <v/>
      </c>
      <c r="Z635" t="str">
        <f t="shared" si="156"/>
        <v/>
      </c>
      <c r="AB635">
        <v>633</v>
      </c>
      <c r="AC635" t="str">
        <f t="shared" si="159"/>
        <v/>
      </c>
      <c r="AD635" t="str">
        <f>IFERROR(IF(MATCH($AC630,$P:$P,0)&gt;0,CONCATENATE("id_categoria: '",INDEX($V:$V,MATCH($AC630,$P:$P,0)),"',"),0),"")</f>
        <v>id_categoria: '5',</v>
      </c>
      <c r="AI635" t="str">
        <f>IF($D635="","",INDEX(CATEGORIAS!$A:$A,MATCH($D635,CATEGORIAS!$B:$B,0)))</f>
        <v/>
      </c>
      <c r="AJ635" t="str">
        <f>IF($E635="","",INDEX(SUBCATEGORIAS!$A:$A,MATCH($E635,SUBCATEGORIAS!$B:$B,0)))</f>
        <v/>
      </c>
      <c r="AK635" t="str">
        <f t="shared" si="151"/>
        <v/>
      </c>
      <c r="AM635" s="2" t="str">
        <f t="shared" si="157"/>
        <v/>
      </c>
      <c r="AN635" t="str">
        <f t="shared" si="158"/>
        <v/>
      </c>
      <c r="AO635" t="str">
        <f t="shared" si="152"/>
        <v/>
      </c>
      <c r="AP635" t="str">
        <f t="shared" si="153"/>
        <v/>
      </c>
    </row>
    <row r="636" spans="1:42" x14ac:dyDescent="0.25">
      <c r="A636" t="str">
        <f>IF(C636="","",MAX($A$2:A635)+1)</f>
        <v/>
      </c>
      <c r="B636" s="3" t="str">
        <f>IF(C636="","",IF(COUNTIF($C$2:$C635,$C636)=0,MAX($B$2:$B635)+1,""))</f>
        <v/>
      </c>
      <c r="L636" t="s">
        <v>625</v>
      </c>
      <c r="M636" s="3" t="str">
        <f t="shared" si="154"/>
        <v/>
      </c>
      <c r="N636" s="3" t="str">
        <f>IF(C636="","",IF(AND(C636&lt;&gt;"",D636&lt;&gt;"",E636&lt;&gt;"",I636&lt;&gt;"",M636&lt;&gt;"",J636&lt;&gt;"",IFERROR(MATCH(INDEX($B:$B,MATCH($C636,$C:$C,0)),IMAGENES!$B:$B,0),-1)&gt;0),"'si'","'no'"))</f>
        <v/>
      </c>
      <c r="P636" t="str">
        <f t="shared" si="144"/>
        <v/>
      </c>
      <c r="Q636" t="str">
        <f t="shared" si="145"/>
        <v/>
      </c>
      <c r="R636" t="str">
        <f t="shared" si="146"/>
        <v/>
      </c>
      <c r="S636" t="str">
        <f t="shared" si="147"/>
        <v/>
      </c>
      <c r="T636" t="str">
        <f t="shared" si="148"/>
        <v/>
      </c>
      <c r="U636" t="str">
        <f t="shared" si="149"/>
        <v/>
      </c>
      <c r="V636" t="str">
        <f>IF($T636="","",INDEX(CATEGORIAS!$A:$A,MATCH($T636,CATEGORIAS!$B:$B,0)))</f>
        <v/>
      </c>
      <c r="W636" t="str">
        <f>IF($U636="","",INDEX(SUBCATEGORIAS!$A:$A,MATCH($U636,SUBCATEGORIAS!$B:$B,0)))</f>
        <v/>
      </c>
      <c r="X636" t="str">
        <f t="shared" si="150"/>
        <v/>
      </c>
      <c r="Y636" t="str">
        <f t="shared" si="155"/>
        <v/>
      </c>
      <c r="Z636" t="str">
        <f t="shared" si="156"/>
        <v/>
      </c>
      <c r="AB636">
        <v>634</v>
      </c>
      <c r="AC636" t="str">
        <f t="shared" si="159"/>
        <v/>
      </c>
      <c r="AD636" t="str">
        <f>IFERROR(IF(MATCH($AC630,$P:$P,0)&gt;0,CONCATENATE("id_subcategoria: '",INDEX($W:$W,MATCH($AC630,$P:$P,0)),"',"),0),"")</f>
        <v>id_subcategoria: '26',</v>
      </c>
      <c r="AI636" t="str">
        <f>IF($D636="","",INDEX(CATEGORIAS!$A:$A,MATCH($D636,CATEGORIAS!$B:$B,0)))</f>
        <v/>
      </c>
      <c r="AJ636" t="str">
        <f>IF($E636="","",INDEX(SUBCATEGORIAS!$A:$A,MATCH($E636,SUBCATEGORIAS!$B:$B,0)))</f>
        <v/>
      </c>
      <c r="AK636" t="str">
        <f t="shared" si="151"/>
        <v/>
      </c>
      <c r="AM636" s="2" t="str">
        <f t="shared" si="157"/>
        <v/>
      </c>
      <c r="AN636" t="str">
        <f t="shared" si="158"/>
        <v/>
      </c>
      <c r="AO636" t="str">
        <f t="shared" si="152"/>
        <v/>
      </c>
      <c r="AP636" t="str">
        <f t="shared" si="153"/>
        <v/>
      </c>
    </row>
    <row r="637" spans="1:42" x14ac:dyDescent="0.25">
      <c r="A637" t="str">
        <f>IF(C637="","",MAX($A$2:A636)+1)</f>
        <v/>
      </c>
      <c r="B637" s="3" t="str">
        <f>IF(C637="","",IF(COUNTIF($C$2:$C636,$C637)=0,MAX($B$2:$B636)+1,""))</f>
        <v/>
      </c>
      <c r="L637" t="s">
        <v>625</v>
      </c>
      <c r="M637" s="3" t="str">
        <f t="shared" si="154"/>
        <v/>
      </c>
      <c r="N637" s="3" t="str">
        <f>IF(C637="","",IF(AND(C637&lt;&gt;"",D637&lt;&gt;"",E637&lt;&gt;"",I637&lt;&gt;"",M637&lt;&gt;"",J637&lt;&gt;"",IFERROR(MATCH(INDEX($B:$B,MATCH($C637,$C:$C,0)),IMAGENES!$B:$B,0),-1)&gt;0),"'si'","'no'"))</f>
        <v/>
      </c>
      <c r="P637" t="str">
        <f t="shared" si="144"/>
        <v/>
      </c>
      <c r="Q637" t="str">
        <f t="shared" si="145"/>
        <v/>
      </c>
      <c r="R637" t="str">
        <f t="shared" si="146"/>
        <v/>
      </c>
      <c r="S637" t="str">
        <f t="shared" si="147"/>
        <v/>
      </c>
      <c r="T637" t="str">
        <f t="shared" si="148"/>
        <v/>
      </c>
      <c r="U637" t="str">
        <f t="shared" si="149"/>
        <v/>
      </c>
      <c r="V637" t="str">
        <f>IF($T637="","",INDEX(CATEGORIAS!$A:$A,MATCH($T637,CATEGORIAS!$B:$B,0)))</f>
        <v/>
      </c>
      <c r="W637" t="str">
        <f>IF($U637="","",INDEX(SUBCATEGORIAS!$A:$A,MATCH($U637,SUBCATEGORIAS!$B:$B,0)))</f>
        <v/>
      </c>
      <c r="X637" t="str">
        <f t="shared" si="150"/>
        <v/>
      </c>
      <c r="Y637" t="str">
        <f t="shared" si="155"/>
        <v/>
      </c>
      <c r="Z637" t="str">
        <f t="shared" si="156"/>
        <v/>
      </c>
      <c r="AB637">
        <v>635</v>
      </c>
      <c r="AC637" t="str">
        <f t="shared" si="159"/>
        <v/>
      </c>
      <c r="AD637" t="str">
        <f>IFERROR(IF(MATCH($AC630,$P:$P,0)&gt;0,CONCATENATE("precio: ",INDEX($X:$X,MATCH($AC630,$P:$P,0)),","),0),"")</f>
        <v>precio: 2000,</v>
      </c>
      <c r="AI637" t="str">
        <f>IF($D637="","",INDEX(CATEGORIAS!$A:$A,MATCH($D637,CATEGORIAS!$B:$B,0)))</f>
        <v/>
      </c>
      <c r="AJ637" t="str">
        <f>IF($E637="","",INDEX(SUBCATEGORIAS!$A:$A,MATCH($E637,SUBCATEGORIAS!$B:$B,0)))</f>
        <v/>
      </c>
      <c r="AK637" t="str">
        <f t="shared" si="151"/>
        <v/>
      </c>
      <c r="AM637" s="2" t="str">
        <f t="shared" si="157"/>
        <v/>
      </c>
      <c r="AN637" t="str">
        <f t="shared" si="158"/>
        <v/>
      </c>
      <c r="AO637" t="str">
        <f t="shared" si="152"/>
        <v/>
      </c>
      <c r="AP637" t="str">
        <f t="shared" si="153"/>
        <v/>
      </c>
    </row>
    <row r="638" spans="1:42" x14ac:dyDescent="0.25">
      <c r="A638" t="str">
        <f>IF(C638="","",MAX($A$2:A637)+1)</f>
        <v/>
      </c>
      <c r="B638" s="3" t="str">
        <f>IF(C638="","",IF(COUNTIF($C$2:$C637,$C638)=0,MAX($B$2:$B637)+1,""))</f>
        <v/>
      </c>
      <c r="L638" t="s">
        <v>625</v>
      </c>
      <c r="M638" s="3" t="str">
        <f t="shared" si="154"/>
        <v/>
      </c>
      <c r="N638" s="3" t="str">
        <f>IF(C638="","",IF(AND(C638&lt;&gt;"",D638&lt;&gt;"",E638&lt;&gt;"",I638&lt;&gt;"",M638&lt;&gt;"",J638&lt;&gt;"",IFERROR(MATCH(INDEX($B:$B,MATCH($C638,$C:$C,0)),IMAGENES!$B:$B,0),-1)&gt;0),"'si'","'no'"))</f>
        <v/>
      </c>
      <c r="P638" t="str">
        <f t="shared" si="144"/>
        <v/>
      </c>
      <c r="Q638" t="str">
        <f t="shared" si="145"/>
        <v/>
      </c>
      <c r="R638" t="str">
        <f t="shared" si="146"/>
        <v/>
      </c>
      <c r="S638" t="str">
        <f t="shared" si="147"/>
        <v/>
      </c>
      <c r="T638" t="str">
        <f t="shared" si="148"/>
        <v/>
      </c>
      <c r="U638" t="str">
        <f t="shared" si="149"/>
        <v/>
      </c>
      <c r="V638" t="str">
        <f>IF($T638="","",INDEX(CATEGORIAS!$A:$A,MATCH($T638,CATEGORIAS!$B:$B,0)))</f>
        <v/>
      </c>
      <c r="W638" t="str">
        <f>IF($U638="","",INDEX(SUBCATEGORIAS!$A:$A,MATCH($U638,SUBCATEGORIAS!$B:$B,0)))</f>
        <v/>
      </c>
      <c r="X638" t="str">
        <f t="shared" si="150"/>
        <v/>
      </c>
      <c r="Y638" t="str">
        <f t="shared" si="155"/>
        <v/>
      </c>
      <c r="Z638" t="str">
        <f t="shared" si="156"/>
        <v/>
      </c>
      <c r="AB638">
        <v>636</v>
      </c>
      <c r="AC638" t="str">
        <f t="shared" si="159"/>
        <v/>
      </c>
      <c r="AD638" t="str">
        <f>IFERROR(IF(MATCH($AC630,$P:$P,0)&gt;0,CONCATENATE("video: ",IF(OR(INDEX($Y:$Y,MATCH($AC630,$P:$P,0))=0,INDEX($Y:$Y,MATCH($AC630,$P:$P,0))=" ",INDEX($Y:$Y,MATCH($AC630,$P:$P,0))=""),CONCATENATE(CHAR(39),CHAR(39)),CONCATENATE(CHAR(39),INDEX($Y:$Y,MATCH($AC630,$P:$P,0)),CHAR(39))),","),0),"")</f>
        <v>video: '',</v>
      </c>
      <c r="AI638" t="str">
        <f>IF($D638="","",INDEX(CATEGORIAS!$A:$A,MATCH($D638,CATEGORIAS!$B:$B,0)))</f>
        <v/>
      </c>
      <c r="AJ638" t="str">
        <f>IF($E638="","",INDEX(SUBCATEGORIAS!$A:$A,MATCH($E638,SUBCATEGORIAS!$B:$B,0)))</f>
        <v/>
      </c>
      <c r="AK638" t="str">
        <f t="shared" si="151"/>
        <v/>
      </c>
      <c r="AM638" s="2" t="str">
        <f t="shared" si="157"/>
        <v/>
      </c>
      <c r="AN638" t="str">
        <f t="shared" si="158"/>
        <v/>
      </c>
      <c r="AO638" t="str">
        <f t="shared" si="152"/>
        <v/>
      </c>
      <c r="AP638" t="str">
        <f t="shared" si="153"/>
        <v/>
      </c>
    </row>
    <row r="639" spans="1:42" x14ac:dyDescent="0.25">
      <c r="A639" t="str">
        <f>IF(C639="","",MAX($A$2:A638)+1)</f>
        <v/>
      </c>
      <c r="B639" s="3" t="str">
        <f>IF(C639="","",IF(COUNTIF($C$2:$C638,$C639)=0,MAX($B$2:$B638)+1,""))</f>
        <v/>
      </c>
      <c r="L639" t="s">
        <v>625</v>
      </c>
      <c r="M639" s="3" t="str">
        <f t="shared" si="154"/>
        <v/>
      </c>
      <c r="N639" s="3" t="str">
        <f>IF(C639="","",IF(AND(C639&lt;&gt;"",D639&lt;&gt;"",E639&lt;&gt;"",I639&lt;&gt;"",M639&lt;&gt;"",J639&lt;&gt;"",IFERROR(MATCH(INDEX($B:$B,MATCH($C639,$C:$C,0)),IMAGENES!$B:$B,0),-1)&gt;0),"'si'","'no'"))</f>
        <v/>
      </c>
      <c r="P639" t="str">
        <f t="shared" si="144"/>
        <v/>
      </c>
      <c r="Q639" t="str">
        <f t="shared" si="145"/>
        <v/>
      </c>
      <c r="R639" t="str">
        <f t="shared" si="146"/>
        <v/>
      </c>
      <c r="S639" t="str">
        <f t="shared" si="147"/>
        <v/>
      </c>
      <c r="T639" t="str">
        <f t="shared" si="148"/>
        <v/>
      </c>
      <c r="U639" t="str">
        <f t="shared" si="149"/>
        <v/>
      </c>
      <c r="V639" t="str">
        <f>IF($T639="","",INDEX(CATEGORIAS!$A:$A,MATCH($T639,CATEGORIAS!$B:$B,0)))</f>
        <v/>
      </c>
      <c r="W639" t="str">
        <f>IF($U639="","",INDEX(SUBCATEGORIAS!$A:$A,MATCH($U639,SUBCATEGORIAS!$B:$B,0)))</f>
        <v/>
      </c>
      <c r="X639" t="str">
        <f t="shared" si="150"/>
        <v/>
      </c>
      <c r="Y639" t="str">
        <f t="shared" si="155"/>
        <v/>
      </c>
      <c r="Z639" t="str">
        <f t="shared" si="156"/>
        <v/>
      </c>
      <c r="AB639">
        <v>637</v>
      </c>
      <c r="AC639" t="str">
        <f t="shared" si="159"/>
        <v/>
      </c>
      <c r="AD639" t="str">
        <f>IFERROR(IF(MATCH($AC630,$P:$P,0)&gt;0,CONCATENATE("disponible: ",INDEX($Z:$Z,MATCH($AC630,$P:$P,0)),","),0),"")</f>
        <v>disponible: 'si',</v>
      </c>
      <c r="AI639" t="str">
        <f>IF($D639="","",INDEX(CATEGORIAS!$A:$A,MATCH($D639,CATEGORIAS!$B:$B,0)))</f>
        <v/>
      </c>
      <c r="AJ639" t="str">
        <f>IF($E639="","",INDEX(SUBCATEGORIAS!$A:$A,MATCH($E639,SUBCATEGORIAS!$B:$B,0)))</f>
        <v/>
      </c>
      <c r="AK639" t="str">
        <f t="shared" si="151"/>
        <v/>
      </c>
      <c r="AM639" s="2" t="str">
        <f t="shared" si="157"/>
        <v/>
      </c>
      <c r="AN639" t="str">
        <f t="shared" si="158"/>
        <v/>
      </c>
      <c r="AO639" t="str">
        <f t="shared" si="152"/>
        <v/>
      </c>
      <c r="AP639" t="str">
        <f t="shared" si="153"/>
        <v/>
      </c>
    </row>
    <row r="640" spans="1:42" x14ac:dyDescent="0.25">
      <c r="A640" t="str">
        <f>IF(C640="","",MAX($A$2:A639)+1)</f>
        <v/>
      </c>
      <c r="B640" s="3" t="str">
        <f>IF(C640="","",IF(COUNTIF($C$2:$C639,$C640)=0,MAX($B$2:$B639)+1,""))</f>
        <v/>
      </c>
      <c r="L640" t="s">
        <v>625</v>
      </c>
      <c r="M640" s="3" t="str">
        <f t="shared" si="154"/>
        <v/>
      </c>
      <c r="N640" s="3" t="str">
        <f>IF(C640="","",IF(AND(C640&lt;&gt;"",D640&lt;&gt;"",E640&lt;&gt;"",I640&lt;&gt;"",M640&lt;&gt;"",J640&lt;&gt;"",IFERROR(MATCH(INDEX($B:$B,MATCH($C640,$C:$C,0)),IMAGENES!$B:$B,0),-1)&gt;0),"'si'","'no'"))</f>
        <v/>
      </c>
      <c r="P640" t="str">
        <f t="shared" si="144"/>
        <v/>
      </c>
      <c r="Q640" t="str">
        <f t="shared" si="145"/>
        <v/>
      </c>
      <c r="R640" t="str">
        <f t="shared" si="146"/>
        <v/>
      </c>
      <c r="S640" t="str">
        <f t="shared" si="147"/>
        <v/>
      </c>
      <c r="T640" t="str">
        <f t="shared" si="148"/>
        <v/>
      </c>
      <c r="U640" t="str">
        <f t="shared" si="149"/>
        <v/>
      </c>
      <c r="V640" t="str">
        <f>IF($T640="","",INDEX(CATEGORIAS!$A:$A,MATCH($T640,CATEGORIAS!$B:$B,0)))</f>
        <v/>
      </c>
      <c r="W640" t="str">
        <f>IF($U640="","",INDEX(SUBCATEGORIAS!$A:$A,MATCH($U640,SUBCATEGORIAS!$B:$B,0)))</f>
        <v/>
      </c>
      <c r="X640" t="str">
        <f t="shared" si="150"/>
        <v/>
      </c>
      <c r="Y640" t="str">
        <f t="shared" si="155"/>
        <v/>
      </c>
      <c r="Z640" t="str">
        <f t="shared" si="156"/>
        <v/>
      </c>
      <c r="AB640">
        <v>638</v>
      </c>
      <c r="AC640" t="str">
        <f t="shared" si="159"/>
        <v/>
      </c>
      <c r="AD640" t="str">
        <f>IFERROR(IF(MATCH($AC630,$P:$P,0)&gt;0,"},",0),"")</f>
        <v>},</v>
      </c>
      <c r="AI640" t="str">
        <f>IF($D640="","",INDEX(CATEGORIAS!$A:$A,MATCH($D640,CATEGORIAS!$B:$B,0)))</f>
        <v/>
      </c>
      <c r="AJ640" t="str">
        <f>IF($E640="","",INDEX(SUBCATEGORIAS!$A:$A,MATCH($E640,SUBCATEGORIAS!$B:$B,0)))</f>
        <v/>
      </c>
      <c r="AK640" t="str">
        <f t="shared" si="151"/>
        <v/>
      </c>
      <c r="AM640" s="2" t="str">
        <f t="shared" si="157"/>
        <v/>
      </c>
      <c r="AN640" t="str">
        <f t="shared" si="158"/>
        <v/>
      </c>
      <c r="AO640" t="str">
        <f t="shared" si="152"/>
        <v/>
      </c>
      <c r="AP640" t="str">
        <f t="shared" si="153"/>
        <v/>
      </c>
    </row>
    <row r="641" spans="1:42" x14ac:dyDescent="0.25">
      <c r="A641" t="str">
        <f>IF(C641="","",MAX($A$2:A640)+1)</f>
        <v/>
      </c>
      <c r="B641" s="3" t="str">
        <f>IF(C641="","",IF(COUNTIF($C$2:$C640,$C641)=0,MAX($B$2:$B640)+1,""))</f>
        <v/>
      </c>
      <c r="L641" t="s">
        <v>625</v>
      </c>
      <c r="M641" s="3" t="str">
        <f t="shared" si="154"/>
        <v/>
      </c>
      <c r="N641" s="3" t="str">
        <f>IF(C641="","",IF(AND(C641&lt;&gt;"",D641&lt;&gt;"",E641&lt;&gt;"",I641&lt;&gt;"",M641&lt;&gt;"",J641&lt;&gt;"",IFERROR(MATCH(INDEX($B:$B,MATCH($C641,$C:$C,0)),IMAGENES!$B:$B,0),-1)&gt;0),"'si'","'no'"))</f>
        <v/>
      </c>
      <c r="P641" t="str">
        <f t="shared" si="144"/>
        <v/>
      </c>
      <c r="Q641" t="str">
        <f t="shared" si="145"/>
        <v/>
      </c>
      <c r="R641" t="str">
        <f t="shared" si="146"/>
        <v/>
      </c>
      <c r="S641" t="str">
        <f t="shared" si="147"/>
        <v/>
      </c>
      <c r="T641" t="str">
        <f t="shared" si="148"/>
        <v/>
      </c>
      <c r="U641" t="str">
        <f t="shared" si="149"/>
        <v/>
      </c>
      <c r="V641" t="str">
        <f>IF($T641="","",INDEX(CATEGORIAS!$A:$A,MATCH($T641,CATEGORIAS!$B:$B,0)))</f>
        <v/>
      </c>
      <c r="W641" t="str">
        <f>IF($U641="","",INDEX(SUBCATEGORIAS!$A:$A,MATCH($U641,SUBCATEGORIAS!$B:$B,0)))</f>
        <v/>
      </c>
      <c r="X641" t="str">
        <f t="shared" si="150"/>
        <v/>
      </c>
      <c r="Y641" t="str">
        <f t="shared" si="155"/>
        <v/>
      </c>
      <c r="Z641" t="str">
        <f t="shared" si="156"/>
        <v/>
      </c>
      <c r="AB641">
        <v>639</v>
      </c>
      <c r="AC641">
        <f t="shared" si="159"/>
        <v>59</v>
      </c>
      <c r="AD641" t="str">
        <f>IFERROR(IF(MATCH($AC641,$P:$P,0)&gt;0,"{",0),"")</f>
        <v>{</v>
      </c>
      <c r="AI641" t="str">
        <f>IF($D641="","",INDEX(CATEGORIAS!$A:$A,MATCH($D641,CATEGORIAS!$B:$B,0)))</f>
        <v/>
      </c>
      <c r="AJ641" t="str">
        <f>IF($E641="","",INDEX(SUBCATEGORIAS!$A:$A,MATCH($E641,SUBCATEGORIAS!$B:$B,0)))</f>
        <v/>
      </c>
      <c r="AK641" t="str">
        <f t="shared" si="151"/>
        <v/>
      </c>
      <c r="AM641" s="2" t="str">
        <f t="shared" si="157"/>
        <v/>
      </c>
      <c r="AN641" t="str">
        <f t="shared" si="158"/>
        <v/>
      </c>
      <c r="AO641" t="str">
        <f t="shared" si="152"/>
        <v/>
      </c>
      <c r="AP641" t="str">
        <f t="shared" si="153"/>
        <v/>
      </c>
    </row>
    <row r="642" spans="1:42" x14ac:dyDescent="0.25">
      <c r="A642" t="str">
        <f>IF(C642="","",MAX($A$2:A641)+1)</f>
        <v/>
      </c>
      <c r="B642" s="3" t="str">
        <f>IF(C642="","",IF(COUNTIF($C$2:$C641,$C642)=0,MAX($B$2:$B641)+1,""))</f>
        <v/>
      </c>
      <c r="L642" t="s">
        <v>625</v>
      </c>
      <c r="M642" s="3" t="str">
        <f t="shared" si="154"/>
        <v/>
      </c>
      <c r="N642" s="3" t="str">
        <f>IF(C642="","",IF(AND(C642&lt;&gt;"",D642&lt;&gt;"",E642&lt;&gt;"",I642&lt;&gt;"",M642&lt;&gt;"",J642&lt;&gt;"",IFERROR(MATCH(INDEX($B:$B,MATCH($C642,$C:$C,0)),IMAGENES!$B:$B,0),-1)&gt;0),"'si'","'no'"))</f>
        <v/>
      </c>
      <c r="P642" t="str">
        <f t="shared" si="144"/>
        <v/>
      </c>
      <c r="Q642" t="str">
        <f t="shared" si="145"/>
        <v/>
      </c>
      <c r="R642" t="str">
        <f t="shared" si="146"/>
        <v/>
      </c>
      <c r="S642" t="str">
        <f t="shared" si="147"/>
        <v/>
      </c>
      <c r="T642" t="str">
        <f t="shared" si="148"/>
        <v/>
      </c>
      <c r="U642" t="str">
        <f t="shared" si="149"/>
        <v/>
      </c>
      <c r="V642" t="str">
        <f>IF($T642="","",INDEX(CATEGORIAS!$A:$A,MATCH($T642,CATEGORIAS!$B:$B,0)))</f>
        <v/>
      </c>
      <c r="W642" t="str">
        <f>IF($U642="","",INDEX(SUBCATEGORIAS!$A:$A,MATCH($U642,SUBCATEGORIAS!$B:$B,0)))</f>
        <v/>
      </c>
      <c r="X642" t="str">
        <f t="shared" si="150"/>
        <v/>
      </c>
      <c r="Y642" t="str">
        <f t="shared" si="155"/>
        <v/>
      </c>
      <c r="Z642" t="str">
        <f t="shared" si="156"/>
        <v/>
      </c>
      <c r="AB642">
        <v>640</v>
      </c>
      <c r="AC642" t="str">
        <f t="shared" si="159"/>
        <v/>
      </c>
      <c r="AD642" t="str">
        <f>IFERROR(IF(MATCH($AC641,$P:$P,0)&gt;0,CONCATENATE("id_articulo: ",$AC641,","),0),"")</f>
        <v>id_articulo: 59,</v>
      </c>
      <c r="AI642" t="str">
        <f>IF($D642="","",INDEX(CATEGORIAS!$A:$A,MATCH($D642,CATEGORIAS!$B:$B,0)))</f>
        <v/>
      </c>
      <c r="AJ642" t="str">
        <f>IF($E642="","",INDEX(SUBCATEGORIAS!$A:$A,MATCH($E642,SUBCATEGORIAS!$B:$B,0)))</f>
        <v/>
      </c>
      <c r="AK642" t="str">
        <f t="shared" si="151"/>
        <v/>
      </c>
      <c r="AM642" s="2" t="str">
        <f t="shared" si="157"/>
        <v/>
      </c>
      <c r="AN642" t="str">
        <f t="shared" si="158"/>
        <v/>
      </c>
      <c r="AO642" t="str">
        <f t="shared" si="152"/>
        <v/>
      </c>
      <c r="AP642" t="str">
        <f t="shared" si="153"/>
        <v/>
      </c>
    </row>
    <row r="643" spans="1:42" x14ac:dyDescent="0.25">
      <c r="A643" t="str">
        <f>IF(C643="","",MAX($A$2:A642)+1)</f>
        <v/>
      </c>
      <c r="B643" s="3" t="str">
        <f>IF(C643="","",IF(COUNTIF($C$2:$C642,$C643)=0,MAX($B$2:$B642)+1,""))</f>
        <v/>
      </c>
      <c r="L643" t="s">
        <v>625</v>
      </c>
      <c r="M643" s="3" t="str">
        <f t="shared" si="154"/>
        <v/>
      </c>
      <c r="N643" s="3" t="str">
        <f>IF(C643="","",IF(AND(C643&lt;&gt;"",D643&lt;&gt;"",E643&lt;&gt;"",I643&lt;&gt;"",M643&lt;&gt;"",J643&lt;&gt;"",IFERROR(MATCH(INDEX($B:$B,MATCH($C643,$C:$C,0)),IMAGENES!$B:$B,0),-1)&gt;0),"'si'","'no'"))</f>
        <v/>
      </c>
      <c r="P643" t="str">
        <f t="shared" ref="P643:P706" si="160">IFERROR(INDEX($B:$B,MATCH($A643,$B:$B,0)),"")</f>
        <v/>
      </c>
      <c r="Q643" t="str">
        <f t="shared" ref="Q643:Q706" si="161">IF($P643="","",INDEX($C:$C,MATCH($P643,$B:$B,0)))</f>
        <v/>
      </c>
      <c r="R643" t="str">
        <f t="shared" ref="R643:R706" si="162">IF($P643="","",INDEX($J:$J,MATCH($P643,$B:$B,0)))</f>
        <v/>
      </c>
      <c r="S643" t="str">
        <f t="shared" ref="S643:S706" si="163">IF($P643="","",INDEX($K:$K,MATCH($P643,$B:$B,0)))</f>
        <v/>
      </c>
      <c r="T643" t="str">
        <f t="shared" ref="T643:T706" si="164">IF($P643="","",INDEX($D:$D,MATCH($P643,$B:$B,0)))</f>
        <v/>
      </c>
      <c r="U643" t="str">
        <f t="shared" ref="U643:U706" si="165">IF($P643="","",INDEX($E:$E,MATCH($P643,$B:$B,0)))</f>
        <v/>
      </c>
      <c r="V643" t="str">
        <f>IF($T643="","",INDEX(CATEGORIAS!$A:$A,MATCH($T643,CATEGORIAS!$B:$B,0)))</f>
        <v/>
      </c>
      <c r="W643" t="str">
        <f>IF($U643="","",INDEX(SUBCATEGORIAS!$A:$A,MATCH($U643,SUBCATEGORIAS!$B:$B,0)))</f>
        <v/>
      </c>
      <c r="X643" t="str">
        <f t="shared" ref="X643:X706" si="166">IF($P643="","",INDEX($I:$I,MATCH($P643,$B:$B,0)))</f>
        <v/>
      </c>
      <c r="Y643" t="str">
        <f t="shared" si="155"/>
        <v/>
      </c>
      <c r="Z643" t="str">
        <f t="shared" si="156"/>
        <v/>
      </c>
      <c r="AB643">
        <v>641</v>
      </c>
      <c r="AC643" t="str">
        <f t="shared" si="159"/>
        <v/>
      </c>
      <c r="AD643" t="str">
        <f>IFERROR(IF(MATCH($AC641,$P:$P,0)&gt;0,CONCATENATE("nombre: '",INDEX($Q:$Q,MATCH($AC641,$P:$P,0)),"',"),0),"")</f>
        <v>nombre: 'App Monitor de Tareas - para profesores y jefes de área',</v>
      </c>
      <c r="AI643" t="str">
        <f>IF($D643="","",INDEX(CATEGORIAS!$A:$A,MATCH($D643,CATEGORIAS!$B:$B,0)))</f>
        <v/>
      </c>
      <c r="AJ643" t="str">
        <f>IF($E643="","",INDEX(SUBCATEGORIAS!$A:$A,MATCH($E643,SUBCATEGORIAS!$B:$B,0)))</f>
        <v/>
      </c>
      <c r="AK643" t="str">
        <f t="shared" ref="AK643:AK706" si="167">IF(A643="","",A643)</f>
        <v/>
      </c>
      <c r="AM643" s="2" t="str">
        <f t="shared" si="157"/>
        <v/>
      </c>
      <c r="AN643" t="str">
        <f t="shared" si="158"/>
        <v/>
      </c>
      <c r="AO643" t="str">
        <f t="shared" ref="AO643:AO706" si="168">IF(A643="","",IF(A643/100&gt;0,IF(A643/10&gt;0,CONCATENATE("00",A643),CONCATENATE("0",A643)),A643))</f>
        <v/>
      </c>
      <c r="AP643" t="str">
        <f t="shared" ref="AP643:AP706" si="169">IF(A643="","",CONCATENATE("{ id_sku: '",CONCATENATE(AM643,AN643,AO643),"', id_articulo: '",INDEX($B:$B,MATCH($C643,$C:$C,0)),"', variacion: '",M643,"' },"))</f>
        <v/>
      </c>
    </row>
    <row r="644" spans="1:42" x14ac:dyDescent="0.25">
      <c r="A644" t="str">
        <f>IF(C644="","",MAX($A$2:A643)+1)</f>
        <v/>
      </c>
      <c r="B644" s="3" t="str">
        <f>IF(C644="","",IF(COUNTIF($C$2:$C643,$C644)=0,MAX($B$2:$B643)+1,""))</f>
        <v/>
      </c>
      <c r="L644" t="s">
        <v>625</v>
      </c>
      <c r="M644" s="3" t="str">
        <f t="shared" ref="M644:M707" si="170">_xlfn.TEXTJOIN(" - ",TRUE,F644:H644)</f>
        <v/>
      </c>
      <c r="N644" s="3" t="str">
        <f>IF(C644="","",IF(AND(C644&lt;&gt;"",D644&lt;&gt;"",E644&lt;&gt;"",I644&lt;&gt;"",M644&lt;&gt;"",J644&lt;&gt;"",IFERROR(MATCH(INDEX($B:$B,MATCH($C644,$C:$C,0)),IMAGENES!$B:$B,0),-1)&gt;0),"'si'","'no'"))</f>
        <v/>
      </c>
      <c r="P644" t="str">
        <f t="shared" si="160"/>
        <v/>
      </c>
      <c r="Q644" t="str">
        <f t="shared" si="161"/>
        <v/>
      </c>
      <c r="R644" t="str">
        <f t="shared" si="162"/>
        <v/>
      </c>
      <c r="S644" t="str">
        <f t="shared" si="163"/>
        <v/>
      </c>
      <c r="T644" t="str">
        <f t="shared" si="164"/>
        <v/>
      </c>
      <c r="U644" t="str">
        <f t="shared" si="165"/>
        <v/>
      </c>
      <c r="V644" t="str">
        <f>IF($T644="","",INDEX(CATEGORIAS!$A:$A,MATCH($T644,CATEGORIAS!$B:$B,0)))</f>
        <v/>
      </c>
      <c r="W644" t="str">
        <f>IF($U644="","",INDEX(SUBCATEGORIAS!$A:$A,MATCH($U644,SUBCATEGORIAS!$B:$B,0)))</f>
        <v/>
      </c>
      <c r="X644" t="str">
        <f t="shared" si="166"/>
        <v/>
      </c>
      <c r="Y644" t="str">
        <f t="shared" ref="Y644:Y707" si="171">IF($P644="","",IF(OR(INDEX($L:$L,MATCH($P644,$B:$B,0))=0,INDEX($L:$L,MATCH($P644,$B:$B,0))=" "),"",INDEX($L:$L,MATCH($P644,$B:$B,0))))</f>
        <v/>
      </c>
      <c r="Z644" t="str">
        <f t="shared" ref="Z644:Z707" si="172">IF($P644="","",INDEX($N:$N,MATCH($P644,$B:$B,0)))</f>
        <v/>
      </c>
      <c r="AB644">
        <v>642</v>
      </c>
      <c r="AC644" t="str">
        <f t="shared" si="159"/>
        <v/>
      </c>
      <c r="AD644" t="str">
        <f>IFERROR(IF(MATCH($AC641,$P:$P,0)&gt;0,CONCATENATE("descripcion: '",INDEX($R:$R,MATCH($AC641,$P:$P,0)),"',"),0),"")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I644" t="str">
        <f>IF($D644="","",INDEX(CATEGORIAS!$A:$A,MATCH($D644,CATEGORIAS!$B:$B,0)))</f>
        <v/>
      </c>
      <c r="AJ644" t="str">
        <f>IF($E644="","",INDEX(SUBCATEGORIAS!$A:$A,MATCH($E644,SUBCATEGORIAS!$B:$B,0)))</f>
        <v/>
      </c>
      <c r="AK644" t="str">
        <f t="shared" si="167"/>
        <v/>
      </c>
      <c r="AM644" s="2" t="str">
        <f t="shared" ref="AM644:AM707" si="173">IF(AI644="","",IF(AI644/100&gt;0,IF(AI644/10&gt;0,CONCATENATE("00",AI644),CONCATENATE("0",AI644)),AI644))</f>
        <v/>
      </c>
      <c r="AN644" t="str">
        <f t="shared" ref="AN644:AN707" si="174">IF(AJ644="","",IF(AJ644/100&gt;0,IF(AJ644/10&gt;0,CONCATENATE("00",AJ644),CONCATENATE("0",AJ644)),AJ644))</f>
        <v/>
      </c>
      <c r="AO644" t="str">
        <f t="shared" si="168"/>
        <v/>
      </c>
      <c r="AP644" t="str">
        <f t="shared" si="169"/>
        <v/>
      </c>
    </row>
    <row r="645" spans="1:42" x14ac:dyDescent="0.25">
      <c r="A645" t="str">
        <f>IF(C645="","",MAX($A$2:A644)+1)</f>
        <v/>
      </c>
      <c r="B645" s="3" t="str">
        <f>IF(C645="","",IF(COUNTIF($C$2:$C644,$C645)=0,MAX($B$2:$B644)+1,""))</f>
        <v/>
      </c>
      <c r="L645" t="s">
        <v>625</v>
      </c>
      <c r="M645" s="3" t="str">
        <f t="shared" si="170"/>
        <v/>
      </c>
      <c r="N645" s="3" t="str">
        <f>IF(C645="","",IF(AND(C645&lt;&gt;"",D645&lt;&gt;"",E645&lt;&gt;"",I645&lt;&gt;"",M645&lt;&gt;"",J645&lt;&gt;"",IFERROR(MATCH(INDEX($B:$B,MATCH($C645,$C:$C,0)),IMAGENES!$B:$B,0),-1)&gt;0),"'si'","'no'"))</f>
        <v/>
      </c>
      <c r="P645" t="str">
        <f t="shared" si="160"/>
        <v/>
      </c>
      <c r="Q645" t="str">
        <f t="shared" si="161"/>
        <v/>
      </c>
      <c r="R645" t="str">
        <f t="shared" si="162"/>
        <v/>
      </c>
      <c r="S645" t="str">
        <f t="shared" si="163"/>
        <v/>
      </c>
      <c r="T645" t="str">
        <f t="shared" si="164"/>
        <v/>
      </c>
      <c r="U645" t="str">
        <f t="shared" si="165"/>
        <v/>
      </c>
      <c r="V645" t="str">
        <f>IF($T645="","",INDEX(CATEGORIAS!$A:$A,MATCH($T645,CATEGORIAS!$B:$B,0)))</f>
        <v/>
      </c>
      <c r="W645" t="str">
        <f>IF($U645="","",INDEX(SUBCATEGORIAS!$A:$A,MATCH($U645,SUBCATEGORIAS!$B:$B,0)))</f>
        <v/>
      </c>
      <c r="X645" t="str">
        <f t="shared" si="166"/>
        <v/>
      </c>
      <c r="Y645" t="str">
        <f t="shared" si="171"/>
        <v/>
      </c>
      <c r="Z645" t="str">
        <f t="shared" si="172"/>
        <v/>
      </c>
      <c r="AB645">
        <v>643</v>
      </c>
      <c r="AC645" t="str">
        <f t="shared" ref="AC645:AC708" si="175">IF(AB644/11=INT(AB644/11),AB644/11+1,"")</f>
        <v/>
      </c>
      <c r="AD645" t="str">
        <f>IFERROR(IF(MATCH($AC641,$P:$P,0)&gt;0,CONCATENATE("descripcion_larga: '",INDEX($S:$S,MATCH($AC641,$P:$P,0)),"',"),0),"")</f>
        <v>descripcion_larga: '**Esta aplicación esta diseñada exclusivamente para Windows y Microsoft Excel 10 en adelante. Incluye 2 licencias de uso, las cuales permiten utilizar la planilla en hasta 2 dispositivos.**',</v>
      </c>
      <c r="AI645" t="str">
        <f>IF($D645="","",INDEX(CATEGORIAS!$A:$A,MATCH($D645,CATEGORIAS!$B:$B,0)))</f>
        <v/>
      </c>
      <c r="AJ645" t="str">
        <f>IF($E645="","",INDEX(SUBCATEGORIAS!$A:$A,MATCH($E645,SUBCATEGORIAS!$B:$B,0)))</f>
        <v/>
      </c>
      <c r="AK645" t="str">
        <f t="shared" si="167"/>
        <v/>
      </c>
      <c r="AM645" s="2" t="str">
        <f t="shared" si="173"/>
        <v/>
      </c>
      <c r="AN645" t="str">
        <f t="shared" si="174"/>
        <v/>
      </c>
      <c r="AO645" t="str">
        <f t="shared" si="168"/>
        <v/>
      </c>
      <c r="AP645" t="str">
        <f t="shared" si="169"/>
        <v/>
      </c>
    </row>
    <row r="646" spans="1:42" x14ac:dyDescent="0.25">
      <c r="A646" t="str">
        <f>IF(C646="","",MAX($A$2:A645)+1)</f>
        <v/>
      </c>
      <c r="B646" s="3" t="str">
        <f>IF(C646="","",IF(COUNTIF($C$2:$C645,$C646)=0,MAX($B$2:$B645)+1,""))</f>
        <v/>
      </c>
      <c r="L646" t="s">
        <v>625</v>
      </c>
      <c r="M646" s="3" t="str">
        <f t="shared" si="170"/>
        <v/>
      </c>
      <c r="N646" s="3" t="str">
        <f>IF(C646="","",IF(AND(C646&lt;&gt;"",D646&lt;&gt;"",E646&lt;&gt;"",I646&lt;&gt;"",M646&lt;&gt;"",J646&lt;&gt;"",IFERROR(MATCH(INDEX($B:$B,MATCH($C646,$C:$C,0)),IMAGENES!$B:$B,0),-1)&gt;0),"'si'","'no'"))</f>
        <v/>
      </c>
      <c r="P646" t="str">
        <f t="shared" si="160"/>
        <v/>
      </c>
      <c r="Q646" t="str">
        <f t="shared" si="161"/>
        <v/>
      </c>
      <c r="R646" t="str">
        <f t="shared" si="162"/>
        <v/>
      </c>
      <c r="S646" t="str">
        <f t="shared" si="163"/>
        <v/>
      </c>
      <c r="T646" t="str">
        <f t="shared" si="164"/>
        <v/>
      </c>
      <c r="U646" t="str">
        <f t="shared" si="165"/>
        <v/>
      </c>
      <c r="V646" t="str">
        <f>IF($T646="","",INDEX(CATEGORIAS!$A:$A,MATCH($T646,CATEGORIAS!$B:$B,0)))</f>
        <v/>
      </c>
      <c r="W646" t="str">
        <f>IF($U646="","",INDEX(SUBCATEGORIAS!$A:$A,MATCH($U646,SUBCATEGORIAS!$B:$B,0)))</f>
        <v/>
      </c>
      <c r="X646" t="str">
        <f t="shared" si="166"/>
        <v/>
      </c>
      <c r="Y646" t="str">
        <f t="shared" si="171"/>
        <v/>
      </c>
      <c r="Z646" t="str">
        <f t="shared" si="172"/>
        <v/>
      </c>
      <c r="AB646">
        <v>644</v>
      </c>
      <c r="AC646" t="str">
        <f t="shared" si="175"/>
        <v/>
      </c>
      <c r="AD646" t="str">
        <f>IFERROR(IF(MATCH($AC641,$P:$P,0)&gt;0,CONCATENATE("id_categoria: '",INDEX($V:$V,MATCH($AC641,$P:$P,0)),"',"),0),"")</f>
        <v>id_categoria: '3',</v>
      </c>
      <c r="AI646" t="str">
        <f>IF($D646="","",INDEX(CATEGORIAS!$A:$A,MATCH($D646,CATEGORIAS!$B:$B,0)))</f>
        <v/>
      </c>
      <c r="AJ646" t="str">
        <f>IF($E646="","",INDEX(SUBCATEGORIAS!$A:$A,MATCH($E646,SUBCATEGORIAS!$B:$B,0)))</f>
        <v/>
      </c>
      <c r="AK646" t="str">
        <f t="shared" si="167"/>
        <v/>
      </c>
      <c r="AM646" s="2" t="str">
        <f t="shared" si="173"/>
        <v/>
      </c>
      <c r="AN646" t="str">
        <f t="shared" si="174"/>
        <v/>
      </c>
      <c r="AO646" t="str">
        <f t="shared" si="168"/>
        <v/>
      </c>
      <c r="AP646" t="str">
        <f t="shared" si="169"/>
        <v/>
      </c>
    </row>
    <row r="647" spans="1:42" x14ac:dyDescent="0.25">
      <c r="A647" t="str">
        <f>IF(C647="","",MAX($A$2:A646)+1)</f>
        <v/>
      </c>
      <c r="B647" s="3" t="str">
        <f>IF(C647="","",IF(COUNTIF($C$2:$C646,$C647)=0,MAX($B$2:$B646)+1,""))</f>
        <v/>
      </c>
      <c r="L647" t="s">
        <v>625</v>
      </c>
      <c r="M647" s="3" t="str">
        <f t="shared" si="170"/>
        <v/>
      </c>
      <c r="N647" s="3" t="str">
        <f>IF(C647="","",IF(AND(C647&lt;&gt;"",D647&lt;&gt;"",E647&lt;&gt;"",I647&lt;&gt;"",M647&lt;&gt;"",J647&lt;&gt;"",IFERROR(MATCH(INDEX($B:$B,MATCH($C647,$C:$C,0)),IMAGENES!$B:$B,0),-1)&gt;0),"'si'","'no'"))</f>
        <v/>
      </c>
      <c r="P647" t="str">
        <f t="shared" si="160"/>
        <v/>
      </c>
      <c r="Q647" t="str">
        <f t="shared" si="161"/>
        <v/>
      </c>
      <c r="R647" t="str">
        <f t="shared" si="162"/>
        <v/>
      </c>
      <c r="S647" t="str">
        <f t="shared" si="163"/>
        <v/>
      </c>
      <c r="T647" t="str">
        <f t="shared" si="164"/>
        <v/>
      </c>
      <c r="U647" t="str">
        <f t="shared" si="165"/>
        <v/>
      </c>
      <c r="V647" t="str">
        <f>IF($T647="","",INDEX(CATEGORIAS!$A:$A,MATCH($T647,CATEGORIAS!$B:$B,0)))</f>
        <v/>
      </c>
      <c r="W647" t="str">
        <f>IF($U647="","",INDEX(SUBCATEGORIAS!$A:$A,MATCH($U647,SUBCATEGORIAS!$B:$B,0)))</f>
        <v/>
      </c>
      <c r="X647" t="str">
        <f t="shared" si="166"/>
        <v/>
      </c>
      <c r="Y647" t="str">
        <f t="shared" si="171"/>
        <v/>
      </c>
      <c r="Z647" t="str">
        <f t="shared" si="172"/>
        <v/>
      </c>
      <c r="AB647">
        <v>645</v>
      </c>
      <c r="AC647" t="str">
        <f t="shared" si="175"/>
        <v/>
      </c>
      <c r="AD647" t="str">
        <f>IFERROR(IF(MATCH($AC641,$P:$P,0)&gt;0,CONCATENATE("id_subcategoria: '",INDEX($W:$W,MATCH($AC641,$P:$P,0)),"',"),0),"")</f>
        <v>id_subcategoria: '27',</v>
      </c>
      <c r="AI647" t="str">
        <f>IF($D647="","",INDEX(CATEGORIAS!$A:$A,MATCH($D647,CATEGORIAS!$B:$B,0)))</f>
        <v/>
      </c>
      <c r="AJ647" t="str">
        <f>IF($E647="","",INDEX(SUBCATEGORIAS!$A:$A,MATCH($E647,SUBCATEGORIAS!$B:$B,0)))</f>
        <v/>
      </c>
      <c r="AK647" t="str">
        <f t="shared" si="167"/>
        <v/>
      </c>
      <c r="AM647" s="2" t="str">
        <f t="shared" si="173"/>
        <v/>
      </c>
      <c r="AN647" t="str">
        <f t="shared" si="174"/>
        <v/>
      </c>
      <c r="AO647" t="str">
        <f t="shared" si="168"/>
        <v/>
      </c>
      <c r="AP647" t="str">
        <f t="shared" si="169"/>
        <v/>
      </c>
    </row>
    <row r="648" spans="1:42" x14ac:dyDescent="0.25">
      <c r="A648" t="str">
        <f>IF(C648="","",MAX($A$2:A647)+1)</f>
        <v/>
      </c>
      <c r="B648" s="3" t="str">
        <f>IF(C648="","",IF(COUNTIF($C$2:$C647,$C648)=0,MAX($B$2:$B647)+1,""))</f>
        <v/>
      </c>
      <c r="L648" t="s">
        <v>625</v>
      </c>
      <c r="M648" s="3" t="str">
        <f t="shared" si="170"/>
        <v/>
      </c>
      <c r="N648" s="3" t="str">
        <f>IF(C648="","",IF(AND(C648&lt;&gt;"",D648&lt;&gt;"",E648&lt;&gt;"",I648&lt;&gt;"",M648&lt;&gt;"",J648&lt;&gt;"",IFERROR(MATCH(INDEX($B:$B,MATCH($C648,$C:$C,0)),IMAGENES!$B:$B,0),-1)&gt;0),"'si'","'no'"))</f>
        <v/>
      </c>
      <c r="P648" t="str">
        <f t="shared" si="160"/>
        <v/>
      </c>
      <c r="Q648" t="str">
        <f t="shared" si="161"/>
        <v/>
      </c>
      <c r="R648" t="str">
        <f t="shared" si="162"/>
        <v/>
      </c>
      <c r="S648" t="str">
        <f t="shared" si="163"/>
        <v/>
      </c>
      <c r="T648" t="str">
        <f t="shared" si="164"/>
        <v/>
      </c>
      <c r="U648" t="str">
        <f t="shared" si="165"/>
        <v/>
      </c>
      <c r="V648" t="str">
        <f>IF($T648="","",INDEX(CATEGORIAS!$A:$A,MATCH($T648,CATEGORIAS!$B:$B,0)))</f>
        <v/>
      </c>
      <c r="W648" t="str">
        <f>IF($U648="","",INDEX(SUBCATEGORIAS!$A:$A,MATCH($U648,SUBCATEGORIAS!$B:$B,0)))</f>
        <v/>
      </c>
      <c r="X648" t="str">
        <f t="shared" si="166"/>
        <v/>
      </c>
      <c r="Y648" t="str">
        <f t="shared" si="171"/>
        <v/>
      </c>
      <c r="Z648" t="str">
        <f t="shared" si="172"/>
        <v/>
      </c>
      <c r="AB648">
        <v>646</v>
      </c>
      <c r="AC648" t="str">
        <f t="shared" si="175"/>
        <v/>
      </c>
      <c r="AD648" t="str">
        <f>IFERROR(IF(MATCH($AC641,$P:$P,0)&gt;0,CONCATENATE("precio: ",INDEX($X:$X,MATCH($AC641,$P:$P,0)),","),0),"")</f>
        <v>precio: 8000,</v>
      </c>
      <c r="AI648" t="str">
        <f>IF($D648="","",INDEX(CATEGORIAS!$A:$A,MATCH($D648,CATEGORIAS!$B:$B,0)))</f>
        <v/>
      </c>
      <c r="AJ648" t="str">
        <f>IF($E648="","",INDEX(SUBCATEGORIAS!$A:$A,MATCH($E648,SUBCATEGORIAS!$B:$B,0)))</f>
        <v/>
      </c>
      <c r="AK648" t="str">
        <f t="shared" si="167"/>
        <v/>
      </c>
      <c r="AM648" s="2" t="str">
        <f t="shared" si="173"/>
        <v/>
      </c>
      <c r="AN648" t="str">
        <f t="shared" si="174"/>
        <v/>
      </c>
      <c r="AO648" t="str">
        <f t="shared" si="168"/>
        <v/>
      </c>
      <c r="AP648" t="str">
        <f t="shared" si="169"/>
        <v/>
      </c>
    </row>
    <row r="649" spans="1:42" x14ac:dyDescent="0.25">
      <c r="A649" t="str">
        <f>IF(C649="","",MAX($A$2:A648)+1)</f>
        <v/>
      </c>
      <c r="B649" s="3" t="str">
        <f>IF(C649="","",IF(COUNTIF($C$2:$C648,$C649)=0,MAX($B$2:$B648)+1,""))</f>
        <v/>
      </c>
      <c r="L649" t="s">
        <v>625</v>
      </c>
      <c r="M649" s="3" t="str">
        <f t="shared" si="170"/>
        <v/>
      </c>
      <c r="N649" s="3" t="str">
        <f>IF(C649="","",IF(AND(C649&lt;&gt;"",D649&lt;&gt;"",E649&lt;&gt;"",I649&lt;&gt;"",M649&lt;&gt;"",J649&lt;&gt;"",IFERROR(MATCH(INDEX($B:$B,MATCH($C649,$C:$C,0)),IMAGENES!$B:$B,0),-1)&gt;0),"'si'","'no'"))</f>
        <v/>
      </c>
      <c r="P649" t="str">
        <f t="shared" si="160"/>
        <v/>
      </c>
      <c r="Q649" t="str">
        <f t="shared" si="161"/>
        <v/>
      </c>
      <c r="R649" t="str">
        <f t="shared" si="162"/>
        <v/>
      </c>
      <c r="S649" t="str">
        <f t="shared" si="163"/>
        <v/>
      </c>
      <c r="T649" t="str">
        <f t="shared" si="164"/>
        <v/>
      </c>
      <c r="U649" t="str">
        <f t="shared" si="165"/>
        <v/>
      </c>
      <c r="V649" t="str">
        <f>IF($T649="","",INDEX(CATEGORIAS!$A:$A,MATCH($T649,CATEGORIAS!$B:$B,0)))</f>
        <v/>
      </c>
      <c r="W649" t="str">
        <f>IF($U649="","",INDEX(SUBCATEGORIAS!$A:$A,MATCH($U649,SUBCATEGORIAS!$B:$B,0)))</f>
        <v/>
      </c>
      <c r="X649" t="str">
        <f t="shared" si="166"/>
        <v/>
      </c>
      <c r="Y649" t="str">
        <f t="shared" si="171"/>
        <v/>
      </c>
      <c r="Z649" t="str">
        <f t="shared" si="172"/>
        <v/>
      </c>
      <c r="AB649">
        <v>647</v>
      </c>
      <c r="AC649" t="str">
        <f t="shared" si="175"/>
        <v/>
      </c>
      <c r="AD649" t="str">
        <f>IFERROR(IF(MATCH($AC641,$P:$P,0)&gt;0,CONCATENATE("video: ",IF(OR(INDEX($Y:$Y,MATCH($AC641,$P:$P,0))=0,INDEX($Y:$Y,MATCH($AC641,$P:$P,0))=" ",INDEX($Y:$Y,MATCH($AC641,$P:$P,0))=""),CONCATENATE(CHAR(39),CHAR(39)),CONCATENATE(CHAR(39),INDEX($Y:$Y,MATCH($AC641,$P:$P,0)),CHAR(39))),","),0),"")</f>
        <v>video: '',</v>
      </c>
      <c r="AI649" t="str">
        <f>IF($D649="","",INDEX(CATEGORIAS!$A:$A,MATCH($D649,CATEGORIAS!$B:$B,0)))</f>
        <v/>
      </c>
      <c r="AJ649" t="str">
        <f>IF($E649="","",INDEX(SUBCATEGORIAS!$A:$A,MATCH($E649,SUBCATEGORIAS!$B:$B,0)))</f>
        <v/>
      </c>
      <c r="AK649" t="str">
        <f t="shared" si="167"/>
        <v/>
      </c>
      <c r="AM649" s="2" t="str">
        <f t="shared" si="173"/>
        <v/>
      </c>
      <c r="AN649" t="str">
        <f t="shared" si="174"/>
        <v/>
      </c>
      <c r="AO649" t="str">
        <f t="shared" si="168"/>
        <v/>
      </c>
      <c r="AP649" t="str">
        <f t="shared" si="169"/>
        <v/>
      </c>
    </row>
    <row r="650" spans="1:42" x14ac:dyDescent="0.25">
      <c r="A650" t="str">
        <f>IF(C650="","",MAX($A$2:A649)+1)</f>
        <v/>
      </c>
      <c r="B650" s="3" t="str">
        <f>IF(C650="","",IF(COUNTIF($C$2:$C649,$C650)=0,MAX($B$2:$B649)+1,""))</f>
        <v/>
      </c>
      <c r="L650" t="s">
        <v>625</v>
      </c>
      <c r="M650" s="3" t="str">
        <f t="shared" si="170"/>
        <v/>
      </c>
      <c r="N650" s="3" t="str">
        <f>IF(C650="","",IF(AND(C650&lt;&gt;"",D650&lt;&gt;"",E650&lt;&gt;"",I650&lt;&gt;"",M650&lt;&gt;"",J650&lt;&gt;"",IFERROR(MATCH(INDEX($B:$B,MATCH($C650,$C:$C,0)),IMAGENES!$B:$B,0),-1)&gt;0),"'si'","'no'"))</f>
        <v/>
      </c>
      <c r="P650" t="str">
        <f t="shared" si="160"/>
        <v/>
      </c>
      <c r="Q650" t="str">
        <f t="shared" si="161"/>
        <v/>
      </c>
      <c r="R650" t="str">
        <f t="shared" si="162"/>
        <v/>
      </c>
      <c r="S650" t="str">
        <f t="shared" si="163"/>
        <v/>
      </c>
      <c r="T650" t="str">
        <f t="shared" si="164"/>
        <v/>
      </c>
      <c r="U650" t="str">
        <f t="shared" si="165"/>
        <v/>
      </c>
      <c r="V650" t="str">
        <f>IF($T650="","",INDEX(CATEGORIAS!$A:$A,MATCH($T650,CATEGORIAS!$B:$B,0)))</f>
        <v/>
      </c>
      <c r="W650" t="str">
        <f>IF($U650="","",INDEX(SUBCATEGORIAS!$A:$A,MATCH($U650,SUBCATEGORIAS!$B:$B,0)))</f>
        <v/>
      </c>
      <c r="X650" t="str">
        <f t="shared" si="166"/>
        <v/>
      </c>
      <c r="Y650" t="str">
        <f t="shared" si="171"/>
        <v/>
      </c>
      <c r="Z650" t="str">
        <f t="shared" si="172"/>
        <v/>
      </c>
      <c r="AB650">
        <v>648</v>
      </c>
      <c r="AC650" t="str">
        <f t="shared" si="175"/>
        <v/>
      </c>
      <c r="AD650" t="str">
        <f>IFERROR(IF(MATCH($AC641,$P:$P,0)&gt;0,CONCATENATE("disponible: ",INDEX($Z:$Z,MATCH($AC641,$P:$P,0)),","),0),"")</f>
        <v>disponible: 'si',</v>
      </c>
      <c r="AI650" t="str">
        <f>IF($D650="","",INDEX(CATEGORIAS!$A:$A,MATCH($D650,CATEGORIAS!$B:$B,0)))</f>
        <v/>
      </c>
      <c r="AJ650" t="str">
        <f>IF($E650="","",INDEX(SUBCATEGORIAS!$A:$A,MATCH($E650,SUBCATEGORIAS!$B:$B,0)))</f>
        <v/>
      </c>
      <c r="AK650" t="str">
        <f t="shared" si="167"/>
        <v/>
      </c>
      <c r="AM650" s="2" t="str">
        <f t="shared" si="173"/>
        <v/>
      </c>
      <c r="AN650" t="str">
        <f t="shared" si="174"/>
        <v/>
      </c>
      <c r="AO650" t="str">
        <f t="shared" si="168"/>
        <v/>
      </c>
      <c r="AP650" t="str">
        <f t="shared" si="169"/>
        <v/>
      </c>
    </row>
    <row r="651" spans="1:42" x14ac:dyDescent="0.25">
      <c r="A651" t="str">
        <f>IF(C651="","",MAX($A$2:A650)+1)</f>
        <v/>
      </c>
      <c r="B651" s="3" t="str">
        <f>IF(C651="","",IF(COUNTIF($C$2:$C650,$C651)=0,MAX($B$2:$B650)+1,""))</f>
        <v/>
      </c>
      <c r="L651" t="s">
        <v>625</v>
      </c>
      <c r="M651" s="3" t="str">
        <f t="shared" si="170"/>
        <v/>
      </c>
      <c r="N651" s="3" t="str">
        <f>IF(C651="","",IF(AND(C651&lt;&gt;"",D651&lt;&gt;"",E651&lt;&gt;"",I651&lt;&gt;"",M651&lt;&gt;"",J651&lt;&gt;"",IFERROR(MATCH(INDEX($B:$B,MATCH($C651,$C:$C,0)),IMAGENES!$B:$B,0),-1)&gt;0),"'si'","'no'"))</f>
        <v/>
      </c>
      <c r="P651" t="str">
        <f t="shared" si="160"/>
        <v/>
      </c>
      <c r="Q651" t="str">
        <f t="shared" si="161"/>
        <v/>
      </c>
      <c r="R651" t="str">
        <f t="shared" si="162"/>
        <v/>
      </c>
      <c r="S651" t="str">
        <f t="shared" si="163"/>
        <v/>
      </c>
      <c r="T651" t="str">
        <f t="shared" si="164"/>
        <v/>
      </c>
      <c r="U651" t="str">
        <f t="shared" si="165"/>
        <v/>
      </c>
      <c r="V651" t="str">
        <f>IF($T651="","",INDEX(CATEGORIAS!$A:$A,MATCH($T651,CATEGORIAS!$B:$B,0)))</f>
        <v/>
      </c>
      <c r="W651" t="str">
        <f>IF($U651="","",INDEX(SUBCATEGORIAS!$A:$A,MATCH($U651,SUBCATEGORIAS!$B:$B,0)))</f>
        <v/>
      </c>
      <c r="X651" t="str">
        <f t="shared" si="166"/>
        <v/>
      </c>
      <c r="Y651" t="str">
        <f t="shared" si="171"/>
        <v/>
      </c>
      <c r="Z651" t="str">
        <f t="shared" si="172"/>
        <v/>
      </c>
      <c r="AB651">
        <v>649</v>
      </c>
      <c r="AC651" t="str">
        <f t="shared" si="175"/>
        <v/>
      </c>
      <c r="AD651" t="str">
        <f>IFERROR(IF(MATCH($AC641,$P:$P,0)&gt;0,"},",0),"")</f>
        <v>},</v>
      </c>
      <c r="AI651" t="str">
        <f>IF($D651="","",INDEX(CATEGORIAS!$A:$A,MATCH($D651,CATEGORIAS!$B:$B,0)))</f>
        <v/>
      </c>
      <c r="AJ651" t="str">
        <f>IF($E651="","",INDEX(SUBCATEGORIAS!$A:$A,MATCH($E651,SUBCATEGORIAS!$B:$B,0)))</f>
        <v/>
      </c>
      <c r="AK651" t="str">
        <f t="shared" si="167"/>
        <v/>
      </c>
      <c r="AM651" s="2" t="str">
        <f t="shared" si="173"/>
        <v/>
      </c>
      <c r="AN651" t="str">
        <f t="shared" si="174"/>
        <v/>
      </c>
      <c r="AO651" t="str">
        <f t="shared" si="168"/>
        <v/>
      </c>
      <c r="AP651" t="str">
        <f t="shared" si="169"/>
        <v/>
      </c>
    </row>
    <row r="652" spans="1:42" x14ac:dyDescent="0.25">
      <c r="A652" t="str">
        <f>IF(C652="","",MAX($A$2:A651)+1)</f>
        <v/>
      </c>
      <c r="B652" s="3" t="str">
        <f>IF(C652="","",IF(COUNTIF($C$2:$C651,$C652)=0,MAX($B$2:$B651)+1,""))</f>
        <v/>
      </c>
      <c r="L652" t="s">
        <v>625</v>
      </c>
      <c r="M652" s="3" t="str">
        <f t="shared" si="170"/>
        <v/>
      </c>
      <c r="N652" s="3" t="str">
        <f>IF(C652="","",IF(AND(C652&lt;&gt;"",D652&lt;&gt;"",E652&lt;&gt;"",I652&lt;&gt;"",M652&lt;&gt;"",J652&lt;&gt;"",IFERROR(MATCH(INDEX($B:$B,MATCH($C652,$C:$C,0)),IMAGENES!$B:$B,0),-1)&gt;0),"'si'","'no'"))</f>
        <v/>
      </c>
      <c r="P652" t="str">
        <f t="shared" si="160"/>
        <v/>
      </c>
      <c r="Q652" t="str">
        <f t="shared" si="161"/>
        <v/>
      </c>
      <c r="R652" t="str">
        <f t="shared" si="162"/>
        <v/>
      </c>
      <c r="S652" t="str">
        <f t="shared" si="163"/>
        <v/>
      </c>
      <c r="T652" t="str">
        <f t="shared" si="164"/>
        <v/>
      </c>
      <c r="U652" t="str">
        <f t="shared" si="165"/>
        <v/>
      </c>
      <c r="V652" t="str">
        <f>IF($T652="","",INDEX(CATEGORIAS!$A:$A,MATCH($T652,CATEGORIAS!$B:$B,0)))</f>
        <v/>
      </c>
      <c r="W652" t="str">
        <f>IF($U652="","",INDEX(SUBCATEGORIAS!$A:$A,MATCH($U652,SUBCATEGORIAS!$B:$B,0)))</f>
        <v/>
      </c>
      <c r="X652" t="str">
        <f t="shared" si="166"/>
        <v/>
      </c>
      <c r="Y652" t="str">
        <f t="shared" si="171"/>
        <v/>
      </c>
      <c r="Z652" t="str">
        <f t="shared" si="172"/>
        <v/>
      </c>
      <c r="AB652">
        <v>650</v>
      </c>
      <c r="AC652">
        <f t="shared" si="175"/>
        <v>60</v>
      </c>
      <c r="AD652" t="str">
        <f>IFERROR(IF(MATCH($AC652,$P:$P,0)&gt;0,"{",0),"")</f>
        <v>{</v>
      </c>
      <c r="AI652" t="str">
        <f>IF($D652="","",INDEX(CATEGORIAS!$A:$A,MATCH($D652,CATEGORIAS!$B:$B,0)))</f>
        <v/>
      </c>
      <c r="AJ652" t="str">
        <f>IF($E652="","",INDEX(SUBCATEGORIAS!$A:$A,MATCH($E652,SUBCATEGORIAS!$B:$B,0)))</f>
        <v/>
      </c>
      <c r="AK652" t="str">
        <f t="shared" si="167"/>
        <v/>
      </c>
      <c r="AM652" s="2" t="str">
        <f t="shared" si="173"/>
        <v/>
      </c>
      <c r="AN652" t="str">
        <f t="shared" si="174"/>
        <v/>
      </c>
      <c r="AO652" t="str">
        <f t="shared" si="168"/>
        <v/>
      </c>
      <c r="AP652" t="str">
        <f t="shared" si="169"/>
        <v/>
      </c>
    </row>
    <row r="653" spans="1:42" x14ac:dyDescent="0.25">
      <c r="A653" t="str">
        <f>IF(C653="","",MAX($A$2:A652)+1)</f>
        <v/>
      </c>
      <c r="B653" s="3" t="str">
        <f>IF(C653="","",IF(COUNTIF($C$2:$C652,$C653)=0,MAX($B$2:$B652)+1,""))</f>
        <v/>
      </c>
      <c r="L653" t="s">
        <v>625</v>
      </c>
      <c r="M653" s="3" t="str">
        <f t="shared" si="170"/>
        <v/>
      </c>
      <c r="N653" s="3" t="str">
        <f>IF(C653="","",IF(AND(C653&lt;&gt;"",D653&lt;&gt;"",E653&lt;&gt;"",I653&lt;&gt;"",M653&lt;&gt;"",J653&lt;&gt;"",IFERROR(MATCH(INDEX($B:$B,MATCH($C653,$C:$C,0)),IMAGENES!$B:$B,0),-1)&gt;0),"'si'","'no'"))</f>
        <v/>
      </c>
      <c r="P653" t="str">
        <f t="shared" si="160"/>
        <v/>
      </c>
      <c r="Q653" t="str">
        <f t="shared" si="161"/>
        <v/>
      </c>
      <c r="R653" t="str">
        <f t="shared" si="162"/>
        <v/>
      </c>
      <c r="S653" t="str">
        <f t="shared" si="163"/>
        <v/>
      </c>
      <c r="T653" t="str">
        <f t="shared" si="164"/>
        <v/>
      </c>
      <c r="U653" t="str">
        <f t="shared" si="165"/>
        <v/>
      </c>
      <c r="V653" t="str">
        <f>IF($T653="","",INDEX(CATEGORIAS!$A:$A,MATCH($T653,CATEGORIAS!$B:$B,0)))</f>
        <v/>
      </c>
      <c r="W653" t="str">
        <f>IF($U653="","",INDEX(SUBCATEGORIAS!$A:$A,MATCH($U653,SUBCATEGORIAS!$B:$B,0)))</f>
        <v/>
      </c>
      <c r="X653" t="str">
        <f t="shared" si="166"/>
        <v/>
      </c>
      <c r="Y653" t="str">
        <f t="shared" si="171"/>
        <v/>
      </c>
      <c r="Z653" t="str">
        <f t="shared" si="172"/>
        <v/>
      </c>
      <c r="AB653">
        <v>651</v>
      </c>
      <c r="AC653" t="str">
        <f t="shared" si="175"/>
        <v/>
      </c>
      <c r="AD653" t="str">
        <f>IFERROR(IF(MATCH($AC652,$P:$P,0)&gt;0,CONCATENATE("id_articulo: ",$AC652,","),0),"")</f>
        <v>id_articulo: 60,</v>
      </c>
      <c r="AI653" t="str">
        <f>IF($D653="","",INDEX(CATEGORIAS!$A:$A,MATCH($D653,CATEGORIAS!$B:$B,0)))</f>
        <v/>
      </c>
      <c r="AJ653" t="str">
        <f>IF($E653="","",INDEX(SUBCATEGORIAS!$A:$A,MATCH($E653,SUBCATEGORIAS!$B:$B,0)))</f>
        <v/>
      </c>
      <c r="AK653" t="str">
        <f t="shared" si="167"/>
        <v/>
      </c>
      <c r="AM653" s="2" t="str">
        <f t="shared" si="173"/>
        <v/>
      </c>
      <c r="AN653" t="str">
        <f t="shared" si="174"/>
        <v/>
      </c>
      <c r="AO653" t="str">
        <f t="shared" si="168"/>
        <v/>
      </c>
      <c r="AP653" t="str">
        <f t="shared" si="169"/>
        <v/>
      </c>
    </row>
    <row r="654" spans="1:42" x14ac:dyDescent="0.25">
      <c r="A654" t="str">
        <f>IF(C654="","",MAX($A$2:A653)+1)</f>
        <v/>
      </c>
      <c r="B654" s="3" t="str">
        <f>IF(C654="","",IF(COUNTIF($C$2:$C653,$C654)=0,MAX($B$2:$B653)+1,""))</f>
        <v/>
      </c>
      <c r="L654" t="s">
        <v>625</v>
      </c>
      <c r="M654" s="3" t="str">
        <f t="shared" si="170"/>
        <v/>
      </c>
      <c r="N654" s="3" t="str">
        <f>IF(C654="","",IF(AND(C654&lt;&gt;"",D654&lt;&gt;"",E654&lt;&gt;"",I654&lt;&gt;"",M654&lt;&gt;"",J654&lt;&gt;"",IFERROR(MATCH(INDEX($B:$B,MATCH($C654,$C:$C,0)),IMAGENES!$B:$B,0),-1)&gt;0),"'si'","'no'"))</f>
        <v/>
      </c>
      <c r="P654" t="str">
        <f t="shared" si="160"/>
        <v/>
      </c>
      <c r="Q654" t="str">
        <f t="shared" si="161"/>
        <v/>
      </c>
      <c r="R654" t="str">
        <f t="shared" si="162"/>
        <v/>
      </c>
      <c r="S654" t="str">
        <f t="shared" si="163"/>
        <v/>
      </c>
      <c r="T654" t="str">
        <f t="shared" si="164"/>
        <v/>
      </c>
      <c r="U654" t="str">
        <f t="shared" si="165"/>
        <v/>
      </c>
      <c r="V654" t="str">
        <f>IF($T654="","",INDEX(CATEGORIAS!$A:$A,MATCH($T654,CATEGORIAS!$B:$B,0)))</f>
        <v/>
      </c>
      <c r="W654" t="str">
        <f>IF($U654="","",INDEX(SUBCATEGORIAS!$A:$A,MATCH($U654,SUBCATEGORIAS!$B:$B,0)))</f>
        <v/>
      </c>
      <c r="X654" t="str">
        <f t="shared" si="166"/>
        <v/>
      </c>
      <c r="Y654" t="str">
        <f t="shared" si="171"/>
        <v/>
      </c>
      <c r="Z654" t="str">
        <f t="shared" si="172"/>
        <v/>
      </c>
      <c r="AB654">
        <v>652</v>
      </c>
      <c r="AC654" t="str">
        <f t="shared" si="175"/>
        <v/>
      </c>
      <c r="AD654" t="str">
        <f>IFERROR(IF(MATCH($AC652,$P:$P,0)&gt;0,CONCATENATE("nombre: '",INDEX($Q:$Q,MATCH($AC652,$P:$P,0)),"',"),0),"")</f>
        <v>nombre: 'Aceite Aromático Lavanda Krishna 15 ml',</v>
      </c>
      <c r="AI654" t="str">
        <f>IF($D654="","",INDEX(CATEGORIAS!$A:$A,MATCH($D654,CATEGORIAS!$B:$B,0)))</f>
        <v/>
      </c>
      <c r="AJ654" t="str">
        <f>IF($E654="","",INDEX(SUBCATEGORIAS!$A:$A,MATCH($E654,SUBCATEGORIAS!$B:$B,0)))</f>
        <v/>
      </c>
      <c r="AK654" t="str">
        <f t="shared" si="167"/>
        <v/>
      </c>
      <c r="AM654" s="2" t="str">
        <f t="shared" si="173"/>
        <v/>
      </c>
      <c r="AN654" t="str">
        <f t="shared" si="174"/>
        <v/>
      </c>
      <c r="AO654" t="str">
        <f t="shared" si="168"/>
        <v/>
      </c>
      <c r="AP654" t="str">
        <f t="shared" si="169"/>
        <v/>
      </c>
    </row>
    <row r="655" spans="1:42" x14ac:dyDescent="0.25">
      <c r="A655" t="str">
        <f>IF(C655="","",MAX($A$2:A654)+1)</f>
        <v/>
      </c>
      <c r="B655" s="3" t="str">
        <f>IF(C655="","",IF(COUNTIF($C$2:$C654,$C655)=0,MAX($B$2:$B654)+1,""))</f>
        <v/>
      </c>
      <c r="L655" t="s">
        <v>625</v>
      </c>
      <c r="M655" s="3" t="str">
        <f t="shared" si="170"/>
        <v/>
      </c>
      <c r="N655" s="3" t="str">
        <f>IF(C655="","",IF(AND(C655&lt;&gt;"",D655&lt;&gt;"",E655&lt;&gt;"",I655&lt;&gt;"",M655&lt;&gt;"",J655&lt;&gt;"",IFERROR(MATCH(INDEX($B:$B,MATCH($C655,$C:$C,0)),IMAGENES!$B:$B,0),-1)&gt;0),"'si'","'no'"))</f>
        <v/>
      </c>
      <c r="P655" t="str">
        <f t="shared" si="160"/>
        <v/>
      </c>
      <c r="Q655" t="str">
        <f t="shared" si="161"/>
        <v/>
      </c>
      <c r="R655" t="str">
        <f t="shared" si="162"/>
        <v/>
      </c>
      <c r="S655" t="str">
        <f t="shared" si="163"/>
        <v/>
      </c>
      <c r="T655" t="str">
        <f t="shared" si="164"/>
        <v/>
      </c>
      <c r="U655" t="str">
        <f t="shared" si="165"/>
        <v/>
      </c>
      <c r="V655" t="str">
        <f>IF($T655="","",INDEX(CATEGORIAS!$A:$A,MATCH($T655,CATEGORIAS!$B:$B,0)))</f>
        <v/>
      </c>
      <c r="W655" t="str">
        <f>IF($U655="","",INDEX(SUBCATEGORIAS!$A:$A,MATCH($U655,SUBCATEGORIAS!$B:$B,0)))</f>
        <v/>
      </c>
      <c r="X655" t="str">
        <f t="shared" si="166"/>
        <v/>
      </c>
      <c r="Y655" t="str">
        <f t="shared" si="171"/>
        <v/>
      </c>
      <c r="Z655" t="str">
        <f t="shared" si="172"/>
        <v/>
      </c>
      <c r="AB655">
        <v>653</v>
      </c>
      <c r="AC655" t="str">
        <f t="shared" si="175"/>
        <v/>
      </c>
      <c r="AD655" t="str">
        <f>IFERROR(IF(MATCH($AC652,$P:$P,0)&gt;0,CONCATENATE("descripcion: '",INDEX($R:$R,MATCH($AC652,$P:$P,0)),"',"),0),"")</f>
        <v>descripcion: 'Fragancia relajante y calmante.',</v>
      </c>
      <c r="AI655" t="str">
        <f>IF($D655="","",INDEX(CATEGORIAS!$A:$A,MATCH($D655,CATEGORIAS!$B:$B,0)))</f>
        <v/>
      </c>
      <c r="AJ655" t="str">
        <f>IF($E655="","",INDEX(SUBCATEGORIAS!$A:$A,MATCH($E655,SUBCATEGORIAS!$B:$B,0)))</f>
        <v/>
      </c>
      <c r="AK655" t="str">
        <f t="shared" si="167"/>
        <v/>
      </c>
      <c r="AM655" s="2" t="str">
        <f t="shared" si="173"/>
        <v/>
      </c>
      <c r="AN655" t="str">
        <f t="shared" si="174"/>
        <v/>
      </c>
      <c r="AO655" t="str">
        <f t="shared" si="168"/>
        <v/>
      </c>
      <c r="AP655" t="str">
        <f t="shared" si="169"/>
        <v/>
      </c>
    </row>
    <row r="656" spans="1:42" x14ac:dyDescent="0.25">
      <c r="A656" t="str">
        <f>IF(C656="","",MAX($A$2:A655)+1)</f>
        <v/>
      </c>
      <c r="B656" s="3" t="str">
        <f>IF(C656="","",IF(COUNTIF($C$2:$C655,$C656)=0,MAX($B$2:$B655)+1,""))</f>
        <v/>
      </c>
      <c r="L656" t="s">
        <v>625</v>
      </c>
      <c r="M656" s="3" t="str">
        <f t="shared" si="170"/>
        <v/>
      </c>
      <c r="N656" s="3" t="str">
        <f>IF(C656="","",IF(AND(C656&lt;&gt;"",D656&lt;&gt;"",E656&lt;&gt;"",I656&lt;&gt;"",M656&lt;&gt;"",J656&lt;&gt;"",IFERROR(MATCH(INDEX($B:$B,MATCH($C656,$C:$C,0)),IMAGENES!$B:$B,0),-1)&gt;0),"'si'","'no'"))</f>
        <v/>
      </c>
      <c r="P656" t="str">
        <f t="shared" si="160"/>
        <v/>
      </c>
      <c r="Q656" t="str">
        <f t="shared" si="161"/>
        <v/>
      </c>
      <c r="R656" t="str">
        <f t="shared" si="162"/>
        <v/>
      </c>
      <c r="S656" t="str">
        <f t="shared" si="163"/>
        <v/>
      </c>
      <c r="T656" t="str">
        <f t="shared" si="164"/>
        <v/>
      </c>
      <c r="U656" t="str">
        <f t="shared" si="165"/>
        <v/>
      </c>
      <c r="V656" t="str">
        <f>IF($T656="","",INDEX(CATEGORIAS!$A:$A,MATCH($T656,CATEGORIAS!$B:$B,0)))</f>
        <v/>
      </c>
      <c r="W656" t="str">
        <f>IF($U656="","",INDEX(SUBCATEGORIAS!$A:$A,MATCH($U656,SUBCATEGORIAS!$B:$B,0)))</f>
        <v/>
      </c>
      <c r="X656" t="str">
        <f t="shared" si="166"/>
        <v/>
      </c>
      <c r="Y656" t="str">
        <f t="shared" si="171"/>
        <v/>
      </c>
      <c r="Z656" t="str">
        <f t="shared" si="172"/>
        <v/>
      </c>
      <c r="AB656">
        <v>654</v>
      </c>
      <c r="AC656" t="str">
        <f t="shared" si="175"/>
        <v/>
      </c>
      <c r="AD656" t="str">
        <f>IFERROR(IF(MATCH($AC652,$P:$P,0)&gt;0,CONCATENATE("descripcion_larga: '",INDEX($S:$S,MATCH($AC652,$P:$P,0)),"',"),0),"")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56" t="str">
        <f>IF($D656="","",INDEX(CATEGORIAS!$A:$A,MATCH($D656,CATEGORIAS!$B:$B,0)))</f>
        <v/>
      </c>
      <c r="AJ656" t="str">
        <f>IF($E656="","",INDEX(SUBCATEGORIAS!$A:$A,MATCH($E656,SUBCATEGORIAS!$B:$B,0)))</f>
        <v/>
      </c>
      <c r="AK656" t="str">
        <f t="shared" si="167"/>
        <v/>
      </c>
      <c r="AM656" s="2" t="str">
        <f t="shared" si="173"/>
        <v/>
      </c>
      <c r="AN656" t="str">
        <f t="shared" si="174"/>
        <v/>
      </c>
      <c r="AO656" t="str">
        <f t="shared" si="168"/>
        <v/>
      </c>
      <c r="AP656" t="str">
        <f t="shared" si="169"/>
        <v/>
      </c>
    </row>
    <row r="657" spans="1:42" x14ac:dyDescent="0.25">
      <c r="A657" t="str">
        <f>IF(C657="","",MAX($A$2:A656)+1)</f>
        <v/>
      </c>
      <c r="B657" s="3" t="str">
        <f>IF(C657="","",IF(COUNTIF($C$2:$C656,$C657)=0,MAX($B$2:$B656)+1,""))</f>
        <v/>
      </c>
      <c r="L657" t="s">
        <v>625</v>
      </c>
      <c r="M657" s="3" t="str">
        <f t="shared" si="170"/>
        <v/>
      </c>
      <c r="N657" s="3" t="str">
        <f>IF(C657="","",IF(AND(C657&lt;&gt;"",D657&lt;&gt;"",E657&lt;&gt;"",I657&lt;&gt;"",M657&lt;&gt;"",J657&lt;&gt;"",IFERROR(MATCH(INDEX($B:$B,MATCH($C657,$C:$C,0)),IMAGENES!$B:$B,0),-1)&gt;0),"'si'","'no'"))</f>
        <v/>
      </c>
      <c r="P657" t="str">
        <f t="shared" si="160"/>
        <v/>
      </c>
      <c r="Q657" t="str">
        <f t="shared" si="161"/>
        <v/>
      </c>
      <c r="R657" t="str">
        <f t="shared" si="162"/>
        <v/>
      </c>
      <c r="S657" t="str">
        <f t="shared" si="163"/>
        <v/>
      </c>
      <c r="T657" t="str">
        <f t="shared" si="164"/>
        <v/>
      </c>
      <c r="U657" t="str">
        <f t="shared" si="165"/>
        <v/>
      </c>
      <c r="V657" t="str">
        <f>IF($T657="","",INDEX(CATEGORIAS!$A:$A,MATCH($T657,CATEGORIAS!$B:$B,0)))</f>
        <v/>
      </c>
      <c r="W657" t="str">
        <f>IF($U657="","",INDEX(SUBCATEGORIAS!$A:$A,MATCH($U657,SUBCATEGORIAS!$B:$B,0)))</f>
        <v/>
      </c>
      <c r="X657" t="str">
        <f t="shared" si="166"/>
        <v/>
      </c>
      <c r="Y657" t="str">
        <f t="shared" si="171"/>
        <v/>
      </c>
      <c r="Z657" t="str">
        <f t="shared" si="172"/>
        <v/>
      </c>
      <c r="AB657">
        <v>655</v>
      </c>
      <c r="AC657" t="str">
        <f t="shared" si="175"/>
        <v/>
      </c>
      <c r="AD657" t="str">
        <f>IFERROR(IF(MATCH($AC652,$P:$P,0)&gt;0,CONCATENATE("id_categoria: '",INDEX($V:$V,MATCH($AC652,$P:$P,0)),"',"),0),"")</f>
        <v>id_categoria: '2',</v>
      </c>
      <c r="AI657" t="str">
        <f>IF($D657="","",INDEX(CATEGORIAS!$A:$A,MATCH($D657,CATEGORIAS!$B:$B,0)))</f>
        <v/>
      </c>
      <c r="AJ657" t="str">
        <f>IF($E657="","",INDEX(SUBCATEGORIAS!$A:$A,MATCH($E657,SUBCATEGORIAS!$B:$B,0)))</f>
        <v/>
      </c>
      <c r="AK657" t="str">
        <f t="shared" si="167"/>
        <v/>
      </c>
      <c r="AM657" s="2" t="str">
        <f t="shared" si="173"/>
        <v/>
      </c>
      <c r="AN657" t="str">
        <f t="shared" si="174"/>
        <v/>
      </c>
      <c r="AO657" t="str">
        <f t="shared" si="168"/>
        <v/>
      </c>
      <c r="AP657" t="str">
        <f t="shared" si="169"/>
        <v/>
      </c>
    </row>
    <row r="658" spans="1:42" x14ac:dyDescent="0.25">
      <c r="A658" t="str">
        <f>IF(C658="","",MAX($A$2:A657)+1)</f>
        <v/>
      </c>
      <c r="B658" s="3" t="str">
        <f>IF(C658="","",IF(COUNTIF($C$2:$C657,$C658)=0,MAX($B$2:$B657)+1,""))</f>
        <v/>
      </c>
      <c r="L658" t="s">
        <v>625</v>
      </c>
      <c r="M658" s="3" t="str">
        <f t="shared" si="170"/>
        <v/>
      </c>
      <c r="N658" s="3" t="str">
        <f>IF(C658="","",IF(AND(C658&lt;&gt;"",D658&lt;&gt;"",E658&lt;&gt;"",I658&lt;&gt;"",M658&lt;&gt;"",J658&lt;&gt;"",IFERROR(MATCH(INDEX($B:$B,MATCH($C658,$C:$C,0)),IMAGENES!$B:$B,0),-1)&gt;0),"'si'","'no'"))</f>
        <v/>
      </c>
      <c r="P658" t="str">
        <f t="shared" si="160"/>
        <v/>
      </c>
      <c r="Q658" t="str">
        <f t="shared" si="161"/>
        <v/>
      </c>
      <c r="R658" t="str">
        <f t="shared" si="162"/>
        <v/>
      </c>
      <c r="S658" t="str">
        <f t="shared" si="163"/>
        <v/>
      </c>
      <c r="T658" t="str">
        <f t="shared" si="164"/>
        <v/>
      </c>
      <c r="U658" t="str">
        <f t="shared" si="165"/>
        <v/>
      </c>
      <c r="V658" t="str">
        <f>IF($T658="","",INDEX(CATEGORIAS!$A:$A,MATCH($T658,CATEGORIAS!$B:$B,0)))</f>
        <v/>
      </c>
      <c r="W658" t="str">
        <f>IF($U658="","",INDEX(SUBCATEGORIAS!$A:$A,MATCH($U658,SUBCATEGORIAS!$B:$B,0)))</f>
        <v/>
      </c>
      <c r="X658" t="str">
        <f t="shared" si="166"/>
        <v/>
      </c>
      <c r="Y658" t="str">
        <f t="shared" si="171"/>
        <v/>
      </c>
      <c r="Z658" t="str">
        <f t="shared" si="172"/>
        <v/>
      </c>
      <c r="AB658">
        <v>656</v>
      </c>
      <c r="AC658" t="str">
        <f t="shared" si="175"/>
        <v/>
      </c>
      <c r="AD658" t="str">
        <f>IFERROR(IF(MATCH($AC652,$P:$P,0)&gt;0,CONCATENATE("id_subcategoria: '",INDEX($W:$W,MATCH($AC652,$P:$P,0)),"',"),0),"")</f>
        <v>id_subcategoria: '28',</v>
      </c>
      <c r="AI658" t="str">
        <f>IF($D658="","",INDEX(CATEGORIAS!$A:$A,MATCH($D658,CATEGORIAS!$B:$B,0)))</f>
        <v/>
      </c>
      <c r="AJ658" t="str">
        <f>IF($E658="","",INDEX(SUBCATEGORIAS!$A:$A,MATCH($E658,SUBCATEGORIAS!$B:$B,0)))</f>
        <v/>
      </c>
      <c r="AK658" t="str">
        <f t="shared" si="167"/>
        <v/>
      </c>
      <c r="AM658" s="2" t="str">
        <f t="shared" si="173"/>
        <v/>
      </c>
      <c r="AN658" t="str">
        <f t="shared" si="174"/>
        <v/>
      </c>
      <c r="AO658" t="str">
        <f t="shared" si="168"/>
        <v/>
      </c>
      <c r="AP658" t="str">
        <f t="shared" si="169"/>
        <v/>
      </c>
    </row>
    <row r="659" spans="1:42" x14ac:dyDescent="0.25">
      <c r="A659" t="str">
        <f>IF(C659="","",MAX($A$2:A658)+1)</f>
        <v/>
      </c>
      <c r="B659" s="3" t="str">
        <f>IF(C659="","",IF(COUNTIF($C$2:$C658,$C659)=0,MAX($B$2:$B658)+1,""))</f>
        <v/>
      </c>
      <c r="L659" t="s">
        <v>625</v>
      </c>
      <c r="M659" s="3" t="str">
        <f t="shared" si="170"/>
        <v/>
      </c>
      <c r="N659" s="3" t="str">
        <f>IF(C659="","",IF(AND(C659&lt;&gt;"",D659&lt;&gt;"",E659&lt;&gt;"",I659&lt;&gt;"",M659&lt;&gt;"",J659&lt;&gt;"",IFERROR(MATCH(INDEX($B:$B,MATCH($C659,$C:$C,0)),IMAGENES!$B:$B,0),-1)&gt;0),"'si'","'no'"))</f>
        <v/>
      </c>
      <c r="P659" t="str">
        <f t="shared" si="160"/>
        <v/>
      </c>
      <c r="Q659" t="str">
        <f t="shared" si="161"/>
        <v/>
      </c>
      <c r="R659" t="str">
        <f t="shared" si="162"/>
        <v/>
      </c>
      <c r="S659" t="str">
        <f t="shared" si="163"/>
        <v/>
      </c>
      <c r="T659" t="str">
        <f t="shared" si="164"/>
        <v/>
      </c>
      <c r="U659" t="str">
        <f t="shared" si="165"/>
        <v/>
      </c>
      <c r="V659" t="str">
        <f>IF($T659="","",INDEX(CATEGORIAS!$A:$A,MATCH($T659,CATEGORIAS!$B:$B,0)))</f>
        <v/>
      </c>
      <c r="W659" t="str">
        <f>IF($U659="","",INDEX(SUBCATEGORIAS!$A:$A,MATCH($U659,SUBCATEGORIAS!$B:$B,0)))</f>
        <v/>
      </c>
      <c r="X659" t="str">
        <f t="shared" si="166"/>
        <v/>
      </c>
      <c r="Y659" t="str">
        <f t="shared" si="171"/>
        <v/>
      </c>
      <c r="Z659" t="str">
        <f t="shared" si="172"/>
        <v/>
      </c>
      <c r="AB659">
        <v>657</v>
      </c>
      <c r="AC659" t="str">
        <f t="shared" si="175"/>
        <v/>
      </c>
      <c r="AD659" t="str">
        <f>IFERROR(IF(MATCH($AC652,$P:$P,0)&gt;0,CONCATENATE("precio: ",INDEX($X:$X,MATCH($AC652,$P:$P,0)),","),0),"")</f>
        <v>precio: 3000,</v>
      </c>
      <c r="AI659" t="str">
        <f>IF($D659="","",INDEX(CATEGORIAS!$A:$A,MATCH($D659,CATEGORIAS!$B:$B,0)))</f>
        <v/>
      </c>
      <c r="AJ659" t="str">
        <f>IF($E659="","",INDEX(SUBCATEGORIAS!$A:$A,MATCH($E659,SUBCATEGORIAS!$B:$B,0)))</f>
        <v/>
      </c>
      <c r="AK659" t="str">
        <f t="shared" si="167"/>
        <v/>
      </c>
      <c r="AM659" s="2" t="str">
        <f t="shared" si="173"/>
        <v/>
      </c>
      <c r="AN659" t="str">
        <f t="shared" si="174"/>
        <v/>
      </c>
      <c r="AO659" t="str">
        <f t="shared" si="168"/>
        <v/>
      </c>
      <c r="AP659" t="str">
        <f t="shared" si="169"/>
        <v/>
      </c>
    </row>
    <row r="660" spans="1:42" x14ac:dyDescent="0.25">
      <c r="A660" t="str">
        <f>IF(C660="","",MAX($A$2:A659)+1)</f>
        <v/>
      </c>
      <c r="B660" s="3" t="str">
        <f>IF(C660="","",IF(COUNTIF($C$2:$C659,$C660)=0,MAX($B$2:$B659)+1,""))</f>
        <v/>
      </c>
      <c r="L660" t="s">
        <v>625</v>
      </c>
      <c r="M660" s="3" t="str">
        <f t="shared" si="170"/>
        <v/>
      </c>
      <c r="N660" s="3" t="str">
        <f>IF(C660="","",IF(AND(C660&lt;&gt;"",D660&lt;&gt;"",E660&lt;&gt;"",I660&lt;&gt;"",M660&lt;&gt;"",J660&lt;&gt;"",IFERROR(MATCH(INDEX($B:$B,MATCH($C660,$C:$C,0)),IMAGENES!$B:$B,0),-1)&gt;0),"'si'","'no'"))</f>
        <v/>
      </c>
      <c r="P660" t="str">
        <f t="shared" si="160"/>
        <v/>
      </c>
      <c r="Q660" t="str">
        <f t="shared" si="161"/>
        <v/>
      </c>
      <c r="R660" t="str">
        <f t="shared" si="162"/>
        <v/>
      </c>
      <c r="S660" t="str">
        <f t="shared" si="163"/>
        <v/>
      </c>
      <c r="T660" t="str">
        <f t="shared" si="164"/>
        <v/>
      </c>
      <c r="U660" t="str">
        <f t="shared" si="165"/>
        <v/>
      </c>
      <c r="V660" t="str">
        <f>IF($T660="","",INDEX(CATEGORIAS!$A:$A,MATCH($T660,CATEGORIAS!$B:$B,0)))</f>
        <v/>
      </c>
      <c r="W660" t="str">
        <f>IF($U660="","",INDEX(SUBCATEGORIAS!$A:$A,MATCH($U660,SUBCATEGORIAS!$B:$B,0)))</f>
        <v/>
      </c>
      <c r="X660" t="str">
        <f t="shared" si="166"/>
        <v/>
      </c>
      <c r="Y660" t="str">
        <f t="shared" si="171"/>
        <v/>
      </c>
      <c r="Z660" t="str">
        <f t="shared" si="172"/>
        <v/>
      </c>
      <c r="AB660">
        <v>658</v>
      </c>
      <c r="AC660" t="str">
        <f t="shared" si="175"/>
        <v/>
      </c>
      <c r="AD660" t="str">
        <f>IFERROR(IF(MATCH($AC652,$P:$P,0)&gt;0,CONCATENATE("video: ",IF(OR(INDEX($Y:$Y,MATCH($AC652,$P:$P,0))=0,INDEX($Y:$Y,MATCH($AC652,$P:$P,0))=" ",INDEX($Y:$Y,MATCH($AC652,$P:$P,0))=""),CONCATENATE(CHAR(39),CHAR(39)),CONCATENATE(CHAR(39),INDEX($Y:$Y,MATCH($AC652,$P:$P,0)),CHAR(39))),","),0),"")</f>
        <v>video: '',</v>
      </c>
      <c r="AI660" t="str">
        <f>IF($D660="","",INDEX(CATEGORIAS!$A:$A,MATCH($D660,CATEGORIAS!$B:$B,0)))</f>
        <v/>
      </c>
      <c r="AJ660" t="str">
        <f>IF($E660="","",INDEX(SUBCATEGORIAS!$A:$A,MATCH($E660,SUBCATEGORIAS!$B:$B,0)))</f>
        <v/>
      </c>
      <c r="AK660" t="str">
        <f t="shared" si="167"/>
        <v/>
      </c>
      <c r="AM660" s="2" t="str">
        <f t="shared" si="173"/>
        <v/>
      </c>
      <c r="AN660" t="str">
        <f t="shared" si="174"/>
        <v/>
      </c>
      <c r="AO660" t="str">
        <f t="shared" si="168"/>
        <v/>
      </c>
      <c r="AP660" t="str">
        <f t="shared" si="169"/>
        <v/>
      </c>
    </row>
    <row r="661" spans="1:42" x14ac:dyDescent="0.25">
      <c r="A661" t="str">
        <f>IF(C661="","",MAX($A$2:A660)+1)</f>
        <v/>
      </c>
      <c r="B661" s="3" t="str">
        <f>IF(C661="","",IF(COUNTIF($C$2:$C660,$C661)=0,MAX($B$2:$B660)+1,""))</f>
        <v/>
      </c>
      <c r="L661" t="s">
        <v>625</v>
      </c>
      <c r="M661" s="3" t="str">
        <f t="shared" si="170"/>
        <v/>
      </c>
      <c r="N661" s="3" t="str">
        <f>IF(C661="","",IF(AND(C661&lt;&gt;"",D661&lt;&gt;"",E661&lt;&gt;"",I661&lt;&gt;"",M661&lt;&gt;"",J661&lt;&gt;"",IFERROR(MATCH(INDEX($B:$B,MATCH($C661,$C:$C,0)),IMAGENES!$B:$B,0),-1)&gt;0),"'si'","'no'"))</f>
        <v/>
      </c>
      <c r="P661" t="str">
        <f t="shared" si="160"/>
        <v/>
      </c>
      <c r="Q661" t="str">
        <f t="shared" si="161"/>
        <v/>
      </c>
      <c r="R661" t="str">
        <f t="shared" si="162"/>
        <v/>
      </c>
      <c r="S661" t="str">
        <f t="shared" si="163"/>
        <v/>
      </c>
      <c r="T661" t="str">
        <f t="shared" si="164"/>
        <v/>
      </c>
      <c r="U661" t="str">
        <f t="shared" si="165"/>
        <v/>
      </c>
      <c r="V661" t="str">
        <f>IF($T661="","",INDEX(CATEGORIAS!$A:$A,MATCH($T661,CATEGORIAS!$B:$B,0)))</f>
        <v/>
      </c>
      <c r="W661" t="str">
        <f>IF($U661="","",INDEX(SUBCATEGORIAS!$A:$A,MATCH($U661,SUBCATEGORIAS!$B:$B,0)))</f>
        <v/>
      </c>
      <c r="X661" t="str">
        <f t="shared" si="166"/>
        <v/>
      </c>
      <c r="Y661" t="str">
        <f t="shared" si="171"/>
        <v/>
      </c>
      <c r="Z661" t="str">
        <f t="shared" si="172"/>
        <v/>
      </c>
      <c r="AB661">
        <v>659</v>
      </c>
      <c r="AC661" t="str">
        <f t="shared" si="175"/>
        <v/>
      </c>
      <c r="AD661" t="str">
        <f>IFERROR(IF(MATCH($AC652,$P:$P,0)&gt;0,CONCATENATE("disponible: ",INDEX($Z:$Z,MATCH($AC652,$P:$P,0)),","),0),"")</f>
        <v>disponible: 'si',</v>
      </c>
      <c r="AI661" t="str">
        <f>IF($D661="","",INDEX(CATEGORIAS!$A:$A,MATCH($D661,CATEGORIAS!$B:$B,0)))</f>
        <v/>
      </c>
      <c r="AJ661" t="str">
        <f>IF($E661="","",INDEX(SUBCATEGORIAS!$A:$A,MATCH($E661,SUBCATEGORIAS!$B:$B,0)))</f>
        <v/>
      </c>
      <c r="AK661" t="str">
        <f t="shared" si="167"/>
        <v/>
      </c>
      <c r="AM661" s="2" t="str">
        <f t="shared" si="173"/>
        <v/>
      </c>
      <c r="AN661" t="str">
        <f t="shared" si="174"/>
        <v/>
      </c>
      <c r="AO661" t="str">
        <f t="shared" si="168"/>
        <v/>
      </c>
      <c r="AP661" t="str">
        <f t="shared" si="169"/>
        <v/>
      </c>
    </row>
    <row r="662" spans="1:42" x14ac:dyDescent="0.25">
      <c r="A662" t="str">
        <f>IF(C662="","",MAX($A$2:A661)+1)</f>
        <v/>
      </c>
      <c r="B662" s="3" t="str">
        <f>IF(C662="","",IF(COUNTIF($C$2:$C661,$C662)=0,MAX($B$2:$B661)+1,""))</f>
        <v/>
      </c>
      <c r="L662" t="s">
        <v>625</v>
      </c>
      <c r="M662" s="3" t="str">
        <f t="shared" si="170"/>
        <v/>
      </c>
      <c r="N662" s="3" t="str">
        <f>IF(C662="","",IF(AND(C662&lt;&gt;"",D662&lt;&gt;"",E662&lt;&gt;"",I662&lt;&gt;"",M662&lt;&gt;"",J662&lt;&gt;"",IFERROR(MATCH(INDEX($B:$B,MATCH($C662,$C:$C,0)),IMAGENES!$B:$B,0),-1)&gt;0),"'si'","'no'"))</f>
        <v/>
      </c>
      <c r="P662" t="str">
        <f t="shared" si="160"/>
        <v/>
      </c>
      <c r="Q662" t="str">
        <f t="shared" si="161"/>
        <v/>
      </c>
      <c r="R662" t="str">
        <f t="shared" si="162"/>
        <v/>
      </c>
      <c r="S662" t="str">
        <f t="shared" si="163"/>
        <v/>
      </c>
      <c r="T662" t="str">
        <f t="shared" si="164"/>
        <v/>
      </c>
      <c r="U662" t="str">
        <f t="shared" si="165"/>
        <v/>
      </c>
      <c r="V662" t="str">
        <f>IF($T662="","",INDEX(CATEGORIAS!$A:$A,MATCH($T662,CATEGORIAS!$B:$B,0)))</f>
        <v/>
      </c>
      <c r="W662" t="str">
        <f>IF($U662="","",INDEX(SUBCATEGORIAS!$A:$A,MATCH($U662,SUBCATEGORIAS!$B:$B,0)))</f>
        <v/>
      </c>
      <c r="X662" t="str">
        <f t="shared" si="166"/>
        <v/>
      </c>
      <c r="Y662" t="str">
        <f t="shared" si="171"/>
        <v/>
      </c>
      <c r="Z662" t="str">
        <f t="shared" si="172"/>
        <v/>
      </c>
      <c r="AB662">
        <v>660</v>
      </c>
      <c r="AC662" t="str">
        <f t="shared" si="175"/>
        <v/>
      </c>
      <c r="AD662" t="str">
        <f>IFERROR(IF(MATCH($AC652,$P:$P,0)&gt;0,"},",0),"")</f>
        <v>},</v>
      </c>
      <c r="AI662" t="str">
        <f>IF($D662="","",INDEX(CATEGORIAS!$A:$A,MATCH($D662,CATEGORIAS!$B:$B,0)))</f>
        <v/>
      </c>
      <c r="AJ662" t="str">
        <f>IF($E662="","",INDEX(SUBCATEGORIAS!$A:$A,MATCH($E662,SUBCATEGORIAS!$B:$B,0)))</f>
        <v/>
      </c>
      <c r="AK662" t="str">
        <f t="shared" si="167"/>
        <v/>
      </c>
      <c r="AM662" s="2" t="str">
        <f t="shared" si="173"/>
        <v/>
      </c>
      <c r="AN662" t="str">
        <f t="shared" si="174"/>
        <v/>
      </c>
      <c r="AO662" t="str">
        <f t="shared" si="168"/>
        <v/>
      </c>
      <c r="AP662" t="str">
        <f t="shared" si="169"/>
        <v/>
      </c>
    </row>
    <row r="663" spans="1:42" x14ac:dyDescent="0.25">
      <c r="A663" t="str">
        <f>IF(C663="","",MAX($A$2:A662)+1)</f>
        <v/>
      </c>
      <c r="B663" s="3" t="str">
        <f>IF(C663="","",IF(COUNTIF($C$2:$C662,$C663)=0,MAX($B$2:$B662)+1,""))</f>
        <v/>
      </c>
      <c r="L663" t="s">
        <v>625</v>
      </c>
      <c r="M663" s="3" t="str">
        <f t="shared" si="170"/>
        <v/>
      </c>
      <c r="N663" s="3" t="str">
        <f>IF(C663="","",IF(AND(C663&lt;&gt;"",D663&lt;&gt;"",E663&lt;&gt;"",I663&lt;&gt;"",M663&lt;&gt;"",J663&lt;&gt;"",IFERROR(MATCH(INDEX($B:$B,MATCH($C663,$C:$C,0)),IMAGENES!$B:$B,0),-1)&gt;0),"'si'","'no'"))</f>
        <v/>
      </c>
      <c r="P663" t="str">
        <f t="shared" si="160"/>
        <v/>
      </c>
      <c r="Q663" t="str">
        <f t="shared" si="161"/>
        <v/>
      </c>
      <c r="R663" t="str">
        <f t="shared" si="162"/>
        <v/>
      </c>
      <c r="S663" t="str">
        <f t="shared" si="163"/>
        <v/>
      </c>
      <c r="T663" t="str">
        <f t="shared" si="164"/>
        <v/>
      </c>
      <c r="U663" t="str">
        <f t="shared" si="165"/>
        <v/>
      </c>
      <c r="V663" t="str">
        <f>IF($T663="","",INDEX(CATEGORIAS!$A:$A,MATCH($T663,CATEGORIAS!$B:$B,0)))</f>
        <v/>
      </c>
      <c r="W663" t="str">
        <f>IF($U663="","",INDEX(SUBCATEGORIAS!$A:$A,MATCH($U663,SUBCATEGORIAS!$B:$B,0)))</f>
        <v/>
      </c>
      <c r="X663" t="str">
        <f t="shared" si="166"/>
        <v/>
      </c>
      <c r="Y663" t="str">
        <f t="shared" si="171"/>
        <v/>
      </c>
      <c r="Z663" t="str">
        <f t="shared" si="172"/>
        <v/>
      </c>
      <c r="AB663">
        <v>661</v>
      </c>
      <c r="AC663">
        <f t="shared" si="175"/>
        <v>61</v>
      </c>
      <c r="AD663" t="str">
        <f>IFERROR(IF(MATCH($AC663,$P:$P,0)&gt;0,"{",0),"")</f>
        <v>{</v>
      </c>
      <c r="AI663" t="str">
        <f>IF($D663="","",INDEX(CATEGORIAS!$A:$A,MATCH($D663,CATEGORIAS!$B:$B,0)))</f>
        <v/>
      </c>
      <c r="AJ663" t="str">
        <f>IF($E663="","",INDEX(SUBCATEGORIAS!$A:$A,MATCH($E663,SUBCATEGORIAS!$B:$B,0)))</f>
        <v/>
      </c>
      <c r="AK663" t="str">
        <f t="shared" si="167"/>
        <v/>
      </c>
      <c r="AM663" s="2" t="str">
        <f t="shared" si="173"/>
        <v/>
      </c>
      <c r="AN663" t="str">
        <f t="shared" si="174"/>
        <v/>
      </c>
      <c r="AO663" t="str">
        <f t="shared" si="168"/>
        <v/>
      </c>
      <c r="AP663" t="str">
        <f t="shared" si="169"/>
        <v/>
      </c>
    </row>
    <row r="664" spans="1:42" x14ac:dyDescent="0.25">
      <c r="A664" t="str">
        <f>IF(C664="","",MAX($A$2:A663)+1)</f>
        <v/>
      </c>
      <c r="B664" s="3" t="str">
        <f>IF(C664="","",IF(COUNTIF($C$2:$C663,$C664)=0,MAX($B$2:$B663)+1,""))</f>
        <v/>
      </c>
      <c r="L664" t="s">
        <v>625</v>
      </c>
      <c r="M664" s="3" t="str">
        <f t="shared" si="170"/>
        <v/>
      </c>
      <c r="N664" s="3" t="str">
        <f>IF(C664="","",IF(AND(C664&lt;&gt;"",D664&lt;&gt;"",E664&lt;&gt;"",I664&lt;&gt;"",M664&lt;&gt;"",J664&lt;&gt;"",IFERROR(MATCH(INDEX($B:$B,MATCH($C664,$C:$C,0)),IMAGENES!$B:$B,0),-1)&gt;0),"'si'","'no'"))</f>
        <v/>
      </c>
      <c r="P664" t="str">
        <f t="shared" si="160"/>
        <v/>
      </c>
      <c r="Q664" t="str">
        <f t="shared" si="161"/>
        <v/>
      </c>
      <c r="R664" t="str">
        <f t="shared" si="162"/>
        <v/>
      </c>
      <c r="S664" t="str">
        <f t="shared" si="163"/>
        <v/>
      </c>
      <c r="T664" t="str">
        <f t="shared" si="164"/>
        <v/>
      </c>
      <c r="U664" t="str">
        <f t="shared" si="165"/>
        <v/>
      </c>
      <c r="V664" t="str">
        <f>IF($T664="","",INDEX(CATEGORIAS!$A:$A,MATCH($T664,CATEGORIAS!$B:$B,0)))</f>
        <v/>
      </c>
      <c r="W664" t="str">
        <f>IF($U664="","",INDEX(SUBCATEGORIAS!$A:$A,MATCH($U664,SUBCATEGORIAS!$B:$B,0)))</f>
        <v/>
      </c>
      <c r="X664" t="str">
        <f t="shared" si="166"/>
        <v/>
      </c>
      <c r="Y664" t="str">
        <f t="shared" si="171"/>
        <v/>
      </c>
      <c r="Z664" t="str">
        <f t="shared" si="172"/>
        <v/>
      </c>
      <c r="AB664">
        <v>662</v>
      </c>
      <c r="AC664" t="str">
        <f t="shared" si="175"/>
        <v/>
      </c>
      <c r="AD664" t="str">
        <f>IFERROR(IF(MATCH($AC663,$P:$P,0)&gt;0,CONCATENATE("id_articulo: ",$AC663,","),0),"")</f>
        <v>id_articulo: 61,</v>
      </c>
      <c r="AI664" t="str">
        <f>IF($D664="","",INDEX(CATEGORIAS!$A:$A,MATCH($D664,CATEGORIAS!$B:$B,0)))</f>
        <v/>
      </c>
      <c r="AJ664" t="str">
        <f>IF($E664="","",INDEX(SUBCATEGORIAS!$A:$A,MATCH($E664,SUBCATEGORIAS!$B:$B,0)))</f>
        <v/>
      </c>
      <c r="AK664" t="str">
        <f t="shared" si="167"/>
        <v/>
      </c>
      <c r="AM664" s="2" t="str">
        <f t="shared" si="173"/>
        <v/>
      </c>
      <c r="AN664" t="str">
        <f t="shared" si="174"/>
        <v/>
      </c>
      <c r="AO664" t="str">
        <f t="shared" si="168"/>
        <v/>
      </c>
      <c r="AP664" t="str">
        <f t="shared" si="169"/>
        <v/>
      </c>
    </row>
    <row r="665" spans="1:42" x14ac:dyDescent="0.25">
      <c r="A665" t="str">
        <f>IF(C665="","",MAX($A$2:A664)+1)</f>
        <v/>
      </c>
      <c r="B665" s="3" t="str">
        <f>IF(C665="","",IF(COUNTIF($C$2:$C664,$C665)=0,MAX($B$2:$B664)+1,""))</f>
        <v/>
      </c>
      <c r="L665" t="s">
        <v>625</v>
      </c>
      <c r="M665" s="3" t="str">
        <f t="shared" si="170"/>
        <v/>
      </c>
      <c r="N665" s="3" t="str">
        <f>IF(C665="","",IF(AND(C665&lt;&gt;"",D665&lt;&gt;"",E665&lt;&gt;"",I665&lt;&gt;"",M665&lt;&gt;"",J665&lt;&gt;"",IFERROR(MATCH(INDEX($B:$B,MATCH($C665,$C:$C,0)),IMAGENES!$B:$B,0),-1)&gt;0),"'si'","'no'"))</f>
        <v/>
      </c>
      <c r="P665" t="str">
        <f t="shared" si="160"/>
        <v/>
      </c>
      <c r="Q665" t="str">
        <f t="shared" si="161"/>
        <v/>
      </c>
      <c r="R665" t="str">
        <f t="shared" si="162"/>
        <v/>
      </c>
      <c r="S665" t="str">
        <f t="shared" si="163"/>
        <v/>
      </c>
      <c r="T665" t="str">
        <f t="shared" si="164"/>
        <v/>
      </c>
      <c r="U665" t="str">
        <f t="shared" si="165"/>
        <v/>
      </c>
      <c r="V665" t="str">
        <f>IF($T665="","",INDEX(CATEGORIAS!$A:$A,MATCH($T665,CATEGORIAS!$B:$B,0)))</f>
        <v/>
      </c>
      <c r="W665" t="str">
        <f>IF($U665="","",INDEX(SUBCATEGORIAS!$A:$A,MATCH($U665,SUBCATEGORIAS!$B:$B,0)))</f>
        <v/>
      </c>
      <c r="X665" t="str">
        <f t="shared" si="166"/>
        <v/>
      </c>
      <c r="Y665" t="str">
        <f t="shared" si="171"/>
        <v/>
      </c>
      <c r="Z665" t="str">
        <f t="shared" si="172"/>
        <v/>
      </c>
      <c r="AB665">
        <v>663</v>
      </c>
      <c r="AC665" t="str">
        <f t="shared" si="175"/>
        <v/>
      </c>
      <c r="AD665" t="str">
        <f>IFERROR(IF(MATCH($AC663,$P:$P,0)&gt;0,CONCATENATE("nombre: '",INDEX($Q:$Q,MATCH($AC663,$P:$P,0)),"',"),0),"")</f>
        <v>nombre: 'Aceite Aromático Manzana Canela Clavo Krishna 15 ml',</v>
      </c>
      <c r="AI665" t="str">
        <f>IF($D665="","",INDEX(CATEGORIAS!$A:$A,MATCH($D665,CATEGORIAS!$B:$B,0)))</f>
        <v/>
      </c>
      <c r="AJ665" t="str">
        <f>IF($E665="","",INDEX(SUBCATEGORIAS!$A:$A,MATCH($E665,SUBCATEGORIAS!$B:$B,0)))</f>
        <v/>
      </c>
      <c r="AK665" t="str">
        <f t="shared" si="167"/>
        <v/>
      </c>
      <c r="AM665" s="2" t="str">
        <f t="shared" si="173"/>
        <v/>
      </c>
      <c r="AN665" t="str">
        <f t="shared" si="174"/>
        <v/>
      </c>
      <c r="AO665" t="str">
        <f t="shared" si="168"/>
        <v/>
      </c>
      <c r="AP665" t="str">
        <f t="shared" si="169"/>
        <v/>
      </c>
    </row>
    <row r="666" spans="1:42" x14ac:dyDescent="0.25">
      <c r="A666" t="str">
        <f>IF(C666="","",MAX($A$2:A665)+1)</f>
        <v/>
      </c>
      <c r="B666" s="3" t="str">
        <f>IF(C666="","",IF(COUNTIF($C$2:$C665,$C666)=0,MAX($B$2:$B665)+1,""))</f>
        <v/>
      </c>
      <c r="L666" t="s">
        <v>625</v>
      </c>
      <c r="M666" s="3" t="str">
        <f t="shared" si="170"/>
        <v/>
      </c>
      <c r="N666" s="3" t="str">
        <f>IF(C666="","",IF(AND(C666&lt;&gt;"",D666&lt;&gt;"",E666&lt;&gt;"",I666&lt;&gt;"",M666&lt;&gt;"",J666&lt;&gt;"",IFERROR(MATCH(INDEX($B:$B,MATCH($C666,$C:$C,0)),IMAGENES!$B:$B,0),-1)&gt;0),"'si'","'no'"))</f>
        <v/>
      </c>
      <c r="P666" t="str">
        <f t="shared" si="160"/>
        <v/>
      </c>
      <c r="Q666" t="str">
        <f t="shared" si="161"/>
        <v/>
      </c>
      <c r="R666" t="str">
        <f t="shared" si="162"/>
        <v/>
      </c>
      <c r="S666" t="str">
        <f t="shared" si="163"/>
        <v/>
      </c>
      <c r="T666" t="str">
        <f t="shared" si="164"/>
        <v/>
      </c>
      <c r="U666" t="str">
        <f t="shared" si="165"/>
        <v/>
      </c>
      <c r="V666" t="str">
        <f>IF($T666="","",INDEX(CATEGORIAS!$A:$A,MATCH($T666,CATEGORIAS!$B:$B,0)))</f>
        <v/>
      </c>
      <c r="W666" t="str">
        <f>IF($U666="","",INDEX(SUBCATEGORIAS!$A:$A,MATCH($U666,SUBCATEGORIAS!$B:$B,0)))</f>
        <v/>
      </c>
      <c r="X666" t="str">
        <f t="shared" si="166"/>
        <v/>
      </c>
      <c r="Y666" t="str">
        <f t="shared" si="171"/>
        <v/>
      </c>
      <c r="Z666" t="str">
        <f t="shared" si="172"/>
        <v/>
      </c>
      <c r="AB666">
        <v>664</v>
      </c>
      <c r="AC666" t="str">
        <f t="shared" si="175"/>
        <v/>
      </c>
      <c r="AD666" t="str">
        <f>IFERROR(IF(MATCH($AC663,$P:$P,0)&gt;0,CONCATENATE("descripcion: '",INDEX($R:$R,MATCH($AC663,$P:$P,0)),"',"),0),"")</f>
        <v>descripcion: 'Fragancia relajante y calmante.',</v>
      </c>
      <c r="AI666" t="str">
        <f>IF($D666="","",INDEX(CATEGORIAS!$A:$A,MATCH($D666,CATEGORIAS!$B:$B,0)))</f>
        <v/>
      </c>
      <c r="AJ666" t="str">
        <f>IF($E666="","",INDEX(SUBCATEGORIAS!$A:$A,MATCH($E666,SUBCATEGORIAS!$B:$B,0)))</f>
        <v/>
      </c>
      <c r="AK666" t="str">
        <f t="shared" si="167"/>
        <v/>
      </c>
      <c r="AM666" s="2" t="str">
        <f t="shared" si="173"/>
        <v/>
      </c>
      <c r="AN666" t="str">
        <f t="shared" si="174"/>
        <v/>
      </c>
      <c r="AO666" t="str">
        <f t="shared" si="168"/>
        <v/>
      </c>
      <c r="AP666" t="str">
        <f t="shared" si="169"/>
        <v/>
      </c>
    </row>
    <row r="667" spans="1:42" x14ac:dyDescent="0.25">
      <c r="A667" t="str">
        <f>IF(C667="","",MAX($A$2:A666)+1)</f>
        <v/>
      </c>
      <c r="B667" s="3" t="str">
        <f>IF(C667="","",IF(COUNTIF($C$2:$C666,$C667)=0,MAX($B$2:$B666)+1,""))</f>
        <v/>
      </c>
      <c r="L667" t="s">
        <v>625</v>
      </c>
      <c r="M667" s="3" t="str">
        <f t="shared" si="170"/>
        <v/>
      </c>
      <c r="N667" s="3" t="str">
        <f>IF(C667="","",IF(AND(C667&lt;&gt;"",D667&lt;&gt;"",E667&lt;&gt;"",I667&lt;&gt;"",M667&lt;&gt;"",J667&lt;&gt;"",IFERROR(MATCH(INDEX($B:$B,MATCH($C667,$C:$C,0)),IMAGENES!$B:$B,0),-1)&gt;0),"'si'","'no'"))</f>
        <v/>
      </c>
      <c r="P667" t="str">
        <f t="shared" si="160"/>
        <v/>
      </c>
      <c r="Q667" t="str">
        <f t="shared" si="161"/>
        <v/>
      </c>
      <c r="R667" t="str">
        <f t="shared" si="162"/>
        <v/>
      </c>
      <c r="S667" t="str">
        <f t="shared" si="163"/>
        <v/>
      </c>
      <c r="T667" t="str">
        <f t="shared" si="164"/>
        <v/>
      </c>
      <c r="U667" t="str">
        <f t="shared" si="165"/>
        <v/>
      </c>
      <c r="V667" t="str">
        <f>IF($T667="","",INDEX(CATEGORIAS!$A:$A,MATCH($T667,CATEGORIAS!$B:$B,0)))</f>
        <v/>
      </c>
      <c r="W667" t="str">
        <f>IF($U667="","",INDEX(SUBCATEGORIAS!$A:$A,MATCH($U667,SUBCATEGORIAS!$B:$B,0)))</f>
        <v/>
      </c>
      <c r="X667" t="str">
        <f t="shared" si="166"/>
        <v/>
      </c>
      <c r="Y667" t="str">
        <f t="shared" si="171"/>
        <v/>
      </c>
      <c r="Z667" t="str">
        <f t="shared" si="172"/>
        <v/>
      </c>
      <c r="AB667">
        <v>665</v>
      </c>
      <c r="AC667" t="str">
        <f t="shared" si="175"/>
        <v/>
      </c>
      <c r="AD667" t="str">
        <f>IFERROR(IF(MATCH($AC663,$P:$P,0)&gt;0,CONCATENATE("descripcion_larga: '",INDEX($S:$S,MATCH($AC663,$P:$P,0)),"',"),0),"")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67" t="str">
        <f>IF($D667="","",INDEX(CATEGORIAS!$A:$A,MATCH($D667,CATEGORIAS!$B:$B,0)))</f>
        <v/>
      </c>
      <c r="AJ667" t="str">
        <f>IF($E667="","",INDEX(SUBCATEGORIAS!$A:$A,MATCH($E667,SUBCATEGORIAS!$B:$B,0)))</f>
        <v/>
      </c>
      <c r="AK667" t="str">
        <f t="shared" si="167"/>
        <v/>
      </c>
      <c r="AM667" s="2" t="str">
        <f t="shared" si="173"/>
        <v/>
      </c>
      <c r="AN667" t="str">
        <f t="shared" si="174"/>
        <v/>
      </c>
      <c r="AO667" t="str">
        <f t="shared" si="168"/>
        <v/>
      </c>
      <c r="AP667" t="str">
        <f t="shared" si="169"/>
        <v/>
      </c>
    </row>
    <row r="668" spans="1:42" x14ac:dyDescent="0.25">
      <c r="A668" t="str">
        <f>IF(C668="","",MAX($A$2:A667)+1)</f>
        <v/>
      </c>
      <c r="B668" s="3" t="str">
        <f>IF(C668="","",IF(COUNTIF($C$2:$C667,$C668)=0,MAX($B$2:$B667)+1,""))</f>
        <v/>
      </c>
      <c r="L668" t="s">
        <v>625</v>
      </c>
      <c r="M668" s="3" t="str">
        <f t="shared" si="170"/>
        <v/>
      </c>
      <c r="N668" s="3" t="str">
        <f>IF(C668="","",IF(AND(C668&lt;&gt;"",D668&lt;&gt;"",E668&lt;&gt;"",I668&lt;&gt;"",M668&lt;&gt;"",J668&lt;&gt;"",IFERROR(MATCH(INDEX($B:$B,MATCH($C668,$C:$C,0)),IMAGENES!$B:$B,0),-1)&gt;0),"'si'","'no'"))</f>
        <v/>
      </c>
      <c r="P668" t="str">
        <f t="shared" si="160"/>
        <v/>
      </c>
      <c r="Q668" t="str">
        <f t="shared" si="161"/>
        <v/>
      </c>
      <c r="R668" t="str">
        <f t="shared" si="162"/>
        <v/>
      </c>
      <c r="S668" t="str">
        <f t="shared" si="163"/>
        <v/>
      </c>
      <c r="T668" t="str">
        <f t="shared" si="164"/>
        <v/>
      </c>
      <c r="U668" t="str">
        <f t="shared" si="165"/>
        <v/>
      </c>
      <c r="V668" t="str">
        <f>IF($T668="","",INDEX(CATEGORIAS!$A:$A,MATCH($T668,CATEGORIAS!$B:$B,0)))</f>
        <v/>
      </c>
      <c r="W668" t="str">
        <f>IF($U668="","",INDEX(SUBCATEGORIAS!$A:$A,MATCH($U668,SUBCATEGORIAS!$B:$B,0)))</f>
        <v/>
      </c>
      <c r="X668" t="str">
        <f t="shared" si="166"/>
        <v/>
      </c>
      <c r="Y668" t="str">
        <f t="shared" si="171"/>
        <v/>
      </c>
      <c r="Z668" t="str">
        <f t="shared" si="172"/>
        <v/>
      </c>
      <c r="AB668">
        <v>666</v>
      </c>
      <c r="AC668" t="str">
        <f t="shared" si="175"/>
        <v/>
      </c>
      <c r="AD668" t="str">
        <f>IFERROR(IF(MATCH($AC663,$P:$P,0)&gt;0,CONCATENATE("id_categoria: '",INDEX($V:$V,MATCH($AC663,$P:$P,0)),"',"),0),"")</f>
        <v>id_categoria: '2',</v>
      </c>
      <c r="AI668" t="str">
        <f>IF($D668="","",INDEX(CATEGORIAS!$A:$A,MATCH($D668,CATEGORIAS!$B:$B,0)))</f>
        <v/>
      </c>
      <c r="AJ668" t="str">
        <f>IF($E668="","",INDEX(SUBCATEGORIAS!$A:$A,MATCH($E668,SUBCATEGORIAS!$B:$B,0)))</f>
        <v/>
      </c>
      <c r="AK668" t="str">
        <f t="shared" si="167"/>
        <v/>
      </c>
      <c r="AM668" s="2" t="str">
        <f t="shared" si="173"/>
        <v/>
      </c>
      <c r="AN668" t="str">
        <f t="shared" si="174"/>
        <v/>
      </c>
      <c r="AO668" t="str">
        <f t="shared" si="168"/>
        <v/>
      </c>
      <c r="AP668" t="str">
        <f t="shared" si="169"/>
        <v/>
      </c>
    </row>
    <row r="669" spans="1:42" x14ac:dyDescent="0.25">
      <c r="A669" t="str">
        <f>IF(C669="","",MAX($A$2:A668)+1)</f>
        <v/>
      </c>
      <c r="B669" s="3" t="str">
        <f>IF(C669="","",IF(COUNTIF($C$2:$C668,$C669)=0,MAX($B$2:$B668)+1,""))</f>
        <v/>
      </c>
      <c r="L669" t="s">
        <v>625</v>
      </c>
      <c r="M669" s="3" t="str">
        <f t="shared" si="170"/>
        <v/>
      </c>
      <c r="N669" s="3" t="str">
        <f>IF(C669="","",IF(AND(C669&lt;&gt;"",D669&lt;&gt;"",E669&lt;&gt;"",I669&lt;&gt;"",M669&lt;&gt;"",J669&lt;&gt;"",IFERROR(MATCH(INDEX($B:$B,MATCH($C669,$C:$C,0)),IMAGENES!$B:$B,0),-1)&gt;0),"'si'","'no'"))</f>
        <v/>
      </c>
      <c r="P669" t="str">
        <f t="shared" si="160"/>
        <v/>
      </c>
      <c r="Q669" t="str">
        <f t="shared" si="161"/>
        <v/>
      </c>
      <c r="R669" t="str">
        <f t="shared" si="162"/>
        <v/>
      </c>
      <c r="S669" t="str">
        <f t="shared" si="163"/>
        <v/>
      </c>
      <c r="T669" t="str">
        <f t="shared" si="164"/>
        <v/>
      </c>
      <c r="U669" t="str">
        <f t="shared" si="165"/>
        <v/>
      </c>
      <c r="V669" t="str">
        <f>IF($T669="","",INDEX(CATEGORIAS!$A:$A,MATCH($T669,CATEGORIAS!$B:$B,0)))</f>
        <v/>
      </c>
      <c r="W669" t="str">
        <f>IF($U669="","",INDEX(SUBCATEGORIAS!$A:$A,MATCH($U669,SUBCATEGORIAS!$B:$B,0)))</f>
        <v/>
      </c>
      <c r="X669" t="str">
        <f t="shared" si="166"/>
        <v/>
      </c>
      <c r="Y669" t="str">
        <f t="shared" si="171"/>
        <v/>
      </c>
      <c r="Z669" t="str">
        <f t="shared" si="172"/>
        <v/>
      </c>
      <c r="AB669">
        <v>667</v>
      </c>
      <c r="AC669" t="str">
        <f t="shared" si="175"/>
        <v/>
      </c>
      <c r="AD669" t="str">
        <f>IFERROR(IF(MATCH($AC663,$P:$P,0)&gt;0,CONCATENATE("id_subcategoria: '",INDEX($W:$W,MATCH($AC663,$P:$P,0)),"',"),0),"")</f>
        <v>id_subcategoria: '28',</v>
      </c>
      <c r="AI669" t="str">
        <f>IF($D669="","",INDEX(CATEGORIAS!$A:$A,MATCH($D669,CATEGORIAS!$B:$B,0)))</f>
        <v/>
      </c>
      <c r="AJ669" t="str">
        <f>IF($E669="","",INDEX(SUBCATEGORIAS!$A:$A,MATCH($E669,SUBCATEGORIAS!$B:$B,0)))</f>
        <v/>
      </c>
      <c r="AK669" t="str">
        <f t="shared" si="167"/>
        <v/>
      </c>
      <c r="AM669" s="2" t="str">
        <f t="shared" si="173"/>
        <v/>
      </c>
      <c r="AN669" t="str">
        <f t="shared" si="174"/>
        <v/>
      </c>
      <c r="AO669" t="str">
        <f t="shared" si="168"/>
        <v/>
      </c>
      <c r="AP669" t="str">
        <f t="shared" si="169"/>
        <v/>
      </c>
    </row>
    <row r="670" spans="1:42" x14ac:dyDescent="0.25">
      <c r="A670" t="str">
        <f>IF(C670="","",MAX($A$2:A669)+1)</f>
        <v/>
      </c>
      <c r="B670" s="3" t="str">
        <f>IF(C670="","",IF(COUNTIF($C$2:$C669,$C670)=0,MAX($B$2:$B669)+1,""))</f>
        <v/>
      </c>
      <c r="L670" t="s">
        <v>625</v>
      </c>
      <c r="M670" s="3" t="str">
        <f t="shared" si="170"/>
        <v/>
      </c>
      <c r="N670" s="3" t="str">
        <f>IF(C670="","",IF(AND(C670&lt;&gt;"",D670&lt;&gt;"",E670&lt;&gt;"",I670&lt;&gt;"",M670&lt;&gt;"",J670&lt;&gt;"",IFERROR(MATCH(INDEX($B:$B,MATCH($C670,$C:$C,0)),IMAGENES!$B:$B,0),-1)&gt;0),"'si'","'no'"))</f>
        <v/>
      </c>
      <c r="P670" t="str">
        <f t="shared" si="160"/>
        <v/>
      </c>
      <c r="Q670" t="str">
        <f t="shared" si="161"/>
        <v/>
      </c>
      <c r="R670" t="str">
        <f t="shared" si="162"/>
        <v/>
      </c>
      <c r="S670" t="str">
        <f t="shared" si="163"/>
        <v/>
      </c>
      <c r="T670" t="str">
        <f t="shared" si="164"/>
        <v/>
      </c>
      <c r="U670" t="str">
        <f t="shared" si="165"/>
        <v/>
      </c>
      <c r="V670" t="str">
        <f>IF($T670="","",INDEX(CATEGORIAS!$A:$A,MATCH($T670,CATEGORIAS!$B:$B,0)))</f>
        <v/>
      </c>
      <c r="W670" t="str">
        <f>IF($U670="","",INDEX(SUBCATEGORIAS!$A:$A,MATCH($U670,SUBCATEGORIAS!$B:$B,0)))</f>
        <v/>
      </c>
      <c r="X670" t="str">
        <f t="shared" si="166"/>
        <v/>
      </c>
      <c r="Y670" t="str">
        <f t="shared" si="171"/>
        <v/>
      </c>
      <c r="Z670" t="str">
        <f t="shared" si="172"/>
        <v/>
      </c>
      <c r="AB670">
        <v>668</v>
      </c>
      <c r="AC670" t="str">
        <f t="shared" si="175"/>
        <v/>
      </c>
      <c r="AD670" t="str">
        <f>IFERROR(IF(MATCH($AC663,$P:$P,0)&gt;0,CONCATENATE("precio: ",INDEX($X:$X,MATCH($AC663,$P:$P,0)),","),0),"")</f>
        <v>precio: 3000,</v>
      </c>
      <c r="AI670" t="str">
        <f>IF($D670="","",INDEX(CATEGORIAS!$A:$A,MATCH($D670,CATEGORIAS!$B:$B,0)))</f>
        <v/>
      </c>
      <c r="AJ670" t="str">
        <f>IF($E670="","",INDEX(SUBCATEGORIAS!$A:$A,MATCH($E670,SUBCATEGORIAS!$B:$B,0)))</f>
        <v/>
      </c>
      <c r="AK670" t="str">
        <f t="shared" si="167"/>
        <v/>
      </c>
      <c r="AM670" s="2" t="str">
        <f t="shared" si="173"/>
        <v/>
      </c>
      <c r="AN670" t="str">
        <f t="shared" si="174"/>
        <v/>
      </c>
      <c r="AO670" t="str">
        <f t="shared" si="168"/>
        <v/>
      </c>
      <c r="AP670" t="str">
        <f t="shared" si="169"/>
        <v/>
      </c>
    </row>
    <row r="671" spans="1:42" x14ac:dyDescent="0.25">
      <c r="A671" t="str">
        <f>IF(C671="","",MAX($A$2:A670)+1)</f>
        <v/>
      </c>
      <c r="B671" s="3" t="str">
        <f>IF(C671="","",IF(COUNTIF($C$2:$C670,$C671)=0,MAX($B$2:$B670)+1,""))</f>
        <v/>
      </c>
      <c r="L671" t="s">
        <v>625</v>
      </c>
      <c r="M671" s="3" t="str">
        <f t="shared" si="170"/>
        <v/>
      </c>
      <c r="N671" s="3" t="str">
        <f>IF(C671="","",IF(AND(C671&lt;&gt;"",D671&lt;&gt;"",E671&lt;&gt;"",I671&lt;&gt;"",M671&lt;&gt;"",J671&lt;&gt;"",IFERROR(MATCH(INDEX($B:$B,MATCH($C671,$C:$C,0)),IMAGENES!$B:$B,0),-1)&gt;0),"'si'","'no'"))</f>
        <v/>
      </c>
      <c r="P671" t="str">
        <f t="shared" si="160"/>
        <v/>
      </c>
      <c r="Q671" t="str">
        <f t="shared" si="161"/>
        <v/>
      </c>
      <c r="R671" t="str">
        <f t="shared" si="162"/>
        <v/>
      </c>
      <c r="S671" t="str">
        <f t="shared" si="163"/>
        <v/>
      </c>
      <c r="T671" t="str">
        <f t="shared" si="164"/>
        <v/>
      </c>
      <c r="U671" t="str">
        <f t="shared" si="165"/>
        <v/>
      </c>
      <c r="V671" t="str">
        <f>IF($T671="","",INDEX(CATEGORIAS!$A:$A,MATCH($T671,CATEGORIAS!$B:$B,0)))</f>
        <v/>
      </c>
      <c r="W671" t="str">
        <f>IF($U671="","",INDEX(SUBCATEGORIAS!$A:$A,MATCH($U671,SUBCATEGORIAS!$B:$B,0)))</f>
        <v/>
      </c>
      <c r="X671" t="str">
        <f t="shared" si="166"/>
        <v/>
      </c>
      <c r="Y671" t="str">
        <f t="shared" si="171"/>
        <v/>
      </c>
      <c r="Z671" t="str">
        <f t="shared" si="172"/>
        <v/>
      </c>
      <c r="AB671">
        <v>669</v>
      </c>
      <c r="AC671" t="str">
        <f t="shared" si="175"/>
        <v/>
      </c>
      <c r="AD671" t="str">
        <f>IFERROR(IF(MATCH($AC663,$P:$P,0)&gt;0,CONCATENATE("video: ",IF(OR(INDEX($Y:$Y,MATCH($AC663,$P:$P,0))=0,INDEX($Y:$Y,MATCH($AC663,$P:$P,0))=" ",INDEX($Y:$Y,MATCH($AC663,$P:$P,0))=""),CONCATENATE(CHAR(39),CHAR(39)),CONCATENATE(CHAR(39),INDEX($Y:$Y,MATCH($AC663,$P:$P,0)),CHAR(39))),","),0),"")</f>
        <v>video: '',</v>
      </c>
      <c r="AI671" t="str">
        <f>IF($D671="","",INDEX(CATEGORIAS!$A:$A,MATCH($D671,CATEGORIAS!$B:$B,0)))</f>
        <v/>
      </c>
      <c r="AJ671" t="str">
        <f>IF($E671="","",INDEX(SUBCATEGORIAS!$A:$A,MATCH($E671,SUBCATEGORIAS!$B:$B,0)))</f>
        <v/>
      </c>
      <c r="AK671" t="str">
        <f t="shared" si="167"/>
        <v/>
      </c>
      <c r="AM671" s="2" t="str">
        <f t="shared" si="173"/>
        <v/>
      </c>
      <c r="AN671" t="str">
        <f t="shared" si="174"/>
        <v/>
      </c>
      <c r="AO671" t="str">
        <f t="shared" si="168"/>
        <v/>
      </c>
      <c r="AP671" t="str">
        <f t="shared" si="169"/>
        <v/>
      </c>
    </row>
    <row r="672" spans="1:42" x14ac:dyDescent="0.25">
      <c r="A672" t="str">
        <f>IF(C672="","",MAX($A$2:A671)+1)</f>
        <v/>
      </c>
      <c r="B672" s="3" t="str">
        <f>IF(C672="","",IF(COUNTIF($C$2:$C671,$C672)=0,MAX($B$2:$B671)+1,""))</f>
        <v/>
      </c>
      <c r="L672" t="s">
        <v>625</v>
      </c>
      <c r="M672" s="3" t="str">
        <f t="shared" si="170"/>
        <v/>
      </c>
      <c r="N672" s="3" t="str">
        <f>IF(C672="","",IF(AND(C672&lt;&gt;"",D672&lt;&gt;"",E672&lt;&gt;"",I672&lt;&gt;"",M672&lt;&gt;"",J672&lt;&gt;"",IFERROR(MATCH(INDEX($B:$B,MATCH($C672,$C:$C,0)),IMAGENES!$B:$B,0),-1)&gt;0),"'si'","'no'"))</f>
        <v/>
      </c>
      <c r="P672" t="str">
        <f t="shared" si="160"/>
        <v/>
      </c>
      <c r="Q672" t="str">
        <f t="shared" si="161"/>
        <v/>
      </c>
      <c r="R672" t="str">
        <f t="shared" si="162"/>
        <v/>
      </c>
      <c r="S672" t="str">
        <f t="shared" si="163"/>
        <v/>
      </c>
      <c r="T672" t="str">
        <f t="shared" si="164"/>
        <v/>
      </c>
      <c r="U672" t="str">
        <f t="shared" si="165"/>
        <v/>
      </c>
      <c r="V672" t="str">
        <f>IF($T672="","",INDEX(CATEGORIAS!$A:$A,MATCH($T672,CATEGORIAS!$B:$B,0)))</f>
        <v/>
      </c>
      <c r="W672" t="str">
        <f>IF($U672="","",INDEX(SUBCATEGORIAS!$A:$A,MATCH($U672,SUBCATEGORIAS!$B:$B,0)))</f>
        <v/>
      </c>
      <c r="X672" t="str">
        <f t="shared" si="166"/>
        <v/>
      </c>
      <c r="Y672" t="str">
        <f t="shared" si="171"/>
        <v/>
      </c>
      <c r="Z672" t="str">
        <f t="shared" si="172"/>
        <v/>
      </c>
      <c r="AB672">
        <v>670</v>
      </c>
      <c r="AC672" t="str">
        <f t="shared" si="175"/>
        <v/>
      </c>
      <c r="AD672" t="str">
        <f>IFERROR(IF(MATCH($AC663,$P:$P,0)&gt;0,CONCATENATE("disponible: ",INDEX($Z:$Z,MATCH($AC663,$P:$P,0)),","),0),"")</f>
        <v>disponible: 'si',</v>
      </c>
      <c r="AI672" t="str">
        <f>IF($D672="","",INDEX(CATEGORIAS!$A:$A,MATCH($D672,CATEGORIAS!$B:$B,0)))</f>
        <v/>
      </c>
      <c r="AJ672" t="str">
        <f>IF($E672="","",INDEX(SUBCATEGORIAS!$A:$A,MATCH($E672,SUBCATEGORIAS!$B:$B,0)))</f>
        <v/>
      </c>
      <c r="AK672" t="str">
        <f t="shared" si="167"/>
        <v/>
      </c>
      <c r="AM672" s="2" t="str">
        <f t="shared" si="173"/>
        <v/>
      </c>
      <c r="AN672" t="str">
        <f t="shared" si="174"/>
        <v/>
      </c>
      <c r="AO672" t="str">
        <f t="shared" si="168"/>
        <v/>
      </c>
      <c r="AP672" t="str">
        <f t="shared" si="169"/>
        <v/>
      </c>
    </row>
    <row r="673" spans="1:42" x14ac:dyDescent="0.25">
      <c r="A673" t="str">
        <f>IF(C673="","",MAX($A$2:A672)+1)</f>
        <v/>
      </c>
      <c r="B673" s="3" t="str">
        <f>IF(C673="","",IF(COUNTIF($C$2:$C672,$C673)=0,MAX($B$2:$B672)+1,""))</f>
        <v/>
      </c>
      <c r="L673" t="s">
        <v>625</v>
      </c>
      <c r="M673" s="3" t="str">
        <f t="shared" si="170"/>
        <v/>
      </c>
      <c r="N673" s="3" t="str">
        <f>IF(C673="","",IF(AND(C673&lt;&gt;"",D673&lt;&gt;"",E673&lt;&gt;"",I673&lt;&gt;"",M673&lt;&gt;"",J673&lt;&gt;"",IFERROR(MATCH(INDEX($B:$B,MATCH($C673,$C:$C,0)),IMAGENES!$B:$B,0),-1)&gt;0),"'si'","'no'"))</f>
        <v/>
      </c>
      <c r="P673" t="str">
        <f t="shared" si="160"/>
        <v/>
      </c>
      <c r="Q673" t="str">
        <f t="shared" si="161"/>
        <v/>
      </c>
      <c r="R673" t="str">
        <f t="shared" si="162"/>
        <v/>
      </c>
      <c r="S673" t="str">
        <f t="shared" si="163"/>
        <v/>
      </c>
      <c r="T673" t="str">
        <f t="shared" si="164"/>
        <v/>
      </c>
      <c r="U673" t="str">
        <f t="shared" si="165"/>
        <v/>
      </c>
      <c r="V673" t="str">
        <f>IF($T673="","",INDEX(CATEGORIAS!$A:$A,MATCH($T673,CATEGORIAS!$B:$B,0)))</f>
        <v/>
      </c>
      <c r="W673" t="str">
        <f>IF($U673="","",INDEX(SUBCATEGORIAS!$A:$A,MATCH($U673,SUBCATEGORIAS!$B:$B,0)))</f>
        <v/>
      </c>
      <c r="X673" t="str">
        <f t="shared" si="166"/>
        <v/>
      </c>
      <c r="Y673" t="str">
        <f t="shared" si="171"/>
        <v/>
      </c>
      <c r="Z673" t="str">
        <f t="shared" si="172"/>
        <v/>
      </c>
      <c r="AB673">
        <v>671</v>
      </c>
      <c r="AC673" t="str">
        <f t="shared" si="175"/>
        <v/>
      </c>
      <c r="AD673" t="str">
        <f>IFERROR(IF(MATCH($AC663,$P:$P,0)&gt;0,"},",0),"")</f>
        <v>},</v>
      </c>
      <c r="AI673" t="str">
        <f>IF($D673="","",INDEX(CATEGORIAS!$A:$A,MATCH($D673,CATEGORIAS!$B:$B,0)))</f>
        <v/>
      </c>
      <c r="AJ673" t="str">
        <f>IF($E673="","",INDEX(SUBCATEGORIAS!$A:$A,MATCH($E673,SUBCATEGORIAS!$B:$B,0)))</f>
        <v/>
      </c>
      <c r="AK673" t="str">
        <f t="shared" si="167"/>
        <v/>
      </c>
      <c r="AM673" s="2" t="str">
        <f t="shared" si="173"/>
        <v/>
      </c>
      <c r="AN673" t="str">
        <f t="shared" si="174"/>
        <v/>
      </c>
      <c r="AO673" t="str">
        <f t="shared" si="168"/>
        <v/>
      </c>
      <c r="AP673" t="str">
        <f t="shared" si="169"/>
        <v/>
      </c>
    </row>
    <row r="674" spans="1:42" x14ac:dyDescent="0.25">
      <c r="A674" t="str">
        <f>IF(C674="","",MAX($A$2:A673)+1)</f>
        <v/>
      </c>
      <c r="B674" s="3" t="str">
        <f>IF(C674="","",IF(COUNTIF($C$2:$C673,$C674)=0,MAX($B$2:$B673)+1,""))</f>
        <v/>
      </c>
      <c r="L674" t="s">
        <v>625</v>
      </c>
      <c r="M674" s="3" t="str">
        <f t="shared" si="170"/>
        <v/>
      </c>
      <c r="N674" s="3" t="str">
        <f>IF(C674="","",IF(AND(C674&lt;&gt;"",D674&lt;&gt;"",E674&lt;&gt;"",I674&lt;&gt;"",M674&lt;&gt;"",J674&lt;&gt;"",IFERROR(MATCH(INDEX($B:$B,MATCH($C674,$C:$C,0)),IMAGENES!$B:$B,0),-1)&gt;0),"'si'","'no'"))</f>
        <v/>
      </c>
      <c r="P674" t="str">
        <f t="shared" si="160"/>
        <v/>
      </c>
      <c r="Q674" t="str">
        <f t="shared" si="161"/>
        <v/>
      </c>
      <c r="R674" t="str">
        <f t="shared" si="162"/>
        <v/>
      </c>
      <c r="S674" t="str">
        <f t="shared" si="163"/>
        <v/>
      </c>
      <c r="T674" t="str">
        <f t="shared" si="164"/>
        <v/>
      </c>
      <c r="U674" t="str">
        <f t="shared" si="165"/>
        <v/>
      </c>
      <c r="V674" t="str">
        <f>IF($T674="","",INDEX(CATEGORIAS!$A:$A,MATCH($T674,CATEGORIAS!$B:$B,0)))</f>
        <v/>
      </c>
      <c r="W674" t="str">
        <f>IF($U674="","",INDEX(SUBCATEGORIAS!$A:$A,MATCH($U674,SUBCATEGORIAS!$B:$B,0)))</f>
        <v/>
      </c>
      <c r="X674" t="str">
        <f t="shared" si="166"/>
        <v/>
      </c>
      <c r="Y674" t="str">
        <f t="shared" si="171"/>
        <v/>
      </c>
      <c r="Z674" t="str">
        <f t="shared" si="172"/>
        <v/>
      </c>
      <c r="AB674">
        <v>672</v>
      </c>
      <c r="AC674">
        <f t="shared" si="175"/>
        <v>62</v>
      </c>
      <c r="AD674" t="str">
        <f>IFERROR(IF(MATCH($AC674,$P:$P,0)&gt;0,"{",0),"")</f>
        <v>{</v>
      </c>
      <c r="AI674" t="str">
        <f>IF($D674="","",INDEX(CATEGORIAS!$A:$A,MATCH($D674,CATEGORIAS!$B:$B,0)))</f>
        <v/>
      </c>
      <c r="AJ674" t="str">
        <f>IF($E674="","",INDEX(SUBCATEGORIAS!$A:$A,MATCH($E674,SUBCATEGORIAS!$B:$B,0)))</f>
        <v/>
      </c>
      <c r="AK674" t="str">
        <f t="shared" si="167"/>
        <v/>
      </c>
      <c r="AM674" s="2" t="str">
        <f t="shared" si="173"/>
        <v/>
      </c>
      <c r="AN674" t="str">
        <f t="shared" si="174"/>
        <v/>
      </c>
      <c r="AO674" t="str">
        <f t="shared" si="168"/>
        <v/>
      </c>
      <c r="AP674" t="str">
        <f t="shared" si="169"/>
        <v/>
      </c>
    </row>
    <row r="675" spans="1:42" x14ac:dyDescent="0.25">
      <c r="A675" t="str">
        <f>IF(C675="","",MAX($A$2:A674)+1)</f>
        <v/>
      </c>
      <c r="B675" s="3" t="str">
        <f>IF(C675="","",IF(COUNTIF($C$2:$C674,$C675)=0,MAX($B$2:$B674)+1,""))</f>
        <v/>
      </c>
      <c r="L675" t="s">
        <v>625</v>
      </c>
      <c r="M675" s="3" t="str">
        <f t="shared" si="170"/>
        <v/>
      </c>
      <c r="N675" s="3" t="str">
        <f>IF(C675="","",IF(AND(C675&lt;&gt;"",D675&lt;&gt;"",E675&lt;&gt;"",I675&lt;&gt;"",M675&lt;&gt;"",J675&lt;&gt;"",IFERROR(MATCH(INDEX($B:$B,MATCH($C675,$C:$C,0)),IMAGENES!$B:$B,0),-1)&gt;0),"'si'","'no'"))</f>
        <v/>
      </c>
      <c r="P675" t="str">
        <f t="shared" si="160"/>
        <v/>
      </c>
      <c r="Q675" t="str">
        <f t="shared" si="161"/>
        <v/>
      </c>
      <c r="R675" t="str">
        <f t="shared" si="162"/>
        <v/>
      </c>
      <c r="S675" t="str">
        <f t="shared" si="163"/>
        <v/>
      </c>
      <c r="T675" t="str">
        <f t="shared" si="164"/>
        <v/>
      </c>
      <c r="U675" t="str">
        <f t="shared" si="165"/>
        <v/>
      </c>
      <c r="V675" t="str">
        <f>IF($T675="","",INDEX(CATEGORIAS!$A:$A,MATCH($T675,CATEGORIAS!$B:$B,0)))</f>
        <v/>
      </c>
      <c r="W675" t="str">
        <f>IF($U675="","",INDEX(SUBCATEGORIAS!$A:$A,MATCH($U675,SUBCATEGORIAS!$B:$B,0)))</f>
        <v/>
      </c>
      <c r="X675" t="str">
        <f t="shared" si="166"/>
        <v/>
      </c>
      <c r="Y675" t="str">
        <f t="shared" si="171"/>
        <v/>
      </c>
      <c r="Z675" t="str">
        <f t="shared" si="172"/>
        <v/>
      </c>
      <c r="AB675">
        <v>673</v>
      </c>
      <c r="AC675" t="str">
        <f t="shared" si="175"/>
        <v/>
      </c>
      <c r="AD675" t="str">
        <f>IFERROR(IF(MATCH($AC674,$P:$P,0)&gt;0,CONCATENATE("id_articulo: ",$AC674,","),0),"")</f>
        <v>id_articulo: 62,</v>
      </c>
      <c r="AI675" t="str">
        <f>IF($D675="","",INDEX(CATEGORIAS!$A:$A,MATCH($D675,CATEGORIAS!$B:$B,0)))</f>
        <v/>
      </c>
      <c r="AJ675" t="str">
        <f>IF($E675="","",INDEX(SUBCATEGORIAS!$A:$A,MATCH($E675,SUBCATEGORIAS!$B:$B,0)))</f>
        <v/>
      </c>
      <c r="AK675" t="str">
        <f t="shared" si="167"/>
        <v/>
      </c>
      <c r="AM675" s="2" t="str">
        <f t="shared" si="173"/>
        <v/>
      </c>
      <c r="AN675" t="str">
        <f t="shared" si="174"/>
        <v/>
      </c>
      <c r="AO675" t="str">
        <f t="shared" si="168"/>
        <v/>
      </c>
      <c r="AP675" t="str">
        <f t="shared" si="169"/>
        <v/>
      </c>
    </row>
    <row r="676" spans="1:42" x14ac:dyDescent="0.25">
      <c r="A676" t="str">
        <f>IF(C676="","",MAX($A$2:A675)+1)</f>
        <v/>
      </c>
      <c r="B676" s="3" t="str">
        <f>IF(C676="","",IF(COUNTIF($C$2:$C675,$C676)=0,MAX($B$2:$B675)+1,""))</f>
        <v/>
      </c>
      <c r="L676" t="s">
        <v>625</v>
      </c>
      <c r="M676" s="3" t="str">
        <f t="shared" si="170"/>
        <v/>
      </c>
      <c r="N676" s="3" t="str">
        <f>IF(C676="","",IF(AND(C676&lt;&gt;"",D676&lt;&gt;"",E676&lt;&gt;"",I676&lt;&gt;"",M676&lt;&gt;"",J676&lt;&gt;"",IFERROR(MATCH(INDEX($B:$B,MATCH($C676,$C:$C,0)),IMAGENES!$B:$B,0),-1)&gt;0),"'si'","'no'"))</f>
        <v/>
      </c>
      <c r="P676" t="str">
        <f t="shared" si="160"/>
        <v/>
      </c>
      <c r="Q676" t="str">
        <f t="shared" si="161"/>
        <v/>
      </c>
      <c r="R676" t="str">
        <f t="shared" si="162"/>
        <v/>
      </c>
      <c r="S676" t="str">
        <f t="shared" si="163"/>
        <v/>
      </c>
      <c r="T676" t="str">
        <f t="shared" si="164"/>
        <v/>
      </c>
      <c r="U676" t="str">
        <f t="shared" si="165"/>
        <v/>
      </c>
      <c r="V676" t="str">
        <f>IF($T676="","",INDEX(CATEGORIAS!$A:$A,MATCH($T676,CATEGORIAS!$B:$B,0)))</f>
        <v/>
      </c>
      <c r="W676" t="str">
        <f>IF($U676="","",INDEX(SUBCATEGORIAS!$A:$A,MATCH($U676,SUBCATEGORIAS!$B:$B,0)))</f>
        <v/>
      </c>
      <c r="X676" t="str">
        <f t="shared" si="166"/>
        <v/>
      </c>
      <c r="Y676" t="str">
        <f t="shared" si="171"/>
        <v/>
      </c>
      <c r="Z676" t="str">
        <f t="shared" si="172"/>
        <v/>
      </c>
      <c r="AB676">
        <v>674</v>
      </c>
      <c r="AC676" t="str">
        <f t="shared" si="175"/>
        <v/>
      </c>
      <c r="AD676" t="str">
        <f>IFERROR(IF(MATCH($AC674,$P:$P,0)&gt;0,CONCATENATE("nombre: '",INDEX($Q:$Q,MATCH($AC674,$P:$P,0)),"',"),0),"")</f>
        <v>nombre: 'Aceite Aromático Canela Krishna 15 ml',</v>
      </c>
      <c r="AI676" t="str">
        <f>IF($D676="","",INDEX(CATEGORIAS!$A:$A,MATCH($D676,CATEGORIAS!$B:$B,0)))</f>
        <v/>
      </c>
      <c r="AJ676" t="str">
        <f>IF($E676="","",INDEX(SUBCATEGORIAS!$A:$A,MATCH($E676,SUBCATEGORIAS!$B:$B,0)))</f>
        <v/>
      </c>
      <c r="AK676" t="str">
        <f t="shared" si="167"/>
        <v/>
      </c>
      <c r="AM676" s="2" t="str">
        <f t="shared" si="173"/>
        <v/>
      </c>
      <c r="AN676" t="str">
        <f t="shared" si="174"/>
        <v/>
      </c>
      <c r="AO676" t="str">
        <f t="shared" si="168"/>
        <v/>
      </c>
      <c r="AP676" t="str">
        <f t="shared" si="169"/>
        <v/>
      </c>
    </row>
    <row r="677" spans="1:42" x14ac:dyDescent="0.25">
      <c r="A677" t="str">
        <f>IF(C677="","",MAX($A$2:A676)+1)</f>
        <v/>
      </c>
      <c r="B677" s="3" t="str">
        <f>IF(C677="","",IF(COUNTIF($C$2:$C676,$C677)=0,MAX($B$2:$B676)+1,""))</f>
        <v/>
      </c>
      <c r="L677" t="s">
        <v>625</v>
      </c>
      <c r="M677" s="3" t="str">
        <f t="shared" si="170"/>
        <v/>
      </c>
      <c r="N677" s="3" t="str">
        <f>IF(C677="","",IF(AND(C677&lt;&gt;"",D677&lt;&gt;"",E677&lt;&gt;"",I677&lt;&gt;"",M677&lt;&gt;"",J677&lt;&gt;"",IFERROR(MATCH(INDEX($B:$B,MATCH($C677,$C:$C,0)),IMAGENES!$B:$B,0),-1)&gt;0),"'si'","'no'"))</f>
        <v/>
      </c>
      <c r="P677" t="str">
        <f t="shared" si="160"/>
        <v/>
      </c>
      <c r="Q677" t="str">
        <f t="shared" si="161"/>
        <v/>
      </c>
      <c r="R677" t="str">
        <f t="shared" si="162"/>
        <v/>
      </c>
      <c r="S677" t="str">
        <f t="shared" si="163"/>
        <v/>
      </c>
      <c r="T677" t="str">
        <f t="shared" si="164"/>
        <v/>
      </c>
      <c r="U677" t="str">
        <f t="shared" si="165"/>
        <v/>
      </c>
      <c r="V677" t="str">
        <f>IF($T677="","",INDEX(CATEGORIAS!$A:$A,MATCH($T677,CATEGORIAS!$B:$B,0)))</f>
        <v/>
      </c>
      <c r="W677" t="str">
        <f>IF($U677="","",INDEX(SUBCATEGORIAS!$A:$A,MATCH($U677,SUBCATEGORIAS!$B:$B,0)))</f>
        <v/>
      </c>
      <c r="X677" t="str">
        <f t="shared" si="166"/>
        <v/>
      </c>
      <c r="Y677" t="str">
        <f t="shared" si="171"/>
        <v/>
      </c>
      <c r="Z677" t="str">
        <f t="shared" si="172"/>
        <v/>
      </c>
      <c r="AB677">
        <v>675</v>
      </c>
      <c r="AC677" t="str">
        <f t="shared" si="175"/>
        <v/>
      </c>
      <c r="AD677" t="str">
        <f>IFERROR(IF(MATCH($AC674,$P:$P,0)&gt;0,CONCATENATE("descripcion: '",INDEX($R:$R,MATCH($AC674,$P:$P,0)),"',"),0),"")</f>
        <v>descripcion: 'Fragancia relajante y calmante.',</v>
      </c>
      <c r="AI677" t="str">
        <f>IF($D677="","",INDEX(CATEGORIAS!$A:$A,MATCH($D677,CATEGORIAS!$B:$B,0)))</f>
        <v/>
      </c>
      <c r="AJ677" t="str">
        <f>IF($E677="","",INDEX(SUBCATEGORIAS!$A:$A,MATCH($E677,SUBCATEGORIAS!$B:$B,0)))</f>
        <v/>
      </c>
      <c r="AK677" t="str">
        <f t="shared" si="167"/>
        <v/>
      </c>
      <c r="AM677" s="2" t="str">
        <f t="shared" si="173"/>
        <v/>
      </c>
      <c r="AN677" t="str">
        <f t="shared" si="174"/>
        <v/>
      </c>
      <c r="AO677" t="str">
        <f t="shared" si="168"/>
        <v/>
      </c>
      <c r="AP677" t="str">
        <f t="shared" si="169"/>
        <v/>
      </c>
    </row>
    <row r="678" spans="1:42" x14ac:dyDescent="0.25">
      <c r="A678" t="str">
        <f>IF(C678="","",MAX($A$2:A677)+1)</f>
        <v/>
      </c>
      <c r="B678" s="3" t="str">
        <f>IF(C678="","",IF(COUNTIF($C$2:$C677,$C678)=0,MAX($B$2:$B677)+1,""))</f>
        <v/>
      </c>
      <c r="L678" t="s">
        <v>625</v>
      </c>
      <c r="M678" s="3" t="str">
        <f t="shared" si="170"/>
        <v/>
      </c>
      <c r="N678" s="3" t="str">
        <f>IF(C678="","",IF(AND(C678&lt;&gt;"",D678&lt;&gt;"",E678&lt;&gt;"",I678&lt;&gt;"",M678&lt;&gt;"",J678&lt;&gt;"",IFERROR(MATCH(INDEX($B:$B,MATCH($C678,$C:$C,0)),IMAGENES!$B:$B,0),-1)&gt;0),"'si'","'no'"))</f>
        <v/>
      </c>
      <c r="P678" t="str">
        <f t="shared" si="160"/>
        <v/>
      </c>
      <c r="Q678" t="str">
        <f t="shared" si="161"/>
        <v/>
      </c>
      <c r="R678" t="str">
        <f t="shared" si="162"/>
        <v/>
      </c>
      <c r="S678" t="str">
        <f t="shared" si="163"/>
        <v/>
      </c>
      <c r="T678" t="str">
        <f t="shared" si="164"/>
        <v/>
      </c>
      <c r="U678" t="str">
        <f t="shared" si="165"/>
        <v/>
      </c>
      <c r="V678" t="str">
        <f>IF($T678="","",INDEX(CATEGORIAS!$A:$A,MATCH($T678,CATEGORIAS!$B:$B,0)))</f>
        <v/>
      </c>
      <c r="W678" t="str">
        <f>IF($U678="","",INDEX(SUBCATEGORIAS!$A:$A,MATCH($U678,SUBCATEGORIAS!$B:$B,0)))</f>
        <v/>
      </c>
      <c r="X678" t="str">
        <f t="shared" si="166"/>
        <v/>
      </c>
      <c r="Y678" t="str">
        <f t="shared" si="171"/>
        <v/>
      </c>
      <c r="Z678" t="str">
        <f t="shared" si="172"/>
        <v/>
      </c>
      <c r="AB678">
        <v>676</v>
      </c>
      <c r="AC678" t="str">
        <f t="shared" si="175"/>
        <v/>
      </c>
      <c r="AD678" t="str">
        <f>IFERROR(IF(MATCH($AC674,$P:$P,0)&gt;0,CONCATENATE("descripcion_larga: '",INDEX($S:$S,MATCH($AC674,$P:$P,0)),"',"),0),"")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78" t="str">
        <f>IF($D678="","",INDEX(CATEGORIAS!$A:$A,MATCH($D678,CATEGORIAS!$B:$B,0)))</f>
        <v/>
      </c>
      <c r="AJ678" t="str">
        <f>IF($E678="","",INDEX(SUBCATEGORIAS!$A:$A,MATCH($E678,SUBCATEGORIAS!$B:$B,0)))</f>
        <v/>
      </c>
      <c r="AK678" t="str">
        <f t="shared" si="167"/>
        <v/>
      </c>
      <c r="AM678" s="2" t="str">
        <f t="shared" si="173"/>
        <v/>
      </c>
      <c r="AN678" t="str">
        <f t="shared" si="174"/>
        <v/>
      </c>
      <c r="AO678" t="str">
        <f t="shared" si="168"/>
        <v/>
      </c>
      <c r="AP678" t="str">
        <f t="shared" si="169"/>
        <v/>
      </c>
    </row>
    <row r="679" spans="1:42" x14ac:dyDescent="0.25">
      <c r="A679" t="str">
        <f>IF(C679="","",MAX($A$2:A678)+1)</f>
        <v/>
      </c>
      <c r="B679" s="3" t="str">
        <f>IF(C679="","",IF(COUNTIF($C$2:$C678,$C679)=0,MAX($B$2:$B678)+1,""))</f>
        <v/>
      </c>
      <c r="L679" t="s">
        <v>625</v>
      </c>
      <c r="M679" s="3" t="str">
        <f t="shared" si="170"/>
        <v/>
      </c>
      <c r="N679" s="3" t="str">
        <f>IF(C679="","",IF(AND(C679&lt;&gt;"",D679&lt;&gt;"",E679&lt;&gt;"",I679&lt;&gt;"",M679&lt;&gt;"",J679&lt;&gt;"",IFERROR(MATCH(INDEX($B:$B,MATCH($C679,$C:$C,0)),IMAGENES!$B:$B,0),-1)&gt;0),"'si'","'no'"))</f>
        <v/>
      </c>
      <c r="P679" t="str">
        <f t="shared" si="160"/>
        <v/>
      </c>
      <c r="Q679" t="str">
        <f t="shared" si="161"/>
        <v/>
      </c>
      <c r="R679" t="str">
        <f t="shared" si="162"/>
        <v/>
      </c>
      <c r="S679" t="str">
        <f t="shared" si="163"/>
        <v/>
      </c>
      <c r="T679" t="str">
        <f t="shared" si="164"/>
        <v/>
      </c>
      <c r="U679" t="str">
        <f t="shared" si="165"/>
        <v/>
      </c>
      <c r="V679" t="str">
        <f>IF($T679="","",INDEX(CATEGORIAS!$A:$A,MATCH($T679,CATEGORIAS!$B:$B,0)))</f>
        <v/>
      </c>
      <c r="W679" t="str">
        <f>IF($U679="","",INDEX(SUBCATEGORIAS!$A:$A,MATCH($U679,SUBCATEGORIAS!$B:$B,0)))</f>
        <v/>
      </c>
      <c r="X679" t="str">
        <f t="shared" si="166"/>
        <v/>
      </c>
      <c r="Y679" t="str">
        <f t="shared" si="171"/>
        <v/>
      </c>
      <c r="Z679" t="str">
        <f t="shared" si="172"/>
        <v/>
      </c>
      <c r="AB679">
        <v>677</v>
      </c>
      <c r="AC679" t="str">
        <f t="shared" si="175"/>
        <v/>
      </c>
      <c r="AD679" t="str">
        <f>IFERROR(IF(MATCH($AC674,$P:$P,0)&gt;0,CONCATENATE("id_categoria: '",INDEX($V:$V,MATCH($AC674,$P:$P,0)),"',"),0),"")</f>
        <v>id_categoria: '2',</v>
      </c>
      <c r="AI679" t="str">
        <f>IF($D679="","",INDEX(CATEGORIAS!$A:$A,MATCH($D679,CATEGORIAS!$B:$B,0)))</f>
        <v/>
      </c>
      <c r="AJ679" t="str">
        <f>IF($E679="","",INDEX(SUBCATEGORIAS!$A:$A,MATCH($E679,SUBCATEGORIAS!$B:$B,0)))</f>
        <v/>
      </c>
      <c r="AK679" t="str">
        <f t="shared" si="167"/>
        <v/>
      </c>
      <c r="AM679" s="2" t="str">
        <f t="shared" si="173"/>
        <v/>
      </c>
      <c r="AN679" t="str">
        <f t="shared" si="174"/>
        <v/>
      </c>
      <c r="AO679" t="str">
        <f t="shared" si="168"/>
        <v/>
      </c>
      <c r="AP679" t="str">
        <f t="shared" si="169"/>
        <v/>
      </c>
    </row>
    <row r="680" spans="1:42" x14ac:dyDescent="0.25">
      <c r="A680" t="str">
        <f>IF(C680="","",MAX($A$2:A679)+1)</f>
        <v/>
      </c>
      <c r="B680" s="3" t="str">
        <f>IF(C680="","",IF(COUNTIF($C$2:$C679,$C680)=0,MAX($B$2:$B679)+1,""))</f>
        <v/>
      </c>
      <c r="L680" t="s">
        <v>625</v>
      </c>
      <c r="M680" s="3" t="str">
        <f t="shared" si="170"/>
        <v/>
      </c>
      <c r="N680" s="3" t="str">
        <f>IF(C680="","",IF(AND(C680&lt;&gt;"",D680&lt;&gt;"",E680&lt;&gt;"",I680&lt;&gt;"",M680&lt;&gt;"",J680&lt;&gt;"",IFERROR(MATCH(INDEX($B:$B,MATCH($C680,$C:$C,0)),IMAGENES!$B:$B,0),-1)&gt;0),"'si'","'no'"))</f>
        <v/>
      </c>
      <c r="P680" t="str">
        <f t="shared" si="160"/>
        <v/>
      </c>
      <c r="Q680" t="str">
        <f t="shared" si="161"/>
        <v/>
      </c>
      <c r="R680" t="str">
        <f t="shared" si="162"/>
        <v/>
      </c>
      <c r="S680" t="str">
        <f t="shared" si="163"/>
        <v/>
      </c>
      <c r="T680" t="str">
        <f t="shared" si="164"/>
        <v/>
      </c>
      <c r="U680" t="str">
        <f t="shared" si="165"/>
        <v/>
      </c>
      <c r="V680" t="str">
        <f>IF($T680="","",INDEX(CATEGORIAS!$A:$A,MATCH($T680,CATEGORIAS!$B:$B,0)))</f>
        <v/>
      </c>
      <c r="W680" t="str">
        <f>IF($U680="","",INDEX(SUBCATEGORIAS!$A:$A,MATCH($U680,SUBCATEGORIAS!$B:$B,0)))</f>
        <v/>
      </c>
      <c r="X680" t="str">
        <f t="shared" si="166"/>
        <v/>
      </c>
      <c r="Y680" t="str">
        <f t="shared" si="171"/>
        <v/>
      </c>
      <c r="Z680" t="str">
        <f t="shared" si="172"/>
        <v/>
      </c>
      <c r="AB680">
        <v>678</v>
      </c>
      <c r="AC680" t="str">
        <f t="shared" si="175"/>
        <v/>
      </c>
      <c r="AD680" t="str">
        <f>IFERROR(IF(MATCH($AC674,$P:$P,0)&gt;0,CONCATENATE("id_subcategoria: '",INDEX($W:$W,MATCH($AC674,$P:$P,0)),"',"),0),"")</f>
        <v>id_subcategoria: '28',</v>
      </c>
      <c r="AI680" t="str">
        <f>IF($D680="","",INDEX(CATEGORIAS!$A:$A,MATCH($D680,CATEGORIAS!$B:$B,0)))</f>
        <v/>
      </c>
      <c r="AJ680" t="str">
        <f>IF($E680="","",INDEX(SUBCATEGORIAS!$A:$A,MATCH($E680,SUBCATEGORIAS!$B:$B,0)))</f>
        <v/>
      </c>
      <c r="AK680" t="str">
        <f t="shared" si="167"/>
        <v/>
      </c>
      <c r="AM680" s="2" t="str">
        <f t="shared" si="173"/>
        <v/>
      </c>
      <c r="AN680" t="str">
        <f t="shared" si="174"/>
        <v/>
      </c>
      <c r="AO680" t="str">
        <f t="shared" si="168"/>
        <v/>
      </c>
      <c r="AP680" t="str">
        <f t="shared" si="169"/>
        <v/>
      </c>
    </row>
    <row r="681" spans="1:42" x14ac:dyDescent="0.25">
      <c r="A681" t="str">
        <f>IF(C681="","",MAX($A$2:A680)+1)</f>
        <v/>
      </c>
      <c r="B681" s="3" t="str">
        <f>IF(C681="","",IF(COUNTIF($C$2:$C680,$C681)=0,MAX($B$2:$B680)+1,""))</f>
        <v/>
      </c>
      <c r="L681" t="s">
        <v>625</v>
      </c>
      <c r="M681" s="3" t="str">
        <f t="shared" si="170"/>
        <v/>
      </c>
      <c r="N681" s="3" t="str">
        <f>IF(C681="","",IF(AND(C681&lt;&gt;"",D681&lt;&gt;"",E681&lt;&gt;"",I681&lt;&gt;"",M681&lt;&gt;"",J681&lt;&gt;"",IFERROR(MATCH(INDEX($B:$B,MATCH($C681,$C:$C,0)),IMAGENES!$B:$B,0),-1)&gt;0),"'si'","'no'"))</f>
        <v/>
      </c>
      <c r="P681" t="str">
        <f t="shared" si="160"/>
        <v/>
      </c>
      <c r="Q681" t="str">
        <f t="shared" si="161"/>
        <v/>
      </c>
      <c r="R681" t="str">
        <f t="shared" si="162"/>
        <v/>
      </c>
      <c r="S681" t="str">
        <f t="shared" si="163"/>
        <v/>
      </c>
      <c r="T681" t="str">
        <f t="shared" si="164"/>
        <v/>
      </c>
      <c r="U681" t="str">
        <f t="shared" si="165"/>
        <v/>
      </c>
      <c r="V681" t="str">
        <f>IF($T681="","",INDEX(CATEGORIAS!$A:$A,MATCH($T681,CATEGORIAS!$B:$B,0)))</f>
        <v/>
      </c>
      <c r="W681" t="str">
        <f>IF($U681="","",INDEX(SUBCATEGORIAS!$A:$A,MATCH($U681,SUBCATEGORIAS!$B:$B,0)))</f>
        <v/>
      </c>
      <c r="X681" t="str">
        <f t="shared" si="166"/>
        <v/>
      </c>
      <c r="Y681" t="str">
        <f t="shared" si="171"/>
        <v/>
      </c>
      <c r="Z681" t="str">
        <f t="shared" si="172"/>
        <v/>
      </c>
      <c r="AB681">
        <v>679</v>
      </c>
      <c r="AC681" t="str">
        <f t="shared" si="175"/>
        <v/>
      </c>
      <c r="AD681" t="str">
        <f>IFERROR(IF(MATCH($AC674,$P:$P,0)&gt;0,CONCATENATE("precio: ",INDEX($X:$X,MATCH($AC674,$P:$P,0)),","),0),"")</f>
        <v>precio: 3000,</v>
      </c>
      <c r="AI681" t="str">
        <f>IF($D681="","",INDEX(CATEGORIAS!$A:$A,MATCH($D681,CATEGORIAS!$B:$B,0)))</f>
        <v/>
      </c>
      <c r="AJ681" t="str">
        <f>IF($E681="","",INDEX(SUBCATEGORIAS!$A:$A,MATCH($E681,SUBCATEGORIAS!$B:$B,0)))</f>
        <v/>
      </c>
      <c r="AK681" t="str">
        <f t="shared" si="167"/>
        <v/>
      </c>
      <c r="AM681" s="2" t="str">
        <f t="shared" si="173"/>
        <v/>
      </c>
      <c r="AN681" t="str">
        <f t="shared" si="174"/>
        <v/>
      </c>
      <c r="AO681" t="str">
        <f t="shared" si="168"/>
        <v/>
      </c>
      <c r="AP681" t="str">
        <f t="shared" si="169"/>
        <v/>
      </c>
    </row>
    <row r="682" spans="1:42" x14ac:dyDescent="0.25">
      <c r="A682" t="str">
        <f>IF(C682="","",MAX($A$2:A681)+1)</f>
        <v/>
      </c>
      <c r="B682" s="3" t="str">
        <f>IF(C682="","",IF(COUNTIF($C$2:$C681,$C682)=0,MAX($B$2:$B681)+1,""))</f>
        <v/>
      </c>
      <c r="L682" t="s">
        <v>625</v>
      </c>
      <c r="M682" s="3" t="str">
        <f t="shared" si="170"/>
        <v/>
      </c>
      <c r="N682" s="3" t="str">
        <f>IF(C682="","",IF(AND(C682&lt;&gt;"",D682&lt;&gt;"",E682&lt;&gt;"",I682&lt;&gt;"",M682&lt;&gt;"",J682&lt;&gt;"",IFERROR(MATCH(INDEX($B:$B,MATCH($C682,$C:$C,0)),IMAGENES!$B:$B,0),-1)&gt;0),"'si'","'no'"))</f>
        <v/>
      </c>
      <c r="P682" t="str">
        <f t="shared" si="160"/>
        <v/>
      </c>
      <c r="Q682" t="str">
        <f t="shared" si="161"/>
        <v/>
      </c>
      <c r="R682" t="str">
        <f t="shared" si="162"/>
        <v/>
      </c>
      <c r="S682" t="str">
        <f t="shared" si="163"/>
        <v/>
      </c>
      <c r="T682" t="str">
        <f t="shared" si="164"/>
        <v/>
      </c>
      <c r="U682" t="str">
        <f t="shared" si="165"/>
        <v/>
      </c>
      <c r="V682" t="str">
        <f>IF($T682="","",INDEX(CATEGORIAS!$A:$A,MATCH($T682,CATEGORIAS!$B:$B,0)))</f>
        <v/>
      </c>
      <c r="W682" t="str">
        <f>IF($U682="","",INDEX(SUBCATEGORIAS!$A:$A,MATCH($U682,SUBCATEGORIAS!$B:$B,0)))</f>
        <v/>
      </c>
      <c r="X682" t="str">
        <f t="shared" si="166"/>
        <v/>
      </c>
      <c r="Y682" t="str">
        <f t="shared" si="171"/>
        <v/>
      </c>
      <c r="Z682" t="str">
        <f t="shared" si="172"/>
        <v/>
      </c>
      <c r="AB682">
        <v>680</v>
      </c>
      <c r="AC682" t="str">
        <f t="shared" si="175"/>
        <v/>
      </c>
      <c r="AD682" t="str">
        <f>IFERROR(IF(MATCH($AC674,$P:$P,0)&gt;0,CONCATENATE("video: ",IF(OR(INDEX($Y:$Y,MATCH($AC674,$P:$P,0))=0,INDEX($Y:$Y,MATCH($AC674,$P:$P,0))=" ",INDEX($Y:$Y,MATCH($AC674,$P:$P,0))=""),CONCATENATE(CHAR(39),CHAR(39)),CONCATENATE(CHAR(39),INDEX($Y:$Y,MATCH($AC674,$P:$P,0)),CHAR(39))),","),0),"")</f>
        <v>video: '',</v>
      </c>
      <c r="AI682" t="str">
        <f>IF($D682="","",INDEX(CATEGORIAS!$A:$A,MATCH($D682,CATEGORIAS!$B:$B,0)))</f>
        <v/>
      </c>
      <c r="AJ682" t="str">
        <f>IF($E682="","",INDEX(SUBCATEGORIAS!$A:$A,MATCH($E682,SUBCATEGORIAS!$B:$B,0)))</f>
        <v/>
      </c>
      <c r="AK682" t="str">
        <f t="shared" si="167"/>
        <v/>
      </c>
      <c r="AM682" s="2" t="str">
        <f t="shared" si="173"/>
        <v/>
      </c>
      <c r="AN682" t="str">
        <f t="shared" si="174"/>
        <v/>
      </c>
      <c r="AO682" t="str">
        <f t="shared" si="168"/>
        <v/>
      </c>
      <c r="AP682" t="str">
        <f t="shared" si="169"/>
        <v/>
      </c>
    </row>
    <row r="683" spans="1:42" x14ac:dyDescent="0.25">
      <c r="A683" t="str">
        <f>IF(C683="","",MAX($A$2:A682)+1)</f>
        <v/>
      </c>
      <c r="B683" s="3" t="str">
        <f>IF(C683="","",IF(COUNTIF($C$2:$C682,$C683)=0,MAX($B$2:$B682)+1,""))</f>
        <v/>
      </c>
      <c r="L683" t="s">
        <v>625</v>
      </c>
      <c r="M683" s="3" t="str">
        <f t="shared" si="170"/>
        <v/>
      </c>
      <c r="N683" s="3" t="str">
        <f>IF(C683="","",IF(AND(C683&lt;&gt;"",D683&lt;&gt;"",E683&lt;&gt;"",I683&lt;&gt;"",M683&lt;&gt;"",J683&lt;&gt;"",IFERROR(MATCH(INDEX($B:$B,MATCH($C683,$C:$C,0)),IMAGENES!$B:$B,0),-1)&gt;0),"'si'","'no'"))</f>
        <v/>
      </c>
      <c r="P683" t="str">
        <f t="shared" si="160"/>
        <v/>
      </c>
      <c r="Q683" t="str">
        <f t="shared" si="161"/>
        <v/>
      </c>
      <c r="R683" t="str">
        <f t="shared" si="162"/>
        <v/>
      </c>
      <c r="S683" t="str">
        <f t="shared" si="163"/>
        <v/>
      </c>
      <c r="T683" t="str">
        <f t="shared" si="164"/>
        <v/>
      </c>
      <c r="U683" t="str">
        <f t="shared" si="165"/>
        <v/>
      </c>
      <c r="V683" t="str">
        <f>IF($T683="","",INDEX(CATEGORIAS!$A:$A,MATCH($T683,CATEGORIAS!$B:$B,0)))</f>
        <v/>
      </c>
      <c r="W683" t="str">
        <f>IF($U683="","",INDEX(SUBCATEGORIAS!$A:$A,MATCH($U683,SUBCATEGORIAS!$B:$B,0)))</f>
        <v/>
      </c>
      <c r="X683" t="str">
        <f t="shared" si="166"/>
        <v/>
      </c>
      <c r="Y683" t="str">
        <f t="shared" si="171"/>
        <v/>
      </c>
      <c r="Z683" t="str">
        <f t="shared" si="172"/>
        <v/>
      </c>
      <c r="AB683">
        <v>681</v>
      </c>
      <c r="AC683" t="str">
        <f t="shared" si="175"/>
        <v/>
      </c>
      <c r="AD683" t="str">
        <f>IFERROR(IF(MATCH($AC674,$P:$P,0)&gt;0,CONCATENATE("disponible: ",INDEX($Z:$Z,MATCH($AC674,$P:$P,0)),","),0),"")</f>
        <v>disponible: 'si',</v>
      </c>
      <c r="AI683" t="str">
        <f>IF($D683="","",INDEX(CATEGORIAS!$A:$A,MATCH($D683,CATEGORIAS!$B:$B,0)))</f>
        <v/>
      </c>
      <c r="AJ683" t="str">
        <f>IF($E683="","",INDEX(SUBCATEGORIAS!$A:$A,MATCH($E683,SUBCATEGORIAS!$B:$B,0)))</f>
        <v/>
      </c>
      <c r="AK683" t="str">
        <f t="shared" si="167"/>
        <v/>
      </c>
      <c r="AM683" s="2" t="str">
        <f t="shared" si="173"/>
        <v/>
      </c>
      <c r="AN683" t="str">
        <f t="shared" si="174"/>
        <v/>
      </c>
      <c r="AO683" t="str">
        <f t="shared" si="168"/>
        <v/>
      </c>
      <c r="AP683" t="str">
        <f t="shared" si="169"/>
        <v/>
      </c>
    </row>
    <row r="684" spans="1:42" x14ac:dyDescent="0.25">
      <c r="A684" t="str">
        <f>IF(C684="","",MAX($A$2:A683)+1)</f>
        <v/>
      </c>
      <c r="B684" s="3" t="str">
        <f>IF(C684="","",IF(COUNTIF($C$2:$C683,$C684)=0,MAX($B$2:$B683)+1,""))</f>
        <v/>
      </c>
      <c r="L684" t="s">
        <v>625</v>
      </c>
      <c r="M684" s="3" t="str">
        <f t="shared" si="170"/>
        <v/>
      </c>
      <c r="N684" s="3" t="str">
        <f>IF(C684="","",IF(AND(C684&lt;&gt;"",D684&lt;&gt;"",E684&lt;&gt;"",I684&lt;&gt;"",M684&lt;&gt;"",J684&lt;&gt;"",IFERROR(MATCH(INDEX($B:$B,MATCH($C684,$C:$C,0)),IMAGENES!$B:$B,0),-1)&gt;0),"'si'","'no'"))</f>
        <v/>
      </c>
      <c r="P684" t="str">
        <f t="shared" si="160"/>
        <v/>
      </c>
      <c r="Q684" t="str">
        <f t="shared" si="161"/>
        <v/>
      </c>
      <c r="R684" t="str">
        <f t="shared" si="162"/>
        <v/>
      </c>
      <c r="S684" t="str">
        <f t="shared" si="163"/>
        <v/>
      </c>
      <c r="T684" t="str">
        <f t="shared" si="164"/>
        <v/>
      </c>
      <c r="U684" t="str">
        <f t="shared" si="165"/>
        <v/>
      </c>
      <c r="V684" t="str">
        <f>IF($T684="","",INDEX(CATEGORIAS!$A:$A,MATCH($T684,CATEGORIAS!$B:$B,0)))</f>
        <v/>
      </c>
      <c r="W684" t="str">
        <f>IF($U684="","",INDEX(SUBCATEGORIAS!$A:$A,MATCH($U684,SUBCATEGORIAS!$B:$B,0)))</f>
        <v/>
      </c>
      <c r="X684" t="str">
        <f t="shared" si="166"/>
        <v/>
      </c>
      <c r="Y684" t="str">
        <f t="shared" si="171"/>
        <v/>
      </c>
      <c r="Z684" t="str">
        <f t="shared" si="172"/>
        <v/>
      </c>
      <c r="AB684">
        <v>682</v>
      </c>
      <c r="AC684" t="str">
        <f t="shared" si="175"/>
        <v/>
      </c>
      <c r="AD684" t="str">
        <f>IFERROR(IF(MATCH($AC674,$P:$P,0)&gt;0,"},",0),"")</f>
        <v>},</v>
      </c>
      <c r="AI684" t="str">
        <f>IF($D684="","",INDEX(CATEGORIAS!$A:$A,MATCH($D684,CATEGORIAS!$B:$B,0)))</f>
        <v/>
      </c>
      <c r="AJ684" t="str">
        <f>IF($E684="","",INDEX(SUBCATEGORIAS!$A:$A,MATCH($E684,SUBCATEGORIAS!$B:$B,0)))</f>
        <v/>
      </c>
      <c r="AK684" t="str">
        <f t="shared" si="167"/>
        <v/>
      </c>
      <c r="AM684" s="2" t="str">
        <f t="shared" si="173"/>
        <v/>
      </c>
      <c r="AN684" t="str">
        <f t="shared" si="174"/>
        <v/>
      </c>
      <c r="AO684" t="str">
        <f t="shared" si="168"/>
        <v/>
      </c>
      <c r="AP684" t="str">
        <f t="shared" si="169"/>
        <v/>
      </c>
    </row>
    <row r="685" spans="1:42" x14ac:dyDescent="0.25">
      <c r="A685" t="str">
        <f>IF(C685="","",MAX($A$2:A684)+1)</f>
        <v/>
      </c>
      <c r="B685" s="3" t="str">
        <f>IF(C685="","",IF(COUNTIF($C$2:$C684,$C685)=0,MAX($B$2:$B684)+1,""))</f>
        <v/>
      </c>
      <c r="L685" t="s">
        <v>625</v>
      </c>
      <c r="M685" s="3" t="str">
        <f t="shared" si="170"/>
        <v/>
      </c>
      <c r="N685" s="3" t="str">
        <f>IF(C685="","",IF(AND(C685&lt;&gt;"",D685&lt;&gt;"",E685&lt;&gt;"",I685&lt;&gt;"",M685&lt;&gt;"",J685&lt;&gt;"",IFERROR(MATCH(INDEX($B:$B,MATCH($C685,$C:$C,0)),IMAGENES!$B:$B,0),-1)&gt;0),"'si'","'no'"))</f>
        <v/>
      </c>
      <c r="P685" t="str">
        <f t="shared" si="160"/>
        <v/>
      </c>
      <c r="Q685" t="str">
        <f t="shared" si="161"/>
        <v/>
      </c>
      <c r="R685" t="str">
        <f t="shared" si="162"/>
        <v/>
      </c>
      <c r="S685" t="str">
        <f t="shared" si="163"/>
        <v/>
      </c>
      <c r="T685" t="str">
        <f t="shared" si="164"/>
        <v/>
      </c>
      <c r="U685" t="str">
        <f t="shared" si="165"/>
        <v/>
      </c>
      <c r="V685" t="str">
        <f>IF($T685="","",INDEX(CATEGORIAS!$A:$A,MATCH($T685,CATEGORIAS!$B:$B,0)))</f>
        <v/>
      </c>
      <c r="W685" t="str">
        <f>IF($U685="","",INDEX(SUBCATEGORIAS!$A:$A,MATCH($U685,SUBCATEGORIAS!$B:$B,0)))</f>
        <v/>
      </c>
      <c r="X685" t="str">
        <f t="shared" si="166"/>
        <v/>
      </c>
      <c r="Y685" t="str">
        <f t="shared" si="171"/>
        <v/>
      </c>
      <c r="Z685" t="str">
        <f t="shared" si="172"/>
        <v/>
      </c>
      <c r="AB685">
        <v>683</v>
      </c>
      <c r="AC685">
        <f t="shared" si="175"/>
        <v>63</v>
      </c>
      <c r="AD685" t="str">
        <f>IFERROR(IF(MATCH($AC685,$P:$P,0)&gt;0,"{",0),"")</f>
        <v>{</v>
      </c>
      <c r="AI685" t="str">
        <f>IF($D685="","",INDEX(CATEGORIAS!$A:$A,MATCH($D685,CATEGORIAS!$B:$B,0)))</f>
        <v/>
      </c>
      <c r="AJ685" t="str">
        <f>IF($E685="","",INDEX(SUBCATEGORIAS!$A:$A,MATCH($E685,SUBCATEGORIAS!$B:$B,0)))</f>
        <v/>
      </c>
      <c r="AK685" t="str">
        <f t="shared" si="167"/>
        <v/>
      </c>
      <c r="AM685" s="2" t="str">
        <f t="shared" si="173"/>
        <v/>
      </c>
      <c r="AN685" t="str">
        <f t="shared" si="174"/>
        <v/>
      </c>
      <c r="AO685" t="str">
        <f t="shared" si="168"/>
        <v/>
      </c>
      <c r="AP685" t="str">
        <f t="shared" si="169"/>
        <v/>
      </c>
    </row>
    <row r="686" spans="1:42" x14ac:dyDescent="0.25">
      <c r="A686" t="str">
        <f>IF(C686="","",MAX($A$2:A685)+1)</f>
        <v/>
      </c>
      <c r="B686" s="3" t="str">
        <f>IF(C686="","",IF(COUNTIF($C$2:$C685,$C686)=0,MAX($B$2:$B685)+1,""))</f>
        <v/>
      </c>
      <c r="L686" t="s">
        <v>625</v>
      </c>
      <c r="M686" s="3" t="str">
        <f t="shared" si="170"/>
        <v/>
      </c>
      <c r="N686" s="3" t="str">
        <f>IF(C686="","",IF(AND(C686&lt;&gt;"",D686&lt;&gt;"",E686&lt;&gt;"",I686&lt;&gt;"",M686&lt;&gt;"",J686&lt;&gt;"",IFERROR(MATCH(INDEX($B:$B,MATCH($C686,$C:$C,0)),IMAGENES!$B:$B,0),-1)&gt;0),"'si'","'no'"))</f>
        <v/>
      </c>
      <c r="P686" t="str">
        <f t="shared" si="160"/>
        <v/>
      </c>
      <c r="Q686" t="str">
        <f t="shared" si="161"/>
        <v/>
      </c>
      <c r="R686" t="str">
        <f t="shared" si="162"/>
        <v/>
      </c>
      <c r="S686" t="str">
        <f t="shared" si="163"/>
        <v/>
      </c>
      <c r="T686" t="str">
        <f t="shared" si="164"/>
        <v/>
      </c>
      <c r="U686" t="str">
        <f t="shared" si="165"/>
        <v/>
      </c>
      <c r="V686" t="str">
        <f>IF($T686="","",INDEX(CATEGORIAS!$A:$A,MATCH($T686,CATEGORIAS!$B:$B,0)))</f>
        <v/>
      </c>
      <c r="W686" t="str">
        <f>IF($U686="","",INDEX(SUBCATEGORIAS!$A:$A,MATCH($U686,SUBCATEGORIAS!$B:$B,0)))</f>
        <v/>
      </c>
      <c r="X686" t="str">
        <f t="shared" si="166"/>
        <v/>
      </c>
      <c r="Y686" t="str">
        <f t="shared" si="171"/>
        <v/>
      </c>
      <c r="Z686" t="str">
        <f t="shared" si="172"/>
        <v/>
      </c>
      <c r="AB686">
        <v>684</v>
      </c>
      <c r="AC686" t="str">
        <f t="shared" si="175"/>
        <v/>
      </c>
      <c r="AD686" t="str">
        <f>IFERROR(IF(MATCH($AC685,$P:$P,0)&gt;0,CONCATENATE("id_articulo: ",$AC685,","),0),"")</f>
        <v>id_articulo: 63,</v>
      </c>
      <c r="AI686" t="str">
        <f>IF($D686="","",INDEX(CATEGORIAS!$A:$A,MATCH($D686,CATEGORIAS!$B:$B,0)))</f>
        <v/>
      </c>
      <c r="AJ686" t="str">
        <f>IF($E686="","",INDEX(SUBCATEGORIAS!$A:$A,MATCH($E686,SUBCATEGORIAS!$B:$B,0)))</f>
        <v/>
      </c>
      <c r="AK686" t="str">
        <f t="shared" si="167"/>
        <v/>
      </c>
      <c r="AM686" s="2" t="str">
        <f t="shared" si="173"/>
        <v/>
      </c>
      <c r="AN686" t="str">
        <f t="shared" si="174"/>
        <v/>
      </c>
      <c r="AO686" t="str">
        <f t="shared" si="168"/>
        <v/>
      </c>
      <c r="AP686" t="str">
        <f t="shared" si="169"/>
        <v/>
      </c>
    </row>
    <row r="687" spans="1:42" x14ac:dyDescent="0.25">
      <c r="A687" t="str">
        <f>IF(C687="","",MAX($A$2:A686)+1)</f>
        <v/>
      </c>
      <c r="B687" s="3" t="str">
        <f>IF(C687="","",IF(COUNTIF($C$2:$C686,$C687)=0,MAX($B$2:$B686)+1,""))</f>
        <v/>
      </c>
      <c r="L687" t="s">
        <v>625</v>
      </c>
      <c r="M687" s="3" t="str">
        <f t="shared" si="170"/>
        <v/>
      </c>
      <c r="N687" s="3" t="str">
        <f>IF(C687="","",IF(AND(C687&lt;&gt;"",D687&lt;&gt;"",E687&lt;&gt;"",I687&lt;&gt;"",M687&lt;&gt;"",J687&lt;&gt;"",IFERROR(MATCH(INDEX($B:$B,MATCH($C687,$C:$C,0)),IMAGENES!$B:$B,0),-1)&gt;0),"'si'","'no'"))</f>
        <v/>
      </c>
      <c r="P687" t="str">
        <f t="shared" si="160"/>
        <v/>
      </c>
      <c r="Q687" t="str">
        <f t="shared" si="161"/>
        <v/>
      </c>
      <c r="R687" t="str">
        <f t="shared" si="162"/>
        <v/>
      </c>
      <c r="S687" t="str">
        <f t="shared" si="163"/>
        <v/>
      </c>
      <c r="T687" t="str">
        <f t="shared" si="164"/>
        <v/>
      </c>
      <c r="U687" t="str">
        <f t="shared" si="165"/>
        <v/>
      </c>
      <c r="V687" t="str">
        <f>IF($T687="","",INDEX(CATEGORIAS!$A:$A,MATCH($T687,CATEGORIAS!$B:$B,0)))</f>
        <v/>
      </c>
      <c r="W687" t="str">
        <f>IF($U687="","",INDEX(SUBCATEGORIAS!$A:$A,MATCH($U687,SUBCATEGORIAS!$B:$B,0)))</f>
        <v/>
      </c>
      <c r="X687" t="str">
        <f t="shared" si="166"/>
        <v/>
      </c>
      <c r="Y687" t="str">
        <f t="shared" si="171"/>
        <v/>
      </c>
      <c r="Z687" t="str">
        <f t="shared" si="172"/>
        <v/>
      </c>
      <c r="AB687">
        <v>685</v>
      </c>
      <c r="AC687" t="str">
        <f t="shared" si="175"/>
        <v/>
      </c>
      <c r="AD687" t="str">
        <f>IFERROR(IF(MATCH($AC685,$P:$P,0)&gt;0,CONCATENATE("nombre: '",INDEX($Q:$Q,MATCH($AC685,$P:$P,0)),"',"),0),"")</f>
        <v>nombre: 'Aceite Aromático Melisa Krishna 15 ml',</v>
      </c>
      <c r="AI687" t="str">
        <f>IF($D687="","",INDEX(CATEGORIAS!$A:$A,MATCH($D687,CATEGORIAS!$B:$B,0)))</f>
        <v/>
      </c>
      <c r="AJ687" t="str">
        <f>IF($E687="","",INDEX(SUBCATEGORIAS!$A:$A,MATCH($E687,SUBCATEGORIAS!$B:$B,0)))</f>
        <v/>
      </c>
      <c r="AK687" t="str">
        <f t="shared" si="167"/>
        <v/>
      </c>
      <c r="AM687" s="2" t="str">
        <f t="shared" si="173"/>
        <v/>
      </c>
      <c r="AN687" t="str">
        <f t="shared" si="174"/>
        <v/>
      </c>
      <c r="AO687" t="str">
        <f t="shared" si="168"/>
        <v/>
      </c>
      <c r="AP687" t="str">
        <f t="shared" si="169"/>
        <v/>
      </c>
    </row>
    <row r="688" spans="1:42" x14ac:dyDescent="0.25">
      <c r="A688" t="str">
        <f>IF(C688="","",MAX($A$2:A687)+1)</f>
        <v/>
      </c>
      <c r="B688" s="3" t="str">
        <f>IF(C688="","",IF(COUNTIF($C$2:$C687,$C688)=0,MAX($B$2:$B687)+1,""))</f>
        <v/>
      </c>
      <c r="L688" t="s">
        <v>625</v>
      </c>
      <c r="M688" s="3" t="str">
        <f t="shared" si="170"/>
        <v/>
      </c>
      <c r="N688" s="3" t="str">
        <f>IF(C688="","",IF(AND(C688&lt;&gt;"",D688&lt;&gt;"",E688&lt;&gt;"",I688&lt;&gt;"",M688&lt;&gt;"",J688&lt;&gt;"",IFERROR(MATCH(INDEX($B:$B,MATCH($C688,$C:$C,0)),IMAGENES!$B:$B,0),-1)&gt;0),"'si'","'no'"))</f>
        <v/>
      </c>
      <c r="P688" t="str">
        <f t="shared" si="160"/>
        <v/>
      </c>
      <c r="Q688" t="str">
        <f t="shared" si="161"/>
        <v/>
      </c>
      <c r="R688" t="str">
        <f t="shared" si="162"/>
        <v/>
      </c>
      <c r="S688" t="str">
        <f t="shared" si="163"/>
        <v/>
      </c>
      <c r="T688" t="str">
        <f t="shared" si="164"/>
        <v/>
      </c>
      <c r="U688" t="str">
        <f t="shared" si="165"/>
        <v/>
      </c>
      <c r="V688" t="str">
        <f>IF($T688="","",INDEX(CATEGORIAS!$A:$A,MATCH($T688,CATEGORIAS!$B:$B,0)))</f>
        <v/>
      </c>
      <c r="W688" t="str">
        <f>IF($U688="","",INDEX(SUBCATEGORIAS!$A:$A,MATCH($U688,SUBCATEGORIAS!$B:$B,0)))</f>
        <v/>
      </c>
      <c r="X688" t="str">
        <f t="shared" si="166"/>
        <v/>
      </c>
      <c r="Y688" t="str">
        <f t="shared" si="171"/>
        <v/>
      </c>
      <c r="Z688" t="str">
        <f t="shared" si="172"/>
        <v/>
      </c>
      <c r="AB688">
        <v>686</v>
      </c>
      <c r="AC688" t="str">
        <f t="shared" si="175"/>
        <v/>
      </c>
      <c r="AD688" t="str">
        <f>IFERROR(IF(MATCH($AC685,$P:$P,0)&gt;0,CONCATENATE("descripcion: '",INDEX($R:$R,MATCH($AC685,$P:$P,0)),"',"),0),"")</f>
        <v>descripcion: 'Fragancia relajante y calmante.',</v>
      </c>
      <c r="AI688" t="str">
        <f>IF($D688="","",INDEX(CATEGORIAS!$A:$A,MATCH($D688,CATEGORIAS!$B:$B,0)))</f>
        <v/>
      </c>
      <c r="AJ688" t="str">
        <f>IF($E688="","",INDEX(SUBCATEGORIAS!$A:$A,MATCH($E688,SUBCATEGORIAS!$B:$B,0)))</f>
        <v/>
      </c>
      <c r="AK688" t="str">
        <f t="shared" si="167"/>
        <v/>
      </c>
      <c r="AM688" s="2" t="str">
        <f t="shared" si="173"/>
        <v/>
      </c>
      <c r="AN688" t="str">
        <f t="shared" si="174"/>
        <v/>
      </c>
      <c r="AO688" t="str">
        <f t="shared" si="168"/>
        <v/>
      </c>
      <c r="AP688" t="str">
        <f t="shared" si="169"/>
        <v/>
      </c>
    </row>
    <row r="689" spans="1:42" x14ac:dyDescent="0.25">
      <c r="A689" t="str">
        <f>IF(C689="","",MAX($A$2:A688)+1)</f>
        <v/>
      </c>
      <c r="B689" s="3" t="str">
        <f>IF(C689="","",IF(COUNTIF($C$2:$C688,$C689)=0,MAX($B$2:$B688)+1,""))</f>
        <v/>
      </c>
      <c r="L689" t="s">
        <v>625</v>
      </c>
      <c r="M689" s="3" t="str">
        <f t="shared" si="170"/>
        <v/>
      </c>
      <c r="N689" s="3" t="str">
        <f>IF(C689="","",IF(AND(C689&lt;&gt;"",D689&lt;&gt;"",E689&lt;&gt;"",I689&lt;&gt;"",M689&lt;&gt;"",J689&lt;&gt;"",IFERROR(MATCH(INDEX($B:$B,MATCH($C689,$C:$C,0)),IMAGENES!$B:$B,0),-1)&gt;0),"'si'","'no'"))</f>
        <v/>
      </c>
      <c r="P689" t="str">
        <f t="shared" si="160"/>
        <v/>
      </c>
      <c r="Q689" t="str">
        <f t="shared" si="161"/>
        <v/>
      </c>
      <c r="R689" t="str">
        <f t="shared" si="162"/>
        <v/>
      </c>
      <c r="S689" t="str">
        <f t="shared" si="163"/>
        <v/>
      </c>
      <c r="T689" t="str">
        <f t="shared" si="164"/>
        <v/>
      </c>
      <c r="U689" t="str">
        <f t="shared" si="165"/>
        <v/>
      </c>
      <c r="V689" t="str">
        <f>IF($T689="","",INDEX(CATEGORIAS!$A:$A,MATCH($T689,CATEGORIAS!$B:$B,0)))</f>
        <v/>
      </c>
      <c r="W689" t="str">
        <f>IF($U689="","",INDEX(SUBCATEGORIAS!$A:$A,MATCH($U689,SUBCATEGORIAS!$B:$B,0)))</f>
        <v/>
      </c>
      <c r="X689" t="str">
        <f t="shared" si="166"/>
        <v/>
      </c>
      <c r="Y689" t="str">
        <f t="shared" si="171"/>
        <v/>
      </c>
      <c r="Z689" t="str">
        <f t="shared" si="172"/>
        <v/>
      </c>
      <c r="AB689">
        <v>687</v>
      </c>
      <c r="AC689" t="str">
        <f t="shared" si="175"/>
        <v/>
      </c>
      <c r="AD689" t="str">
        <f>IFERROR(IF(MATCH($AC685,$P:$P,0)&gt;0,CONCATENATE("descripcion_larga: '",INDEX($S:$S,MATCH($AC685,$P:$P,0)),"',"),0),"")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89" t="str">
        <f>IF($D689="","",INDEX(CATEGORIAS!$A:$A,MATCH($D689,CATEGORIAS!$B:$B,0)))</f>
        <v/>
      </c>
      <c r="AJ689" t="str">
        <f>IF($E689="","",INDEX(SUBCATEGORIAS!$A:$A,MATCH($E689,SUBCATEGORIAS!$B:$B,0)))</f>
        <v/>
      </c>
      <c r="AK689" t="str">
        <f t="shared" si="167"/>
        <v/>
      </c>
      <c r="AM689" s="2" t="str">
        <f t="shared" si="173"/>
        <v/>
      </c>
      <c r="AN689" t="str">
        <f t="shared" si="174"/>
        <v/>
      </c>
      <c r="AO689" t="str">
        <f t="shared" si="168"/>
        <v/>
      </c>
      <c r="AP689" t="str">
        <f t="shared" si="169"/>
        <v/>
      </c>
    </row>
    <row r="690" spans="1:42" x14ac:dyDescent="0.25">
      <c r="A690" t="str">
        <f>IF(C690="","",MAX($A$2:A689)+1)</f>
        <v/>
      </c>
      <c r="B690" s="3" t="str">
        <f>IF(C690="","",IF(COUNTIF($C$2:$C689,$C690)=0,MAX($B$2:$B689)+1,""))</f>
        <v/>
      </c>
      <c r="L690" t="s">
        <v>625</v>
      </c>
      <c r="M690" s="3" t="str">
        <f t="shared" si="170"/>
        <v/>
      </c>
      <c r="N690" s="3" t="str">
        <f>IF(C690="","",IF(AND(C690&lt;&gt;"",D690&lt;&gt;"",E690&lt;&gt;"",I690&lt;&gt;"",M690&lt;&gt;"",J690&lt;&gt;"",IFERROR(MATCH(INDEX($B:$B,MATCH($C690,$C:$C,0)),IMAGENES!$B:$B,0),-1)&gt;0),"'si'","'no'"))</f>
        <v/>
      </c>
      <c r="P690" t="str">
        <f t="shared" si="160"/>
        <v/>
      </c>
      <c r="Q690" t="str">
        <f t="shared" si="161"/>
        <v/>
      </c>
      <c r="R690" t="str">
        <f t="shared" si="162"/>
        <v/>
      </c>
      <c r="S690" t="str">
        <f t="shared" si="163"/>
        <v/>
      </c>
      <c r="T690" t="str">
        <f t="shared" si="164"/>
        <v/>
      </c>
      <c r="U690" t="str">
        <f t="shared" si="165"/>
        <v/>
      </c>
      <c r="V690" t="str">
        <f>IF($T690="","",INDEX(CATEGORIAS!$A:$A,MATCH($T690,CATEGORIAS!$B:$B,0)))</f>
        <v/>
      </c>
      <c r="W690" t="str">
        <f>IF($U690="","",INDEX(SUBCATEGORIAS!$A:$A,MATCH($U690,SUBCATEGORIAS!$B:$B,0)))</f>
        <v/>
      </c>
      <c r="X690" t="str">
        <f t="shared" si="166"/>
        <v/>
      </c>
      <c r="Y690" t="str">
        <f t="shared" si="171"/>
        <v/>
      </c>
      <c r="Z690" t="str">
        <f t="shared" si="172"/>
        <v/>
      </c>
      <c r="AB690">
        <v>688</v>
      </c>
      <c r="AC690" t="str">
        <f t="shared" si="175"/>
        <v/>
      </c>
      <c r="AD690" t="str">
        <f>IFERROR(IF(MATCH($AC685,$P:$P,0)&gt;0,CONCATENATE("id_categoria: '",INDEX($V:$V,MATCH($AC685,$P:$P,0)),"',"),0),"")</f>
        <v>id_categoria: '2',</v>
      </c>
      <c r="AI690" t="str">
        <f>IF($D690="","",INDEX(CATEGORIAS!$A:$A,MATCH($D690,CATEGORIAS!$B:$B,0)))</f>
        <v/>
      </c>
      <c r="AJ690" t="str">
        <f>IF($E690="","",INDEX(SUBCATEGORIAS!$A:$A,MATCH($E690,SUBCATEGORIAS!$B:$B,0)))</f>
        <v/>
      </c>
      <c r="AK690" t="str">
        <f t="shared" si="167"/>
        <v/>
      </c>
      <c r="AM690" s="2" t="str">
        <f t="shared" si="173"/>
        <v/>
      </c>
      <c r="AN690" t="str">
        <f t="shared" si="174"/>
        <v/>
      </c>
      <c r="AO690" t="str">
        <f t="shared" si="168"/>
        <v/>
      </c>
      <c r="AP690" t="str">
        <f t="shared" si="169"/>
        <v/>
      </c>
    </row>
    <row r="691" spans="1:42" x14ac:dyDescent="0.25">
      <c r="A691" t="str">
        <f>IF(C691="","",MAX($A$2:A690)+1)</f>
        <v/>
      </c>
      <c r="B691" s="3" t="str">
        <f>IF(C691="","",IF(COUNTIF($C$2:$C690,$C691)=0,MAX($B$2:$B690)+1,""))</f>
        <v/>
      </c>
      <c r="L691" t="s">
        <v>625</v>
      </c>
      <c r="M691" s="3" t="str">
        <f t="shared" si="170"/>
        <v/>
      </c>
      <c r="N691" s="3" t="str">
        <f>IF(C691="","",IF(AND(C691&lt;&gt;"",D691&lt;&gt;"",E691&lt;&gt;"",I691&lt;&gt;"",M691&lt;&gt;"",J691&lt;&gt;"",IFERROR(MATCH(INDEX($B:$B,MATCH($C691,$C:$C,0)),IMAGENES!$B:$B,0),-1)&gt;0),"'si'","'no'"))</f>
        <v/>
      </c>
      <c r="P691" t="str">
        <f t="shared" si="160"/>
        <v/>
      </c>
      <c r="Q691" t="str">
        <f t="shared" si="161"/>
        <v/>
      </c>
      <c r="R691" t="str">
        <f t="shared" si="162"/>
        <v/>
      </c>
      <c r="S691" t="str">
        <f t="shared" si="163"/>
        <v/>
      </c>
      <c r="T691" t="str">
        <f t="shared" si="164"/>
        <v/>
      </c>
      <c r="U691" t="str">
        <f t="shared" si="165"/>
        <v/>
      </c>
      <c r="V691" t="str">
        <f>IF($T691="","",INDEX(CATEGORIAS!$A:$A,MATCH($T691,CATEGORIAS!$B:$B,0)))</f>
        <v/>
      </c>
      <c r="W691" t="str">
        <f>IF($U691="","",INDEX(SUBCATEGORIAS!$A:$A,MATCH($U691,SUBCATEGORIAS!$B:$B,0)))</f>
        <v/>
      </c>
      <c r="X691" t="str">
        <f t="shared" si="166"/>
        <v/>
      </c>
      <c r="Y691" t="str">
        <f t="shared" si="171"/>
        <v/>
      </c>
      <c r="Z691" t="str">
        <f t="shared" si="172"/>
        <v/>
      </c>
      <c r="AB691">
        <v>689</v>
      </c>
      <c r="AC691" t="str">
        <f t="shared" si="175"/>
        <v/>
      </c>
      <c r="AD691" t="str">
        <f>IFERROR(IF(MATCH($AC685,$P:$P,0)&gt;0,CONCATENATE("id_subcategoria: '",INDEX($W:$W,MATCH($AC685,$P:$P,0)),"',"),0),"")</f>
        <v>id_subcategoria: '28',</v>
      </c>
      <c r="AI691" t="str">
        <f>IF($D691="","",INDEX(CATEGORIAS!$A:$A,MATCH($D691,CATEGORIAS!$B:$B,0)))</f>
        <v/>
      </c>
      <c r="AJ691" t="str">
        <f>IF($E691="","",INDEX(SUBCATEGORIAS!$A:$A,MATCH($E691,SUBCATEGORIAS!$B:$B,0)))</f>
        <v/>
      </c>
      <c r="AK691" t="str">
        <f t="shared" si="167"/>
        <v/>
      </c>
      <c r="AM691" s="2" t="str">
        <f t="shared" si="173"/>
        <v/>
      </c>
      <c r="AN691" t="str">
        <f t="shared" si="174"/>
        <v/>
      </c>
      <c r="AO691" t="str">
        <f t="shared" si="168"/>
        <v/>
      </c>
      <c r="AP691" t="str">
        <f t="shared" si="169"/>
        <v/>
      </c>
    </row>
    <row r="692" spans="1:42" x14ac:dyDescent="0.25">
      <c r="A692" t="str">
        <f>IF(C692="","",MAX($A$2:A691)+1)</f>
        <v/>
      </c>
      <c r="B692" s="3" t="str">
        <f>IF(C692="","",IF(COUNTIF($C$2:$C691,$C692)=0,MAX($B$2:$B691)+1,""))</f>
        <v/>
      </c>
      <c r="L692" t="s">
        <v>625</v>
      </c>
      <c r="M692" s="3" t="str">
        <f t="shared" si="170"/>
        <v/>
      </c>
      <c r="N692" s="3" t="str">
        <f>IF(C692="","",IF(AND(C692&lt;&gt;"",D692&lt;&gt;"",E692&lt;&gt;"",I692&lt;&gt;"",M692&lt;&gt;"",J692&lt;&gt;"",IFERROR(MATCH(INDEX($B:$B,MATCH($C692,$C:$C,0)),IMAGENES!$B:$B,0),-1)&gt;0),"'si'","'no'"))</f>
        <v/>
      </c>
      <c r="P692" t="str">
        <f t="shared" si="160"/>
        <v/>
      </c>
      <c r="Q692" t="str">
        <f t="shared" si="161"/>
        <v/>
      </c>
      <c r="R692" t="str">
        <f t="shared" si="162"/>
        <v/>
      </c>
      <c r="S692" t="str">
        <f t="shared" si="163"/>
        <v/>
      </c>
      <c r="T692" t="str">
        <f t="shared" si="164"/>
        <v/>
      </c>
      <c r="U692" t="str">
        <f t="shared" si="165"/>
        <v/>
      </c>
      <c r="V692" t="str">
        <f>IF($T692="","",INDEX(CATEGORIAS!$A:$A,MATCH($T692,CATEGORIAS!$B:$B,0)))</f>
        <v/>
      </c>
      <c r="W692" t="str">
        <f>IF($U692="","",INDEX(SUBCATEGORIAS!$A:$A,MATCH($U692,SUBCATEGORIAS!$B:$B,0)))</f>
        <v/>
      </c>
      <c r="X692" t="str">
        <f t="shared" si="166"/>
        <v/>
      </c>
      <c r="Y692" t="str">
        <f t="shared" si="171"/>
        <v/>
      </c>
      <c r="Z692" t="str">
        <f t="shared" si="172"/>
        <v/>
      </c>
      <c r="AB692">
        <v>690</v>
      </c>
      <c r="AC692" t="str">
        <f t="shared" si="175"/>
        <v/>
      </c>
      <c r="AD692" t="str">
        <f>IFERROR(IF(MATCH($AC685,$P:$P,0)&gt;0,CONCATENATE("precio: ",INDEX($X:$X,MATCH($AC685,$P:$P,0)),","),0),"")</f>
        <v>precio: 3000,</v>
      </c>
      <c r="AI692" t="str">
        <f>IF($D692="","",INDEX(CATEGORIAS!$A:$A,MATCH($D692,CATEGORIAS!$B:$B,0)))</f>
        <v/>
      </c>
      <c r="AJ692" t="str">
        <f>IF($E692="","",INDEX(SUBCATEGORIAS!$A:$A,MATCH($E692,SUBCATEGORIAS!$B:$B,0)))</f>
        <v/>
      </c>
      <c r="AK692" t="str">
        <f t="shared" si="167"/>
        <v/>
      </c>
      <c r="AM692" s="2" t="str">
        <f t="shared" si="173"/>
        <v/>
      </c>
      <c r="AN692" t="str">
        <f t="shared" si="174"/>
        <v/>
      </c>
      <c r="AO692" t="str">
        <f t="shared" si="168"/>
        <v/>
      </c>
      <c r="AP692" t="str">
        <f t="shared" si="169"/>
        <v/>
      </c>
    </row>
    <row r="693" spans="1:42" x14ac:dyDescent="0.25">
      <c r="A693" t="str">
        <f>IF(C693="","",MAX($A$2:A692)+1)</f>
        <v/>
      </c>
      <c r="B693" s="3" t="str">
        <f>IF(C693="","",IF(COUNTIF($C$2:$C692,$C693)=0,MAX($B$2:$B692)+1,""))</f>
        <v/>
      </c>
      <c r="L693" t="s">
        <v>625</v>
      </c>
      <c r="M693" s="3" t="str">
        <f t="shared" si="170"/>
        <v/>
      </c>
      <c r="N693" s="3" t="str">
        <f>IF(C693="","",IF(AND(C693&lt;&gt;"",D693&lt;&gt;"",E693&lt;&gt;"",I693&lt;&gt;"",M693&lt;&gt;"",J693&lt;&gt;"",IFERROR(MATCH(INDEX($B:$B,MATCH($C693,$C:$C,0)),IMAGENES!$B:$B,0),-1)&gt;0),"'si'","'no'"))</f>
        <v/>
      </c>
      <c r="P693" t="str">
        <f t="shared" si="160"/>
        <v/>
      </c>
      <c r="Q693" t="str">
        <f t="shared" si="161"/>
        <v/>
      </c>
      <c r="R693" t="str">
        <f t="shared" si="162"/>
        <v/>
      </c>
      <c r="S693" t="str">
        <f t="shared" si="163"/>
        <v/>
      </c>
      <c r="T693" t="str">
        <f t="shared" si="164"/>
        <v/>
      </c>
      <c r="U693" t="str">
        <f t="shared" si="165"/>
        <v/>
      </c>
      <c r="V693" t="str">
        <f>IF($T693="","",INDEX(CATEGORIAS!$A:$A,MATCH($T693,CATEGORIAS!$B:$B,0)))</f>
        <v/>
      </c>
      <c r="W693" t="str">
        <f>IF($U693="","",INDEX(SUBCATEGORIAS!$A:$A,MATCH($U693,SUBCATEGORIAS!$B:$B,0)))</f>
        <v/>
      </c>
      <c r="X693" t="str">
        <f t="shared" si="166"/>
        <v/>
      </c>
      <c r="Y693" t="str">
        <f t="shared" si="171"/>
        <v/>
      </c>
      <c r="Z693" t="str">
        <f t="shared" si="172"/>
        <v/>
      </c>
      <c r="AB693">
        <v>691</v>
      </c>
      <c r="AC693" t="str">
        <f t="shared" si="175"/>
        <v/>
      </c>
      <c r="AD693" t="str">
        <f>IFERROR(IF(MATCH($AC685,$P:$P,0)&gt;0,CONCATENATE("video: ",IF(OR(INDEX($Y:$Y,MATCH($AC685,$P:$P,0))=0,INDEX($Y:$Y,MATCH($AC685,$P:$P,0))=" ",INDEX($Y:$Y,MATCH($AC685,$P:$P,0))=""),CONCATENATE(CHAR(39),CHAR(39)),CONCATENATE(CHAR(39),INDEX($Y:$Y,MATCH($AC685,$P:$P,0)),CHAR(39))),","),0),"")</f>
        <v>video: '',</v>
      </c>
      <c r="AI693" t="str">
        <f>IF($D693="","",INDEX(CATEGORIAS!$A:$A,MATCH($D693,CATEGORIAS!$B:$B,0)))</f>
        <v/>
      </c>
      <c r="AJ693" t="str">
        <f>IF($E693="","",INDEX(SUBCATEGORIAS!$A:$A,MATCH($E693,SUBCATEGORIAS!$B:$B,0)))</f>
        <v/>
      </c>
      <c r="AK693" t="str">
        <f t="shared" si="167"/>
        <v/>
      </c>
      <c r="AM693" s="2" t="str">
        <f t="shared" si="173"/>
        <v/>
      </c>
      <c r="AN693" t="str">
        <f t="shared" si="174"/>
        <v/>
      </c>
      <c r="AO693" t="str">
        <f t="shared" si="168"/>
        <v/>
      </c>
      <c r="AP693" t="str">
        <f t="shared" si="169"/>
        <v/>
      </c>
    </row>
    <row r="694" spans="1:42" x14ac:dyDescent="0.25">
      <c r="A694" t="str">
        <f>IF(C694="","",MAX($A$2:A693)+1)</f>
        <v/>
      </c>
      <c r="B694" s="3" t="str">
        <f>IF(C694="","",IF(COUNTIF($C$2:$C693,$C694)=0,MAX($B$2:$B693)+1,""))</f>
        <v/>
      </c>
      <c r="L694" t="s">
        <v>625</v>
      </c>
      <c r="M694" s="3" t="str">
        <f t="shared" si="170"/>
        <v/>
      </c>
      <c r="N694" s="3" t="str">
        <f>IF(C694="","",IF(AND(C694&lt;&gt;"",D694&lt;&gt;"",E694&lt;&gt;"",I694&lt;&gt;"",M694&lt;&gt;"",J694&lt;&gt;"",IFERROR(MATCH(INDEX($B:$B,MATCH($C694,$C:$C,0)),IMAGENES!$B:$B,0),-1)&gt;0),"'si'","'no'"))</f>
        <v/>
      </c>
      <c r="P694" t="str">
        <f t="shared" si="160"/>
        <v/>
      </c>
      <c r="Q694" t="str">
        <f t="shared" si="161"/>
        <v/>
      </c>
      <c r="R694" t="str">
        <f t="shared" si="162"/>
        <v/>
      </c>
      <c r="S694" t="str">
        <f t="shared" si="163"/>
        <v/>
      </c>
      <c r="T694" t="str">
        <f t="shared" si="164"/>
        <v/>
      </c>
      <c r="U694" t="str">
        <f t="shared" si="165"/>
        <v/>
      </c>
      <c r="V694" t="str">
        <f>IF($T694="","",INDEX(CATEGORIAS!$A:$A,MATCH($T694,CATEGORIAS!$B:$B,0)))</f>
        <v/>
      </c>
      <c r="W694" t="str">
        <f>IF($U694="","",INDEX(SUBCATEGORIAS!$A:$A,MATCH($U694,SUBCATEGORIAS!$B:$B,0)))</f>
        <v/>
      </c>
      <c r="X694" t="str">
        <f t="shared" si="166"/>
        <v/>
      </c>
      <c r="Y694" t="str">
        <f t="shared" si="171"/>
        <v/>
      </c>
      <c r="Z694" t="str">
        <f t="shared" si="172"/>
        <v/>
      </c>
      <c r="AB694">
        <v>692</v>
      </c>
      <c r="AC694" t="str">
        <f t="shared" si="175"/>
        <v/>
      </c>
      <c r="AD694" t="str">
        <f>IFERROR(IF(MATCH($AC685,$P:$P,0)&gt;0,CONCATENATE("disponible: ",INDEX($Z:$Z,MATCH($AC685,$P:$P,0)),","),0),"")</f>
        <v>disponible: 'si',</v>
      </c>
      <c r="AI694" t="str">
        <f>IF($D694="","",INDEX(CATEGORIAS!$A:$A,MATCH($D694,CATEGORIAS!$B:$B,0)))</f>
        <v/>
      </c>
      <c r="AJ694" t="str">
        <f>IF($E694="","",INDEX(SUBCATEGORIAS!$A:$A,MATCH($E694,SUBCATEGORIAS!$B:$B,0)))</f>
        <v/>
      </c>
      <c r="AK694" t="str">
        <f t="shared" si="167"/>
        <v/>
      </c>
      <c r="AM694" s="2" t="str">
        <f t="shared" si="173"/>
        <v/>
      </c>
      <c r="AN694" t="str">
        <f t="shared" si="174"/>
        <v/>
      </c>
      <c r="AO694" t="str">
        <f t="shared" si="168"/>
        <v/>
      </c>
      <c r="AP694" t="str">
        <f t="shared" si="169"/>
        <v/>
      </c>
    </row>
    <row r="695" spans="1:42" x14ac:dyDescent="0.25">
      <c r="A695" t="str">
        <f>IF(C695="","",MAX($A$2:A694)+1)</f>
        <v/>
      </c>
      <c r="B695" s="3" t="str">
        <f>IF(C695="","",IF(COUNTIF($C$2:$C694,$C695)=0,MAX($B$2:$B694)+1,""))</f>
        <v/>
      </c>
      <c r="L695" t="s">
        <v>625</v>
      </c>
      <c r="M695" s="3" t="str">
        <f t="shared" si="170"/>
        <v/>
      </c>
      <c r="N695" s="3" t="str">
        <f>IF(C695="","",IF(AND(C695&lt;&gt;"",D695&lt;&gt;"",E695&lt;&gt;"",I695&lt;&gt;"",M695&lt;&gt;"",J695&lt;&gt;"",IFERROR(MATCH(INDEX($B:$B,MATCH($C695,$C:$C,0)),IMAGENES!$B:$B,0),-1)&gt;0),"'si'","'no'"))</f>
        <v/>
      </c>
      <c r="P695" t="str">
        <f t="shared" si="160"/>
        <v/>
      </c>
      <c r="Q695" t="str">
        <f t="shared" si="161"/>
        <v/>
      </c>
      <c r="R695" t="str">
        <f t="shared" si="162"/>
        <v/>
      </c>
      <c r="S695" t="str">
        <f t="shared" si="163"/>
        <v/>
      </c>
      <c r="T695" t="str">
        <f t="shared" si="164"/>
        <v/>
      </c>
      <c r="U695" t="str">
        <f t="shared" si="165"/>
        <v/>
      </c>
      <c r="V695" t="str">
        <f>IF($T695="","",INDEX(CATEGORIAS!$A:$A,MATCH($T695,CATEGORIAS!$B:$B,0)))</f>
        <v/>
      </c>
      <c r="W695" t="str">
        <f>IF($U695="","",INDEX(SUBCATEGORIAS!$A:$A,MATCH($U695,SUBCATEGORIAS!$B:$B,0)))</f>
        <v/>
      </c>
      <c r="X695" t="str">
        <f t="shared" si="166"/>
        <v/>
      </c>
      <c r="Y695" t="str">
        <f t="shared" si="171"/>
        <v/>
      </c>
      <c r="Z695" t="str">
        <f t="shared" si="172"/>
        <v/>
      </c>
      <c r="AB695">
        <v>693</v>
      </c>
      <c r="AC695" t="str">
        <f t="shared" si="175"/>
        <v/>
      </c>
      <c r="AD695" t="str">
        <f>IFERROR(IF(MATCH($AC685,$P:$P,0)&gt;0,"},",0),"")</f>
        <v>},</v>
      </c>
      <c r="AI695" t="str">
        <f>IF($D695="","",INDEX(CATEGORIAS!$A:$A,MATCH($D695,CATEGORIAS!$B:$B,0)))</f>
        <v/>
      </c>
      <c r="AJ695" t="str">
        <f>IF($E695="","",INDEX(SUBCATEGORIAS!$A:$A,MATCH($E695,SUBCATEGORIAS!$B:$B,0)))</f>
        <v/>
      </c>
      <c r="AK695" t="str">
        <f t="shared" si="167"/>
        <v/>
      </c>
      <c r="AM695" s="2" t="str">
        <f t="shared" si="173"/>
        <v/>
      </c>
      <c r="AN695" t="str">
        <f t="shared" si="174"/>
        <v/>
      </c>
      <c r="AO695" t="str">
        <f t="shared" si="168"/>
        <v/>
      </c>
      <c r="AP695" t="str">
        <f t="shared" si="169"/>
        <v/>
      </c>
    </row>
    <row r="696" spans="1:42" x14ac:dyDescent="0.25">
      <c r="A696" t="str">
        <f>IF(C696="","",MAX($A$2:A695)+1)</f>
        <v/>
      </c>
      <c r="B696" s="3" t="str">
        <f>IF(C696="","",IF(COUNTIF($C$2:$C695,$C696)=0,MAX($B$2:$B695)+1,""))</f>
        <v/>
      </c>
      <c r="L696" t="s">
        <v>625</v>
      </c>
      <c r="M696" s="3" t="str">
        <f t="shared" si="170"/>
        <v/>
      </c>
      <c r="N696" s="3" t="str">
        <f>IF(C696="","",IF(AND(C696&lt;&gt;"",D696&lt;&gt;"",E696&lt;&gt;"",I696&lt;&gt;"",M696&lt;&gt;"",J696&lt;&gt;"",IFERROR(MATCH(INDEX($B:$B,MATCH($C696,$C:$C,0)),IMAGENES!$B:$B,0),-1)&gt;0),"'si'","'no'"))</f>
        <v/>
      </c>
      <c r="P696" t="str">
        <f t="shared" si="160"/>
        <v/>
      </c>
      <c r="Q696" t="str">
        <f t="shared" si="161"/>
        <v/>
      </c>
      <c r="R696" t="str">
        <f t="shared" si="162"/>
        <v/>
      </c>
      <c r="S696" t="str">
        <f t="shared" si="163"/>
        <v/>
      </c>
      <c r="T696" t="str">
        <f t="shared" si="164"/>
        <v/>
      </c>
      <c r="U696" t="str">
        <f t="shared" si="165"/>
        <v/>
      </c>
      <c r="V696" t="str">
        <f>IF($T696="","",INDEX(CATEGORIAS!$A:$A,MATCH($T696,CATEGORIAS!$B:$B,0)))</f>
        <v/>
      </c>
      <c r="W696" t="str">
        <f>IF($U696="","",INDEX(SUBCATEGORIAS!$A:$A,MATCH($U696,SUBCATEGORIAS!$B:$B,0)))</f>
        <v/>
      </c>
      <c r="X696" t="str">
        <f t="shared" si="166"/>
        <v/>
      </c>
      <c r="Y696" t="str">
        <f t="shared" si="171"/>
        <v/>
      </c>
      <c r="Z696" t="str">
        <f t="shared" si="172"/>
        <v/>
      </c>
      <c r="AB696">
        <v>694</v>
      </c>
      <c r="AC696">
        <f t="shared" si="175"/>
        <v>64</v>
      </c>
      <c r="AD696" t="str">
        <f>IFERROR(IF(MATCH($AC696,$P:$P,0)&gt;0,"{",0),"")</f>
        <v>{</v>
      </c>
      <c r="AI696" t="str">
        <f>IF($D696="","",INDEX(CATEGORIAS!$A:$A,MATCH($D696,CATEGORIAS!$B:$B,0)))</f>
        <v/>
      </c>
      <c r="AJ696" t="str">
        <f>IF($E696="","",INDEX(SUBCATEGORIAS!$A:$A,MATCH($E696,SUBCATEGORIAS!$B:$B,0)))</f>
        <v/>
      </c>
      <c r="AK696" t="str">
        <f t="shared" si="167"/>
        <v/>
      </c>
      <c r="AM696" s="2" t="str">
        <f t="shared" si="173"/>
        <v/>
      </c>
      <c r="AN696" t="str">
        <f t="shared" si="174"/>
        <v/>
      </c>
      <c r="AO696" t="str">
        <f t="shared" si="168"/>
        <v/>
      </c>
      <c r="AP696" t="str">
        <f t="shared" si="169"/>
        <v/>
      </c>
    </row>
    <row r="697" spans="1:42" x14ac:dyDescent="0.25">
      <c r="A697" t="str">
        <f>IF(C697="","",MAX($A$2:A696)+1)</f>
        <v/>
      </c>
      <c r="B697" s="3" t="str">
        <f>IF(C697="","",IF(COUNTIF($C$2:$C696,$C697)=0,MAX($B$2:$B696)+1,""))</f>
        <v/>
      </c>
      <c r="L697" t="s">
        <v>625</v>
      </c>
      <c r="M697" s="3" t="str">
        <f t="shared" si="170"/>
        <v/>
      </c>
      <c r="N697" s="3" t="str">
        <f>IF(C697="","",IF(AND(C697&lt;&gt;"",D697&lt;&gt;"",E697&lt;&gt;"",I697&lt;&gt;"",M697&lt;&gt;"",J697&lt;&gt;"",IFERROR(MATCH(INDEX($B:$B,MATCH($C697,$C:$C,0)),IMAGENES!$B:$B,0),-1)&gt;0),"'si'","'no'"))</f>
        <v/>
      </c>
      <c r="P697" t="str">
        <f t="shared" si="160"/>
        <v/>
      </c>
      <c r="Q697" t="str">
        <f t="shared" si="161"/>
        <v/>
      </c>
      <c r="R697" t="str">
        <f t="shared" si="162"/>
        <v/>
      </c>
      <c r="S697" t="str">
        <f t="shared" si="163"/>
        <v/>
      </c>
      <c r="T697" t="str">
        <f t="shared" si="164"/>
        <v/>
      </c>
      <c r="U697" t="str">
        <f t="shared" si="165"/>
        <v/>
      </c>
      <c r="V697" t="str">
        <f>IF($T697="","",INDEX(CATEGORIAS!$A:$A,MATCH($T697,CATEGORIAS!$B:$B,0)))</f>
        <v/>
      </c>
      <c r="W697" t="str">
        <f>IF($U697="","",INDEX(SUBCATEGORIAS!$A:$A,MATCH($U697,SUBCATEGORIAS!$B:$B,0)))</f>
        <v/>
      </c>
      <c r="X697" t="str">
        <f t="shared" si="166"/>
        <v/>
      </c>
      <c r="Y697" t="str">
        <f t="shared" si="171"/>
        <v/>
      </c>
      <c r="Z697" t="str">
        <f t="shared" si="172"/>
        <v/>
      </c>
      <c r="AB697">
        <v>695</v>
      </c>
      <c r="AC697" t="str">
        <f t="shared" si="175"/>
        <v/>
      </c>
      <c r="AD697" t="str">
        <f>IFERROR(IF(MATCH($AC696,$P:$P,0)&gt;0,CONCATENATE("id_articulo: ",$AC696,","),0),"")</f>
        <v>id_articulo: 64,</v>
      </c>
      <c r="AI697" t="str">
        <f>IF($D697="","",INDEX(CATEGORIAS!$A:$A,MATCH($D697,CATEGORIAS!$B:$B,0)))</f>
        <v/>
      </c>
      <c r="AJ697" t="str">
        <f>IF($E697="","",INDEX(SUBCATEGORIAS!$A:$A,MATCH($E697,SUBCATEGORIAS!$B:$B,0)))</f>
        <v/>
      </c>
      <c r="AK697" t="str">
        <f t="shared" si="167"/>
        <v/>
      </c>
      <c r="AM697" s="2" t="str">
        <f t="shared" si="173"/>
        <v/>
      </c>
      <c r="AN697" t="str">
        <f t="shared" si="174"/>
        <v/>
      </c>
      <c r="AO697" t="str">
        <f t="shared" si="168"/>
        <v/>
      </c>
      <c r="AP697" t="str">
        <f t="shared" si="169"/>
        <v/>
      </c>
    </row>
    <row r="698" spans="1:42" x14ac:dyDescent="0.25">
      <c r="A698" t="str">
        <f>IF(C698="","",MAX($A$2:A697)+1)</f>
        <v/>
      </c>
      <c r="B698" s="3" t="str">
        <f>IF(C698="","",IF(COUNTIF($C$2:$C697,$C698)=0,MAX($B$2:$B697)+1,""))</f>
        <v/>
      </c>
      <c r="L698" t="s">
        <v>625</v>
      </c>
      <c r="M698" s="3" t="str">
        <f t="shared" si="170"/>
        <v/>
      </c>
      <c r="N698" s="3" t="str">
        <f>IF(C698="","",IF(AND(C698&lt;&gt;"",D698&lt;&gt;"",E698&lt;&gt;"",I698&lt;&gt;"",M698&lt;&gt;"",J698&lt;&gt;"",IFERROR(MATCH(INDEX($B:$B,MATCH($C698,$C:$C,0)),IMAGENES!$B:$B,0),-1)&gt;0),"'si'","'no'"))</f>
        <v/>
      </c>
      <c r="P698" t="str">
        <f t="shared" si="160"/>
        <v/>
      </c>
      <c r="Q698" t="str">
        <f t="shared" si="161"/>
        <v/>
      </c>
      <c r="R698" t="str">
        <f t="shared" si="162"/>
        <v/>
      </c>
      <c r="S698" t="str">
        <f t="shared" si="163"/>
        <v/>
      </c>
      <c r="T698" t="str">
        <f t="shared" si="164"/>
        <v/>
      </c>
      <c r="U698" t="str">
        <f t="shared" si="165"/>
        <v/>
      </c>
      <c r="V698" t="str">
        <f>IF($T698="","",INDEX(CATEGORIAS!$A:$A,MATCH($T698,CATEGORIAS!$B:$B,0)))</f>
        <v/>
      </c>
      <c r="W698" t="str">
        <f>IF($U698="","",INDEX(SUBCATEGORIAS!$A:$A,MATCH($U698,SUBCATEGORIAS!$B:$B,0)))</f>
        <v/>
      </c>
      <c r="X698" t="str">
        <f t="shared" si="166"/>
        <v/>
      </c>
      <c r="Y698" t="str">
        <f t="shared" si="171"/>
        <v/>
      </c>
      <c r="Z698" t="str">
        <f t="shared" si="172"/>
        <v/>
      </c>
      <c r="AB698">
        <v>696</v>
      </c>
      <c r="AC698" t="str">
        <f t="shared" si="175"/>
        <v/>
      </c>
      <c r="AD698" t="str">
        <f>IFERROR(IF(MATCH($AC696,$P:$P,0)&gt;0,CONCATENATE("nombre: '",INDEX($Q:$Q,MATCH($AC696,$P:$P,0)),"',"),0),"")</f>
        <v>nombre: 'Aromatizador Lavanda Con Gatillo 350 ml',</v>
      </c>
      <c r="AI698" t="str">
        <f>IF($D698="","",INDEX(CATEGORIAS!$A:$A,MATCH($D698,CATEGORIAS!$B:$B,0)))</f>
        <v/>
      </c>
      <c r="AJ698" t="str">
        <f>IF($E698="","",INDEX(SUBCATEGORIAS!$A:$A,MATCH($E698,SUBCATEGORIAS!$B:$B,0)))</f>
        <v/>
      </c>
      <c r="AK698" t="str">
        <f t="shared" si="167"/>
        <v/>
      </c>
      <c r="AM698" s="2" t="str">
        <f t="shared" si="173"/>
        <v/>
      </c>
      <c r="AN698" t="str">
        <f t="shared" si="174"/>
        <v/>
      </c>
      <c r="AO698" t="str">
        <f t="shared" si="168"/>
        <v/>
      </c>
      <c r="AP698" t="str">
        <f t="shared" si="169"/>
        <v/>
      </c>
    </row>
    <row r="699" spans="1:42" x14ac:dyDescent="0.25">
      <c r="A699" t="str">
        <f>IF(C699="","",MAX($A$2:A698)+1)</f>
        <v/>
      </c>
      <c r="B699" s="3" t="str">
        <f>IF(C699="","",IF(COUNTIF($C$2:$C698,$C699)=0,MAX($B$2:$B698)+1,""))</f>
        <v/>
      </c>
      <c r="L699" t="s">
        <v>625</v>
      </c>
      <c r="M699" s="3" t="str">
        <f t="shared" si="170"/>
        <v/>
      </c>
      <c r="N699" s="3" t="str">
        <f>IF(C699="","",IF(AND(C699&lt;&gt;"",D699&lt;&gt;"",E699&lt;&gt;"",I699&lt;&gt;"",M699&lt;&gt;"",J699&lt;&gt;"",IFERROR(MATCH(INDEX($B:$B,MATCH($C699,$C:$C,0)),IMAGENES!$B:$B,0),-1)&gt;0),"'si'","'no'"))</f>
        <v/>
      </c>
      <c r="P699" t="str">
        <f t="shared" si="160"/>
        <v/>
      </c>
      <c r="Q699" t="str">
        <f t="shared" si="161"/>
        <v/>
      </c>
      <c r="R699" t="str">
        <f t="shared" si="162"/>
        <v/>
      </c>
      <c r="S699" t="str">
        <f t="shared" si="163"/>
        <v/>
      </c>
      <c r="T699" t="str">
        <f t="shared" si="164"/>
        <v/>
      </c>
      <c r="U699" t="str">
        <f t="shared" si="165"/>
        <v/>
      </c>
      <c r="V699" t="str">
        <f>IF($T699="","",INDEX(CATEGORIAS!$A:$A,MATCH($T699,CATEGORIAS!$B:$B,0)))</f>
        <v/>
      </c>
      <c r="W699" t="str">
        <f>IF($U699="","",INDEX(SUBCATEGORIAS!$A:$A,MATCH($U699,SUBCATEGORIAS!$B:$B,0)))</f>
        <v/>
      </c>
      <c r="X699" t="str">
        <f t="shared" si="166"/>
        <v/>
      </c>
      <c r="Y699" t="str">
        <f t="shared" si="171"/>
        <v/>
      </c>
      <c r="Z699" t="str">
        <f t="shared" si="172"/>
        <v/>
      </c>
      <c r="AB699">
        <v>697</v>
      </c>
      <c r="AC699" t="str">
        <f t="shared" si="175"/>
        <v/>
      </c>
      <c r="AD699" t="str">
        <f>IFERROR(IF(MATCH($AC696,$P:$P,0)&gt;0,CONCATENATE("descripcion: '",INDEX($R:$R,MATCH($AC696,$P:$P,0)),"',"),0),"")</f>
        <v>descripcion: 'Aromatizador de ambientes líquido.',</v>
      </c>
      <c r="AI699" t="str">
        <f>IF($D699="","",INDEX(CATEGORIAS!$A:$A,MATCH($D699,CATEGORIAS!$B:$B,0)))</f>
        <v/>
      </c>
      <c r="AJ699" t="str">
        <f>IF($E699="","",INDEX(SUBCATEGORIAS!$A:$A,MATCH($E699,SUBCATEGORIAS!$B:$B,0)))</f>
        <v/>
      </c>
      <c r="AK699" t="str">
        <f t="shared" si="167"/>
        <v/>
      </c>
      <c r="AM699" s="2" t="str">
        <f t="shared" si="173"/>
        <v/>
      </c>
      <c r="AN699" t="str">
        <f t="shared" si="174"/>
        <v/>
      </c>
      <c r="AO699" t="str">
        <f t="shared" si="168"/>
        <v/>
      </c>
      <c r="AP699" t="str">
        <f t="shared" si="169"/>
        <v/>
      </c>
    </row>
    <row r="700" spans="1:42" x14ac:dyDescent="0.25">
      <c r="A700" t="str">
        <f>IF(C700="","",MAX($A$2:A699)+1)</f>
        <v/>
      </c>
      <c r="B700" s="3" t="str">
        <f>IF(C700="","",IF(COUNTIF($C$2:$C699,$C700)=0,MAX($B$2:$B699)+1,""))</f>
        <v/>
      </c>
      <c r="L700" t="s">
        <v>625</v>
      </c>
      <c r="M700" s="3" t="str">
        <f t="shared" si="170"/>
        <v/>
      </c>
      <c r="N700" s="3" t="str">
        <f>IF(C700="","",IF(AND(C700&lt;&gt;"",D700&lt;&gt;"",E700&lt;&gt;"",I700&lt;&gt;"",M700&lt;&gt;"",J700&lt;&gt;"",IFERROR(MATCH(INDEX($B:$B,MATCH($C700,$C:$C,0)),IMAGENES!$B:$B,0),-1)&gt;0),"'si'","'no'"))</f>
        <v/>
      </c>
      <c r="P700" t="str">
        <f t="shared" si="160"/>
        <v/>
      </c>
      <c r="Q700" t="str">
        <f t="shared" si="161"/>
        <v/>
      </c>
      <c r="R700" t="str">
        <f t="shared" si="162"/>
        <v/>
      </c>
      <c r="S700" t="str">
        <f t="shared" si="163"/>
        <v/>
      </c>
      <c r="T700" t="str">
        <f t="shared" si="164"/>
        <v/>
      </c>
      <c r="U700" t="str">
        <f t="shared" si="165"/>
        <v/>
      </c>
      <c r="V700" t="str">
        <f>IF($T700="","",INDEX(CATEGORIAS!$A:$A,MATCH($T700,CATEGORIAS!$B:$B,0)))</f>
        <v/>
      </c>
      <c r="W700" t="str">
        <f>IF($U700="","",INDEX(SUBCATEGORIAS!$A:$A,MATCH($U700,SUBCATEGORIAS!$B:$B,0)))</f>
        <v/>
      </c>
      <c r="X700" t="str">
        <f t="shared" si="166"/>
        <v/>
      </c>
      <c r="Y700" t="str">
        <f t="shared" si="171"/>
        <v/>
      </c>
      <c r="Z700" t="str">
        <f t="shared" si="172"/>
        <v/>
      </c>
      <c r="AB700">
        <v>698</v>
      </c>
      <c r="AC700" t="str">
        <f t="shared" si="175"/>
        <v/>
      </c>
      <c r="AD700" t="str">
        <f>IFERROR(IF(MATCH($AC696,$P:$P,0)&gt;0,CONCATENATE("descripcion_larga: '",INDEX($S:$S,MATCH($AC696,$P:$P,0)),"',"),0),"")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00" t="str">
        <f>IF($D700="","",INDEX(CATEGORIAS!$A:$A,MATCH($D700,CATEGORIAS!$B:$B,0)))</f>
        <v/>
      </c>
      <c r="AJ700" t="str">
        <f>IF($E700="","",INDEX(SUBCATEGORIAS!$A:$A,MATCH($E700,SUBCATEGORIAS!$B:$B,0)))</f>
        <v/>
      </c>
      <c r="AK700" t="str">
        <f t="shared" si="167"/>
        <v/>
      </c>
      <c r="AM700" s="2" t="str">
        <f t="shared" si="173"/>
        <v/>
      </c>
      <c r="AN700" t="str">
        <f t="shared" si="174"/>
        <v/>
      </c>
      <c r="AO700" t="str">
        <f t="shared" si="168"/>
        <v/>
      </c>
      <c r="AP700" t="str">
        <f t="shared" si="169"/>
        <v/>
      </c>
    </row>
    <row r="701" spans="1:42" x14ac:dyDescent="0.25">
      <c r="A701" t="str">
        <f>IF(C701="","",MAX($A$2:A700)+1)</f>
        <v/>
      </c>
      <c r="B701" s="3" t="str">
        <f>IF(C701="","",IF(COUNTIF($C$2:$C700,$C701)=0,MAX($B$2:$B700)+1,""))</f>
        <v/>
      </c>
      <c r="L701" t="s">
        <v>625</v>
      </c>
      <c r="M701" s="3" t="str">
        <f t="shared" si="170"/>
        <v/>
      </c>
      <c r="N701" s="3" t="str">
        <f>IF(C701="","",IF(AND(C701&lt;&gt;"",D701&lt;&gt;"",E701&lt;&gt;"",I701&lt;&gt;"",M701&lt;&gt;"",J701&lt;&gt;"",IFERROR(MATCH(INDEX($B:$B,MATCH($C701,$C:$C,0)),IMAGENES!$B:$B,0),-1)&gt;0),"'si'","'no'"))</f>
        <v/>
      </c>
      <c r="P701" t="str">
        <f t="shared" si="160"/>
        <v/>
      </c>
      <c r="Q701" t="str">
        <f t="shared" si="161"/>
        <v/>
      </c>
      <c r="R701" t="str">
        <f t="shared" si="162"/>
        <v/>
      </c>
      <c r="S701" t="str">
        <f t="shared" si="163"/>
        <v/>
      </c>
      <c r="T701" t="str">
        <f t="shared" si="164"/>
        <v/>
      </c>
      <c r="U701" t="str">
        <f t="shared" si="165"/>
        <v/>
      </c>
      <c r="V701" t="str">
        <f>IF($T701="","",INDEX(CATEGORIAS!$A:$A,MATCH($T701,CATEGORIAS!$B:$B,0)))</f>
        <v/>
      </c>
      <c r="W701" t="str">
        <f>IF($U701="","",INDEX(SUBCATEGORIAS!$A:$A,MATCH($U701,SUBCATEGORIAS!$B:$B,0)))</f>
        <v/>
      </c>
      <c r="X701" t="str">
        <f t="shared" si="166"/>
        <v/>
      </c>
      <c r="Y701" t="str">
        <f t="shared" si="171"/>
        <v/>
      </c>
      <c r="Z701" t="str">
        <f t="shared" si="172"/>
        <v/>
      </c>
      <c r="AB701">
        <v>699</v>
      </c>
      <c r="AC701" t="str">
        <f t="shared" si="175"/>
        <v/>
      </c>
      <c r="AD701" t="str">
        <f>IFERROR(IF(MATCH($AC696,$P:$P,0)&gt;0,CONCATENATE("id_categoria: '",INDEX($V:$V,MATCH($AC696,$P:$P,0)),"',"),0),"")</f>
        <v>id_categoria: '2',</v>
      </c>
      <c r="AI701" t="str">
        <f>IF($D701="","",INDEX(CATEGORIAS!$A:$A,MATCH($D701,CATEGORIAS!$B:$B,0)))</f>
        <v/>
      </c>
      <c r="AJ701" t="str">
        <f>IF($E701="","",INDEX(SUBCATEGORIAS!$A:$A,MATCH($E701,SUBCATEGORIAS!$B:$B,0)))</f>
        <v/>
      </c>
      <c r="AK701" t="str">
        <f t="shared" si="167"/>
        <v/>
      </c>
      <c r="AM701" s="2" t="str">
        <f t="shared" si="173"/>
        <v/>
      </c>
      <c r="AN701" t="str">
        <f t="shared" si="174"/>
        <v/>
      </c>
      <c r="AO701" t="str">
        <f t="shared" si="168"/>
        <v/>
      </c>
      <c r="AP701" t="str">
        <f t="shared" si="169"/>
        <v/>
      </c>
    </row>
    <row r="702" spans="1:42" x14ac:dyDescent="0.25">
      <c r="A702" t="str">
        <f>IF(C702="","",MAX($A$2:A701)+1)</f>
        <v/>
      </c>
      <c r="B702" s="3" t="str">
        <f>IF(C702="","",IF(COUNTIF($C$2:$C701,$C702)=0,MAX($B$2:$B701)+1,""))</f>
        <v/>
      </c>
      <c r="L702" t="s">
        <v>625</v>
      </c>
      <c r="M702" s="3" t="str">
        <f t="shared" si="170"/>
        <v/>
      </c>
      <c r="N702" s="3" t="str">
        <f>IF(C702="","",IF(AND(C702&lt;&gt;"",D702&lt;&gt;"",E702&lt;&gt;"",I702&lt;&gt;"",M702&lt;&gt;"",J702&lt;&gt;"",IFERROR(MATCH(INDEX($B:$B,MATCH($C702,$C:$C,0)),IMAGENES!$B:$B,0),-1)&gt;0),"'si'","'no'"))</f>
        <v/>
      </c>
      <c r="P702" t="str">
        <f t="shared" si="160"/>
        <v/>
      </c>
      <c r="Q702" t="str">
        <f t="shared" si="161"/>
        <v/>
      </c>
      <c r="R702" t="str">
        <f t="shared" si="162"/>
        <v/>
      </c>
      <c r="S702" t="str">
        <f t="shared" si="163"/>
        <v/>
      </c>
      <c r="T702" t="str">
        <f t="shared" si="164"/>
        <v/>
      </c>
      <c r="U702" t="str">
        <f t="shared" si="165"/>
        <v/>
      </c>
      <c r="V702" t="str">
        <f>IF($T702="","",INDEX(CATEGORIAS!$A:$A,MATCH($T702,CATEGORIAS!$B:$B,0)))</f>
        <v/>
      </c>
      <c r="W702" t="str">
        <f>IF($U702="","",INDEX(SUBCATEGORIAS!$A:$A,MATCH($U702,SUBCATEGORIAS!$B:$B,0)))</f>
        <v/>
      </c>
      <c r="X702" t="str">
        <f t="shared" si="166"/>
        <v/>
      </c>
      <c r="Y702" t="str">
        <f t="shared" si="171"/>
        <v/>
      </c>
      <c r="Z702" t="str">
        <f t="shared" si="172"/>
        <v/>
      </c>
      <c r="AB702">
        <v>700</v>
      </c>
      <c r="AC702" t="str">
        <f t="shared" si="175"/>
        <v/>
      </c>
      <c r="AD702" t="str">
        <f>IFERROR(IF(MATCH($AC696,$P:$P,0)&gt;0,CONCATENATE("id_subcategoria: '",INDEX($W:$W,MATCH($AC696,$P:$P,0)),"',"),0),"")</f>
        <v>id_subcategoria: '28',</v>
      </c>
      <c r="AI702" t="str">
        <f>IF($D702="","",INDEX(CATEGORIAS!$A:$A,MATCH($D702,CATEGORIAS!$B:$B,0)))</f>
        <v/>
      </c>
      <c r="AJ702" t="str">
        <f>IF($E702="","",INDEX(SUBCATEGORIAS!$A:$A,MATCH($E702,SUBCATEGORIAS!$B:$B,0)))</f>
        <v/>
      </c>
      <c r="AK702" t="str">
        <f t="shared" si="167"/>
        <v/>
      </c>
      <c r="AM702" s="2" t="str">
        <f t="shared" si="173"/>
        <v/>
      </c>
      <c r="AN702" t="str">
        <f t="shared" si="174"/>
        <v/>
      </c>
      <c r="AO702" t="str">
        <f t="shared" si="168"/>
        <v/>
      </c>
      <c r="AP702" t="str">
        <f t="shared" si="169"/>
        <v/>
      </c>
    </row>
    <row r="703" spans="1:42" x14ac:dyDescent="0.25">
      <c r="A703" t="str">
        <f>IF(C703="","",MAX($A$2:A702)+1)</f>
        <v/>
      </c>
      <c r="B703" s="3" t="str">
        <f>IF(C703="","",IF(COUNTIF($C$2:$C702,$C703)=0,MAX($B$2:$B702)+1,""))</f>
        <v/>
      </c>
      <c r="L703" t="s">
        <v>625</v>
      </c>
      <c r="M703" s="3" t="str">
        <f t="shared" si="170"/>
        <v/>
      </c>
      <c r="N703" s="3" t="str">
        <f>IF(C703="","",IF(AND(C703&lt;&gt;"",D703&lt;&gt;"",E703&lt;&gt;"",I703&lt;&gt;"",M703&lt;&gt;"",J703&lt;&gt;"",IFERROR(MATCH(INDEX($B:$B,MATCH($C703,$C:$C,0)),IMAGENES!$B:$B,0),-1)&gt;0),"'si'","'no'"))</f>
        <v/>
      </c>
      <c r="P703" t="str">
        <f t="shared" si="160"/>
        <v/>
      </c>
      <c r="Q703" t="str">
        <f t="shared" si="161"/>
        <v/>
      </c>
      <c r="R703" t="str">
        <f t="shared" si="162"/>
        <v/>
      </c>
      <c r="S703" t="str">
        <f t="shared" si="163"/>
        <v/>
      </c>
      <c r="T703" t="str">
        <f t="shared" si="164"/>
        <v/>
      </c>
      <c r="U703" t="str">
        <f t="shared" si="165"/>
        <v/>
      </c>
      <c r="V703" t="str">
        <f>IF($T703="","",INDEX(CATEGORIAS!$A:$A,MATCH($T703,CATEGORIAS!$B:$B,0)))</f>
        <v/>
      </c>
      <c r="W703" t="str">
        <f>IF($U703="","",INDEX(SUBCATEGORIAS!$A:$A,MATCH($U703,SUBCATEGORIAS!$B:$B,0)))</f>
        <v/>
      </c>
      <c r="X703" t="str">
        <f t="shared" si="166"/>
        <v/>
      </c>
      <c r="Y703" t="str">
        <f t="shared" si="171"/>
        <v/>
      </c>
      <c r="Z703" t="str">
        <f t="shared" si="172"/>
        <v/>
      </c>
      <c r="AB703">
        <v>701</v>
      </c>
      <c r="AC703" t="str">
        <f t="shared" si="175"/>
        <v/>
      </c>
      <c r="AD703" t="str">
        <f>IFERROR(IF(MATCH($AC696,$P:$P,0)&gt;0,CONCATENATE("precio: ",INDEX($X:$X,MATCH($AC696,$P:$P,0)),","),0),"")</f>
        <v>precio: 9990,</v>
      </c>
      <c r="AI703" t="str">
        <f>IF($D703="","",INDEX(CATEGORIAS!$A:$A,MATCH($D703,CATEGORIAS!$B:$B,0)))</f>
        <v/>
      </c>
      <c r="AJ703" t="str">
        <f>IF($E703="","",INDEX(SUBCATEGORIAS!$A:$A,MATCH($E703,SUBCATEGORIAS!$B:$B,0)))</f>
        <v/>
      </c>
      <c r="AK703" t="str">
        <f t="shared" si="167"/>
        <v/>
      </c>
      <c r="AM703" s="2" t="str">
        <f t="shared" si="173"/>
        <v/>
      </c>
      <c r="AN703" t="str">
        <f t="shared" si="174"/>
        <v/>
      </c>
      <c r="AO703" t="str">
        <f t="shared" si="168"/>
        <v/>
      </c>
      <c r="AP703" t="str">
        <f t="shared" si="169"/>
        <v/>
      </c>
    </row>
    <row r="704" spans="1:42" x14ac:dyDescent="0.25">
      <c r="A704" t="str">
        <f>IF(C704="","",MAX($A$2:A703)+1)</f>
        <v/>
      </c>
      <c r="B704" s="3" t="str">
        <f>IF(C704="","",IF(COUNTIF($C$2:$C703,$C704)=0,MAX($B$2:$B703)+1,""))</f>
        <v/>
      </c>
      <c r="L704" t="s">
        <v>625</v>
      </c>
      <c r="M704" s="3" t="str">
        <f t="shared" si="170"/>
        <v/>
      </c>
      <c r="N704" s="3" t="str">
        <f>IF(C704="","",IF(AND(C704&lt;&gt;"",D704&lt;&gt;"",E704&lt;&gt;"",I704&lt;&gt;"",M704&lt;&gt;"",J704&lt;&gt;"",IFERROR(MATCH(INDEX($B:$B,MATCH($C704,$C:$C,0)),IMAGENES!$B:$B,0),-1)&gt;0),"'si'","'no'"))</f>
        <v/>
      </c>
      <c r="P704" t="str">
        <f t="shared" si="160"/>
        <v/>
      </c>
      <c r="Q704" t="str">
        <f t="shared" si="161"/>
        <v/>
      </c>
      <c r="R704" t="str">
        <f t="shared" si="162"/>
        <v/>
      </c>
      <c r="S704" t="str">
        <f t="shared" si="163"/>
        <v/>
      </c>
      <c r="T704" t="str">
        <f t="shared" si="164"/>
        <v/>
      </c>
      <c r="U704" t="str">
        <f t="shared" si="165"/>
        <v/>
      </c>
      <c r="V704" t="str">
        <f>IF($T704="","",INDEX(CATEGORIAS!$A:$A,MATCH($T704,CATEGORIAS!$B:$B,0)))</f>
        <v/>
      </c>
      <c r="W704" t="str">
        <f>IF($U704="","",INDEX(SUBCATEGORIAS!$A:$A,MATCH($U704,SUBCATEGORIAS!$B:$B,0)))</f>
        <v/>
      </c>
      <c r="X704" t="str">
        <f t="shared" si="166"/>
        <v/>
      </c>
      <c r="Y704" t="str">
        <f t="shared" si="171"/>
        <v/>
      </c>
      <c r="Z704" t="str">
        <f t="shared" si="172"/>
        <v/>
      </c>
      <c r="AB704">
        <v>702</v>
      </c>
      <c r="AC704" t="str">
        <f t="shared" si="175"/>
        <v/>
      </c>
      <c r="AD704" t="str">
        <f>IFERROR(IF(MATCH($AC696,$P:$P,0)&gt;0,CONCATENATE("video: ",IF(OR(INDEX($Y:$Y,MATCH($AC696,$P:$P,0))=0,INDEX($Y:$Y,MATCH($AC696,$P:$P,0))=" ",INDEX($Y:$Y,MATCH($AC696,$P:$P,0))=""),CONCATENATE(CHAR(39),CHAR(39)),CONCATENATE(CHAR(39),INDEX($Y:$Y,MATCH($AC696,$P:$P,0)),CHAR(39))),","),0),"")</f>
        <v>video: '',</v>
      </c>
      <c r="AI704" t="str">
        <f>IF($D704="","",INDEX(CATEGORIAS!$A:$A,MATCH($D704,CATEGORIAS!$B:$B,0)))</f>
        <v/>
      </c>
      <c r="AJ704" t="str">
        <f>IF($E704="","",INDEX(SUBCATEGORIAS!$A:$A,MATCH($E704,SUBCATEGORIAS!$B:$B,0)))</f>
        <v/>
      </c>
      <c r="AK704" t="str">
        <f t="shared" si="167"/>
        <v/>
      </c>
      <c r="AM704" s="2" t="str">
        <f t="shared" si="173"/>
        <v/>
      </c>
      <c r="AN704" t="str">
        <f t="shared" si="174"/>
        <v/>
      </c>
      <c r="AO704" t="str">
        <f t="shared" si="168"/>
        <v/>
      </c>
      <c r="AP704" t="str">
        <f t="shared" si="169"/>
        <v/>
      </c>
    </row>
    <row r="705" spans="1:42" x14ac:dyDescent="0.25">
      <c r="A705" t="str">
        <f>IF(C705="","",MAX($A$2:A704)+1)</f>
        <v/>
      </c>
      <c r="B705" s="3" t="str">
        <f>IF(C705="","",IF(COUNTIF($C$2:$C704,$C705)=0,MAX($B$2:$B704)+1,""))</f>
        <v/>
      </c>
      <c r="L705" t="s">
        <v>625</v>
      </c>
      <c r="M705" s="3" t="str">
        <f t="shared" si="170"/>
        <v/>
      </c>
      <c r="N705" s="3" t="str">
        <f>IF(C705="","",IF(AND(C705&lt;&gt;"",D705&lt;&gt;"",E705&lt;&gt;"",I705&lt;&gt;"",M705&lt;&gt;"",J705&lt;&gt;"",IFERROR(MATCH(INDEX($B:$B,MATCH($C705,$C:$C,0)),IMAGENES!$B:$B,0),-1)&gt;0),"'si'","'no'"))</f>
        <v/>
      </c>
      <c r="P705" t="str">
        <f t="shared" si="160"/>
        <v/>
      </c>
      <c r="Q705" t="str">
        <f t="shared" si="161"/>
        <v/>
      </c>
      <c r="R705" t="str">
        <f t="shared" si="162"/>
        <v/>
      </c>
      <c r="S705" t="str">
        <f t="shared" si="163"/>
        <v/>
      </c>
      <c r="T705" t="str">
        <f t="shared" si="164"/>
        <v/>
      </c>
      <c r="U705" t="str">
        <f t="shared" si="165"/>
        <v/>
      </c>
      <c r="V705" t="str">
        <f>IF($T705="","",INDEX(CATEGORIAS!$A:$A,MATCH($T705,CATEGORIAS!$B:$B,0)))</f>
        <v/>
      </c>
      <c r="W705" t="str">
        <f>IF($U705="","",INDEX(SUBCATEGORIAS!$A:$A,MATCH($U705,SUBCATEGORIAS!$B:$B,0)))</f>
        <v/>
      </c>
      <c r="X705" t="str">
        <f t="shared" si="166"/>
        <v/>
      </c>
      <c r="Y705" t="str">
        <f t="shared" si="171"/>
        <v/>
      </c>
      <c r="Z705" t="str">
        <f t="shared" si="172"/>
        <v/>
      </c>
      <c r="AB705">
        <v>703</v>
      </c>
      <c r="AC705" t="str">
        <f t="shared" si="175"/>
        <v/>
      </c>
      <c r="AD705" t="str">
        <f>IFERROR(IF(MATCH($AC696,$P:$P,0)&gt;0,CONCATENATE("disponible: ",INDEX($Z:$Z,MATCH($AC696,$P:$P,0)),","),0),"")</f>
        <v>disponible: 'si',</v>
      </c>
      <c r="AI705" t="str">
        <f>IF($D705="","",INDEX(CATEGORIAS!$A:$A,MATCH($D705,CATEGORIAS!$B:$B,0)))</f>
        <v/>
      </c>
      <c r="AJ705" t="str">
        <f>IF($E705="","",INDEX(SUBCATEGORIAS!$A:$A,MATCH($E705,SUBCATEGORIAS!$B:$B,0)))</f>
        <v/>
      </c>
      <c r="AK705" t="str">
        <f t="shared" si="167"/>
        <v/>
      </c>
      <c r="AM705" s="2" t="str">
        <f t="shared" si="173"/>
        <v/>
      </c>
      <c r="AN705" t="str">
        <f t="shared" si="174"/>
        <v/>
      </c>
      <c r="AO705" t="str">
        <f t="shared" si="168"/>
        <v/>
      </c>
      <c r="AP705" t="str">
        <f t="shared" si="169"/>
        <v/>
      </c>
    </row>
    <row r="706" spans="1:42" x14ac:dyDescent="0.25">
      <c r="A706" t="str">
        <f>IF(C706="","",MAX($A$2:A705)+1)</f>
        <v/>
      </c>
      <c r="B706" s="3" t="str">
        <f>IF(C706="","",IF(COUNTIF($C$2:$C705,$C706)=0,MAX($B$2:$B705)+1,""))</f>
        <v/>
      </c>
      <c r="L706" t="s">
        <v>625</v>
      </c>
      <c r="M706" s="3" t="str">
        <f t="shared" si="170"/>
        <v/>
      </c>
      <c r="N706" s="3" t="str">
        <f>IF(C706="","",IF(AND(C706&lt;&gt;"",D706&lt;&gt;"",E706&lt;&gt;"",I706&lt;&gt;"",M706&lt;&gt;"",J706&lt;&gt;"",IFERROR(MATCH(INDEX($B:$B,MATCH($C706,$C:$C,0)),IMAGENES!$B:$B,0),-1)&gt;0),"'si'","'no'"))</f>
        <v/>
      </c>
      <c r="P706" t="str">
        <f t="shared" si="160"/>
        <v/>
      </c>
      <c r="Q706" t="str">
        <f t="shared" si="161"/>
        <v/>
      </c>
      <c r="R706" t="str">
        <f t="shared" si="162"/>
        <v/>
      </c>
      <c r="S706" t="str">
        <f t="shared" si="163"/>
        <v/>
      </c>
      <c r="T706" t="str">
        <f t="shared" si="164"/>
        <v/>
      </c>
      <c r="U706" t="str">
        <f t="shared" si="165"/>
        <v/>
      </c>
      <c r="V706" t="str">
        <f>IF($T706="","",INDEX(CATEGORIAS!$A:$A,MATCH($T706,CATEGORIAS!$B:$B,0)))</f>
        <v/>
      </c>
      <c r="W706" t="str">
        <f>IF($U706="","",INDEX(SUBCATEGORIAS!$A:$A,MATCH($U706,SUBCATEGORIAS!$B:$B,0)))</f>
        <v/>
      </c>
      <c r="X706" t="str">
        <f t="shared" si="166"/>
        <v/>
      </c>
      <c r="Y706" t="str">
        <f t="shared" si="171"/>
        <v/>
      </c>
      <c r="Z706" t="str">
        <f t="shared" si="172"/>
        <v/>
      </c>
      <c r="AB706">
        <v>704</v>
      </c>
      <c r="AC706" t="str">
        <f t="shared" si="175"/>
        <v/>
      </c>
      <c r="AD706" t="str">
        <f>IFERROR(IF(MATCH($AC696,$P:$P,0)&gt;0,"},",0),"")</f>
        <v>},</v>
      </c>
      <c r="AI706" t="str">
        <f>IF($D706="","",INDEX(CATEGORIAS!$A:$A,MATCH($D706,CATEGORIAS!$B:$B,0)))</f>
        <v/>
      </c>
      <c r="AJ706" t="str">
        <f>IF($E706="","",INDEX(SUBCATEGORIAS!$A:$A,MATCH($E706,SUBCATEGORIAS!$B:$B,0)))</f>
        <v/>
      </c>
      <c r="AK706" t="str">
        <f t="shared" si="167"/>
        <v/>
      </c>
      <c r="AM706" s="2" t="str">
        <f t="shared" si="173"/>
        <v/>
      </c>
      <c r="AN706" t="str">
        <f t="shared" si="174"/>
        <v/>
      </c>
      <c r="AO706" t="str">
        <f t="shared" si="168"/>
        <v/>
      </c>
      <c r="AP706" t="str">
        <f t="shared" si="169"/>
        <v/>
      </c>
    </row>
    <row r="707" spans="1:42" x14ac:dyDescent="0.25">
      <c r="A707" t="str">
        <f>IF(C707="","",MAX($A$2:A706)+1)</f>
        <v/>
      </c>
      <c r="B707" s="3" t="str">
        <f>IF(C707="","",IF(COUNTIF($C$2:$C706,$C707)=0,MAX($B$2:$B706)+1,""))</f>
        <v/>
      </c>
      <c r="L707" t="s">
        <v>625</v>
      </c>
      <c r="M707" s="3" t="str">
        <f t="shared" si="170"/>
        <v/>
      </c>
      <c r="N707" s="3" t="str">
        <f>IF(C707="","",IF(AND(C707&lt;&gt;"",D707&lt;&gt;"",E707&lt;&gt;"",I707&lt;&gt;"",M707&lt;&gt;"",J707&lt;&gt;"",IFERROR(MATCH(INDEX($B:$B,MATCH($C707,$C:$C,0)),IMAGENES!$B:$B,0),-1)&gt;0),"'si'","'no'"))</f>
        <v/>
      </c>
      <c r="P707" t="str">
        <f t="shared" ref="P707:P770" si="176">IFERROR(INDEX($B:$B,MATCH($A707,$B:$B,0)),"")</f>
        <v/>
      </c>
      <c r="Q707" t="str">
        <f t="shared" ref="Q707:Q770" si="177">IF($P707="","",INDEX($C:$C,MATCH($P707,$B:$B,0)))</f>
        <v/>
      </c>
      <c r="R707" t="str">
        <f t="shared" ref="R707:R770" si="178">IF($P707="","",INDEX($J:$J,MATCH($P707,$B:$B,0)))</f>
        <v/>
      </c>
      <c r="S707" t="str">
        <f t="shared" ref="S707:S770" si="179">IF($P707="","",INDEX($K:$K,MATCH($P707,$B:$B,0)))</f>
        <v/>
      </c>
      <c r="T707" t="str">
        <f t="shared" ref="T707:T770" si="180">IF($P707="","",INDEX($D:$D,MATCH($P707,$B:$B,0)))</f>
        <v/>
      </c>
      <c r="U707" t="str">
        <f t="shared" ref="U707:U770" si="181">IF($P707="","",INDEX($E:$E,MATCH($P707,$B:$B,0)))</f>
        <v/>
      </c>
      <c r="V707" t="str">
        <f>IF($T707="","",INDEX(CATEGORIAS!$A:$A,MATCH($T707,CATEGORIAS!$B:$B,0)))</f>
        <v/>
      </c>
      <c r="W707" t="str">
        <f>IF($U707="","",INDEX(SUBCATEGORIAS!$A:$A,MATCH($U707,SUBCATEGORIAS!$B:$B,0)))</f>
        <v/>
      </c>
      <c r="X707" t="str">
        <f t="shared" ref="X707:X770" si="182">IF($P707="","",INDEX($I:$I,MATCH($P707,$B:$B,0)))</f>
        <v/>
      </c>
      <c r="Y707" t="str">
        <f t="shared" si="171"/>
        <v/>
      </c>
      <c r="Z707" t="str">
        <f t="shared" si="172"/>
        <v/>
      </c>
      <c r="AB707">
        <v>705</v>
      </c>
      <c r="AC707">
        <f t="shared" si="175"/>
        <v>65</v>
      </c>
      <c r="AD707" t="str">
        <f>IFERROR(IF(MATCH($AC707,$P:$P,0)&gt;0,"{",0),"")</f>
        <v>{</v>
      </c>
      <c r="AI707" t="str">
        <f>IF($D707="","",INDEX(CATEGORIAS!$A:$A,MATCH($D707,CATEGORIAS!$B:$B,0)))</f>
        <v/>
      </c>
      <c r="AJ707" t="str">
        <f>IF($E707="","",INDEX(SUBCATEGORIAS!$A:$A,MATCH($E707,SUBCATEGORIAS!$B:$B,0)))</f>
        <v/>
      </c>
      <c r="AK707" t="str">
        <f t="shared" ref="AK707:AK770" si="183">IF(A707="","",A707)</f>
        <v/>
      </c>
      <c r="AM707" s="2" t="str">
        <f t="shared" si="173"/>
        <v/>
      </c>
      <c r="AN707" t="str">
        <f t="shared" si="174"/>
        <v/>
      </c>
      <c r="AO707" t="str">
        <f t="shared" ref="AO707:AO770" si="184">IF(A707="","",IF(A707/100&gt;0,IF(A707/10&gt;0,CONCATENATE("00",A707),CONCATENATE("0",A707)),A707))</f>
        <v/>
      </c>
      <c r="AP707" t="str">
        <f t="shared" ref="AP707:AP770" si="185">IF(A707="","",CONCATENATE("{ id_sku: '",CONCATENATE(AM707,AN707,AO707),"', id_articulo: '",INDEX($B:$B,MATCH($C707,$C:$C,0)),"', variacion: '",M707,"' },"))</f>
        <v/>
      </c>
    </row>
    <row r="708" spans="1:42" x14ac:dyDescent="0.25">
      <c r="A708" t="str">
        <f>IF(C708="","",MAX($A$2:A707)+1)</f>
        <v/>
      </c>
      <c r="B708" s="3" t="str">
        <f>IF(C708="","",IF(COUNTIF($C$2:$C707,$C708)=0,MAX($B$2:$B707)+1,""))</f>
        <v/>
      </c>
      <c r="L708" t="s">
        <v>625</v>
      </c>
      <c r="M708" s="3" t="str">
        <f t="shared" ref="M708:M771" si="186">_xlfn.TEXTJOIN(" - ",TRUE,F708:H708)</f>
        <v/>
      </c>
      <c r="N708" s="3" t="str">
        <f>IF(C708="","",IF(AND(C708&lt;&gt;"",D708&lt;&gt;"",E708&lt;&gt;"",I708&lt;&gt;"",M708&lt;&gt;"",J708&lt;&gt;"",IFERROR(MATCH(INDEX($B:$B,MATCH($C708,$C:$C,0)),IMAGENES!$B:$B,0),-1)&gt;0),"'si'","'no'"))</f>
        <v/>
      </c>
      <c r="P708" t="str">
        <f t="shared" si="176"/>
        <v/>
      </c>
      <c r="Q708" t="str">
        <f t="shared" si="177"/>
        <v/>
      </c>
      <c r="R708" t="str">
        <f t="shared" si="178"/>
        <v/>
      </c>
      <c r="S708" t="str">
        <f t="shared" si="179"/>
        <v/>
      </c>
      <c r="T708" t="str">
        <f t="shared" si="180"/>
        <v/>
      </c>
      <c r="U708" t="str">
        <f t="shared" si="181"/>
        <v/>
      </c>
      <c r="V708" t="str">
        <f>IF($T708="","",INDEX(CATEGORIAS!$A:$A,MATCH($T708,CATEGORIAS!$B:$B,0)))</f>
        <v/>
      </c>
      <c r="W708" t="str">
        <f>IF($U708="","",INDEX(SUBCATEGORIAS!$A:$A,MATCH($U708,SUBCATEGORIAS!$B:$B,0)))</f>
        <v/>
      </c>
      <c r="X708" t="str">
        <f t="shared" si="182"/>
        <v/>
      </c>
      <c r="Y708" t="str">
        <f t="shared" ref="Y708:Y771" si="187">IF($P708="","",IF(OR(INDEX($L:$L,MATCH($P708,$B:$B,0))=0,INDEX($L:$L,MATCH($P708,$B:$B,0))=" "),"",INDEX($L:$L,MATCH($P708,$B:$B,0))))</f>
        <v/>
      </c>
      <c r="Z708" t="str">
        <f t="shared" ref="Z708:Z771" si="188">IF($P708="","",INDEX($N:$N,MATCH($P708,$B:$B,0)))</f>
        <v/>
      </c>
      <c r="AB708">
        <v>706</v>
      </c>
      <c r="AC708" t="str">
        <f t="shared" si="175"/>
        <v/>
      </c>
      <c r="AD708" t="str">
        <f>IFERROR(IF(MATCH($AC707,$P:$P,0)&gt;0,CONCATENATE("id_articulo: ",$AC707,","),0),"")</f>
        <v>id_articulo: 65,</v>
      </c>
      <c r="AI708" t="str">
        <f>IF($D708="","",INDEX(CATEGORIAS!$A:$A,MATCH($D708,CATEGORIAS!$B:$B,0)))</f>
        <v/>
      </c>
      <c r="AJ708" t="str">
        <f>IF($E708="","",INDEX(SUBCATEGORIAS!$A:$A,MATCH($E708,SUBCATEGORIAS!$B:$B,0)))</f>
        <v/>
      </c>
      <c r="AK708" t="str">
        <f t="shared" si="183"/>
        <v/>
      </c>
      <c r="AM708" s="2" t="str">
        <f t="shared" ref="AM708:AM771" si="189">IF(AI708="","",IF(AI708/100&gt;0,IF(AI708/10&gt;0,CONCATENATE("00",AI708),CONCATENATE("0",AI708)),AI708))</f>
        <v/>
      </c>
      <c r="AN708" t="str">
        <f t="shared" ref="AN708:AN771" si="190">IF(AJ708="","",IF(AJ708/100&gt;0,IF(AJ708/10&gt;0,CONCATENATE("00",AJ708),CONCATENATE("0",AJ708)),AJ708))</f>
        <v/>
      </c>
      <c r="AO708" t="str">
        <f t="shared" si="184"/>
        <v/>
      </c>
      <c r="AP708" t="str">
        <f t="shared" si="185"/>
        <v/>
      </c>
    </row>
    <row r="709" spans="1:42" x14ac:dyDescent="0.25">
      <c r="A709" t="str">
        <f>IF(C709="","",MAX($A$2:A708)+1)</f>
        <v/>
      </c>
      <c r="B709" s="3" t="str">
        <f>IF(C709="","",IF(COUNTIF($C$2:$C708,$C709)=0,MAX($B$2:$B708)+1,""))</f>
        <v/>
      </c>
      <c r="L709" t="s">
        <v>625</v>
      </c>
      <c r="M709" s="3" t="str">
        <f t="shared" si="186"/>
        <v/>
      </c>
      <c r="N709" s="3" t="str">
        <f>IF(C709="","",IF(AND(C709&lt;&gt;"",D709&lt;&gt;"",E709&lt;&gt;"",I709&lt;&gt;"",M709&lt;&gt;"",J709&lt;&gt;"",IFERROR(MATCH(INDEX($B:$B,MATCH($C709,$C:$C,0)),IMAGENES!$B:$B,0),-1)&gt;0),"'si'","'no'"))</f>
        <v/>
      </c>
      <c r="P709" t="str">
        <f t="shared" si="176"/>
        <v/>
      </c>
      <c r="Q709" t="str">
        <f t="shared" si="177"/>
        <v/>
      </c>
      <c r="R709" t="str">
        <f t="shared" si="178"/>
        <v/>
      </c>
      <c r="S709" t="str">
        <f t="shared" si="179"/>
        <v/>
      </c>
      <c r="T709" t="str">
        <f t="shared" si="180"/>
        <v/>
      </c>
      <c r="U709" t="str">
        <f t="shared" si="181"/>
        <v/>
      </c>
      <c r="V709" t="str">
        <f>IF($T709="","",INDEX(CATEGORIAS!$A:$A,MATCH($T709,CATEGORIAS!$B:$B,0)))</f>
        <v/>
      </c>
      <c r="W709" t="str">
        <f>IF($U709="","",INDEX(SUBCATEGORIAS!$A:$A,MATCH($U709,SUBCATEGORIAS!$B:$B,0)))</f>
        <v/>
      </c>
      <c r="X709" t="str">
        <f t="shared" si="182"/>
        <v/>
      </c>
      <c r="Y709" t="str">
        <f t="shared" si="187"/>
        <v/>
      </c>
      <c r="Z709" t="str">
        <f t="shared" si="188"/>
        <v/>
      </c>
      <c r="AB709">
        <v>707</v>
      </c>
      <c r="AC709" t="str">
        <f t="shared" ref="AC709:AC772" si="191">IF(AB708/11=INT(AB708/11),AB708/11+1,"")</f>
        <v/>
      </c>
      <c r="AD709" t="str">
        <f>IFERROR(IF(MATCH($AC707,$P:$P,0)&gt;0,CONCATENATE("nombre: '",INDEX($Q:$Q,MATCH($AC707,$P:$P,0)),"',"),0),"")</f>
        <v>nombre: 'Aromatizador Verbena Con Gatillo 350 ml',</v>
      </c>
      <c r="AI709" t="str">
        <f>IF($D709="","",INDEX(CATEGORIAS!$A:$A,MATCH($D709,CATEGORIAS!$B:$B,0)))</f>
        <v/>
      </c>
      <c r="AJ709" t="str">
        <f>IF($E709="","",INDEX(SUBCATEGORIAS!$A:$A,MATCH($E709,SUBCATEGORIAS!$B:$B,0)))</f>
        <v/>
      </c>
      <c r="AK709" t="str">
        <f t="shared" si="183"/>
        <v/>
      </c>
      <c r="AM709" s="2" t="str">
        <f t="shared" si="189"/>
        <v/>
      </c>
      <c r="AN709" t="str">
        <f t="shared" si="190"/>
        <v/>
      </c>
      <c r="AO709" t="str">
        <f t="shared" si="184"/>
        <v/>
      </c>
      <c r="AP709" t="str">
        <f t="shared" si="185"/>
        <v/>
      </c>
    </row>
    <row r="710" spans="1:42" x14ac:dyDescent="0.25">
      <c r="A710" t="str">
        <f>IF(C710="","",MAX($A$2:A709)+1)</f>
        <v/>
      </c>
      <c r="B710" s="3" t="str">
        <f>IF(C710="","",IF(COUNTIF($C$2:$C709,$C710)=0,MAX($B$2:$B709)+1,""))</f>
        <v/>
      </c>
      <c r="L710" t="s">
        <v>625</v>
      </c>
      <c r="M710" s="3" t="str">
        <f t="shared" si="186"/>
        <v/>
      </c>
      <c r="N710" s="3" t="str">
        <f>IF(C710="","",IF(AND(C710&lt;&gt;"",D710&lt;&gt;"",E710&lt;&gt;"",I710&lt;&gt;"",M710&lt;&gt;"",J710&lt;&gt;"",IFERROR(MATCH(INDEX($B:$B,MATCH($C710,$C:$C,0)),IMAGENES!$B:$B,0),-1)&gt;0),"'si'","'no'"))</f>
        <v/>
      </c>
      <c r="P710" t="str">
        <f t="shared" si="176"/>
        <v/>
      </c>
      <c r="Q710" t="str">
        <f t="shared" si="177"/>
        <v/>
      </c>
      <c r="R710" t="str">
        <f t="shared" si="178"/>
        <v/>
      </c>
      <c r="S710" t="str">
        <f t="shared" si="179"/>
        <v/>
      </c>
      <c r="T710" t="str">
        <f t="shared" si="180"/>
        <v/>
      </c>
      <c r="U710" t="str">
        <f t="shared" si="181"/>
        <v/>
      </c>
      <c r="V710" t="str">
        <f>IF($T710="","",INDEX(CATEGORIAS!$A:$A,MATCH($T710,CATEGORIAS!$B:$B,0)))</f>
        <v/>
      </c>
      <c r="W710" t="str">
        <f>IF($U710="","",INDEX(SUBCATEGORIAS!$A:$A,MATCH($U710,SUBCATEGORIAS!$B:$B,0)))</f>
        <v/>
      </c>
      <c r="X710" t="str">
        <f t="shared" si="182"/>
        <v/>
      </c>
      <c r="Y710" t="str">
        <f t="shared" si="187"/>
        <v/>
      </c>
      <c r="Z710" t="str">
        <f t="shared" si="188"/>
        <v/>
      </c>
      <c r="AB710">
        <v>708</v>
      </c>
      <c r="AC710" t="str">
        <f t="shared" si="191"/>
        <v/>
      </c>
      <c r="AD710" t="str">
        <f>IFERROR(IF(MATCH($AC707,$P:$P,0)&gt;0,CONCATENATE("descripcion: '",INDEX($R:$R,MATCH($AC707,$P:$P,0)),"',"),0),"")</f>
        <v>descripcion: 'Aromatizador de ambientes líquido.',</v>
      </c>
      <c r="AI710" t="str">
        <f>IF($D710="","",INDEX(CATEGORIAS!$A:$A,MATCH($D710,CATEGORIAS!$B:$B,0)))</f>
        <v/>
      </c>
      <c r="AJ710" t="str">
        <f>IF($E710="","",INDEX(SUBCATEGORIAS!$A:$A,MATCH($E710,SUBCATEGORIAS!$B:$B,0)))</f>
        <v/>
      </c>
      <c r="AK710" t="str">
        <f t="shared" si="183"/>
        <v/>
      </c>
      <c r="AM710" s="2" t="str">
        <f t="shared" si="189"/>
        <v/>
      </c>
      <c r="AN710" t="str">
        <f t="shared" si="190"/>
        <v/>
      </c>
      <c r="AO710" t="str">
        <f t="shared" si="184"/>
        <v/>
      </c>
      <c r="AP710" t="str">
        <f t="shared" si="185"/>
        <v/>
      </c>
    </row>
    <row r="711" spans="1:42" x14ac:dyDescent="0.25">
      <c r="A711" t="str">
        <f>IF(C711="","",MAX($A$2:A710)+1)</f>
        <v/>
      </c>
      <c r="B711" s="3" t="str">
        <f>IF(C711="","",IF(COUNTIF($C$2:$C710,$C711)=0,MAX($B$2:$B710)+1,""))</f>
        <v/>
      </c>
      <c r="L711" t="s">
        <v>625</v>
      </c>
      <c r="M711" s="3" t="str">
        <f t="shared" si="186"/>
        <v/>
      </c>
      <c r="N711" s="3" t="str">
        <f>IF(C711="","",IF(AND(C711&lt;&gt;"",D711&lt;&gt;"",E711&lt;&gt;"",I711&lt;&gt;"",M711&lt;&gt;"",J711&lt;&gt;"",IFERROR(MATCH(INDEX($B:$B,MATCH($C711,$C:$C,0)),IMAGENES!$B:$B,0),-1)&gt;0),"'si'","'no'"))</f>
        <v/>
      </c>
      <c r="P711" t="str">
        <f t="shared" si="176"/>
        <v/>
      </c>
      <c r="Q711" t="str">
        <f t="shared" si="177"/>
        <v/>
      </c>
      <c r="R711" t="str">
        <f t="shared" si="178"/>
        <v/>
      </c>
      <c r="S711" t="str">
        <f t="shared" si="179"/>
        <v/>
      </c>
      <c r="T711" t="str">
        <f t="shared" si="180"/>
        <v/>
      </c>
      <c r="U711" t="str">
        <f t="shared" si="181"/>
        <v/>
      </c>
      <c r="V711" t="str">
        <f>IF($T711="","",INDEX(CATEGORIAS!$A:$A,MATCH($T711,CATEGORIAS!$B:$B,0)))</f>
        <v/>
      </c>
      <c r="W711" t="str">
        <f>IF($U711="","",INDEX(SUBCATEGORIAS!$A:$A,MATCH($U711,SUBCATEGORIAS!$B:$B,0)))</f>
        <v/>
      </c>
      <c r="X711" t="str">
        <f t="shared" si="182"/>
        <v/>
      </c>
      <c r="Y711" t="str">
        <f t="shared" si="187"/>
        <v/>
      </c>
      <c r="Z711" t="str">
        <f t="shared" si="188"/>
        <v/>
      </c>
      <c r="AB711">
        <v>709</v>
      </c>
      <c r="AC711" t="str">
        <f t="shared" si="191"/>
        <v/>
      </c>
      <c r="AD711" t="str">
        <f>IFERROR(IF(MATCH($AC707,$P:$P,0)&gt;0,CONCATENATE("descripcion_larga: '",INDEX($S:$S,MATCH($AC707,$P:$P,0)),"',"),0),"")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11" t="str">
        <f>IF($D711="","",INDEX(CATEGORIAS!$A:$A,MATCH($D711,CATEGORIAS!$B:$B,0)))</f>
        <v/>
      </c>
      <c r="AJ711" t="str">
        <f>IF($E711="","",INDEX(SUBCATEGORIAS!$A:$A,MATCH($E711,SUBCATEGORIAS!$B:$B,0)))</f>
        <v/>
      </c>
      <c r="AK711" t="str">
        <f t="shared" si="183"/>
        <v/>
      </c>
      <c r="AM711" s="2" t="str">
        <f t="shared" si="189"/>
        <v/>
      </c>
      <c r="AN711" t="str">
        <f t="shared" si="190"/>
        <v/>
      </c>
      <c r="AO711" t="str">
        <f t="shared" si="184"/>
        <v/>
      </c>
      <c r="AP711" t="str">
        <f t="shared" si="185"/>
        <v/>
      </c>
    </row>
    <row r="712" spans="1:42" x14ac:dyDescent="0.25">
      <c r="A712" t="str">
        <f>IF(C712="","",MAX($A$2:A711)+1)</f>
        <v/>
      </c>
      <c r="B712" s="3" t="str">
        <f>IF(C712="","",IF(COUNTIF($C$2:$C711,$C712)=0,MAX($B$2:$B711)+1,""))</f>
        <v/>
      </c>
      <c r="L712" t="s">
        <v>625</v>
      </c>
      <c r="M712" s="3" t="str">
        <f t="shared" si="186"/>
        <v/>
      </c>
      <c r="N712" s="3" t="str">
        <f>IF(C712="","",IF(AND(C712&lt;&gt;"",D712&lt;&gt;"",E712&lt;&gt;"",I712&lt;&gt;"",M712&lt;&gt;"",J712&lt;&gt;"",IFERROR(MATCH(INDEX($B:$B,MATCH($C712,$C:$C,0)),IMAGENES!$B:$B,0),-1)&gt;0),"'si'","'no'"))</f>
        <v/>
      </c>
      <c r="P712" t="str">
        <f t="shared" si="176"/>
        <v/>
      </c>
      <c r="Q712" t="str">
        <f t="shared" si="177"/>
        <v/>
      </c>
      <c r="R712" t="str">
        <f t="shared" si="178"/>
        <v/>
      </c>
      <c r="S712" t="str">
        <f t="shared" si="179"/>
        <v/>
      </c>
      <c r="T712" t="str">
        <f t="shared" si="180"/>
        <v/>
      </c>
      <c r="U712" t="str">
        <f t="shared" si="181"/>
        <v/>
      </c>
      <c r="V712" t="str">
        <f>IF($T712="","",INDEX(CATEGORIAS!$A:$A,MATCH($T712,CATEGORIAS!$B:$B,0)))</f>
        <v/>
      </c>
      <c r="W712" t="str">
        <f>IF($U712="","",INDEX(SUBCATEGORIAS!$A:$A,MATCH($U712,SUBCATEGORIAS!$B:$B,0)))</f>
        <v/>
      </c>
      <c r="X712" t="str">
        <f t="shared" si="182"/>
        <v/>
      </c>
      <c r="Y712" t="str">
        <f t="shared" si="187"/>
        <v/>
      </c>
      <c r="Z712" t="str">
        <f t="shared" si="188"/>
        <v/>
      </c>
      <c r="AB712">
        <v>710</v>
      </c>
      <c r="AC712" t="str">
        <f t="shared" si="191"/>
        <v/>
      </c>
      <c r="AD712" t="str">
        <f>IFERROR(IF(MATCH($AC707,$P:$P,0)&gt;0,CONCATENATE("id_categoria: '",INDEX($V:$V,MATCH($AC707,$P:$P,0)),"',"),0),"")</f>
        <v>id_categoria: '2',</v>
      </c>
      <c r="AI712" t="str">
        <f>IF($D712="","",INDEX(CATEGORIAS!$A:$A,MATCH($D712,CATEGORIAS!$B:$B,0)))</f>
        <v/>
      </c>
      <c r="AJ712" t="str">
        <f>IF($E712="","",INDEX(SUBCATEGORIAS!$A:$A,MATCH($E712,SUBCATEGORIAS!$B:$B,0)))</f>
        <v/>
      </c>
      <c r="AK712" t="str">
        <f t="shared" si="183"/>
        <v/>
      </c>
      <c r="AM712" s="2" t="str">
        <f t="shared" si="189"/>
        <v/>
      </c>
      <c r="AN712" t="str">
        <f t="shared" si="190"/>
        <v/>
      </c>
      <c r="AO712" t="str">
        <f t="shared" si="184"/>
        <v/>
      </c>
      <c r="AP712" t="str">
        <f t="shared" si="185"/>
        <v/>
      </c>
    </row>
    <row r="713" spans="1:42" x14ac:dyDescent="0.25">
      <c r="A713" t="str">
        <f>IF(C713="","",MAX($A$2:A712)+1)</f>
        <v/>
      </c>
      <c r="B713" s="3" t="str">
        <f>IF(C713="","",IF(COUNTIF($C$2:$C712,$C713)=0,MAX($B$2:$B712)+1,""))</f>
        <v/>
      </c>
      <c r="L713" t="s">
        <v>625</v>
      </c>
      <c r="M713" s="3" t="str">
        <f t="shared" si="186"/>
        <v/>
      </c>
      <c r="N713" s="3" t="str">
        <f>IF(C713="","",IF(AND(C713&lt;&gt;"",D713&lt;&gt;"",E713&lt;&gt;"",I713&lt;&gt;"",M713&lt;&gt;"",J713&lt;&gt;"",IFERROR(MATCH(INDEX($B:$B,MATCH($C713,$C:$C,0)),IMAGENES!$B:$B,0),-1)&gt;0),"'si'","'no'"))</f>
        <v/>
      </c>
      <c r="P713" t="str">
        <f t="shared" si="176"/>
        <v/>
      </c>
      <c r="Q713" t="str">
        <f t="shared" si="177"/>
        <v/>
      </c>
      <c r="R713" t="str">
        <f t="shared" si="178"/>
        <v/>
      </c>
      <c r="S713" t="str">
        <f t="shared" si="179"/>
        <v/>
      </c>
      <c r="T713" t="str">
        <f t="shared" si="180"/>
        <v/>
      </c>
      <c r="U713" t="str">
        <f t="shared" si="181"/>
        <v/>
      </c>
      <c r="V713" t="str">
        <f>IF($T713="","",INDEX(CATEGORIAS!$A:$A,MATCH($T713,CATEGORIAS!$B:$B,0)))</f>
        <v/>
      </c>
      <c r="W713" t="str">
        <f>IF($U713="","",INDEX(SUBCATEGORIAS!$A:$A,MATCH($U713,SUBCATEGORIAS!$B:$B,0)))</f>
        <v/>
      </c>
      <c r="X713" t="str">
        <f t="shared" si="182"/>
        <v/>
      </c>
      <c r="Y713" t="str">
        <f t="shared" si="187"/>
        <v/>
      </c>
      <c r="Z713" t="str">
        <f t="shared" si="188"/>
        <v/>
      </c>
      <c r="AB713">
        <v>711</v>
      </c>
      <c r="AC713" t="str">
        <f t="shared" si="191"/>
        <v/>
      </c>
      <c r="AD713" t="str">
        <f>IFERROR(IF(MATCH($AC707,$P:$P,0)&gt;0,CONCATENATE("id_subcategoria: '",INDEX($W:$W,MATCH($AC707,$P:$P,0)),"',"),0),"")</f>
        <v>id_subcategoria: '28',</v>
      </c>
      <c r="AI713" t="str">
        <f>IF($D713="","",INDEX(CATEGORIAS!$A:$A,MATCH($D713,CATEGORIAS!$B:$B,0)))</f>
        <v/>
      </c>
      <c r="AJ713" t="str">
        <f>IF($E713="","",INDEX(SUBCATEGORIAS!$A:$A,MATCH($E713,SUBCATEGORIAS!$B:$B,0)))</f>
        <v/>
      </c>
      <c r="AK713" t="str">
        <f t="shared" si="183"/>
        <v/>
      </c>
      <c r="AM713" s="2" t="str">
        <f t="shared" si="189"/>
        <v/>
      </c>
      <c r="AN713" t="str">
        <f t="shared" si="190"/>
        <v/>
      </c>
      <c r="AO713" t="str">
        <f t="shared" si="184"/>
        <v/>
      </c>
      <c r="AP713" t="str">
        <f t="shared" si="185"/>
        <v/>
      </c>
    </row>
    <row r="714" spans="1:42" x14ac:dyDescent="0.25">
      <c r="A714" t="str">
        <f>IF(C714="","",MAX($A$2:A713)+1)</f>
        <v/>
      </c>
      <c r="B714" s="3" t="str">
        <f>IF(C714="","",IF(COUNTIF($C$2:$C713,$C714)=0,MAX($B$2:$B713)+1,""))</f>
        <v/>
      </c>
      <c r="L714" t="s">
        <v>625</v>
      </c>
      <c r="M714" s="3" t="str">
        <f t="shared" si="186"/>
        <v/>
      </c>
      <c r="N714" s="3" t="str">
        <f>IF(C714="","",IF(AND(C714&lt;&gt;"",D714&lt;&gt;"",E714&lt;&gt;"",I714&lt;&gt;"",M714&lt;&gt;"",J714&lt;&gt;"",IFERROR(MATCH(INDEX($B:$B,MATCH($C714,$C:$C,0)),IMAGENES!$B:$B,0),-1)&gt;0),"'si'","'no'"))</f>
        <v/>
      </c>
      <c r="P714" t="str">
        <f t="shared" si="176"/>
        <v/>
      </c>
      <c r="Q714" t="str">
        <f t="shared" si="177"/>
        <v/>
      </c>
      <c r="R714" t="str">
        <f t="shared" si="178"/>
        <v/>
      </c>
      <c r="S714" t="str">
        <f t="shared" si="179"/>
        <v/>
      </c>
      <c r="T714" t="str">
        <f t="shared" si="180"/>
        <v/>
      </c>
      <c r="U714" t="str">
        <f t="shared" si="181"/>
        <v/>
      </c>
      <c r="V714" t="str">
        <f>IF($T714="","",INDEX(CATEGORIAS!$A:$A,MATCH($T714,CATEGORIAS!$B:$B,0)))</f>
        <v/>
      </c>
      <c r="W714" t="str">
        <f>IF($U714="","",INDEX(SUBCATEGORIAS!$A:$A,MATCH($U714,SUBCATEGORIAS!$B:$B,0)))</f>
        <v/>
      </c>
      <c r="X714" t="str">
        <f t="shared" si="182"/>
        <v/>
      </c>
      <c r="Y714" t="str">
        <f t="shared" si="187"/>
        <v/>
      </c>
      <c r="Z714" t="str">
        <f t="shared" si="188"/>
        <v/>
      </c>
      <c r="AB714">
        <v>712</v>
      </c>
      <c r="AC714" t="str">
        <f t="shared" si="191"/>
        <v/>
      </c>
      <c r="AD714" t="str">
        <f>IFERROR(IF(MATCH($AC707,$P:$P,0)&gt;0,CONCATENATE("precio: ",INDEX($X:$X,MATCH($AC707,$P:$P,0)),","),0),"")</f>
        <v>precio: 9990,</v>
      </c>
      <c r="AI714" t="str">
        <f>IF($D714="","",INDEX(CATEGORIAS!$A:$A,MATCH($D714,CATEGORIAS!$B:$B,0)))</f>
        <v/>
      </c>
      <c r="AJ714" t="str">
        <f>IF($E714="","",INDEX(SUBCATEGORIAS!$A:$A,MATCH($E714,SUBCATEGORIAS!$B:$B,0)))</f>
        <v/>
      </c>
      <c r="AK714" t="str">
        <f t="shared" si="183"/>
        <v/>
      </c>
      <c r="AM714" s="2" t="str">
        <f t="shared" si="189"/>
        <v/>
      </c>
      <c r="AN714" t="str">
        <f t="shared" si="190"/>
        <v/>
      </c>
      <c r="AO714" t="str">
        <f t="shared" si="184"/>
        <v/>
      </c>
      <c r="AP714" t="str">
        <f t="shared" si="185"/>
        <v/>
      </c>
    </row>
    <row r="715" spans="1:42" x14ac:dyDescent="0.25">
      <c r="A715" t="str">
        <f>IF(C715="","",MAX($A$2:A714)+1)</f>
        <v/>
      </c>
      <c r="B715" s="3" t="str">
        <f>IF(C715="","",IF(COUNTIF($C$2:$C714,$C715)=0,MAX($B$2:$B714)+1,""))</f>
        <v/>
      </c>
      <c r="L715" t="s">
        <v>625</v>
      </c>
      <c r="M715" s="3" t="str">
        <f t="shared" si="186"/>
        <v/>
      </c>
      <c r="N715" s="3" t="str">
        <f>IF(C715="","",IF(AND(C715&lt;&gt;"",D715&lt;&gt;"",E715&lt;&gt;"",I715&lt;&gt;"",M715&lt;&gt;"",J715&lt;&gt;"",IFERROR(MATCH(INDEX($B:$B,MATCH($C715,$C:$C,0)),IMAGENES!$B:$B,0),-1)&gt;0),"'si'","'no'"))</f>
        <v/>
      </c>
      <c r="P715" t="str">
        <f t="shared" si="176"/>
        <v/>
      </c>
      <c r="Q715" t="str">
        <f t="shared" si="177"/>
        <v/>
      </c>
      <c r="R715" t="str">
        <f t="shared" si="178"/>
        <v/>
      </c>
      <c r="S715" t="str">
        <f t="shared" si="179"/>
        <v/>
      </c>
      <c r="T715" t="str">
        <f t="shared" si="180"/>
        <v/>
      </c>
      <c r="U715" t="str">
        <f t="shared" si="181"/>
        <v/>
      </c>
      <c r="V715" t="str">
        <f>IF($T715="","",INDEX(CATEGORIAS!$A:$A,MATCH($T715,CATEGORIAS!$B:$B,0)))</f>
        <v/>
      </c>
      <c r="W715" t="str">
        <f>IF($U715="","",INDEX(SUBCATEGORIAS!$A:$A,MATCH($U715,SUBCATEGORIAS!$B:$B,0)))</f>
        <v/>
      </c>
      <c r="X715" t="str">
        <f t="shared" si="182"/>
        <v/>
      </c>
      <c r="Y715" t="str">
        <f t="shared" si="187"/>
        <v/>
      </c>
      <c r="Z715" t="str">
        <f t="shared" si="188"/>
        <v/>
      </c>
      <c r="AB715">
        <v>713</v>
      </c>
      <c r="AC715" t="str">
        <f t="shared" si="191"/>
        <v/>
      </c>
      <c r="AD715" t="str">
        <f>IFERROR(IF(MATCH($AC707,$P:$P,0)&gt;0,CONCATENATE("video: ",IF(OR(INDEX($Y:$Y,MATCH($AC707,$P:$P,0))=0,INDEX($Y:$Y,MATCH($AC707,$P:$P,0))=" ",INDEX($Y:$Y,MATCH($AC707,$P:$P,0))=""),CONCATENATE(CHAR(39),CHAR(39)),CONCATENATE(CHAR(39),INDEX($Y:$Y,MATCH($AC707,$P:$P,0)),CHAR(39))),","),0),"")</f>
        <v>video: '',</v>
      </c>
      <c r="AI715" t="str">
        <f>IF($D715="","",INDEX(CATEGORIAS!$A:$A,MATCH($D715,CATEGORIAS!$B:$B,0)))</f>
        <v/>
      </c>
      <c r="AJ715" t="str">
        <f>IF($E715="","",INDEX(SUBCATEGORIAS!$A:$A,MATCH($E715,SUBCATEGORIAS!$B:$B,0)))</f>
        <v/>
      </c>
      <c r="AK715" t="str">
        <f t="shared" si="183"/>
        <v/>
      </c>
      <c r="AM715" s="2" t="str">
        <f t="shared" si="189"/>
        <v/>
      </c>
      <c r="AN715" t="str">
        <f t="shared" si="190"/>
        <v/>
      </c>
      <c r="AO715" t="str">
        <f t="shared" si="184"/>
        <v/>
      </c>
      <c r="AP715" t="str">
        <f t="shared" si="185"/>
        <v/>
      </c>
    </row>
    <row r="716" spans="1:42" x14ac:dyDescent="0.25">
      <c r="A716" t="str">
        <f>IF(C716="","",MAX($A$2:A715)+1)</f>
        <v/>
      </c>
      <c r="B716" s="3" t="str">
        <f>IF(C716="","",IF(COUNTIF($C$2:$C715,$C716)=0,MAX($B$2:$B715)+1,""))</f>
        <v/>
      </c>
      <c r="L716" t="s">
        <v>625</v>
      </c>
      <c r="M716" s="3" t="str">
        <f t="shared" si="186"/>
        <v/>
      </c>
      <c r="N716" s="3" t="str">
        <f>IF(C716="","",IF(AND(C716&lt;&gt;"",D716&lt;&gt;"",E716&lt;&gt;"",I716&lt;&gt;"",M716&lt;&gt;"",J716&lt;&gt;"",IFERROR(MATCH(INDEX($B:$B,MATCH($C716,$C:$C,0)),IMAGENES!$B:$B,0),-1)&gt;0),"'si'","'no'"))</f>
        <v/>
      </c>
      <c r="P716" t="str">
        <f t="shared" si="176"/>
        <v/>
      </c>
      <c r="Q716" t="str">
        <f t="shared" si="177"/>
        <v/>
      </c>
      <c r="R716" t="str">
        <f t="shared" si="178"/>
        <v/>
      </c>
      <c r="S716" t="str">
        <f t="shared" si="179"/>
        <v/>
      </c>
      <c r="T716" t="str">
        <f t="shared" si="180"/>
        <v/>
      </c>
      <c r="U716" t="str">
        <f t="shared" si="181"/>
        <v/>
      </c>
      <c r="V716" t="str">
        <f>IF($T716="","",INDEX(CATEGORIAS!$A:$A,MATCH($T716,CATEGORIAS!$B:$B,0)))</f>
        <v/>
      </c>
      <c r="W716" t="str">
        <f>IF($U716="","",INDEX(SUBCATEGORIAS!$A:$A,MATCH($U716,SUBCATEGORIAS!$B:$B,0)))</f>
        <v/>
      </c>
      <c r="X716" t="str">
        <f t="shared" si="182"/>
        <v/>
      </c>
      <c r="Y716" t="str">
        <f t="shared" si="187"/>
        <v/>
      </c>
      <c r="Z716" t="str">
        <f t="shared" si="188"/>
        <v/>
      </c>
      <c r="AB716">
        <v>714</v>
      </c>
      <c r="AC716" t="str">
        <f t="shared" si="191"/>
        <v/>
      </c>
      <c r="AD716" t="str">
        <f>IFERROR(IF(MATCH($AC707,$P:$P,0)&gt;0,CONCATENATE("disponible: ",INDEX($Z:$Z,MATCH($AC707,$P:$P,0)),","),0),"")</f>
        <v>disponible: 'si',</v>
      </c>
      <c r="AI716" t="str">
        <f>IF($D716="","",INDEX(CATEGORIAS!$A:$A,MATCH($D716,CATEGORIAS!$B:$B,0)))</f>
        <v/>
      </c>
      <c r="AJ716" t="str">
        <f>IF($E716="","",INDEX(SUBCATEGORIAS!$A:$A,MATCH($E716,SUBCATEGORIAS!$B:$B,0)))</f>
        <v/>
      </c>
      <c r="AK716" t="str">
        <f t="shared" si="183"/>
        <v/>
      </c>
      <c r="AM716" s="2" t="str">
        <f t="shared" si="189"/>
        <v/>
      </c>
      <c r="AN716" t="str">
        <f t="shared" si="190"/>
        <v/>
      </c>
      <c r="AO716" t="str">
        <f t="shared" si="184"/>
        <v/>
      </c>
      <c r="AP716" t="str">
        <f t="shared" si="185"/>
        <v/>
      </c>
    </row>
    <row r="717" spans="1:42" x14ac:dyDescent="0.25">
      <c r="A717" t="str">
        <f>IF(C717="","",MAX($A$2:A716)+1)</f>
        <v/>
      </c>
      <c r="B717" s="3" t="str">
        <f>IF(C717="","",IF(COUNTIF($C$2:$C716,$C717)=0,MAX($B$2:$B716)+1,""))</f>
        <v/>
      </c>
      <c r="L717" t="s">
        <v>625</v>
      </c>
      <c r="M717" s="3" t="str">
        <f t="shared" si="186"/>
        <v/>
      </c>
      <c r="N717" s="3" t="str">
        <f>IF(C717="","",IF(AND(C717&lt;&gt;"",D717&lt;&gt;"",E717&lt;&gt;"",I717&lt;&gt;"",M717&lt;&gt;"",J717&lt;&gt;"",IFERROR(MATCH(INDEX($B:$B,MATCH($C717,$C:$C,0)),IMAGENES!$B:$B,0),-1)&gt;0),"'si'","'no'"))</f>
        <v/>
      </c>
      <c r="P717" t="str">
        <f t="shared" si="176"/>
        <v/>
      </c>
      <c r="Q717" t="str">
        <f t="shared" si="177"/>
        <v/>
      </c>
      <c r="R717" t="str">
        <f t="shared" si="178"/>
        <v/>
      </c>
      <c r="S717" t="str">
        <f t="shared" si="179"/>
        <v/>
      </c>
      <c r="T717" t="str">
        <f t="shared" si="180"/>
        <v/>
      </c>
      <c r="U717" t="str">
        <f t="shared" si="181"/>
        <v/>
      </c>
      <c r="V717" t="str">
        <f>IF($T717="","",INDEX(CATEGORIAS!$A:$A,MATCH($T717,CATEGORIAS!$B:$B,0)))</f>
        <v/>
      </c>
      <c r="W717" t="str">
        <f>IF($U717="","",INDEX(SUBCATEGORIAS!$A:$A,MATCH($U717,SUBCATEGORIAS!$B:$B,0)))</f>
        <v/>
      </c>
      <c r="X717" t="str">
        <f t="shared" si="182"/>
        <v/>
      </c>
      <c r="Y717" t="str">
        <f t="shared" si="187"/>
        <v/>
      </c>
      <c r="Z717" t="str">
        <f t="shared" si="188"/>
        <v/>
      </c>
      <c r="AB717">
        <v>715</v>
      </c>
      <c r="AC717" t="str">
        <f t="shared" si="191"/>
        <v/>
      </c>
      <c r="AD717" t="str">
        <f>IFERROR(IF(MATCH($AC707,$P:$P,0)&gt;0,"},",0),"")</f>
        <v>},</v>
      </c>
      <c r="AI717" t="str">
        <f>IF($D717="","",INDEX(CATEGORIAS!$A:$A,MATCH($D717,CATEGORIAS!$B:$B,0)))</f>
        <v/>
      </c>
      <c r="AJ717" t="str">
        <f>IF($E717="","",INDEX(SUBCATEGORIAS!$A:$A,MATCH($E717,SUBCATEGORIAS!$B:$B,0)))</f>
        <v/>
      </c>
      <c r="AK717" t="str">
        <f t="shared" si="183"/>
        <v/>
      </c>
      <c r="AM717" s="2" t="str">
        <f t="shared" si="189"/>
        <v/>
      </c>
      <c r="AN717" t="str">
        <f t="shared" si="190"/>
        <v/>
      </c>
      <c r="AO717" t="str">
        <f t="shared" si="184"/>
        <v/>
      </c>
      <c r="AP717" t="str">
        <f t="shared" si="185"/>
        <v/>
      </c>
    </row>
    <row r="718" spans="1:42" x14ac:dyDescent="0.25">
      <c r="A718" t="str">
        <f>IF(C718="","",MAX($A$2:A717)+1)</f>
        <v/>
      </c>
      <c r="B718" s="3" t="str">
        <f>IF(C718="","",IF(COUNTIF($C$2:$C717,$C718)=0,MAX($B$2:$B717)+1,""))</f>
        <v/>
      </c>
      <c r="L718" t="s">
        <v>625</v>
      </c>
      <c r="M718" s="3" t="str">
        <f t="shared" si="186"/>
        <v/>
      </c>
      <c r="N718" s="3" t="str">
        <f>IF(C718="","",IF(AND(C718&lt;&gt;"",D718&lt;&gt;"",E718&lt;&gt;"",I718&lt;&gt;"",M718&lt;&gt;"",J718&lt;&gt;"",IFERROR(MATCH(INDEX($B:$B,MATCH($C718,$C:$C,0)),IMAGENES!$B:$B,0),-1)&gt;0),"'si'","'no'"))</f>
        <v/>
      </c>
      <c r="P718" t="str">
        <f t="shared" si="176"/>
        <v/>
      </c>
      <c r="Q718" t="str">
        <f t="shared" si="177"/>
        <v/>
      </c>
      <c r="R718" t="str">
        <f t="shared" si="178"/>
        <v/>
      </c>
      <c r="S718" t="str">
        <f t="shared" si="179"/>
        <v/>
      </c>
      <c r="T718" t="str">
        <f t="shared" si="180"/>
        <v/>
      </c>
      <c r="U718" t="str">
        <f t="shared" si="181"/>
        <v/>
      </c>
      <c r="V718" t="str">
        <f>IF($T718="","",INDEX(CATEGORIAS!$A:$A,MATCH($T718,CATEGORIAS!$B:$B,0)))</f>
        <v/>
      </c>
      <c r="W718" t="str">
        <f>IF($U718="","",INDEX(SUBCATEGORIAS!$A:$A,MATCH($U718,SUBCATEGORIAS!$B:$B,0)))</f>
        <v/>
      </c>
      <c r="X718" t="str">
        <f t="shared" si="182"/>
        <v/>
      </c>
      <c r="Y718" t="str">
        <f t="shared" si="187"/>
        <v/>
      </c>
      <c r="Z718" t="str">
        <f t="shared" si="188"/>
        <v/>
      </c>
      <c r="AB718">
        <v>716</v>
      </c>
      <c r="AC718">
        <f t="shared" si="191"/>
        <v>66</v>
      </c>
      <c r="AD718" t="str">
        <f>IFERROR(IF(MATCH($AC718,$P:$P,0)&gt;0,"{",0),"")</f>
        <v>{</v>
      </c>
      <c r="AI718" t="str">
        <f>IF($D718="","",INDEX(CATEGORIAS!$A:$A,MATCH($D718,CATEGORIAS!$B:$B,0)))</f>
        <v/>
      </c>
      <c r="AJ718" t="str">
        <f>IF($E718="","",INDEX(SUBCATEGORIAS!$A:$A,MATCH($E718,SUBCATEGORIAS!$B:$B,0)))</f>
        <v/>
      </c>
      <c r="AK718" t="str">
        <f t="shared" si="183"/>
        <v/>
      </c>
      <c r="AM718" s="2" t="str">
        <f t="shared" si="189"/>
        <v/>
      </c>
      <c r="AN718" t="str">
        <f t="shared" si="190"/>
        <v/>
      </c>
      <c r="AO718" t="str">
        <f t="shared" si="184"/>
        <v/>
      </c>
      <c r="AP718" t="str">
        <f t="shared" si="185"/>
        <v/>
      </c>
    </row>
    <row r="719" spans="1:42" x14ac:dyDescent="0.25">
      <c r="A719" t="str">
        <f>IF(C719="","",MAX($A$2:A718)+1)</f>
        <v/>
      </c>
      <c r="B719" s="3" t="str">
        <f>IF(C719="","",IF(COUNTIF($C$2:$C718,$C719)=0,MAX($B$2:$B718)+1,""))</f>
        <v/>
      </c>
      <c r="L719" t="s">
        <v>625</v>
      </c>
      <c r="M719" s="3" t="str">
        <f t="shared" si="186"/>
        <v/>
      </c>
      <c r="N719" s="3" t="str">
        <f>IF(C719="","",IF(AND(C719&lt;&gt;"",D719&lt;&gt;"",E719&lt;&gt;"",I719&lt;&gt;"",M719&lt;&gt;"",J719&lt;&gt;"",IFERROR(MATCH(INDEX($B:$B,MATCH($C719,$C:$C,0)),IMAGENES!$B:$B,0),-1)&gt;0),"'si'","'no'"))</f>
        <v/>
      </c>
      <c r="P719" t="str">
        <f t="shared" si="176"/>
        <v/>
      </c>
      <c r="Q719" t="str">
        <f t="shared" si="177"/>
        <v/>
      </c>
      <c r="R719" t="str">
        <f t="shared" si="178"/>
        <v/>
      </c>
      <c r="S719" t="str">
        <f t="shared" si="179"/>
        <v/>
      </c>
      <c r="T719" t="str">
        <f t="shared" si="180"/>
        <v/>
      </c>
      <c r="U719" t="str">
        <f t="shared" si="181"/>
        <v/>
      </c>
      <c r="V719" t="str">
        <f>IF($T719="","",INDEX(CATEGORIAS!$A:$A,MATCH($T719,CATEGORIAS!$B:$B,0)))</f>
        <v/>
      </c>
      <c r="W719" t="str">
        <f>IF($U719="","",INDEX(SUBCATEGORIAS!$A:$A,MATCH($U719,SUBCATEGORIAS!$B:$B,0)))</f>
        <v/>
      </c>
      <c r="X719" t="str">
        <f t="shared" si="182"/>
        <v/>
      </c>
      <c r="Y719" t="str">
        <f t="shared" si="187"/>
        <v/>
      </c>
      <c r="Z719" t="str">
        <f t="shared" si="188"/>
        <v/>
      </c>
      <c r="AB719">
        <v>717</v>
      </c>
      <c r="AC719" t="str">
        <f t="shared" si="191"/>
        <v/>
      </c>
      <c r="AD719" t="str">
        <f>IFERROR(IF(MATCH($AC718,$P:$P,0)&gt;0,CONCATENATE("id_articulo: ",$AC718,","),0),"")</f>
        <v>id_articulo: 66,</v>
      </c>
      <c r="AI719" t="str">
        <f>IF($D719="","",INDEX(CATEGORIAS!$A:$A,MATCH($D719,CATEGORIAS!$B:$B,0)))</f>
        <v/>
      </c>
      <c r="AJ719" t="str">
        <f>IF($E719="","",INDEX(SUBCATEGORIAS!$A:$A,MATCH($E719,SUBCATEGORIAS!$B:$B,0)))</f>
        <v/>
      </c>
      <c r="AK719" t="str">
        <f t="shared" si="183"/>
        <v/>
      </c>
      <c r="AM719" s="2" t="str">
        <f t="shared" si="189"/>
        <v/>
      </c>
      <c r="AN719" t="str">
        <f t="shared" si="190"/>
        <v/>
      </c>
      <c r="AO719" t="str">
        <f t="shared" si="184"/>
        <v/>
      </c>
      <c r="AP719" t="str">
        <f t="shared" si="185"/>
        <v/>
      </c>
    </row>
    <row r="720" spans="1:42" x14ac:dyDescent="0.25">
      <c r="A720" t="str">
        <f>IF(C720="","",MAX($A$2:A719)+1)</f>
        <v/>
      </c>
      <c r="B720" s="3" t="str">
        <f>IF(C720="","",IF(COUNTIF($C$2:$C719,$C720)=0,MAX($B$2:$B719)+1,""))</f>
        <v/>
      </c>
      <c r="L720" t="s">
        <v>625</v>
      </c>
      <c r="M720" s="3" t="str">
        <f t="shared" si="186"/>
        <v/>
      </c>
      <c r="N720" s="3" t="str">
        <f>IF(C720="","",IF(AND(C720&lt;&gt;"",D720&lt;&gt;"",E720&lt;&gt;"",I720&lt;&gt;"",M720&lt;&gt;"",J720&lt;&gt;"",IFERROR(MATCH(INDEX($B:$B,MATCH($C720,$C:$C,0)),IMAGENES!$B:$B,0),-1)&gt;0),"'si'","'no'"))</f>
        <v/>
      </c>
      <c r="P720" t="str">
        <f t="shared" si="176"/>
        <v/>
      </c>
      <c r="Q720" t="str">
        <f t="shared" si="177"/>
        <v/>
      </c>
      <c r="R720" t="str">
        <f t="shared" si="178"/>
        <v/>
      </c>
      <c r="S720" t="str">
        <f t="shared" si="179"/>
        <v/>
      </c>
      <c r="T720" t="str">
        <f t="shared" si="180"/>
        <v/>
      </c>
      <c r="U720" t="str">
        <f t="shared" si="181"/>
        <v/>
      </c>
      <c r="V720" t="str">
        <f>IF($T720="","",INDEX(CATEGORIAS!$A:$A,MATCH($T720,CATEGORIAS!$B:$B,0)))</f>
        <v/>
      </c>
      <c r="W720" t="str">
        <f>IF($U720="","",INDEX(SUBCATEGORIAS!$A:$A,MATCH($U720,SUBCATEGORIAS!$B:$B,0)))</f>
        <v/>
      </c>
      <c r="X720" t="str">
        <f t="shared" si="182"/>
        <v/>
      </c>
      <c r="Y720" t="str">
        <f t="shared" si="187"/>
        <v/>
      </c>
      <c r="Z720" t="str">
        <f t="shared" si="188"/>
        <v/>
      </c>
      <c r="AB720">
        <v>718</v>
      </c>
      <c r="AC720" t="str">
        <f t="shared" si="191"/>
        <v/>
      </c>
      <c r="AD720" t="str">
        <f>IFERROR(IF(MATCH($AC718,$P:$P,0)&gt;0,CONCATENATE("nombre: '",INDEX($Q:$Q,MATCH($AC718,$P:$P,0)),"',"),0),"")</f>
        <v>nombre: 'Aromatizador Manzana Canela Con Gatillo 350 ml',</v>
      </c>
      <c r="AI720" t="str">
        <f>IF($D720="","",INDEX(CATEGORIAS!$A:$A,MATCH($D720,CATEGORIAS!$B:$B,0)))</f>
        <v/>
      </c>
      <c r="AJ720" t="str">
        <f>IF($E720="","",INDEX(SUBCATEGORIAS!$A:$A,MATCH($E720,SUBCATEGORIAS!$B:$B,0)))</f>
        <v/>
      </c>
      <c r="AK720" t="str">
        <f t="shared" si="183"/>
        <v/>
      </c>
      <c r="AM720" s="2" t="str">
        <f t="shared" si="189"/>
        <v/>
      </c>
      <c r="AN720" t="str">
        <f t="shared" si="190"/>
        <v/>
      </c>
      <c r="AO720" t="str">
        <f t="shared" si="184"/>
        <v/>
      </c>
      <c r="AP720" t="str">
        <f t="shared" si="185"/>
        <v/>
      </c>
    </row>
    <row r="721" spans="1:42" x14ac:dyDescent="0.25">
      <c r="A721" t="str">
        <f>IF(C721="","",MAX($A$2:A720)+1)</f>
        <v/>
      </c>
      <c r="B721" s="3" t="str">
        <f>IF(C721="","",IF(COUNTIF($C$2:$C720,$C721)=0,MAX($B$2:$B720)+1,""))</f>
        <v/>
      </c>
      <c r="L721" t="s">
        <v>625</v>
      </c>
      <c r="M721" s="3" t="str">
        <f t="shared" si="186"/>
        <v/>
      </c>
      <c r="N721" s="3" t="str">
        <f>IF(C721="","",IF(AND(C721&lt;&gt;"",D721&lt;&gt;"",E721&lt;&gt;"",I721&lt;&gt;"",M721&lt;&gt;"",J721&lt;&gt;"",IFERROR(MATCH(INDEX($B:$B,MATCH($C721,$C:$C,0)),IMAGENES!$B:$B,0),-1)&gt;0),"'si'","'no'"))</f>
        <v/>
      </c>
      <c r="P721" t="str">
        <f t="shared" si="176"/>
        <v/>
      </c>
      <c r="Q721" t="str">
        <f t="shared" si="177"/>
        <v/>
      </c>
      <c r="R721" t="str">
        <f t="shared" si="178"/>
        <v/>
      </c>
      <c r="S721" t="str">
        <f t="shared" si="179"/>
        <v/>
      </c>
      <c r="T721" t="str">
        <f t="shared" si="180"/>
        <v/>
      </c>
      <c r="U721" t="str">
        <f t="shared" si="181"/>
        <v/>
      </c>
      <c r="V721" t="str">
        <f>IF($T721="","",INDEX(CATEGORIAS!$A:$A,MATCH($T721,CATEGORIAS!$B:$B,0)))</f>
        <v/>
      </c>
      <c r="W721" t="str">
        <f>IF($U721="","",INDEX(SUBCATEGORIAS!$A:$A,MATCH($U721,SUBCATEGORIAS!$B:$B,0)))</f>
        <v/>
      </c>
      <c r="X721" t="str">
        <f t="shared" si="182"/>
        <v/>
      </c>
      <c r="Y721" t="str">
        <f t="shared" si="187"/>
        <v/>
      </c>
      <c r="Z721" t="str">
        <f t="shared" si="188"/>
        <v/>
      </c>
      <c r="AB721">
        <v>719</v>
      </c>
      <c r="AC721" t="str">
        <f t="shared" si="191"/>
        <v/>
      </c>
      <c r="AD721" t="str">
        <f>IFERROR(IF(MATCH($AC718,$P:$P,0)&gt;0,CONCATENATE("descripcion: '",INDEX($R:$R,MATCH($AC718,$P:$P,0)),"',"),0),"")</f>
        <v>descripcion: 'Aromatizador de ambientes líquido.',</v>
      </c>
      <c r="AI721" t="str">
        <f>IF($D721="","",INDEX(CATEGORIAS!$A:$A,MATCH($D721,CATEGORIAS!$B:$B,0)))</f>
        <v/>
      </c>
      <c r="AJ721" t="str">
        <f>IF($E721="","",INDEX(SUBCATEGORIAS!$A:$A,MATCH($E721,SUBCATEGORIAS!$B:$B,0)))</f>
        <v/>
      </c>
      <c r="AK721" t="str">
        <f t="shared" si="183"/>
        <v/>
      </c>
      <c r="AM721" s="2" t="str">
        <f t="shared" si="189"/>
        <v/>
      </c>
      <c r="AN721" t="str">
        <f t="shared" si="190"/>
        <v/>
      </c>
      <c r="AO721" t="str">
        <f t="shared" si="184"/>
        <v/>
      </c>
      <c r="AP721" t="str">
        <f t="shared" si="185"/>
        <v/>
      </c>
    </row>
    <row r="722" spans="1:42" x14ac:dyDescent="0.25">
      <c r="A722" t="str">
        <f>IF(C722="","",MAX($A$2:A721)+1)</f>
        <v/>
      </c>
      <c r="B722" s="3" t="str">
        <f>IF(C722="","",IF(COUNTIF($C$2:$C721,$C722)=0,MAX($B$2:$B721)+1,""))</f>
        <v/>
      </c>
      <c r="L722" t="s">
        <v>625</v>
      </c>
      <c r="M722" s="3" t="str">
        <f t="shared" si="186"/>
        <v/>
      </c>
      <c r="N722" s="3" t="str">
        <f>IF(C722="","",IF(AND(C722&lt;&gt;"",D722&lt;&gt;"",E722&lt;&gt;"",I722&lt;&gt;"",M722&lt;&gt;"",J722&lt;&gt;"",IFERROR(MATCH(INDEX($B:$B,MATCH($C722,$C:$C,0)),IMAGENES!$B:$B,0),-1)&gt;0),"'si'","'no'"))</f>
        <v/>
      </c>
      <c r="P722" t="str">
        <f t="shared" si="176"/>
        <v/>
      </c>
      <c r="Q722" t="str">
        <f t="shared" si="177"/>
        <v/>
      </c>
      <c r="R722" t="str">
        <f t="shared" si="178"/>
        <v/>
      </c>
      <c r="S722" t="str">
        <f t="shared" si="179"/>
        <v/>
      </c>
      <c r="T722" t="str">
        <f t="shared" si="180"/>
        <v/>
      </c>
      <c r="U722" t="str">
        <f t="shared" si="181"/>
        <v/>
      </c>
      <c r="V722" t="str">
        <f>IF($T722="","",INDEX(CATEGORIAS!$A:$A,MATCH($T722,CATEGORIAS!$B:$B,0)))</f>
        <v/>
      </c>
      <c r="W722" t="str">
        <f>IF($U722="","",INDEX(SUBCATEGORIAS!$A:$A,MATCH($U722,SUBCATEGORIAS!$B:$B,0)))</f>
        <v/>
      </c>
      <c r="X722" t="str">
        <f t="shared" si="182"/>
        <v/>
      </c>
      <c r="Y722" t="str">
        <f t="shared" si="187"/>
        <v/>
      </c>
      <c r="Z722" t="str">
        <f t="shared" si="188"/>
        <v/>
      </c>
      <c r="AB722">
        <v>720</v>
      </c>
      <c r="AC722" t="str">
        <f t="shared" si="191"/>
        <v/>
      </c>
      <c r="AD722" t="str">
        <f>IFERROR(IF(MATCH($AC718,$P:$P,0)&gt;0,CONCATENATE("descripcion_larga: '",INDEX($S:$S,MATCH($AC718,$P:$P,0)),"',"),0),"")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22" t="str">
        <f>IF($D722="","",INDEX(CATEGORIAS!$A:$A,MATCH($D722,CATEGORIAS!$B:$B,0)))</f>
        <v/>
      </c>
      <c r="AJ722" t="str">
        <f>IF($E722="","",INDEX(SUBCATEGORIAS!$A:$A,MATCH($E722,SUBCATEGORIAS!$B:$B,0)))</f>
        <v/>
      </c>
      <c r="AK722" t="str">
        <f t="shared" si="183"/>
        <v/>
      </c>
      <c r="AM722" s="2" t="str">
        <f t="shared" si="189"/>
        <v/>
      </c>
      <c r="AN722" t="str">
        <f t="shared" si="190"/>
        <v/>
      </c>
      <c r="AO722" t="str">
        <f t="shared" si="184"/>
        <v/>
      </c>
      <c r="AP722" t="str">
        <f t="shared" si="185"/>
        <v/>
      </c>
    </row>
    <row r="723" spans="1:42" x14ac:dyDescent="0.25">
      <c r="A723" t="str">
        <f>IF(C723="","",MAX($A$2:A722)+1)</f>
        <v/>
      </c>
      <c r="B723" s="3" t="str">
        <f>IF(C723="","",IF(COUNTIF($C$2:$C722,$C723)=0,MAX($B$2:$B722)+1,""))</f>
        <v/>
      </c>
      <c r="L723" t="s">
        <v>625</v>
      </c>
      <c r="M723" s="3" t="str">
        <f t="shared" si="186"/>
        <v/>
      </c>
      <c r="N723" s="3" t="str">
        <f>IF(C723="","",IF(AND(C723&lt;&gt;"",D723&lt;&gt;"",E723&lt;&gt;"",I723&lt;&gt;"",M723&lt;&gt;"",J723&lt;&gt;"",IFERROR(MATCH(INDEX($B:$B,MATCH($C723,$C:$C,0)),IMAGENES!$B:$B,0),-1)&gt;0),"'si'","'no'"))</f>
        <v/>
      </c>
      <c r="P723" t="str">
        <f t="shared" si="176"/>
        <v/>
      </c>
      <c r="Q723" t="str">
        <f t="shared" si="177"/>
        <v/>
      </c>
      <c r="R723" t="str">
        <f t="shared" si="178"/>
        <v/>
      </c>
      <c r="S723" t="str">
        <f t="shared" si="179"/>
        <v/>
      </c>
      <c r="T723" t="str">
        <f t="shared" si="180"/>
        <v/>
      </c>
      <c r="U723" t="str">
        <f t="shared" si="181"/>
        <v/>
      </c>
      <c r="V723" t="str">
        <f>IF($T723="","",INDEX(CATEGORIAS!$A:$A,MATCH($T723,CATEGORIAS!$B:$B,0)))</f>
        <v/>
      </c>
      <c r="W723" t="str">
        <f>IF($U723="","",INDEX(SUBCATEGORIAS!$A:$A,MATCH($U723,SUBCATEGORIAS!$B:$B,0)))</f>
        <v/>
      </c>
      <c r="X723" t="str">
        <f t="shared" si="182"/>
        <v/>
      </c>
      <c r="Y723" t="str">
        <f t="shared" si="187"/>
        <v/>
      </c>
      <c r="Z723" t="str">
        <f t="shared" si="188"/>
        <v/>
      </c>
      <c r="AB723">
        <v>721</v>
      </c>
      <c r="AC723" t="str">
        <f t="shared" si="191"/>
        <v/>
      </c>
      <c r="AD723" t="str">
        <f>IFERROR(IF(MATCH($AC718,$P:$P,0)&gt;0,CONCATENATE("id_categoria: '",INDEX($V:$V,MATCH($AC718,$P:$P,0)),"',"),0),"")</f>
        <v>id_categoria: '2',</v>
      </c>
      <c r="AI723" t="str">
        <f>IF($D723="","",INDEX(CATEGORIAS!$A:$A,MATCH($D723,CATEGORIAS!$B:$B,0)))</f>
        <v/>
      </c>
      <c r="AJ723" t="str">
        <f>IF($E723="","",INDEX(SUBCATEGORIAS!$A:$A,MATCH($E723,SUBCATEGORIAS!$B:$B,0)))</f>
        <v/>
      </c>
      <c r="AK723" t="str">
        <f t="shared" si="183"/>
        <v/>
      </c>
      <c r="AM723" s="2" t="str">
        <f t="shared" si="189"/>
        <v/>
      </c>
      <c r="AN723" t="str">
        <f t="shared" si="190"/>
        <v/>
      </c>
      <c r="AO723" t="str">
        <f t="shared" si="184"/>
        <v/>
      </c>
      <c r="AP723" t="str">
        <f t="shared" si="185"/>
        <v/>
      </c>
    </row>
    <row r="724" spans="1:42" x14ac:dyDescent="0.25">
      <c r="A724" t="str">
        <f>IF(C724="","",MAX($A$2:A723)+1)</f>
        <v/>
      </c>
      <c r="B724" s="3" t="str">
        <f>IF(C724="","",IF(COUNTIF($C$2:$C723,$C724)=0,MAX($B$2:$B723)+1,""))</f>
        <v/>
      </c>
      <c r="L724" t="s">
        <v>625</v>
      </c>
      <c r="M724" s="3" t="str">
        <f t="shared" si="186"/>
        <v/>
      </c>
      <c r="N724" s="3" t="str">
        <f>IF(C724="","",IF(AND(C724&lt;&gt;"",D724&lt;&gt;"",E724&lt;&gt;"",I724&lt;&gt;"",M724&lt;&gt;"",J724&lt;&gt;"",IFERROR(MATCH(INDEX($B:$B,MATCH($C724,$C:$C,0)),IMAGENES!$B:$B,0),-1)&gt;0),"'si'","'no'"))</f>
        <v/>
      </c>
      <c r="P724" t="str">
        <f t="shared" si="176"/>
        <v/>
      </c>
      <c r="Q724" t="str">
        <f t="shared" si="177"/>
        <v/>
      </c>
      <c r="R724" t="str">
        <f t="shared" si="178"/>
        <v/>
      </c>
      <c r="S724" t="str">
        <f t="shared" si="179"/>
        <v/>
      </c>
      <c r="T724" t="str">
        <f t="shared" si="180"/>
        <v/>
      </c>
      <c r="U724" t="str">
        <f t="shared" si="181"/>
        <v/>
      </c>
      <c r="V724" t="str">
        <f>IF($T724="","",INDEX(CATEGORIAS!$A:$A,MATCH($T724,CATEGORIAS!$B:$B,0)))</f>
        <v/>
      </c>
      <c r="W724" t="str">
        <f>IF($U724="","",INDEX(SUBCATEGORIAS!$A:$A,MATCH($U724,SUBCATEGORIAS!$B:$B,0)))</f>
        <v/>
      </c>
      <c r="X724" t="str">
        <f t="shared" si="182"/>
        <v/>
      </c>
      <c r="Y724" t="str">
        <f t="shared" si="187"/>
        <v/>
      </c>
      <c r="Z724" t="str">
        <f t="shared" si="188"/>
        <v/>
      </c>
      <c r="AB724">
        <v>722</v>
      </c>
      <c r="AC724" t="str">
        <f t="shared" si="191"/>
        <v/>
      </c>
      <c r="AD724" t="str">
        <f>IFERROR(IF(MATCH($AC718,$P:$P,0)&gt;0,CONCATENATE("id_subcategoria: '",INDEX($W:$W,MATCH($AC718,$P:$P,0)),"',"),0),"")</f>
        <v>id_subcategoria: '28',</v>
      </c>
      <c r="AI724" t="str">
        <f>IF($D724="","",INDEX(CATEGORIAS!$A:$A,MATCH($D724,CATEGORIAS!$B:$B,0)))</f>
        <v/>
      </c>
      <c r="AJ724" t="str">
        <f>IF($E724="","",INDEX(SUBCATEGORIAS!$A:$A,MATCH($E724,SUBCATEGORIAS!$B:$B,0)))</f>
        <v/>
      </c>
      <c r="AK724" t="str">
        <f t="shared" si="183"/>
        <v/>
      </c>
      <c r="AM724" s="2" t="str">
        <f t="shared" si="189"/>
        <v/>
      </c>
      <c r="AN724" t="str">
        <f t="shared" si="190"/>
        <v/>
      </c>
      <c r="AO724" t="str">
        <f t="shared" si="184"/>
        <v/>
      </c>
      <c r="AP724" t="str">
        <f t="shared" si="185"/>
        <v/>
      </c>
    </row>
    <row r="725" spans="1:42" x14ac:dyDescent="0.25">
      <c r="A725" t="str">
        <f>IF(C725="","",MAX($A$2:A724)+1)</f>
        <v/>
      </c>
      <c r="B725" s="3" t="str">
        <f>IF(C725="","",IF(COUNTIF($C$2:$C724,$C725)=0,MAX($B$2:$B724)+1,""))</f>
        <v/>
      </c>
      <c r="L725" t="s">
        <v>625</v>
      </c>
      <c r="M725" s="3" t="str">
        <f t="shared" si="186"/>
        <v/>
      </c>
      <c r="N725" s="3" t="str">
        <f>IF(C725="","",IF(AND(C725&lt;&gt;"",D725&lt;&gt;"",E725&lt;&gt;"",I725&lt;&gt;"",M725&lt;&gt;"",J725&lt;&gt;"",IFERROR(MATCH(INDEX($B:$B,MATCH($C725,$C:$C,0)),IMAGENES!$B:$B,0),-1)&gt;0),"'si'","'no'"))</f>
        <v/>
      </c>
      <c r="P725" t="str">
        <f t="shared" si="176"/>
        <v/>
      </c>
      <c r="Q725" t="str">
        <f t="shared" si="177"/>
        <v/>
      </c>
      <c r="R725" t="str">
        <f t="shared" si="178"/>
        <v/>
      </c>
      <c r="S725" t="str">
        <f t="shared" si="179"/>
        <v/>
      </c>
      <c r="T725" t="str">
        <f t="shared" si="180"/>
        <v/>
      </c>
      <c r="U725" t="str">
        <f t="shared" si="181"/>
        <v/>
      </c>
      <c r="V725" t="str">
        <f>IF($T725="","",INDEX(CATEGORIAS!$A:$A,MATCH($T725,CATEGORIAS!$B:$B,0)))</f>
        <v/>
      </c>
      <c r="W725" t="str">
        <f>IF($U725="","",INDEX(SUBCATEGORIAS!$A:$A,MATCH($U725,SUBCATEGORIAS!$B:$B,0)))</f>
        <v/>
      </c>
      <c r="X725" t="str">
        <f t="shared" si="182"/>
        <v/>
      </c>
      <c r="Y725" t="str">
        <f t="shared" si="187"/>
        <v/>
      </c>
      <c r="Z725" t="str">
        <f t="shared" si="188"/>
        <v/>
      </c>
      <c r="AB725">
        <v>723</v>
      </c>
      <c r="AC725" t="str">
        <f t="shared" si="191"/>
        <v/>
      </c>
      <c r="AD725" t="str">
        <f>IFERROR(IF(MATCH($AC718,$P:$P,0)&gt;0,CONCATENATE("precio: ",INDEX($X:$X,MATCH($AC718,$P:$P,0)),","),0),"")</f>
        <v>precio: 9990,</v>
      </c>
      <c r="AI725" t="str">
        <f>IF($D725="","",INDEX(CATEGORIAS!$A:$A,MATCH($D725,CATEGORIAS!$B:$B,0)))</f>
        <v/>
      </c>
      <c r="AJ725" t="str">
        <f>IF($E725="","",INDEX(SUBCATEGORIAS!$A:$A,MATCH($E725,SUBCATEGORIAS!$B:$B,0)))</f>
        <v/>
      </c>
      <c r="AK725" t="str">
        <f t="shared" si="183"/>
        <v/>
      </c>
      <c r="AM725" s="2" t="str">
        <f t="shared" si="189"/>
        <v/>
      </c>
      <c r="AN725" t="str">
        <f t="shared" si="190"/>
        <v/>
      </c>
      <c r="AO725" t="str">
        <f t="shared" si="184"/>
        <v/>
      </c>
      <c r="AP725" t="str">
        <f t="shared" si="185"/>
        <v/>
      </c>
    </row>
    <row r="726" spans="1:42" x14ac:dyDescent="0.25">
      <c r="A726" t="str">
        <f>IF(C726="","",MAX($A$2:A725)+1)</f>
        <v/>
      </c>
      <c r="B726" s="3" t="str">
        <f>IF(C726="","",IF(COUNTIF($C$2:$C725,$C726)=0,MAX($B$2:$B725)+1,""))</f>
        <v/>
      </c>
      <c r="L726" t="s">
        <v>625</v>
      </c>
      <c r="M726" s="3" t="str">
        <f t="shared" si="186"/>
        <v/>
      </c>
      <c r="N726" s="3" t="str">
        <f>IF(C726="","",IF(AND(C726&lt;&gt;"",D726&lt;&gt;"",E726&lt;&gt;"",I726&lt;&gt;"",M726&lt;&gt;"",J726&lt;&gt;"",IFERROR(MATCH(INDEX($B:$B,MATCH($C726,$C:$C,0)),IMAGENES!$B:$B,0),-1)&gt;0),"'si'","'no'"))</f>
        <v/>
      </c>
      <c r="P726" t="str">
        <f t="shared" si="176"/>
        <v/>
      </c>
      <c r="Q726" t="str">
        <f t="shared" si="177"/>
        <v/>
      </c>
      <c r="R726" t="str">
        <f t="shared" si="178"/>
        <v/>
      </c>
      <c r="S726" t="str">
        <f t="shared" si="179"/>
        <v/>
      </c>
      <c r="T726" t="str">
        <f t="shared" si="180"/>
        <v/>
      </c>
      <c r="U726" t="str">
        <f t="shared" si="181"/>
        <v/>
      </c>
      <c r="V726" t="str">
        <f>IF($T726="","",INDEX(CATEGORIAS!$A:$A,MATCH($T726,CATEGORIAS!$B:$B,0)))</f>
        <v/>
      </c>
      <c r="W726" t="str">
        <f>IF($U726="","",INDEX(SUBCATEGORIAS!$A:$A,MATCH($U726,SUBCATEGORIAS!$B:$B,0)))</f>
        <v/>
      </c>
      <c r="X726" t="str">
        <f t="shared" si="182"/>
        <v/>
      </c>
      <c r="Y726" t="str">
        <f t="shared" si="187"/>
        <v/>
      </c>
      <c r="Z726" t="str">
        <f t="shared" si="188"/>
        <v/>
      </c>
      <c r="AB726">
        <v>724</v>
      </c>
      <c r="AC726" t="str">
        <f t="shared" si="191"/>
        <v/>
      </c>
      <c r="AD726" t="str">
        <f>IFERROR(IF(MATCH($AC718,$P:$P,0)&gt;0,CONCATENATE("video: ",IF(OR(INDEX($Y:$Y,MATCH($AC718,$P:$P,0))=0,INDEX($Y:$Y,MATCH($AC718,$P:$P,0))=" ",INDEX($Y:$Y,MATCH($AC718,$P:$P,0))=""),CONCATENATE(CHAR(39),CHAR(39)),CONCATENATE(CHAR(39),INDEX($Y:$Y,MATCH($AC718,$P:$P,0)),CHAR(39))),","),0),"")</f>
        <v>video: '',</v>
      </c>
      <c r="AI726" t="str">
        <f>IF($D726="","",INDEX(CATEGORIAS!$A:$A,MATCH($D726,CATEGORIAS!$B:$B,0)))</f>
        <v/>
      </c>
      <c r="AJ726" t="str">
        <f>IF($E726="","",INDEX(SUBCATEGORIAS!$A:$A,MATCH($E726,SUBCATEGORIAS!$B:$B,0)))</f>
        <v/>
      </c>
      <c r="AK726" t="str">
        <f t="shared" si="183"/>
        <v/>
      </c>
      <c r="AM726" s="2" t="str">
        <f t="shared" si="189"/>
        <v/>
      </c>
      <c r="AN726" t="str">
        <f t="shared" si="190"/>
        <v/>
      </c>
      <c r="AO726" t="str">
        <f t="shared" si="184"/>
        <v/>
      </c>
      <c r="AP726" t="str">
        <f t="shared" si="185"/>
        <v/>
      </c>
    </row>
    <row r="727" spans="1:42" x14ac:dyDescent="0.25">
      <c r="A727" t="str">
        <f>IF(C727="","",MAX($A$2:A726)+1)</f>
        <v/>
      </c>
      <c r="B727" s="3" t="str">
        <f>IF(C727="","",IF(COUNTIF($C$2:$C726,$C727)=0,MAX($B$2:$B726)+1,""))</f>
        <v/>
      </c>
      <c r="L727" t="s">
        <v>625</v>
      </c>
      <c r="M727" s="3" t="str">
        <f t="shared" si="186"/>
        <v/>
      </c>
      <c r="N727" s="3" t="str">
        <f>IF(C727="","",IF(AND(C727&lt;&gt;"",D727&lt;&gt;"",E727&lt;&gt;"",I727&lt;&gt;"",M727&lt;&gt;"",J727&lt;&gt;"",IFERROR(MATCH(INDEX($B:$B,MATCH($C727,$C:$C,0)),IMAGENES!$B:$B,0),-1)&gt;0),"'si'","'no'"))</f>
        <v/>
      </c>
      <c r="P727" t="str">
        <f t="shared" si="176"/>
        <v/>
      </c>
      <c r="Q727" t="str">
        <f t="shared" si="177"/>
        <v/>
      </c>
      <c r="R727" t="str">
        <f t="shared" si="178"/>
        <v/>
      </c>
      <c r="S727" t="str">
        <f t="shared" si="179"/>
        <v/>
      </c>
      <c r="T727" t="str">
        <f t="shared" si="180"/>
        <v/>
      </c>
      <c r="U727" t="str">
        <f t="shared" si="181"/>
        <v/>
      </c>
      <c r="V727" t="str">
        <f>IF($T727="","",INDEX(CATEGORIAS!$A:$A,MATCH($T727,CATEGORIAS!$B:$B,0)))</f>
        <v/>
      </c>
      <c r="W727" t="str">
        <f>IF($U727="","",INDEX(SUBCATEGORIAS!$A:$A,MATCH($U727,SUBCATEGORIAS!$B:$B,0)))</f>
        <v/>
      </c>
      <c r="X727" t="str">
        <f t="shared" si="182"/>
        <v/>
      </c>
      <c r="Y727" t="str">
        <f t="shared" si="187"/>
        <v/>
      </c>
      <c r="Z727" t="str">
        <f t="shared" si="188"/>
        <v/>
      </c>
      <c r="AB727">
        <v>725</v>
      </c>
      <c r="AC727" t="str">
        <f t="shared" si="191"/>
        <v/>
      </c>
      <c r="AD727" t="str">
        <f>IFERROR(IF(MATCH($AC718,$P:$P,0)&gt;0,CONCATENATE("disponible: ",INDEX($Z:$Z,MATCH($AC718,$P:$P,0)),","),0),"")</f>
        <v>disponible: 'si',</v>
      </c>
      <c r="AI727" t="str">
        <f>IF($D727="","",INDEX(CATEGORIAS!$A:$A,MATCH($D727,CATEGORIAS!$B:$B,0)))</f>
        <v/>
      </c>
      <c r="AJ727" t="str">
        <f>IF($E727="","",INDEX(SUBCATEGORIAS!$A:$A,MATCH($E727,SUBCATEGORIAS!$B:$B,0)))</f>
        <v/>
      </c>
      <c r="AK727" t="str">
        <f t="shared" si="183"/>
        <v/>
      </c>
      <c r="AM727" s="2" t="str">
        <f t="shared" si="189"/>
        <v/>
      </c>
      <c r="AN727" t="str">
        <f t="shared" si="190"/>
        <v/>
      </c>
      <c r="AO727" t="str">
        <f t="shared" si="184"/>
        <v/>
      </c>
      <c r="AP727" t="str">
        <f t="shared" si="185"/>
        <v/>
      </c>
    </row>
    <row r="728" spans="1:42" x14ac:dyDescent="0.25">
      <c r="A728" t="str">
        <f>IF(C728="","",MAX($A$2:A727)+1)</f>
        <v/>
      </c>
      <c r="B728" s="3" t="str">
        <f>IF(C728="","",IF(COUNTIF($C$2:$C727,$C728)=0,MAX($B$2:$B727)+1,""))</f>
        <v/>
      </c>
      <c r="L728" t="s">
        <v>625</v>
      </c>
      <c r="M728" s="3" t="str">
        <f t="shared" si="186"/>
        <v/>
      </c>
      <c r="N728" s="3" t="str">
        <f>IF(C728="","",IF(AND(C728&lt;&gt;"",D728&lt;&gt;"",E728&lt;&gt;"",I728&lt;&gt;"",M728&lt;&gt;"",J728&lt;&gt;"",IFERROR(MATCH(INDEX($B:$B,MATCH($C728,$C:$C,0)),IMAGENES!$B:$B,0),-1)&gt;0),"'si'","'no'"))</f>
        <v/>
      </c>
      <c r="P728" t="str">
        <f t="shared" si="176"/>
        <v/>
      </c>
      <c r="Q728" t="str">
        <f t="shared" si="177"/>
        <v/>
      </c>
      <c r="R728" t="str">
        <f t="shared" si="178"/>
        <v/>
      </c>
      <c r="S728" t="str">
        <f t="shared" si="179"/>
        <v/>
      </c>
      <c r="T728" t="str">
        <f t="shared" si="180"/>
        <v/>
      </c>
      <c r="U728" t="str">
        <f t="shared" si="181"/>
        <v/>
      </c>
      <c r="V728" t="str">
        <f>IF($T728="","",INDEX(CATEGORIAS!$A:$A,MATCH($T728,CATEGORIAS!$B:$B,0)))</f>
        <v/>
      </c>
      <c r="W728" t="str">
        <f>IF($U728="","",INDEX(SUBCATEGORIAS!$A:$A,MATCH($U728,SUBCATEGORIAS!$B:$B,0)))</f>
        <v/>
      </c>
      <c r="X728" t="str">
        <f t="shared" si="182"/>
        <v/>
      </c>
      <c r="Y728" t="str">
        <f t="shared" si="187"/>
        <v/>
      </c>
      <c r="Z728" t="str">
        <f t="shared" si="188"/>
        <v/>
      </c>
      <c r="AB728">
        <v>726</v>
      </c>
      <c r="AC728" t="str">
        <f t="shared" si="191"/>
        <v/>
      </c>
      <c r="AD728" t="str">
        <f>IFERROR(IF(MATCH($AC718,$P:$P,0)&gt;0,"},",0),"")</f>
        <v>},</v>
      </c>
      <c r="AI728" t="str">
        <f>IF($D728="","",INDEX(CATEGORIAS!$A:$A,MATCH($D728,CATEGORIAS!$B:$B,0)))</f>
        <v/>
      </c>
      <c r="AJ728" t="str">
        <f>IF($E728="","",INDEX(SUBCATEGORIAS!$A:$A,MATCH($E728,SUBCATEGORIAS!$B:$B,0)))</f>
        <v/>
      </c>
      <c r="AK728" t="str">
        <f t="shared" si="183"/>
        <v/>
      </c>
      <c r="AM728" s="2" t="str">
        <f t="shared" si="189"/>
        <v/>
      </c>
      <c r="AN728" t="str">
        <f t="shared" si="190"/>
        <v/>
      </c>
      <c r="AO728" t="str">
        <f t="shared" si="184"/>
        <v/>
      </c>
      <c r="AP728" t="str">
        <f t="shared" si="185"/>
        <v/>
      </c>
    </row>
    <row r="729" spans="1:42" x14ac:dyDescent="0.25">
      <c r="A729" t="str">
        <f>IF(C729="","",MAX($A$2:A728)+1)</f>
        <v/>
      </c>
      <c r="B729" s="3" t="str">
        <f>IF(C729="","",IF(COUNTIF($C$2:$C728,$C729)=0,MAX($B$2:$B728)+1,""))</f>
        <v/>
      </c>
      <c r="L729" t="s">
        <v>625</v>
      </c>
      <c r="M729" s="3" t="str">
        <f t="shared" si="186"/>
        <v/>
      </c>
      <c r="N729" s="3" t="str">
        <f>IF(C729="","",IF(AND(C729&lt;&gt;"",D729&lt;&gt;"",E729&lt;&gt;"",I729&lt;&gt;"",M729&lt;&gt;"",J729&lt;&gt;"",IFERROR(MATCH(INDEX($B:$B,MATCH($C729,$C:$C,0)),IMAGENES!$B:$B,0),-1)&gt;0),"'si'","'no'"))</f>
        <v/>
      </c>
      <c r="P729" t="str">
        <f t="shared" si="176"/>
        <v/>
      </c>
      <c r="Q729" t="str">
        <f t="shared" si="177"/>
        <v/>
      </c>
      <c r="R729" t="str">
        <f t="shared" si="178"/>
        <v/>
      </c>
      <c r="S729" t="str">
        <f t="shared" si="179"/>
        <v/>
      </c>
      <c r="T729" t="str">
        <f t="shared" si="180"/>
        <v/>
      </c>
      <c r="U729" t="str">
        <f t="shared" si="181"/>
        <v/>
      </c>
      <c r="V729" t="str">
        <f>IF($T729="","",INDEX(CATEGORIAS!$A:$A,MATCH($T729,CATEGORIAS!$B:$B,0)))</f>
        <v/>
      </c>
      <c r="W729" t="str">
        <f>IF($U729="","",INDEX(SUBCATEGORIAS!$A:$A,MATCH($U729,SUBCATEGORIAS!$B:$B,0)))</f>
        <v/>
      </c>
      <c r="X729" t="str">
        <f t="shared" si="182"/>
        <v/>
      </c>
      <c r="Y729" t="str">
        <f t="shared" si="187"/>
        <v/>
      </c>
      <c r="Z729" t="str">
        <f t="shared" si="188"/>
        <v/>
      </c>
      <c r="AB729">
        <v>727</v>
      </c>
      <c r="AC729">
        <f t="shared" si="191"/>
        <v>67</v>
      </c>
      <c r="AD729" t="str">
        <f>IFERROR(IF(MATCH($AC729,$P:$P,0)&gt;0,"{",0),"")</f>
        <v>{</v>
      </c>
      <c r="AI729" t="str">
        <f>IF($D729="","",INDEX(CATEGORIAS!$A:$A,MATCH($D729,CATEGORIAS!$B:$B,0)))</f>
        <v/>
      </c>
      <c r="AJ729" t="str">
        <f>IF($E729="","",INDEX(SUBCATEGORIAS!$A:$A,MATCH($E729,SUBCATEGORIAS!$B:$B,0)))</f>
        <v/>
      </c>
      <c r="AK729" t="str">
        <f t="shared" si="183"/>
        <v/>
      </c>
      <c r="AM729" s="2" t="str">
        <f t="shared" si="189"/>
        <v/>
      </c>
      <c r="AN729" t="str">
        <f t="shared" si="190"/>
        <v/>
      </c>
      <c r="AO729" t="str">
        <f t="shared" si="184"/>
        <v/>
      </c>
      <c r="AP729" t="str">
        <f t="shared" si="185"/>
        <v/>
      </c>
    </row>
    <row r="730" spans="1:42" x14ac:dyDescent="0.25">
      <c r="A730" t="str">
        <f>IF(C730="","",MAX($A$2:A729)+1)</f>
        <v/>
      </c>
      <c r="B730" s="3" t="str">
        <f>IF(C730="","",IF(COUNTIF($C$2:$C729,$C730)=0,MAX($B$2:$B729)+1,""))</f>
        <v/>
      </c>
      <c r="L730" t="s">
        <v>625</v>
      </c>
      <c r="M730" s="3" t="str">
        <f t="shared" si="186"/>
        <v/>
      </c>
      <c r="N730" s="3" t="str">
        <f>IF(C730="","",IF(AND(C730&lt;&gt;"",D730&lt;&gt;"",E730&lt;&gt;"",I730&lt;&gt;"",M730&lt;&gt;"",J730&lt;&gt;"",IFERROR(MATCH(INDEX($B:$B,MATCH($C730,$C:$C,0)),IMAGENES!$B:$B,0),-1)&gt;0),"'si'","'no'"))</f>
        <v/>
      </c>
      <c r="P730" t="str">
        <f t="shared" si="176"/>
        <v/>
      </c>
      <c r="Q730" t="str">
        <f t="shared" si="177"/>
        <v/>
      </c>
      <c r="R730" t="str">
        <f t="shared" si="178"/>
        <v/>
      </c>
      <c r="S730" t="str">
        <f t="shared" si="179"/>
        <v/>
      </c>
      <c r="T730" t="str">
        <f t="shared" si="180"/>
        <v/>
      </c>
      <c r="U730" t="str">
        <f t="shared" si="181"/>
        <v/>
      </c>
      <c r="V730" t="str">
        <f>IF($T730="","",INDEX(CATEGORIAS!$A:$A,MATCH($T730,CATEGORIAS!$B:$B,0)))</f>
        <v/>
      </c>
      <c r="W730" t="str">
        <f>IF($U730="","",INDEX(SUBCATEGORIAS!$A:$A,MATCH($U730,SUBCATEGORIAS!$B:$B,0)))</f>
        <v/>
      </c>
      <c r="X730" t="str">
        <f t="shared" si="182"/>
        <v/>
      </c>
      <c r="Y730" t="str">
        <f t="shared" si="187"/>
        <v/>
      </c>
      <c r="Z730" t="str">
        <f t="shared" si="188"/>
        <v/>
      </c>
      <c r="AB730">
        <v>728</v>
      </c>
      <c r="AC730" t="str">
        <f t="shared" si="191"/>
        <v/>
      </c>
      <c r="AD730" t="str">
        <f>IFERROR(IF(MATCH($AC729,$P:$P,0)&gt;0,CONCATENATE("id_articulo: ",$AC729,","),0),"")</f>
        <v>id_articulo: 67,</v>
      </c>
      <c r="AI730" t="str">
        <f>IF($D730="","",INDEX(CATEGORIAS!$A:$A,MATCH($D730,CATEGORIAS!$B:$B,0)))</f>
        <v/>
      </c>
      <c r="AJ730" t="str">
        <f>IF($E730="","",INDEX(SUBCATEGORIAS!$A:$A,MATCH($E730,SUBCATEGORIAS!$B:$B,0)))</f>
        <v/>
      </c>
      <c r="AK730" t="str">
        <f t="shared" si="183"/>
        <v/>
      </c>
      <c r="AM730" s="2" t="str">
        <f t="shared" si="189"/>
        <v/>
      </c>
      <c r="AN730" t="str">
        <f t="shared" si="190"/>
        <v/>
      </c>
      <c r="AO730" t="str">
        <f t="shared" si="184"/>
        <v/>
      </c>
      <c r="AP730" t="str">
        <f t="shared" si="185"/>
        <v/>
      </c>
    </row>
    <row r="731" spans="1:42" x14ac:dyDescent="0.25">
      <c r="A731" t="str">
        <f>IF(C731="","",MAX($A$2:A730)+1)</f>
        <v/>
      </c>
      <c r="B731" s="3" t="str">
        <f>IF(C731="","",IF(COUNTIF($C$2:$C730,$C731)=0,MAX($B$2:$B730)+1,""))</f>
        <v/>
      </c>
      <c r="L731" t="s">
        <v>625</v>
      </c>
      <c r="M731" s="3" t="str">
        <f t="shared" si="186"/>
        <v/>
      </c>
      <c r="N731" s="3" t="str">
        <f>IF(C731="","",IF(AND(C731&lt;&gt;"",D731&lt;&gt;"",E731&lt;&gt;"",I731&lt;&gt;"",M731&lt;&gt;"",J731&lt;&gt;"",IFERROR(MATCH(INDEX($B:$B,MATCH($C731,$C:$C,0)),IMAGENES!$B:$B,0),-1)&gt;0),"'si'","'no'"))</f>
        <v/>
      </c>
      <c r="P731" t="str">
        <f t="shared" si="176"/>
        <v/>
      </c>
      <c r="Q731" t="str">
        <f t="shared" si="177"/>
        <v/>
      </c>
      <c r="R731" t="str">
        <f t="shared" si="178"/>
        <v/>
      </c>
      <c r="S731" t="str">
        <f t="shared" si="179"/>
        <v/>
      </c>
      <c r="T731" t="str">
        <f t="shared" si="180"/>
        <v/>
      </c>
      <c r="U731" t="str">
        <f t="shared" si="181"/>
        <v/>
      </c>
      <c r="V731" t="str">
        <f>IF($T731="","",INDEX(CATEGORIAS!$A:$A,MATCH($T731,CATEGORIAS!$B:$B,0)))</f>
        <v/>
      </c>
      <c r="W731" t="str">
        <f>IF($U731="","",INDEX(SUBCATEGORIAS!$A:$A,MATCH($U731,SUBCATEGORIAS!$B:$B,0)))</f>
        <v/>
      </c>
      <c r="X731" t="str">
        <f t="shared" si="182"/>
        <v/>
      </c>
      <c r="Y731" t="str">
        <f t="shared" si="187"/>
        <v/>
      </c>
      <c r="Z731" t="str">
        <f t="shared" si="188"/>
        <v/>
      </c>
      <c r="AB731">
        <v>729</v>
      </c>
      <c r="AC731" t="str">
        <f t="shared" si="191"/>
        <v/>
      </c>
      <c r="AD731" t="str">
        <f>IFERROR(IF(MATCH($AC729,$P:$P,0)&gt;0,CONCATENATE("nombre: '",INDEX($Q:$Q,MATCH($AC729,$P:$P,0)),"',"),0),"")</f>
        <v>nombre: 'Cometa de mariposa',</v>
      </c>
      <c r="AI731" t="str">
        <f>IF($D731="","",INDEX(CATEGORIAS!$A:$A,MATCH($D731,CATEGORIAS!$B:$B,0)))</f>
        <v/>
      </c>
      <c r="AJ731" t="str">
        <f>IF($E731="","",INDEX(SUBCATEGORIAS!$A:$A,MATCH($E731,SUBCATEGORIAS!$B:$B,0)))</f>
        <v/>
      </c>
      <c r="AK731" t="str">
        <f t="shared" si="183"/>
        <v/>
      </c>
      <c r="AM731" s="2" t="str">
        <f t="shared" si="189"/>
        <v/>
      </c>
      <c r="AN731" t="str">
        <f t="shared" si="190"/>
        <v/>
      </c>
      <c r="AO731" t="str">
        <f t="shared" si="184"/>
        <v/>
      </c>
      <c r="AP731" t="str">
        <f t="shared" si="185"/>
        <v/>
      </c>
    </row>
    <row r="732" spans="1:42" x14ac:dyDescent="0.25">
      <c r="A732" t="str">
        <f>IF(C732="","",MAX($A$2:A731)+1)</f>
        <v/>
      </c>
      <c r="B732" s="3" t="str">
        <f>IF(C732="","",IF(COUNTIF($C$2:$C731,$C732)=0,MAX($B$2:$B731)+1,""))</f>
        <v/>
      </c>
      <c r="L732" t="s">
        <v>625</v>
      </c>
      <c r="M732" s="3" t="str">
        <f t="shared" si="186"/>
        <v/>
      </c>
      <c r="N732" s="3" t="str">
        <f>IF(C732="","",IF(AND(C732&lt;&gt;"",D732&lt;&gt;"",E732&lt;&gt;"",I732&lt;&gt;"",M732&lt;&gt;"",J732&lt;&gt;"",IFERROR(MATCH(INDEX($B:$B,MATCH($C732,$C:$C,0)),IMAGENES!$B:$B,0),-1)&gt;0),"'si'","'no'"))</f>
        <v/>
      </c>
      <c r="P732" t="str">
        <f t="shared" si="176"/>
        <v/>
      </c>
      <c r="Q732" t="str">
        <f t="shared" si="177"/>
        <v/>
      </c>
      <c r="R732" t="str">
        <f t="shared" si="178"/>
        <v/>
      </c>
      <c r="S732" t="str">
        <f t="shared" si="179"/>
        <v/>
      </c>
      <c r="T732" t="str">
        <f t="shared" si="180"/>
        <v/>
      </c>
      <c r="U732" t="str">
        <f t="shared" si="181"/>
        <v/>
      </c>
      <c r="V732" t="str">
        <f>IF($T732="","",INDEX(CATEGORIAS!$A:$A,MATCH($T732,CATEGORIAS!$B:$B,0)))</f>
        <v/>
      </c>
      <c r="W732" t="str">
        <f>IF($U732="","",INDEX(SUBCATEGORIAS!$A:$A,MATCH($U732,SUBCATEGORIAS!$B:$B,0)))</f>
        <v/>
      </c>
      <c r="X732" t="str">
        <f t="shared" si="182"/>
        <v/>
      </c>
      <c r="Y732" t="str">
        <f t="shared" si="187"/>
        <v/>
      </c>
      <c r="Z732" t="str">
        <f t="shared" si="188"/>
        <v/>
      </c>
      <c r="AB732">
        <v>730</v>
      </c>
      <c r="AC732" t="str">
        <f t="shared" si="191"/>
        <v/>
      </c>
      <c r="AD732" t="str">
        <f>IFERROR(IF(MATCH($AC729,$P:$P,0)&gt;0,CONCATENATE("descripcion: '",INDEX($R:$R,MATCH($AC729,$P:$P,0)),"',"),0),"")</f>
        <v>descripcion: 'Cometa de mariposa, 78x76cm.',</v>
      </c>
      <c r="AI732" t="str">
        <f>IF($D732="","",INDEX(CATEGORIAS!$A:$A,MATCH($D732,CATEGORIAS!$B:$B,0)))</f>
        <v/>
      </c>
      <c r="AJ732" t="str">
        <f>IF($E732="","",INDEX(SUBCATEGORIAS!$A:$A,MATCH($E732,SUBCATEGORIAS!$B:$B,0)))</f>
        <v/>
      </c>
      <c r="AK732" t="str">
        <f t="shared" si="183"/>
        <v/>
      </c>
      <c r="AM732" s="2" t="str">
        <f t="shared" si="189"/>
        <v/>
      </c>
      <c r="AN732" t="str">
        <f t="shared" si="190"/>
        <v/>
      </c>
      <c r="AO732" t="str">
        <f t="shared" si="184"/>
        <v/>
      </c>
      <c r="AP732" t="str">
        <f t="shared" si="185"/>
        <v/>
      </c>
    </row>
    <row r="733" spans="1:42" x14ac:dyDescent="0.25">
      <c r="A733" t="str">
        <f>IF(C733="","",MAX($A$2:A732)+1)</f>
        <v/>
      </c>
      <c r="B733" s="3" t="str">
        <f>IF(C733="","",IF(COUNTIF($C$2:$C732,$C733)=0,MAX($B$2:$B732)+1,""))</f>
        <v/>
      </c>
      <c r="L733" t="s">
        <v>625</v>
      </c>
      <c r="M733" s="3" t="str">
        <f t="shared" si="186"/>
        <v/>
      </c>
      <c r="N733" s="3" t="str">
        <f>IF(C733="","",IF(AND(C733&lt;&gt;"",D733&lt;&gt;"",E733&lt;&gt;"",I733&lt;&gt;"",M733&lt;&gt;"",J733&lt;&gt;"",IFERROR(MATCH(INDEX($B:$B,MATCH($C733,$C:$C,0)),IMAGENES!$B:$B,0),-1)&gt;0),"'si'","'no'"))</f>
        <v/>
      </c>
      <c r="P733" t="str">
        <f t="shared" si="176"/>
        <v/>
      </c>
      <c r="Q733" t="str">
        <f t="shared" si="177"/>
        <v/>
      </c>
      <c r="R733" t="str">
        <f t="shared" si="178"/>
        <v/>
      </c>
      <c r="S733" t="str">
        <f t="shared" si="179"/>
        <v/>
      </c>
      <c r="T733" t="str">
        <f t="shared" si="180"/>
        <v/>
      </c>
      <c r="U733" t="str">
        <f t="shared" si="181"/>
        <v/>
      </c>
      <c r="V733" t="str">
        <f>IF($T733="","",INDEX(CATEGORIAS!$A:$A,MATCH($T733,CATEGORIAS!$B:$B,0)))</f>
        <v/>
      </c>
      <c r="W733" t="str">
        <f>IF($U733="","",INDEX(SUBCATEGORIAS!$A:$A,MATCH($U733,SUBCATEGORIAS!$B:$B,0)))</f>
        <v/>
      </c>
      <c r="X733" t="str">
        <f t="shared" si="182"/>
        <v/>
      </c>
      <c r="Y733" t="str">
        <f t="shared" si="187"/>
        <v/>
      </c>
      <c r="Z733" t="str">
        <f t="shared" si="188"/>
        <v/>
      </c>
      <c r="AB733">
        <v>731</v>
      </c>
      <c r="AC733" t="str">
        <f t="shared" si="191"/>
        <v/>
      </c>
      <c r="AD733" t="str">
        <f>IFERROR(IF(MATCH($AC729,$P:$P,0)&gt;0,CONCATENATE("descripcion_larga: '",INDEX($S:$S,MATCH($AC729,$P:$P,0)),"',"),0),"")</f>
        <v>descripcion_larga: '0',</v>
      </c>
      <c r="AI733" t="str">
        <f>IF($D733="","",INDEX(CATEGORIAS!$A:$A,MATCH($D733,CATEGORIAS!$B:$B,0)))</f>
        <v/>
      </c>
      <c r="AJ733" t="str">
        <f>IF($E733="","",INDEX(SUBCATEGORIAS!$A:$A,MATCH($E733,SUBCATEGORIAS!$B:$B,0)))</f>
        <v/>
      </c>
      <c r="AK733" t="str">
        <f t="shared" si="183"/>
        <v/>
      </c>
      <c r="AM733" s="2" t="str">
        <f t="shared" si="189"/>
        <v/>
      </c>
      <c r="AN733" t="str">
        <f t="shared" si="190"/>
        <v/>
      </c>
      <c r="AO733" t="str">
        <f t="shared" si="184"/>
        <v/>
      </c>
      <c r="AP733" t="str">
        <f t="shared" si="185"/>
        <v/>
      </c>
    </row>
    <row r="734" spans="1:42" x14ac:dyDescent="0.25">
      <c r="A734" t="str">
        <f>IF(C734="","",MAX($A$2:A733)+1)</f>
        <v/>
      </c>
      <c r="B734" s="3" t="str">
        <f>IF(C734="","",IF(COUNTIF($C$2:$C733,$C734)=0,MAX($B$2:$B733)+1,""))</f>
        <v/>
      </c>
      <c r="L734" t="s">
        <v>625</v>
      </c>
      <c r="M734" s="3" t="str">
        <f t="shared" si="186"/>
        <v/>
      </c>
      <c r="N734" s="3" t="str">
        <f>IF(C734="","",IF(AND(C734&lt;&gt;"",D734&lt;&gt;"",E734&lt;&gt;"",I734&lt;&gt;"",M734&lt;&gt;"",J734&lt;&gt;"",IFERROR(MATCH(INDEX($B:$B,MATCH($C734,$C:$C,0)),IMAGENES!$B:$B,0),-1)&gt;0),"'si'","'no'"))</f>
        <v/>
      </c>
      <c r="P734" t="str">
        <f t="shared" si="176"/>
        <v/>
      </c>
      <c r="Q734" t="str">
        <f t="shared" si="177"/>
        <v/>
      </c>
      <c r="R734" t="str">
        <f t="shared" si="178"/>
        <v/>
      </c>
      <c r="S734" t="str">
        <f t="shared" si="179"/>
        <v/>
      </c>
      <c r="T734" t="str">
        <f t="shared" si="180"/>
        <v/>
      </c>
      <c r="U734" t="str">
        <f t="shared" si="181"/>
        <v/>
      </c>
      <c r="V734" t="str">
        <f>IF($T734="","",INDEX(CATEGORIAS!$A:$A,MATCH($T734,CATEGORIAS!$B:$B,0)))</f>
        <v/>
      </c>
      <c r="W734" t="str">
        <f>IF($U734="","",INDEX(SUBCATEGORIAS!$A:$A,MATCH($U734,SUBCATEGORIAS!$B:$B,0)))</f>
        <v/>
      </c>
      <c r="X734" t="str">
        <f t="shared" si="182"/>
        <v/>
      </c>
      <c r="Y734" t="str">
        <f t="shared" si="187"/>
        <v/>
      </c>
      <c r="Z734" t="str">
        <f t="shared" si="188"/>
        <v/>
      </c>
      <c r="AB734">
        <v>732</v>
      </c>
      <c r="AC734" t="str">
        <f t="shared" si="191"/>
        <v/>
      </c>
      <c r="AD734" t="str">
        <f>IFERROR(IF(MATCH($AC729,$P:$P,0)&gt;0,CONCATENATE("id_categoria: '",INDEX($V:$V,MATCH($AC729,$P:$P,0)),"',"),0),"")</f>
        <v>id_categoria: '7',</v>
      </c>
      <c r="AI734" t="str">
        <f>IF($D734="","",INDEX(CATEGORIAS!$A:$A,MATCH($D734,CATEGORIAS!$B:$B,0)))</f>
        <v/>
      </c>
      <c r="AJ734" t="str">
        <f>IF($E734="","",INDEX(SUBCATEGORIAS!$A:$A,MATCH($E734,SUBCATEGORIAS!$B:$B,0)))</f>
        <v/>
      </c>
      <c r="AK734" t="str">
        <f t="shared" si="183"/>
        <v/>
      </c>
      <c r="AM734" s="2" t="str">
        <f t="shared" si="189"/>
        <v/>
      </c>
      <c r="AN734" t="str">
        <f t="shared" si="190"/>
        <v/>
      </c>
      <c r="AO734" t="str">
        <f t="shared" si="184"/>
        <v/>
      </c>
      <c r="AP734" t="str">
        <f t="shared" si="185"/>
        <v/>
      </c>
    </row>
    <row r="735" spans="1:42" x14ac:dyDescent="0.25">
      <c r="A735" t="str">
        <f>IF(C735="","",MAX($A$2:A734)+1)</f>
        <v/>
      </c>
      <c r="B735" s="3" t="str">
        <f>IF(C735="","",IF(COUNTIF($C$2:$C734,$C735)=0,MAX($B$2:$B734)+1,""))</f>
        <v/>
      </c>
      <c r="L735" t="s">
        <v>625</v>
      </c>
      <c r="M735" s="3" t="str">
        <f t="shared" si="186"/>
        <v/>
      </c>
      <c r="N735" s="3" t="str">
        <f>IF(C735="","",IF(AND(C735&lt;&gt;"",D735&lt;&gt;"",E735&lt;&gt;"",I735&lt;&gt;"",M735&lt;&gt;"",J735&lt;&gt;"",IFERROR(MATCH(INDEX($B:$B,MATCH($C735,$C:$C,0)),IMAGENES!$B:$B,0),-1)&gt;0),"'si'","'no'"))</f>
        <v/>
      </c>
      <c r="P735" t="str">
        <f t="shared" si="176"/>
        <v/>
      </c>
      <c r="Q735" t="str">
        <f t="shared" si="177"/>
        <v/>
      </c>
      <c r="R735" t="str">
        <f t="shared" si="178"/>
        <v/>
      </c>
      <c r="S735" t="str">
        <f t="shared" si="179"/>
        <v/>
      </c>
      <c r="T735" t="str">
        <f t="shared" si="180"/>
        <v/>
      </c>
      <c r="U735" t="str">
        <f t="shared" si="181"/>
        <v/>
      </c>
      <c r="V735" t="str">
        <f>IF($T735="","",INDEX(CATEGORIAS!$A:$A,MATCH($T735,CATEGORIAS!$B:$B,0)))</f>
        <v/>
      </c>
      <c r="W735" t="str">
        <f>IF($U735="","",INDEX(SUBCATEGORIAS!$A:$A,MATCH($U735,SUBCATEGORIAS!$B:$B,0)))</f>
        <v/>
      </c>
      <c r="X735" t="str">
        <f t="shared" si="182"/>
        <v/>
      </c>
      <c r="Y735" t="str">
        <f t="shared" si="187"/>
        <v/>
      </c>
      <c r="Z735" t="str">
        <f t="shared" si="188"/>
        <v/>
      </c>
      <c r="AB735">
        <v>733</v>
      </c>
      <c r="AC735" t="str">
        <f t="shared" si="191"/>
        <v/>
      </c>
      <c r="AD735" t="str">
        <f>IFERROR(IF(MATCH($AC729,$P:$P,0)&gt;0,CONCATENATE("id_subcategoria: '",INDEX($W:$W,MATCH($AC729,$P:$P,0)),"',"),0),"")</f>
        <v>id_subcategoria: '35',</v>
      </c>
      <c r="AI735" t="str">
        <f>IF($D735="","",INDEX(CATEGORIAS!$A:$A,MATCH($D735,CATEGORIAS!$B:$B,0)))</f>
        <v/>
      </c>
      <c r="AJ735" t="str">
        <f>IF($E735="","",INDEX(SUBCATEGORIAS!$A:$A,MATCH($E735,SUBCATEGORIAS!$B:$B,0)))</f>
        <v/>
      </c>
      <c r="AK735" t="str">
        <f t="shared" si="183"/>
        <v/>
      </c>
      <c r="AM735" s="2" t="str">
        <f t="shared" si="189"/>
        <v/>
      </c>
      <c r="AN735" t="str">
        <f t="shared" si="190"/>
        <v/>
      </c>
      <c r="AO735" t="str">
        <f t="shared" si="184"/>
        <v/>
      </c>
      <c r="AP735" t="str">
        <f t="shared" si="185"/>
        <v/>
      </c>
    </row>
    <row r="736" spans="1:42" x14ac:dyDescent="0.25">
      <c r="A736" t="str">
        <f>IF(C736="","",MAX($A$2:A735)+1)</f>
        <v/>
      </c>
      <c r="B736" s="3" t="str">
        <f>IF(C736="","",IF(COUNTIF($C$2:$C735,$C736)=0,MAX($B$2:$B735)+1,""))</f>
        <v/>
      </c>
      <c r="L736" t="s">
        <v>625</v>
      </c>
      <c r="M736" s="3" t="str">
        <f t="shared" si="186"/>
        <v/>
      </c>
      <c r="N736" s="3" t="str">
        <f>IF(C736="","",IF(AND(C736&lt;&gt;"",D736&lt;&gt;"",E736&lt;&gt;"",I736&lt;&gt;"",M736&lt;&gt;"",J736&lt;&gt;"",IFERROR(MATCH(INDEX($B:$B,MATCH($C736,$C:$C,0)),IMAGENES!$B:$B,0),-1)&gt;0),"'si'","'no'"))</f>
        <v/>
      </c>
      <c r="P736" t="str">
        <f t="shared" si="176"/>
        <v/>
      </c>
      <c r="Q736" t="str">
        <f t="shared" si="177"/>
        <v/>
      </c>
      <c r="R736" t="str">
        <f t="shared" si="178"/>
        <v/>
      </c>
      <c r="S736" t="str">
        <f t="shared" si="179"/>
        <v/>
      </c>
      <c r="T736" t="str">
        <f t="shared" si="180"/>
        <v/>
      </c>
      <c r="U736" t="str">
        <f t="shared" si="181"/>
        <v/>
      </c>
      <c r="V736" t="str">
        <f>IF($T736="","",INDEX(CATEGORIAS!$A:$A,MATCH($T736,CATEGORIAS!$B:$B,0)))</f>
        <v/>
      </c>
      <c r="W736" t="str">
        <f>IF($U736="","",INDEX(SUBCATEGORIAS!$A:$A,MATCH($U736,SUBCATEGORIAS!$B:$B,0)))</f>
        <v/>
      </c>
      <c r="X736" t="str">
        <f t="shared" si="182"/>
        <v/>
      </c>
      <c r="Y736" t="str">
        <f t="shared" si="187"/>
        <v/>
      </c>
      <c r="Z736" t="str">
        <f t="shared" si="188"/>
        <v/>
      </c>
      <c r="AB736">
        <v>734</v>
      </c>
      <c r="AC736" t="str">
        <f t="shared" si="191"/>
        <v/>
      </c>
      <c r="AD736" t="str">
        <f>IFERROR(IF(MATCH($AC729,$P:$P,0)&gt;0,CONCATENATE("precio: ",INDEX($X:$X,MATCH($AC729,$P:$P,0)),","),0),"")</f>
        <v>precio: 1500,</v>
      </c>
      <c r="AI736" t="str">
        <f>IF($D736="","",INDEX(CATEGORIAS!$A:$A,MATCH($D736,CATEGORIAS!$B:$B,0)))</f>
        <v/>
      </c>
      <c r="AJ736" t="str">
        <f>IF($E736="","",INDEX(SUBCATEGORIAS!$A:$A,MATCH($E736,SUBCATEGORIAS!$B:$B,0)))</f>
        <v/>
      </c>
      <c r="AK736" t="str">
        <f t="shared" si="183"/>
        <v/>
      </c>
      <c r="AM736" s="2" t="str">
        <f t="shared" si="189"/>
        <v/>
      </c>
      <c r="AN736" t="str">
        <f t="shared" si="190"/>
        <v/>
      </c>
      <c r="AO736" t="str">
        <f t="shared" si="184"/>
        <v/>
      </c>
      <c r="AP736" t="str">
        <f t="shared" si="185"/>
        <v/>
      </c>
    </row>
    <row r="737" spans="1:42" x14ac:dyDescent="0.25">
      <c r="A737" t="str">
        <f>IF(C737="","",MAX($A$2:A736)+1)</f>
        <v/>
      </c>
      <c r="B737" s="3" t="str">
        <f>IF(C737="","",IF(COUNTIF($C$2:$C736,$C737)=0,MAX($B$2:$B736)+1,""))</f>
        <v/>
      </c>
      <c r="L737" t="s">
        <v>625</v>
      </c>
      <c r="M737" s="3" t="str">
        <f t="shared" si="186"/>
        <v/>
      </c>
      <c r="N737" s="3" t="str">
        <f>IF(C737="","",IF(AND(C737&lt;&gt;"",D737&lt;&gt;"",E737&lt;&gt;"",I737&lt;&gt;"",M737&lt;&gt;"",J737&lt;&gt;"",IFERROR(MATCH(INDEX($B:$B,MATCH($C737,$C:$C,0)),IMAGENES!$B:$B,0),-1)&gt;0),"'si'","'no'"))</f>
        <v/>
      </c>
      <c r="P737" t="str">
        <f t="shared" si="176"/>
        <v/>
      </c>
      <c r="Q737" t="str">
        <f t="shared" si="177"/>
        <v/>
      </c>
      <c r="R737" t="str">
        <f t="shared" si="178"/>
        <v/>
      </c>
      <c r="S737" t="str">
        <f t="shared" si="179"/>
        <v/>
      </c>
      <c r="T737" t="str">
        <f t="shared" si="180"/>
        <v/>
      </c>
      <c r="U737" t="str">
        <f t="shared" si="181"/>
        <v/>
      </c>
      <c r="V737" t="str">
        <f>IF($T737="","",INDEX(CATEGORIAS!$A:$A,MATCH($T737,CATEGORIAS!$B:$B,0)))</f>
        <v/>
      </c>
      <c r="W737" t="str">
        <f>IF($U737="","",INDEX(SUBCATEGORIAS!$A:$A,MATCH($U737,SUBCATEGORIAS!$B:$B,0)))</f>
        <v/>
      </c>
      <c r="X737" t="str">
        <f t="shared" si="182"/>
        <v/>
      </c>
      <c r="Y737" t="str">
        <f t="shared" si="187"/>
        <v/>
      </c>
      <c r="Z737" t="str">
        <f t="shared" si="188"/>
        <v/>
      </c>
      <c r="AB737">
        <v>735</v>
      </c>
      <c r="AC737" t="str">
        <f t="shared" si="191"/>
        <v/>
      </c>
      <c r="AD737" t="str">
        <f>IFERROR(IF(MATCH($AC729,$P:$P,0)&gt;0,CONCATENATE("video: ",IF(OR(INDEX($Y:$Y,MATCH($AC729,$P:$P,0))=0,INDEX($Y:$Y,MATCH($AC729,$P:$P,0))=" ",INDEX($Y:$Y,MATCH($AC729,$P:$P,0))=""),CONCATENATE(CHAR(39),CHAR(39)),CONCATENATE(CHAR(39),INDEX($Y:$Y,MATCH($AC729,$P:$P,0)),CHAR(39))),","),0),"")</f>
        <v>video: '',</v>
      </c>
      <c r="AI737" t="str">
        <f>IF($D737="","",INDEX(CATEGORIAS!$A:$A,MATCH($D737,CATEGORIAS!$B:$B,0)))</f>
        <v/>
      </c>
      <c r="AJ737" t="str">
        <f>IF($E737="","",INDEX(SUBCATEGORIAS!$A:$A,MATCH($E737,SUBCATEGORIAS!$B:$B,0)))</f>
        <v/>
      </c>
      <c r="AK737" t="str">
        <f t="shared" si="183"/>
        <v/>
      </c>
      <c r="AM737" s="2" t="str">
        <f t="shared" si="189"/>
        <v/>
      </c>
      <c r="AN737" t="str">
        <f t="shared" si="190"/>
        <v/>
      </c>
      <c r="AO737" t="str">
        <f t="shared" si="184"/>
        <v/>
      </c>
      <c r="AP737" t="str">
        <f t="shared" si="185"/>
        <v/>
      </c>
    </row>
    <row r="738" spans="1:42" x14ac:dyDescent="0.25">
      <c r="A738" t="str">
        <f>IF(C738="","",MAX($A$2:A737)+1)</f>
        <v/>
      </c>
      <c r="B738" s="3" t="str">
        <f>IF(C738="","",IF(COUNTIF($C$2:$C737,$C738)=0,MAX($B$2:$B737)+1,""))</f>
        <v/>
      </c>
      <c r="L738" t="s">
        <v>625</v>
      </c>
      <c r="M738" s="3" t="str">
        <f t="shared" si="186"/>
        <v/>
      </c>
      <c r="N738" s="3" t="str">
        <f>IF(C738="","",IF(AND(C738&lt;&gt;"",D738&lt;&gt;"",E738&lt;&gt;"",I738&lt;&gt;"",M738&lt;&gt;"",J738&lt;&gt;"",IFERROR(MATCH(INDEX($B:$B,MATCH($C738,$C:$C,0)),IMAGENES!$B:$B,0),-1)&gt;0),"'si'","'no'"))</f>
        <v/>
      </c>
      <c r="P738" t="str">
        <f t="shared" si="176"/>
        <v/>
      </c>
      <c r="Q738" t="str">
        <f t="shared" si="177"/>
        <v/>
      </c>
      <c r="R738" t="str">
        <f t="shared" si="178"/>
        <v/>
      </c>
      <c r="S738" t="str">
        <f t="shared" si="179"/>
        <v/>
      </c>
      <c r="T738" t="str">
        <f t="shared" si="180"/>
        <v/>
      </c>
      <c r="U738" t="str">
        <f t="shared" si="181"/>
        <v/>
      </c>
      <c r="V738" t="str">
        <f>IF($T738="","",INDEX(CATEGORIAS!$A:$A,MATCH($T738,CATEGORIAS!$B:$B,0)))</f>
        <v/>
      </c>
      <c r="W738" t="str">
        <f>IF($U738="","",INDEX(SUBCATEGORIAS!$A:$A,MATCH($U738,SUBCATEGORIAS!$B:$B,0)))</f>
        <v/>
      </c>
      <c r="X738" t="str">
        <f t="shared" si="182"/>
        <v/>
      </c>
      <c r="Y738" t="str">
        <f t="shared" si="187"/>
        <v/>
      </c>
      <c r="Z738" t="str">
        <f t="shared" si="188"/>
        <v/>
      </c>
      <c r="AB738">
        <v>736</v>
      </c>
      <c r="AC738" t="str">
        <f t="shared" si="191"/>
        <v/>
      </c>
      <c r="AD738" t="str">
        <f>IFERROR(IF(MATCH($AC729,$P:$P,0)&gt;0,CONCATENATE("disponible: ",INDEX($Z:$Z,MATCH($AC729,$P:$P,0)),","),0),"")</f>
        <v>disponible: 'si',</v>
      </c>
      <c r="AI738" t="str">
        <f>IF($D738="","",INDEX(CATEGORIAS!$A:$A,MATCH($D738,CATEGORIAS!$B:$B,0)))</f>
        <v/>
      </c>
      <c r="AJ738" t="str">
        <f>IF($E738="","",INDEX(SUBCATEGORIAS!$A:$A,MATCH($E738,SUBCATEGORIAS!$B:$B,0)))</f>
        <v/>
      </c>
      <c r="AK738" t="str">
        <f t="shared" si="183"/>
        <v/>
      </c>
      <c r="AM738" s="2" t="str">
        <f t="shared" si="189"/>
        <v/>
      </c>
      <c r="AN738" t="str">
        <f t="shared" si="190"/>
        <v/>
      </c>
      <c r="AO738" t="str">
        <f t="shared" si="184"/>
        <v/>
      </c>
      <c r="AP738" t="str">
        <f t="shared" si="185"/>
        <v/>
      </c>
    </row>
    <row r="739" spans="1:42" x14ac:dyDescent="0.25">
      <c r="A739" t="str">
        <f>IF(C739="","",MAX($A$2:A738)+1)</f>
        <v/>
      </c>
      <c r="B739" s="3" t="str">
        <f>IF(C739="","",IF(COUNTIF($C$2:$C738,$C739)=0,MAX($B$2:$B738)+1,""))</f>
        <v/>
      </c>
      <c r="L739" t="s">
        <v>625</v>
      </c>
      <c r="M739" s="3" t="str">
        <f t="shared" si="186"/>
        <v/>
      </c>
      <c r="N739" s="3" t="str">
        <f>IF(C739="","",IF(AND(C739&lt;&gt;"",D739&lt;&gt;"",E739&lt;&gt;"",I739&lt;&gt;"",M739&lt;&gt;"",J739&lt;&gt;"",IFERROR(MATCH(INDEX($B:$B,MATCH($C739,$C:$C,0)),IMAGENES!$B:$B,0),-1)&gt;0),"'si'","'no'"))</f>
        <v/>
      </c>
      <c r="P739" t="str">
        <f t="shared" si="176"/>
        <v/>
      </c>
      <c r="Q739" t="str">
        <f t="shared" si="177"/>
        <v/>
      </c>
      <c r="R739" t="str">
        <f t="shared" si="178"/>
        <v/>
      </c>
      <c r="S739" t="str">
        <f t="shared" si="179"/>
        <v/>
      </c>
      <c r="T739" t="str">
        <f t="shared" si="180"/>
        <v/>
      </c>
      <c r="U739" t="str">
        <f t="shared" si="181"/>
        <v/>
      </c>
      <c r="V739" t="str">
        <f>IF($T739="","",INDEX(CATEGORIAS!$A:$A,MATCH($T739,CATEGORIAS!$B:$B,0)))</f>
        <v/>
      </c>
      <c r="W739" t="str">
        <f>IF($U739="","",INDEX(SUBCATEGORIAS!$A:$A,MATCH($U739,SUBCATEGORIAS!$B:$B,0)))</f>
        <v/>
      </c>
      <c r="X739" t="str">
        <f t="shared" si="182"/>
        <v/>
      </c>
      <c r="Y739" t="str">
        <f t="shared" si="187"/>
        <v/>
      </c>
      <c r="Z739" t="str">
        <f t="shared" si="188"/>
        <v/>
      </c>
      <c r="AB739">
        <v>737</v>
      </c>
      <c r="AC739" t="str">
        <f t="shared" si="191"/>
        <v/>
      </c>
      <c r="AD739" t="str">
        <f>IFERROR(IF(MATCH($AC729,$P:$P,0)&gt;0,"},",0),"")</f>
        <v>},</v>
      </c>
      <c r="AI739" t="str">
        <f>IF($D739="","",INDEX(CATEGORIAS!$A:$A,MATCH($D739,CATEGORIAS!$B:$B,0)))</f>
        <v/>
      </c>
      <c r="AJ739" t="str">
        <f>IF($E739="","",INDEX(SUBCATEGORIAS!$A:$A,MATCH($E739,SUBCATEGORIAS!$B:$B,0)))</f>
        <v/>
      </c>
      <c r="AK739" t="str">
        <f t="shared" si="183"/>
        <v/>
      </c>
      <c r="AM739" s="2" t="str">
        <f t="shared" si="189"/>
        <v/>
      </c>
      <c r="AN739" t="str">
        <f t="shared" si="190"/>
        <v/>
      </c>
      <c r="AO739" t="str">
        <f t="shared" si="184"/>
        <v/>
      </c>
      <c r="AP739" t="str">
        <f t="shared" si="185"/>
        <v/>
      </c>
    </row>
    <row r="740" spans="1:42" x14ac:dyDescent="0.25">
      <c r="A740" t="str">
        <f>IF(C740="","",MAX($A$2:A739)+1)</f>
        <v/>
      </c>
      <c r="B740" s="3" t="str">
        <f>IF(C740="","",IF(COUNTIF($C$2:$C739,$C740)=0,MAX($B$2:$B739)+1,""))</f>
        <v/>
      </c>
      <c r="L740" t="s">
        <v>625</v>
      </c>
      <c r="M740" s="3" t="str">
        <f t="shared" si="186"/>
        <v/>
      </c>
      <c r="N740" s="3" t="str">
        <f>IF(C740="","",IF(AND(C740&lt;&gt;"",D740&lt;&gt;"",E740&lt;&gt;"",I740&lt;&gt;"",M740&lt;&gt;"",J740&lt;&gt;"",IFERROR(MATCH(INDEX($B:$B,MATCH($C740,$C:$C,0)),IMAGENES!$B:$B,0),-1)&gt;0),"'si'","'no'"))</f>
        <v/>
      </c>
      <c r="P740" t="str">
        <f t="shared" si="176"/>
        <v/>
      </c>
      <c r="Q740" t="str">
        <f t="shared" si="177"/>
        <v/>
      </c>
      <c r="R740" t="str">
        <f t="shared" si="178"/>
        <v/>
      </c>
      <c r="S740" t="str">
        <f t="shared" si="179"/>
        <v/>
      </c>
      <c r="T740" t="str">
        <f t="shared" si="180"/>
        <v/>
      </c>
      <c r="U740" t="str">
        <f t="shared" si="181"/>
        <v/>
      </c>
      <c r="V740" t="str">
        <f>IF($T740="","",INDEX(CATEGORIAS!$A:$A,MATCH($T740,CATEGORIAS!$B:$B,0)))</f>
        <v/>
      </c>
      <c r="W740" t="str">
        <f>IF($U740="","",INDEX(SUBCATEGORIAS!$A:$A,MATCH($U740,SUBCATEGORIAS!$B:$B,0)))</f>
        <v/>
      </c>
      <c r="X740" t="str">
        <f t="shared" si="182"/>
        <v/>
      </c>
      <c r="Y740" t="str">
        <f t="shared" si="187"/>
        <v/>
      </c>
      <c r="Z740" t="str">
        <f t="shared" si="188"/>
        <v/>
      </c>
      <c r="AB740">
        <v>738</v>
      </c>
      <c r="AC740">
        <f t="shared" si="191"/>
        <v>68</v>
      </c>
      <c r="AD740" t="str">
        <f>IFERROR(IF(MATCH($AC740,$P:$P,0)&gt;0,"{",0),"")</f>
        <v>{</v>
      </c>
      <c r="AI740" t="str">
        <f>IF($D740="","",INDEX(CATEGORIAS!$A:$A,MATCH($D740,CATEGORIAS!$B:$B,0)))</f>
        <v/>
      </c>
      <c r="AJ740" t="str">
        <f>IF($E740="","",INDEX(SUBCATEGORIAS!$A:$A,MATCH($E740,SUBCATEGORIAS!$B:$B,0)))</f>
        <v/>
      </c>
      <c r="AK740" t="str">
        <f t="shared" si="183"/>
        <v/>
      </c>
      <c r="AM740" s="2" t="str">
        <f t="shared" si="189"/>
        <v/>
      </c>
      <c r="AN740" t="str">
        <f t="shared" si="190"/>
        <v/>
      </c>
      <c r="AO740" t="str">
        <f t="shared" si="184"/>
        <v/>
      </c>
      <c r="AP740" t="str">
        <f t="shared" si="185"/>
        <v/>
      </c>
    </row>
    <row r="741" spans="1:42" x14ac:dyDescent="0.25">
      <c r="A741" t="str">
        <f>IF(C741="","",MAX($A$2:A740)+1)</f>
        <v/>
      </c>
      <c r="B741" s="3" t="str">
        <f>IF(C741="","",IF(COUNTIF($C$2:$C740,$C741)=0,MAX($B$2:$B740)+1,""))</f>
        <v/>
      </c>
      <c r="L741" t="s">
        <v>625</v>
      </c>
      <c r="M741" s="3" t="str">
        <f t="shared" si="186"/>
        <v/>
      </c>
      <c r="N741" s="3" t="str">
        <f>IF(C741="","",IF(AND(C741&lt;&gt;"",D741&lt;&gt;"",E741&lt;&gt;"",I741&lt;&gt;"",M741&lt;&gt;"",J741&lt;&gt;"",IFERROR(MATCH(INDEX($B:$B,MATCH($C741,$C:$C,0)),IMAGENES!$B:$B,0),-1)&gt;0),"'si'","'no'"))</f>
        <v/>
      </c>
      <c r="P741" t="str">
        <f t="shared" si="176"/>
        <v/>
      </c>
      <c r="Q741" t="str">
        <f t="shared" si="177"/>
        <v/>
      </c>
      <c r="R741" t="str">
        <f t="shared" si="178"/>
        <v/>
      </c>
      <c r="S741" t="str">
        <f t="shared" si="179"/>
        <v/>
      </c>
      <c r="T741" t="str">
        <f t="shared" si="180"/>
        <v/>
      </c>
      <c r="U741" t="str">
        <f t="shared" si="181"/>
        <v/>
      </c>
      <c r="V741" t="str">
        <f>IF($T741="","",INDEX(CATEGORIAS!$A:$A,MATCH($T741,CATEGORIAS!$B:$B,0)))</f>
        <v/>
      </c>
      <c r="W741" t="str">
        <f>IF($U741="","",INDEX(SUBCATEGORIAS!$A:$A,MATCH($U741,SUBCATEGORIAS!$B:$B,0)))</f>
        <v/>
      </c>
      <c r="X741" t="str">
        <f t="shared" si="182"/>
        <v/>
      </c>
      <c r="Y741" t="str">
        <f t="shared" si="187"/>
        <v/>
      </c>
      <c r="Z741" t="str">
        <f t="shared" si="188"/>
        <v/>
      </c>
      <c r="AB741">
        <v>739</v>
      </c>
      <c r="AC741" t="str">
        <f t="shared" si="191"/>
        <v/>
      </c>
      <c r="AD741" t="str">
        <f>IFERROR(IF(MATCH($AC740,$P:$P,0)&gt;0,CONCATENATE("id_articulo: ",$AC740,","),0),"")</f>
        <v>id_articulo: 68,</v>
      </c>
      <c r="AI741" t="str">
        <f>IF($D741="","",INDEX(CATEGORIAS!$A:$A,MATCH($D741,CATEGORIAS!$B:$B,0)))</f>
        <v/>
      </c>
      <c r="AJ741" t="str">
        <f>IF($E741="","",INDEX(SUBCATEGORIAS!$A:$A,MATCH($E741,SUBCATEGORIAS!$B:$B,0)))</f>
        <v/>
      </c>
      <c r="AK741" t="str">
        <f t="shared" si="183"/>
        <v/>
      </c>
      <c r="AM741" s="2" t="str">
        <f t="shared" si="189"/>
        <v/>
      </c>
      <c r="AN741" t="str">
        <f t="shared" si="190"/>
        <v/>
      </c>
      <c r="AO741" t="str">
        <f t="shared" si="184"/>
        <v/>
      </c>
      <c r="AP741" t="str">
        <f t="shared" si="185"/>
        <v/>
      </c>
    </row>
    <row r="742" spans="1:42" x14ac:dyDescent="0.25">
      <c r="A742" t="str">
        <f>IF(C742="","",MAX($A$2:A741)+1)</f>
        <v/>
      </c>
      <c r="B742" s="3" t="str">
        <f>IF(C742="","",IF(COUNTIF($C$2:$C741,$C742)=0,MAX($B$2:$B741)+1,""))</f>
        <v/>
      </c>
      <c r="L742" t="s">
        <v>625</v>
      </c>
      <c r="M742" s="3" t="str">
        <f t="shared" si="186"/>
        <v/>
      </c>
      <c r="N742" s="3" t="str">
        <f>IF(C742="","",IF(AND(C742&lt;&gt;"",D742&lt;&gt;"",E742&lt;&gt;"",I742&lt;&gt;"",M742&lt;&gt;"",J742&lt;&gt;"",IFERROR(MATCH(INDEX($B:$B,MATCH($C742,$C:$C,0)),IMAGENES!$B:$B,0),-1)&gt;0),"'si'","'no'"))</f>
        <v/>
      </c>
      <c r="P742" t="str">
        <f t="shared" si="176"/>
        <v/>
      </c>
      <c r="Q742" t="str">
        <f t="shared" si="177"/>
        <v/>
      </c>
      <c r="R742" t="str">
        <f t="shared" si="178"/>
        <v/>
      </c>
      <c r="S742" t="str">
        <f t="shared" si="179"/>
        <v/>
      </c>
      <c r="T742" t="str">
        <f t="shared" si="180"/>
        <v/>
      </c>
      <c r="U742" t="str">
        <f t="shared" si="181"/>
        <v/>
      </c>
      <c r="V742" t="str">
        <f>IF($T742="","",INDEX(CATEGORIAS!$A:$A,MATCH($T742,CATEGORIAS!$B:$B,0)))</f>
        <v/>
      </c>
      <c r="W742" t="str">
        <f>IF($U742="","",INDEX(SUBCATEGORIAS!$A:$A,MATCH($U742,SUBCATEGORIAS!$B:$B,0)))</f>
        <v/>
      </c>
      <c r="X742" t="str">
        <f t="shared" si="182"/>
        <v/>
      </c>
      <c r="Y742" t="str">
        <f t="shared" si="187"/>
        <v/>
      </c>
      <c r="Z742" t="str">
        <f t="shared" si="188"/>
        <v/>
      </c>
      <c r="AB742">
        <v>740</v>
      </c>
      <c r="AC742" t="str">
        <f t="shared" si="191"/>
        <v/>
      </c>
      <c r="AD742" t="str">
        <f>IFERROR(IF(MATCH($AC740,$P:$P,0)&gt;0,CONCATENATE("nombre: '",INDEX($Q:$Q,MATCH($AC740,$P:$P,0)),"',"),0),"")</f>
        <v>nombre: 'Stickers - Álbum de stickers (Motarro)',</v>
      </c>
      <c r="AI742" t="str">
        <f>IF($D742="","",INDEX(CATEGORIAS!$A:$A,MATCH($D742,CATEGORIAS!$B:$B,0)))</f>
        <v/>
      </c>
      <c r="AJ742" t="str">
        <f>IF($E742="","",INDEX(SUBCATEGORIAS!$A:$A,MATCH($E742,SUBCATEGORIAS!$B:$B,0)))</f>
        <v/>
      </c>
      <c r="AK742" t="str">
        <f t="shared" si="183"/>
        <v/>
      </c>
      <c r="AM742" s="2" t="str">
        <f t="shared" si="189"/>
        <v/>
      </c>
      <c r="AN742" t="str">
        <f t="shared" si="190"/>
        <v/>
      </c>
      <c r="AO742" t="str">
        <f t="shared" si="184"/>
        <v/>
      </c>
      <c r="AP742" t="str">
        <f t="shared" si="185"/>
        <v/>
      </c>
    </row>
    <row r="743" spans="1:42" x14ac:dyDescent="0.25">
      <c r="A743" t="str">
        <f>IF(C743="","",MAX($A$2:A742)+1)</f>
        <v/>
      </c>
      <c r="B743" s="3" t="str">
        <f>IF(C743="","",IF(COUNTIF($C$2:$C742,$C743)=0,MAX($B$2:$B742)+1,""))</f>
        <v/>
      </c>
      <c r="L743" t="s">
        <v>625</v>
      </c>
      <c r="M743" s="3" t="str">
        <f t="shared" si="186"/>
        <v/>
      </c>
      <c r="N743" s="3" t="str">
        <f>IF(C743="","",IF(AND(C743&lt;&gt;"",D743&lt;&gt;"",E743&lt;&gt;"",I743&lt;&gt;"",M743&lt;&gt;"",J743&lt;&gt;"",IFERROR(MATCH(INDEX($B:$B,MATCH($C743,$C:$C,0)),IMAGENES!$B:$B,0),-1)&gt;0),"'si'","'no'"))</f>
        <v/>
      </c>
      <c r="P743" t="str">
        <f t="shared" si="176"/>
        <v/>
      </c>
      <c r="Q743" t="str">
        <f t="shared" si="177"/>
        <v/>
      </c>
      <c r="R743" t="str">
        <f t="shared" si="178"/>
        <v/>
      </c>
      <c r="S743" t="str">
        <f t="shared" si="179"/>
        <v/>
      </c>
      <c r="T743" t="str">
        <f t="shared" si="180"/>
        <v/>
      </c>
      <c r="U743" t="str">
        <f t="shared" si="181"/>
        <v/>
      </c>
      <c r="V743" t="str">
        <f>IF($T743="","",INDEX(CATEGORIAS!$A:$A,MATCH($T743,CATEGORIAS!$B:$B,0)))</f>
        <v/>
      </c>
      <c r="W743" t="str">
        <f>IF($U743="","",INDEX(SUBCATEGORIAS!$A:$A,MATCH($U743,SUBCATEGORIAS!$B:$B,0)))</f>
        <v/>
      </c>
      <c r="X743" t="str">
        <f t="shared" si="182"/>
        <v/>
      </c>
      <c r="Y743" t="str">
        <f t="shared" si="187"/>
        <v/>
      </c>
      <c r="Z743" t="str">
        <f t="shared" si="188"/>
        <v/>
      </c>
      <c r="AB743">
        <v>741</v>
      </c>
      <c r="AC743" t="str">
        <f t="shared" si="191"/>
        <v/>
      </c>
      <c r="AD743" t="str">
        <f>IFERROR(IF(MATCH($AC740,$P:$P,0)&gt;0,CONCATENATE("descripcion: '",INDEX($R:$R,MATCH($AC740,$P:$P,0)),"',"),0),"")</f>
        <v>descripcion: 'Álbum de stickers (Motarro) motivo de niña',</v>
      </c>
      <c r="AI743" t="str">
        <f>IF($D743="","",INDEX(CATEGORIAS!$A:$A,MATCH($D743,CATEGORIAS!$B:$B,0)))</f>
        <v/>
      </c>
      <c r="AJ743" t="str">
        <f>IF($E743="","",INDEX(SUBCATEGORIAS!$A:$A,MATCH($E743,SUBCATEGORIAS!$B:$B,0)))</f>
        <v/>
      </c>
      <c r="AK743" t="str">
        <f t="shared" si="183"/>
        <v/>
      </c>
      <c r="AM743" s="2" t="str">
        <f t="shared" si="189"/>
        <v/>
      </c>
      <c r="AN743" t="str">
        <f t="shared" si="190"/>
        <v/>
      </c>
      <c r="AO743" t="str">
        <f t="shared" si="184"/>
        <v/>
      </c>
      <c r="AP743" t="str">
        <f t="shared" si="185"/>
        <v/>
      </c>
    </row>
    <row r="744" spans="1:42" x14ac:dyDescent="0.25">
      <c r="A744" t="str">
        <f>IF(C744="","",MAX($A$2:A743)+1)</f>
        <v/>
      </c>
      <c r="B744" s="3" t="str">
        <f>IF(C744="","",IF(COUNTIF($C$2:$C743,$C744)=0,MAX($B$2:$B743)+1,""))</f>
        <v/>
      </c>
      <c r="L744" t="s">
        <v>625</v>
      </c>
      <c r="M744" s="3" t="str">
        <f t="shared" si="186"/>
        <v/>
      </c>
      <c r="N744" s="3" t="str">
        <f>IF(C744="","",IF(AND(C744&lt;&gt;"",D744&lt;&gt;"",E744&lt;&gt;"",I744&lt;&gt;"",M744&lt;&gt;"",J744&lt;&gt;"",IFERROR(MATCH(INDEX($B:$B,MATCH($C744,$C:$C,0)),IMAGENES!$B:$B,0),-1)&gt;0),"'si'","'no'"))</f>
        <v/>
      </c>
      <c r="P744" t="str">
        <f t="shared" si="176"/>
        <v/>
      </c>
      <c r="Q744" t="str">
        <f t="shared" si="177"/>
        <v/>
      </c>
      <c r="R744" t="str">
        <f t="shared" si="178"/>
        <v/>
      </c>
      <c r="S744" t="str">
        <f t="shared" si="179"/>
        <v/>
      </c>
      <c r="T744" t="str">
        <f t="shared" si="180"/>
        <v/>
      </c>
      <c r="U744" t="str">
        <f t="shared" si="181"/>
        <v/>
      </c>
      <c r="V744" t="str">
        <f>IF($T744="","",INDEX(CATEGORIAS!$A:$A,MATCH($T744,CATEGORIAS!$B:$B,0)))</f>
        <v/>
      </c>
      <c r="W744" t="str">
        <f>IF($U744="","",INDEX(SUBCATEGORIAS!$A:$A,MATCH($U744,SUBCATEGORIAS!$B:$B,0)))</f>
        <v/>
      </c>
      <c r="X744" t="str">
        <f t="shared" si="182"/>
        <v/>
      </c>
      <c r="Y744" t="str">
        <f t="shared" si="187"/>
        <v/>
      </c>
      <c r="Z744" t="str">
        <f t="shared" si="188"/>
        <v/>
      </c>
      <c r="AB744">
        <v>742</v>
      </c>
      <c r="AC744" t="str">
        <f t="shared" si="191"/>
        <v/>
      </c>
      <c r="AD744" t="str">
        <f>IFERROR(IF(MATCH($AC740,$P:$P,0)&gt;0,CONCATENATE("descripcion_larga: '",INDEX($S:$S,MATCH($AC740,$P:$P,0)),"',"),0),"")</f>
        <v>descripcion_larga: '0',</v>
      </c>
      <c r="AI744" t="str">
        <f>IF($D744="","",INDEX(CATEGORIAS!$A:$A,MATCH($D744,CATEGORIAS!$B:$B,0)))</f>
        <v/>
      </c>
      <c r="AJ744" t="str">
        <f>IF($E744="","",INDEX(SUBCATEGORIAS!$A:$A,MATCH($E744,SUBCATEGORIAS!$B:$B,0)))</f>
        <v/>
      </c>
      <c r="AK744" t="str">
        <f t="shared" si="183"/>
        <v/>
      </c>
      <c r="AM744" s="2" t="str">
        <f t="shared" si="189"/>
        <v/>
      </c>
      <c r="AN744" t="str">
        <f t="shared" si="190"/>
        <v/>
      </c>
      <c r="AO744" t="str">
        <f t="shared" si="184"/>
        <v/>
      </c>
      <c r="AP744" t="str">
        <f t="shared" si="185"/>
        <v/>
      </c>
    </row>
    <row r="745" spans="1:42" x14ac:dyDescent="0.25">
      <c r="A745" t="str">
        <f>IF(C745="","",MAX($A$2:A744)+1)</f>
        <v/>
      </c>
      <c r="B745" s="3" t="str">
        <f>IF(C745="","",IF(COUNTIF($C$2:$C744,$C745)=0,MAX($B$2:$B744)+1,""))</f>
        <v/>
      </c>
      <c r="L745" t="s">
        <v>625</v>
      </c>
      <c r="M745" s="3" t="str">
        <f t="shared" si="186"/>
        <v/>
      </c>
      <c r="N745" s="3" t="str">
        <f>IF(C745="","",IF(AND(C745&lt;&gt;"",D745&lt;&gt;"",E745&lt;&gt;"",I745&lt;&gt;"",M745&lt;&gt;"",J745&lt;&gt;"",IFERROR(MATCH(INDEX($B:$B,MATCH($C745,$C:$C,0)),IMAGENES!$B:$B,0),-1)&gt;0),"'si'","'no'"))</f>
        <v/>
      </c>
      <c r="P745" t="str">
        <f t="shared" si="176"/>
        <v/>
      </c>
      <c r="Q745" t="str">
        <f t="shared" si="177"/>
        <v/>
      </c>
      <c r="R745" t="str">
        <f t="shared" si="178"/>
        <v/>
      </c>
      <c r="S745" t="str">
        <f t="shared" si="179"/>
        <v/>
      </c>
      <c r="T745" t="str">
        <f t="shared" si="180"/>
        <v/>
      </c>
      <c r="U745" t="str">
        <f t="shared" si="181"/>
        <v/>
      </c>
      <c r="V745" t="str">
        <f>IF($T745="","",INDEX(CATEGORIAS!$A:$A,MATCH($T745,CATEGORIAS!$B:$B,0)))</f>
        <v/>
      </c>
      <c r="W745" t="str">
        <f>IF($U745="","",INDEX(SUBCATEGORIAS!$A:$A,MATCH($U745,SUBCATEGORIAS!$B:$B,0)))</f>
        <v/>
      </c>
      <c r="X745" t="str">
        <f t="shared" si="182"/>
        <v/>
      </c>
      <c r="Y745" t="str">
        <f t="shared" si="187"/>
        <v/>
      </c>
      <c r="Z745" t="str">
        <f t="shared" si="188"/>
        <v/>
      </c>
      <c r="AB745">
        <v>743</v>
      </c>
      <c r="AC745" t="str">
        <f t="shared" si="191"/>
        <v/>
      </c>
      <c r="AD745" t="str">
        <f>IFERROR(IF(MATCH($AC740,$P:$P,0)&gt;0,CONCATENATE("id_categoria: '",INDEX($V:$V,MATCH($AC740,$P:$P,0)),"',"),0),"")</f>
        <v>id_categoria: '1',</v>
      </c>
      <c r="AI745" t="str">
        <f>IF($D745="","",INDEX(CATEGORIAS!$A:$A,MATCH($D745,CATEGORIAS!$B:$B,0)))</f>
        <v/>
      </c>
      <c r="AJ745" t="str">
        <f>IF($E745="","",INDEX(SUBCATEGORIAS!$A:$A,MATCH($E745,SUBCATEGORIAS!$B:$B,0)))</f>
        <v/>
      </c>
      <c r="AK745" t="str">
        <f t="shared" si="183"/>
        <v/>
      </c>
      <c r="AM745" s="2" t="str">
        <f t="shared" si="189"/>
        <v/>
      </c>
      <c r="AN745" t="str">
        <f t="shared" si="190"/>
        <v/>
      </c>
      <c r="AO745" t="str">
        <f t="shared" si="184"/>
        <v/>
      </c>
      <c r="AP745" t="str">
        <f t="shared" si="185"/>
        <v/>
      </c>
    </row>
    <row r="746" spans="1:42" x14ac:dyDescent="0.25">
      <c r="A746" t="str">
        <f>IF(C746="","",MAX($A$2:A745)+1)</f>
        <v/>
      </c>
      <c r="B746" s="3" t="str">
        <f>IF(C746="","",IF(COUNTIF($C$2:$C745,$C746)=0,MAX($B$2:$B745)+1,""))</f>
        <v/>
      </c>
      <c r="L746" t="s">
        <v>625</v>
      </c>
      <c r="M746" s="3" t="str">
        <f t="shared" si="186"/>
        <v/>
      </c>
      <c r="N746" s="3" t="str">
        <f>IF(C746="","",IF(AND(C746&lt;&gt;"",D746&lt;&gt;"",E746&lt;&gt;"",I746&lt;&gt;"",M746&lt;&gt;"",J746&lt;&gt;"",IFERROR(MATCH(INDEX($B:$B,MATCH($C746,$C:$C,0)),IMAGENES!$B:$B,0),-1)&gt;0),"'si'","'no'"))</f>
        <v/>
      </c>
      <c r="P746" t="str">
        <f t="shared" si="176"/>
        <v/>
      </c>
      <c r="Q746" t="str">
        <f t="shared" si="177"/>
        <v/>
      </c>
      <c r="R746" t="str">
        <f t="shared" si="178"/>
        <v/>
      </c>
      <c r="S746" t="str">
        <f t="shared" si="179"/>
        <v/>
      </c>
      <c r="T746" t="str">
        <f t="shared" si="180"/>
        <v/>
      </c>
      <c r="U746" t="str">
        <f t="shared" si="181"/>
        <v/>
      </c>
      <c r="V746" t="str">
        <f>IF($T746="","",INDEX(CATEGORIAS!$A:$A,MATCH($T746,CATEGORIAS!$B:$B,0)))</f>
        <v/>
      </c>
      <c r="W746" t="str">
        <f>IF($U746="","",INDEX(SUBCATEGORIAS!$A:$A,MATCH($U746,SUBCATEGORIAS!$B:$B,0)))</f>
        <v/>
      </c>
      <c r="X746" t="str">
        <f t="shared" si="182"/>
        <v/>
      </c>
      <c r="Y746" t="str">
        <f t="shared" si="187"/>
        <v/>
      </c>
      <c r="Z746" t="str">
        <f t="shared" si="188"/>
        <v/>
      </c>
      <c r="AB746">
        <v>744</v>
      </c>
      <c r="AC746" t="str">
        <f t="shared" si="191"/>
        <v/>
      </c>
      <c r="AD746" t="str">
        <f>IFERROR(IF(MATCH($AC740,$P:$P,0)&gt;0,CONCATENATE("id_subcategoria: '",INDEX($W:$W,MATCH($AC740,$P:$P,0)),"',"),0),"")</f>
        <v>id_subcategoria: '13',</v>
      </c>
      <c r="AI746" t="str">
        <f>IF($D746="","",INDEX(CATEGORIAS!$A:$A,MATCH($D746,CATEGORIAS!$B:$B,0)))</f>
        <v/>
      </c>
      <c r="AJ746" t="str">
        <f>IF($E746="","",INDEX(SUBCATEGORIAS!$A:$A,MATCH($E746,SUBCATEGORIAS!$B:$B,0)))</f>
        <v/>
      </c>
      <c r="AK746" t="str">
        <f t="shared" si="183"/>
        <v/>
      </c>
      <c r="AM746" s="2" t="str">
        <f t="shared" si="189"/>
        <v/>
      </c>
      <c r="AN746" t="str">
        <f t="shared" si="190"/>
        <v/>
      </c>
      <c r="AO746" t="str">
        <f t="shared" si="184"/>
        <v/>
      </c>
      <c r="AP746" t="str">
        <f t="shared" si="185"/>
        <v/>
      </c>
    </row>
    <row r="747" spans="1:42" x14ac:dyDescent="0.25">
      <c r="A747" t="str">
        <f>IF(C747="","",MAX($A$2:A746)+1)</f>
        <v/>
      </c>
      <c r="B747" s="3" t="str">
        <f>IF(C747="","",IF(COUNTIF($C$2:$C746,$C747)=0,MAX($B$2:$B746)+1,""))</f>
        <v/>
      </c>
      <c r="L747" t="s">
        <v>625</v>
      </c>
      <c r="M747" s="3" t="str">
        <f t="shared" si="186"/>
        <v/>
      </c>
      <c r="N747" s="3" t="str">
        <f>IF(C747="","",IF(AND(C747&lt;&gt;"",D747&lt;&gt;"",E747&lt;&gt;"",I747&lt;&gt;"",M747&lt;&gt;"",J747&lt;&gt;"",IFERROR(MATCH(INDEX($B:$B,MATCH($C747,$C:$C,0)),IMAGENES!$B:$B,0),-1)&gt;0),"'si'","'no'"))</f>
        <v/>
      </c>
      <c r="P747" t="str">
        <f t="shared" si="176"/>
        <v/>
      </c>
      <c r="Q747" t="str">
        <f t="shared" si="177"/>
        <v/>
      </c>
      <c r="R747" t="str">
        <f t="shared" si="178"/>
        <v/>
      </c>
      <c r="S747" t="str">
        <f t="shared" si="179"/>
        <v/>
      </c>
      <c r="T747" t="str">
        <f t="shared" si="180"/>
        <v/>
      </c>
      <c r="U747" t="str">
        <f t="shared" si="181"/>
        <v/>
      </c>
      <c r="V747" t="str">
        <f>IF($T747="","",INDEX(CATEGORIAS!$A:$A,MATCH($T747,CATEGORIAS!$B:$B,0)))</f>
        <v/>
      </c>
      <c r="W747" t="str">
        <f>IF($U747="","",INDEX(SUBCATEGORIAS!$A:$A,MATCH($U747,SUBCATEGORIAS!$B:$B,0)))</f>
        <v/>
      </c>
      <c r="X747" t="str">
        <f t="shared" si="182"/>
        <v/>
      </c>
      <c r="Y747" t="str">
        <f t="shared" si="187"/>
        <v/>
      </c>
      <c r="Z747" t="str">
        <f t="shared" si="188"/>
        <v/>
      </c>
      <c r="AB747">
        <v>745</v>
      </c>
      <c r="AC747" t="str">
        <f t="shared" si="191"/>
        <v/>
      </c>
      <c r="AD747" t="str">
        <f>IFERROR(IF(MATCH($AC740,$P:$P,0)&gt;0,CONCATENATE("precio: ",INDEX($X:$X,MATCH($AC740,$P:$P,0)),","),0),"")</f>
        <v>precio: 2000,</v>
      </c>
      <c r="AI747" t="str">
        <f>IF($D747="","",INDEX(CATEGORIAS!$A:$A,MATCH($D747,CATEGORIAS!$B:$B,0)))</f>
        <v/>
      </c>
      <c r="AJ747" t="str">
        <f>IF($E747="","",INDEX(SUBCATEGORIAS!$A:$A,MATCH($E747,SUBCATEGORIAS!$B:$B,0)))</f>
        <v/>
      </c>
      <c r="AK747" t="str">
        <f t="shared" si="183"/>
        <v/>
      </c>
      <c r="AM747" s="2" t="str">
        <f t="shared" si="189"/>
        <v/>
      </c>
      <c r="AN747" t="str">
        <f t="shared" si="190"/>
        <v/>
      </c>
      <c r="AO747" t="str">
        <f t="shared" si="184"/>
        <v/>
      </c>
      <c r="AP747" t="str">
        <f t="shared" si="185"/>
        <v/>
      </c>
    </row>
    <row r="748" spans="1:42" x14ac:dyDescent="0.25">
      <c r="A748" t="str">
        <f>IF(C748="","",MAX($A$2:A747)+1)</f>
        <v/>
      </c>
      <c r="B748" s="3" t="str">
        <f>IF(C748="","",IF(COUNTIF($C$2:$C747,$C748)=0,MAX($B$2:$B747)+1,""))</f>
        <v/>
      </c>
      <c r="L748" t="s">
        <v>625</v>
      </c>
      <c r="M748" s="3" t="str">
        <f t="shared" si="186"/>
        <v/>
      </c>
      <c r="N748" s="3" t="str">
        <f>IF(C748="","",IF(AND(C748&lt;&gt;"",D748&lt;&gt;"",E748&lt;&gt;"",I748&lt;&gt;"",M748&lt;&gt;"",J748&lt;&gt;"",IFERROR(MATCH(INDEX($B:$B,MATCH($C748,$C:$C,0)),IMAGENES!$B:$B,0),-1)&gt;0),"'si'","'no'"))</f>
        <v/>
      </c>
      <c r="P748" t="str">
        <f t="shared" si="176"/>
        <v/>
      </c>
      <c r="Q748" t="str">
        <f t="shared" si="177"/>
        <v/>
      </c>
      <c r="R748" t="str">
        <f t="shared" si="178"/>
        <v/>
      </c>
      <c r="S748" t="str">
        <f t="shared" si="179"/>
        <v/>
      </c>
      <c r="T748" t="str">
        <f t="shared" si="180"/>
        <v/>
      </c>
      <c r="U748" t="str">
        <f t="shared" si="181"/>
        <v/>
      </c>
      <c r="V748" t="str">
        <f>IF($T748="","",INDEX(CATEGORIAS!$A:$A,MATCH($T748,CATEGORIAS!$B:$B,0)))</f>
        <v/>
      </c>
      <c r="W748" t="str">
        <f>IF($U748="","",INDEX(SUBCATEGORIAS!$A:$A,MATCH($U748,SUBCATEGORIAS!$B:$B,0)))</f>
        <v/>
      </c>
      <c r="X748" t="str">
        <f t="shared" si="182"/>
        <v/>
      </c>
      <c r="Y748" t="str">
        <f t="shared" si="187"/>
        <v/>
      </c>
      <c r="Z748" t="str">
        <f t="shared" si="188"/>
        <v/>
      </c>
      <c r="AB748">
        <v>746</v>
      </c>
      <c r="AC748" t="str">
        <f t="shared" si="191"/>
        <v/>
      </c>
      <c r="AD748" t="str">
        <f>IFERROR(IF(MATCH($AC740,$P:$P,0)&gt;0,CONCATENATE("video: ",IF(OR(INDEX($Y:$Y,MATCH($AC740,$P:$P,0))=0,INDEX($Y:$Y,MATCH($AC740,$P:$P,0))=" ",INDEX($Y:$Y,MATCH($AC740,$P:$P,0))=""),CONCATENATE(CHAR(39),CHAR(39)),CONCATENATE(CHAR(39),INDEX($Y:$Y,MATCH($AC740,$P:$P,0)),CHAR(39))),","),0),"")</f>
        <v>video: '',</v>
      </c>
      <c r="AI748" t="str">
        <f>IF($D748="","",INDEX(CATEGORIAS!$A:$A,MATCH($D748,CATEGORIAS!$B:$B,0)))</f>
        <v/>
      </c>
      <c r="AJ748" t="str">
        <f>IF($E748="","",INDEX(SUBCATEGORIAS!$A:$A,MATCH($E748,SUBCATEGORIAS!$B:$B,0)))</f>
        <v/>
      </c>
      <c r="AK748" t="str">
        <f t="shared" si="183"/>
        <v/>
      </c>
      <c r="AM748" s="2" t="str">
        <f t="shared" si="189"/>
        <v/>
      </c>
      <c r="AN748" t="str">
        <f t="shared" si="190"/>
        <v/>
      </c>
      <c r="AO748" t="str">
        <f t="shared" si="184"/>
        <v/>
      </c>
      <c r="AP748" t="str">
        <f t="shared" si="185"/>
        <v/>
      </c>
    </row>
    <row r="749" spans="1:42" x14ac:dyDescent="0.25">
      <c r="A749" t="str">
        <f>IF(C749="","",MAX($A$2:A748)+1)</f>
        <v/>
      </c>
      <c r="B749" s="3" t="str">
        <f>IF(C749="","",IF(COUNTIF($C$2:$C748,$C749)=0,MAX($B$2:$B748)+1,""))</f>
        <v/>
      </c>
      <c r="L749" t="s">
        <v>625</v>
      </c>
      <c r="M749" s="3" t="str">
        <f t="shared" si="186"/>
        <v/>
      </c>
      <c r="N749" s="3" t="str">
        <f>IF(C749="","",IF(AND(C749&lt;&gt;"",D749&lt;&gt;"",E749&lt;&gt;"",I749&lt;&gt;"",M749&lt;&gt;"",J749&lt;&gt;"",IFERROR(MATCH(INDEX($B:$B,MATCH($C749,$C:$C,0)),IMAGENES!$B:$B,0),-1)&gt;0),"'si'","'no'"))</f>
        <v/>
      </c>
      <c r="P749" t="str">
        <f t="shared" si="176"/>
        <v/>
      </c>
      <c r="Q749" t="str">
        <f t="shared" si="177"/>
        <v/>
      </c>
      <c r="R749" t="str">
        <f t="shared" si="178"/>
        <v/>
      </c>
      <c r="S749" t="str">
        <f t="shared" si="179"/>
        <v/>
      </c>
      <c r="T749" t="str">
        <f t="shared" si="180"/>
        <v/>
      </c>
      <c r="U749" t="str">
        <f t="shared" si="181"/>
        <v/>
      </c>
      <c r="V749" t="str">
        <f>IF($T749="","",INDEX(CATEGORIAS!$A:$A,MATCH($T749,CATEGORIAS!$B:$B,0)))</f>
        <v/>
      </c>
      <c r="W749" t="str">
        <f>IF($U749="","",INDEX(SUBCATEGORIAS!$A:$A,MATCH($U749,SUBCATEGORIAS!$B:$B,0)))</f>
        <v/>
      </c>
      <c r="X749" t="str">
        <f t="shared" si="182"/>
        <v/>
      </c>
      <c r="Y749" t="str">
        <f t="shared" si="187"/>
        <v/>
      </c>
      <c r="Z749" t="str">
        <f t="shared" si="188"/>
        <v/>
      </c>
      <c r="AB749">
        <v>747</v>
      </c>
      <c r="AC749" t="str">
        <f t="shared" si="191"/>
        <v/>
      </c>
      <c r="AD749" t="str">
        <f>IFERROR(IF(MATCH($AC740,$P:$P,0)&gt;0,CONCATENATE("disponible: ",INDEX($Z:$Z,MATCH($AC740,$P:$P,0)),","),0),"")</f>
        <v>disponible: 'si',</v>
      </c>
      <c r="AI749" t="str">
        <f>IF($D749="","",INDEX(CATEGORIAS!$A:$A,MATCH($D749,CATEGORIAS!$B:$B,0)))</f>
        <v/>
      </c>
      <c r="AJ749" t="str">
        <f>IF($E749="","",INDEX(SUBCATEGORIAS!$A:$A,MATCH($E749,SUBCATEGORIAS!$B:$B,0)))</f>
        <v/>
      </c>
      <c r="AK749" t="str">
        <f t="shared" si="183"/>
        <v/>
      </c>
      <c r="AM749" s="2" t="str">
        <f t="shared" si="189"/>
        <v/>
      </c>
      <c r="AN749" t="str">
        <f t="shared" si="190"/>
        <v/>
      </c>
      <c r="AO749" t="str">
        <f t="shared" si="184"/>
        <v/>
      </c>
      <c r="AP749" t="str">
        <f t="shared" si="185"/>
        <v/>
      </c>
    </row>
    <row r="750" spans="1:42" x14ac:dyDescent="0.25">
      <c r="A750" t="str">
        <f>IF(C750="","",MAX($A$2:A749)+1)</f>
        <v/>
      </c>
      <c r="B750" s="3" t="str">
        <f>IF(C750="","",IF(COUNTIF($C$2:$C749,$C750)=0,MAX($B$2:$B749)+1,""))</f>
        <v/>
      </c>
      <c r="L750" t="s">
        <v>625</v>
      </c>
      <c r="M750" s="3" t="str">
        <f t="shared" si="186"/>
        <v/>
      </c>
      <c r="N750" s="3" t="str">
        <f>IF(C750="","",IF(AND(C750&lt;&gt;"",D750&lt;&gt;"",E750&lt;&gt;"",I750&lt;&gt;"",M750&lt;&gt;"",J750&lt;&gt;"",IFERROR(MATCH(INDEX($B:$B,MATCH($C750,$C:$C,0)),IMAGENES!$B:$B,0),-1)&gt;0),"'si'","'no'"))</f>
        <v/>
      </c>
      <c r="P750" t="str">
        <f t="shared" si="176"/>
        <v/>
      </c>
      <c r="Q750" t="str">
        <f t="shared" si="177"/>
        <v/>
      </c>
      <c r="R750" t="str">
        <f t="shared" si="178"/>
        <v/>
      </c>
      <c r="S750" t="str">
        <f t="shared" si="179"/>
        <v/>
      </c>
      <c r="T750" t="str">
        <f t="shared" si="180"/>
        <v/>
      </c>
      <c r="U750" t="str">
        <f t="shared" si="181"/>
        <v/>
      </c>
      <c r="V750" t="str">
        <f>IF($T750="","",INDEX(CATEGORIAS!$A:$A,MATCH($T750,CATEGORIAS!$B:$B,0)))</f>
        <v/>
      </c>
      <c r="W750" t="str">
        <f>IF($U750="","",INDEX(SUBCATEGORIAS!$A:$A,MATCH($U750,SUBCATEGORIAS!$B:$B,0)))</f>
        <v/>
      </c>
      <c r="X750" t="str">
        <f t="shared" si="182"/>
        <v/>
      </c>
      <c r="Y750" t="str">
        <f t="shared" si="187"/>
        <v/>
      </c>
      <c r="Z750" t="str">
        <f t="shared" si="188"/>
        <v/>
      </c>
      <c r="AB750">
        <v>748</v>
      </c>
      <c r="AC750" t="str">
        <f t="shared" si="191"/>
        <v/>
      </c>
      <c r="AD750" t="str">
        <f>IFERROR(IF(MATCH($AC740,$P:$P,0)&gt;0,"},",0),"")</f>
        <v>},</v>
      </c>
      <c r="AI750" t="str">
        <f>IF($D750="","",INDEX(CATEGORIAS!$A:$A,MATCH($D750,CATEGORIAS!$B:$B,0)))</f>
        <v/>
      </c>
      <c r="AJ750" t="str">
        <f>IF($E750="","",INDEX(SUBCATEGORIAS!$A:$A,MATCH($E750,SUBCATEGORIAS!$B:$B,0)))</f>
        <v/>
      </c>
      <c r="AK750" t="str">
        <f t="shared" si="183"/>
        <v/>
      </c>
      <c r="AM750" s="2" t="str">
        <f t="shared" si="189"/>
        <v/>
      </c>
      <c r="AN750" t="str">
        <f t="shared" si="190"/>
        <v/>
      </c>
      <c r="AO750" t="str">
        <f t="shared" si="184"/>
        <v/>
      </c>
      <c r="AP750" t="str">
        <f t="shared" si="185"/>
        <v/>
      </c>
    </row>
    <row r="751" spans="1:42" x14ac:dyDescent="0.25">
      <c r="A751" t="str">
        <f>IF(C751="","",MAX($A$2:A750)+1)</f>
        <v/>
      </c>
      <c r="B751" s="3" t="str">
        <f>IF(C751="","",IF(COUNTIF($C$2:$C750,$C751)=0,MAX($B$2:$B750)+1,""))</f>
        <v/>
      </c>
      <c r="L751" t="s">
        <v>625</v>
      </c>
      <c r="M751" s="3" t="str">
        <f t="shared" si="186"/>
        <v/>
      </c>
      <c r="N751" s="3" t="str">
        <f>IF(C751="","",IF(AND(C751&lt;&gt;"",D751&lt;&gt;"",E751&lt;&gt;"",I751&lt;&gt;"",M751&lt;&gt;"",J751&lt;&gt;"",IFERROR(MATCH(INDEX($B:$B,MATCH($C751,$C:$C,0)),IMAGENES!$B:$B,0),-1)&gt;0),"'si'","'no'"))</f>
        <v/>
      </c>
      <c r="P751" t="str">
        <f t="shared" si="176"/>
        <v/>
      </c>
      <c r="Q751" t="str">
        <f t="shared" si="177"/>
        <v/>
      </c>
      <c r="R751" t="str">
        <f t="shared" si="178"/>
        <v/>
      </c>
      <c r="S751" t="str">
        <f t="shared" si="179"/>
        <v/>
      </c>
      <c r="T751" t="str">
        <f t="shared" si="180"/>
        <v/>
      </c>
      <c r="U751" t="str">
        <f t="shared" si="181"/>
        <v/>
      </c>
      <c r="V751" t="str">
        <f>IF($T751="","",INDEX(CATEGORIAS!$A:$A,MATCH($T751,CATEGORIAS!$B:$B,0)))</f>
        <v/>
      </c>
      <c r="W751" t="str">
        <f>IF($U751="","",INDEX(SUBCATEGORIAS!$A:$A,MATCH($U751,SUBCATEGORIAS!$B:$B,0)))</f>
        <v/>
      </c>
      <c r="X751" t="str">
        <f t="shared" si="182"/>
        <v/>
      </c>
      <c r="Y751" t="str">
        <f t="shared" si="187"/>
        <v/>
      </c>
      <c r="Z751" t="str">
        <f t="shared" si="188"/>
        <v/>
      </c>
      <c r="AB751">
        <v>749</v>
      </c>
      <c r="AC751">
        <f t="shared" si="191"/>
        <v>69</v>
      </c>
      <c r="AD751" t="str">
        <f>IFERROR(IF(MATCH($AC751,$P:$P,0)&gt;0,"{",0),"")</f>
        <v>{</v>
      </c>
      <c r="AI751" t="str">
        <f>IF($D751="","",INDEX(CATEGORIAS!$A:$A,MATCH($D751,CATEGORIAS!$B:$B,0)))</f>
        <v/>
      </c>
      <c r="AJ751" t="str">
        <f>IF($E751="","",INDEX(SUBCATEGORIAS!$A:$A,MATCH($E751,SUBCATEGORIAS!$B:$B,0)))</f>
        <v/>
      </c>
      <c r="AK751" t="str">
        <f t="shared" si="183"/>
        <v/>
      </c>
      <c r="AM751" s="2" t="str">
        <f t="shared" si="189"/>
        <v/>
      </c>
      <c r="AN751" t="str">
        <f t="shared" si="190"/>
        <v/>
      </c>
      <c r="AO751" t="str">
        <f t="shared" si="184"/>
        <v/>
      </c>
      <c r="AP751" t="str">
        <f t="shared" si="185"/>
        <v/>
      </c>
    </row>
    <row r="752" spans="1:42" x14ac:dyDescent="0.25">
      <c r="A752" t="str">
        <f>IF(C752="","",MAX($A$2:A751)+1)</f>
        <v/>
      </c>
      <c r="B752" s="3" t="str">
        <f>IF(C752="","",IF(COUNTIF($C$2:$C751,$C752)=0,MAX($B$2:$B751)+1,""))</f>
        <v/>
      </c>
      <c r="L752" t="s">
        <v>625</v>
      </c>
      <c r="M752" s="3" t="str">
        <f t="shared" si="186"/>
        <v/>
      </c>
      <c r="N752" s="3" t="str">
        <f>IF(C752="","",IF(AND(C752&lt;&gt;"",D752&lt;&gt;"",E752&lt;&gt;"",I752&lt;&gt;"",M752&lt;&gt;"",J752&lt;&gt;"",IFERROR(MATCH(INDEX($B:$B,MATCH($C752,$C:$C,0)),IMAGENES!$B:$B,0),-1)&gt;0),"'si'","'no'"))</f>
        <v/>
      </c>
      <c r="P752" t="str">
        <f t="shared" si="176"/>
        <v/>
      </c>
      <c r="Q752" t="str">
        <f t="shared" si="177"/>
        <v/>
      </c>
      <c r="R752" t="str">
        <f t="shared" si="178"/>
        <v/>
      </c>
      <c r="S752" t="str">
        <f t="shared" si="179"/>
        <v/>
      </c>
      <c r="T752" t="str">
        <f t="shared" si="180"/>
        <v/>
      </c>
      <c r="U752" t="str">
        <f t="shared" si="181"/>
        <v/>
      </c>
      <c r="V752" t="str">
        <f>IF($T752="","",INDEX(CATEGORIAS!$A:$A,MATCH($T752,CATEGORIAS!$B:$B,0)))</f>
        <v/>
      </c>
      <c r="W752" t="str">
        <f>IF($U752="","",INDEX(SUBCATEGORIAS!$A:$A,MATCH($U752,SUBCATEGORIAS!$B:$B,0)))</f>
        <v/>
      </c>
      <c r="X752" t="str">
        <f t="shared" si="182"/>
        <v/>
      </c>
      <c r="Y752" t="str">
        <f t="shared" si="187"/>
        <v/>
      </c>
      <c r="Z752" t="str">
        <f t="shared" si="188"/>
        <v/>
      </c>
      <c r="AB752">
        <v>750</v>
      </c>
      <c r="AC752" t="str">
        <f t="shared" si="191"/>
        <v/>
      </c>
      <c r="AD752" t="str">
        <f>IFERROR(IF(MATCH($AC751,$P:$P,0)&gt;0,CONCATENATE("id_articulo: ",$AC751,","),0),"")</f>
        <v>id_articulo: 69,</v>
      </c>
      <c r="AI752" t="str">
        <f>IF($D752="","",INDEX(CATEGORIAS!$A:$A,MATCH($D752,CATEGORIAS!$B:$B,0)))</f>
        <v/>
      </c>
      <c r="AJ752" t="str">
        <f>IF($E752="","",INDEX(SUBCATEGORIAS!$A:$A,MATCH($E752,SUBCATEGORIAS!$B:$B,0)))</f>
        <v/>
      </c>
      <c r="AK752" t="str">
        <f t="shared" si="183"/>
        <v/>
      </c>
      <c r="AM752" s="2" t="str">
        <f t="shared" si="189"/>
        <v/>
      </c>
      <c r="AN752" t="str">
        <f t="shared" si="190"/>
        <v/>
      </c>
      <c r="AO752" t="str">
        <f t="shared" si="184"/>
        <v/>
      </c>
      <c r="AP752" t="str">
        <f t="shared" si="185"/>
        <v/>
      </c>
    </row>
    <row r="753" spans="1:42" x14ac:dyDescent="0.25">
      <c r="A753" t="str">
        <f>IF(C753="","",MAX($A$2:A752)+1)</f>
        <v/>
      </c>
      <c r="B753" s="3" t="str">
        <f>IF(C753="","",IF(COUNTIF($C$2:$C752,$C753)=0,MAX($B$2:$B752)+1,""))</f>
        <v/>
      </c>
      <c r="L753" t="s">
        <v>625</v>
      </c>
      <c r="M753" s="3" t="str">
        <f t="shared" si="186"/>
        <v/>
      </c>
      <c r="N753" s="3" t="str">
        <f>IF(C753="","",IF(AND(C753&lt;&gt;"",D753&lt;&gt;"",E753&lt;&gt;"",I753&lt;&gt;"",M753&lt;&gt;"",J753&lt;&gt;"",IFERROR(MATCH(INDEX($B:$B,MATCH($C753,$C:$C,0)),IMAGENES!$B:$B,0),-1)&gt;0),"'si'","'no'"))</f>
        <v/>
      </c>
      <c r="P753" t="str">
        <f t="shared" si="176"/>
        <v/>
      </c>
      <c r="Q753" t="str">
        <f t="shared" si="177"/>
        <v/>
      </c>
      <c r="R753" t="str">
        <f t="shared" si="178"/>
        <v/>
      </c>
      <c r="S753" t="str">
        <f t="shared" si="179"/>
        <v/>
      </c>
      <c r="T753" t="str">
        <f t="shared" si="180"/>
        <v/>
      </c>
      <c r="U753" t="str">
        <f t="shared" si="181"/>
        <v/>
      </c>
      <c r="V753" t="str">
        <f>IF($T753="","",INDEX(CATEGORIAS!$A:$A,MATCH($T753,CATEGORIAS!$B:$B,0)))</f>
        <v/>
      </c>
      <c r="W753" t="str">
        <f>IF($U753="","",INDEX(SUBCATEGORIAS!$A:$A,MATCH($U753,SUBCATEGORIAS!$B:$B,0)))</f>
        <v/>
      </c>
      <c r="X753" t="str">
        <f t="shared" si="182"/>
        <v/>
      </c>
      <c r="Y753" t="str">
        <f t="shared" si="187"/>
        <v/>
      </c>
      <c r="Z753" t="str">
        <f t="shared" si="188"/>
        <v/>
      </c>
      <c r="AB753">
        <v>751</v>
      </c>
      <c r="AC753" t="str">
        <f t="shared" si="191"/>
        <v/>
      </c>
      <c r="AD753" t="str">
        <f>IFERROR(IF(MATCH($AC751,$P:$P,0)&gt;0,CONCATENATE("nombre: '",INDEX($Q:$Q,MATCH($AC751,$P:$P,0)),"',"),0),"")</f>
        <v>nombre: 'Stickers - Block de stickers (Motarro)',</v>
      </c>
      <c r="AI753" t="str">
        <f>IF($D753="","",INDEX(CATEGORIAS!$A:$A,MATCH($D753,CATEGORIAS!$B:$B,0)))</f>
        <v/>
      </c>
      <c r="AJ753" t="str">
        <f>IF($E753="","",INDEX(SUBCATEGORIAS!$A:$A,MATCH($E753,SUBCATEGORIAS!$B:$B,0)))</f>
        <v/>
      </c>
      <c r="AK753" t="str">
        <f t="shared" si="183"/>
        <v/>
      </c>
      <c r="AM753" s="2" t="str">
        <f t="shared" si="189"/>
        <v/>
      </c>
      <c r="AN753" t="str">
        <f t="shared" si="190"/>
        <v/>
      </c>
      <c r="AO753" t="str">
        <f t="shared" si="184"/>
        <v/>
      </c>
      <c r="AP753" t="str">
        <f t="shared" si="185"/>
        <v/>
      </c>
    </row>
    <row r="754" spans="1:42" x14ac:dyDescent="0.25">
      <c r="A754" t="str">
        <f>IF(C754="","",MAX($A$2:A753)+1)</f>
        <v/>
      </c>
      <c r="B754" s="3" t="str">
        <f>IF(C754="","",IF(COUNTIF($C$2:$C753,$C754)=0,MAX($B$2:$B753)+1,""))</f>
        <v/>
      </c>
      <c r="L754" t="s">
        <v>625</v>
      </c>
      <c r="M754" s="3" t="str">
        <f t="shared" si="186"/>
        <v/>
      </c>
      <c r="N754" s="3" t="str">
        <f>IF(C754="","",IF(AND(C754&lt;&gt;"",D754&lt;&gt;"",E754&lt;&gt;"",I754&lt;&gt;"",M754&lt;&gt;"",J754&lt;&gt;"",IFERROR(MATCH(INDEX($B:$B,MATCH($C754,$C:$C,0)),IMAGENES!$B:$B,0),-1)&gt;0),"'si'","'no'"))</f>
        <v/>
      </c>
      <c r="P754" t="str">
        <f t="shared" si="176"/>
        <v/>
      </c>
      <c r="Q754" t="str">
        <f t="shared" si="177"/>
        <v/>
      </c>
      <c r="R754" t="str">
        <f t="shared" si="178"/>
        <v/>
      </c>
      <c r="S754" t="str">
        <f t="shared" si="179"/>
        <v/>
      </c>
      <c r="T754" t="str">
        <f t="shared" si="180"/>
        <v/>
      </c>
      <c r="U754" t="str">
        <f t="shared" si="181"/>
        <v/>
      </c>
      <c r="V754" t="str">
        <f>IF($T754="","",INDEX(CATEGORIAS!$A:$A,MATCH($T754,CATEGORIAS!$B:$B,0)))</f>
        <v/>
      </c>
      <c r="W754" t="str">
        <f>IF($U754="","",INDEX(SUBCATEGORIAS!$A:$A,MATCH($U754,SUBCATEGORIAS!$B:$B,0)))</f>
        <v/>
      </c>
      <c r="X754" t="str">
        <f t="shared" si="182"/>
        <v/>
      </c>
      <c r="Y754" t="str">
        <f t="shared" si="187"/>
        <v/>
      </c>
      <c r="Z754" t="str">
        <f t="shared" si="188"/>
        <v/>
      </c>
      <c r="AB754">
        <v>752</v>
      </c>
      <c r="AC754" t="str">
        <f t="shared" si="191"/>
        <v/>
      </c>
      <c r="AD754" t="str">
        <f>IFERROR(IF(MATCH($AC751,$P:$P,0)&gt;0,CONCATENATE("descripcion: '",INDEX($R:$R,MATCH($AC751,$P:$P,0)),"',"),0),"")</f>
        <v>descripcion: 'Stickers - Block de stickers (Motarro) motivo de animalitos',</v>
      </c>
      <c r="AI754" t="str">
        <f>IF($D754="","",INDEX(CATEGORIAS!$A:$A,MATCH($D754,CATEGORIAS!$B:$B,0)))</f>
        <v/>
      </c>
      <c r="AJ754" t="str">
        <f>IF($E754="","",INDEX(SUBCATEGORIAS!$A:$A,MATCH($E754,SUBCATEGORIAS!$B:$B,0)))</f>
        <v/>
      </c>
      <c r="AK754" t="str">
        <f t="shared" si="183"/>
        <v/>
      </c>
      <c r="AM754" s="2" t="str">
        <f t="shared" si="189"/>
        <v/>
      </c>
      <c r="AN754" t="str">
        <f t="shared" si="190"/>
        <v/>
      </c>
      <c r="AO754" t="str">
        <f t="shared" si="184"/>
        <v/>
      </c>
      <c r="AP754" t="str">
        <f t="shared" si="185"/>
        <v/>
      </c>
    </row>
    <row r="755" spans="1:42" x14ac:dyDescent="0.25">
      <c r="A755" t="str">
        <f>IF(C755="","",MAX($A$2:A754)+1)</f>
        <v/>
      </c>
      <c r="B755" s="3" t="str">
        <f>IF(C755="","",IF(COUNTIF($C$2:$C754,$C755)=0,MAX($B$2:$B754)+1,""))</f>
        <v/>
      </c>
      <c r="L755" t="s">
        <v>625</v>
      </c>
      <c r="M755" s="3" t="str">
        <f t="shared" si="186"/>
        <v/>
      </c>
      <c r="N755" s="3" t="str">
        <f>IF(C755="","",IF(AND(C755&lt;&gt;"",D755&lt;&gt;"",E755&lt;&gt;"",I755&lt;&gt;"",M755&lt;&gt;"",J755&lt;&gt;"",IFERROR(MATCH(INDEX($B:$B,MATCH($C755,$C:$C,0)),IMAGENES!$B:$B,0),-1)&gt;0),"'si'","'no'"))</f>
        <v/>
      </c>
      <c r="P755" t="str">
        <f t="shared" si="176"/>
        <v/>
      </c>
      <c r="Q755" t="str">
        <f t="shared" si="177"/>
        <v/>
      </c>
      <c r="R755" t="str">
        <f t="shared" si="178"/>
        <v/>
      </c>
      <c r="S755" t="str">
        <f t="shared" si="179"/>
        <v/>
      </c>
      <c r="T755" t="str">
        <f t="shared" si="180"/>
        <v/>
      </c>
      <c r="U755" t="str">
        <f t="shared" si="181"/>
        <v/>
      </c>
      <c r="V755" t="str">
        <f>IF($T755="","",INDEX(CATEGORIAS!$A:$A,MATCH($T755,CATEGORIAS!$B:$B,0)))</f>
        <v/>
      </c>
      <c r="W755" t="str">
        <f>IF($U755="","",INDEX(SUBCATEGORIAS!$A:$A,MATCH($U755,SUBCATEGORIAS!$B:$B,0)))</f>
        <v/>
      </c>
      <c r="X755" t="str">
        <f t="shared" si="182"/>
        <v/>
      </c>
      <c r="Y755" t="str">
        <f t="shared" si="187"/>
        <v/>
      </c>
      <c r="Z755" t="str">
        <f t="shared" si="188"/>
        <v/>
      </c>
      <c r="AB755">
        <v>753</v>
      </c>
      <c r="AC755" t="str">
        <f t="shared" si="191"/>
        <v/>
      </c>
      <c r="AD755" t="str">
        <f>IFERROR(IF(MATCH($AC751,$P:$P,0)&gt;0,CONCATENATE("descripcion_larga: '",INDEX($S:$S,MATCH($AC751,$P:$P,0)),"',"),0),"")</f>
        <v>descripcion_larga: '0',</v>
      </c>
      <c r="AI755" t="str">
        <f>IF($D755="","",INDEX(CATEGORIAS!$A:$A,MATCH($D755,CATEGORIAS!$B:$B,0)))</f>
        <v/>
      </c>
      <c r="AJ755" t="str">
        <f>IF($E755="","",INDEX(SUBCATEGORIAS!$A:$A,MATCH($E755,SUBCATEGORIAS!$B:$B,0)))</f>
        <v/>
      </c>
      <c r="AK755" t="str">
        <f t="shared" si="183"/>
        <v/>
      </c>
      <c r="AM755" s="2" t="str">
        <f t="shared" si="189"/>
        <v/>
      </c>
      <c r="AN755" t="str">
        <f t="shared" si="190"/>
        <v/>
      </c>
      <c r="AO755" t="str">
        <f t="shared" si="184"/>
        <v/>
      </c>
      <c r="AP755" t="str">
        <f t="shared" si="185"/>
        <v/>
      </c>
    </row>
    <row r="756" spans="1:42" x14ac:dyDescent="0.25">
      <c r="A756" t="str">
        <f>IF(C756="","",MAX($A$2:A755)+1)</f>
        <v/>
      </c>
      <c r="B756" s="3" t="str">
        <f>IF(C756="","",IF(COUNTIF($C$2:$C755,$C756)=0,MAX($B$2:$B755)+1,""))</f>
        <v/>
      </c>
      <c r="L756" t="s">
        <v>625</v>
      </c>
      <c r="M756" s="3" t="str">
        <f t="shared" si="186"/>
        <v/>
      </c>
      <c r="N756" s="3" t="str">
        <f>IF(C756="","",IF(AND(C756&lt;&gt;"",D756&lt;&gt;"",E756&lt;&gt;"",I756&lt;&gt;"",M756&lt;&gt;"",J756&lt;&gt;"",IFERROR(MATCH(INDEX($B:$B,MATCH($C756,$C:$C,0)),IMAGENES!$B:$B,0),-1)&gt;0),"'si'","'no'"))</f>
        <v/>
      </c>
      <c r="P756" t="str">
        <f t="shared" si="176"/>
        <v/>
      </c>
      <c r="Q756" t="str">
        <f t="shared" si="177"/>
        <v/>
      </c>
      <c r="R756" t="str">
        <f t="shared" si="178"/>
        <v/>
      </c>
      <c r="S756" t="str">
        <f t="shared" si="179"/>
        <v/>
      </c>
      <c r="T756" t="str">
        <f t="shared" si="180"/>
        <v/>
      </c>
      <c r="U756" t="str">
        <f t="shared" si="181"/>
        <v/>
      </c>
      <c r="V756" t="str">
        <f>IF($T756="","",INDEX(CATEGORIAS!$A:$A,MATCH($T756,CATEGORIAS!$B:$B,0)))</f>
        <v/>
      </c>
      <c r="W756" t="str">
        <f>IF($U756="","",INDEX(SUBCATEGORIAS!$A:$A,MATCH($U756,SUBCATEGORIAS!$B:$B,0)))</f>
        <v/>
      </c>
      <c r="X756" t="str">
        <f t="shared" si="182"/>
        <v/>
      </c>
      <c r="Y756" t="str">
        <f t="shared" si="187"/>
        <v/>
      </c>
      <c r="Z756" t="str">
        <f t="shared" si="188"/>
        <v/>
      </c>
      <c r="AB756">
        <v>754</v>
      </c>
      <c r="AC756" t="str">
        <f t="shared" si="191"/>
        <v/>
      </c>
      <c r="AD756" t="str">
        <f>IFERROR(IF(MATCH($AC751,$P:$P,0)&gt;0,CONCATENATE("id_categoria: '",INDEX($V:$V,MATCH($AC751,$P:$P,0)),"',"),0),"")</f>
        <v>id_categoria: '1',</v>
      </c>
      <c r="AI756" t="str">
        <f>IF($D756="","",INDEX(CATEGORIAS!$A:$A,MATCH($D756,CATEGORIAS!$B:$B,0)))</f>
        <v/>
      </c>
      <c r="AJ756" t="str">
        <f>IF($E756="","",INDEX(SUBCATEGORIAS!$A:$A,MATCH($E756,SUBCATEGORIAS!$B:$B,0)))</f>
        <v/>
      </c>
      <c r="AK756" t="str">
        <f t="shared" si="183"/>
        <v/>
      </c>
      <c r="AM756" s="2" t="str">
        <f t="shared" si="189"/>
        <v/>
      </c>
      <c r="AN756" t="str">
        <f t="shared" si="190"/>
        <v/>
      </c>
      <c r="AO756" t="str">
        <f t="shared" si="184"/>
        <v/>
      </c>
      <c r="AP756" t="str">
        <f t="shared" si="185"/>
        <v/>
      </c>
    </row>
    <row r="757" spans="1:42" x14ac:dyDescent="0.25">
      <c r="A757" t="str">
        <f>IF(C757="","",MAX($A$2:A756)+1)</f>
        <v/>
      </c>
      <c r="B757" s="3" t="str">
        <f>IF(C757="","",IF(COUNTIF($C$2:$C756,$C757)=0,MAX($B$2:$B756)+1,""))</f>
        <v/>
      </c>
      <c r="L757" t="s">
        <v>625</v>
      </c>
      <c r="M757" s="3" t="str">
        <f t="shared" si="186"/>
        <v/>
      </c>
      <c r="N757" s="3" t="str">
        <f>IF(C757="","",IF(AND(C757&lt;&gt;"",D757&lt;&gt;"",E757&lt;&gt;"",I757&lt;&gt;"",M757&lt;&gt;"",J757&lt;&gt;"",IFERROR(MATCH(INDEX($B:$B,MATCH($C757,$C:$C,0)),IMAGENES!$B:$B,0),-1)&gt;0),"'si'","'no'"))</f>
        <v/>
      </c>
      <c r="P757" t="str">
        <f t="shared" si="176"/>
        <v/>
      </c>
      <c r="Q757" t="str">
        <f t="shared" si="177"/>
        <v/>
      </c>
      <c r="R757" t="str">
        <f t="shared" si="178"/>
        <v/>
      </c>
      <c r="S757" t="str">
        <f t="shared" si="179"/>
        <v/>
      </c>
      <c r="T757" t="str">
        <f t="shared" si="180"/>
        <v/>
      </c>
      <c r="U757" t="str">
        <f t="shared" si="181"/>
        <v/>
      </c>
      <c r="V757" t="str">
        <f>IF($T757="","",INDEX(CATEGORIAS!$A:$A,MATCH($T757,CATEGORIAS!$B:$B,0)))</f>
        <v/>
      </c>
      <c r="W757" t="str">
        <f>IF($U757="","",INDEX(SUBCATEGORIAS!$A:$A,MATCH($U757,SUBCATEGORIAS!$B:$B,0)))</f>
        <v/>
      </c>
      <c r="X757" t="str">
        <f t="shared" si="182"/>
        <v/>
      </c>
      <c r="Y757" t="str">
        <f t="shared" si="187"/>
        <v/>
      </c>
      <c r="Z757" t="str">
        <f t="shared" si="188"/>
        <v/>
      </c>
      <c r="AB757">
        <v>755</v>
      </c>
      <c r="AC757" t="str">
        <f t="shared" si="191"/>
        <v/>
      </c>
      <c r="AD757" t="str">
        <f>IFERROR(IF(MATCH($AC751,$P:$P,0)&gt;0,CONCATENATE("id_subcategoria: '",INDEX($W:$W,MATCH($AC751,$P:$P,0)),"',"),0),"")</f>
        <v>id_subcategoria: '13',</v>
      </c>
      <c r="AI757" t="str">
        <f>IF($D757="","",INDEX(CATEGORIAS!$A:$A,MATCH($D757,CATEGORIAS!$B:$B,0)))</f>
        <v/>
      </c>
      <c r="AJ757" t="str">
        <f>IF($E757="","",INDEX(SUBCATEGORIAS!$A:$A,MATCH($E757,SUBCATEGORIAS!$B:$B,0)))</f>
        <v/>
      </c>
      <c r="AK757" t="str">
        <f t="shared" si="183"/>
        <v/>
      </c>
      <c r="AM757" s="2" t="str">
        <f t="shared" si="189"/>
        <v/>
      </c>
      <c r="AN757" t="str">
        <f t="shared" si="190"/>
        <v/>
      </c>
      <c r="AO757" t="str">
        <f t="shared" si="184"/>
        <v/>
      </c>
      <c r="AP757" t="str">
        <f t="shared" si="185"/>
        <v/>
      </c>
    </row>
    <row r="758" spans="1:42" x14ac:dyDescent="0.25">
      <c r="A758" t="str">
        <f>IF(C758="","",MAX($A$2:A757)+1)</f>
        <v/>
      </c>
      <c r="B758" s="3" t="str">
        <f>IF(C758="","",IF(COUNTIF($C$2:$C757,$C758)=0,MAX($B$2:$B757)+1,""))</f>
        <v/>
      </c>
      <c r="L758" t="s">
        <v>625</v>
      </c>
      <c r="M758" s="3" t="str">
        <f t="shared" si="186"/>
        <v/>
      </c>
      <c r="N758" s="3" t="str">
        <f>IF(C758="","",IF(AND(C758&lt;&gt;"",D758&lt;&gt;"",E758&lt;&gt;"",I758&lt;&gt;"",M758&lt;&gt;"",J758&lt;&gt;"",IFERROR(MATCH(INDEX($B:$B,MATCH($C758,$C:$C,0)),IMAGENES!$B:$B,0),-1)&gt;0),"'si'","'no'"))</f>
        <v/>
      </c>
      <c r="P758" t="str">
        <f t="shared" si="176"/>
        <v/>
      </c>
      <c r="Q758" t="str">
        <f t="shared" si="177"/>
        <v/>
      </c>
      <c r="R758" t="str">
        <f t="shared" si="178"/>
        <v/>
      </c>
      <c r="S758" t="str">
        <f t="shared" si="179"/>
        <v/>
      </c>
      <c r="T758" t="str">
        <f t="shared" si="180"/>
        <v/>
      </c>
      <c r="U758" t="str">
        <f t="shared" si="181"/>
        <v/>
      </c>
      <c r="V758" t="str">
        <f>IF($T758="","",INDEX(CATEGORIAS!$A:$A,MATCH($T758,CATEGORIAS!$B:$B,0)))</f>
        <v/>
      </c>
      <c r="W758" t="str">
        <f>IF($U758="","",INDEX(SUBCATEGORIAS!$A:$A,MATCH($U758,SUBCATEGORIAS!$B:$B,0)))</f>
        <v/>
      </c>
      <c r="X758" t="str">
        <f t="shared" si="182"/>
        <v/>
      </c>
      <c r="Y758" t="str">
        <f t="shared" si="187"/>
        <v/>
      </c>
      <c r="Z758" t="str">
        <f t="shared" si="188"/>
        <v/>
      </c>
      <c r="AB758">
        <v>756</v>
      </c>
      <c r="AC758" t="str">
        <f t="shared" si="191"/>
        <v/>
      </c>
      <c r="AD758" t="str">
        <f>IFERROR(IF(MATCH($AC751,$P:$P,0)&gt;0,CONCATENATE("precio: ",INDEX($X:$X,MATCH($AC751,$P:$P,0)),","),0),"")</f>
        <v>precio: 2000,</v>
      </c>
      <c r="AI758" t="str">
        <f>IF($D758="","",INDEX(CATEGORIAS!$A:$A,MATCH($D758,CATEGORIAS!$B:$B,0)))</f>
        <v/>
      </c>
      <c r="AJ758" t="str">
        <f>IF($E758="","",INDEX(SUBCATEGORIAS!$A:$A,MATCH($E758,SUBCATEGORIAS!$B:$B,0)))</f>
        <v/>
      </c>
      <c r="AK758" t="str">
        <f t="shared" si="183"/>
        <v/>
      </c>
      <c r="AM758" s="2" t="str">
        <f t="shared" si="189"/>
        <v/>
      </c>
      <c r="AN758" t="str">
        <f t="shared" si="190"/>
        <v/>
      </c>
      <c r="AO758" t="str">
        <f t="shared" si="184"/>
        <v/>
      </c>
      <c r="AP758" t="str">
        <f t="shared" si="185"/>
        <v/>
      </c>
    </row>
    <row r="759" spans="1:42" x14ac:dyDescent="0.25">
      <c r="A759" t="str">
        <f>IF(C759="","",MAX($A$2:A758)+1)</f>
        <v/>
      </c>
      <c r="B759" s="3" t="str">
        <f>IF(C759="","",IF(COUNTIF($C$2:$C758,$C759)=0,MAX($B$2:$B758)+1,""))</f>
        <v/>
      </c>
      <c r="L759" t="s">
        <v>625</v>
      </c>
      <c r="M759" s="3" t="str">
        <f t="shared" si="186"/>
        <v/>
      </c>
      <c r="N759" s="3" t="str">
        <f>IF(C759="","",IF(AND(C759&lt;&gt;"",D759&lt;&gt;"",E759&lt;&gt;"",I759&lt;&gt;"",M759&lt;&gt;"",J759&lt;&gt;"",IFERROR(MATCH(INDEX($B:$B,MATCH($C759,$C:$C,0)),IMAGENES!$B:$B,0),-1)&gt;0),"'si'","'no'"))</f>
        <v/>
      </c>
      <c r="P759" t="str">
        <f t="shared" si="176"/>
        <v/>
      </c>
      <c r="Q759" t="str">
        <f t="shared" si="177"/>
        <v/>
      </c>
      <c r="R759" t="str">
        <f t="shared" si="178"/>
        <v/>
      </c>
      <c r="S759" t="str">
        <f t="shared" si="179"/>
        <v/>
      </c>
      <c r="T759" t="str">
        <f t="shared" si="180"/>
        <v/>
      </c>
      <c r="U759" t="str">
        <f t="shared" si="181"/>
        <v/>
      </c>
      <c r="V759" t="str">
        <f>IF($T759="","",INDEX(CATEGORIAS!$A:$A,MATCH($T759,CATEGORIAS!$B:$B,0)))</f>
        <v/>
      </c>
      <c r="W759" t="str">
        <f>IF($U759="","",INDEX(SUBCATEGORIAS!$A:$A,MATCH($U759,SUBCATEGORIAS!$B:$B,0)))</f>
        <v/>
      </c>
      <c r="X759" t="str">
        <f t="shared" si="182"/>
        <v/>
      </c>
      <c r="Y759" t="str">
        <f t="shared" si="187"/>
        <v/>
      </c>
      <c r="Z759" t="str">
        <f t="shared" si="188"/>
        <v/>
      </c>
      <c r="AB759">
        <v>757</v>
      </c>
      <c r="AC759" t="str">
        <f t="shared" si="191"/>
        <v/>
      </c>
      <c r="AD759" t="str">
        <f>IFERROR(IF(MATCH($AC751,$P:$P,0)&gt;0,CONCATENATE("video: ",IF(OR(INDEX($Y:$Y,MATCH($AC751,$P:$P,0))=0,INDEX($Y:$Y,MATCH($AC751,$P:$P,0))=" ",INDEX($Y:$Y,MATCH($AC751,$P:$P,0))=""),CONCATENATE(CHAR(39),CHAR(39)),CONCATENATE(CHAR(39),INDEX($Y:$Y,MATCH($AC751,$P:$P,0)),CHAR(39))),","),0),"")</f>
        <v>video: '',</v>
      </c>
      <c r="AI759" t="str">
        <f>IF($D759="","",INDEX(CATEGORIAS!$A:$A,MATCH($D759,CATEGORIAS!$B:$B,0)))</f>
        <v/>
      </c>
      <c r="AJ759" t="str">
        <f>IF($E759="","",INDEX(SUBCATEGORIAS!$A:$A,MATCH($E759,SUBCATEGORIAS!$B:$B,0)))</f>
        <v/>
      </c>
      <c r="AK759" t="str">
        <f t="shared" si="183"/>
        <v/>
      </c>
      <c r="AM759" s="2" t="str">
        <f t="shared" si="189"/>
        <v/>
      </c>
      <c r="AN759" t="str">
        <f t="shared" si="190"/>
        <v/>
      </c>
      <c r="AO759" t="str">
        <f t="shared" si="184"/>
        <v/>
      </c>
      <c r="AP759" t="str">
        <f t="shared" si="185"/>
        <v/>
      </c>
    </row>
    <row r="760" spans="1:42" x14ac:dyDescent="0.25">
      <c r="A760" t="str">
        <f>IF(C760="","",MAX($A$2:A759)+1)</f>
        <v/>
      </c>
      <c r="B760" s="3" t="str">
        <f>IF(C760="","",IF(COUNTIF($C$2:$C759,$C760)=0,MAX($B$2:$B759)+1,""))</f>
        <v/>
      </c>
      <c r="L760" t="s">
        <v>625</v>
      </c>
      <c r="M760" s="3" t="str">
        <f t="shared" si="186"/>
        <v/>
      </c>
      <c r="N760" s="3" t="str">
        <f>IF(C760="","",IF(AND(C760&lt;&gt;"",D760&lt;&gt;"",E760&lt;&gt;"",I760&lt;&gt;"",M760&lt;&gt;"",J760&lt;&gt;"",IFERROR(MATCH(INDEX($B:$B,MATCH($C760,$C:$C,0)),IMAGENES!$B:$B,0),-1)&gt;0),"'si'","'no'"))</f>
        <v/>
      </c>
      <c r="P760" t="str">
        <f t="shared" si="176"/>
        <v/>
      </c>
      <c r="Q760" t="str">
        <f t="shared" si="177"/>
        <v/>
      </c>
      <c r="R760" t="str">
        <f t="shared" si="178"/>
        <v/>
      </c>
      <c r="S760" t="str">
        <f t="shared" si="179"/>
        <v/>
      </c>
      <c r="T760" t="str">
        <f t="shared" si="180"/>
        <v/>
      </c>
      <c r="U760" t="str">
        <f t="shared" si="181"/>
        <v/>
      </c>
      <c r="V760" t="str">
        <f>IF($T760="","",INDEX(CATEGORIAS!$A:$A,MATCH($T760,CATEGORIAS!$B:$B,0)))</f>
        <v/>
      </c>
      <c r="W760" t="str">
        <f>IF($U760="","",INDEX(SUBCATEGORIAS!$A:$A,MATCH($U760,SUBCATEGORIAS!$B:$B,0)))</f>
        <v/>
      </c>
      <c r="X760" t="str">
        <f t="shared" si="182"/>
        <v/>
      </c>
      <c r="Y760" t="str">
        <f t="shared" si="187"/>
        <v/>
      </c>
      <c r="Z760" t="str">
        <f t="shared" si="188"/>
        <v/>
      </c>
      <c r="AB760">
        <v>758</v>
      </c>
      <c r="AC760" t="str">
        <f t="shared" si="191"/>
        <v/>
      </c>
      <c r="AD760" t="str">
        <f>IFERROR(IF(MATCH($AC751,$P:$P,0)&gt;0,CONCATENATE("disponible: ",INDEX($Z:$Z,MATCH($AC751,$P:$P,0)),","),0),"")</f>
        <v>disponible: 'si',</v>
      </c>
      <c r="AI760" t="str">
        <f>IF($D760="","",INDEX(CATEGORIAS!$A:$A,MATCH($D760,CATEGORIAS!$B:$B,0)))</f>
        <v/>
      </c>
      <c r="AJ760" t="str">
        <f>IF($E760="","",INDEX(SUBCATEGORIAS!$A:$A,MATCH($E760,SUBCATEGORIAS!$B:$B,0)))</f>
        <v/>
      </c>
      <c r="AK760" t="str">
        <f t="shared" si="183"/>
        <v/>
      </c>
      <c r="AM760" s="2" t="str">
        <f t="shared" si="189"/>
        <v/>
      </c>
      <c r="AN760" t="str">
        <f t="shared" si="190"/>
        <v/>
      </c>
      <c r="AO760" t="str">
        <f t="shared" si="184"/>
        <v/>
      </c>
      <c r="AP760" t="str">
        <f t="shared" si="185"/>
        <v/>
      </c>
    </row>
    <row r="761" spans="1:42" x14ac:dyDescent="0.25">
      <c r="A761" t="str">
        <f>IF(C761="","",MAX($A$2:A760)+1)</f>
        <v/>
      </c>
      <c r="B761" s="3" t="str">
        <f>IF(C761="","",IF(COUNTIF($C$2:$C760,$C761)=0,MAX($B$2:$B760)+1,""))</f>
        <v/>
      </c>
      <c r="L761" t="s">
        <v>625</v>
      </c>
      <c r="M761" s="3" t="str">
        <f t="shared" si="186"/>
        <v/>
      </c>
      <c r="N761" s="3" t="str">
        <f>IF(C761="","",IF(AND(C761&lt;&gt;"",D761&lt;&gt;"",E761&lt;&gt;"",I761&lt;&gt;"",M761&lt;&gt;"",J761&lt;&gt;"",IFERROR(MATCH(INDEX($B:$B,MATCH($C761,$C:$C,0)),IMAGENES!$B:$B,0),-1)&gt;0),"'si'","'no'"))</f>
        <v/>
      </c>
      <c r="P761" t="str">
        <f t="shared" si="176"/>
        <v/>
      </c>
      <c r="Q761" t="str">
        <f t="shared" si="177"/>
        <v/>
      </c>
      <c r="R761" t="str">
        <f t="shared" si="178"/>
        <v/>
      </c>
      <c r="S761" t="str">
        <f t="shared" si="179"/>
        <v/>
      </c>
      <c r="T761" t="str">
        <f t="shared" si="180"/>
        <v/>
      </c>
      <c r="U761" t="str">
        <f t="shared" si="181"/>
        <v/>
      </c>
      <c r="V761" t="str">
        <f>IF($T761="","",INDEX(CATEGORIAS!$A:$A,MATCH($T761,CATEGORIAS!$B:$B,0)))</f>
        <v/>
      </c>
      <c r="W761" t="str">
        <f>IF($U761="","",INDEX(SUBCATEGORIAS!$A:$A,MATCH($U761,SUBCATEGORIAS!$B:$B,0)))</f>
        <v/>
      </c>
      <c r="X761" t="str">
        <f t="shared" si="182"/>
        <v/>
      </c>
      <c r="Y761" t="str">
        <f t="shared" si="187"/>
        <v/>
      </c>
      <c r="Z761" t="str">
        <f t="shared" si="188"/>
        <v/>
      </c>
      <c r="AB761">
        <v>759</v>
      </c>
      <c r="AC761" t="str">
        <f t="shared" si="191"/>
        <v/>
      </c>
      <c r="AD761" t="str">
        <f>IFERROR(IF(MATCH($AC751,$P:$P,0)&gt;0,"},",0),"")</f>
        <v>},</v>
      </c>
      <c r="AI761" t="str">
        <f>IF($D761="","",INDEX(CATEGORIAS!$A:$A,MATCH($D761,CATEGORIAS!$B:$B,0)))</f>
        <v/>
      </c>
      <c r="AJ761" t="str">
        <f>IF($E761="","",INDEX(SUBCATEGORIAS!$A:$A,MATCH($E761,SUBCATEGORIAS!$B:$B,0)))</f>
        <v/>
      </c>
      <c r="AK761" t="str">
        <f t="shared" si="183"/>
        <v/>
      </c>
      <c r="AM761" s="2" t="str">
        <f t="shared" si="189"/>
        <v/>
      </c>
      <c r="AN761" t="str">
        <f t="shared" si="190"/>
        <v/>
      </c>
      <c r="AO761" t="str">
        <f t="shared" si="184"/>
        <v/>
      </c>
      <c r="AP761" t="str">
        <f t="shared" si="185"/>
        <v/>
      </c>
    </row>
    <row r="762" spans="1:42" x14ac:dyDescent="0.25">
      <c r="A762" t="str">
        <f>IF(C762="","",MAX($A$2:A761)+1)</f>
        <v/>
      </c>
      <c r="B762" s="3" t="str">
        <f>IF(C762="","",IF(COUNTIF($C$2:$C761,$C762)=0,MAX($B$2:$B761)+1,""))</f>
        <v/>
      </c>
      <c r="L762" t="s">
        <v>625</v>
      </c>
      <c r="M762" s="3" t="str">
        <f t="shared" si="186"/>
        <v/>
      </c>
      <c r="N762" s="3" t="str">
        <f>IF(C762="","",IF(AND(C762&lt;&gt;"",D762&lt;&gt;"",E762&lt;&gt;"",I762&lt;&gt;"",M762&lt;&gt;"",J762&lt;&gt;"",IFERROR(MATCH(INDEX($B:$B,MATCH($C762,$C:$C,0)),IMAGENES!$B:$B,0),-1)&gt;0),"'si'","'no'"))</f>
        <v/>
      </c>
      <c r="P762" t="str">
        <f t="shared" si="176"/>
        <v/>
      </c>
      <c r="Q762" t="str">
        <f t="shared" si="177"/>
        <v/>
      </c>
      <c r="R762" t="str">
        <f t="shared" si="178"/>
        <v/>
      </c>
      <c r="S762" t="str">
        <f t="shared" si="179"/>
        <v/>
      </c>
      <c r="T762" t="str">
        <f t="shared" si="180"/>
        <v/>
      </c>
      <c r="U762" t="str">
        <f t="shared" si="181"/>
        <v/>
      </c>
      <c r="V762" t="str">
        <f>IF($T762="","",INDEX(CATEGORIAS!$A:$A,MATCH($T762,CATEGORIAS!$B:$B,0)))</f>
        <v/>
      </c>
      <c r="W762" t="str">
        <f>IF($U762="","",INDEX(SUBCATEGORIAS!$A:$A,MATCH($U762,SUBCATEGORIAS!$B:$B,0)))</f>
        <v/>
      </c>
      <c r="X762" t="str">
        <f t="shared" si="182"/>
        <v/>
      </c>
      <c r="Y762" t="str">
        <f t="shared" si="187"/>
        <v/>
      </c>
      <c r="Z762" t="str">
        <f t="shared" si="188"/>
        <v/>
      </c>
      <c r="AB762">
        <v>760</v>
      </c>
      <c r="AC762">
        <f t="shared" si="191"/>
        <v>70</v>
      </c>
      <c r="AD762" t="str">
        <f>IFERROR(IF(MATCH($AC762,$P:$P,0)&gt;0,"{",0),"")</f>
        <v>{</v>
      </c>
      <c r="AI762" t="str">
        <f>IF($D762="","",INDEX(CATEGORIAS!$A:$A,MATCH($D762,CATEGORIAS!$B:$B,0)))</f>
        <v/>
      </c>
      <c r="AJ762" t="str">
        <f>IF($E762="","",INDEX(SUBCATEGORIAS!$A:$A,MATCH($E762,SUBCATEGORIAS!$B:$B,0)))</f>
        <v/>
      </c>
      <c r="AK762" t="str">
        <f t="shared" si="183"/>
        <v/>
      </c>
      <c r="AM762" s="2" t="str">
        <f t="shared" si="189"/>
        <v/>
      </c>
      <c r="AN762" t="str">
        <f t="shared" si="190"/>
        <v/>
      </c>
      <c r="AO762" t="str">
        <f t="shared" si="184"/>
        <v/>
      </c>
      <c r="AP762" t="str">
        <f t="shared" si="185"/>
        <v/>
      </c>
    </row>
    <row r="763" spans="1:42" x14ac:dyDescent="0.25">
      <c r="A763" t="str">
        <f>IF(C763="","",MAX($A$2:A762)+1)</f>
        <v/>
      </c>
      <c r="B763" s="3" t="str">
        <f>IF(C763="","",IF(COUNTIF($C$2:$C762,$C763)=0,MAX($B$2:$B762)+1,""))</f>
        <v/>
      </c>
      <c r="L763" t="s">
        <v>625</v>
      </c>
      <c r="M763" s="3" t="str">
        <f t="shared" si="186"/>
        <v/>
      </c>
      <c r="N763" s="3" t="str">
        <f>IF(C763="","",IF(AND(C763&lt;&gt;"",D763&lt;&gt;"",E763&lt;&gt;"",I763&lt;&gt;"",M763&lt;&gt;"",J763&lt;&gt;"",IFERROR(MATCH(INDEX($B:$B,MATCH($C763,$C:$C,0)),IMAGENES!$B:$B,0),-1)&gt;0),"'si'","'no'"))</f>
        <v/>
      </c>
      <c r="P763" t="str">
        <f t="shared" si="176"/>
        <v/>
      </c>
      <c r="Q763" t="str">
        <f t="shared" si="177"/>
        <v/>
      </c>
      <c r="R763" t="str">
        <f t="shared" si="178"/>
        <v/>
      </c>
      <c r="S763" t="str">
        <f t="shared" si="179"/>
        <v/>
      </c>
      <c r="T763" t="str">
        <f t="shared" si="180"/>
        <v/>
      </c>
      <c r="U763" t="str">
        <f t="shared" si="181"/>
        <v/>
      </c>
      <c r="V763" t="str">
        <f>IF($T763="","",INDEX(CATEGORIAS!$A:$A,MATCH($T763,CATEGORIAS!$B:$B,0)))</f>
        <v/>
      </c>
      <c r="W763" t="str">
        <f>IF($U763="","",INDEX(SUBCATEGORIAS!$A:$A,MATCH($U763,SUBCATEGORIAS!$B:$B,0)))</f>
        <v/>
      </c>
      <c r="X763" t="str">
        <f t="shared" si="182"/>
        <v/>
      </c>
      <c r="Y763" t="str">
        <f t="shared" si="187"/>
        <v/>
      </c>
      <c r="Z763" t="str">
        <f t="shared" si="188"/>
        <v/>
      </c>
      <c r="AB763">
        <v>761</v>
      </c>
      <c r="AC763" t="str">
        <f t="shared" si="191"/>
        <v/>
      </c>
      <c r="AD763" t="str">
        <f>IFERROR(IF(MATCH($AC762,$P:$P,0)&gt;0,CONCATENATE("id_articulo: ",$AC762,","),0),"")</f>
        <v>id_articulo: 70,</v>
      </c>
      <c r="AI763" t="str">
        <f>IF($D763="","",INDEX(CATEGORIAS!$A:$A,MATCH($D763,CATEGORIAS!$B:$B,0)))</f>
        <v/>
      </c>
      <c r="AJ763" t="str">
        <f>IF($E763="","",INDEX(SUBCATEGORIAS!$A:$A,MATCH($E763,SUBCATEGORIAS!$B:$B,0)))</f>
        <v/>
      </c>
      <c r="AK763" t="str">
        <f t="shared" si="183"/>
        <v/>
      </c>
      <c r="AM763" s="2" t="str">
        <f t="shared" si="189"/>
        <v/>
      </c>
      <c r="AN763" t="str">
        <f t="shared" si="190"/>
        <v/>
      </c>
      <c r="AO763" t="str">
        <f t="shared" si="184"/>
        <v/>
      </c>
      <c r="AP763" t="str">
        <f t="shared" si="185"/>
        <v/>
      </c>
    </row>
    <row r="764" spans="1:42" x14ac:dyDescent="0.25">
      <c r="A764" t="str">
        <f>IF(C764="","",MAX($A$2:A763)+1)</f>
        <v/>
      </c>
      <c r="B764" s="3" t="str">
        <f>IF(C764="","",IF(COUNTIF($C$2:$C763,$C764)=0,MAX($B$2:$B763)+1,""))</f>
        <v/>
      </c>
      <c r="L764" t="s">
        <v>625</v>
      </c>
      <c r="M764" s="3" t="str">
        <f t="shared" si="186"/>
        <v/>
      </c>
      <c r="N764" s="3" t="str">
        <f>IF(C764="","",IF(AND(C764&lt;&gt;"",D764&lt;&gt;"",E764&lt;&gt;"",I764&lt;&gt;"",M764&lt;&gt;"",J764&lt;&gt;"",IFERROR(MATCH(INDEX($B:$B,MATCH($C764,$C:$C,0)),IMAGENES!$B:$B,0),-1)&gt;0),"'si'","'no'"))</f>
        <v/>
      </c>
      <c r="P764" t="str">
        <f t="shared" si="176"/>
        <v/>
      </c>
      <c r="Q764" t="str">
        <f t="shared" si="177"/>
        <v/>
      </c>
      <c r="R764" t="str">
        <f t="shared" si="178"/>
        <v/>
      </c>
      <c r="S764" t="str">
        <f t="shared" si="179"/>
        <v/>
      </c>
      <c r="T764" t="str">
        <f t="shared" si="180"/>
        <v/>
      </c>
      <c r="U764" t="str">
        <f t="shared" si="181"/>
        <v/>
      </c>
      <c r="V764" t="str">
        <f>IF($T764="","",INDEX(CATEGORIAS!$A:$A,MATCH($T764,CATEGORIAS!$B:$B,0)))</f>
        <v/>
      </c>
      <c r="W764" t="str">
        <f>IF($U764="","",INDEX(SUBCATEGORIAS!$A:$A,MATCH($U764,SUBCATEGORIAS!$B:$B,0)))</f>
        <v/>
      </c>
      <c r="X764" t="str">
        <f t="shared" si="182"/>
        <v/>
      </c>
      <c r="Y764" t="str">
        <f t="shared" si="187"/>
        <v/>
      </c>
      <c r="Z764" t="str">
        <f t="shared" si="188"/>
        <v/>
      </c>
      <c r="AB764">
        <v>762</v>
      </c>
      <c r="AC764" t="str">
        <f t="shared" si="191"/>
        <v/>
      </c>
      <c r="AD764" t="str">
        <f>IFERROR(IF(MATCH($AC762,$P:$P,0)&gt;0,CONCATENATE("nombre: '",INDEX($Q:$Q,MATCH($AC762,$P:$P,0)),"',"),0),"")</f>
        <v>nombre: 'Vela Flotante Te-Light x 25 u',</v>
      </c>
      <c r="AI764" t="str">
        <f>IF($D764="","",INDEX(CATEGORIAS!$A:$A,MATCH($D764,CATEGORIAS!$B:$B,0)))</f>
        <v/>
      </c>
      <c r="AJ764" t="str">
        <f>IF($E764="","",INDEX(SUBCATEGORIAS!$A:$A,MATCH($E764,SUBCATEGORIAS!$B:$B,0)))</f>
        <v/>
      </c>
      <c r="AK764" t="str">
        <f t="shared" si="183"/>
        <v/>
      </c>
      <c r="AM764" s="2" t="str">
        <f t="shared" si="189"/>
        <v/>
      </c>
      <c r="AN764" t="str">
        <f t="shared" si="190"/>
        <v/>
      </c>
      <c r="AO764" t="str">
        <f t="shared" si="184"/>
        <v/>
      </c>
      <c r="AP764" t="str">
        <f t="shared" si="185"/>
        <v/>
      </c>
    </row>
    <row r="765" spans="1:42" x14ac:dyDescent="0.25">
      <c r="A765" t="str">
        <f>IF(C765="","",MAX($A$2:A764)+1)</f>
        <v/>
      </c>
      <c r="B765" s="3" t="str">
        <f>IF(C765="","",IF(COUNTIF($C$2:$C764,$C765)=0,MAX($B$2:$B764)+1,""))</f>
        <v/>
      </c>
      <c r="L765" t="s">
        <v>625</v>
      </c>
      <c r="M765" s="3" t="str">
        <f t="shared" si="186"/>
        <v/>
      </c>
      <c r="N765" s="3" t="str">
        <f>IF(C765="","",IF(AND(C765&lt;&gt;"",D765&lt;&gt;"",E765&lt;&gt;"",I765&lt;&gt;"",M765&lt;&gt;"",J765&lt;&gt;"",IFERROR(MATCH(INDEX($B:$B,MATCH($C765,$C:$C,0)),IMAGENES!$B:$B,0),-1)&gt;0),"'si'","'no'"))</f>
        <v/>
      </c>
      <c r="P765" t="str">
        <f t="shared" si="176"/>
        <v/>
      </c>
      <c r="Q765" t="str">
        <f t="shared" si="177"/>
        <v/>
      </c>
      <c r="R765" t="str">
        <f t="shared" si="178"/>
        <v/>
      </c>
      <c r="S765" t="str">
        <f t="shared" si="179"/>
        <v/>
      </c>
      <c r="T765" t="str">
        <f t="shared" si="180"/>
        <v/>
      </c>
      <c r="U765" t="str">
        <f t="shared" si="181"/>
        <v/>
      </c>
      <c r="V765" t="str">
        <f>IF($T765="","",INDEX(CATEGORIAS!$A:$A,MATCH($T765,CATEGORIAS!$B:$B,0)))</f>
        <v/>
      </c>
      <c r="W765" t="str">
        <f>IF($U765="","",INDEX(SUBCATEGORIAS!$A:$A,MATCH($U765,SUBCATEGORIAS!$B:$B,0)))</f>
        <v/>
      </c>
      <c r="X765" t="str">
        <f t="shared" si="182"/>
        <v/>
      </c>
      <c r="Y765" t="str">
        <f t="shared" si="187"/>
        <v/>
      </c>
      <c r="Z765" t="str">
        <f t="shared" si="188"/>
        <v/>
      </c>
      <c r="AB765">
        <v>763</v>
      </c>
      <c r="AC765" t="str">
        <f t="shared" si="191"/>
        <v/>
      </c>
      <c r="AD765" t="str">
        <f>IFERROR(IF(MATCH($AC762,$P:$P,0)&gt;0,CONCATENATE("descripcion: '",INDEX($R:$R,MATCH($AC762,$P:$P,0)),"',"),0),"")</f>
        <v>descripcion: 'Paquete de velas flotantes, especiales para difusores o para uso en agua, sirve también para decoración y difusores de cerámica. Medidas: 1 cm de alto x 3,5 cm de diámetro. Vela Flotante Duración 2,5 - 3 horas garantizado',</v>
      </c>
      <c r="AI765" t="str">
        <f>IF($D765="","",INDEX(CATEGORIAS!$A:$A,MATCH($D765,CATEGORIAS!$B:$B,0)))</f>
        <v/>
      </c>
      <c r="AJ765" t="str">
        <f>IF($E765="","",INDEX(SUBCATEGORIAS!$A:$A,MATCH($E765,SUBCATEGORIAS!$B:$B,0)))</f>
        <v/>
      </c>
      <c r="AK765" t="str">
        <f t="shared" si="183"/>
        <v/>
      </c>
      <c r="AM765" s="2" t="str">
        <f t="shared" si="189"/>
        <v/>
      </c>
      <c r="AN765" t="str">
        <f t="shared" si="190"/>
        <v/>
      </c>
      <c r="AO765" t="str">
        <f t="shared" si="184"/>
        <v/>
      </c>
      <c r="AP765" t="str">
        <f t="shared" si="185"/>
        <v/>
      </c>
    </row>
    <row r="766" spans="1:42" x14ac:dyDescent="0.25">
      <c r="A766" t="str">
        <f>IF(C766="","",MAX($A$2:A765)+1)</f>
        <v/>
      </c>
      <c r="B766" s="3" t="str">
        <f>IF(C766="","",IF(COUNTIF($C$2:$C765,$C766)=0,MAX($B$2:$B765)+1,""))</f>
        <v/>
      </c>
      <c r="L766" t="s">
        <v>625</v>
      </c>
      <c r="M766" s="3" t="str">
        <f t="shared" si="186"/>
        <v/>
      </c>
      <c r="N766" s="3" t="str">
        <f>IF(C766="","",IF(AND(C766&lt;&gt;"",D766&lt;&gt;"",E766&lt;&gt;"",I766&lt;&gt;"",M766&lt;&gt;"",J766&lt;&gt;"",IFERROR(MATCH(INDEX($B:$B,MATCH($C766,$C:$C,0)),IMAGENES!$B:$B,0),-1)&gt;0),"'si'","'no'"))</f>
        <v/>
      </c>
      <c r="P766" t="str">
        <f t="shared" si="176"/>
        <v/>
      </c>
      <c r="Q766" t="str">
        <f t="shared" si="177"/>
        <v/>
      </c>
      <c r="R766" t="str">
        <f t="shared" si="178"/>
        <v/>
      </c>
      <c r="S766" t="str">
        <f t="shared" si="179"/>
        <v/>
      </c>
      <c r="T766" t="str">
        <f t="shared" si="180"/>
        <v/>
      </c>
      <c r="U766" t="str">
        <f t="shared" si="181"/>
        <v/>
      </c>
      <c r="V766" t="str">
        <f>IF($T766="","",INDEX(CATEGORIAS!$A:$A,MATCH($T766,CATEGORIAS!$B:$B,0)))</f>
        <v/>
      </c>
      <c r="W766" t="str">
        <f>IF($U766="","",INDEX(SUBCATEGORIAS!$A:$A,MATCH($U766,SUBCATEGORIAS!$B:$B,0)))</f>
        <v/>
      </c>
      <c r="X766" t="str">
        <f t="shared" si="182"/>
        <v/>
      </c>
      <c r="Y766" t="str">
        <f t="shared" si="187"/>
        <v/>
      </c>
      <c r="Z766" t="str">
        <f t="shared" si="188"/>
        <v/>
      </c>
      <c r="AB766">
        <v>764</v>
      </c>
      <c r="AC766" t="str">
        <f t="shared" si="191"/>
        <v/>
      </c>
      <c r="AD766" t="str">
        <f>IFERROR(IF(MATCH($AC762,$P:$P,0)&gt;0,CONCATENATE("descripcion_larga: '",INDEX($S:$S,MATCH($AC762,$P:$P,0)),"',"),0),"")</f>
        <v>descripcion_larga: '0',</v>
      </c>
      <c r="AI766" t="str">
        <f>IF($D766="","",INDEX(CATEGORIAS!$A:$A,MATCH($D766,CATEGORIAS!$B:$B,0)))</f>
        <v/>
      </c>
      <c r="AJ766" t="str">
        <f>IF($E766="","",INDEX(SUBCATEGORIAS!$A:$A,MATCH($E766,SUBCATEGORIAS!$B:$B,0)))</f>
        <v/>
      </c>
      <c r="AK766" t="str">
        <f t="shared" si="183"/>
        <v/>
      </c>
      <c r="AM766" s="2" t="str">
        <f t="shared" si="189"/>
        <v/>
      </c>
      <c r="AN766" t="str">
        <f t="shared" si="190"/>
        <v/>
      </c>
      <c r="AO766" t="str">
        <f t="shared" si="184"/>
        <v/>
      </c>
      <c r="AP766" t="str">
        <f t="shared" si="185"/>
        <v/>
      </c>
    </row>
    <row r="767" spans="1:42" x14ac:dyDescent="0.25">
      <c r="A767" t="str">
        <f>IF(C767="","",MAX($A$2:A766)+1)</f>
        <v/>
      </c>
      <c r="B767" s="3" t="str">
        <f>IF(C767="","",IF(COUNTIF($C$2:$C766,$C767)=0,MAX($B$2:$B766)+1,""))</f>
        <v/>
      </c>
      <c r="L767" t="s">
        <v>625</v>
      </c>
      <c r="M767" s="3" t="str">
        <f t="shared" si="186"/>
        <v/>
      </c>
      <c r="N767" s="3" t="str">
        <f>IF(C767="","",IF(AND(C767&lt;&gt;"",D767&lt;&gt;"",E767&lt;&gt;"",I767&lt;&gt;"",M767&lt;&gt;"",J767&lt;&gt;"",IFERROR(MATCH(INDEX($B:$B,MATCH($C767,$C:$C,0)),IMAGENES!$B:$B,0),-1)&gt;0),"'si'","'no'"))</f>
        <v/>
      </c>
      <c r="P767" t="str">
        <f t="shared" si="176"/>
        <v/>
      </c>
      <c r="Q767" t="str">
        <f t="shared" si="177"/>
        <v/>
      </c>
      <c r="R767" t="str">
        <f t="shared" si="178"/>
        <v/>
      </c>
      <c r="S767" t="str">
        <f t="shared" si="179"/>
        <v/>
      </c>
      <c r="T767" t="str">
        <f t="shared" si="180"/>
        <v/>
      </c>
      <c r="U767" t="str">
        <f t="shared" si="181"/>
        <v/>
      </c>
      <c r="V767" t="str">
        <f>IF($T767="","",INDEX(CATEGORIAS!$A:$A,MATCH($T767,CATEGORIAS!$B:$B,0)))</f>
        <v/>
      </c>
      <c r="W767" t="str">
        <f>IF($U767="","",INDEX(SUBCATEGORIAS!$A:$A,MATCH($U767,SUBCATEGORIAS!$B:$B,0)))</f>
        <v/>
      </c>
      <c r="X767" t="str">
        <f t="shared" si="182"/>
        <v/>
      </c>
      <c r="Y767" t="str">
        <f t="shared" si="187"/>
        <v/>
      </c>
      <c r="Z767" t="str">
        <f t="shared" si="188"/>
        <v/>
      </c>
      <c r="AB767">
        <v>765</v>
      </c>
      <c r="AC767" t="str">
        <f t="shared" si="191"/>
        <v/>
      </c>
      <c r="AD767" t="str">
        <f>IFERROR(IF(MATCH($AC762,$P:$P,0)&gt;0,CONCATENATE("id_categoria: '",INDEX($V:$V,MATCH($AC762,$P:$P,0)),"',"),0),"")</f>
        <v>id_categoria: '2',</v>
      </c>
      <c r="AI767" t="str">
        <f>IF($D767="","",INDEX(CATEGORIAS!$A:$A,MATCH($D767,CATEGORIAS!$B:$B,0)))</f>
        <v/>
      </c>
      <c r="AJ767" t="str">
        <f>IF($E767="","",INDEX(SUBCATEGORIAS!$A:$A,MATCH($E767,SUBCATEGORIAS!$B:$B,0)))</f>
        <v/>
      </c>
      <c r="AK767" t="str">
        <f t="shared" si="183"/>
        <v/>
      </c>
      <c r="AM767" s="2" t="str">
        <f t="shared" si="189"/>
        <v/>
      </c>
      <c r="AN767" t="str">
        <f t="shared" si="190"/>
        <v/>
      </c>
      <c r="AO767" t="str">
        <f t="shared" si="184"/>
        <v/>
      </c>
      <c r="AP767" t="str">
        <f t="shared" si="185"/>
        <v/>
      </c>
    </row>
    <row r="768" spans="1:42" x14ac:dyDescent="0.25">
      <c r="A768" t="str">
        <f>IF(C768="","",MAX($A$2:A767)+1)</f>
        <v/>
      </c>
      <c r="B768" s="3" t="str">
        <f>IF(C768="","",IF(COUNTIF($C$2:$C767,$C768)=0,MAX($B$2:$B767)+1,""))</f>
        <v/>
      </c>
      <c r="L768" t="s">
        <v>625</v>
      </c>
      <c r="M768" s="3" t="str">
        <f t="shared" si="186"/>
        <v/>
      </c>
      <c r="N768" s="3" t="str">
        <f>IF(C768="","",IF(AND(C768&lt;&gt;"",D768&lt;&gt;"",E768&lt;&gt;"",I768&lt;&gt;"",M768&lt;&gt;"",J768&lt;&gt;"",IFERROR(MATCH(INDEX($B:$B,MATCH($C768,$C:$C,0)),IMAGENES!$B:$B,0),-1)&gt;0),"'si'","'no'"))</f>
        <v/>
      </c>
      <c r="P768" t="str">
        <f t="shared" si="176"/>
        <v/>
      </c>
      <c r="Q768" t="str">
        <f t="shared" si="177"/>
        <v/>
      </c>
      <c r="R768" t="str">
        <f t="shared" si="178"/>
        <v/>
      </c>
      <c r="S768" t="str">
        <f t="shared" si="179"/>
        <v/>
      </c>
      <c r="T768" t="str">
        <f t="shared" si="180"/>
        <v/>
      </c>
      <c r="U768" t="str">
        <f t="shared" si="181"/>
        <v/>
      </c>
      <c r="V768" t="str">
        <f>IF($T768="","",INDEX(CATEGORIAS!$A:$A,MATCH($T768,CATEGORIAS!$B:$B,0)))</f>
        <v/>
      </c>
      <c r="W768" t="str">
        <f>IF($U768="","",INDEX(SUBCATEGORIAS!$A:$A,MATCH($U768,SUBCATEGORIAS!$B:$B,0)))</f>
        <v/>
      </c>
      <c r="X768" t="str">
        <f t="shared" si="182"/>
        <v/>
      </c>
      <c r="Y768" t="str">
        <f t="shared" si="187"/>
        <v/>
      </c>
      <c r="Z768" t="str">
        <f t="shared" si="188"/>
        <v/>
      </c>
      <c r="AB768">
        <v>766</v>
      </c>
      <c r="AC768" t="str">
        <f t="shared" si="191"/>
        <v/>
      </c>
      <c r="AD768" t="str">
        <f>IFERROR(IF(MATCH($AC762,$P:$P,0)&gt;0,CONCATENATE("id_subcategoria: '",INDEX($W:$W,MATCH($AC762,$P:$P,0)),"',"),0),"")</f>
        <v>id_subcategoria: '28',</v>
      </c>
      <c r="AI768" t="str">
        <f>IF($D768="","",INDEX(CATEGORIAS!$A:$A,MATCH($D768,CATEGORIAS!$B:$B,0)))</f>
        <v/>
      </c>
      <c r="AJ768" t="str">
        <f>IF($E768="","",INDEX(SUBCATEGORIAS!$A:$A,MATCH($E768,SUBCATEGORIAS!$B:$B,0)))</f>
        <v/>
      </c>
      <c r="AK768" t="str">
        <f t="shared" si="183"/>
        <v/>
      </c>
      <c r="AM768" s="2" t="str">
        <f t="shared" si="189"/>
        <v/>
      </c>
      <c r="AN768" t="str">
        <f t="shared" si="190"/>
        <v/>
      </c>
      <c r="AO768" t="str">
        <f t="shared" si="184"/>
        <v/>
      </c>
      <c r="AP768" t="str">
        <f t="shared" si="185"/>
        <v/>
      </c>
    </row>
    <row r="769" spans="1:42" x14ac:dyDescent="0.25">
      <c r="A769" t="str">
        <f>IF(C769="","",MAX($A$2:A768)+1)</f>
        <v/>
      </c>
      <c r="B769" s="3" t="str">
        <f>IF(C769="","",IF(COUNTIF($C$2:$C768,$C769)=0,MAX($B$2:$B768)+1,""))</f>
        <v/>
      </c>
      <c r="L769" t="s">
        <v>625</v>
      </c>
      <c r="M769" s="3" t="str">
        <f t="shared" si="186"/>
        <v/>
      </c>
      <c r="N769" s="3" t="str">
        <f>IF(C769="","",IF(AND(C769&lt;&gt;"",D769&lt;&gt;"",E769&lt;&gt;"",I769&lt;&gt;"",M769&lt;&gt;"",J769&lt;&gt;"",IFERROR(MATCH(INDEX($B:$B,MATCH($C769,$C:$C,0)),IMAGENES!$B:$B,0),-1)&gt;0),"'si'","'no'"))</f>
        <v/>
      </c>
      <c r="P769" t="str">
        <f t="shared" si="176"/>
        <v/>
      </c>
      <c r="Q769" t="str">
        <f t="shared" si="177"/>
        <v/>
      </c>
      <c r="R769" t="str">
        <f t="shared" si="178"/>
        <v/>
      </c>
      <c r="S769" t="str">
        <f t="shared" si="179"/>
        <v/>
      </c>
      <c r="T769" t="str">
        <f t="shared" si="180"/>
        <v/>
      </c>
      <c r="U769" t="str">
        <f t="shared" si="181"/>
        <v/>
      </c>
      <c r="V769" t="str">
        <f>IF($T769="","",INDEX(CATEGORIAS!$A:$A,MATCH($T769,CATEGORIAS!$B:$B,0)))</f>
        <v/>
      </c>
      <c r="W769" t="str">
        <f>IF($U769="","",INDEX(SUBCATEGORIAS!$A:$A,MATCH($U769,SUBCATEGORIAS!$B:$B,0)))</f>
        <v/>
      </c>
      <c r="X769" t="str">
        <f t="shared" si="182"/>
        <v/>
      </c>
      <c r="Y769" t="str">
        <f t="shared" si="187"/>
        <v/>
      </c>
      <c r="Z769" t="str">
        <f t="shared" si="188"/>
        <v/>
      </c>
      <c r="AB769">
        <v>767</v>
      </c>
      <c r="AC769" t="str">
        <f t="shared" si="191"/>
        <v/>
      </c>
      <c r="AD769" t="str">
        <f>IFERROR(IF(MATCH($AC762,$P:$P,0)&gt;0,CONCATENATE("precio: ",INDEX($X:$X,MATCH($AC762,$P:$P,0)),","),0),"")</f>
        <v>precio: 3500,</v>
      </c>
      <c r="AI769" t="str">
        <f>IF($D769="","",INDEX(CATEGORIAS!$A:$A,MATCH($D769,CATEGORIAS!$B:$B,0)))</f>
        <v/>
      </c>
      <c r="AJ769" t="str">
        <f>IF($E769="","",INDEX(SUBCATEGORIAS!$A:$A,MATCH($E769,SUBCATEGORIAS!$B:$B,0)))</f>
        <v/>
      </c>
      <c r="AK769" t="str">
        <f t="shared" si="183"/>
        <v/>
      </c>
      <c r="AM769" s="2" t="str">
        <f t="shared" si="189"/>
        <v/>
      </c>
      <c r="AN769" t="str">
        <f t="shared" si="190"/>
        <v/>
      </c>
      <c r="AO769" t="str">
        <f t="shared" si="184"/>
        <v/>
      </c>
      <c r="AP769" t="str">
        <f t="shared" si="185"/>
        <v/>
      </c>
    </row>
    <row r="770" spans="1:42" x14ac:dyDescent="0.25">
      <c r="A770" t="str">
        <f>IF(C770="","",MAX($A$2:A769)+1)</f>
        <v/>
      </c>
      <c r="B770" s="3" t="str">
        <f>IF(C770="","",IF(COUNTIF($C$2:$C769,$C770)=0,MAX($B$2:$B769)+1,""))</f>
        <v/>
      </c>
      <c r="L770" t="s">
        <v>625</v>
      </c>
      <c r="M770" s="3" t="str">
        <f t="shared" si="186"/>
        <v/>
      </c>
      <c r="N770" s="3" t="str">
        <f>IF(C770="","",IF(AND(C770&lt;&gt;"",D770&lt;&gt;"",E770&lt;&gt;"",I770&lt;&gt;"",M770&lt;&gt;"",J770&lt;&gt;"",IFERROR(MATCH(INDEX($B:$B,MATCH($C770,$C:$C,0)),IMAGENES!$B:$B,0),-1)&gt;0),"'si'","'no'"))</f>
        <v/>
      </c>
      <c r="P770" t="str">
        <f t="shared" si="176"/>
        <v/>
      </c>
      <c r="Q770" t="str">
        <f t="shared" si="177"/>
        <v/>
      </c>
      <c r="R770" t="str">
        <f t="shared" si="178"/>
        <v/>
      </c>
      <c r="S770" t="str">
        <f t="shared" si="179"/>
        <v/>
      </c>
      <c r="T770" t="str">
        <f t="shared" si="180"/>
        <v/>
      </c>
      <c r="U770" t="str">
        <f t="shared" si="181"/>
        <v/>
      </c>
      <c r="V770" t="str">
        <f>IF($T770="","",INDEX(CATEGORIAS!$A:$A,MATCH($T770,CATEGORIAS!$B:$B,0)))</f>
        <v/>
      </c>
      <c r="W770" t="str">
        <f>IF($U770="","",INDEX(SUBCATEGORIAS!$A:$A,MATCH($U770,SUBCATEGORIAS!$B:$B,0)))</f>
        <v/>
      </c>
      <c r="X770" t="str">
        <f t="shared" si="182"/>
        <v/>
      </c>
      <c r="Y770" t="str">
        <f t="shared" si="187"/>
        <v/>
      </c>
      <c r="Z770" t="str">
        <f t="shared" si="188"/>
        <v/>
      </c>
      <c r="AB770">
        <v>768</v>
      </c>
      <c r="AC770" t="str">
        <f t="shared" si="191"/>
        <v/>
      </c>
      <c r="AD770" t="str">
        <f>IFERROR(IF(MATCH($AC762,$P:$P,0)&gt;0,CONCATENATE("video: ",IF(OR(INDEX($Y:$Y,MATCH($AC762,$P:$P,0))=0,INDEX($Y:$Y,MATCH($AC762,$P:$P,0))=" ",INDEX($Y:$Y,MATCH($AC762,$P:$P,0))=""),CONCATENATE(CHAR(39),CHAR(39)),CONCATENATE(CHAR(39),INDEX($Y:$Y,MATCH($AC762,$P:$P,0)),CHAR(39))),","),0),"")</f>
        <v>video: '',</v>
      </c>
      <c r="AI770" t="str">
        <f>IF($D770="","",INDEX(CATEGORIAS!$A:$A,MATCH($D770,CATEGORIAS!$B:$B,0)))</f>
        <v/>
      </c>
      <c r="AJ770" t="str">
        <f>IF($E770="","",INDEX(SUBCATEGORIAS!$A:$A,MATCH($E770,SUBCATEGORIAS!$B:$B,0)))</f>
        <v/>
      </c>
      <c r="AK770" t="str">
        <f t="shared" si="183"/>
        <v/>
      </c>
      <c r="AM770" s="2" t="str">
        <f t="shared" si="189"/>
        <v/>
      </c>
      <c r="AN770" t="str">
        <f t="shared" si="190"/>
        <v/>
      </c>
      <c r="AO770" t="str">
        <f t="shared" si="184"/>
        <v/>
      </c>
      <c r="AP770" t="str">
        <f t="shared" si="185"/>
        <v/>
      </c>
    </row>
    <row r="771" spans="1:42" x14ac:dyDescent="0.25">
      <c r="A771" t="str">
        <f>IF(C771="","",MAX($A$2:A770)+1)</f>
        <v/>
      </c>
      <c r="B771" s="3" t="str">
        <f>IF(C771="","",IF(COUNTIF($C$2:$C770,$C771)=0,MAX($B$2:$B770)+1,""))</f>
        <v/>
      </c>
      <c r="L771" t="s">
        <v>625</v>
      </c>
      <c r="M771" s="3" t="str">
        <f t="shared" si="186"/>
        <v/>
      </c>
      <c r="N771" s="3" t="str">
        <f>IF(C771="","",IF(AND(C771&lt;&gt;"",D771&lt;&gt;"",E771&lt;&gt;"",I771&lt;&gt;"",M771&lt;&gt;"",J771&lt;&gt;"",IFERROR(MATCH(INDEX($B:$B,MATCH($C771,$C:$C,0)),IMAGENES!$B:$B,0),-1)&gt;0),"'si'","'no'"))</f>
        <v/>
      </c>
      <c r="P771" t="str">
        <f t="shared" ref="P771:P834" si="192">IFERROR(INDEX($B:$B,MATCH($A771,$B:$B,0)),"")</f>
        <v/>
      </c>
      <c r="Q771" t="str">
        <f t="shared" ref="Q771:Q834" si="193">IF($P771="","",INDEX($C:$C,MATCH($P771,$B:$B,0)))</f>
        <v/>
      </c>
      <c r="R771" t="str">
        <f t="shared" ref="R771:R834" si="194">IF($P771="","",INDEX($J:$J,MATCH($P771,$B:$B,0)))</f>
        <v/>
      </c>
      <c r="S771" t="str">
        <f t="shared" ref="S771:S834" si="195">IF($P771="","",INDEX($K:$K,MATCH($P771,$B:$B,0)))</f>
        <v/>
      </c>
      <c r="T771" t="str">
        <f t="shared" ref="T771:T834" si="196">IF($P771="","",INDEX($D:$D,MATCH($P771,$B:$B,0)))</f>
        <v/>
      </c>
      <c r="U771" t="str">
        <f t="shared" ref="U771:U834" si="197">IF($P771="","",INDEX($E:$E,MATCH($P771,$B:$B,0)))</f>
        <v/>
      </c>
      <c r="V771" t="str">
        <f>IF($T771="","",INDEX(CATEGORIAS!$A:$A,MATCH($T771,CATEGORIAS!$B:$B,0)))</f>
        <v/>
      </c>
      <c r="W771" t="str">
        <f>IF($U771="","",INDEX(SUBCATEGORIAS!$A:$A,MATCH($U771,SUBCATEGORIAS!$B:$B,0)))</f>
        <v/>
      </c>
      <c r="X771" t="str">
        <f t="shared" ref="X771:X834" si="198">IF($P771="","",INDEX($I:$I,MATCH($P771,$B:$B,0)))</f>
        <v/>
      </c>
      <c r="Y771" t="str">
        <f t="shared" si="187"/>
        <v/>
      </c>
      <c r="Z771" t="str">
        <f t="shared" si="188"/>
        <v/>
      </c>
      <c r="AB771">
        <v>769</v>
      </c>
      <c r="AC771" t="str">
        <f t="shared" si="191"/>
        <v/>
      </c>
      <c r="AD771" t="str">
        <f>IFERROR(IF(MATCH($AC762,$P:$P,0)&gt;0,CONCATENATE("disponible: ",INDEX($Z:$Z,MATCH($AC762,$P:$P,0)),","),0),"")</f>
        <v>disponible: 'si',</v>
      </c>
      <c r="AI771" t="str">
        <f>IF($D771="","",INDEX(CATEGORIAS!$A:$A,MATCH($D771,CATEGORIAS!$B:$B,0)))</f>
        <v/>
      </c>
      <c r="AJ771" t="str">
        <f>IF($E771="","",INDEX(SUBCATEGORIAS!$A:$A,MATCH($E771,SUBCATEGORIAS!$B:$B,0)))</f>
        <v/>
      </c>
      <c r="AK771" t="str">
        <f t="shared" ref="AK771:AK834" si="199">IF(A771="","",A771)</f>
        <v/>
      </c>
      <c r="AM771" s="2" t="str">
        <f t="shared" si="189"/>
        <v/>
      </c>
      <c r="AN771" t="str">
        <f t="shared" si="190"/>
        <v/>
      </c>
      <c r="AO771" t="str">
        <f t="shared" ref="AO771:AO834" si="200">IF(A771="","",IF(A771/100&gt;0,IF(A771/10&gt;0,CONCATENATE("00",A771),CONCATENATE("0",A771)),A771))</f>
        <v/>
      </c>
      <c r="AP771" t="str">
        <f t="shared" ref="AP771:AP834" si="201">IF(A771="","",CONCATENATE("{ id_sku: '",CONCATENATE(AM771,AN771,AO771),"', id_articulo: '",INDEX($B:$B,MATCH($C771,$C:$C,0)),"', variacion: '",M771,"' },"))</f>
        <v/>
      </c>
    </row>
    <row r="772" spans="1:42" x14ac:dyDescent="0.25">
      <c r="A772" t="str">
        <f>IF(C772="","",MAX($A$2:A771)+1)</f>
        <v/>
      </c>
      <c r="B772" s="3" t="str">
        <f>IF(C772="","",IF(COUNTIF($C$2:$C771,$C772)=0,MAX($B$2:$B771)+1,""))</f>
        <v/>
      </c>
      <c r="L772" t="s">
        <v>625</v>
      </c>
      <c r="M772" s="3" t="str">
        <f t="shared" ref="M772:M835" si="202">_xlfn.TEXTJOIN(" - ",TRUE,F772:H772)</f>
        <v/>
      </c>
      <c r="N772" s="3" t="str">
        <f>IF(C772="","",IF(AND(C772&lt;&gt;"",D772&lt;&gt;"",E772&lt;&gt;"",I772&lt;&gt;"",M772&lt;&gt;"",J772&lt;&gt;"",IFERROR(MATCH(INDEX($B:$B,MATCH($C772,$C:$C,0)),IMAGENES!$B:$B,0),-1)&gt;0),"'si'","'no'"))</f>
        <v/>
      </c>
      <c r="P772" t="str">
        <f t="shared" si="192"/>
        <v/>
      </c>
      <c r="Q772" t="str">
        <f t="shared" si="193"/>
        <v/>
      </c>
      <c r="R772" t="str">
        <f t="shared" si="194"/>
        <v/>
      </c>
      <c r="S772" t="str">
        <f t="shared" si="195"/>
        <v/>
      </c>
      <c r="T772" t="str">
        <f t="shared" si="196"/>
        <v/>
      </c>
      <c r="U772" t="str">
        <f t="shared" si="197"/>
        <v/>
      </c>
      <c r="V772" t="str">
        <f>IF($T772="","",INDEX(CATEGORIAS!$A:$A,MATCH($T772,CATEGORIAS!$B:$B,0)))</f>
        <v/>
      </c>
      <c r="W772" t="str">
        <f>IF($U772="","",INDEX(SUBCATEGORIAS!$A:$A,MATCH($U772,SUBCATEGORIAS!$B:$B,0)))</f>
        <v/>
      </c>
      <c r="X772" t="str">
        <f t="shared" si="198"/>
        <v/>
      </c>
      <c r="Y772" t="str">
        <f t="shared" ref="Y772:Y835" si="203">IF($P772="","",IF(OR(INDEX($L:$L,MATCH($P772,$B:$B,0))=0,INDEX($L:$L,MATCH($P772,$B:$B,0))=" "),"",INDEX($L:$L,MATCH($P772,$B:$B,0))))</f>
        <v/>
      </c>
      <c r="Z772" t="str">
        <f t="shared" ref="Z772:Z835" si="204">IF($P772="","",INDEX($N:$N,MATCH($P772,$B:$B,0)))</f>
        <v/>
      </c>
      <c r="AB772">
        <v>770</v>
      </c>
      <c r="AC772" t="str">
        <f t="shared" si="191"/>
        <v/>
      </c>
      <c r="AD772" t="str">
        <f>IFERROR(IF(MATCH($AC762,$P:$P,0)&gt;0,"},",0),"")</f>
        <v>},</v>
      </c>
      <c r="AI772" t="str">
        <f>IF($D772="","",INDEX(CATEGORIAS!$A:$A,MATCH($D772,CATEGORIAS!$B:$B,0)))</f>
        <v/>
      </c>
      <c r="AJ772" t="str">
        <f>IF($E772="","",INDEX(SUBCATEGORIAS!$A:$A,MATCH($E772,SUBCATEGORIAS!$B:$B,0)))</f>
        <v/>
      </c>
      <c r="AK772" t="str">
        <f t="shared" si="199"/>
        <v/>
      </c>
      <c r="AM772" s="2" t="str">
        <f t="shared" ref="AM772:AM835" si="205">IF(AI772="","",IF(AI772/100&gt;0,IF(AI772/10&gt;0,CONCATENATE("00",AI772),CONCATENATE("0",AI772)),AI772))</f>
        <v/>
      </c>
      <c r="AN772" t="str">
        <f t="shared" ref="AN772:AN835" si="206">IF(AJ772="","",IF(AJ772/100&gt;0,IF(AJ772/10&gt;0,CONCATENATE("00",AJ772),CONCATENATE("0",AJ772)),AJ772))</f>
        <v/>
      </c>
      <c r="AO772" t="str">
        <f t="shared" si="200"/>
        <v/>
      </c>
      <c r="AP772" t="str">
        <f t="shared" si="201"/>
        <v/>
      </c>
    </row>
    <row r="773" spans="1:42" x14ac:dyDescent="0.25">
      <c r="A773" t="str">
        <f>IF(C773="","",MAX($A$2:A772)+1)</f>
        <v/>
      </c>
      <c r="B773" s="3" t="str">
        <f>IF(C773="","",IF(COUNTIF($C$2:$C772,$C773)=0,MAX($B$2:$B772)+1,""))</f>
        <v/>
      </c>
      <c r="L773" t="s">
        <v>625</v>
      </c>
      <c r="M773" s="3" t="str">
        <f t="shared" si="202"/>
        <v/>
      </c>
      <c r="N773" s="3" t="str">
        <f>IF(C773="","",IF(AND(C773&lt;&gt;"",D773&lt;&gt;"",E773&lt;&gt;"",I773&lt;&gt;"",M773&lt;&gt;"",J773&lt;&gt;"",IFERROR(MATCH(INDEX($B:$B,MATCH($C773,$C:$C,0)),IMAGENES!$B:$B,0),-1)&gt;0),"'si'","'no'"))</f>
        <v/>
      </c>
      <c r="P773" t="str">
        <f t="shared" si="192"/>
        <v/>
      </c>
      <c r="Q773" t="str">
        <f t="shared" si="193"/>
        <v/>
      </c>
      <c r="R773" t="str">
        <f t="shared" si="194"/>
        <v/>
      </c>
      <c r="S773" t="str">
        <f t="shared" si="195"/>
        <v/>
      </c>
      <c r="T773" t="str">
        <f t="shared" si="196"/>
        <v/>
      </c>
      <c r="U773" t="str">
        <f t="shared" si="197"/>
        <v/>
      </c>
      <c r="V773" t="str">
        <f>IF($T773="","",INDEX(CATEGORIAS!$A:$A,MATCH($T773,CATEGORIAS!$B:$B,0)))</f>
        <v/>
      </c>
      <c r="W773" t="str">
        <f>IF($U773="","",INDEX(SUBCATEGORIAS!$A:$A,MATCH($U773,SUBCATEGORIAS!$B:$B,0)))</f>
        <v/>
      </c>
      <c r="X773" t="str">
        <f t="shared" si="198"/>
        <v/>
      </c>
      <c r="Y773" t="str">
        <f t="shared" si="203"/>
        <v/>
      </c>
      <c r="Z773" t="str">
        <f t="shared" si="204"/>
        <v/>
      </c>
      <c r="AB773">
        <v>771</v>
      </c>
      <c r="AC773">
        <f t="shared" ref="AC773:AC836" si="207">IF(AB772/11=INT(AB772/11),AB772/11+1,"")</f>
        <v>71</v>
      </c>
      <c r="AD773" t="str">
        <f>IFERROR(IF(MATCH($AC773,$P:$P,0)&gt;0,"{",0),"")</f>
        <v>{</v>
      </c>
      <c r="AI773" t="str">
        <f>IF($D773="","",INDEX(CATEGORIAS!$A:$A,MATCH($D773,CATEGORIAS!$B:$B,0)))</f>
        <v/>
      </c>
      <c r="AJ773" t="str">
        <f>IF($E773="","",INDEX(SUBCATEGORIAS!$A:$A,MATCH($E773,SUBCATEGORIAS!$B:$B,0)))</f>
        <v/>
      </c>
      <c r="AK773" t="str">
        <f t="shared" si="199"/>
        <v/>
      </c>
      <c r="AM773" s="2" t="str">
        <f t="shared" si="205"/>
        <v/>
      </c>
      <c r="AN773" t="str">
        <f t="shared" si="206"/>
        <v/>
      </c>
      <c r="AO773" t="str">
        <f t="shared" si="200"/>
        <v/>
      </c>
      <c r="AP773" t="str">
        <f t="shared" si="201"/>
        <v/>
      </c>
    </row>
    <row r="774" spans="1:42" x14ac:dyDescent="0.25">
      <c r="A774" t="str">
        <f>IF(C774="","",MAX($A$2:A773)+1)</f>
        <v/>
      </c>
      <c r="B774" s="3" t="str">
        <f>IF(C774="","",IF(COUNTIF($C$2:$C773,$C774)=0,MAX($B$2:$B773)+1,""))</f>
        <v/>
      </c>
      <c r="L774" t="s">
        <v>625</v>
      </c>
      <c r="M774" s="3" t="str">
        <f t="shared" si="202"/>
        <v/>
      </c>
      <c r="N774" s="3" t="str">
        <f>IF(C774="","",IF(AND(C774&lt;&gt;"",D774&lt;&gt;"",E774&lt;&gt;"",I774&lt;&gt;"",M774&lt;&gt;"",J774&lt;&gt;"",IFERROR(MATCH(INDEX($B:$B,MATCH($C774,$C:$C,0)),IMAGENES!$B:$B,0),-1)&gt;0),"'si'","'no'"))</f>
        <v/>
      </c>
      <c r="P774" t="str">
        <f t="shared" si="192"/>
        <v/>
      </c>
      <c r="Q774" t="str">
        <f t="shared" si="193"/>
        <v/>
      </c>
      <c r="R774" t="str">
        <f t="shared" si="194"/>
        <v/>
      </c>
      <c r="S774" t="str">
        <f t="shared" si="195"/>
        <v/>
      </c>
      <c r="T774" t="str">
        <f t="shared" si="196"/>
        <v/>
      </c>
      <c r="U774" t="str">
        <f t="shared" si="197"/>
        <v/>
      </c>
      <c r="V774" t="str">
        <f>IF($T774="","",INDEX(CATEGORIAS!$A:$A,MATCH($T774,CATEGORIAS!$B:$B,0)))</f>
        <v/>
      </c>
      <c r="W774" t="str">
        <f>IF($U774="","",INDEX(SUBCATEGORIAS!$A:$A,MATCH($U774,SUBCATEGORIAS!$B:$B,0)))</f>
        <v/>
      </c>
      <c r="X774" t="str">
        <f t="shared" si="198"/>
        <v/>
      </c>
      <c r="Y774" t="str">
        <f t="shared" si="203"/>
        <v/>
      </c>
      <c r="Z774" t="str">
        <f t="shared" si="204"/>
        <v/>
      </c>
      <c r="AB774">
        <v>772</v>
      </c>
      <c r="AC774" t="str">
        <f t="shared" si="207"/>
        <v/>
      </c>
      <c r="AD774" t="str">
        <f>IFERROR(IF(MATCH($AC773,$P:$P,0)&gt;0,CONCATENATE("id_articulo: ",$AC773,","),0),"")</f>
        <v>id_articulo: 71,</v>
      </c>
      <c r="AI774" t="str">
        <f>IF($D774="","",INDEX(CATEGORIAS!$A:$A,MATCH($D774,CATEGORIAS!$B:$B,0)))</f>
        <v/>
      </c>
      <c r="AJ774" t="str">
        <f>IF($E774="","",INDEX(SUBCATEGORIAS!$A:$A,MATCH($E774,SUBCATEGORIAS!$B:$B,0)))</f>
        <v/>
      </c>
      <c r="AK774" t="str">
        <f t="shared" si="199"/>
        <v/>
      </c>
      <c r="AM774" s="2" t="str">
        <f t="shared" si="205"/>
        <v/>
      </c>
      <c r="AN774" t="str">
        <f t="shared" si="206"/>
        <v/>
      </c>
      <c r="AO774" t="str">
        <f t="shared" si="200"/>
        <v/>
      </c>
      <c r="AP774" t="str">
        <f t="shared" si="201"/>
        <v/>
      </c>
    </row>
    <row r="775" spans="1:42" x14ac:dyDescent="0.25">
      <c r="A775" t="str">
        <f>IF(C775="","",MAX($A$2:A774)+1)</f>
        <v/>
      </c>
      <c r="B775" s="3" t="str">
        <f>IF(C775="","",IF(COUNTIF($C$2:$C774,$C775)=0,MAX($B$2:$B774)+1,""))</f>
        <v/>
      </c>
      <c r="L775" t="s">
        <v>625</v>
      </c>
      <c r="M775" s="3" t="str">
        <f t="shared" si="202"/>
        <v/>
      </c>
      <c r="N775" s="3" t="str">
        <f>IF(C775="","",IF(AND(C775&lt;&gt;"",D775&lt;&gt;"",E775&lt;&gt;"",I775&lt;&gt;"",M775&lt;&gt;"",J775&lt;&gt;"",IFERROR(MATCH(INDEX($B:$B,MATCH($C775,$C:$C,0)),IMAGENES!$B:$B,0),-1)&gt;0),"'si'","'no'"))</f>
        <v/>
      </c>
      <c r="P775" t="str">
        <f t="shared" si="192"/>
        <v/>
      </c>
      <c r="Q775" t="str">
        <f t="shared" si="193"/>
        <v/>
      </c>
      <c r="R775" t="str">
        <f t="shared" si="194"/>
        <v/>
      </c>
      <c r="S775" t="str">
        <f t="shared" si="195"/>
        <v/>
      </c>
      <c r="T775" t="str">
        <f t="shared" si="196"/>
        <v/>
      </c>
      <c r="U775" t="str">
        <f t="shared" si="197"/>
        <v/>
      </c>
      <c r="V775" t="str">
        <f>IF($T775="","",INDEX(CATEGORIAS!$A:$A,MATCH($T775,CATEGORIAS!$B:$B,0)))</f>
        <v/>
      </c>
      <c r="W775" t="str">
        <f>IF($U775="","",INDEX(SUBCATEGORIAS!$A:$A,MATCH($U775,SUBCATEGORIAS!$B:$B,0)))</f>
        <v/>
      </c>
      <c r="X775" t="str">
        <f t="shared" si="198"/>
        <v/>
      </c>
      <c r="Y775" t="str">
        <f t="shared" si="203"/>
        <v/>
      </c>
      <c r="Z775" t="str">
        <f t="shared" si="204"/>
        <v/>
      </c>
      <c r="AB775">
        <v>773</v>
      </c>
      <c r="AC775" t="str">
        <f t="shared" si="207"/>
        <v/>
      </c>
      <c r="AD775" t="str">
        <f>IFERROR(IF(MATCH($AC773,$P:$P,0)&gt;0,CONCATENATE("nombre: '",INDEX($Q:$Q,MATCH($AC773,$P:$P,0)),"',"),0),"")</f>
        <v>nombre: 'Incienso Alaukik - Purify The House',</v>
      </c>
      <c r="AI775" t="str">
        <f>IF($D775="","",INDEX(CATEGORIAS!$A:$A,MATCH($D775,CATEGORIAS!$B:$B,0)))</f>
        <v/>
      </c>
      <c r="AJ775" t="str">
        <f>IF($E775="","",INDEX(SUBCATEGORIAS!$A:$A,MATCH($E775,SUBCATEGORIAS!$B:$B,0)))</f>
        <v/>
      </c>
      <c r="AK775" t="str">
        <f t="shared" si="199"/>
        <v/>
      </c>
      <c r="AM775" s="2" t="str">
        <f t="shared" si="205"/>
        <v/>
      </c>
      <c r="AN775" t="str">
        <f t="shared" si="206"/>
        <v/>
      </c>
      <c r="AO775" t="str">
        <f t="shared" si="200"/>
        <v/>
      </c>
      <c r="AP775" t="str">
        <f t="shared" si="201"/>
        <v/>
      </c>
    </row>
    <row r="776" spans="1:42" x14ac:dyDescent="0.25">
      <c r="A776" t="str">
        <f>IF(C776="","",MAX($A$2:A775)+1)</f>
        <v/>
      </c>
      <c r="B776" s="3" t="str">
        <f>IF(C776="","",IF(COUNTIF($C$2:$C775,$C776)=0,MAX($B$2:$B775)+1,""))</f>
        <v/>
      </c>
      <c r="L776" t="s">
        <v>625</v>
      </c>
      <c r="M776" s="3" t="str">
        <f t="shared" si="202"/>
        <v/>
      </c>
      <c r="N776" s="3" t="str">
        <f>IF(C776="","",IF(AND(C776&lt;&gt;"",D776&lt;&gt;"",E776&lt;&gt;"",I776&lt;&gt;"",M776&lt;&gt;"",J776&lt;&gt;"",IFERROR(MATCH(INDEX($B:$B,MATCH($C776,$C:$C,0)),IMAGENES!$B:$B,0),-1)&gt;0),"'si'","'no'"))</f>
        <v/>
      </c>
      <c r="P776" t="str">
        <f t="shared" si="192"/>
        <v/>
      </c>
      <c r="Q776" t="str">
        <f t="shared" si="193"/>
        <v/>
      </c>
      <c r="R776" t="str">
        <f t="shared" si="194"/>
        <v/>
      </c>
      <c r="S776" t="str">
        <f t="shared" si="195"/>
        <v/>
      </c>
      <c r="T776" t="str">
        <f t="shared" si="196"/>
        <v/>
      </c>
      <c r="U776" t="str">
        <f t="shared" si="197"/>
        <v/>
      </c>
      <c r="V776" t="str">
        <f>IF($T776="","",INDEX(CATEGORIAS!$A:$A,MATCH($T776,CATEGORIAS!$B:$B,0)))</f>
        <v/>
      </c>
      <c r="W776" t="str">
        <f>IF($U776="","",INDEX(SUBCATEGORIAS!$A:$A,MATCH($U776,SUBCATEGORIAS!$B:$B,0)))</f>
        <v/>
      </c>
      <c r="X776" t="str">
        <f t="shared" si="198"/>
        <v/>
      </c>
      <c r="Y776" t="str">
        <f t="shared" si="203"/>
        <v/>
      </c>
      <c r="Z776" t="str">
        <f t="shared" si="204"/>
        <v/>
      </c>
      <c r="AB776">
        <v>774</v>
      </c>
      <c r="AC776" t="str">
        <f t="shared" si="207"/>
        <v/>
      </c>
      <c r="AD776" t="str">
        <f>IFERROR(IF(MATCH($AC773,$P:$P,0)&gt;0,CONCATENATE("descripcion: '",INDEX($R:$R,MATCH($AC773,$P:$P,0)),"',"),0),"")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I776" t="str">
        <f>IF($D776="","",INDEX(CATEGORIAS!$A:$A,MATCH($D776,CATEGORIAS!$B:$B,0)))</f>
        <v/>
      </c>
      <c r="AJ776" t="str">
        <f>IF($E776="","",INDEX(SUBCATEGORIAS!$A:$A,MATCH($E776,SUBCATEGORIAS!$B:$B,0)))</f>
        <v/>
      </c>
      <c r="AK776" t="str">
        <f t="shared" si="199"/>
        <v/>
      </c>
      <c r="AM776" s="2" t="str">
        <f t="shared" si="205"/>
        <v/>
      </c>
      <c r="AN776" t="str">
        <f t="shared" si="206"/>
        <v/>
      </c>
      <c r="AO776" t="str">
        <f t="shared" si="200"/>
        <v/>
      </c>
      <c r="AP776" t="str">
        <f t="shared" si="201"/>
        <v/>
      </c>
    </row>
    <row r="777" spans="1:42" x14ac:dyDescent="0.25">
      <c r="A777" t="str">
        <f>IF(C777="","",MAX($A$2:A776)+1)</f>
        <v/>
      </c>
      <c r="B777" s="3" t="str">
        <f>IF(C777="","",IF(COUNTIF($C$2:$C776,$C777)=0,MAX($B$2:$B776)+1,""))</f>
        <v/>
      </c>
      <c r="L777" t="s">
        <v>625</v>
      </c>
      <c r="M777" s="3" t="str">
        <f t="shared" si="202"/>
        <v/>
      </c>
      <c r="N777" s="3" t="str">
        <f>IF(C777="","",IF(AND(C777&lt;&gt;"",D777&lt;&gt;"",E777&lt;&gt;"",I777&lt;&gt;"",M777&lt;&gt;"",J777&lt;&gt;"",IFERROR(MATCH(INDEX($B:$B,MATCH($C777,$C:$C,0)),IMAGENES!$B:$B,0),-1)&gt;0),"'si'","'no'"))</f>
        <v/>
      </c>
      <c r="P777" t="str">
        <f t="shared" si="192"/>
        <v/>
      </c>
      <c r="Q777" t="str">
        <f t="shared" si="193"/>
        <v/>
      </c>
      <c r="R777" t="str">
        <f t="shared" si="194"/>
        <v/>
      </c>
      <c r="S777" t="str">
        <f t="shared" si="195"/>
        <v/>
      </c>
      <c r="T777" t="str">
        <f t="shared" si="196"/>
        <v/>
      </c>
      <c r="U777" t="str">
        <f t="shared" si="197"/>
        <v/>
      </c>
      <c r="V777" t="str">
        <f>IF($T777="","",INDEX(CATEGORIAS!$A:$A,MATCH($T777,CATEGORIAS!$B:$B,0)))</f>
        <v/>
      </c>
      <c r="W777" t="str">
        <f>IF($U777="","",INDEX(SUBCATEGORIAS!$A:$A,MATCH($U777,SUBCATEGORIAS!$B:$B,0)))</f>
        <v/>
      </c>
      <c r="X777" t="str">
        <f t="shared" si="198"/>
        <v/>
      </c>
      <c r="Y777" t="str">
        <f t="shared" si="203"/>
        <v/>
      </c>
      <c r="Z777" t="str">
        <f t="shared" si="204"/>
        <v/>
      </c>
      <c r="AB777">
        <v>775</v>
      </c>
      <c r="AC777" t="str">
        <f t="shared" si="207"/>
        <v/>
      </c>
      <c r="AD777" t="str">
        <f>IFERROR(IF(MATCH($AC773,$P:$P,0)&gt;0,CONCATENATE("descripcion_larga: '",INDEX($S:$S,MATCH($AC773,$P:$P,0)),"',"),0),"")</f>
        <v>descripcion_larga: '0',</v>
      </c>
      <c r="AI777" t="str">
        <f>IF($D777="","",INDEX(CATEGORIAS!$A:$A,MATCH($D777,CATEGORIAS!$B:$B,0)))</f>
        <v/>
      </c>
      <c r="AJ777" t="str">
        <f>IF($E777="","",INDEX(SUBCATEGORIAS!$A:$A,MATCH($E777,SUBCATEGORIAS!$B:$B,0)))</f>
        <v/>
      </c>
      <c r="AK777" t="str">
        <f t="shared" si="199"/>
        <v/>
      </c>
      <c r="AM777" s="2" t="str">
        <f t="shared" si="205"/>
        <v/>
      </c>
      <c r="AN777" t="str">
        <f t="shared" si="206"/>
        <v/>
      </c>
      <c r="AO777" t="str">
        <f t="shared" si="200"/>
        <v/>
      </c>
      <c r="AP777" t="str">
        <f t="shared" si="201"/>
        <v/>
      </c>
    </row>
    <row r="778" spans="1:42" x14ac:dyDescent="0.25">
      <c r="A778" t="str">
        <f>IF(C778="","",MAX($A$2:A777)+1)</f>
        <v/>
      </c>
      <c r="B778" s="3" t="str">
        <f>IF(C778="","",IF(COUNTIF($C$2:$C777,$C778)=0,MAX($B$2:$B777)+1,""))</f>
        <v/>
      </c>
      <c r="L778" t="s">
        <v>625</v>
      </c>
      <c r="M778" s="3" t="str">
        <f t="shared" si="202"/>
        <v/>
      </c>
      <c r="N778" s="3" t="str">
        <f>IF(C778="","",IF(AND(C778&lt;&gt;"",D778&lt;&gt;"",E778&lt;&gt;"",I778&lt;&gt;"",M778&lt;&gt;"",J778&lt;&gt;"",IFERROR(MATCH(INDEX($B:$B,MATCH($C778,$C:$C,0)),IMAGENES!$B:$B,0),-1)&gt;0),"'si'","'no'"))</f>
        <v/>
      </c>
      <c r="P778" t="str">
        <f t="shared" si="192"/>
        <v/>
      </c>
      <c r="Q778" t="str">
        <f t="shared" si="193"/>
        <v/>
      </c>
      <c r="R778" t="str">
        <f t="shared" si="194"/>
        <v/>
      </c>
      <c r="S778" t="str">
        <f t="shared" si="195"/>
        <v/>
      </c>
      <c r="T778" t="str">
        <f t="shared" si="196"/>
        <v/>
      </c>
      <c r="U778" t="str">
        <f t="shared" si="197"/>
        <v/>
      </c>
      <c r="V778" t="str">
        <f>IF($T778="","",INDEX(CATEGORIAS!$A:$A,MATCH($T778,CATEGORIAS!$B:$B,0)))</f>
        <v/>
      </c>
      <c r="W778" t="str">
        <f>IF($U778="","",INDEX(SUBCATEGORIAS!$A:$A,MATCH($U778,SUBCATEGORIAS!$B:$B,0)))</f>
        <v/>
      </c>
      <c r="X778" t="str">
        <f t="shared" si="198"/>
        <v/>
      </c>
      <c r="Y778" t="str">
        <f t="shared" si="203"/>
        <v/>
      </c>
      <c r="Z778" t="str">
        <f t="shared" si="204"/>
        <v/>
      </c>
      <c r="AB778">
        <v>776</v>
      </c>
      <c r="AC778" t="str">
        <f t="shared" si="207"/>
        <v/>
      </c>
      <c r="AD778" t="str">
        <f>IFERROR(IF(MATCH($AC773,$P:$P,0)&gt;0,CONCATENATE("id_categoria: '",INDEX($V:$V,MATCH($AC773,$P:$P,0)),"',"),0),"")</f>
        <v>id_categoria: '2',</v>
      </c>
      <c r="AI778" t="str">
        <f>IF($D778="","",INDEX(CATEGORIAS!$A:$A,MATCH($D778,CATEGORIAS!$B:$B,0)))</f>
        <v/>
      </c>
      <c r="AJ778" t="str">
        <f>IF($E778="","",INDEX(SUBCATEGORIAS!$A:$A,MATCH($E778,SUBCATEGORIAS!$B:$B,0)))</f>
        <v/>
      </c>
      <c r="AK778" t="str">
        <f t="shared" si="199"/>
        <v/>
      </c>
      <c r="AM778" s="2" t="str">
        <f t="shared" si="205"/>
        <v/>
      </c>
      <c r="AN778" t="str">
        <f t="shared" si="206"/>
        <v/>
      </c>
      <c r="AO778" t="str">
        <f t="shared" si="200"/>
        <v/>
      </c>
      <c r="AP778" t="str">
        <f t="shared" si="201"/>
        <v/>
      </c>
    </row>
    <row r="779" spans="1:42" x14ac:dyDescent="0.25">
      <c r="A779" t="str">
        <f>IF(C779="","",MAX($A$2:A778)+1)</f>
        <v/>
      </c>
      <c r="B779" s="3" t="str">
        <f>IF(C779="","",IF(COUNTIF($C$2:$C778,$C779)=0,MAX($B$2:$B778)+1,""))</f>
        <v/>
      </c>
      <c r="L779" t="s">
        <v>625</v>
      </c>
      <c r="M779" s="3" t="str">
        <f t="shared" si="202"/>
        <v/>
      </c>
      <c r="N779" s="3" t="str">
        <f>IF(C779="","",IF(AND(C779&lt;&gt;"",D779&lt;&gt;"",E779&lt;&gt;"",I779&lt;&gt;"",M779&lt;&gt;"",J779&lt;&gt;"",IFERROR(MATCH(INDEX($B:$B,MATCH($C779,$C:$C,0)),IMAGENES!$B:$B,0),-1)&gt;0),"'si'","'no'"))</f>
        <v/>
      </c>
      <c r="P779" t="str">
        <f t="shared" si="192"/>
        <v/>
      </c>
      <c r="Q779" t="str">
        <f t="shared" si="193"/>
        <v/>
      </c>
      <c r="R779" t="str">
        <f t="shared" si="194"/>
        <v/>
      </c>
      <c r="S779" t="str">
        <f t="shared" si="195"/>
        <v/>
      </c>
      <c r="T779" t="str">
        <f t="shared" si="196"/>
        <v/>
      </c>
      <c r="U779" t="str">
        <f t="shared" si="197"/>
        <v/>
      </c>
      <c r="V779" t="str">
        <f>IF($T779="","",INDEX(CATEGORIAS!$A:$A,MATCH($T779,CATEGORIAS!$B:$B,0)))</f>
        <v/>
      </c>
      <c r="W779" t="str">
        <f>IF($U779="","",INDEX(SUBCATEGORIAS!$A:$A,MATCH($U779,SUBCATEGORIAS!$B:$B,0)))</f>
        <v/>
      </c>
      <c r="X779" t="str">
        <f t="shared" si="198"/>
        <v/>
      </c>
      <c r="Y779" t="str">
        <f t="shared" si="203"/>
        <v/>
      </c>
      <c r="Z779" t="str">
        <f t="shared" si="204"/>
        <v/>
      </c>
      <c r="AB779">
        <v>777</v>
      </c>
      <c r="AC779" t="str">
        <f t="shared" si="207"/>
        <v/>
      </c>
      <c r="AD779" t="str">
        <f>IFERROR(IF(MATCH($AC773,$P:$P,0)&gt;0,CONCATENATE("id_subcategoria: '",INDEX($W:$W,MATCH($AC773,$P:$P,0)),"',"),0),"")</f>
        <v>id_subcategoria: '28',</v>
      </c>
      <c r="AI779" t="str">
        <f>IF($D779="","",INDEX(CATEGORIAS!$A:$A,MATCH($D779,CATEGORIAS!$B:$B,0)))</f>
        <v/>
      </c>
      <c r="AJ779" t="str">
        <f>IF($E779="","",INDEX(SUBCATEGORIAS!$A:$A,MATCH($E779,SUBCATEGORIAS!$B:$B,0)))</f>
        <v/>
      </c>
      <c r="AK779" t="str">
        <f t="shared" si="199"/>
        <v/>
      </c>
      <c r="AM779" s="2" t="str">
        <f t="shared" si="205"/>
        <v/>
      </c>
      <c r="AN779" t="str">
        <f t="shared" si="206"/>
        <v/>
      </c>
      <c r="AO779" t="str">
        <f t="shared" si="200"/>
        <v/>
      </c>
      <c r="AP779" t="str">
        <f t="shared" si="201"/>
        <v/>
      </c>
    </row>
    <row r="780" spans="1:42" x14ac:dyDescent="0.25">
      <c r="A780" t="str">
        <f>IF(C780="","",MAX($A$2:A779)+1)</f>
        <v/>
      </c>
      <c r="B780" s="3" t="str">
        <f>IF(C780="","",IF(COUNTIF($C$2:$C779,$C780)=0,MAX($B$2:$B779)+1,""))</f>
        <v/>
      </c>
      <c r="L780" t="s">
        <v>625</v>
      </c>
      <c r="M780" s="3" t="str">
        <f t="shared" si="202"/>
        <v/>
      </c>
      <c r="N780" s="3" t="str">
        <f>IF(C780="","",IF(AND(C780&lt;&gt;"",D780&lt;&gt;"",E780&lt;&gt;"",I780&lt;&gt;"",M780&lt;&gt;"",J780&lt;&gt;"",IFERROR(MATCH(INDEX($B:$B,MATCH($C780,$C:$C,0)),IMAGENES!$B:$B,0),-1)&gt;0),"'si'","'no'"))</f>
        <v/>
      </c>
      <c r="P780" t="str">
        <f t="shared" si="192"/>
        <v/>
      </c>
      <c r="Q780" t="str">
        <f t="shared" si="193"/>
        <v/>
      </c>
      <c r="R780" t="str">
        <f t="shared" si="194"/>
        <v/>
      </c>
      <c r="S780" t="str">
        <f t="shared" si="195"/>
        <v/>
      </c>
      <c r="T780" t="str">
        <f t="shared" si="196"/>
        <v/>
      </c>
      <c r="U780" t="str">
        <f t="shared" si="197"/>
        <v/>
      </c>
      <c r="V780" t="str">
        <f>IF($T780="","",INDEX(CATEGORIAS!$A:$A,MATCH($T780,CATEGORIAS!$B:$B,0)))</f>
        <v/>
      </c>
      <c r="W780" t="str">
        <f>IF($U780="","",INDEX(SUBCATEGORIAS!$A:$A,MATCH($U780,SUBCATEGORIAS!$B:$B,0)))</f>
        <v/>
      </c>
      <c r="X780" t="str">
        <f t="shared" si="198"/>
        <v/>
      </c>
      <c r="Y780" t="str">
        <f t="shared" si="203"/>
        <v/>
      </c>
      <c r="Z780" t="str">
        <f t="shared" si="204"/>
        <v/>
      </c>
      <c r="AB780">
        <v>778</v>
      </c>
      <c r="AC780" t="str">
        <f t="shared" si="207"/>
        <v/>
      </c>
      <c r="AD780" t="str">
        <f>IFERROR(IF(MATCH($AC773,$P:$P,0)&gt;0,CONCATENATE("precio: ",INDEX($X:$X,MATCH($AC773,$P:$P,0)),","),0),"")</f>
        <v>precio: 2000,</v>
      </c>
      <c r="AI780" t="str">
        <f>IF($D780="","",INDEX(CATEGORIAS!$A:$A,MATCH($D780,CATEGORIAS!$B:$B,0)))</f>
        <v/>
      </c>
      <c r="AJ780" t="str">
        <f>IF($E780="","",INDEX(SUBCATEGORIAS!$A:$A,MATCH($E780,SUBCATEGORIAS!$B:$B,0)))</f>
        <v/>
      </c>
      <c r="AK780" t="str">
        <f t="shared" si="199"/>
        <v/>
      </c>
      <c r="AM780" s="2" t="str">
        <f t="shared" si="205"/>
        <v/>
      </c>
      <c r="AN780" t="str">
        <f t="shared" si="206"/>
        <v/>
      </c>
      <c r="AO780" t="str">
        <f t="shared" si="200"/>
        <v/>
      </c>
      <c r="AP780" t="str">
        <f t="shared" si="201"/>
        <v/>
      </c>
    </row>
    <row r="781" spans="1:42" x14ac:dyDescent="0.25">
      <c r="A781" t="str">
        <f>IF(C781="","",MAX($A$2:A780)+1)</f>
        <v/>
      </c>
      <c r="B781" s="3" t="str">
        <f>IF(C781="","",IF(COUNTIF($C$2:$C780,$C781)=0,MAX($B$2:$B780)+1,""))</f>
        <v/>
      </c>
      <c r="L781" t="s">
        <v>625</v>
      </c>
      <c r="M781" s="3" t="str">
        <f t="shared" si="202"/>
        <v/>
      </c>
      <c r="N781" s="3" t="str">
        <f>IF(C781="","",IF(AND(C781&lt;&gt;"",D781&lt;&gt;"",E781&lt;&gt;"",I781&lt;&gt;"",M781&lt;&gt;"",J781&lt;&gt;"",IFERROR(MATCH(INDEX($B:$B,MATCH($C781,$C:$C,0)),IMAGENES!$B:$B,0),-1)&gt;0),"'si'","'no'"))</f>
        <v/>
      </c>
      <c r="P781" t="str">
        <f t="shared" si="192"/>
        <v/>
      </c>
      <c r="Q781" t="str">
        <f t="shared" si="193"/>
        <v/>
      </c>
      <c r="R781" t="str">
        <f t="shared" si="194"/>
        <v/>
      </c>
      <c r="S781" t="str">
        <f t="shared" si="195"/>
        <v/>
      </c>
      <c r="T781" t="str">
        <f t="shared" si="196"/>
        <v/>
      </c>
      <c r="U781" t="str">
        <f t="shared" si="197"/>
        <v/>
      </c>
      <c r="V781" t="str">
        <f>IF($T781="","",INDEX(CATEGORIAS!$A:$A,MATCH($T781,CATEGORIAS!$B:$B,0)))</f>
        <v/>
      </c>
      <c r="W781" t="str">
        <f>IF($U781="","",INDEX(SUBCATEGORIAS!$A:$A,MATCH($U781,SUBCATEGORIAS!$B:$B,0)))</f>
        <v/>
      </c>
      <c r="X781" t="str">
        <f t="shared" si="198"/>
        <v/>
      </c>
      <c r="Y781" t="str">
        <f t="shared" si="203"/>
        <v/>
      </c>
      <c r="Z781" t="str">
        <f t="shared" si="204"/>
        <v/>
      </c>
      <c r="AB781">
        <v>779</v>
      </c>
      <c r="AC781" t="str">
        <f t="shared" si="207"/>
        <v/>
      </c>
      <c r="AD781" t="str">
        <f>IFERROR(IF(MATCH($AC773,$P:$P,0)&gt;0,CONCATENATE("video: ",IF(OR(INDEX($Y:$Y,MATCH($AC773,$P:$P,0))=0,INDEX($Y:$Y,MATCH($AC773,$P:$P,0))=" ",INDEX($Y:$Y,MATCH($AC773,$P:$P,0))=""),CONCATENATE(CHAR(39),CHAR(39)),CONCATENATE(CHAR(39),INDEX($Y:$Y,MATCH($AC773,$P:$P,0)),CHAR(39))),","),0),"")</f>
        <v>video: '',</v>
      </c>
      <c r="AI781" t="str">
        <f>IF($D781="","",INDEX(CATEGORIAS!$A:$A,MATCH($D781,CATEGORIAS!$B:$B,0)))</f>
        <v/>
      </c>
      <c r="AJ781" t="str">
        <f>IF($E781="","",INDEX(SUBCATEGORIAS!$A:$A,MATCH($E781,SUBCATEGORIAS!$B:$B,0)))</f>
        <v/>
      </c>
      <c r="AK781" t="str">
        <f t="shared" si="199"/>
        <v/>
      </c>
      <c r="AM781" s="2" t="str">
        <f t="shared" si="205"/>
        <v/>
      </c>
      <c r="AN781" t="str">
        <f t="shared" si="206"/>
        <v/>
      </c>
      <c r="AO781" t="str">
        <f t="shared" si="200"/>
        <v/>
      </c>
      <c r="AP781" t="str">
        <f t="shared" si="201"/>
        <v/>
      </c>
    </row>
    <row r="782" spans="1:42" x14ac:dyDescent="0.25">
      <c r="A782" t="str">
        <f>IF(C782="","",MAX($A$2:A781)+1)</f>
        <v/>
      </c>
      <c r="B782" s="3" t="str">
        <f>IF(C782="","",IF(COUNTIF($C$2:$C781,$C782)=0,MAX($B$2:$B781)+1,""))</f>
        <v/>
      </c>
      <c r="L782" t="s">
        <v>625</v>
      </c>
      <c r="M782" s="3" t="str">
        <f t="shared" si="202"/>
        <v/>
      </c>
      <c r="N782" s="3" t="str">
        <f>IF(C782="","",IF(AND(C782&lt;&gt;"",D782&lt;&gt;"",E782&lt;&gt;"",I782&lt;&gt;"",M782&lt;&gt;"",J782&lt;&gt;"",IFERROR(MATCH(INDEX($B:$B,MATCH($C782,$C:$C,0)),IMAGENES!$B:$B,0),-1)&gt;0),"'si'","'no'"))</f>
        <v/>
      </c>
      <c r="P782" t="str">
        <f t="shared" si="192"/>
        <v/>
      </c>
      <c r="Q782" t="str">
        <f t="shared" si="193"/>
        <v/>
      </c>
      <c r="R782" t="str">
        <f t="shared" si="194"/>
        <v/>
      </c>
      <c r="S782" t="str">
        <f t="shared" si="195"/>
        <v/>
      </c>
      <c r="T782" t="str">
        <f t="shared" si="196"/>
        <v/>
      </c>
      <c r="U782" t="str">
        <f t="shared" si="197"/>
        <v/>
      </c>
      <c r="V782" t="str">
        <f>IF($T782="","",INDEX(CATEGORIAS!$A:$A,MATCH($T782,CATEGORIAS!$B:$B,0)))</f>
        <v/>
      </c>
      <c r="W782" t="str">
        <f>IF($U782="","",INDEX(SUBCATEGORIAS!$A:$A,MATCH($U782,SUBCATEGORIAS!$B:$B,0)))</f>
        <v/>
      </c>
      <c r="X782" t="str">
        <f t="shared" si="198"/>
        <v/>
      </c>
      <c r="Y782" t="str">
        <f t="shared" si="203"/>
        <v/>
      </c>
      <c r="Z782" t="str">
        <f t="shared" si="204"/>
        <v/>
      </c>
      <c r="AB782">
        <v>780</v>
      </c>
      <c r="AC782" t="str">
        <f t="shared" si="207"/>
        <v/>
      </c>
      <c r="AD782" t="str">
        <f>IFERROR(IF(MATCH($AC773,$P:$P,0)&gt;0,CONCATENATE("disponible: ",INDEX($Z:$Z,MATCH($AC773,$P:$P,0)),","),0),"")</f>
        <v>disponible: 'si',</v>
      </c>
      <c r="AI782" t="str">
        <f>IF($D782="","",INDEX(CATEGORIAS!$A:$A,MATCH($D782,CATEGORIAS!$B:$B,0)))</f>
        <v/>
      </c>
      <c r="AJ782" t="str">
        <f>IF($E782="","",INDEX(SUBCATEGORIAS!$A:$A,MATCH($E782,SUBCATEGORIAS!$B:$B,0)))</f>
        <v/>
      </c>
      <c r="AK782" t="str">
        <f t="shared" si="199"/>
        <v/>
      </c>
      <c r="AM782" s="2" t="str">
        <f t="shared" si="205"/>
        <v/>
      </c>
      <c r="AN782" t="str">
        <f t="shared" si="206"/>
        <v/>
      </c>
      <c r="AO782" t="str">
        <f t="shared" si="200"/>
        <v/>
      </c>
      <c r="AP782" t="str">
        <f t="shared" si="201"/>
        <v/>
      </c>
    </row>
    <row r="783" spans="1:42" x14ac:dyDescent="0.25">
      <c r="A783" t="str">
        <f>IF(C783="","",MAX($A$2:A782)+1)</f>
        <v/>
      </c>
      <c r="B783" s="3" t="str">
        <f>IF(C783="","",IF(COUNTIF($C$2:$C782,$C783)=0,MAX($B$2:$B782)+1,""))</f>
        <v/>
      </c>
      <c r="L783" t="s">
        <v>625</v>
      </c>
      <c r="M783" s="3" t="str">
        <f t="shared" si="202"/>
        <v/>
      </c>
      <c r="N783" s="3" t="str">
        <f>IF(C783="","",IF(AND(C783&lt;&gt;"",D783&lt;&gt;"",E783&lt;&gt;"",I783&lt;&gt;"",M783&lt;&gt;"",J783&lt;&gt;"",IFERROR(MATCH(INDEX($B:$B,MATCH($C783,$C:$C,0)),IMAGENES!$B:$B,0),-1)&gt;0),"'si'","'no'"))</f>
        <v/>
      </c>
      <c r="P783" t="str">
        <f t="shared" si="192"/>
        <v/>
      </c>
      <c r="Q783" t="str">
        <f t="shared" si="193"/>
        <v/>
      </c>
      <c r="R783" t="str">
        <f t="shared" si="194"/>
        <v/>
      </c>
      <c r="S783" t="str">
        <f t="shared" si="195"/>
        <v/>
      </c>
      <c r="T783" t="str">
        <f t="shared" si="196"/>
        <v/>
      </c>
      <c r="U783" t="str">
        <f t="shared" si="197"/>
        <v/>
      </c>
      <c r="V783" t="str">
        <f>IF($T783="","",INDEX(CATEGORIAS!$A:$A,MATCH($T783,CATEGORIAS!$B:$B,0)))</f>
        <v/>
      </c>
      <c r="W783" t="str">
        <f>IF($U783="","",INDEX(SUBCATEGORIAS!$A:$A,MATCH($U783,SUBCATEGORIAS!$B:$B,0)))</f>
        <v/>
      </c>
      <c r="X783" t="str">
        <f t="shared" si="198"/>
        <v/>
      </c>
      <c r="Y783" t="str">
        <f t="shared" si="203"/>
        <v/>
      </c>
      <c r="Z783" t="str">
        <f t="shared" si="204"/>
        <v/>
      </c>
      <c r="AB783">
        <v>781</v>
      </c>
      <c r="AC783" t="str">
        <f t="shared" si="207"/>
        <v/>
      </c>
      <c r="AD783" t="str">
        <f>IFERROR(IF(MATCH($AC773,$P:$P,0)&gt;0,"},",0),"")</f>
        <v>},</v>
      </c>
      <c r="AI783" t="str">
        <f>IF($D783="","",INDEX(CATEGORIAS!$A:$A,MATCH($D783,CATEGORIAS!$B:$B,0)))</f>
        <v/>
      </c>
      <c r="AJ783" t="str">
        <f>IF($E783="","",INDEX(SUBCATEGORIAS!$A:$A,MATCH($E783,SUBCATEGORIAS!$B:$B,0)))</f>
        <v/>
      </c>
      <c r="AK783" t="str">
        <f t="shared" si="199"/>
        <v/>
      </c>
      <c r="AM783" s="2" t="str">
        <f t="shared" si="205"/>
        <v/>
      </c>
      <c r="AN783" t="str">
        <f t="shared" si="206"/>
        <v/>
      </c>
      <c r="AO783" t="str">
        <f t="shared" si="200"/>
        <v/>
      </c>
      <c r="AP783" t="str">
        <f t="shared" si="201"/>
        <v/>
      </c>
    </row>
    <row r="784" spans="1:42" x14ac:dyDescent="0.25">
      <c r="A784" t="str">
        <f>IF(C784="","",MAX($A$2:A783)+1)</f>
        <v/>
      </c>
      <c r="B784" s="3" t="str">
        <f>IF(C784="","",IF(COUNTIF($C$2:$C783,$C784)=0,MAX($B$2:$B783)+1,""))</f>
        <v/>
      </c>
      <c r="L784" t="s">
        <v>625</v>
      </c>
      <c r="M784" s="3" t="str">
        <f t="shared" si="202"/>
        <v/>
      </c>
      <c r="N784" s="3" t="str">
        <f>IF(C784="","",IF(AND(C784&lt;&gt;"",D784&lt;&gt;"",E784&lt;&gt;"",I784&lt;&gt;"",M784&lt;&gt;"",J784&lt;&gt;"",IFERROR(MATCH(INDEX($B:$B,MATCH($C784,$C:$C,0)),IMAGENES!$B:$B,0),-1)&gt;0),"'si'","'no'"))</f>
        <v/>
      </c>
      <c r="P784" t="str">
        <f t="shared" si="192"/>
        <v/>
      </c>
      <c r="Q784" t="str">
        <f t="shared" si="193"/>
        <v/>
      </c>
      <c r="R784" t="str">
        <f t="shared" si="194"/>
        <v/>
      </c>
      <c r="S784" t="str">
        <f t="shared" si="195"/>
        <v/>
      </c>
      <c r="T784" t="str">
        <f t="shared" si="196"/>
        <v/>
      </c>
      <c r="U784" t="str">
        <f t="shared" si="197"/>
        <v/>
      </c>
      <c r="V784" t="str">
        <f>IF($T784="","",INDEX(CATEGORIAS!$A:$A,MATCH($T784,CATEGORIAS!$B:$B,0)))</f>
        <v/>
      </c>
      <c r="W784" t="str">
        <f>IF($U784="","",INDEX(SUBCATEGORIAS!$A:$A,MATCH($U784,SUBCATEGORIAS!$B:$B,0)))</f>
        <v/>
      </c>
      <c r="X784" t="str">
        <f t="shared" si="198"/>
        <v/>
      </c>
      <c r="Y784" t="str">
        <f t="shared" si="203"/>
        <v/>
      </c>
      <c r="Z784" t="str">
        <f t="shared" si="204"/>
        <v/>
      </c>
      <c r="AB784">
        <v>782</v>
      </c>
      <c r="AC784">
        <f t="shared" si="207"/>
        <v>72</v>
      </c>
      <c r="AD784" t="str">
        <f>IFERROR(IF(MATCH($AC784,$P:$P,0)&gt;0,"{",0),"")</f>
        <v>{</v>
      </c>
      <c r="AI784" t="str">
        <f>IF($D784="","",INDEX(CATEGORIAS!$A:$A,MATCH($D784,CATEGORIAS!$B:$B,0)))</f>
        <v/>
      </c>
      <c r="AJ784" t="str">
        <f>IF($E784="","",INDEX(SUBCATEGORIAS!$A:$A,MATCH($E784,SUBCATEGORIAS!$B:$B,0)))</f>
        <v/>
      </c>
      <c r="AK784" t="str">
        <f t="shared" si="199"/>
        <v/>
      </c>
      <c r="AM784" s="2" t="str">
        <f t="shared" si="205"/>
        <v/>
      </c>
      <c r="AN784" t="str">
        <f t="shared" si="206"/>
        <v/>
      </c>
      <c r="AO784" t="str">
        <f t="shared" si="200"/>
        <v/>
      </c>
      <c r="AP784" t="str">
        <f t="shared" si="201"/>
        <v/>
      </c>
    </row>
    <row r="785" spans="1:42" x14ac:dyDescent="0.25">
      <c r="A785" t="str">
        <f>IF(C785="","",MAX($A$2:A784)+1)</f>
        <v/>
      </c>
      <c r="B785" s="3" t="str">
        <f>IF(C785="","",IF(COUNTIF($C$2:$C784,$C785)=0,MAX($B$2:$B784)+1,""))</f>
        <v/>
      </c>
      <c r="L785" t="s">
        <v>625</v>
      </c>
      <c r="M785" s="3" t="str">
        <f t="shared" si="202"/>
        <v/>
      </c>
      <c r="N785" s="3" t="str">
        <f>IF(C785="","",IF(AND(C785&lt;&gt;"",D785&lt;&gt;"",E785&lt;&gt;"",I785&lt;&gt;"",M785&lt;&gt;"",J785&lt;&gt;"",IFERROR(MATCH(INDEX($B:$B,MATCH($C785,$C:$C,0)),IMAGENES!$B:$B,0),-1)&gt;0),"'si'","'no'"))</f>
        <v/>
      </c>
      <c r="P785" t="str">
        <f t="shared" si="192"/>
        <v/>
      </c>
      <c r="Q785" t="str">
        <f t="shared" si="193"/>
        <v/>
      </c>
      <c r="R785" t="str">
        <f t="shared" si="194"/>
        <v/>
      </c>
      <c r="S785" t="str">
        <f t="shared" si="195"/>
        <v/>
      </c>
      <c r="T785" t="str">
        <f t="shared" si="196"/>
        <v/>
      </c>
      <c r="U785" t="str">
        <f t="shared" si="197"/>
        <v/>
      </c>
      <c r="V785" t="str">
        <f>IF($T785="","",INDEX(CATEGORIAS!$A:$A,MATCH($T785,CATEGORIAS!$B:$B,0)))</f>
        <v/>
      </c>
      <c r="W785" t="str">
        <f>IF($U785="","",INDEX(SUBCATEGORIAS!$A:$A,MATCH($U785,SUBCATEGORIAS!$B:$B,0)))</f>
        <v/>
      </c>
      <c r="X785" t="str">
        <f t="shared" si="198"/>
        <v/>
      </c>
      <c r="Y785" t="str">
        <f t="shared" si="203"/>
        <v/>
      </c>
      <c r="Z785" t="str">
        <f t="shared" si="204"/>
        <v/>
      </c>
      <c r="AB785">
        <v>783</v>
      </c>
      <c r="AC785" t="str">
        <f t="shared" si="207"/>
        <v/>
      </c>
      <c r="AD785" t="str">
        <f>IFERROR(IF(MATCH($AC784,$P:$P,0)&gt;0,CONCATENATE("id_articulo: ",$AC784,","),0),"")</f>
        <v>id_articulo: 72,</v>
      </c>
      <c r="AI785" t="str">
        <f>IF($D785="","",INDEX(CATEGORIAS!$A:$A,MATCH($D785,CATEGORIAS!$B:$B,0)))</f>
        <v/>
      </c>
      <c r="AJ785" t="str">
        <f>IF($E785="","",INDEX(SUBCATEGORIAS!$A:$A,MATCH($E785,SUBCATEGORIAS!$B:$B,0)))</f>
        <v/>
      </c>
      <c r="AK785" t="str">
        <f t="shared" si="199"/>
        <v/>
      </c>
      <c r="AM785" s="2" t="str">
        <f t="shared" si="205"/>
        <v/>
      </c>
      <c r="AN785" t="str">
        <f t="shared" si="206"/>
        <v/>
      </c>
      <c r="AO785" t="str">
        <f t="shared" si="200"/>
        <v/>
      </c>
      <c r="AP785" t="str">
        <f t="shared" si="201"/>
        <v/>
      </c>
    </row>
    <row r="786" spans="1:42" x14ac:dyDescent="0.25">
      <c r="A786" t="str">
        <f>IF(C786="","",MAX($A$2:A785)+1)</f>
        <v/>
      </c>
      <c r="B786" s="3" t="str">
        <f>IF(C786="","",IF(COUNTIF($C$2:$C785,$C786)=0,MAX($B$2:$B785)+1,""))</f>
        <v/>
      </c>
      <c r="L786" t="s">
        <v>625</v>
      </c>
      <c r="M786" s="3" t="str">
        <f t="shared" si="202"/>
        <v/>
      </c>
      <c r="N786" s="3" t="str">
        <f>IF(C786="","",IF(AND(C786&lt;&gt;"",D786&lt;&gt;"",E786&lt;&gt;"",I786&lt;&gt;"",M786&lt;&gt;"",J786&lt;&gt;"",IFERROR(MATCH(INDEX($B:$B,MATCH($C786,$C:$C,0)),IMAGENES!$B:$B,0),-1)&gt;0),"'si'","'no'"))</f>
        <v/>
      </c>
      <c r="P786" t="str">
        <f t="shared" si="192"/>
        <v/>
      </c>
      <c r="Q786" t="str">
        <f t="shared" si="193"/>
        <v/>
      </c>
      <c r="R786" t="str">
        <f t="shared" si="194"/>
        <v/>
      </c>
      <c r="S786" t="str">
        <f t="shared" si="195"/>
        <v/>
      </c>
      <c r="T786" t="str">
        <f t="shared" si="196"/>
        <v/>
      </c>
      <c r="U786" t="str">
        <f t="shared" si="197"/>
        <v/>
      </c>
      <c r="V786" t="str">
        <f>IF($T786="","",INDEX(CATEGORIAS!$A:$A,MATCH($T786,CATEGORIAS!$B:$B,0)))</f>
        <v/>
      </c>
      <c r="W786" t="str">
        <f>IF($U786="","",INDEX(SUBCATEGORIAS!$A:$A,MATCH($U786,SUBCATEGORIAS!$B:$B,0)))</f>
        <v/>
      </c>
      <c r="X786" t="str">
        <f t="shared" si="198"/>
        <v/>
      </c>
      <c r="Y786" t="str">
        <f t="shared" si="203"/>
        <v/>
      </c>
      <c r="Z786" t="str">
        <f t="shared" si="204"/>
        <v/>
      </c>
      <c r="AB786">
        <v>784</v>
      </c>
      <c r="AC786" t="str">
        <f t="shared" si="207"/>
        <v/>
      </c>
      <c r="AD786" t="str">
        <f>IFERROR(IF(MATCH($AC784,$P:$P,0)&gt;0,CONCATENATE("nombre: '",INDEX($Q:$Q,MATCH($AC784,$P:$P,0)),"',"),0),"")</f>
        <v>nombre: 'Incienso Alaukik - Jasmín',</v>
      </c>
      <c r="AI786" t="str">
        <f>IF($D786="","",INDEX(CATEGORIAS!$A:$A,MATCH($D786,CATEGORIAS!$B:$B,0)))</f>
        <v/>
      </c>
      <c r="AJ786" t="str">
        <f>IF($E786="","",INDEX(SUBCATEGORIAS!$A:$A,MATCH($E786,SUBCATEGORIAS!$B:$B,0)))</f>
        <v/>
      </c>
      <c r="AK786" t="str">
        <f t="shared" si="199"/>
        <v/>
      </c>
      <c r="AM786" s="2" t="str">
        <f t="shared" si="205"/>
        <v/>
      </c>
      <c r="AN786" t="str">
        <f t="shared" si="206"/>
        <v/>
      </c>
      <c r="AO786" t="str">
        <f t="shared" si="200"/>
        <v/>
      </c>
      <c r="AP786" t="str">
        <f t="shared" si="201"/>
        <v/>
      </c>
    </row>
    <row r="787" spans="1:42" x14ac:dyDescent="0.25">
      <c r="A787" t="str">
        <f>IF(C787="","",MAX($A$2:A786)+1)</f>
        <v/>
      </c>
      <c r="B787" s="3" t="str">
        <f>IF(C787="","",IF(COUNTIF($C$2:$C786,$C787)=0,MAX($B$2:$B786)+1,""))</f>
        <v/>
      </c>
      <c r="L787" t="s">
        <v>625</v>
      </c>
      <c r="M787" s="3" t="str">
        <f t="shared" si="202"/>
        <v/>
      </c>
      <c r="N787" s="3" t="str">
        <f>IF(C787="","",IF(AND(C787&lt;&gt;"",D787&lt;&gt;"",E787&lt;&gt;"",I787&lt;&gt;"",M787&lt;&gt;"",J787&lt;&gt;"",IFERROR(MATCH(INDEX($B:$B,MATCH($C787,$C:$C,0)),IMAGENES!$B:$B,0),-1)&gt;0),"'si'","'no'"))</f>
        <v/>
      </c>
      <c r="P787" t="str">
        <f t="shared" si="192"/>
        <v/>
      </c>
      <c r="Q787" t="str">
        <f t="shared" si="193"/>
        <v/>
      </c>
      <c r="R787" t="str">
        <f t="shared" si="194"/>
        <v/>
      </c>
      <c r="S787" t="str">
        <f t="shared" si="195"/>
        <v/>
      </c>
      <c r="T787" t="str">
        <f t="shared" si="196"/>
        <v/>
      </c>
      <c r="U787" t="str">
        <f t="shared" si="197"/>
        <v/>
      </c>
      <c r="V787" t="str">
        <f>IF($T787="","",INDEX(CATEGORIAS!$A:$A,MATCH($T787,CATEGORIAS!$B:$B,0)))</f>
        <v/>
      </c>
      <c r="W787" t="str">
        <f>IF($U787="","",INDEX(SUBCATEGORIAS!$A:$A,MATCH($U787,SUBCATEGORIAS!$B:$B,0)))</f>
        <v/>
      </c>
      <c r="X787" t="str">
        <f t="shared" si="198"/>
        <v/>
      </c>
      <c r="Y787" t="str">
        <f t="shared" si="203"/>
        <v/>
      </c>
      <c r="Z787" t="str">
        <f t="shared" si="204"/>
        <v/>
      </c>
      <c r="AB787">
        <v>785</v>
      </c>
      <c r="AC787" t="str">
        <f t="shared" si="207"/>
        <v/>
      </c>
      <c r="AD787" t="str">
        <f>IFERROR(IF(MATCH($AC784,$P:$P,0)&gt;0,CONCATENATE("descripcion: '",INDEX($R:$R,MATCH($AC784,$P:$P,0)),"',"),0),"")</f>
        <v>descripcion: 'Incienso Alaukik cuidadosamente elaborado en caja grande de 30 gr para llenar tu hogar con alegría. Ideal ambientador en tu hogar. Descubre una experiencia sensorial con la perfecta mezcla frutal con canela. Aroma: Jasmín. Peso: 30gr. Cantidad: Aprox 20 Varas.',</v>
      </c>
      <c r="AI787" t="str">
        <f>IF($D787="","",INDEX(CATEGORIAS!$A:$A,MATCH($D787,CATEGORIAS!$B:$B,0)))</f>
        <v/>
      </c>
      <c r="AJ787" t="str">
        <f>IF($E787="","",INDEX(SUBCATEGORIAS!$A:$A,MATCH($E787,SUBCATEGORIAS!$B:$B,0)))</f>
        <v/>
      </c>
      <c r="AK787" t="str">
        <f t="shared" si="199"/>
        <v/>
      </c>
      <c r="AM787" s="2" t="str">
        <f t="shared" si="205"/>
        <v/>
      </c>
      <c r="AN787" t="str">
        <f t="shared" si="206"/>
        <v/>
      </c>
      <c r="AO787" t="str">
        <f t="shared" si="200"/>
        <v/>
      </c>
      <c r="AP787" t="str">
        <f t="shared" si="201"/>
        <v/>
      </c>
    </row>
    <row r="788" spans="1:42" x14ac:dyDescent="0.25">
      <c r="A788" t="str">
        <f>IF(C788="","",MAX($A$2:A787)+1)</f>
        <v/>
      </c>
      <c r="B788" s="3" t="str">
        <f>IF(C788="","",IF(COUNTIF($C$2:$C787,$C788)=0,MAX($B$2:$B787)+1,""))</f>
        <v/>
      </c>
      <c r="L788" t="s">
        <v>625</v>
      </c>
      <c r="M788" s="3" t="str">
        <f t="shared" si="202"/>
        <v/>
      </c>
      <c r="N788" s="3" t="str">
        <f>IF(C788="","",IF(AND(C788&lt;&gt;"",D788&lt;&gt;"",E788&lt;&gt;"",I788&lt;&gt;"",M788&lt;&gt;"",J788&lt;&gt;"",IFERROR(MATCH(INDEX($B:$B,MATCH($C788,$C:$C,0)),IMAGENES!$B:$B,0),-1)&gt;0),"'si'","'no'"))</f>
        <v/>
      </c>
      <c r="P788" t="str">
        <f t="shared" si="192"/>
        <v/>
      </c>
      <c r="Q788" t="str">
        <f t="shared" si="193"/>
        <v/>
      </c>
      <c r="R788" t="str">
        <f t="shared" si="194"/>
        <v/>
      </c>
      <c r="S788" t="str">
        <f t="shared" si="195"/>
        <v/>
      </c>
      <c r="T788" t="str">
        <f t="shared" si="196"/>
        <v/>
      </c>
      <c r="U788" t="str">
        <f t="shared" si="197"/>
        <v/>
      </c>
      <c r="V788" t="str">
        <f>IF($T788="","",INDEX(CATEGORIAS!$A:$A,MATCH($T788,CATEGORIAS!$B:$B,0)))</f>
        <v/>
      </c>
      <c r="W788" t="str">
        <f>IF($U788="","",INDEX(SUBCATEGORIAS!$A:$A,MATCH($U788,SUBCATEGORIAS!$B:$B,0)))</f>
        <v/>
      </c>
      <c r="X788" t="str">
        <f t="shared" si="198"/>
        <v/>
      </c>
      <c r="Y788" t="str">
        <f t="shared" si="203"/>
        <v/>
      </c>
      <c r="Z788" t="str">
        <f t="shared" si="204"/>
        <v/>
      </c>
      <c r="AB788">
        <v>786</v>
      </c>
      <c r="AC788" t="str">
        <f t="shared" si="207"/>
        <v/>
      </c>
      <c r="AD788" t="str">
        <f>IFERROR(IF(MATCH($AC784,$P:$P,0)&gt;0,CONCATENATE("descripcion_larga: '",INDEX($S:$S,MATCH($AC784,$P:$P,0)),"',"),0),"")</f>
        <v>descripcion_larga: '0',</v>
      </c>
      <c r="AI788" t="str">
        <f>IF($D788="","",INDEX(CATEGORIAS!$A:$A,MATCH($D788,CATEGORIAS!$B:$B,0)))</f>
        <v/>
      </c>
      <c r="AJ788" t="str">
        <f>IF($E788="","",INDEX(SUBCATEGORIAS!$A:$A,MATCH($E788,SUBCATEGORIAS!$B:$B,0)))</f>
        <v/>
      </c>
      <c r="AK788" t="str">
        <f t="shared" si="199"/>
        <v/>
      </c>
      <c r="AM788" s="2" t="str">
        <f t="shared" si="205"/>
        <v/>
      </c>
      <c r="AN788" t="str">
        <f t="shared" si="206"/>
        <v/>
      </c>
      <c r="AO788" t="str">
        <f t="shared" si="200"/>
        <v/>
      </c>
      <c r="AP788" t="str">
        <f t="shared" si="201"/>
        <v/>
      </c>
    </row>
    <row r="789" spans="1:42" x14ac:dyDescent="0.25">
      <c r="A789" t="str">
        <f>IF(C789="","",MAX($A$2:A788)+1)</f>
        <v/>
      </c>
      <c r="B789" s="3" t="str">
        <f>IF(C789="","",IF(COUNTIF($C$2:$C788,$C789)=0,MAX($B$2:$B788)+1,""))</f>
        <v/>
      </c>
      <c r="L789" t="s">
        <v>625</v>
      </c>
      <c r="M789" s="3" t="str">
        <f t="shared" si="202"/>
        <v/>
      </c>
      <c r="N789" s="3" t="str">
        <f>IF(C789="","",IF(AND(C789&lt;&gt;"",D789&lt;&gt;"",E789&lt;&gt;"",I789&lt;&gt;"",M789&lt;&gt;"",J789&lt;&gt;"",IFERROR(MATCH(INDEX($B:$B,MATCH($C789,$C:$C,0)),IMAGENES!$B:$B,0),-1)&gt;0),"'si'","'no'"))</f>
        <v/>
      </c>
      <c r="P789" t="str">
        <f t="shared" si="192"/>
        <v/>
      </c>
      <c r="Q789" t="str">
        <f t="shared" si="193"/>
        <v/>
      </c>
      <c r="R789" t="str">
        <f t="shared" si="194"/>
        <v/>
      </c>
      <c r="S789" t="str">
        <f t="shared" si="195"/>
        <v/>
      </c>
      <c r="T789" t="str">
        <f t="shared" si="196"/>
        <v/>
      </c>
      <c r="U789" t="str">
        <f t="shared" si="197"/>
        <v/>
      </c>
      <c r="V789" t="str">
        <f>IF($T789="","",INDEX(CATEGORIAS!$A:$A,MATCH($T789,CATEGORIAS!$B:$B,0)))</f>
        <v/>
      </c>
      <c r="W789" t="str">
        <f>IF($U789="","",INDEX(SUBCATEGORIAS!$A:$A,MATCH($U789,SUBCATEGORIAS!$B:$B,0)))</f>
        <v/>
      </c>
      <c r="X789" t="str">
        <f t="shared" si="198"/>
        <v/>
      </c>
      <c r="Y789" t="str">
        <f t="shared" si="203"/>
        <v/>
      </c>
      <c r="Z789" t="str">
        <f t="shared" si="204"/>
        <v/>
      </c>
      <c r="AB789">
        <v>787</v>
      </c>
      <c r="AC789" t="str">
        <f t="shared" si="207"/>
        <v/>
      </c>
      <c r="AD789" t="str">
        <f>IFERROR(IF(MATCH($AC784,$P:$P,0)&gt;0,CONCATENATE("id_categoria: '",INDEX($V:$V,MATCH($AC784,$P:$P,0)),"',"),0),"")</f>
        <v>id_categoria: '2',</v>
      </c>
      <c r="AI789" t="str">
        <f>IF($D789="","",INDEX(CATEGORIAS!$A:$A,MATCH($D789,CATEGORIAS!$B:$B,0)))</f>
        <v/>
      </c>
      <c r="AJ789" t="str">
        <f>IF($E789="","",INDEX(SUBCATEGORIAS!$A:$A,MATCH($E789,SUBCATEGORIAS!$B:$B,0)))</f>
        <v/>
      </c>
      <c r="AK789" t="str">
        <f t="shared" si="199"/>
        <v/>
      </c>
      <c r="AM789" s="2" t="str">
        <f t="shared" si="205"/>
        <v/>
      </c>
      <c r="AN789" t="str">
        <f t="shared" si="206"/>
        <v/>
      </c>
      <c r="AO789" t="str">
        <f t="shared" si="200"/>
        <v/>
      </c>
      <c r="AP789" t="str">
        <f t="shared" si="201"/>
        <v/>
      </c>
    </row>
    <row r="790" spans="1:42" x14ac:dyDescent="0.25">
      <c r="A790" t="str">
        <f>IF(C790="","",MAX($A$2:A789)+1)</f>
        <v/>
      </c>
      <c r="B790" s="3" t="str">
        <f>IF(C790="","",IF(COUNTIF($C$2:$C789,$C790)=0,MAX($B$2:$B789)+1,""))</f>
        <v/>
      </c>
      <c r="L790" t="s">
        <v>625</v>
      </c>
      <c r="M790" s="3" t="str">
        <f t="shared" si="202"/>
        <v/>
      </c>
      <c r="N790" s="3" t="str">
        <f>IF(C790="","",IF(AND(C790&lt;&gt;"",D790&lt;&gt;"",E790&lt;&gt;"",I790&lt;&gt;"",M790&lt;&gt;"",J790&lt;&gt;"",IFERROR(MATCH(INDEX($B:$B,MATCH($C790,$C:$C,0)),IMAGENES!$B:$B,0),-1)&gt;0),"'si'","'no'"))</f>
        <v/>
      </c>
      <c r="P790" t="str">
        <f t="shared" si="192"/>
        <v/>
      </c>
      <c r="Q790" t="str">
        <f t="shared" si="193"/>
        <v/>
      </c>
      <c r="R790" t="str">
        <f t="shared" si="194"/>
        <v/>
      </c>
      <c r="S790" t="str">
        <f t="shared" si="195"/>
        <v/>
      </c>
      <c r="T790" t="str">
        <f t="shared" si="196"/>
        <v/>
      </c>
      <c r="U790" t="str">
        <f t="shared" si="197"/>
        <v/>
      </c>
      <c r="V790" t="str">
        <f>IF($T790="","",INDEX(CATEGORIAS!$A:$A,MATCH($T790,CATEGORIAS!$B:$B,0)))</f>
        <v/>
      </c>
      <c r="W790" t="str">
        <f>IF($U790="","",INDEX(SUBCATEGORIAS!$A:$A,MATCH($U790,SUBCATEGORIAS!$B:$B,0)))</f>
        <v/>
      </c>
      <c r="X790" t="str">
        <f t="shared" si="198"/>
        <v/>
      </c>
      <c r="Y790" t="str">
        <f t="shared" si="203"/>
        <v/>
      </c>
      <c r="Z790" t="str">
        <f t="shared" si="204"/>
        <v/>
      </c>
      <c r="AB790">
        <v>788</v>
      </c>
      <c r="AC790" t="str">
        <f t="shared" si="207"/>
        <v/>
      </c>
      <c r="AD790" t="str">
        <f>IFERROR(IF(MATCH($AC784,$P:$P,0)&gt;0,CONCATENATE("id_subcategoria: '",INDEX($W:$W,MATCH($AC784,$P:$P,0)),"',"),0),"")</f>
        <v>id_subcategoria: '28',</v>
      </c>
      <c r="AI790" t="str">
        <f>IF($D790="","",INDEX(CATEGORIAS!$A:$A,MATCH($D790,CATEGORIAS!$B:$B,0)))</f>
        <v/>
      </c>
      <c r="AJ790" t="str">
        <f>IF($E790="","",INDEX(SUBCATEGORIAS!$A:$A,MATCH($E790,SUBCATEGORIAS!$B:$B,0)))</f>
        <v/>
      </c>
      <c r="AK790" t="str">
        <f t="shared" si="199"/>
        <v/>
      </c>
      <c r="AM790" s="2" t="str">
        <f t="shared" si="205"/>
        <v/>
      </c>
      <c r="AN790" t="str">
        <f t="shared" si="206"/>
        <v/>
      </c>
      <c r="AO790" t="str">
        <f t="shared" si="200"/>
        <v/>
      </c>
      <c r="AP790" t="str">
        <f t="shared" si="201"/>
        <v/>
      </c>
    </row>
    <row r="791" spans="1:42" x14ac:dyDescent="0.25">
      <c r="A791" t="str">
        <f>IF(C791="","",MAX($A$2:A790)+1)</f>
        <v/>
      </c>
      <c r="B791" s="3" t="str">
        <f>IF(C791="","",IF(COUNTIF($C$2:$C790,$C791)=0,MAX($B$2:$B790)+1,""))</f>
        <v/>
      </c>
      <c r="L791" t="s">
        <v>625</v>
      </c>
      <c r="M791" s="3" t="str">
        <f t="shared" si="202"/>
        <v/>
      </c>
      <c r="N791" s="3" t="str">
        <f>IF(C791="","",IF(AND(C791&lt;&gt;"",D791&lt;&gt;"",E791&lt;&gt;"",I791&lt;&gt;"",M791&lt;&gt;"",J791&lt;&gt;"",IFERROR(MATCH(INDEX($B:$B,MATCH($C791,$C:$C,0)),IMAGENES!$B:$B,0),-1)&gt;0),"'si'","'no'"))</f>
        <v/>
      </c>
      <c r="P791" t="str">
        <f t="shared" si="192"/>
        <v/>
      </c>
      <c r="Q791" t="str">
        <f t="shared" si="193"/>
        <v/>
      </c>
      <c r="R791" t="str">
        <f t="shared" si="194"/>
        <v/>
      </c>
      <c r="S791" t="str">
        <f t="shared" si="195"/>
        <v/>
      </c>
      <c r="T791" t="str">
        <f t="shared" si="196"/>
        <v/>
      </c>
      <c r="U791" t="str">
        <f t="shared" si="197"/>
        <v/>
      </c>
      <c r="V791" t="str">
        <f>IF($T791="","",INDEX(CATEGORIAS!$A:$A,MATCH($T791,CATEGORIAS!$B:$B,0)))</f>
        <v/>
      </c>
      <c r="W791" t="str">
        <f>IF($U791="","",INDEX(SUBCATEGORIAS!$A:$A,MATCH($U791,SUBCATEGORIAS!$B:$B,0)))</f>
        <v/>
      </c>
      <c r="X791" t="str">
        <f t="shared" si="198"/>
        <v/>
      </c>
      <c r="Y791" t="str">
        <f t="shared" si="203"/>
        <v/>
      </c>
      <c r="Z791" t="str">
        <f t="shared" si="204"/>
        <v/>
      </c>
      <c r="AB791">
        <v>789</v>
      </c>
      <c r="AC791" t="str">
        <f t="shared" si="207"/>
        <v/>
      </c>
      <c r="AD791" t="str">
        <f>IFERROR(IF(MATCH($AC784,$P:$P,0)&gt;0,CONCATENATE("precio: ",INDEX($X:$X,MATCH($AC784,$P:$P,0)),","),0),"")</f>
        <v>precio: 2000,</v>
      </c>
      <c r="AI791" t="str">
        <f>IF($D791="","",INDEX(CATEGORIAS!$A:$A,MATCH($D791,CATEGORIAS!$B:$B,0)))</f>
        <v/>
      </c>
      <c r="AJ791" t="str">
        <f>IF($E791="","",INDEX(SUBCATEGORIAS!$A:$A,MATCH($E791,SUBCATEGORIAS!$B:$B,0)))</f>
        <v/>
      </c>
      <c r="AK791" t="str">
        <f t="shared" si="199"/>
        <v/>
      </c>
      <c r="AM791" s="2" t="str">
        <f t="shared" si="205"/>
        <v/>
      </c>
      <c r="AN791" t="str">
        <f t="shared" si="206"/>
        <v/>
      </c>
      <c r="AO791" t="str">
        <f t="shared" si="200"/>
        <v/>
      </c>
      <c r="AP791" t="str">
        <f t="shared" si="201"/>
        <v/>
      </c>
    </row>
    <row r="792" spans="1:42" x14ac:dyDescent="0.25">
      <c r="A792" t="str">
        <f>IF(C792="","",MAX($A$2:A791)+1)</f>
        <v/>
      </c>
      <c r="B792" s="3" t="str">
        <f>IF(C792="","",IF(COUNTIF($C$2:$C791,$C792)=0,MAX($B$2:$B791)+1,""))</f>
        <v/>
      </c>
      <c r="L792" t="s">
        <v>625</v>
      </c>
      <c r="M792" s="3" t="str">
        <f t="shared" si="202"/>
        <v/>
      </c>
      <c r="N792" s="3" t="str">
        <f>IF(C792="","",IF(AND(C792&lt;&gt;"",D792&lt;&gt;"",E792&lt;&gt;"",I792&lt;&gt;"",M792&lt;&gt;"",J792&lt;&gt;"",IFERROR(MATCH(INDEX($B:$B,MATCH($C792,$C:$C,0)),IMAGENES!$B:$B,0),-1)&gt;0),"'si'","'no'"))</f>
        <v/>
      </c>
      <c r="P792" t="str">
        <f t="shared" si="192"/>
        <v/>
      </c>
      <c r="Q792" t="str">
        <f t="shared" si="193"/>
        <v/>
      </c>
      <c r="R792" t="str">
        <f t="shared" si="194"/>
        <v/>
      </c>
      <c r="S792" t="str">
        <f t="shared" si="195"/>
        <v/>
      </c>
      <c r="T792" t="str">
        <f t="shared" si="196"/>
        <v/>
      </c>
      <c r="U792" t="str">
        <f t="shared" si="197"/>
        <v/>
      </c>
      <c r="V792" t="str">
        <f>IF($T792="","",INDEX(CATEGORIAS!$A:$A,MATCH($T792,CATEGORIAS!$B:$B,0)))</f>
        <v/>
      </c>
      <c r="W792" t="str">
        <f>IF($U792="","",INDEX(SUBCATEGORIAS!$A:$A,MATCH($U792,SUBCATEGORIAS!$B:$B,0)))</f>
        <v/>
      </c>
      <c r="X792" t="str">
        <f t="shared" si="198"/>
        <v/>
      </c>
      <c r="Y792" t="str">
        <f t="shared" si="203"/>
        <v/>
      </c>
      <c r="Z792" t="str">
        <f t="shared" si="204"/>
        <v/>
      </c>
      <c r="AB792">
        <v>790</v>
      </c>
      <c r="AC792" t="str">
        <f t="shared" si="207"/>
        <v/>
      </c>
      <c r="AD792" t="str">
        <f>IFERROR(IF(MATCH($AC784,$P:$P,0)&gt;0,CONCATENATE("video: ",IF(OR(INDEX($Y:$Y,MATCH($AC784,$P:$P,0))=0,INDEX($Y:$Y,MATCH($AC784,$P:$P,0))=" ",INDEX($Y:$Y,MATCH($AC784,$P:$P,0))=""),CONCATENATE(CHAR(39),CHAR(39)),CONCATENATE(CHAR(39),INDEX($Y:$Y,MATCH($AC784,$P:$P,0)),CHAR(39))),","),0),"")</f>
        <v>video: '',</v>
      </c>
      <c r="AI792" t="str">
        <f>IF($D792="","",INDEX(CATEGORIAS!$A:$A,MATCH($D792,CATEGORIAS!$B:$B,0)))</f>
        <v/>
      </c>
      <c r="AJ792" t="str">
        <f>IF($E792="","",INDEX(SUBCATEGORIAS!$A:$A,MATCH($E792,SUBCATEGORIAS!$B:$B,0)))</f>
        <v/>
      </c>
      <c r="AK792" t="str">
        <f t="shared" si="199"/>
        <v/>
      </c>
      <c r="AM792" s="2" t="str">
        <f t="shared" si="205"/>
        <v/>
      </c>
      <c r="AN792" t="str">
        <f t="shared" si="206"/>
        <v/>
      </c>
      <c r="AO792" t="str">
        <f t="shared" si="200"/>
        <v/>
      </c>
      <c r="AP792" t="str">
        <f t="shared" si="201"/>
        <v/>
      </c>
    </row>
    <row r="793" spans="1:42" x14ac:dyDescent="0.25">
      <c r="A793" t="str">
        <f>IF(C793="","",MAX($A$2:A792)+1)</f>
        <v/>
      </c>
      <c r="B793" s="3" t="str">
        <f>IF(C793="","",IF(COUNTIF($C$2:$C792,$C793)=0,MAX($B$2:$B792)+1,""))</f>
        <v/>
      </c>
      <c r="L793" t="s">
        <v>625</v>
      </c>
      <c r="M793" s="3" t="str">
        <f t="shared" si="202"/>
        <v/>
      </c>
      <c r="N793" s="3" t="str">
        <f>IF(C793="","",IF(AND(C793&lt;&gt;"",D793&lt;&gt;"",E793&lt;&gt;"",I793&lt;&gt;"",M793&lt;&gt;"",J793&lt;&gt;"",IFERROR(MATCH(INDEX($B:$B,MATCH($C793,$C:$C,0)),IMAGENES!$B:$B,0),-1)&gt;0),"'si'","'no'"))</f>
        <v/>
      </c>
      <c r="P793" t="str">
        <f t="shared" si="192"/>
        <v/>
      </c>
      <c r="Q793" t="str">
        <f t="shared" si="193"/>
        <v/>
      </c>
      <c r="R793" t="str">
        <f t="shared" si="194"/>
        <v/>
      </c>
      <c r="S793" t="str">
        <f t="shared" si="195"/>
        <v/>
      </c>
      <c r="T793" t="str">
        <f t="shared" si="196"/>
        <v/>
      </c>
      <c r="U793" t="str">
        <f t="shared" si="197"/>
        <v/>
      </c>
      <c r="V793" t="str">
        <f>IF($T793="","",INDEX(CATEGORIAS!$A:$A,MATCH($T793,CATEGORIAS!$B:$B,0)))</f>
        <v/>
      </c>
      <c r="W793" t="str">
        <f>IF($U793="","",INDEX(SUBCATEGORIAS!$A:$A,MATCH($U793,SUBCATEGORIAS!$B:$B,0)))</f>
        <v/>
      </c>
      <c r="X793" t="str">
        <f t="shared" si="198"/>
        <v/>
      </c>
      <c r="Y793" t="str">
        <f t="shared" si="203"/>
        <v/>
      </c>
      <c r="Z793" t="str">
        <f t="shared" si="204"/>
        <v/>
      </c>
      <c r="AB793">
        <v>791</v>
      </c>
      <c r="AC793" t="str">
        <f t="shared" si="207"/>
        <v/>
      </c>
      <c r="AD793" t="str">
        <f>IFERROR(IF(MATCH($AC784,$P:$P,0)&gt;0,CONCATENATE("disponible: ",INDEX($Z:$Z,MATCH($AC784,$P:$P,0)),","),0),"")</f>
        <v>disponible: 'si',</v>
      </c>
      <c r="AI793" t="str">
        <f>IF($D793="","",INDEX(CATEGORIAS!$A:$A,MATCH($D793,CATEGORIAS!$B:$B,0)))</f>
        <v/>
      </c>
      <c r="AJ793" t="str">
        <f>IF($E793="","",INDEX(SUBCATEGORIAS!$A:$A,MATCH($E793,SUBCATEGORIAS!$B:$B,0)))</f>
        <v/>
      </c>
      <c r="AK793" t="str">
        <f t="shared" si="199"/>
        <v/>
      </c>
      <c r="AM793" s="2" t="str">
        <f t="shared" si="205"/>
        <v/>
      </c>
      <c r="AN793" t="str">
        <f t="shared" si="206"/>
        <v/>
      </c>
      <c r="AO793" t="str">
        <f t="shared" si="200"/>
        <v/>
      </c>
      <c r="AP793" t="str">
        <f t="shared" si="201"/>
        <v/>
      </c>
    </row>
    <row r="794" spans="1:42" x14ac:dyDescent="0.25">
      <c r="A794" t="str">
        <f>IF(C794="","",MAX($A$2:A793)+1)</f>
        <v/>
      </c>
      <c r="B794" s="3" t="str">
        <f>IF(C794="","",IF(COUNTIF($C$2:$C793,$C794)=0,MAX($B$2:$B793)+1,""))</f>
        <v/>
      </c>
      <c r="L794" t="s">
        <v>625</v>
      </c>
      <c r="M794" s="3" t="str">
        <f t="shared" si="202"/>
        <v/>
      </c>
      <c r="N794" s="3" t="str">
        <f>IF(C794="","",IF(AND(C794&lt;&gt;"",D794&lt;&gt;"",E794&lt;&gt;"",I794&lt;&gt;"",M794&lt;&gt;"",J794&lt;&gt;"",IFERROR(MATCH(INDEX($B:$B,MATCH($C794,$C:$C,0)),IMAGENES!$B:$B,0),-1)&gt;0),"'si'","'no'"))</f>
        <v/>
      </c>
      <c r="P794" t="str">
        <f t="shared" si="192"/>
        <v/>
      </c>
      <c r="Q794" t="str">
        <f t="shared" si="193"/>
        <v/>
      </c>
      <c r="R794" t="str">
        <f t="shared" si="194"/>
        <v/>
      </c>
      <c r="S794" t="str">
        <f t="shared" si="195"/>
        <v/>
      </c>
      <c r="T794" t="str">
        <f t="shared" si="196"/>
        <v/>
      </c>
      <c r="U794" t="str">
        <f t="shared" si="197"/>
        <v/>
      </c>
      <c r="V794" t="str">
        <f>IF($T794="","",INDEX(CATEGORIAS!$A:$A,MATCH($T794,CATEGORIAS!$B:$B,0)))</f>
        <v/>
      </c>
      <c r="W794" t="str">
        <f>IF($U794="","",INDEX(SUBCATEGORIAS!$A:$A,MATCH($U794,SUBCATEGORIAS!$B:$B,0)))</f>
        <v/>
      </c>
      <c r="X794" t="str">
        <f t="shared" si="198"/>
        <v/>
      </c>
      <c r="Y794" t="str">
        <f t="shared" si="203"/>
        <v/>
      </c>
      <c r="Z794" t="str">
        <f t="shared" si="204"/>
        <v/>
      </c>
      <c r="AB794">
        <v>792</v>
      </c>
      <c r="AC794" t="str">
        <f t="shared" si="207"/>
        <v/>
      </c>
      <c r="AD794" t="str">
        <f>IFERROR(IF(MATCH($AC784,$P:$P,0)&gt;0,"},",0),"")</f>
        <v>},</v>
      </c>
      <c r="AI794" t="str">
        <f>IF($D794="","",INDEX(CATEGORIAS!$A:$A,MATCH($D794,CATEGORIAS!$B:$B,0)))</f>
        <v/>
      </c>
      <c r="AJ794" t="str">
        <f>IF($E794="","",INDEX(SUBCATEGORIAS!$A:$A,MATCH($E794,SUBCATEGORIAS!$B:$B,0)))</f>
        <v/>
      </c>
      <c r="AK794" t="str">
        <f t="shared" si="199"/>
        <v/>
      </c>
      <c r="AM794" s="2" t="str">
        <f t="shared" si="205"/>
        <v/>
      </c>
      <c r="AN794" t="str">
        <f t="shared" si="206"/>
        <v/>
      </c>
      <c r="AO794" t="str">
        <f t="shared" si="200"/>
        <v/>
      </c>
      <c r="AP794" t="str">
        <f t="shared" si="201"/>
        <v/>
      </c>
    </row>
    <row r="795" spans="1:42" x14ac:dyDescent="0.25">
      <c r="A795" t="str">
        <f>IF(C795="","",MAX($A$2:A794)+1)</f>
        <v/>
      </c>
      <c r="B795" s="3" t="str">
        <f>IF(C795="","",IF(COUNTIF($C$2:$C794,$C795)=0,MAX($B$2:$B794)+1,""))</f>
        <v/>
      </c>
      <c r="L795" t="s">
        <v>625</v>
      </c>
      <c r="M795" s="3" t="str">
        <f t="shared" si="202"/>
        <v/>
      </c>
      <c r="N795" s="3" t="str">
        <f>IF(C795="","",IF(AND(C795&lt;&gt;"",D795&lt;&gt;"",E795&lt;&gt;"",I795&lt;&gt;"",M795&lt;&gt;"",J795&lt;&gt;"",IFERROR(MATCH(INDEX($B:$B,MATCH($C795,$C:$C,0)),IMAGENES!$B:$B,0),-1)&gt;0),"'si'","'no'"))</f>
        <v/>
      </c>
      <c r="P795" t="str">
        <f t="shared" si="192"/>
        <v/>
      </c>
      <c r="Q795" t="str">
        <f t="shared" si="193"/>
        <v/>
      </c>
      <c r="R795" t="str">
        <f t="shared" si="194"/>
        <v/>
      </c>
      <c r="S795" t="str">
        <f t="shared" si="195"/>
        <v/>
      </c>
      <c r="T795" t="str">
        <f t="shared" si="196"/>
        <v/>
      </c>
      <c r="U795" t="str">
        <f t="shared" si="197"/>
        <v/>
      </c>
      <c r="V795" t="str">
        <f>IF($T795="","",INDEX(CATEGORIAS!$A:$A,MATCH($T795,CATEGORIAS!$B:$B,0)))</f>
        <v/>
      </c>
      <c r="W795" t="str">
        <f>IF($U795="","",INDEX(SUBCATEGORIAS!$A:$A,MATCH($U795,SUBCATEGORIAS!$B:$B,0)))</f>
        <v/>
      </c>
      <c r="X795" t="str">
        <f t="shared" si="198"/>
        <v/>
      </c>
      <c r="Y795" t="str">
        <f t="shared" si="203"/>
        <v/>
      </c>
      <c r="Z795" t="str">
        <f t="shared" si="204"/>
        <v/>
      </c>
      <c r="AB795">
        <v>793</v>
      </c>
      <c r="AC795">
        <f t="shared" si="207"/>
        <v>73</v>
      </c>
      <c r="AD795" t="str">
        <f>IFERROR(IF(MATCH($AC795,$P:$P,0)&gt;0,"{",0),"")</f>
        <v>{</v>
      </c>
      <c r="AI795" t="str">
        <f>IF($D795="","",INDEX(CATEGORIAS!$A:$A,MATCH($D795,CATEGORIAS!$B:$B,0)))</f>
        <v/>
      </c>
      <c r="AJ795" t="str">
        <f>IF($E795="","",INDEX(SUBCATEGORIAS!$A:$A,MATCH($E795,SUBCATEGORIAS!$B:$B,0)))</f>
        <v/>
      </c>
      <c r="AK795" t="str">
        <f t="shared" si="199"/>
        <v/>
      </c>
      <c r="AM795" s="2" t="str">
        <f t="shared" si="205"/>
        <v/>
      </c>
      <c r="AN795" t="str">
        <f t="shared" si="206"/>
        <v/>
      </c>
      <c r="AO795" t="str">
        <f t="shared" si="200"/>
        <v/>
      </c>
      <c r="AP795" t="str">
        <f t="shared" si="201"/>
        <v/>
      </c>
    </row>
    <row r="796" spans="1:42" x14ac:dyDescent="0.25">
      <c r="A796" t="str">
        <f>IF(C796="","",MAX($A$2:A795)+1)</f>
        <v/>
      </c>
      <c r="B796" s="3" t="str">
        <f>IF(C796="","",IF(COUNTIF($C$2:$C795,$C796)=0,MAX($B$2:$B795)+1,""))</f>
        <v/>
      </c>
      <c r="L796" t="s">
        <v>625</v>
      </c>
      <c r="M796" s="3" t="str">
        <f t="shared" si="202"/>
        <v/>
      </c>
      <c r="N796" s="3" t="str">
        <f>IF(C796="","",IF(AND(C796&lt;&gt;"",D796&lt;&gt;"",E796&lt;&gt;"",I796&lt;&gt;"",M796&lt;&gt;"",J796&lt;&gt;"",IFERROR(MATCH(INDEX($B:$B,MATCH($C796,$C:$C,0)),IMAGENES!$B:$B,0),-1)&gt;0),"'si'","'no'"))</f>
        <v/>
      </c>
      <c r="P796" t="str">
        <f t="shared" si="192"/>
        <v/>
      </c>
      <c r="Q796" t="str">
        <f t="shared" si="193"/>
        <v/>
      </c>
      <c r="R796" t="str">
        <f t="shared" si="194"/>
        <v/>
      </c>
      <c r="S796" t="str">
        <f t="shared" si="195"/>
        <v/>
      </c>
      <c r="T796" t="str">
        <f t="shared" si="196"/>
        <v/>
      </c>
      <c r="U796" t="str">
        <f t="shared" si="197"/>
        <v/>
      </c>
      <c r="V796" t="str">
        <f>IF($T796="","",INDEX(CATEGORIAS!$A:$A,MATCH($T796,CATEGORIAS!$B:$B,0)))</f>
        <v/>
      </c>
      <c r="W796" t="str">
        <f>IF($U796="","",INDEX(SUBCATEGORIAS!$A:$A,MATCH($U796,SUBCATEGORIAS!$B:$B,0)))</f>
        <v/>
      </c>
      <c r="X796" t="str">
        <f t="shared" si="198"/>
        <v/>
      </c>
      <c r="Y796" t="str">
        <f t="shared" si="203"/>
        <v/>
      </c>
      <c r="Z796" t="str">
        <f t="shared" si="204"/>
        <v/>
      </c>
      <c r="AB796">
        <v>794</v>
      </c>
      <c r="AC796" t="str">
        <f t="shared" si="207"/>
        <v/>
      </c>
      <c r="AD796" t="str">
        <f>IFERROR(IF(MATCH($AC795,$P:$P,0)&gt;0,CONCATENATE("id_articulo: ",$AC795,","),0),"")</f>
        <v>id_articulo: 73,</v>
      </c>
      <c r="AI796" t="str">
        <f>IF($D796="","",INDEX(CATEGORIAS!$A:$A,MATCH($D796,CATEGORIAS!$B:$B,0)))</f>
        <v/>
      </c>
      <c r="AJ796" t="str">
        <f>IF($E796="","",INDEX(SUBCATEGORIAS!$A:$A,MATCH($E796,SUBCATEGORIAS!$B:$B,0)))</f>
        <v/>
      </c>
      <c r="AK796" t="str">
        <f t="shared" si="199"/>
        <v/>
      </c>
      <c r="AM796" s="2" t="str">
        <f t="shared" si="205"/>
        <v/>
      </c>
      <c r="AN796" t="str">
        <f t="shared" si="206"/>
        <v/>
      </c>
      <c r="AO796" t="str">
        <f t="shared" si="200"/>
        <v/>
      </c>
      <c r="AP796" t="str">
        <f t="shared" si="201"/>
        <v/>
      </c>
    </row>
    <row r="797" spans="1:42" x14ac:dyDescent="0.25">
      <c r="A797" t="str">
        <f>IF(C797="","",MAX($A$2:A796)+1)</f>
        <v/>
      </c>
      <c r="B797" s="3" t="str">
        <f>IF(C797="","",IF(COUNTIF($C$2:$C796,$C797)=0,MAX($B$2:$B796)+1,""))</f>
        <v/>
      </c>
      <c r="L797" t="s">
        <v>625</v>
      </c>
      <c r="M797" s="3" t="str">
        <f t="shared" si="202"/>
        <v/>
      </c>
      <c r="N797" s="3" t="str">
        <f>IF(C797="","",IF(AND(C797&lt;&gt;"",D797&lt;&gt;"",E797&lt;&gt;"",I797&lt;&gt;"",M797&lt;&gt;"",J797&lt;&gt;"",IFERROR(MATCH(INDEX($B:$B,MATCH($C797,$C:$C,0)),IMAGENES!$B:$B,0),-1)&gt;0),"'si'","'no'"))</f>
        <v/>
      </c>
      <c r="P797" t="str">
        <f t="shared" si="192"/>
        <v/>
      </c>
      <c r="Q797" t="str">
        <f t="shared" si="193"/>
        <v/>
      </c>
      <c r="R797" t="str">
        <f t="shared" si="194"/>
        <v/>
      </c>
      <c r="S797" t="str">
        <f t="shared" si="195"/>
        <v/>
      </c>
      <c r="T797" t="str">
        <f t="shared" si="196"/>
        <v/>
      </c>
      <c r="U797" t="str">
        <f t="shared" si="197"/>
        <v/>
      </c>
      <c r="V797" t="str">
        <f>IF($T797="","",INDEX(CATEGORIAS!$A:$A,MATCH($T797,CATEGORIAS!$B:$B,0)))</f>
        <v/>
      </c>
      <c r="W797" t="str">
        <f>IF($U797="","",INDEX(SUBCATEGORIAS!$A:$A,MATCH($U797,SUBCATEGORIAS!$B:$B,0)))</f>
        <v/>
      </c>
      <c r="X797" t="str">
        <f t="shared" si="198"/>
        <v/>
      </c>
      <c r="Y797" t="str">
        <f t="shared" si="203"/>
        <v/>
      </c>
      <c r="Z797" t="str">
        <f t="shared" si="204"/>
        <v/>
      </c>
      <c r="AB797">
        <v>795</v>
      </c>
      <c r="AC797" t="str">
        <f t="shared" si="207"/>
        <v/>
      </c>
      <c r="AD797" t="str">
        <f>IFERROR(IF(MATCH($AC795,$P:$P,0)&gt;0,CONCATENATE("nombre: '",INDEX($Q:$Q,MATCH($AC795,$P:$P,0)),"',"),0),"")</f>
        <v>nombre: 'Incienso Alaukik - Palo Santo',</v>
      </c>
      <c r="AI797" t="str">
        <f>IF($D797="","",INDEX(CATEGORIAS!$A:$A,MATCH($D797,CATEGORIAS!$B:$B,0)))</f>
        <v/>
      </c>
      <c r="AJ797" t="str">
        <f>IF($E797="","",INDEX(SUBCATEGORIAS!$A:$A,MATCH($E797,SUBCATEGORIAS!$B:$B,0)))</f>
        <v/>
      </c>
      <c r="AK797" t="str">
        <f t="shared" si="199"/>
        <v/>
      </c>
      <c r="AM797" s="2" t="str">
        <f t="shared" si="205"/>
        <v/>
      </c>
      <c r="AN797" t="str">
        <f t="shared" si="206"/>
        <v/>
      </c>
      <c r="AO797" t="str">
        <f t="shared" si="200"/>
        <v/>
      </c>
      <c r="AP797" t="str">
        <f t="shared" si="201"/>
        <v/>
      </c>
    </row>
    <row r="798" spans="1:42" x14ac:dyDescent="0.25">
      <c r="A798" t="str">
        <f>IF(C798="","",MAX($A$2:A797)+1)</f>
        <v/>
      </c>
      <c r="B798" s="3" t="str">
        <f>IF(C798="","",IF(COUNTIF($C$2:$C797,$C798)=0,MAX($B$2:$B797)+1,""))</f>
        <v/>
      </c>
      <c r="L798" t="s">
        <v>625</v>
      </c>
      <c r="M798" s="3" t="str">
        <f t="shared" si="202"/>
        <v/>
      </c>
      <c r="N798" s="3" t="str">
        <f>IF(C798="","",IF(AND(C798&lt;&gt;"",D798&lt;&gt;"",E798&lt;&gt;"",I798&lt;&gt;"",M798&lt;&gt;"",J798&lt;&gt;"",IFERROR(MATCH(INDEX($B:$B,MATCH($C798,$C:$C,0)),IMAGENES!$B:$B,0),-1)&gt;0),"'si'","'no'"))</f>
        <v/>
      </c>
      <c r="P798" t="str">
        <f t="shared" si="192"/>
        <v/>
      </c>
      <c r="Q798" t="str">
        <f t="shared" si="193"/>
        <v/>
      </c>
      <c r="R798" t="str">
        <f t="shared" si="194"/>
        <v/>
      </c>
      <c r="S798" t="str">
        <f t="shared" si="195"/>
        <v/>
      </c>
      <c r="T798" t="str">
        <f t="shared" si="196"/>
        <v/>
      </c>
      <c r="U798" t="str">
        <f t="shared" si="197"/>
        <v/>
      </c>
      <c r="V798" t="str">
        <f>IF($T798="","",INDEX(CATEGORIAS!$A:$A,MATCH($T798,CATEGORIAS!$B:$B,0)))</f>
        <v/>
      </c>
      <c r="W798" t="str">
        <f>IF($U798="","",INDEX(SUBCATEGORIAS!$A:$A,MATCH($U798,SUBCATEGORIAS!$B:$B,0)))</f>
        <v/>
      </c>
      <c r="X798" t="str">
        <f t="shared" si="198"/>
        <v/>
      </c>
      <c r="Y798" t="str">
        <f t="shared" si="203"/>
        <v/>
      </c>
      <c r="Z798" t="str">
        <f t="shared" si="204"/>
        <v/>
      </c>
      <c r="AB798">
        <v>796</v>
      </c>
      <c r="AC798" t="str">
        <f t="shared" si="207"/>
        <v/>
      </c>
      <c r="AD798" t="str">
        <f>IFERROR(IF(MATCH($AC795,$P:$P,0)&gt;0,CONCATENATE("descripcion: '",INDEX($R:$R,MATCH($AC795,$P:$P,0)),"',"),0),"")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I798" t="str">
        <f>IF($D798="","",INDEX(CATEGORIAS!$A:$A,MATCH($D798,CATEGORIAS!$B:$B,0)))</f>
        <v/>
      </c>
      <c r="AJ798" t="str">
        <f>IF($E798="","",INDEX(SUBCATEGORIAS!$A:$A,MATCH($E798,SUBCATEGORIAS!$B:$B,0)))</f>
        <v/>
      </c>
      <c r="AK798" t="str">
        <f t="shared" si="199"/>
        <v/>
      </c>
      <c r="AM798" s="2" t="str">
        <f t="shared" si="205"/>
        <v/>
      </c>
      <c r="AN798" t="str">
        <f t="shared" si="206"/>
        <v/>
      </c>
      <c r="AO798" t="str">
        <f t="shared" si="200"/>
        <v/>
      </c>
      <c r="AP798" t="str">
        <f t="shared" si="201"/>
        <v/>
      </c>
    </row>
    <row r="799" spans="1:42" x14ac:dyDescent="0.25">
      <c r="A799" t="str">
        <f>IF(C799="","",MAX($A$2:A798)+1)</f>
        <v/>
      </c>
      <c r="B799" s="3" t="str">
        <f>IF(C799="","",IF(COUNTIF($C$2:$C798,$C799)=0,MAX($B$2:$B798)+1,""))</f>
        <v/>
      </c>
      <c r="L799" t="s">
        <v>625</v>
      </c>
      <c r="M799" s="3" t="str">
        <f t="shared" si="202"/>
        <v/>
      </c>
      <c r="N799" s="3" t="str">
        <f>IF(C799="","",IF(AND(C799&lt;&gt;"",D799&lt;&gt;"",E799&lt;&gt;"",I799&lt;&gt;"",M799&lt;&gt;"",J799&lt;&gt;"",IFERROR(MATCH(INDEX($B:$B,MATCH($C799,$C:$C,0)),IMAGENES!$B:$B,0),-1)&gt;0),"'si'","'no'"))</f>
        <v/>
      </c>
      <c r="P799" t="str">
        <f t="shared" si="192"/>
        <v/>
      </c>
      <c r="Q799" t="str">
        <f t="shared" si="193"/>
        <v/>
      </c>
      <c r="R799" t="str">
        <f t="shared" si="194"/>
        <v/>
      </c>
      <c r="S799" t="str">
        <f t="shared" si="195"/>
        <v/>
      </c>
      <c r="T799" t="str">
        <f t="shared" si="196"/>
        <v/>
      </c>
      <c r="U799" t="str">
        <f t="shared" si="197"/>
        <v/>
      </c>
      <c r="V799" t="str">
        <f>IF($T799="","",INDEX(CATEGORIAS!$A:$A,MATCH($T799,CATEGORIAS!$B:$B,0)))</f>
        <v/>
      </c>
      <c r="W799" t="str">
        <f>IF($U799="","",INDEX(SUBCATEGORIAS!$A:$A,MATCH($U799,SUBCATEGORIAS!$B:$B,0)))</f>
        <v/>
      </c>
      <c r="X799" t="str">
        <f t="shared" si="198"/>
        <v/>
      </c>
      <c r="Y799" t="str">
        <f t="shared" si="203"/>
        <v/>
      </c>
      <c r="Z799" t="str">
        <f t="shared" si="204"/>
        <v/>
      </c>
      <c r="AB799">
        <v>797</v>
      </c>
      <c r="AC799" t="str">
        <f t="shared" si="207"/>
        <v/>
      </c>
      <c r="AD799" t="str">
        <f>IFERROR(IF(MATCH($AC795,$P:$P,0)&gt;0,CONCATENATE("descripcion_larga: '",INDEX($S:$S,MATCH($AC795,$P:$P,0)),"',"),0),"")</f>
        <v>descripcion_larga: '0',</v>
      </c>
      <c r="AI799" t="str">
        <f>IF($D799="","",INDEX(CATEGORIAS!$A:$A,MATCH($D799,CATEGORIAS!$B:$B,0)))</f>
        <v/>
      </c>
      <c r="AJ799" t="str">
        <f>IF($E799="","",INDEX(SUBCATEGORIAS!$A:$A,MATCH($E799,SUBCATEGORIAS!$B:$B,0)))</f>
        <v/>
      </c>
      <c r="AK799" t="str">
        <f t="shared" si="199"/>
        <v/>
      </c>
      <c r="AM799" s="2" t="str">
        <f t="shared" si="205"/>
        <v/>
      </c>
      <c r="AN799" t="str">
        <f t="shared" si="206"/>
        <v/>
      </c>
      <c r="AO799" t="str">
        <f t="shared" si="200"/>
        <v/>
      </c>
      <c r="AP799" t="str">
        <f t="shared" si="201"/>
        <v/>
      </c>
    </row>
    <row r="800" spans="1:42" x14ac:dyDescent="0.25">
      <c r="A800" t="str">
        <f>IF(C800="","",MAX($A$2:A799)+1)</f>
        <v/>
      </c>
      <c r="B800" s="3" t="str">
        <f>IF(C800="","",IF(COUNTIF($C$2:$C799,$C800)=0,MAX($B$2:$B799)+1,""))</f>
        <v/>
      </c>
      <c r="L800" t="s">
        <v>625</v>
      </c>
      <c r="M800" s="3" t="str">
        <f t="shared" si="202"/>
        <v/>
      </c>
      <c r="N800" s="3" t="str">
        <f>IF(C800="","",IF(AND(C800&lt;&gt;"",D800&lt;&gt;"",E800&lt;&gt;"",I800&lt;&gt;"",M800&lt;&gt;"",J800&lt;&gt;"",IFERROR(MATCH(INDEX($B:$B,MATCH($C800,$C:$C,0)),IMAGENES!$B:$B,0),-1)&gt;0),"'si'","'no'"))</f>
        <v/>
      </c>
      <c r="P800" t="str">
        <f t="shared" si="192"/>
        <v/>
      </c>
      <c r="Q800" t="str">
        <f t="shared" si="193"/>
        <v/>
      </c>
      <c r="R800" t="str">
        <f t="shared" si="194"/>
        <v/>
      </c>
      <c r="S800" t="str">
        <f t="shared" si="195"/>
        <v/>
      </c>
      <c r="T800" t="str">
        <f t="shared" si="196"/>
        <v/>
      </c>
      <c r="U800" t="str">
        <f t="shared" si="197"/>
        <v/>
      </c>
      <c r="V800" t="str">
        <f>IF($T800="","",INDEX(CATEGORIAS!$A:$A,MATCH($T800,CATEGORIAS!$B:$B,0)))</f>
        <v/>
      </c>
      <c r="W800" t="str">
        <f>IF($U800="","",INDEX(SUBCATEGORIAS!$A:$A,MATCH($U800,SUBCATEGORIAS!$B:$B,0)))</f>
        <v/>
      </c>
      <c r="X800" t="str">
        <f t="shared" si="198"/>
        <v/>
      </c>
      <c r="Y800" t="str">
        <f t="shared" si="203"/>
        <v/>
      </c>
      <c r="Z800" t="str">
        <f t="shared" si="204"/>
        <v/>
      </c>
      <c r="AB800">
        <v>798</v>
      </c>
      <c r="AC800" t="str">
        <f t="shared" si="207"/>
        <v/>
      </c>
      <c r="AD800" t="str">
        <f>IFERROR(IF(MATCH($AC795,$P:$P,0)&gt;0,CONCATENATE("id_categoria: '",INDEX($V:$V,MATCH($AC795,$P:$P,0)),"',"),0),"")</f>
        <v>id_categoria: '2',</v>
      </c>
      <c r="AI800" t="str">
        <f>IF($D800="","",INDEX(CATEGORIAS!$A:$A,MATCH($D800,CATEGORIAS!$B:$B,0)))</f>
        <v/>
      </c>
      <c r="AJ800" t="str">
        <f>IF($E800="","",INDEX(SUBCATEGORIAS!$A:$A,MATCH($E800,SUBCATEGORIAS!$B:$B,0)))</f>
        <v/>
      </c>
      <c r="AK800" t="str">
        <f t="shared" si="199"/>
        <v/>
      </c>
      <c r="AM800" s="2" t="str">
        <f t="shared" si="205"/>
        <v/>
      </c>
      <c r="AN800" t="str">
        <f t="shared" si="206"/>
        <v/>
      </c>
      <c r="AO800" t="str">
        <f t="shared" si="200"/>
        <v/>
      </c>
      <c r="AP800" t="str">
        <f t="shared" si="201"/>
        <v/>
      </c>
    </row>
    <row r="801" spans="1:42" x14ac:dyDescent="0.25">
      <c r="A801" t="str">
        <f>IF(C801="","",MAX($A$2:A800)+1)</f>
        <v/>
      </c>
      <c r="B801" s="3" t="str">
        <f>IF(C801="","",IF(COUNTIF($C$2:$C800,$C801)=0,MAX($B$2:$B800)+1,""))</f>
        <v/>
      </c>
      <c r="L801" t="s">
        <v>625</v>
      </c>
      <c r="M801" s="3" t="str">
        <f t="shared" si="202"/>
        <v/>
      </c>
      <c r="N801" s="3" t="str">
        <f>IF(C801="","",IF(AND(C801&lt;&gt;"",D801&lt;&gt;"",E801&lt;&gt;"",I801&lt;&gt;"",M801&lt;&gt;"",J801&lt;&gt;"",IFERROR(MATCH(INDEX($B:$B,MATCH($C801,$C:$C,0)),IMAGENES!$B:$B,0),-1)&gt;0),"'si'","'no'"))</f>
        <v/>
      </c>
      <c r="P801" t="str">
        <f t="shared" si="192"/>
        <v/>
      </c>
      <c r="Q801" t="str">
        <f t="shared" si="193"/>
        <v/>
      </c>
      <c r="R801" t="str">
        <f t="shared" si="194"/>
        <v/>
      </c>
      <c r="S801" t="str">
        <f t="shared" si="195"/>
        <v/>
      </c>
      <c r="T801" t="str">
        <f t="shared" si="196"/>
        <v/>
      </c>
      <c r="U801" t="str">
        <f t="shared" si="197"/>
        <v/>
      </c>
      <c r="V801" t="str">
        <f>IF($T801="","",INDEX(CATEGORIAS!$A:$A,MATCH($T801,CATEGORIAS!$B:$B,0)))</f>
        <v/>
      </c>
      <c r="W801" t="str">
        <f>IF($U801="","",INDEX(SUBCATEGORIAS!$A:$A,MATCH($U801,SUBCATEGORIAS!$B:$B,0)))</f>
        <v/>
      </c>
      <c r="X801" t="str">
        <f t="shared" si="198"/>
        <v/>
      </c>
      <c r="Y801" t="str">
        <f t="shared" si="203"/>
        <v/>
      </c>
      <c r="Z801" t="str">
        <f t="shared" si="204"/>
        <v/>
      </c>
      <c r="AB801">
        <v>799</v>
      </c>
      <c r="AC801" t="str">
        <f t="shared" si="207"/>
        <v/>
      </c>
      <c r="AD801" t="str">
        <f>IFERROR(IF(MATCH($AC795,$P:$P,0)&gt;0,CONCATENATE("id_subcategoria: '",INDEX($W:$W,MATCH($AC795,$P:$P,0)),"',"),0),"")</f>
        <v>id_subcategoria: '28',</v>
      </c>
      <c r="AI801" t="str">
        <f>IF($D801="","",INDEX(CATEGORIAS!$A:$A,MATCH($D801,CATEGORIAS!$B:$B,0)))</f>
        <v/>
      </c>
      <c r="AJ801" t="str">
        <f>IF($E801="","",INDEX(SUBCATEGORIAS!$A:$A,MATCH($E801,SUBCATEGORIAS!$B:$B,0)))</f>
        <v/>
      </c>
      <c r="AK801" t="str">
        <f t="shared" si="199"/>
        <v/>
      </c>
      <c r="AM801" s="2" t="str">
        <f t="shared" si="205"/>
        <v/>
      </c>
      <c r="AN801" t="str">
        <f t="shared" si="206"/>
        <v/>
      </c>
      <c r="AO801" t="str">
        <f t="shared" si="200"/>
        <v/>
      </c>
      <c r="AP801" t="str">
        <f t="shared" si="201"/>
        <v/>
      </c>
    </row>
    <row r="802" spans="1:42" x14ac:dyDescent="0.25">
      <c r="A802" t="str">
        <f>IF(C802="","",MAX($A$2:A801)+1)</f>
        <v/>
      </c>
      <c r="B802" s="3" t="str">
        <f>IF(C802="","",IF(COUNTIF($C$2:$C801,$C802)=0,MAX($B$2:$B801)+1,""))</f>
        <v/>
      </c>
      <c r="L802" t="s">
        <v>625</v>
      </c>
      <c r="M802" s="3" t="str">
        <f t="shared" si="202"/>
        <v/>
      </c>
      <c r="N802" s="3" t="str">
        <f>IF(C802="","",IF(AND(C802&lt;&gt;"",D802&lt;&gt;"",E802&lt;&gt;"",I802&lt;&gt;"",M802&lt;&gt;"",J802&lt;&gt;"",IFERROR(MATCH(INDEX($B:$B,MATCH($C802,$C:$C,0)),IMAGENES!$B:$B,0),-1)&gt;0),"'si'","'no'"))</f>
        <v/>
      </c>
      <c r="P802" t="str">
        <f t="shared" si="192"/>
        <v/>
      </c>
      <c r="Q802" t="str">
        <f t="shared" si="193"/>
        <v/>
      </c>
      <c r="R802" t="str">
        <f t="shared" si="194"/>
        <v/>
      </c>
      <c r="S802" t="str">
        <f t="shared" si="195"/>
        <v/>
      </c>
      <c r="T802" t="str">
        <f t="shared" si="196"/>
        <v/>
      </c>
      <c r="U802" t="str">
        <f t="shared" si="197"/>
        <v/>
      </c>
      <c r="V802" t="str">
        <f>IF($T802="","",INDEX(CATEGORIAS!$A:$A,MATCH($T802,CATEGORIAS!$B:$B,0)))</f>
        <v/>
      </c>
      <c r="W802" t="str">
        <f>IF($U802="","",INDEX(SUBCATEGORIAS!$A:$A,MATCH($U802,SUBCATEGORIAS!$B:$B,0)))</f>
        <v/>
      </c>
      <c r="X802" t="str">
        <f t="shared" si="198"/>
        <v/>
      </c>
      <c r="Y802" t="str">
        <f t="shared" si="203"/>
        <v/>
      </c>
      <c r="Z802" t="str">
        <f t="shared" si="204"/>
        <v/>
      </c>
      <c r="AB802">
        <v>800</v>
      </c>
      <c r="AC802" t="str">
        <f t="shared" si="207"/>
        <v/>
      </c>
      <c r="AD802" t="str">
        <f>IFERROR(IF(MATCH($AC795,$P:$P,0)&gt;0,CONCATENATE("precio: ",INDEX($X:$X,MATCH($AC795,$P:$P,0)),","),0),"")</f>
        <v>precio: 2000,</v>
      </c>
      <c r="AI802" t="str">
        <f>IF($D802="","",INDEX(CATEGORIAS!$A:$A,MATCH($D802,CATEGORIAS!$B:$B,0)))</f>
        <v/>
      </c>
      <c r="AJ802" t="str">
        <f>IF($E802="","",INDEX(SUBCATEGORIAS!$A:$A,MATCH($E802,SUBCATEGORIAS!$B:$B,0)))</f>
        <v/>
      </c>
      <c r="AK802" t="str">
        <f t="shared" si="199"/>
        <v/>
      </c>
      <c r="AM802" s="2" t="str">
        <f t="shared" si="205"/>
        <v/>
      </c>
      <c r="AN802" t="str">
        <f t="shared" si="206"/>
        <v/>
      </c>
      <c r="AO802" t="str">
        <f t="shared" si="200"/>
        <v/>
      </c>
      <c r="AP802" t="str">
        <f t="shared" si="201"/>
        <v/>
      </c>
    </row>
    <row r="803" spans="1:42" x14ac:dyDescent="0.25">
      <c r="A803" t="str">
        <f>IF(C803="","",MAX($A$2:A802)+1)</f>
        <v/>
      </c>
      <c r="B803" s="3" t="str">
        <f>IF(C803="","",IF(COUNTIF($C$2:$C802,$C803)=0,MAX($B$2:$B802)+1,""))</f>
        <v/>
      </c>
      <c r="L803" t="s">
        <v>625</v>
      </c>
      <c r="M803" s="3" t="str">
        <f t="shared" si="202"/>
        <v/>
      </c>
      <c r="N803" s="3" t="str">
        <f>IF(C803="","",IF(AND(C803&lt;&gt;"",D803&lt;&gt;"",E803&lt;&gt;"",I803&lt;&gt;"",M803&lt;&gt;"",J803&lt;&gt;"",IFERROR(MATCH(INDEX($B:$B,MATCH($C803,$C:$C,0)),IMAGENES!$B:$B,0),-1)&gt;0),"'si'","'no'"))</f>
        <v/>
      </c>
      <c r="P803" t="str">
        <f t="shared" si="192"/>
        <v/>
      </c>
      <c r="Q803" t="str">
        <f t="shared" si="193"/>
        <v/>
      </c>
      <c r="R803" t="str">
        <f t="shared" si="194"/>
        <v/>
      </c>
      <c r="S803" t="str">
        <f t="shared" si="195"/>
        <v/>
      </c>
      <c r="T803" t="str">
        <f t="shared" si="196"/>
        <v/>
      </c>
      <c r="U803" t="str">
        <f t="shared" si="197"/>
        <v/>
      </c>
      <c r="V803" t="str">
        <f>IF($T803="","",INDEX(CATEGORIAS!$A:$A,MATCH($T803,CATEGORIAS!$B:$B,0)))</f>
        <v/>
      </c>
      <c r="W803" t="str">
        <f>IF($U803="","",INDEX(SUBCATEGORIAS!$A:$A,MATCH($U803,SUBCATEGORIAS!$B:$B,0)))</f>
        <v/>
      </c>
      <c r="X803" t="str">
        <f t="shared" si="198"/>
        <v/>
      </c>
      <c r="Y803" t="str">
        <f t="shared" si="203"/>
        <v/>
      </c>
      <c r="Z803" t="str">
        <f t="shared" si="204"/>
        <v/>
      </c>
      <c r="AB803">
        <v>801</v>
      </c>
      <c r="AC803" t="str">
        <f t="shared" si="207"/>
        <v/>
      </c>
      <c r="AD803" t="str">
        <f>IFERROR(IF(MATCH($AC795,$P:$P,0)&gt;0,CONCATENATE("video: ",IF(OR(INDEX($Y:$Y,MATCH($AC795,$P:$P,0))=0,INDEX($Y:$Y,MATCH($AC795,$P:$P,0))=" ",INDEX($Y:$Y,MATCH($AC795,$P:$P,0))=""),CONCATENATE(CHAR(39),CHAR(39)),CONCATENATE(CHAR(39),INDEX($Y:$Y,MATCH($AC795,$P:$P,0)),CHAR(39))),","),0),"")</f>
        <v>video: '',</v>
      </c>
      <c r="AI803" t="str">
        <f>IF($D803="","",INDEX(CATEGORIAS!$A:$A,MATCH($D803,CATEGORIAS!$B:$B,0)))</f>
        <v/>
      </c>
      <c r="AJ803" t="str">
        <f>IF($E803="","",INDEX(SUBCATEGORIAS!$A:$A,MATCH($E803,SUBCATEGORIAS!$B:$B,0)))</f>
        <v/>
      </c>
      <c r="AK803" t="str">
        <f t="shared" si="199"/>
        <v/>
      </c>
      <c r="AM803" s="2" t="str">
        <f t="shared" si="205"/>
        <v/>
      </c>
      <c r="AN803" t="str">
        <f t="shared" si="206"/>
        <v/>
      </c>
      <c r="AO803" t="str">
        <f t="shared" si="200"/>
        <v/>
      </c>
      <c r="AP803" t="str">
        <f t="shared" si="201"/>
        <v/>
      </c>
    </row>
    <row r="804" spans="1:42" x14ac:dyDescent="0.25">
      <c r="A804" t="str">
        <f>IF(C804="","",MAX($A$2:A803)+1)</f>
        <v/>
      </c>
      <c r="B804" s="3" t="str">
        <f>IF(C804="","",IF(COUNTIF($C$2:$C803,$C804)=0,MAX($B$2:$B803)+1,""))</f>
        <v/>
      </c>
      <c r="L804" t="s">
        <v>625</v>
      </c>
      <c r="M804" s="3" t="str">
        <f t="shared" si="202"/>
        <v/>
      </c>
      <c r="N804" s="3" t="str">
        <f>IF(C804="","",IF(AND(C804&lt;&gt;"",D804&lt;&gt;"",E804&lt;&gt;"",I804&lt;&gt;"",M804&lt;&gt;"",J804&lt;&gt;"",IFERROR(MATCH(INDEX($B:$B,MATCH($C804,$C:$C,0)),IMAGENES!$B:$B,0),-1)&gt;0),"'si'","'no'"))</f>
        <v/>
      </c>
      <c r="P804" t="str">
        <f t="shared" si="192"/>
        <v/>
      </c>
      <c r="Q804" t="str">
        <f t="shared" si="193"/>
        <v/>
      </c>
      <c r="R804" t="str">
        <f t="shared" si="194"/>
        <v/>
      </c>
      <c r="S804" t="str">
        <f t="shared" si="195"/>
        <v/>
      </c>
      <c r="T804" t="str">
        <f t="shared" si="196"/>
        <v/>
      </c>
      <c r="U804" t="str">
        <f t="shared" si="197"/>
        <v/>
      </c>
      <c r="V804" t="str">
        <f>IF($T804="","",INDEX(CATEGORIAS!$A:$A,MATCH($T804,CATEGORIAS!$B:$B,0)))</f>
        <v/>
      </c>
      <c r="W804" t="str">
        <f>IF($U804="","",INDEX(SUBCATEGORIAS!$A:$A,MATCH($U804,SUBCATEGORIAS!$B:$B,0)))</f>
        <v/>
      </c>
      <c r="X804" t="str">
        <f t="shared" si="198"/>
        <v/>
      </c>
      <c r="Y804" t="str">
        <f t="shared" si="203"/>
        <v/>
      </c>
      <c r="Z804" t="str">
        <f t="shared" si="204"/>
        <v/>
      </c>
      <c r="AB804">
        <v>802</v>
      </c>
      <c r="AC804" t="str">
        <f t="shared" si="207"/>
        <v/>
      </c>
      <c r="AD804" t="str">
        <f>IFERROR(IF(MATCH($AC795,$P:$P,0)&gt;0,CONCATENATE("disponible: ",INDEX($Z:$Z,MATCH($AC795,$P:$P,0)),","),0),"")</f>
        <v>disponible: 'si',</v>
      </c>
      <c r="AI804" t="str">
        <f>IF($D804="","",INDEX(CATEGORIAS!$A:$A,MATCH($D804,CATEGORIAS!$B:$B,0)))</f>
        <v/>
      </c>
      <c r="AJ804" t="str">
        <f>IF($E804="","",INDEX(SUBCATEGORIAS!$A:$A,MATCH($E804,SUBCATEGORIAS!$B:$B,0)))</f>
        <v/>
      </c>
      <c r="AK804" t="str">
        <f t="shared" si="199"/>
        <v/>
      </c>
      <c r="AM804" s="2" t="str">
        <f t="shared" si="205"/>
        <v/>
      </c>
      <c r="AN804" t="str">
        <f t="shared" si="206"/>
        <v/>
      </c>
      <c r="AO804" t="str">
        <f t="shared" si="200"/>
        <v/>
      </c>
      <c r="AP804" t="str">
        <f t="shared" si="201"/>
        <v/>
      </c>
    </row>
    <row r="805" spans="1:42" x14ac:dyDescent="0.25">
      <c r="A805" t="str">
        <f>IF(C805="","",MAX($A$2:A804)+1)</f>
        <v/>
      </c>
      <c r="B805" s="3" t="str">
        <f>IF(C805="","",IF(COUNTIF($C$2:$C804,$C805)=0,MAX($B$2:$B804)+1,""))</f>
        <v/>
      </c>
      <c r="L805" t="s">
        <v>625</v>
      </c>
      <c r="M805" s="3" t="str">
        <f t="shared" si="202"/>
        <v/>
      </c>
      <c r="N805" s="3" t="str">
        <f>IF(C805="","",IF(AND(C805&lt;&gt;"",D805&lt;&gt;"",E805&lt;&gt;"",I805&lt;&gt;"",M805&lt;&gt;"",J805&lt;&gt;"",IFERROR(MATCH(INDEX($B:$B,MATCH($C805,$C:$C,0)),IMAGENES!$B:$B,0),-1)&gt;0),"'si'","'no'"))</f>
        <v/>
      </c>
      <c r="P805" t="str">
        <f t="shared" si="192"/>
        <v/>
      </c>
      <c r="Q805" t="str">
        <f t="shared" si="193"/>
        <v/>
      </c>
      <c r="R805" t="str">
        <f t="shared" si="194"/>
        <v/>
      </c>
      <c r="S805" t="str">
        <f t="shared" si="195"/>
        <v/>
      </c>
      <c r="T805" t="str">
        <f t="shared" si="196"/>
        <v/>
      </c>
      <c r="U805" t="str">
        <f t="shared" si="197"/>
        <v/>
      </c>
      <c r="V805" t="str">
        <f>IF($T805="","",INDEX(CATEGORIAS!$A:$A,MATCH($T805,CATEGORIAS!$B:$B,0)))</f>
        <v/>
      </c>
      <c r="W805" t="str">
        <f>IF($U805="","",INDEX(SUBCATEGORIAS!$A:$A,MATCH($U805,SUBCATEGORIAS!$B:$B,0)))</f>
        <v/>
      </c>
      <c r="X805" t="str">
        <f t="shared" si="198"/>
        <v/>
      </c>
      <c r="Y805" t="str">
        <f t="shared" si="203"/>
        <v/>
      </c>
      <c r="Z805" t="str">
        <f t="shared" si="204"/>
        <v/>
      </c>
      <c r="AB805">
        <v>803</v>
      </c>
      <c r="AC805" t="str">
        <f t="shared" si="207"/>
        <v/>
      </c>
      <c r="AD805" t="str">
        <f>IFERROR(IF(MATCH($AC795,$P:$P,0)&gt;0,"},",0),"")</f>
        <v>},</v>
      </c>
      <c r="AI805" t="str">
        <f>IF($D805="","",INDEX(CATEGORIAS!$A:$A,MATCH($D805,CATEGORIAS!$B:$B,0)))</f>
        <v/>
      </c>
      <c r="AJ805" t="str">
        <f>IF($E805="","",INDEX(SUBCATEGORIAS!$A:$A,MATCH($E805,SUBCATEGORIAS!$B:$B,0)))</f>
        <v/>
      </c>
      <c r="AK805" t="str">
        <f t="shared" si="199"/>
        <v/>
      </c>
      <c r="AM805" s="2" t="str">
        <f t="shared" si="205"/>
        <v/>
      </c>
      <c r="AN805" t="str">
        <f t="shared" si="206"/>
        <v/>
      </c>
      <c r="AO805" t="str">
        <f t="shared" si="200"/>
        <v/>
      </c>
      <c r="AP805" t="str">
        <f t="shared" si="201"/>
        <v/>
      </c>
    </row>
    <row r="806" spans="1:42" x14ac:dyDescent="0.25">
      <c r="A806" t="str">
        <f>IF(C806="","",MAX($A$2:A805)+1)</f>
        <v/>
      </c>
      <c r="B806" s="3" t="str">
        <f>IF(C806="","",IF(COUNTIF($C$2:$C805,$C806)=0,MAX($B$2:$B805)+1,""))</f>
        <v/>
      </c>
      <c r="L806" t="s">
        <v>625</v>
      </c>
      <c r="M806" s="3" t="str">
        <f t="shared" si="202"/>
        <v/>
      </c>
      <c r="N806" s="3" t="str">
        <f>IF(C806="","",IF(AND(C806&lt;&gt;"",D806&lt;&gt;"",E806&lt;&gt;"",I806&lt;&gt;"",M806&lt;&gt;"",J806&lt;&gt;"",IFERROR(MATCH(INDEX($B:$B,MATCH($C806,$C:$C,0)),IMAGENES!$B:$B,0),-1)&gt;0),"'si'","'no'"))</f>
        <v/>
      </c>
      <c r="P806" t="str">
        <f t="shared" si="192"/>
        <v/>
      </c>
      <c r="Q806" t="str">
        <f t="shared" si="193"/>
        <v/>
      </c>
      <c r="R806" t="str">
        <f t="shared" si="194"/>
        <v/>
      </c>
      <c r="S806" t="str">
        <f t="shared" si="195"/>
        <v/>
      </c>
      <c r="T806" t="str">
        <f t="shared" si="196"/>
        <v/>
      </c>
      <c r="U806" t="str">
        <f t="shared" si="197"/>
        <v/>
      </c>
      <c r="V806" t="str">
        <f>IF($T806="","",INDEX(CATEGORIAS!$A:$A,MATCH($T806,CATEGORIAS!$B:$B,0)))</f>
        <v/>
      </c>
      <c r="W806" t="str">
        <f>IF($U806="","",INDEX(SUBCATEGORIAS!$A:$A,MATCH($U806,SUBCATEGORIAS!$B:$B,0)))</f>
        <v/>
      </c>
      <c r="X806" t="str">
        <f t="shared" si="198"/>
        <v/>
      </c>
      <c r="Y806" t="str">
        <f t="shared" si="203"/>
        <v/>
      </c>
      <c r="Z806" t="str">
        <f t="shared" si="204"/>
        <v/>
      </c>
      <c r="AB806">
        <v>804</v>
      </c>
      <c r="AC806">
        <f t="shared" si="207"/>
        <v>74</v>
      </c>
      <c r="AD806" t="str">
        <f>IFERROR(IF(MATCH($AC806,$P:$P,0)&gt;0,"{",0),"")</f>
        <v>{</v>
      </c>
      <c r="AI806" t="str">
        <f>IF($D806="","",INDEX(CATEGORIAS!$A:$A,MATCH($D806,CATEGORIAS!$B:$B,0)))</f>
        <v/>
      </c>
      <c r="AJ806" t="str">
        <f>IF($E806="","",INDEX(SUBCATEGORIAS!$A:$A,MATCH($E806,SUBCATEGORIAS!$B:$B,0)))</f>
        <v/>
      </c>
      <c r="AK806" t="str">
        <f t="shared" si="199"/>
        <v/>
      </c>
      <c r="AM806" s="2" t="str">
        <f t="shared" si="205"/>
        <v/>
      </c>
      <c r="AN806" t="str">
        <f t="shared" si="206"/>
        <v/>
      </c>
      <c r="AO806" t="str">
        <f t="shared" si="200"/>
        <v/>
      </c>
      <c r="AP806" t="str">
        <f t="shared" si="201"/>
        <v/>
      </c>
    </row>
    <row r="807" spans="1:42" x14ac:dyDescent="0.25">
      <c r="A807" t="str">
        <f>IF(C807="","",MAX($A$2:A806)+1)</f>
        <v/>
      </c>
      <c r="B807" s="3" t="str">
        <f>IF(C807="","",IF(COUNTIF($C$2:$C806,$C807)=0,MAX($B$2:$B806)+1,""))</f>
        <v/>
      </c>
      <c r="L807" t="s">
        <v>625</v>
      </c>
      <c r="M807" s="3" t="str">
        <f t="shared" si="202"/>
        <v/>
      </c>
      <c r="N807" s="3" t="str">
        <f>IF(C807="","",IF(AND(C807&lt;&gt;"",D807&lt;&gt;"",E807&lt;&gt;"",I807&lt;&gt;"",M807&lt;&gt;"",J807&lt;&gt;"",IFERROR(MATCH(INDEX($B:$B,MATCH($C807,$C:$C,0)),IMAGENES!$B:$B,0),-1)&gt;0),"'si'","'no'"))</f>
        <v/>
      </c>
      <c r="P807" t="str">
        <f t="shared" si="192"/>
        <v/>
      </c>
      <c r="Q807" t="str">
        <f t="shared" si="193"/>
        <v/>
      </c>
      <c r="R807" t="str">
        <f t="shared" si="194"/>
        <v/>
      </c>
      <c r="S807" t="str">
        <f t="shared" si="195"/>
        <v/>
      </c>
      <c r="T807" t="str">
        <f t="shared" si="196"/>
        <v/>
      </c>
      <c r="U807" t="str">
        <f t="shared" si="197"/>
        <v/>
      </c>
      <c r="V807" t="str">
        <f>IF($T807="","",INDEX(CATEGORIAS!$A:$A,MATCH($T807,CATEGORIAS!$B:$B,0)))</f>
        <v/>
      </c>
      <c r="W807" t="str">
        <f>IF($U807="","",INDEX(SUBCATEGORIAS!$A:$A,MATCH($U807,SUBCATEGORIAS!$B:$B,0)))</f>
        <v/>
      </c>
      <c r="X807" t="str">
        <f t="shared" si="198"/>
        <v/>
      </c>
      <c r="Y807" t="str">
        <f t="shared" si="203"/>
        <v/>
      </c>
      <c r="Z807" t="str">
        <f t="shared" si="204"/>
        <v/>
      </c>
      <c r="AB807">
        <v>805</v>
      </c>
      <c r="AC807" t="str">
        <f t="shared" si="207"/>
        <v/>
      </c>
      <c r="AD807" t="str">
        <f>IFERROR(IF(MATCH($AC806,$P:$P,0)&gt;0,CONCATENATE("id_articulo: ",$AC806,","),0),"")</f>
        <v>id_articulo: 74,</v>
      </c>
      <c r="AI807" t="str">
        <f>IF($D807="","",INDEX(CATEGORIAS!$A:$A,MATCH($D807,CATEGORIAS!$B:$B,0)))</f>
        <v/>
      </c>
      <c r="AJ807" t="str">
        <f>IF($E807="","",INDEX(SUBCATEGORIAS!$A:$A,MATCH($E807,SUBCATEGORIAS!$B:$B,0)))</f>
        <v/>
      </c>
      <c r="AK807" t="str">
        <f t="shared" si="199"/>
        <v/>
      </c>
      <c r="AM807" s="2" t="str">
        <f t="shared" si="205"/>
        <v/>
      </c>
      <c r="AN807" t="str">
        <f t="shared" si="206"/>
        <v/>
      </c>
      <c r="AO807" t="str">
        <f t="shared" si="200"/>
        <v/>
      </c>
      <c r="AP807" t="str">
        <f t="shared" si="201"/>
        <v/>
      </c>
    </row>
    <row r="808" spans="1:42" x14ac:dyDescent="0.25">
      <c r="A808" t="str">
        <f>IF(C808="","",MAX($A$2:A807)+1)</f>
        <v/>
      </c>
      <c r="B808" s="3" t="str">
        <f>IF(C808="","",IF(COUNTIF($C$2:$C807,$C808)=0,MAX($B$2:$B807)+1,""))</f>
        <v/>
      </c>
      <c r="L808" t="s">
        <v>625</v>
      </c>
      <c r="M808" s="3" t="str">
        <f t="shared" si="202"/>
        <v/>
      </c>
      <c r="N808" s="3" t="str">
        <f>IF(C808="","",IF(AND(C808&lt;&gt;"",D808&lt;&gt;"",E808&lt;&gt;"",I808&lt;&gt;"",M808&lt;&gt;"",J808&lt;&gt;"",IFERROR(MATCH(INDEX($B:$B,MATCH($C808,$C:$C,0)),IMAGENES!$B:$B,0),-1)&gt;0),"'si'","'no'"))</f>
        <v/>
      </c>
      <c r="P808" t="str">
        <f t="shared" si="192"/>
        <v/>
      </c>
      <c r="Q808" t="str">
        <f t="shared" si="193"/>
        <v/>
      </c>
      <c r="R808" t="str">
        <f t="shared" si="194"/>
        <v/>
      </c>
      <c r="S808" t="str">
        <f t="shared" si="195"/>
        <v/>
      </c>
      <c r="T808" t="str">
        <f t="shared" si="196"/>
        <v/>
      </c>
      <c r="U808" t="str">
        <f t="shared" si="197"/>
        <v/>
      </c>
      <c r="V808" t="str">
        <f>IF($T808="","",INDEX(CATEGORIAS!$A:$A,MATCH($T808,CATEGORIAS!$B:$B,0)))</f>
        <v/>
      </c>
      <c r="W808" t="str">
        <f>IF($U808="","",INDEX(SUBCATEGORIAS!$A:$A,MATCH($U808,SUBCATEGORIAS!$B:$B,0)))</f>
        <v/>
      </c>
      <c r="X808" t="str">
        <f t="shared" si="198"/>
        <v/>
      </c>
      <c r="Y808" t="str">
        <f t="shared" si="203"/>
        <v/>
      </c>
      <c r="Z808" t="str">
        <f t="shared" si="204"/>
        <v/>
      </c>
      <c r="AB808">
        <v>806</v>
      </c>
      <c r="AC808" t="str">
        <f t="shared" si="207"/>
        <v/>
      </c>
      <c r="AD808" t="str">
        <f>IFERROR(IF(MATCH($AC806,$P:$P,0)&gt;0,CONCATENATE("nombre: '",INDEX($Q:$Q,MATCH($AC806,$P:$P,0)),"',"),0),"")</f>
        <v>nombre: 'Jabón de glicerina buena suerte - aroma: Ruda',</v>
      </c>
      <c r="AI808" t="str">
        <f>IF($D808="","",INDEX(CATEGORIAS!$A:$A,MATCH($D808,CATEGORIAS!$B:$B,0)))</f>
        <v/>
      </c>
      <c r="AJ808" t="str">
        <f>IF($E808="","",INDEX(SUBCATEGORIAS!$A:$A,MATCH($E808,SUBCATEGORIAS!$B:$B,0)))</f>
        <v/>
      </c>
      <c r="AK808" t="str">
        <f t="shared" si="199"/>
        <v/>
      </c>
      <c r="AM808" s="2" t="str">
        <f t="shared" si="205"/>
        <v/>
      </c>
      <c r="AN808" t="str">
        <f t="shared" si="206"/>
        <v/>
      </c>
      <c r="AO808" t="str">
        <f t="shared" si="200"/>
        <v/>
      </c>
      <c r="AP808" t="str">
        <f t="shared" si="201"/>
        <v/>
      </c>
    </row>
    <row r="809" spans="1:42" x14ac:dyDescent="0.25">
      <c r="A809" t="str">
        <f>IF(C809="","",MAX($A$2:A808)+1)</f>
        <v/>
      </c>
      <c r="B809" s="3" t="str">
        <f>IF(C809="","",IF(COUNTIF($C$2:$C808,$C809)=0,MAX($B$2:$B808)+1,""))</f>
        <v/>
      </c>
      <c r="L809" t="s">
        <v>625</v>
      </c>
      <c r="M809" s="3" t="str">
        <f t="shared" si="202"/>
        <v/>
      </c>
      <c r="N809" s="3" t="str">
        <f>IF(C809="","",IF(AND(C809&lt;&gt;"",D809&lt;&gt;"",E809&lt;&gt;"",I809&lt;&gt;"",M809&lt;&gt;"",J809&lt;&gt;"",IFERROR(MATCH(INDEX($B:$B,MATCH($C809,$C:$C,0)),IMAGENES!$B:$B,0),-1)&gt;0),"'si'","'no'"))</f>
        <v/>
      </c>
      <c r="P809" t="str">
        <f t="shared" si="192"/>
        <v/>
      </c>
      <c r="Q809" t="str">
        <f t="shared" si="193"/>
        <v/>
      </c>
      <c r="R809" t="str">
        <f t="shared" si="194"/>
        <v/>
      </c>
      <c r="S809" t="str">
        <f t="shared" si="195"/>
        <v/>
      </c>
      <c r="T809" t="str">
        <f t="shared" si="196"/>
        <v/>
      </c>
      <c r="U809" t="str">
        <f t="shared" si="197"/>
        <v/>
      </c>
      <c r="V809" t="str">
        <f>IF($T809="","",INDEX(CATEGORIAS!$A:$A,MATCH($T809,CATEGORIAS!$B:$B,0)))</f>
        <v/>
      </c>
      <c r="W809" t="str">
        <f>IF($U809="","",INDEX(SUBCATEGORIAS!$A:$A,MATCH($U809,SUBCATEGORIAS!$B:$B,0)))</f>
        <v/>
      </c>
      <c r="X809" t="str">
        <f t="shared" si="198"/>
        <v/>
      </c>
      <c r="Y809" t="str">
        <f t="shared" si="203"/>
        <v/>
      </c>
      <c r="Z809" t="str">
        <f t="shared" si="204"/>
        <v/>
      </c>
      <c r="AB809">
        <v>807</v>
      </c>
      <c r="AC809" t="str">
        <f t="shared" si="207"/>
        <v/>
      </c>
      <c r="AD809" t="str">
        <f>IFERROR(IF(MATCH($AC806,$P:$P,0)&gt;0,CONCATENATE("descripcion: '",INDEX($R:$R,MATCH($AC806,$P:$P,0)),"',"),0),"")</f>
        <v>descripcion: 'Jabón en barra de 90 gr con propósito ideal para atraer buena suerte a tu vida y mejorar el ámbito de la vida que deseas. Contenido 90gr. Aroma: Ruda',</v>
      </c>
      <c r="AI809" t="str">
        <f>IF($D809="","",INDEX(CATEGORIAS!$A:$A,MATCH($D809,CATEGORIAS!$B:$B,0)))</f>
        <v/>
      </c>
      <c r="AJ809" t="str">
        <f>IF($E809="","",INDEX(SUBCATEGORIAS!$A:$A,MATCH($E809,SUBCATEGORIAS!$B:$B,0)))</f>
        <v/>
      </c>
      <c r="AK809" t="str">
        <f t="shared" si="199"/>
        <v/>
      </c>
      <c r="AM809" s="2" t="str">
        <f t="shared" si="205"/>
        <v/>
      </c>
      <c r="AN809" t="str">
        <f t="shared" si="206"/>
        <v/>
      </c>
      <c r="AO809" t="str">
        <f t="shared" si="200"/>
        <v/>
      </c>
      <c r="AP809" t="str">
        <f t="shared" si="201"/>
        <v/>
      </c>
    </row>
    <row r="810" spans="1:42" x14ac:dyDescent="0.25">
      <c r="A810" t="str">
        <f>IF(C810="","",MAX($A$2:A809)+1)</f>
        <v/>
      </c>
      <c r="B810" s="3" t="str">
        <f>IF(C810="","",IF(COUNTIF($C$2:$C809,$C810)=0,MAX($B$2:$B809)+1,""))</f>
        <v/>
      </c>
      <c r="L810" t="s">
        <v>625</v>
      </c>
      <c r="M810" s="3" t="str">
        <f t="shared" si="202"/>
        <v/>
      </c>
      <c r="N810" s="3" t="str">
        <f>IF(C810="","",IF(AND(C810&lt;&gt;"",D810&lt;&gt;"",E810&lt;&gt;"",I810&lt;&gt;"",M810&lt;&gt;"",J810&lt;&gt;"",IFERROR(MATCH(INDEX($B:$B,MATCH($C810,$C:$C,0)),IMAGENES!$B:$B,0),-1)&gt;0),"'si'","'no'"))</f>
        <v/>
      </c>
      <c r="P810" t="str">
        <f t="shared" si="192"/>
        <v/>
      </c>
      <c r="Q810" t="str">
        <f t="shared" si="193"/>
        <v/>
      </c>
      <c r="R810" t="str">
        <f t="shared" si="194"/>
        <v/>
      </c>
      <c r="S810" t="str">
        <f t="shared" si="195"/>
        <v/>
      </c>
      <c r="T810" t="str">
        <f t="shared" si="196"/>
        <v/>
      </c>
      <c r="U810" t="str">
        <f t="shared" si="197"/>
        <v/>
      </c>
      <c r="V810" t="str">
        <f>IF($T810="","",INDEX(CATEGORIAS!$A:$A,MATCH($T810,CATEGORIAS!$B:$B,0)))</f>
        <v/>
      </c>
      <c r="W810" t="str">
        <f>IF($U810="","",INDEX(SUBCATEGORIAS!$A:$A,MATCH($U810,SUBCATEGORIAS!$B:$B,0)))</f>
        <v/>
      </c>
      <c r="X810" t="str">
        <f t="shared" si="198"/>
        <v/>
      </c>
      <c r="Y810" t="str">
        <f t="shared" si="203"/>
        <v/>
      </c>
      <c r="Z810" t="str">
        <f t="shared" si="204"/>
        <v/>
      </c>
      <c r="AB810">
        <v>808</v>
      </c>
      <c r="AC810" t="str">
        <f t="shared" si="207"/>
        <v/>
      </c>
      <c r="AD810" t="str">
        <f>IFERROR(IF(MATCH($AC806,$P:$P,0)&gt;0,CONCATENATE("descripcion_larga: '",INDEX($S:$S,MATCH($AC806,$P:$P,0)),"',"),0),"")</f>
        <v>descripcion_larga: '0',</v>
      </c>
      <c r="AI810" t="str">
        <f>IF($D810="","",INDEX(CATEGORIAS!$A:$A,MATCH($D810,CATEGORIAS!$B:$B,0)))</f>
        <v/>
      </c>
      <c r="AJ810" t="str">
        <f>IF($E810="","",INDEX(SUBCATEGORIAS!$A:$A,MATCH($E810,SUBCATEGORIAS!$B:$B,0)))</f>
        <v/>
      </c>
      <c r="AK810" t="str">
        <f t="shared" si="199"/>
        <v/>
      </c>
      <c r="AM810" s="2" t="str">
        <f t="shared" si="205"/>
        <v/>
      </c>
      <c r="AN810" t="str">
        <f t="shared" si="206"/>
        <v/>
      </c>
      <c r="AO810" t="str">
        <f t="shared" si="200"/>
        <v/>
      </c>
      <c r="AP810" t="str">
        <f t="shared" si="201"/>
        <v/>
      </c>
    </row>
    <row r="811" spans="1:42" x14ac:dyDescent="0.25">
      <c r="A811" t="str">
        <f>IF(C811="","",MAX($A$2:A810)+1)</f>
        <v/>
      </c>
      <c r="B811" s="3" t="str">
        <f>IF(C811="","",IF(COUNTIF($C$2:$C810,$C811)=0,MAX($B$2:$B810)+1,""))</f>
        <v/>
      </c>
      <c r="L811" t="s">
        <v>625</v>
      </c>
      <c r="M811" s="3" t="str">
        <f t="shared" si="202"/>
        <v/>
      </c>
      <c r="N811" s="3" t="str">
        <f>IF(C811="","",IF(AND(C811&lt;&gt;"",D811&lt;&gt;"",E811&lt;&gt;"",I811&lt;&gt;"",M811&lt;&gt;"",J811&lt;&gt;"",IFERROR(MATCH(INDEX($B:$B,MATCH($C811,$C:$C,0)),IMAGENES!$B:$B,0),-1)&gt;0),"'si'","'no'"))</f>
        <v/>
      </c>
      <c r="P811" t="str">
        <f t="shared" si="192"/>
        <v/>
      </c>
      <c r="Q811" t="str">
        <f t="shared" si="193"/>
        <v/>
      </c>
      <c r="R811" t="str">
        <f t="shared" si="194"/>
        <v/>
      </c>
      <c r="S811" t="str">
        <f t="shared" si="195"/>
        <v/>
      </c>
      <c r="T811" t="str">
        <f t="shared" si="196"/>
        <v/>
      </c>
      <c r="U811" t="str">
        <f t="shared" si="197"/>
        <v/>
      </c>
      <c r="V811" t="str">
        <f>IF($T811="","",INDEX(CATEGORIAS!$A:$A,MATCH($T811,CATEGORIAS!$B:$B,0)))</f>
        <v/>
      </c>
      <c r="W811" t="str">
        <f>IF($U811="","",INDEX(SUBCATEGORIAS!$A:$A,MATCH($U811,SUBCATEGORIAS!$B:$B,0)))</f>
        <v/>
      </c>
      <c r="X811" t="str">
        <f t="shared" si="198"/>
        <v/>
      </c>
      <c r="Y811" t="str">
        <f t="shared" si="203"/>
        <v/>
      </c>
      <c r="Z811" t="str">
        <f t="shared" si="204"/>
        <v/>
      </c>
      <c r="AB811">
        <v>809</v>
      </c>
      <c r="AC811" t="str">
        <f t="shared" si="207"/>
        <v/>
      </c>
      <c r="AD811" t="str">
        <f>IFERROR(IF(MATCH($AC806,$P:$P,0)&gt;0,CONCATENATE("id_categoria: '",INDEX($V:$V,MATCH($AC806,$P:$P,0)),"',"),0),"")</f>
        <v>id_categoria: '2',</v>
      </c>
      <c r="AI811" t="str">
        <f>IF($D811="","",INDEX(CATEGORIAS!$A:$A,MATCH($D811,CATEGORIAS!$B:$B,0)))</f>
        <v/>
      </c>
      <c r="AJ811" t="str">
        <f>IF($E811="","",INDEX(SUBCATEGORIAS!$A:$A,MATCH($E811,SUBCATEGORIAS!$B:$B,0)))</f>
        <v/>
      </c>
      <c r="AK811" t="str">
        <f t="shared" si="199"/>
        <v/>
      </c>
      <c r="AM811" s="2" t="str">
        <f t="shared" si="205"/>
        <v/>
      </c>
      <c r="AN811" t="str">
        <f t="shared" si="206"/>
        <v/>
      </c>
      <c r="AO811" t="str">
        <f t="shared" si="200"/>
        <v/>
      </c>
      <c r="AP811" t="str">
        <f t="shared" si="201"/>
        <v/>
      </c>
    </row>
    <row r="812" spans="1:42" x14ac:dyDescent="0.25">
      <c r="A812" t="str">
        <f>IF(C812="","",MAX($A$2:A811)+1)</f>
        <v/>
      </c>
      <c r="B812" s="3" t="str">
        <f>IF(C812="","",IF(COUNTIF($C$2:$C811,$C812)=0,MAX($B$2:$B811)+1,""))</f>
        <v/>
      </c>
      <c r="L812" t="s">
        <v>625</v>
      </c>
      <c r="M812" s="3" t="str">
        <f t="shared" si="202"/>
        <v/>
      </c>
      <c r="N812" s="3" t="str">
        <f>IF(C812="","",IF(AND(C812&lt;&gt;"",D812&lt;&gt;"",E812&lt;&gt;"",I812&lt;&gt;"",M812&lt;&gt;"",J812&lt;&gt;"",IFERROR(MATCH(INDEX($B:$B,MATCH($C812,$C:$C,0)),IMAGENES!$B:$B,0),-1)&gt;0),"'si'","'no'"))</f>
        <v/>
      </c>
      <c r="P812" t="str">
        <f t="shared" si="192"/>
        <v/>
      </c>
      <c r="Q812" t="str">
        <f t="shared" si="193"/>
        <v/>
      </c>
      <c r="R812" t="str">
        <f t="shared" si="194"/>
        <v/>
      </c>
      <c r="S812" t="str">
        <f t="shared" si="195"/>
        <v/>
      </c>
      <c r="T812" t="str">
        <f t="shared" si="196"/>
        <v/>
      </c>
      <c r="U812" t="str">
        <f t="shared" si="197"/>
        <v/>
      </c>
      <c r="V812" t="str">
        <f>IF($T812="","",INDEX(CATEGORIAS!$A:$A,MATCH($T812,CATEGORIAS!$B:$B,0)))</f>
        <v/>
      </c>
      <c r="W812" t="str">
        <f>IF($U812="","",INDEX(SUBCATEGORIAS!$A:$A,MATCH($U812,SUBCATEGORIAS!$B:$B,0)))</f>
        <v/>
      </c>
      <c r="X812" t="str">
        <f t="shared" si="198"/>
        <v/>
      </c>
      <c r="Y812" t="str">
        <f t="shared" si="203"/>
        <v/>
      </c>
      <c r="Z812" t="str">
        <f t="shared" si="204"/>
        <v/>
      </c>
      <c r="AB812">
        <v>810</v>
      </c>
      <c r="AC812" t="str">
        <f t="shared" si="207"/>
        <v/>
      </c>
      <c r="AD812" t="str">
        <f>IFERROR(IF(MATCH($AC806,$P:$P,0)&gt;0,CONCATENATE("id_subcategoria: '",INDEX($W:$W,MATCH($AC806,$P:$P,0)),"',"),0),"")</f>
        <v>id_subcategoria: '28',</v>
      </c>
      <c r="AI812" t="str">
        <f>IF($D812="","",INDEX(CATEGORIAS!$A:$A,MATCH($D812,CATEGORIAS!$B:$B,0)))</f>
        <v/>
      </c>
      <c r="AJ812" t="str">
        <f>IF($E812="","",INDEX(SUBCATEGORIAS!$A:$A,MATCH($E812,SUBCATEGORIAS!$B:$B,0)))</f>
        <v/>
      </c>
      <c r="AK812" t="str">
        <f t="shared" si="199"/>
        <v/>
      </c>
      <c r="AM812" s="2" t="str">
        <f t="shared" si="205"/>
        <v/>
      </c>
      <c r="AN812" t="str">
        <f t="shared" si="206"/>
        <v/>
      </c>
      <c r="AO812" t="str">
        <f t="shared" si="200"/>
        <v/>
      </c>
      <c r="AP812" t="str">
        <f t="shared" si="201"/>
        <v/>
      </c>
    </row>
    <row r="813" spans="1:42" x14ac:dyDescent="0.25">
      <c r="A813" t="str">
        <f>IF(C813="","",MAX($A$2:A812)+1)</f>
        <v/>
      </c>
      <c r="B813" s="3" t="str">
        <f>IF(C813="","",IF(COUNTIF($C$2:$C812,$C813)=0,MAX($B$2:$B812)+1,""))</f>
        <v/>
      </c>
      <c r="L813" t="s">
        <v>625</v>
      </c>
      <c r="M813" s="3" t="str">
        <f t="shared" si="202"/>
        <v/>
      </c>
      <c r="N813" s="3" t="str">
        <f>IF(C813="","",IF(AND(C813&lt;&gt;"",D813&lt;&gt;"",E813&lt;&gt;"",I813&lt;&gt;"",M813&lt;&gt;"",J813&lt;&gt;"",IFERROR(MATCH(INDEX($B:$B,MATCH($C813,$C:$C,0)),IMAGENES!$B:$B,0),-1)&gt;0),"'si'","'no'"))</f>
        <v/>
      </c>
      <c r="P813" t="str">
        <f t="shared" si="192"/>
        <v/>
      </c>
      <c r="Q813" t="str">
        <f t="shared" si="193"/>
        <v/>
      </c>
      <c r="R813" t="str">
        <f t="shared" si="194"/>
        <v/>
      </c>
      <c r="S813" t="str">
        <f t="shared" si="195"/>
        <v/>
      </c>
      <c r="T813" t="str">
        <f t="shared" si="196"/>
        <v/>
      </c>
      <c r="U813" t="str">
        <f t="shared" si="197"/>
        <v/>
      </c>
      <c r="V813" t="str">
        <f>IF($T813="","",INDEX(CATEGORIAS!$A:$A,MATCH($T813,CATEGORIAS!$B:$B,0)))</f>
        <v/>
      </c>
      <c r="W813" t="str">
        <f>IF($U813="","",INDEX(SUBCATEGORIAS!$A:$A,MATCH($U813,SUBCATEGORIAS!$B:$B,0)))</f>
        <v/>
      </c>
      <c r="X813" t="str">
        <f t="shared" si="198"/>
        <v/>
      </c>
      <c r="Y813" t="str">
        <f t="shared" si="203"/>
        <v/>
      </c>
      <c r="Z813" t="str">
        <f t="shared" si="204"/>
        <v/>
      </c>
      <c r="AB813">
        <v>811</v>
      </c>
      <c r="AC813" t="str">
        <f t="shared" si="207"/>
        <v/>
      </c>
      <c r="AD813" t="str">
        <f>IFERROR(IF(MATCH($AC806,$P:$P,0)&gt;0,CONCATENATE("precio: ",INDEX($X:$X,MATCH($AC806,$P:$P,0)),","),0),"")</f>
        <v>precio: 1800,</v>
      </c>
      <c r="AI813" t="str">
        <f>IF($D813="","",INDEX(CATEGORIAS!$A:$A,MATCH($D813,CATEGORIAS!$B:$B,0)))</f>
        <v/>
      </c>
      <c r="AJ813" t="str">
        <f>IF($E813="","",INDEX(SUBCATEGORIAS!$A:$A,MATCH($E813,SUBCATEGORIAS!$B:$B,0)))</f>
        <v/>
      </c>
      <c r="AK813" t="str">
        <f t="shared" si="199"/>
        <v/>
      </c>
      <c r="AM813" s="2" t="str">
        <f t="shared" si="205"/>
        <v/>
      </c>
      <c r="AN813" t="str">
        <f t="shared" si="206"/>
        <v/>
      </c>
      <c r="AO813" t="str">
        <f t="shared" si="200"/>
        <v/>
      </c>
      <c r="AP813" t="str">
        <f t="shared" si="201"/>
        <v/>
      </c>
    </row>
    <row r="814" spans="1:42" x14ac:dyDescent="0.25">
      <c r="A814" t="str">
        <f>IF(C814="","",MAX($A$2:A813)+1)</f>
        <v/>
      </c>
      <c r="B814" s="3" t="str">
        <f>IF(C814="","",IF(COUNTIF($C$2:$C813,$C814)=0,MAX($B$2:$B813)+1,""))</f>
        <v/>
      </c>
      <c r="L814" t="s">
        <v>625</v>
      </c>
      <c r="M814" s="3" t="str">
        <f t="shared" si="202"/>
        <v/>
      </c>
      <c r="N814" s="3" t="str">
        <f>IF(C814="","",IF(AND(C814&lt;&gt;"",D814&lt;&gt;"",E814&lt;&gt;"",I814&lt;&gt;"",M814&lt;&gt;"",J814&lt;&gt;"",IFERROR(MATCH(INDEX($B:$B,MATCH($C814,$C:$C,0)),IMAGENES!$B:$B,0),-1)&gt;0),"'si'","'no'"))</f>
        <v/>
      </c>
      <c r="P814" t="str">
        <f t="shared" si="192"/>
        <v/>
      </c>
      <c r="Q814" t="str">
        <f t="shared" si="193"/>
        <v/>
      </c>
      <c r="R814" t="str">
        <f t="shared" si="194"/>
        <v/>
      </c>
      <c r="S814" t="str">
        <f t="shared" si="195"/>
        <v/>
      </c>
      <c r="T814" t="str">
        <f t="shared" si="196"/>
        <v/>
      </c>
      <c r="U814" t="str">
        <f t="shared" si="197"/>
        <v/>
      </c>
      <c r="V814" t="str">
        <f>IF($T814="","",INDEX(CATEGORIAS!$A:$A,MATCH($T814,CATEGORIAS!$B:$B,0)))</f>
        <v/>
      </c>
      <c r="W814" t="str">
        <f>IF($U814="","",INDEX(SUBCATEGORIAS!$A:$A,MATCH($U814,SUBCATEGORIAS!$B:$B,0)))</f>
        <v/>
      </c>
      <c r="X814" t="str">
        <f t="shared" si="198"/>
        <v/>
      </c>
      <c r="Y814" t="str">
        <f t="shared" si="203"/>
        <v/>
      </c>
      <c r="Z814" t="str">
        <f t="shared" si="204"/>
        <v/>
      </c>
      <c r="AB814">
        <v>812</v>
      </c>
      <c r="AC814" t="str">
        <f t="shared" si="207"/>
        <v/>
      </c>
      <c r="AD814" t="str">
        <f>IFERROR(IF(MATCH($AC806,$P:$P,0)&gt;0,CONCATENATE("video: ",IF(OR(INDEX($Y:$Y,MATCH($AC806,$P:$P,0))=0,INDEX($Y:$Y,MATCH($AC806,$P:$P,0))=" ",INDEX($Y:$Y,MATCH($AC806,$P:$P,0))=""),CONCATENATE(CHAR(39),CHAR(39)),CONCATENATE(CHAR(39),INDEX($Y:$Y,MATCH($AC806,$P:$P,0)),CHAR(39))),","),0),"")</f>
        <v>video: '',</v>
      </c>
      <c r="AI814" t="str">
        <f>IF($D814="","",INDEX(CATEGORIAS!$A:$A,MATCH($D814,CATEGORIAS!$B:$B,0)))</f>
        <v/>
      </c>
      <c r="AJ814" t="str">
        <f>IF($E814="","",INDEX(SUBCATEGORIAS!$A:$A,MATCH($E814,SUBCATEGORIAS!$B:$B,0)))</f>
        <v/>
      </c>
      <c r="AK814" t="str">
        <f t="shared" si="199"/>
        <v/>
      </c>
      <c r="AM814" s="2" t="str">
        <f t="shared" si="205"/>
        <v/>
      </c>
      <c r="AN814" t="str">
        <f t="shared" si="206"/>
        <v/>
      </c>
      <c r="AO814" t="str">
        <f t="shared" si="200"/>
        <v/>
      </c>
      <c r="AP814" t="str">
        <f t="shared" si="201"/>
        <v/>
      </c>
    </row>
    <row r="815" spans="1:42" x14ac:dyDescent="0.25">
      <c r="A815" t="str">
        <f>IF(C815="","",MAX($A$2:A814)+1)</f>
        <v/>
      </c>
      <c r="B815" s="3" t="str">
        <f>IF(C815="","",IF(COUNTIF($C$2:$C814,$C815)=0,MAX($B$2:$B814)+1,""))</f>
        <v/>
      </c>
      <c r="L815" t="s">
        <v>625</v>
      </c>
      <c r="M815" s="3" t="str">
        <f t="shared" si="202"/>
        <v/>
      </c>
      <c r="N815" s="3" t="str">
        <f>IF(C815="","",IF(AND(C815&lt;&gt;"",D815&lt;&gt;"",E815&lt;&gt;"",I815&lt;&gt;"",M815&lt;&gt;"",J815&lt;&gt;"",IFERROR(MATCH(INDEX($B:$B,MATCH($C815,$C:$C,0)),IMAGENES!$B:$B,0),-1)&gt;0),"'si'","'no'"))</f>
        <v/>
      </c>
      <c r="P815" t="str">
        <f t="shared" si="192"/>
        <v/>
      </c>
      <c r="Q815" t="str">
        <f t="shared" si="193"/>
        <v/>
      </c>
      <c r="R815" t="str">
        <f t="shared" si="194"/>
        <v/>
      </c>
      <c r="S815" t="str">
        <f t="shared" si="195"/>
        <v/>
      </c>
      <c r="T815" t="str">
        <f t="shared" si="196"/>
        <v/>
      </c>
      <c r="U815" t="str">
        <f t="shared" si="197"/>
        <v/>
      </c>
      <c r="V815" t="str">
        <f>IF($T815="","",INDEX(CATEGORIAS!$A:$A,MATCH($T815,CATEGORIAS!$B:$B,0)))</f>
        <v/>
      </c>
      <c r="W815" t="str">
        <f>IF($U815="","",INDEX(SUBCATEGORIAS!$A:$A,MATCH($U815,SUBCATEGORIAS!$B:$B,0)))</f>
        <v/>
      </c>
      <c r="X815" t="str">
        <f t="shared" si="198"/>
        <v/>
      </c>
      <c r="Y815" t="str">
        <f t="shared" si="203"/>
        <v/>
      </c>
      <c r="Z815" t="str">
        <f t="shared" si="204"/>
        <v/>
      </c>
      <c r="AB815">
        <v>813</v>
      </c>
      <c r="AC815" t="str">
        <f t="shared" si="207"/>
        <v/>
      </c>
      <c r="AD815" t="str">
        <f>IFERROR(IF(MATCH($AC806,$P:$P,0)&gt;0,CONCATENATE("disponible: ",INDEX($Z:$Z,MATCH($AC806,$P:$P,0)),","),0),"")</f>
        <v>disponible: 'si',</v>
      </c>
      <c r="AI815" t="str">
        <f>IF($D815="","",INDEX(CATEGORIAS!$A:$A,MATCH($D815,CATEGORIAS!$B:$B,0)))</f>
        <v/>
      </c>
      <c r="AJ815" t="str">
        <f>IF($E815="","",INDEX(SUBCATEGORIAS!$A:$A,MATCH($E815,SUBCATEGORIAS!$B:$B,0)))</f>
        <v/>
      </c>
      <c r="AK815" t="str">
        <f t="shared" si="199"/>
        <v/>
      </c>
      <c r="AM815" s="2" t="str">
        <f t="shared" si="205"/>
        <v/>
      </c>
      <c r="AN815" t="str">
        <f t="shared" si="206"/>
        <v/>
      </c>
      <c r="AO815" t="str">
        <f t="shared" si="200"/>
        <v/>
      </c>
      <c r="AP815" t="str">
        <f t="shared" si="201"/>
        <v/>
      </c>
    </row>
    <row r="816" spans="1:42" x14ac:dyDescent="0.25">
      <c r="A816" t="str">
        <f>IF(C816="","",MAX($A$2:A815)+1)</f>
        <v/>
      </c>
      <c r="B816" s="3" t="str">
        <f>IF(C816="","",IF(COUNTIF($C$2:$C815,$C816)=0,MAX($B$2:$B815)+1,""))</f>
        <v/>
      </c>
      <c r="L816" t="s">
        <v>625</v>
      </c>
      <c r="M816" s="3" t="str">
        <f t="shared" si="202"/>
        <v/>
      </c>
      <c r="N816" s="3" t="str">
        <f>IF(C816="","",IF(AND(C816&lt;&gt;"",D816&lt;&gt;"",E816&lt;&gt;"",I816&lt;&gt;"",M816&lt;&gt;"",J816&lt;&gt;"",IFERROR(MATCH(INDEX($B:$B,MATCH($C816,$C:$C,0)),IMAGENES!$B:$B,0),-1)&gt;0),"'si'","'no'"))</f>
        <v/>
      </c>
      <c r="P816" t="str">
        <f t="shared" si="192"/>
        <v/>
      </c>
      <c r="Q816" t="str">
        <f t="shared" si="193"/>
        <v/>
      </c>
      <c r="R816" t="str">
        <f t="shared" si="194"/>
        <v/>
      </c>
      <c r="S816" t="str">
        <f t="shared" si="195"/>
        <v/>
      </c>
      <c r="T816" t="str">
        <f t="shared" si="196"/>
        <v/>
      </c>
      <c r="U816" t="str">
        <f t="shared" si="197"/>
        <v/>
      </c>
      <c r="V816" t="str">
        <f>IF($T816="","",INDEX(CATEGORIAS!$A:$A,MATCH($T816,CATEGORIAS!$B:$B,0)))</f>
        <v/>
      </c>
      <c r="W816" t="str">
        <f>IF($U816="","",INDEX(SUBCATEGORIAS!$A:$A,MATCH($U816,SUBCATEGORIAS!$B:$B,0)))</f>
        <v/>
      </c>
      <c r="X816" t="str">
        <f t="shared" si="198"/>
        <v/>
      </c>
      <c r="Y816" t="str">
        <f t="shared" si="203"/>
        <v/>
      </c>
      <c r="Z816" t="str">
        <f t="shared" si="204"/>
        <v/>
      </c>
      <c r="AB816">
        <v>814</v>
      </c>
      <c r="AC816" t="str">
        <f t="shared" si="207"/>
        <v/>
      </c>
      <c r="AD816" t="str">
        <f>IFERROR(IF(MATCH($AC806,$P:$P,0)&gt;0,"},",0),"")</f>
        <v>},</v>
      </c>
      <c r="AI816" t="str">
        <f>IF($D816="","",INDEX(CATEGORIAS!$A:$A,MATCH($D816,CATEGORIAS!$B:$B,0)))</f>
        <v/>
      </c>
      <c r="AJ816" t="str">
        <f>IF($E816="","",INDEX(SUBCATEGORIAS!$A:$A,MATCH($E816,SUBCATEGORIAS!$B:$B,0)))</f>
        <v/>
      </c>
      <c r="AK816" t="str">
        <f t="shared" si="199"/>
        <v/>
      </c>
      <c r="AM816" s="2" t="str">
        <f t="shared" si="205"/>
        <v/>
      </c>
      <c r="AN816" t="str">
        <f t="shared" si="206"/>
        <v/>
      </c>
      <c r="AO816" t="str">
        <f t="shared" si="200"/>
        <v/>
      </c>
      <c r="AP816" t="str">
        <f t="shared" si="201"/>
        <v/>
      </c>
    </row>
    <row r="817" spans="1:42" x14ac:dyDescent="0.25">
      <c r="A817" t="str">
        <f>IF(C817="","",MAX($A$2:A816)+1)</f>
        <v/>
      </c>
      <c r="B817" s="3" t="str">
        <f>IF(C817="","",IF(COUNTIF($C$2:$C816,$C817)=0,MAX($B$2:$B816)+1,""))</f>
        <v/>
      </c>
      <c r="L817" t="s">
        <v>625</v>
      </c>
      <c r="M817" s="3" t="str">
        <f t="shared" si="202"/>
        <v/>
      </c>
      <c r="N817" s="3" t="str">
        <f>IF(C817="","",IF(AND(C817&lt;&gt;"",D817&lt;&gt;"",E817&lt;&gt;"",I817&lt;&gt;"",M817&lt;&gt;"",J817&lt;&gt;"",IFERROR(MATCH(INDEX($B:$B,MATCH($C817,$C:$C,0)),IMAGENES!$B:$B,0),-1)&gt;0),"'si'","'no'"))</f>
        <v/>
      </c>
      <c r="P817" t="str">
        <f t="shared" si="192"/>
        <v/>
      </c>
      <c r="Q817" t="str">
        <f t="shared" si="193"/>
        <v/>
      </c>
      <c r="R817" t="str">
        <f t="shared" si="194"/>
        <v/>
      </c>
      <c r="S817" t="str">
        <f t="shared" si="195"/>
        <v/>
      </c>
      <c r="T817" t="str">
        <f t="shared" si="196"/>
        <v/>
      </c>
      <c r="U817" t="str">
        <f t="shared" si="197"/>
        <v/>
      </c>
      <c r="V817" t="str">
        <f>IF($T817="","",INDEX(CATEGORIAS!$A:$A,MATCH($T817,CATEGORIAS!$B:$B,0)))</f>
        <v/>
      </c>
      <c r="W817" t="str">
        <f>IF($U817="","",INDEX(SUBCATEGORIAS!$A:$A,MATCH($U817,SUBCATEGORIAS!$B:$B,0)))</f>
        <v/>
      </c>
      <c r="X817" t="str">
        <f t="shared" si="198"/>
        <v/>
      </c>
      <c r="Y817" t="str">
        <f t="shared" si="203"/>
        <v/>
      </c>
      <c r="Z817" t="str">
        <f t="shared" si="204"/>
        <v/>
      </c>
      <c r="AB817">
        <v>815</v>
      </c>
      <c r="AC817">
        <f t="shared" si="207"/>
        <v>75</v>
      </c>
      <c r="AD817" t="str">
        <f>IFERROR(IF(MATCH($AC817,$P:$P,0)&gt;0,"{",0),"")</f>
        <v>{</v>
      </c>
      <c r="AI817" t="str">
        <f>IF($D817="","",INDEX(CATEGORIAS!$A:$A,MATCH($D817,CATEGORIAS!$B:$B,0)))</f>
        <v/>
      </c>
      <c r="AJ817" t="str">
        <f>IF($E817="","",INDEX(SUBCATEGORIAS!$A:$A,MATCH($E817,SUBCATEGORIAS!$B:$B,0)))</f>
        <v/>
      </c>
      <c r="AK817" t="str">
        <f t="shared" si="199"/>
        <v/>
      </c>
      <c r="AM817" s="2" t="str">
        <f t="shared" si="205"/>
        <v/>
      </c>
      <c r="AN817" t="str">
        <f t="shared" si="206"/>
        <v/>
      </c>
      <c r="AO817" t="str">
        <f t="shared" si="200"/>
        <v/>
      </c>
      <c r="AP817" t="str">
        <f t="shared" si="201"/>
        <v/>
      </c>
    </row>
    <row r="818" spans="1:42" x14ac:dyDescent="0.25">
      <c r="A818" t="str">
        <f>IF(C818="","",MAX($A$2:A817)+1)</f>
        <v/>
      </c>
      <c r="B818" s="3" t="str">
        <f>IF(C818="","",IF(COUNTIF($C$2:$C817,$C818)=0,MAX($B$2:$B817)+1,""))</f>
        <v/>
      </c>
      <c r="L818" t="s">
        <v>625</v>
      </c>
      <c r="M818" s="3" t="str">
        <f t="shared" si="202"/>
        <v/>
      </c>
      <c r="N818" s="3" t="str">
        <f>IF(C818="","",IF(AND(C818&lt;&gt;"",D818&lt;&gt;"",E818&lt;&gt;"",I818&lt;&gt;"",M818&lt;&gt;"",J818&lt;&gt;"",IFERROR(MATCH(INDEX($B:$B,MATCH($C818,$C:$C,0)),IMAGENES!$B:$B,0),-1)&gt;0),"'si'","'no'"))</f>
        <v/>
      </c>
      <c r="P818" t="str">
        <f t="shared" si="192"/>
        <v/>
      </c>
      <c r="Q818" t="str">
        <f t="shared" si="193"/>
        <v/>
      </c>
      <c r="R818" t="str">
        <f t="shared" si="194"/>
        <v/>
      </c>
      <c r="S818" t="str">
        <f t="shared" si="195"/>
        <v/>
      </c>
      <c r="T818" t="str">
        <f t="shared" si="196"/>
        <v/>
      </c>
      <c r="U818" t="str">
        <f t="shared" si="197"/>
        <v/>
      </c>
      <c r="V818" t="str">
        <f>IF($T818="","",INDEX(CATEGORIAS!$A:$A,MATCH($T818,CATEGORIAS!$B:$B,0)))</f>
        <v/>
      </c>
      <c r="W818" t="str">
        <f>IF($U818="","",INDEX(SUBCATEGORIAS!$A:$A,MATCH($U818,SUBCATEGORIAS!$B:$B,0)))</f>
        <v/>
      </c>
      <c r="X818" t="str">
        <f t="shared" si="198"/>
        <v/>
      </c>
      <c r="Y818" t="str">
        <f t="shared" si="203"/>
        <v/>
      </c>
      <c r="Z818" t="str">
        <f t="shared" si="204"/>
        <v/>
      </c>
      <c r="AB818">
        <v>816</v>
      </c>
      <c r="AC818" t="str">
        <f t="shared" si="207"/>
        <v/>
      </c>
      <c r="AD818" t="str">
        <f>IFERROR(IF(MATCH($AC817,$P:$P,0)&gt;0,CONCATENATE("id_articulo: ",$AC817,","),0),"")</f>
        <v>id_articulo: 75,</v>
      </c>
      <c r="AI818" t="str">
        <f>IF($D818="","",INDEX(CATEGORIAS!$A:$A,MATCH($D818,CATEGORIAS!$B:$B,0)))</f>
        <v/>
      </c>
      <c r="AJ818" t="str">
        <f>IF($E818="","",INDEX(SUBCATEGORIAS!$A:$A,MATCH($E818,SUBCATEGORIAS!$B:$B,0)))</f>
        <v/>
      </c>
      <c r="AK818" t="str">
        <f t="shared" si="199"/>
        <v/>
      </c>
      <c r="AM818" s="2" t="str">
        <f t="shared" si="205"/>
        <v/>
      </c>
      <c r="AN818" t="str">
        <f t="shared" si="206"/>
        <v/>
      </c>
      <c r="AO818" t="str">
        <f t="shared" si="200"/>
        <v/>
      </c>
      <c r="AP818" t="str">
        <f t="shared" si="201"/>
        <v/>
      </c>
    </row>
    <row r="819" spans="1:42" x14ac:dyDescent="0.25">
      <c r="A819" t="str">
        <f>IF(C819="","",MAX($A$2:A818)+1)</f>
        <v/>
      </c>
      <c r="B819" s="3" t="str">
        <f>IF(C819="","",IF(COUNTIF($C$2:$C818,$C819)=0,MAX($B$2:$B818)+1,""))</f>
        <v/>
      </c>
      <c r="L819" t="s">
        <v>625</v>
      </c>
      <c r="M819" s="3" t="str">
        <f t="shared" si="202"/>
        <v/>
      </c>
      <c r="N819" s="3" t="str">
        <f>IF(C819="","",IF(AND(C819&lt;&gt;"",D819&lt;&gt;"",E819&lt;&gt;"",I819&lt;&gt;"",M819&lt;&gt;"",J819&lt;&gt;"",IFERROR(MATCH(INDEX($B:$B,MATCH($C819,$C:$C,0)),IMAGENES!$B:$B,0),-1)&gt;0),"'si'","'no'"))</f>
        <v/>
      </c>
      <c r="P819" t="str">
        <f t="shared" si="192"/>
        <v/>
      </c>
      <c r="Q819" t="str">
        <f t="shared" si="193"/>
        <v/>
      </c>
      <c r="R819" t="str">
        <f t="shared" si="194"/>
        <v/>
      </c>
      <c r="S819" t="str">
        <f t="shared" si="195"/>
        <v/>
      </c>
      <c r="T819" t="str">
        <f t="shared" si="196"/>
        <v/>
      </c>
      <c r="U819" t="str">
        <f t="shared" si="197"/>
        <v/>
      </c>
      <c r="V819" t="str">
        <f>IF($T819="","",INDEX(CATEGORIAS!$A:$A,MATCH($T819,CATEGORIAS!$B:$B,0)))</f>
        <v/>
      </c>
      <c r="W819" t="str">
        <f>IF($U819="","",INDEX(SUBCATEGORIAS!$A:$A,MATCH($U819,SUBCATEGORIAS!$B:$B,0)))</f>
        <v/>
      </c>
      <c r="X819" t="str">
        <f t="shared" si="198"/>
        <v/>
      </c>
      <c r="Y819" t="str">
        <f t="shared" si="203"/>
        <v/>
      </c>
      <c r="Z819" t="str">
        <f t="shared" si="204"/>
        <v/>
      </c>
      <c r="AB819">
        <v>817</v>
      </c>
      <c r="AC819" t="str">
        <f t="shared" si="207"/>
        <v/>
      </c>
      <c r="AD819" t="str">
        <f>IFERROR(IF(MATCH($AC817,$P:$P,0)&gt;0,CONCATENATE("nombre: '",INDEX($Q:$Q,MATCH($AC817,$P:$P,0)),"',"),0),"")</f>
        <v>nombre: 'Tabla porta incienso- 7 chakras (Marrón)',</v>
      </c>
      <c r="AI819" t="str">
        <f>IF($D819="","",INDEX(CATEGORIAS!$A:$A,MATCH($D819,CATEGORIAS!$B:$B,0)))</f>
        <v/>
      </c>
      <c r="AJ819" t="str">
        <f>IF($E819="","",INDEX(SUBCATEGORIAS!$A:$A,MATCH($E819,SUBCATEGORIAS!$B:$B,0)))</f>
        <v/>
      </c>
      <c r="AK819" t="str">
        <f t="shared" si="199"/>
        <v/>
      </c>
      <c r="AM819" s="2" t="str">
        <f t="shared" si="205"/>
        <v/>
      </c>
      <c r="AN819" t="str">
        <f t="shared" si="206"/>
        <v/>
      </c>
      <c r="AO819" t="str">
        <f t="shared" si="200"/>
        <v/>
      </c>
      <c r="AP819" t="str">
        <f t="shared" si="201"/>
        <v/>
      </c>
    </row>
    <row r="820" spans="1:42" x14ac:dyDescent="0.25">
      <c r="A820" t="str">
        <f>IF(C820="","",MAX($A$2:A819)+1)</f>
        <v/>
      </c>
      <c r="B820" s="3" t="str">
        <f>IF(C820="","",IF(COUNTIF($C$2:$C819,$C820)=0,MAX($B$2:$B819)+1,""))</f>
        <v/>
      </c>
      <c r="L820" t="s">
        <v>625</v>
      </c>
      <c r="M820" s="3" t="str">
        <f t="shared" si="202"/>
        <v/>
      </c>
      <c r="N820" s="3" t="str">
        <f>IF(C820="","",IF(AND(C820&lt;&gt;"",D820&lt;&gt;"",E820&lt;&gt;"",I820&lt;&gt;"",M820&lt;&gt;"",J820&lt;&gt;"",IFERROR(MATCH(INDEX($B:$B,MATCH($C820,$C:$C,0)),IMAGENES!$B:$B,0),-1)&gt;0),"'si'","'no'"))</f>
        <v/>
      </c>
      <c r="P820" t="str">
        <f t="shared" si="192"/>
        <v/>
      </c>
      <c r="Q820" t="str">
        <f t="shared" si="193"/>
        <v/>
      </c>
      <c r="R820" t="str">
        <f t="shared" si="194"/>
        <v/>
      </c>
      <c r="S820" t="str">
        <f t="shared" si="195"/>
        <v/>
      </c>
      <c r="T820" t="str">
        <f t="shared" si="196"/>
        <v/>
      </c>
      <c r="U820" t="str">
        <f t="shared" si="197"/>
        <v/>
      </c>
      <c r="V820" t="str">
        <f>IF($T820="","",INDEX(CATEGORIAS!$A:$A,MATCH($T820,CATEGORIAS!$B:$B,0)))</f>
        <v/>
      </c>
      <c r="W820" t="str">
        <f>IF($U820="","",INDEX(SUBCATEGORIAS!$A:$A,MATCH($U820,SUBCATEGORIAS!$B:$B,0)))</f>
        <v/>
      </c>
      <c r="X820" t="str">
        <f t="shared" si="198"/>
        <v/>
      </c>
      <c r="Y820" t="str">
        <f t="shared" si="203"/>
        <v/>
      </c>
      <c r="Z820" t="str">
        <f t="shared" si="204"/>
        <v/>
      </c>
      <c r="AB820">
        <v>818</v>
      </c>
      <c r="AC820" t="str">
        <f t="shared" si="207"/>
        <v/>
      </c>
      <c r="AD820" t="str">
        <f>IFERROR(IF(MATCH($AC817,$P:$P,0)&gt;0,CONCATENATE("descripcion: '",INDEX($R:$R,MATCH($AC817,$P:$P,0)),"',"),0),"")</f>
        <v>descripcion: 'Tabla porta incienso 7 Chakras, ideal para quemar inciensos en tu hogar. Medidas:28cm de Largo x 3,9cm de Ancho (aprox.)',</v>
      </c>
      <c r="AI820" t="str">
        <f>IF($D820="","",INDEX(CATEGORIAS!$A:$A,MATCH($D820,CATEGORIAS!$B:$B,0)))</f>
        <v/>
      </c>
      <c r="AJ820" t="str">
        <f>IF($E820="","",INDEX(SUBCATEGORIAS!$A:$A,MATCH($E820,SUBCATEGORIAS!$B:$B,0)))</f>
        <v/>
      </c>
      <c r="AK820" t="str">
        <f t="shared" si="199"/>
        <v/>
      </c>
      <c r="AM820" s="2" t="str">
        <f t="shared" si="205"/>
        <v/>
      </c>
      <c r="AN820" t="str">
        <f t="shared" si="206"/>
        <v/>
      </c>
      <c r="AO820" t="str">
        <f t="shared" si="200"/>
        <v/>
      </c>
      <c r="AP820" t="str">
        <f t="shared" si="201"/>
        <v/>
      </c>
    </row>
    <row r="821" spans="1:42" x14ac:dyDescent="0.25">
      <c r="A821" t="str">
        <f>IF(C821="","",MAX($A$2:A820)+1)</f>
        <v/>
      </c>
      <c r="B821" s="3" t="str">
        <f>IF(C821="","",IF(COUNTIF($C$2:$C820,$C821)=0,MAX($B$2:$B820)+1,""))</f>
        <v/>
      </c>
      <c r="L821" t="s">
        <v>625</v>
      </c>
      <c r="M821" s="3" t="str">
        <f t="shared" si="202"/>
        <v/>
      </c>
      <c r="N821" s="3" t="str">
        <f>IF(C821="","",IF(AND(C821&lt;&gt;"",D821&lt;&gt;"",E821&lt;&gt;"",I821&lt;&gt;"",M821&lt;&gt;"",J821&lt;&gt;"",IFERROR(MATCH(INDEX($B:$B,MATCH($C821,$C:$C,0)),IMAGENES!$B:$B,0),-1)&gt;0),"'si'","'no'"))</f>
        <v/>
      </c>
      <c r="P821" t="str">
        <f t="shared" si="192"/>
        <v/>
      </c>
      <c r="Q821" t="str">
        <f t="shared" si="193"/>
        <v/>
      </c>
      <c r="R821" t="str">
        <f t="shared" si="194"/>
        <v/>
      </c>
      <c r="S821" t="str">
        <f t="shared" si="195"/>
        <v/>
      </c>
      <c r="T821" t="str">
        <f t="shared" si="196"/>
        <v/>
      </c>
      <c r="U821" t="str">
        <f t="shared" si="197"/>
        <v/>
      </c>
      <c r="V821" t="str">
        <f>IF($T821="","",INDEX(CATEGORIAS!$A:$A,MATCH($T821,CATEGORIAS!$B:$B,0)))</f>
        <v/>
      </c>
      <c r="W821" t="str">
        <f>IF($U821="","",INDEX(SUBCATEGORIAS!$A:$A,MATCH($U821,SUBCATEGORIAS!$B:$B,0)))</f>
        <v/>
      </c>
      <c r="X821" t="str">
        <f t="shared" si="198"/>
        <v/>
      </c>
      <c r="Y821" t="str">
        <f t="shared" si="203"/>
        <v/>
      </c>
      <c r="Z821" t="str">
        <f t="shared" si="204"/>
        <v/>
      </c>
      <c r="AB821">
        <v>819</v>
      </c>
      <c r="AC821" t="str">
        <f t="shared" si="207"/>
        <v/>
      </c>
      <c r="AD821" t="str">
        <f>IFERROR(IF(MATCH($AC817,$P:$P,0)&gt;0,CONCATENATE("descripcion_larga: '",INDEX($S:$S,MATCH($AC817,$P:$P,0)),"',"),0),"")</f>
        <v>descripcion_larga: '0',</v>
      </c>
      <c r="AI821" t="str">
        <f>IF($D821="","",INDEX(CATEGORIAS!$A:$A,MATCH($D821,CATEGORIAS!$B:$B,0)))</f>
        <v/>
      </c>
      <c r="AJ821" t="str">
        <f>IF($E821="","",INDEX(SUBCATEGORIAS!$A:$A,MATCH($E821,SUBCATEGORIAS!$B:$B,0)))</f>
        <v/>
      </c>
      <c r="AK821" t="str">
        <f t="shared" si="199"/>
        <v/>
      </c>
      <c r="AM821" s="2" t="str">
        <f t="shared" si="205"/>
        <v/>
      </c>
      <c r="AN821" t="str">
        <f t="shared" si="206"/>
        <v/>
      </c>
      <c r="AO821" t="str">
        <f t="shared" si="200"/>
        <v/>
      </c>
      <c r="AP821" t="str">
        <f t="shared" si="201"/>
        <v/>
      </c>
    </row>
    <row r="822" spans="1:42" x14ac:dyDescent="0.25">
      <c r="A822" t="str">
        <f>IF(C822="","",MAX($A$2:A821)+1)</f>
        <v/>
      </c>
      <c r="B822" s="3" t="str">
        <f>IF(C822="","",IF(COUNTIF($C$2:$C821,$C822)=0,MAX($B$2:$B821)+1,""))</f>
        <v/>
      </c>
      <c r="L822" t="s">
        <v>625</v>
      </c>
      <c r="M822" s="3" t="str">
        <f t="shared" si="202"/>
        <v/>
      </c>
      <c r="N822" s="3" t="str">
        <f>IF(C822="","",IF(AND(C822&lt;&gt;"",D822&lt;&gt;"",E822&lt;&gt;"",I822&lt;&gt;"",M822&lt;&gt;"",J822&lt;&gt;"",IFERROR(MATCH(INDEX($B:$B,MATCH($C822,$C:$C,0)),IMAGENES!$B:$B,0),-1)&gt;0),"'si'","'no'"))</f>
        <v/>
      </c>
      <c r="P822" t="str">
        <f t="shared" si="192"/>
        <v/>
      </c>
      <c r="Q822" t="str">
        <f t="shared" si="193"/>
        <v/>
      </c>
      <c r="R822" t="str">
        <f t="shared" si="194"/>
        <v/>
      </c>
      <c r="S822" t="str">
        <f t="shared" si="195"/>
        <v/>
      </c>
      <c r="T822" t="str">
        <f t="shared" si="196"/>
        <v/>
      </c>
      <c r="U822" t="str">
        <f t="shared" si="197"/>
        <v/>
      </c>
      <c r="V822" t="str">
        <f>IF($T822="","",INDEX(CATEGORIAS!$A:$A,MATCH($T822,CATEGORIAS!$B:$B,0)))</f>
        <v/>
      </c>
      <c r="W822" t="str">
        <f>IF($U822="","",INDEX(SUBCATEGORIAS!$A:$A,MATCH($U822,SUBCATEGORIAS!$B:$B,0)))</f>
        <v/>
      </c>
      <c r="X822" t="str">
        <f t="shared" si="198"/>
        <v/>
      </c>
      <c r="Y822" t="str">
        <f t="shared" si="203"/>
        <v/>
      </c>
      <c r="Z822" t="str">
        <f t="shared" si="204"/>
        <v/>
      </c>
      <c r="AB822">
        <v>820</v>
      </c>
      <c r="AC822" t="str">
        <f t="shared" si="207"/>
        <v/>
      </c>
      <c r="AD822" t="str">
        <f>IFERROR(IF(MATCH($AC817,$P:$P,0)&gt;0,CONCATENATE("id_categoria: '",INDEX($V:$V,MATCH($AC817,$P:$P,0)),"',"),0),"")</f>
        <v>id_categoria: '2',</v>
      </c>
      <c r="AI822" t="str">
        <f>IF($D822="","",INDEX(CATEGORIAS!$A:$A,MATCH($D822,CATEGORIAS!$B:$B,0)))</f>
        <v/>
      </c>
      <c r="AJ822" t="str">
        <f>IF($E822="","",INDEX(SUBCATEGORIAS!$A:$A,MATCH($E822,SUBCATEGORIAS!$B:$B,0)))</f>
        <v/>
      </c>
      <c r="AK822" t="str">
        <f t="shared" si="199"/>
        <v/>
      </c>
      <c r="AM822" s="2" t="str">
        <f t="shared" si="205"/>
        <v/>
      </c>
      <c r="AN822" t="str">
        <f t="shared" si="206"/>
        <v/>
      </c>
      <c r="AO822" t="str">
        <f t="shared" si="200"/>
        <v/>
      </c>
      <c r="AP822" t="str">
        <f t="shared" si="201"/>
        <v/>
      </c>
    </row>
    <row r="823" spans="1:42" x14ac:dyDescent="0.25">
      <c r="A823" t="str">
        <f>IF(C823="","",MAX($A$2:A822)+1)</f>
        <v/>
      </c>
      <c r="B823" s="3" t="str">
        <f>IF(C823="","",IF(COUNTIF($C$2:$C822,$C823)=0,MAX($B$2:$B822)+1,""))</f>
        <v/>
      </c>
      <c r="L823" t="s">
        <v>625</v>
      </c>
      <c r="M823" s="3" t="str">
        <f t="shared" si="202"/>
        <v/>
      </c>
      <c r="N823" s="3" t="str">
        <f>IF(C823="","",IF(AND(C823&lt;&gt;"",D823&lt;&gt;"",E823&lt;&gt;"",I823&lt;&gt;"",M823&lt;&gt;"",J823&lt;&gt;"",IFERROR(MATCH(INDEX($B:$B,MATCH($C823,$C:$C,0)),IMAGENES!$B:$B,0),-1)&gt;0),"'si'","'no'"))</f>
        <v/>
      </c>
      <c r="P823" t="str">
        <f t="shared" si="192"/>
        <v/>
      </c>
      <c r="Q823" t="str">
        <f t="shared" si="193"/>
        <v/>
      </c>
      <c r="R823" t="str">
        <f t="shared" si="194"/>
        <v/>
      </c>
      <c r="S823" t="str">
        <f t="shared" si="195"/>
        <v/>
      </c>
      <c r="T823" t="str">
        <f t="shared" si="196"/>
        <v/>
      </c>
      <c r="U823" t="str">
        <f t="shared" si="197"/>
        <v/>
      </c>
      <c r="V823" t="str">
        <f>IF($T823="","",INDEX(CATEGORIAS!$A:$A,MATCH($T823,CATEGORIAS!$B:$B,0)))</f>
        <v/>
      </c>
      <c r="W823" t="str">
        <f>IF($U823="","",INDEX(SUBCATEGORIAS!$A:$A,MATCH($U823,SUBCATEGORIAS!$B:$B,0)))</f>
        <v/>
      </c>
      <c r="X823" t="str">
        <f t="shared" si="198"/>
        <v/>
      </c>
      <c r="Y823" t="str">
        <f t="shared" si="203"/>
        <v/>
      </c>
      <c r="Z823" t="str">
        <f t="shared" si="204"/>
        <v/>
      </c>
      <c r="AB823">
        <v>821</v>
      </c>
      <c r="AC823" t="str">
        <f t="shared" si="207"/>
        <v/>
      </c>
      <c r="AD823" t="str">
        <f>IFERROR(IF(MATCH($AC817,$P:$P,0)&gt;0,CONCATENATE("id_subcategoria: '",INDEX($W:$W,MATCH($AC817,$P:$P,0)),"',"),0),"")</f>
        <v>id_subcategoria: '28',</v>
      </c>
      <c r="AI823" t="str">
        <f>IF($D823="","",INDEX(CATEGORIAS!$A:$A,MATCH($D823,CATEGORIAS!$B:$B,0)))</f>
        <v/>
      </c>
      <c r="AJ823" t="str">
        <f>IF($E823="","",INDEX(SUBCATEGORIAS!$A:$A,MATCH($E823,SUBCATEGORIAS!$B:$B,0)))</f>
        <v/>
      </c>
      <c r="AK823" t="str">
        <f t="shared" si="199"/>
        <v/>
      </c>
      <c r="AM823" s="2" t="str">
        <f t="shared" si="205"/>
        <v/>
      </c>
      <c r="AN823" t="str">
        <f t="shared" si="206"/>
        <v/>
      </c>
      <c r="AO823" t="str">
        <f t="shared" si="200"/>
        <v/>
      </c>
      <c r="AP823" t="str">
        <f t="shared" si="201"/>
        <v/>
      </c>
    </row>
    <row r="824" spans="1:42" x14ac:dyDescent="0.25">
      <c r="A824" t="str">
        <f>IF(C824="","",MAX($A$2:A823)+1)</f>
        <v/>
      </c>
      <c r="B824" s="3" t="str">
        <f>IF(C824="","",IF(COUNTIF($C$2:$C823,$C824)=0,MAX($B$2:$B823)+1,""))</f>
        <v/>
      </c>
      <c r="L824" t="s">
        <v>625</v>
      </c>
      <c r="M824" s="3" t="str">
        <f t="shared" si="202"/>
        <v/>
      </c>
      <c r="N824" s="3" t="str">
        <f>IF(C824="","",IF(AND(C824&lt;&gt;"",D824&lt;&gt;"",E824&lt;&gt;"",I824&lt;&gt;"",M824&lt;&gt;"",J824&lt;&gt;"",IFERROR(MATCH(INDEX($B:$B,MATCH($C824,$C:$C,0)),IMAGENES!$B:$B,0),-1)&gt;0),"'si'","'no'"))</f>
        <v/>
      </c>
      <c r="P824" t="str">
        <f t="shared" si="192"/>
        <v/>
      </c>
      <c r="Q824" t="str">
        <f t="shared" si="193"/>
        <v/>
      </c>
      <c r="R824" t="str">
        <f t="shared" si="194"/>
        <v/>
      </c>
      <c r="S824" t="str">
        <f t="shared" si="195"/>
        <v/>
      </c>
      <c r="T824" t="str">
        <f t="shared" si="196"/>
        <v/>
      </c>
      <c r="U824" t="str">
        <f t="shared" si="197"/>
        <v/>
      </c>
      <c r="V824" t="str">
        <f>IF($T824="","",INDEX(CATEGORIAS!$A:$A,MATCH($T824,CATEGORIAS!$B:$B,0)))</f>
        <v/>
      </c>
      <c r="W824" t="str">
        <f>IF($U824="","",INDEX(SUBCATEGORIAS!$A:$A,MATCH($U824,SUBCATEGORIAS!$B:$B,0)))</f>
        <v/>
      </c>
      <c r="X824" t="str">
        <f t="shared" si="198"/>
        <v/>
      </c>
      <c r="Y824" t="str">
        <f t="shared" si="203"/>
        <v/>
      </c>
      <c r="Z824" t="str">
        <f t="shared" si="204"/>
        <v/>
      </c>
      <c r="AB824">
        <v>822</v>
      </c>
      <c r="AC824" t="str">
        <f t="shared" si="207"/>
        <v/>
      </c>
      <c r="AD824" t="str">
        <f>IFERROR(IF(MATCH($AC817,$P:$P,0)&gt;0,CONCATENATE("precio: ",INDEX($X:$X,MATCH($AC817,$P:$P,0)),","),0),"")</f>
        <v>precio: 3000,</v>
      </c>
      <c r="AI824" t="str">
        <f>IF($D824="","",INDEX(CATEGORIAS!$A:$A,MATCH($D824,CATEGORIAS!$B:$B,0)))</f>
        <v/>
      </c>
      <c r="AJ824" t="str">
        <f>IF($E824="","",INDEX(SUBCATEGORIAS!$A:$A,MATCH($E824,SUBCATEGORIAS!$B:$B,0)))</f>
        <v/>
      </c>
      <c r="AK824" t="str">
        <f t="shared" si="199"/>
        <v/>
      </c>
      <c r="AM824" s="2" t="str">
        <f t="shared" si="205"/>
        <v/>
      </c>
      <c r="AN824" t="str">
        <f t="shared" si="206"/>
        <v/>
      </c>
      <c r="AO824" t="str">
        <f t="shared" si="200"/>
        <v/>
      </c>
      <c r="AP824" t="str">
        <f t="shared" si="201"/>
        <v/>
      </c>
    </row>
    <row r="825" spans="1:42" x14ac:dyDescent="0.25">
      <c r="A825" t="str">
        <f>IF(C825="","",MAX($A$2:A824)+1)</f>
        <v/>
      </c>
      <c r="B825" s="3" t="str">
        <f>IF(C825="","",IF(COUNTIF($C$2:$C824,$C825)=0,MAX($B$2:$B824)+1,""))</f>
        <v/>
      </c>
      <c r="L825" t="s">
        <v>625</v>
      </c>
      <c r="M825" s="3" t="str">
        <f t="shared" si="202"/>
        <v/>
      </c>
      <c r="N825" s="3" t="str">
        <f>IF(C825="","",IF(AND(C825&lt;&gt;"",D825&lt;&gt;"",E825&lt;&gt;"",I825&lt;&gt;"",M825&lt;&gt;"",J825&lt;&gt;"",IFERROR(MATCH(INDEX($B:$B,MATCH($C825,$C:$C,0)),IMAGENES!$B:$B,0),-1)&gt;0),"'si'","'no'"))</f>
        <v/>
      </c>
      <c r="P825" t="str">
        <f t="shared" si="192"/>
        <v/>
      </c>
      <c r="Q825" t="str">
        <f t="shared" si="193"/>
        <v/>
      </c>
      <c r="R825" t="str">
        <f t="shared" si="194"/>
        <v/>
      </c>
      <c r="S825" t="str">
        <f t="shared" si="195"/>
        <v/>
      </c>
      <c r="T825" t="str">
        <f t="shared" si="196"/>
        <v/>
      </c>
      <c r="U825" t="str">
        <f t="shared" si="197"/>
        <v/>
      </c>
      <c r="V825" t="str">
        <f>IF($T825="","",INDEX(CATEGORIAS!$A:$A,MATCH($T825,CATEGORIAS!$B:$B,0)))</f>
        <v/>
      </c>
      <c r="W825" t="str">
        <f>IF($U825="","",INDEX(SUBCATEGORIAS!$A:$A,MATCH($U825,SUBCATEGORIAS!$B:$B,0)))</f>
        <v/>
      </c>
      <c r="X825" t="str">
        <f t="shared" si="198"/>
        <v/>
      </c>
      <c r="Y825" t="str">
        <f t="shared" si="203"/>
        <v/>
      </c>
      <c r="Z825" t="str">
        <f t="shared" si="204"/>
        <v/>
      </c>
      <c r="AB825">
        <v>823</v>
      </c>
      <c r="AC825" t="str">
        <f t="shared" si="207"/>
        <v/>
      </c>
      <c r="AD825" t="str">
        <f>IFERROR(IF(MATCH($AC817,$P:$P,0)&gt;0,CONCATENATE("video: ",IF(OR(INDEX($Y:$Y,MATCH($AC817,$P:$P,0))=0,INDEX($Y:$Y,MATCH($AC817,$P:$P,0))=" ",INDEX($Y:$Y,MATCH($AC817,$P:$P,0))=""),CONCATENATE(CHAR(39),CHAR(39)),CONCATENATE(CHAR(39),INDEX($Y:$Y,MATCH($AC817,$P:$P,0)),CHAR(39))),","),0),"")</f>
        <v>video: '',</v>
      </c>
      <c r="AI825" t="str">
        <f>IF($D825="","",INDEX(CATEGORIAS!$A:$A,MATCH($D825,CATEGORIAS!$B:$B,0)))</f>
        <v/>
      </c>
      <c r="AJ825" t="str">
        <f>IF($E825="","",INDEX(SUBCATEGORIAS!$A:$A,MATCH($E825,SUBCATEGORIAS!$B:$B,0)))</f>
        <v/>
      </c>
      <c r="AK825" t="str">
        <f t="shared" si="199"/>
        <v/>
      </c>
      <c r="AM825" s="2" t="str">
        <f t="shared" si="205"/>
        <v/>
      </c>
      <c r="AN825" t="str">
        <f t="shared" si="206"/>
        <v/>
      </c>
      <c r="AO825" t="str">
        <f t="shared" si="200"/>
        <v/>
      </c>
      <c r="AP825" t="str">
        <f t="shared" si="201"/>
        <v/>
      </c>
    </row>
    <row r="826" spans="1:42" x14ac:dyDescent="0.25">
      <c r="A826" t="str">
        <f>IF(C826="","",MAX($A$2:A825)+1)</f>
        <v/>
      </c>
      <c r="B826" s="3" t="str">
        <f>IF(C826="","",IF(COUNTIF($C$2:$C825,$C826)=0,MAX($B$2:$B825)+1,""))</f>
        <v/>
      </c>
      <c r="L826" t="s">
        <v>625</v>
      </c>
      <c r="M826" s="3" t="str">
        <f t="shared" si="202"/>
        <v/>
      </c>
      <c r="N826" s="3" t="str">
        <f>IF(C826="","",IF(AND(C826&lt;&gt;"",D826&lt;&gt;"",E826&lt;&gt;"",I826&lt;&gt;"",M826&lt;&gt;"",J826&lt;&gt;"",IFERROR(MATCH(INDEX($B:$B,MATCH($C826,$C:$C,0)),IMAGENES!$B:$B,0),-1)&gt;0),"'si'","'no'"))</f>
        <v/>
      </c>
      <c r="P826" t="str">
        <f t="shared" si="192"/>
        <v/>
      </c>
      <c r="Q826" t="str">
        <f t="shared" si="193"/>
        <v/>
      </c>
      <c r="R826" t="str">
        <f t="shared" si="194"/>
        <v/>
      </c>
      <c r="S826" t="str">
        <f t="shared" si="195"/>
        <v/>
      </c>
      <c r="T826" t="str">
        <f t="shared" si="196"/>
        <v/>
      </c>
      <c r="U826" t="str">
        <f t="shared" si="197"/>
        <v/>
      </c>
      <c r="V826" t="str">
        <f>IF($T826="","",INDEX(CATEGORIAS!$A:$A,MATCH($T826,CATEGORIAS!$B:$B,0)))</f>
        <v/>
      </c>
      <c r="W826" t="str">
        <f>IF($U826="","",INDEX(SUBCATEGORIAS!$A:$A,MATCH($U826,SUBCATEGORIAS!$B:$B,0)))</f>
        <v/>
      </c>
      <c r="X826" t="str">
        <f t="shared" si="198"/>
        <v/>
      </c>
      <c r="Y826" t="str">
        <f t="shared" si="203"/>
        <v/>
      </c>
      <c r="Z826" t="str">
        <f t="shared" si="204"/>
        <v/>
      </c>
      <c r="AB826">
        <v>824</v>
      </c>
      <c r="AC826" t="str">
        <f t="shared" si="207"/>
        <v/>
      </c>
      <c r="AD826" t="str">
        <f>IFERROR(IF(MATCH($AC817,$P:$P,0)&gt;0,CONCATENATE("disponible: ",INDEX($Z:$Z,MATCH($AC817,$P:$P,0)),","),0),"")</f>
        <v>disponible: 'si',</v>
      </c>
      <c r="AI826" t="str">
        <f>IF($D826="","",INDEX(CATEGORIAS!$A:$A,MATCH($D826,CATEGORIAS!$B:$B,0)))</f>
        <v/>
      </c>
      <c r="AJ826" t="str">
        <f>IF($E826="","",INDEX(SUBCATEGORIAS!$A:$A,MATCH($E826,SUBCATEGORIAS!$B:$B,0)))</f>
        <v/>
      </c>
      <c r="AK826" t="str">
        <f t="shared" si="199"/>
        <v/>
      </c>
      <c r="AM826" s="2" t="str">
        <f t="shared" si="205"/>
        <v/>
      </c>
      <c r="AN826" t="str">
        <f t="shared" si="206"/>
        <v/>
      </c>
      <c r="AO826" t="str">
        <f t="shared" si="200"/>
        <v/>
      </c>
      <c r="AP826" t="str">
        <f t="shared" si="201"/>
        <v/>
      </c>
    </row>
    <row r="827" spans="1:42" x14ac:dyDescent="0.25">
      <c r="A827" t="str">
        <f>IF(C827="","",MAX($A$2:A826)+1)</f>
        <v/>
      </c>
      <c r="B827" s="3" t="str">
        <f>IF(C827="","",IF(COUNTIF($C$2:$C826,$C827)=0,MAX($B$2:$B826)+1,""))</f>
        <v/>
      </c>
      <c r="L827" t="s">
        <v>625</v>
      </c>
      <c r="M827" s="3" t="str">
        <f t="shared" si="202"/>
        <v/>
      </c>
      <c r="N827" s="3" t="str">
        <f>IF(C827="","",IF(AND(C827&lt;&gt;"",D827&lt;&gt;"",E827&lt;&gt;"",I827&lt;&gt;"",M827&lt;&gt;"",J827&lt;&gt;"",IFERROR(MATCH(INDEX($B:$B,MATCH($C827,$C:$C,0)),IMAGENES!$B:$B,0),-1)&gt;0),"'si'","'no'"))</f>
        <v/>
      </c>
      <c r="P827" t="str">
        <f t="shared" si="192"/>
        <v/>
      </c>
      <c r="Q827" t="str">
        <f t="shared" si="193"/>
        <v/>
      </c>
      <c r="R827" t="str">
        <f t="shared" si="194"/>
        <v/>
      </c>
      <c r="S827" t="str">
        <f t="shared" si="195"/>
        <v/>
      </c>
      <c r="T827" t="str">
        <f t="shared" si="196"/>
        <v/>
      </c>
      <c r="U827" t="str">
        <f t="shared" si="197"/>
        <v/>
      </c>
      <c r="V827" t="str">
        <f>IF($T827="","",INDEX(CATEGORIAS!$A:$A,MATCH($T827,CATEGORIAS!$B:$B,0)))</f>
        <v/>
      </c>
      <c r="W827" t="str">
        <f>IF($U827="","",INDEX(SUBCATEGORIAS!$A:$A,MATCH($U827,SUBCATEGORIAS!$B:$B,0)))</f>
        <v/>
      </c>
      <c r="X827" t="str">
        <f t="shared" si="198"/>
        <v/>
      </c>
      <c r="Y827" t="str">
        <f t="shared" si="203"/>
        <v/>
      </c>
      <c r="Z827" t="str">
        <f t="shared" si="204"/>
        <v/>
      </c>
      <c r="AB827">
        <v>825</v>
      </c>
      <c r="AC827" t="str">
        <f t="shared" si="207"/>
        <v/>
      </c>
      <c r="AD827" t="str">
        <f>IFERROR(IF(MATCH($AC817,$P:$P,0)&gt;0,"},",0),"")</f>
        <v>},</v>
      </c>
      <c r="AI827" t="str">
        <f>IF($D827="","",INDEX(CATEGORIAS!$A:$A,MATCH($D827,CATEGORIAS!$B:$B,0)))</f>
        <v/>
      </c>
      <c r="AJ827" t="str">
        <f>IF($E827="","",INDEX(SUBCATEGORIAS!$A:$A,MATCH($E827,SUBCATEGORIAS!$B:$B,0)))</f>
        <v/>
      </c>
      <c r="AK827" t="str">
        <f t="shared" si="199"/>
        <v/>
      </c>
      <c r="AM827" s="2" t="str">
        <f t="shared" si="205"/>
        <v/>
      </c>
      <c r="AN827" t="str">
        <f t="shared" si="206"/>
        <v/>
      </c>
      <c r="AO827" t="str">
        <f t="shared" si="200"/>
        <v/>
      </c>
      <c r="AP827" t="str">
        <f t="shared" si="201"/>
        <v/>
      </c>
    </row>
    <row r="828" spans="1:42" x14ac:dyDescent="0.25">
      <c r="A828" t="str">
        <f>IF(C828="","",MAX($A$2:A827)+1)</f>
        <v/>
      </c>
      <c r="B828" s="3" t="str">
        <f>IF(C828="","",IF(COUNTIF($C$2:$C827,$C828)=0,MAX($B$2:$B827)+1,""))</f>
        <v/>
      </c>
      <c r="L828" t="s">
        <v>625</v>
      </c>
      <c r="M828" s="3" t="str">
        <f t="shared" si="202"/>
        <v/>
      </c>
      <c r="N828" s="3" t="str">
        <f>IF(C828="","",IF(AND(C828&lt;&gt;"",D828&lt;&gt;"",E828&lt;&gt;"",I828&lt;&gt;"",M828&lt;&gt;"",J828&lt;&gt;"",IFERROR(MATCH(INDEX($B:$B,MATCH($C828,$C:$C,0)),IMAGENES!$B:$B,0),-1)&gt;0),"'si'","'no'"))</f>
        <v/>
      </c>
      <c r="P828" t="str">
        <f t="shared" si="192"/>
        <v/>
      </c>
      <c r="Q828" t="str">
        <f t="shared" si="193"/>
        <v/>
      </c>
      <c r="R828" t="str">
        <f t="shared" si="194"/>
        <v/>
      </c>
      <c r="S828" t="str">
        <f t="shared" si="195"/>
        <v/>
      </c>
      <c r="T828" t="str">
        <f t="shared" si="196"/>
        <v/>
      </c>
      <c r="U828" t="str">
        <f t="shared" si="197"/>
        <v/>
      </c>
      <c r="V828" t="str">
        <f>IF($T828="","",INDEX(CATEGORIAS!$A:$A,MATCH($T828,CATEGORIAS!$B:$B,0)))</f>
        <v/>
      </c>
      <c r="W828" t="str">
        <f>IF($U828="","",INDEX(SUBCATEGORIAS!$A:$A,MATCH($U828,SUBCATEGORIAS!$B:$B,0)))</f>
        <v/>
      </c>
      <c r="X828" t="str">
        <f t="shared" si="198"/>
        <v/>
      </c>
      <c r="Y828" t="str">
        <f t="shared" si="203"/>
        <v/>
      </c>
      <c r="Z828" t="str">
        <f t="shared" si="204"/>
        <v/>
      </c>
      <c r="AB828">
        <v>826</v>
      </c>
      <c r="AC828">
        <f t="shared" si="207"/>
        <v>76</v>
      </c>
      <c r="AD828" t="str">
        <f>IFERROR(IF(MATCH($AC828,$P:$P,0)&gt;0,"{",0),"")</f>
        <v>{</v>
      </c>
      <c r="AI828" t="str">
        <f>IF($D828="","",INDEX(CATEGORIAS!$A:$A,MATCH($D828,CATEGORIAS!$B:$B,0)))</f>
        <v/>
      </c>
      <c r="AJ828" t="str">
        <f>IF($E828="","",INDEX(SUBCATEGORIAS!$A:$A,MATCH($E828,SUBCATEGORIAS!$B:$B,0)))</f>
        <v/>
      </c>
      <c r="AK828" t="str">
        <f t="shared" si="199"/>
        <v/>
      </c>
      <c r="AM828" s="2" t="str">
        <f t="shared" si="205"/>
        <v/>
      </c>
      <c r="AN828" t="str">
        <f t="shared" si="206"/>
        <v/>
      </c>
      <c r="AO828" t="str">
        <f t="shared" si="200"/>
        <v/>
      </c>
      <c r="AP828" t="str">
        <f t="shared" si="201"/>
        <v/>
      </c>
    </row>
    <row r="829" spans="1:42" x14ac:dyDescent="0.25">
      <c r="A829" t="str">
        <f>IF(C829="","",MAX($A$2:A828)+1)</f>
        <v/>
      </c>
      <c r="B829" s="3" t="str">
        <f>IF(C829="","",IF(COUNTIF($C$2:$C828,$C829)=0,MAX($B$2:$B828)+1,""))</f>
        <v/>
      </c>
      <c r="L829" t="s">
        <v>625</v>
      </c>
      <c r="M829" s="3" t="str">
        <f t="shared" si="202"/>
        <v/>
      </c>
      <c r="N829" s="3" t="str">
        <f>IF(C829="","",IF(AND(C829&lt;&gt;"",D829&lt;&gt;"",E829&lt;&gt;"",I829&lt;&gt;"",M829&lt;&gt;"",J829&lt;&gt;"",IFERROR(MATCH(INDEX($B:$B,MATCH($C829,$C:$C,0)),IMAGENES!$B:$B,0),-1)&gt;0),"'si'","'no'"))</f>
        <v/>
      </c>
      <c r="P829" t="str">
        <f t="shared" si="192"/>
        <v/>
      </c>
      <c r="Q829" t="str">
        <f t="shared" si="193"/>
        <v/>
      </c>
      <c r="R829" t="str">
        <f t="shared" si="194"/>
        <v/>
      </c>
      <c r="S829" t="str">
        <f t="shared" si="195"/>
        <v/>
      </c>
      <c r="T829" t="str">
        <f t="shared" si="196"/>
        <v/>
      </c>
      <c r="U829" t="str">
        <f t="shared" si="197"/>
        <v/>
      </c>
      <c r="V829" t="str">
        <f>IF($T829="","",INDEX(CATEGORIAS!$A:$A,MATCH($T829,CATEGORIAS!$B:$B,0)))</f>
        <v/>
      </c>
      <c r="W829" t="str">
        <f>IF($U829="","",INDEX(SUBCATEGORIAS!$A:$A,MATCH($U829,SUBCATEGORIAS!$B:$B,0)))</f>
        <v/>
      </c>
      <c r="X829" t="str">
        <f t="shared" si="198"/>
        <v/>
      </c>
      <c r="Y829" t="str">
        <f t="shared" si="203"/>
        <v/>
      </c>
      <c r="Z829" t="str">
        <f t="shared" si="204"/>
        <v/>
      </c>
      <c r="AB829">
        <v>827</v>
      </c>
      <c r="AC829" t="str">
        <f t="shared" si="207"/>
        <v/>
      </c>
      <c r="AD829" t="str">
        <f>IFERROR(IF(MATCH($AC828,$P:$P,0)&gt;0,CONCATENATE("id_articulo: ",$AC828,","),0),"")</f>
        <v>id_articulo: 76,</v>
      </c>
      <c r="AI829" t="str">
        <f>IF($D829="","",INDEX(CATEGORIAS!$A:$A,MATCH($D829,CATEGORIAS!$B:$B,0)))</f>
        <v/>
      </c>
      <c r="AJ829" t="str">
        <f>IF($E829="","",INDEX(SUBCATEGORIAS!$A:$A,MATCH($E829,SUBCATEGORIAS!$B:$B,0)))</f>
        <v/>
      </c>
      <c r="AK829" t="str">
        <f t="shared" si="199"/>
        <v/>
      </c>
      <c r="AM829" s="2" t="str">
        <f t="shared" si="205"/>
        <v/>
      </c>
      <c r="AN829" t="str">
        <f t="shared" si="206"/>
        <v/>
      </c>
      <c r="AO829" t="str">
        <f t="shared" si="200"/>
        <v/>
      </c>
      <c r="AP829" t="str">
        <f t="shared" si="201"/>
        <v/>
      </c>
    </row>
    <row r="830" spans="1:42" x14ac:dyDescent="0.25">
      <c r="A830" t="str">
        <f>IF(C830="","",MAX($A$2:A829)+1)</f>
        <v/>
      </c>
      <c r="B830" s="3" t="str">
        <f>IF(C830="","",IF(COUNTIF($C$2:$C829,$C830)=0,MAX($B$2:$B829)+1,""))</f>
        <v/>
      </c>
      <c r="L830" t="s">
        <v>625</v>
      </c>
      <c r="M830" s="3" t="str">
        <f t="shared" si="202"/>
        <v/>
      </c>
      <c r="N830" s="3" t="str">
        <f>IF(C830="","",IF(AND(C830&lt;&gt;"",D830&lt;&gt;"",E830&lt;&gt;"",I830&lt;&gt;"",M830&lt;&gt;"",J830&lt;&gt;"",IFERROR(MATCH(INDEX($B:$B,MATCH($C830,$C:$C,0)),IMAGENES!$B:$B,0),-1)&gt;0),"'si'","'no'"))</f>
        <v/>
      </c>
      <c r="P830" t="str">
        <f t="shared" si="192"/>
        <v/>
      </c>
      <c r="Q830" t="str">
        <f t="shared" si="193"/>
        <v/>
      </c>
      <c r="R830" t="str">
        <f t="shared" si="194"/>
        <v/>
      </c>
      <c r="S830" t="str">
        <f t="shared" si="195"/>
        <v/>
      </c>
      <c r="T830" t="str">
        <f t="shared" si="196"/>
        <v/>
      </c>
      <c r="U830" t="str">
        <f t="shared" si="197"/>
        <v/>
      </c>
      <c r="V830" t="str">
        <f>IF($T830="","",INDEX(CATEGORIAS!$A:$A,MATCH($T830,CATEGORIAS!$B:$B,0)))</f>
        <v/>
      </c>
      <c r="W830" t="str">
        <f>IF($U830="","",INDEX(SUBCATEGORIAS!$A:$A,MATCH($U830,SUBCATEGORIAS!$B:$B,0)))</f>
        <v/>
      </c>
      <c r="X830" t="str">
        <f t="shared" si="198"/>
        <v/>
      </c>
      <c r="Y830" t="str">
        <f t="shared" si="203"/>
        <v/>
      </c>
      <c r="Z830" t="str">
        <f t="shared" si="204"/>
        <v/>
      </c>
      <c r="AB830">
        <v>828</v>
      </c>
      <c r="AC830" t="str">
        <f t="shared" si="207"/>
        <v/>
      </c>
      <c r="AD830" t="str">
        <f>IFERROR(IF(MATCH($AC828,$P:$P,0)&gt;0,CONCATENATE("nombre: '",INDEX($Q:$Q,MATCH($AC828,$P:$P,0)),"',"),0),"")</f>
        <v>nombre: 'Tabla porta incienso 7 chakras (Morado oscuro)',</v>
      </c>
      <c r="AI830" t="str">
        <f>IF($D830="","",INDEX(CATEGORIAS!$A:$A,MATCH($D830,CATEGORIAS!$B:$B,0)))</f>
        <v/>
      </c>
      <c r="AJ830" t="str">
        <f>IF($E830="","",INDEX(SUBCATEGORIAS!$A:$A,MATCH($E830,SUBCATEGORIAS!$B:$B,0)))</f>
        <v/>
      </c>
      <c r="AK830" t="str">
        <f t="shared" si="199"/>
        <v/>
      </c>
      <c r="AM830" s="2" t="str">
        <f t="shared" si="205"/>
        <v/>
      </c>
      <c r="AN830" t="str">
        <f t="shared" si="206"/>
        <v/>
      </c>
      <c r="AO830" t="str">
        <f t="shared" si="200"/>
        <v/>
      </c>
      <c r="AP830" t="str">
        <f t="shared" si="201"/>
        <v/>
      </c>
    </row>
    <row r="831" spans="1:42" x14ac:dyDescent="0.25">
      <c r="A831" t="str">
        <f>IF(C831="","",MAX($A$2:A830)+1)</f>
        <v/>
      </c>
      <c r="B831" s="3" t="str">
        <f>IF(C831="","",IF(COUNTIF($C$2:$C830,$C831)=0,MAX($B$2:$B830)+1,""))</f>
        <v/>
      </c>
      <c r="L831" t="s">
        <v>625</v>
      </c>
      <c r="M831" s="3" t="str">
        <f t="shared" si="202"/>
        <v/>
      </c>
      <c r="N831" s="3" t="str">
        <f>IF(C831="","",IF(AND(C831&lt;&gt;"",D831&lt;&gt;"",E831&lt;&gt;"",I831&lt;&gt;"",M831&lt;&gt;"",J831&lt;&gt;"",IFERROR(MATCH(INDEX($B:$B,MATCH($C831,$C:$C,0)),IMAGENES!$B:$B,0),-1)&gt;0),"'si'","'no'"))</f>
        <v/>
      </c>
      <c r="P831" t="str">
        <f t="shared" si="192"/>
        <v/>
      </c>
      <c r="Q831" t="str">
        <f t="shared" si="193"/>
        <v/>
      </c>
      <c r="R831" t="str">
        <f t="shared" si="194"/>
        <v/>
      </c>
      <c r="S831" t="str">
        <f t="shared" si="195"/>
        <v/>
      </c>
      <c r="T831" t="str">
        <f t="shared" si="196"/>
        <v/>
      </c>
      <c r="U831" t="str">
        <f t="shared" si="197"/>
        <v/>
      </c>
      <c r="V831" t="str">
        <f>IF($T831="","",INDEX(CATEGORIAS!$A:$A,MATCH($T831,CATEGORIAS!$B:$B,0)))</f>
        <v/>
      </c>
      <c r="W831" t="str">
        <f>IF($U831="","",INDEX(SUBCATEGORIAS!$A:$A,MATCH($U831,SUBCATEGORIAS!$B:$B,0)))</f>
        <v/>
      </c>
      <c r="X831" t="str">
        <f t="shared" si="198"/>
        <v/>
      </c>
      <c r="Y831" t="str">
        <f t="shared" si="203"/>
        <v/>
      </c>
      <c r="Z831" t="str">
        <f t="shared" si="204"/>
        <v/>
      </c>
      <c r="AB831">
        <v>829</v>
      </c>
      <c r="AC831" t="str">
        <f t="shared" si="207"/>
        <v/>
      </c>
      <c r="AD831" t="str">
        <f>IFERROR(IF(MATCH($AC828,$P:$P,0)&gt;0,CONCATENATE("descripcion: '",INDEX($R:$R,MATCH($AC828,$P:$P,0)),"',"),0),"")</f>
        <v>descripcion: 'Tabla porta incienso 7 Chakras, ideal para quemar inciensos en tu hogar. Medidas:28cm de Largo x 3,9cm de Ancho (aprox.)',</v>
      </c>
      <c r="AI831" t="str">
        <f>IF($D831="","",INDEX(CATEGORIAS!$A:$A,MATCH($D831,CATEGORIAS!$B:$B,0)))</f>
        <v/>
      </c>
      <c r="AJ831" t="str">
        <f>IF($E831="","",INDEX(SUBCATEGORIAS!$A:$A,MATCH($E831,SUBCATEGORIAS!$B:$B,0)))</f>
        <v/>
      </c>
      <c r="AK831" t="str">
        <f t="shared" si="199"/>
        <v/>
      </c>
      <c r="AM831" s="2" t="str">
        <f t="shared" si="205"/>
        <v/>
      </c>
      <c r="AN831" t="str">
        <f t="shared" si="206"/>
        <v/>
      </c>
      <c r="AO831" t="str">
        <f t="shared" si="200"/>
        <v/>
      </c>
      <c r="AP831" t="str">
        <f t="shared" si="201"/>
        <v/>
      </c>
    </row>
    <row r="832" spans="1:42" x14ac:dyDescent="0.25">
      <c r="A832" t="str">
        <f>IF(C832="","",MAX($A$2:A831)+1)</f>
        <v/>
      </c>
      <c r="B832" s="3" t="str">
        <f>IF(C832="","",IF(COUNTIF($C$2:$C831,$C832)=0,MAX($B$2:$B831)+1,""))</f>
        <v/>
      </c>
      <c r="L832" t="s">
        <v>625</v>
      </c>
      <c r="M832" s="3" t="str">
        <f t="shared" si="202"/>
        <v/>
      </c>
      <c r="N832" s="3" t="str">
        <f>IF(C832="","",IF(AND(C832&lt;&gt;"",D832&lt;&gt;"",E832&lt;&gt;"",I832&lt;&gt;"",M832&lt;&gt;"",J832&lt;&gt;"",IFERROR(MATCH(INDEX($B:$B,MATCH($C832,$C:$C,0)),IMAGENES!$B:$B,0),-1)&gt;0),"'si'","'no'"))</f>
        <v/>
      </c>
      <c r="P832" t="str">
        <f t="shared" si="192"/>
        <v/>
      </c>
      <c r="Q832" t="str">
        <f t="shared" si="193"/>
        <v/>
      </c>
      <c r="R832" t="str">
        <f t="shared" si="194"/>
        <v/>
      </c>
      <c r="S832" t="str">
        <f t="shared" si="195"/>
        <v/>
      </c>
      <c r="T832" t="str">
        <f t="shared" si="196"/>
        <v/>
      </c>
      <c r="U832" t="str">
        <f t="shared" si="197"/>
        <v/>
      </c>
      <c r="V832" t="str">
        <f>IF($T832="","",INDEX(CATEGORIAS!$A:$A,MATCH($T832,CATEGORIAS!$B:$B,0)))</f>
        <v/>
      </c>
      <c r="W832" t="str">
        <f>IF($U832="","",INDEX(SUBCATEGORIAS!$A:$A,MATCH($U832,SUBCATEGORIAS!$B:$B,0)))</f>
        <v/>
      </c>
      <c r="X832" t="str">
        <f t="shared" si="198"/>
        <v/>
      </c>
      <c r="Y832" t="str">
        <f t="shared" si="203"/>
        <v/>
      </c>
      <c r="Z832" t="str">
        <f t="shared" si="204"/>
        <v/>
      </c>
      <c r="AB832">
        <v>830</v>
      </c>
      <c r="AC832" t="str">
        <f t="shared" si="207"/>
        <v/>
      </c>
      <c r="AD832" t="str">
        <f>IFERROR(IF(MATCH($AC828,$P:$P,0)&gt;0,CONCATENATE("descripcion_larga: '",INDEX($S:$S,MATCH($AC828,$P:$P,0)),"',"),0),"")</f>
        <v>descripcion_larga: '0',</v>
      </c>
      <c r="AI832" t="str">
        <f>IF($D832="","",INDEX(CATEGORIAS!$A:$A,MATCH($D832,CATEGORIAS!$B:$B,0)))</f>
        <v/>
      </c>
      <c r="AJ832" t="str">
        <f>IF($E832="","",INDEX(SUBCATEGORIAS!$A:$A,MATCH($E832,SUBCATEGORIAS!$B:$B,0)))</f>
        <v/>
      </c>
      <c r="AK832" t="str">
        <f t="shared" si="199"/>
        <v/>
      </c>
      <c r="AM832" s="2" t="str">
        <f t="shared" si="205"/>
        <v/>
      </c>
      <c r="AN832" t="str">
        <f t="shared" si="206"/>
        <v/>
      </c>
      <c r="AO832" t="str">
        <f t="shared" si="200"/>
        <v/>
      </c>
      <c r="AP832" t="str">
        <f t="shared" si="201"/>
        <v/>
      </c>
    </row>
    <row r="833" spans="1:42" x14ac:dyDescent="0.25">
      <c r="A833" t="str">
        <f>IF(C833="","",MAX($A$2:A832)+1)</f>
        <v/>
      </c>
      <c r="B833" s="3" t="str">
        <f>IF(C833="","",IF(COUNTIF($C$2:$C832,$C833)=0,MAX($B$2:$B832)+1,""))</f>
        <v/>
      </c>
      <c r="L833" t="s">
        <v>625</v>
      </c>
      <c r="M833" s="3" t="str">
        <f t="shared" si="202"/>
        <v/>
      </c>
      <c r="N833" s="3" t="str">
        <f>IF(C833="","",IF(AND(C833&lt;&gt;"",D833&lt;&gt;"",E833&lt;&gt;"",I833&lt;&gt;"",M833&lt;&gt;"",J833&lt;&gt;"",IFERROR(MATCH(INDEX($B:$B,MATCH($C833,$C:$C,0)),IMAGENES!$B:$B,0),-1)&gt;0),"'si'","'no'"))</f>
        <v/>
      </c>
      <c r="P833" t="str">
        <f t="shared" si="192"/>
        <v/>
      </c>
      <c r="Q833" t="str">
        <f t="shared" si="193"/>
        <v/>
      </c>
      <c r="R833" t="str">
        <f t="shared" si="194"/>
        <v/>
      </c>
      <c r="S833" t="str">
        <f t="shared" si="195"/>
        <v/>
      </c>
      <c r="T833" t="str">
        <f t="shared" si="196"/>
        <v/>
      </c>
      <c r="U833" t="str">
        <f t="shared" si="197"/>
        <v/>
      </c>
      <c r="V833" t="str">
        <f>IF($T833="","",INDEX(CATEGORIAS!$A:$A,MATCH($T833,CATEGORIAS!$B:$B,0)))</f>
        <v/>
      </c>
      <c r="W833" t="str">
        <f>IF($U833="","",INDEX(SUBCATEGORIAS!$A:$A,MATCH($U833,SUBCATEGORIAS!$B:$B,0)))</f>
        <v/>
      </c>
      <c r="X833" t="str">
        <f t="shared" si="198"/>
        <v/>
      </c>
      <c r="Y833" t="str">
        <f t="shared" si="203"/>
        <v/>
      </c>
      <c r="Z833" t="str">
        <f t="shared" si="204"/>
        <v/>
      </c>
      <c r="AB833">
        <v>831</v>
      </c>
      <c r="AC833" t="str">
        <f t="shared" si="207"/>
        <v/>
      </c>
      <c r="AD833" t="str">
        <f>IFERROR(IF(MATCH($AC828,$P:$P,0)&gt;0,CONCATENATE("id_categoria: '",INDEX($V:$V,MATCH($AC828,$P:$P,0)),"',"),0),"")</f>
        <v>id_categoria: '2',</v>
      </c>
      <c r="AI833" t="str">
        <f>IF($D833="","",INDEX(CATEGORIAS!$A:$A,MATCH($D833,CATEGORIAS!$B:$B,0)))</f>
        <v/>
      </c>
      <c r="AJ833" t="str">
        <f>IF($E833="","",INDEX(SUBCATEGORIAS!$A:$A,MATCH($E833,SUBCATEGORIAS!$B:$B,0)))</f>
        <v/>
      </c>
      <c r="AK833" t="str">
        <f t="shared" si="199"/>
        <v/>
      </c>
      <c r="AM833" s="2" t="str">
        <f t="shared" si="205"/>
        <v/>
      </c>
      <c r="AN833" t="str">
        <f t="shared" si="206"/>
        <v/>
      </c>
      <c r="AO833" t="str">
        <f t="shared" si="200"/>
        <v/>
      </c>
      <c r="AP833" t="str">
        <f t="shared" si="201"/>
        <v/>
      </c>
    </row>
    <row r="834" spans="1:42" x14ac:dyDescent="0.25">
      <c r="A834" t="str">
        <f>IF(C834="","",MAX($A$2:A833)+1)</f>
        <v/>
      </c>
      <c r="B834" s="3" t="str">
        <f>IF(C834="","",IF(COUNTIF($C$2:$C833,$C834)=0,MAX($B$2:$B833)+1,""))</f>
        <v/>
      </c>
      <c r="L834" t="s">
        <v>625</v>
      </c>
      <c r="M834" s="3" t="str">
        <f t="shared" si="202"/>
        <v/>
      </c>
      <c r="N834" s="3" t="str">
        <f>IF(C834="","",IF(AND(C834&lt;&gt;"",D834&lt;&gt;"",E834&lt;&gt;"",I834&lt;&gt;"",M834&lt;&gt;"",J834&lt;&gt;"",IFERROR(MATCH(INDEX($B:$B,MATCH($C834,$C:$C,0)),IMAGENES!$B:$B,0),-1)&gt;0),"'si'","'no'"))</f>
        <v/>
      </c>
      <c r="P834" t="str">
        <f t="shared" si="192"/>
        <v/>
      </c>
      <c r="Q834" t="str">
        <f t="shared" si="193"/>
        <v/>
      </c>
      <c r="R834" t="str">
        <f t="shared" si="194"/>
        <v/>
      </c>
      <c r="S834" t="str">
        <f t="shared" si="195"/>
        <v/>
      </c>
      <c r="T834" t="str">
        <f t="shared" si="196"/>
        <v/>
      </c>
      <c r="U834" t="str">
        <f t="shared" si="197"/>
        <v/>
      </c>
      <c r="V834" t="str">
        <f>IF($T834="","",INDEX(CATEGORIAS!$A:$A,MATCH($T834,CATEGORIAS!$B:$B,0)))</f>
        <v/>
      </c>
      <c r="W834" t="str">
        <f>IF($U834="","",INDEX(SUBCATEGORIAS!$A:$A,MATCH($U834,SUBCATEGORIAS!$B:$B,0)))</f>
        <v/>
      </c>
      <c r="X834" t="str">
        <f t="shared" si="198"/>
        <v/>
      </c>
      <c r="Y834" t="str">
        <f t="shared" si="203"/>
        <v/>
      </c>
      <c r="Z834" t="str">
        <f t="shared" si="204"/>
        <v/>
      </c>
      <c r="AB834">
        <v>832</v>
      </c>
      <c r="AC834" t="str">
        <f t="shared" si="207"/>
        <v/>
      </c>
      <c r="AD834" t="str">
        <f>IFERROR(IF(MATCH($AC828,$P:$P,0)&gt;0,CONCATENATE("id_subcategoria: '",INDEX($W:$W,MATCH($AC828,$P:$P,0)),"',"),0),"")</f>
        <v>id_subcategoria: '28',</v>
      </c>
      <c r="AI834" t="str">
        <f>IF($D834="","",INDEX(CATEGORIAS!$A:$A,MATCH($D834,CATEGORIAS!$B:$B,0)))</f>
        <v/>
      </c>
      <c r="AJ834" t="str">
        <f>IF($E834="","",INDEX(SUBCATEGORIAS!$A:$A,MATCH($E834,SUBCATEGORIAS!$B:$B,0)))</f>
        <v/>
      </c>
      <c r="AK834" t="str">
        <f t="shared" si="199"/>
        <v/>
      </c>
      <c r="AM834" s="2" t="str">
        <f t="shared" si="205"/>
        <v/>
      </c>
      <c r="AN834" t="str">
        <f t="shared" si="206"/>
        <v/>
      </c>
      <c r="AO834" t="str">
        <f t="shared" si="200"/>
        <v/>
      </c>
      <c r="AP834" t="str">
        <f t="shared" si="201"/>
        <v/>
      </c>
    </row>
    <row r="835" spans="1:42" x14ac:dyDescent="0.25">
      <c r="A835" t="str">
        <f>IF(C835="","",MAX($A$2:A834)+1)</f>
        <v/>
      </c>
      <c r="B835" s="3" t="str">
        <f>IF(C835="","",IF(COUNTIF($C$2:$C834,$C835)=0,MAX($B$2:$B834)+1,""))</f>
        <v/>
      </c>
      <c r="L835" t="s">
        <v>625</v>
      </c>
      <c r="M835" s="3" t="str">
        <f t="shared" si="202"/>
        <v/>
      </c>
      <c r="N835" s="3" t="str">
        <f>IF(C835="","",IF(AND(C835&lt;&gt;"",D835&lt;&gt;"",E835&lt;&gt;"",I835&lt;&gt;"",M835&lt;&gt;"",J835&lt;&gt;"",IFERROR(MATCH(INDEX($B:$B,MATCH($C835,$C:$C,0)),IMAGENES!$B:$B,0),-1)&gt;0),"'si'","'no'"))</f>
        <v/>
      </c>
      <c r="P835" t="str">
        <f t="shared" ref="P835:P898" si="208">IFERROR(INDEX($B:$B,MATCH($A835,$B:$B,0)),"")</f>
        <v/>
      </c>
      <c r="Q835" t="str">
        <f t="shared" ref="Q835:Q898" si="209">IF($P835="","",INDEX($C:$C,MATCH($P835,$B:$B,0)))</f>
        <v/>
      </c>
      <c r="R835" t="str">
        <f t="shared" ref="R835:R898" si="210">IF($P835="","",INDEX($J:$J,MATCH($P835,$B:$B,0)))</f>
        <v/>
      </c>
      <c r="S835" t="str">
        <f t="shared" ref="S835:S898" si="211">IF($P835="","",INDEX($K:$K,MATCH($P835,$B:$B,0)))</f>
        <v/>
      </c>
      <c r="T835" t="str">
        <f t="shared" ref="T835:T898" si="212">IF($P835="","",INDEX($D:$D,MATCH($P835,$B:$B,0)))</f>
        <v/>
      </c>
      <c r="U835" t="str">
        <f t="shared" ref="U835:U898" si="213">IF($P835="","",INDEX($E:$E,MATCH($P835,$B:$B,0)))</f>
        <v/>
      </c>
      <c r="V835" t="str">
        <f>IF($T835="","",INDEX(CATEGORIAS!$A:$A,MATCH($T835,CATEGORIAS!$B:$B,0)))</f>
        <v/>
      </c>
      <c r="W835" t="str">
        <f>IF($U835="","",INDEX(SUBCATEGORIAS!$A:$A,MATCH($U835,SUBCATEGORIAS!$B:$B,0)))</f>
        <v/>
      </c>
      <c r="X835" t="str">
        <f t="shared" ref="X835:X898" si="214">IF($P835="","",INDEX($I:$I,MATCH($P835,$B:$B,0)))</f>
        <v/>
      </c>
      <c r="Y835" t="str">
        <f t="shared" si="203"/>
        <v/>
      </c>
      <c r="Z835" t="str">
        <f t="shared" si="204"/>
        <v/>
      </c>
      <c r="AB835">
        <v>833</v>
      </c>
      <c r="AC835" t="str">
        <f t="shared" si="207"/>
        <v/>
      </c>
      <c r="AD835" t="str">
        <f>IFERROR(IF(MATCH($AC828,$P:$P,0)&gt;0,CONCATENATE("precio: ",INDEX($X:$X,MATCH($AC828,$P:$P,0)),","),0),"")</f>
        <v>precio: 3000,</v>
      </c>
      <c r="AI835" t="str">
        <f>IF($D835="","",INDEX(CATEGORIAS!$A:$A,MATCH($D835,CATEGORIAS!$B:$B,0)))</f>
        <v/>
      </c>
      <c r="AJ835" t="str">
        <f>IF($E835="","",INDEX(SUBCATEGORIAS!$A:$A,MATCH($E835,SUBCATEGORIAS!$B:$B,0)))</f>
        <v/>
      </c>
      <c r="AK835" t="str">
        <f t="shared" ref="AK835:AK898" si="215">IF(A835="","",A835)</f>
        <v/>
      </c>
      <c r="AM835" s="2" t="str">
        <f t="shared" si="205"/>
        <v/>
      </c>
      <c r="AN835" t="str">
        <f t="shared" si="206"/>
        <v/>
      </c>
      <c r="AO835" t="str">
        <f t="shared" ref="AO835:AO898" si="216">IF(A835="","",IF(A835/100&gt;0,IF(A835/10&gt;0,CONCATENATE("00",A835),CONCATENATE("0",A835)),A835))</f>
        <v/>
      </c>
      <c r="AP835" t="str">
        <f t="shared" ref="AP835:AP898" si="217">IF(A835="","",CONCATENATE("{ id_sku: '",CONCATENATE(AM835,AN835,AO835),"', id_articulo: '",INDEX($B:$B,MATCH($C835,$C:$C,0)),"', variacion: '",M835,"' },"))</f>
        <v/>
      </c>
    </row>
    <row r="836" spans="1:42" x14ac:dyDescent="0.25">
      <c r="A836" t="str">
        <f>IF(C836="","",MAX($A$2:A835)+1)</f>
        <v/>
      </c>
      <c r="B836" s="3" t="str">
        <f>IF(C836="","",IF(COUNTIF($C$2:$C835,$C836)=0,MAX($B$2:$B835)+1,""))</f>
        <v/>
      </c>
      <c r="L836" t="s">
        <v>625</v>
      </c>
      <c r="M836" s="3" t="str">
        <f t="shared" ref="M836:M899" si="218">_xlfn.TEXTJOIN(" - ",TRUE,F836:H836)</f>
        <v/>
      </c>
      <c r="N836" s="3" t="str">
        <f>IF(C836="","",IF(AND(C836&lt;&gt;"",D836&lt;&gt;"",E836&lt;&gt;"",I836&lt;&gt;"",M836&lt;&gt;"",J836&lt;&gt;"",IFERROR(MATCH(INDEX($B:$B,MATCH($C836,$C:$C,0)),IMAGENES!$B:$B,0),-1)&gt;0),"'si'","'no'"))</f>
        <v/>
      </c>
      <c r="P836" t="str">
        <f t="shared" si="208"/>
        <v/>
      </c>
      <c r="Q836" t="str">
        <f t="shared" si="209"/>
        <v/>
      </c>
      <c r="R836" t="str">
        <f t="shared" si="210"/>
        <v/>
      </c>
      <c r="S836" t="str">
        <f t="shared" si="211"/>
        <v/>
      </c>
      <c r="T836" t="str">
        <f t="shared" si="212"/>
        <v/>
      </c>
      <c r="U836" t="str">
        <f t="shared" si="213"/>
        <v/>
      </c>
      <c r="V836" t="str">
        <f>IF($T836="","",INDEX(CATEGORIAS!$A:$A,MATCH($T836,CATEGORIAS!$B:$B,0)))</f>
        <v/>
      </c>
      <c r="W836" t="str">
        <f>IF($U836="","",INDEX(SUBCATEGORIAS!$A:$A,MATCH($U836,SUBCATEGORIAS!$B:$B,0)))</f>
        <v/>
      </c>
      <c r="X836" t="str">
        <f t="shared" si="214"/>
        <v/>
      </c>
      <c r="Y836" t="str">
        <f t="shared" ref="Y836:Y899" si="219">IF($P836="","",IF(OR(INDEX($L:$L,MATCH($P836,$B:$B,0))=0,INDEX($L:$L,MATCH($P836,$B:$B,0))=" "),"",INDEX($L:$L,MATCH($P836,$B:$B,0))))</f>
        <v/>
      </c>
      <c r="Z836" t="str">
        <f t="shared" ref="Z836:Z899" si="220">IF($P836="","",INDEX($N:$N,MATCH($P836,$B:$B,0)))</f>
        <v/>
      </c>
      <c r="AB836">
        <v>834</v>
      </c>
      <c r="AC836" t="str">
        <f t="shared" si="207"/>
        <v/>
      </c>
      <c r="AD836" t="str">
        <f>IFERROR(IF(MATCH($AC828,$P:$P,0)&gt;0,CONCATENATE("video: ",IF(OR(INDEX($Y:$Y,MATCH($AC828,$P:$P,0))=0,INDEX($Y:$Y,MATCH($AC828,$P:$P,0))=" ",INDEX($Y:$Y,MATCH($AC828,$P:$P,0))=""),CONCATENATE(CHAR(39),CHAR(39)),CONCATENATE(CHAR(39),INDEX($Y:$Y,MATCH($AC828,$P:$P,0)),CHAR(39))),","),0),"")</f>
        <v>video: '',</v>
      </c>
      <c r="AI836" t="str">
        <f>IF($D836="","",INDEX(CATEGORIAS!$A:$A,MATCH($D836,CATEGORIAS!$B:$B,0)))</f>
        <v/>
      </c>
      <c r="AJ836" t="str">
        <f>IF($E836="","",INDEX(SUBCATEGORIAS!$A:$A,MATCH($E836,SUBCATEGORIAS!$B:$B,0)))</f>
        <v/>
      </c>
      <c r="AK836" t="str">
        <f t="shared" si="215"/>
        <v/>
      </c>
      <c r="AM836" s="2" t="str">
        <f t="shared" ref="AM836:AM899" si="221">IF(AI836="","",IF(AI836/100&gt;0,IF(AI836/10&gt;0,CONCATENATE("00",AI836),CONCATENATE("0",AI836)),AI836))</f>
        <v/>
      </c>
      <c r="AN836" t="str">
        <f t="shared" ref="AN836:AN899" si="222">IF(AJ836="","",IF(AJ836/100&gt;0,IF(AJ836/10&gt;0,CONCATENATE("00",AJ836),CONCATENATE("0",AJ836)),AJ836))</f>
        <v/>
      </c>
      <c r="AO836" t="str">
        <f t="shared" si="216"/>
        <v/>
      </c>
      <c r="AP836" t="str">
        <f t="shared" si="217"/>
        <v/>
      </c>
    </row>
    <row r="837" spans="1:42" x14ac:dyDescent="0.25">
      <c r="A837" t="str">
        <f>IF(C837="","",MAX($A$2:A836)+1)</f>
        <v/>
      </c>
      <c r="B837" s="3" t="str">
        <f>IF(C837="","",IF(COUNTIF($C$2:$C836,$C837)=0,MAX($B$2:$B836)+1,""))</f>
        <v/>
      </c>
      <c r="L837" t="s">
        <v>625</v>
      </c>
      <c r="M837" s="3" t="str">
        <f t="shared" si="218"/>
        <v/>
      </c>
      <c r="N837" s="3" t="str">
        <f>IF(C837="","",IF(AND(C837&lt;&gt;"",D837&lt;&gt;"",E837&lt;&gt;"",I837&lt;&gt;"",M837&lt;&gt;"",J837&lt;&gt;"",IFERROR(MATCH(INDEX($B:$B,MATCH($C837,$C:$C,0)),IMAGENES!$B:$B,0),-1)&gt;0),"'si'","'no'"))</f>
        <v/>
      </c>
      <c r="P837" t="str">
        <f t="shared" si="208"/>
        <v/>
      </c>
      <c r="Q837" t="str">
        <f t="shared" si="209"/>
        <v/>
      </c>
      <c r="R837" t="str">
        <f t="shared" si="210"/>
        <v/>
      </c>
      <c r="S837" t="str">
        <f t="shared" si="211"/>
        <v/>
      </c>
      <c r="T837" t="str">
        <f t="shared" si="212"/>
        <v/>
      </c>
      <c r="U837" t="str">
        <f t="shared" si="213"/>
        <v/>
      </c>
      <c r="V837" t="str">
        <f>IF($T837="","",INDEX(CATEGORIAS!$A:$A,MATCH($T837,CATEGORIAS!$B:$B,0)))</f>
        <v/>
      </c>
      <c r="W837" t="str">
        <f>IF($U837="","",INDEX(SUBCATEGORIAS!$A:$A,MATCH($U837,SUBCATEGORIAS!$B:$B,0)))</f>
        <v/>
      </c>
      <c r="X837" t="str">
        <f t="shared" si="214"/>
        <v/>
      </c>
      <c r="Y837" t="str">
        <f t="shared" si="219"/>
        <v/>
      </c>
      <c r="Z837" t="str">
        <f t="shared" si="220"/>
        <v/>
      </c>
      <c r="AB837">
        <v>835</v>
      </c>
      <c r="AC837" t="str">
        <f t="shared" ref="AC837:AC900" si="223">IF(AB836/11=INT(AB836/11),AB836/11+1,"")</f>
        <v/>
      </c>
      <c r="AD837" t="str">
        <f>IFERROR(IF(MATCH($AC828,$P:$P,0)&gt;0,CONCATENATE("disponible: ",INDEX($Z:$Z,MATCH($AC828,$P:$P,0)),","),0),"")</f>
        <v>disponible: 'si',</v>
      </c>
      <c r="AI837" t="str">
        <f>IF($D837="","",INDEX(CATEGORIAS!$A:$A,MATCH($D837,CATEGORIAS!$B:$B,0)))</f>
        <v/>
      </c>
      <c r="AJ837" t="str">
        <f>IF($E837="","",INDEX(SUBCATEGORIAS!$A:$A,MATCH($E837,SUBCATEGORIAS!$B:$B,0)))</f>
        <v/>
      </c>
      <c r="AK837" t="str">
        <f t="shared" si="215"/>
        <v/>
      </c>
      <c r="AM837" s="2" t="str">
        <f t="shared" si="221"/>
        <v/>
      </c>
      <c r="AN837" t="str">
        <f t="shared" si="222"/>
        <v/>
      </c>
      <c r="AO837" t="str">
        <f t="shared" si="216"/>
        <v/>
      </c>
      <c r="AP837" t="str">
        <f t="shared" si="217"/>
        <v/>
      </c>
    </row>
    <row r="838" spans="1:42" x14ac:dyDescent="0.25">
      <c r="A838" t="str">
        <f>IF(C838="","",MAX($A$2:A837)+1)</f>
        <v/>
      </c>
      <c r="B838" s="3" t="str">
        <f>IF(C838="","",IF(COUNTIF($C$2:$C837,$C838)=0,MAX($B$2:$B837)+1,""))</f>
        <v/>
      </c>
      <c r="L838" t="s">
        <v>625</v>
      </c>
      <c r="M838" s="3" t="str">
        <f t="shared" si="218"/>
        <v/>
      </c>
      <c r="N838" s="3" t="str">
        <f>IF(C838="","",IF(AND(C838&lt;&gt;"",D838&lt;&gt;"",E838&lt;&gt;"",I838&lt;&gt;"",M838&lt;&gt;"",J838&lt;&gt;"",IFERROR(MATCH(INDEX($B:$B,MATCH($C838,$C:$C,0)),IMAGENES!$B:$B,0),-1)&gt;0),"'si'","'no'"))</f>
        <v/>
      </c>
      <c r="P838" t="str">
        <f t="shared" si="208"/>
        <v/>
      </c>
      <c r="Q838" t="str">
        <f t="shared" si="209"/>
        <v/>
      </c>
      <c r="R838" t="str">
        <f t="shared" si="210"/>
        <v/>
      </c>
      <c r="S838" t="str">
        <f t="shared" si="211"/>
        <v/>
      </c>
      <c r="T838" t="str">
        <f t="shared" si="212"/>
        <v/>
      </c>
      <c r="U838" t="str">
        <f t="shared" si="213"/>
        <v/>
      </c>
      <c r="V838" t="str">
        <f>IF($T838="","",INDEX(CATEGORIAS!$A:$A,MATCH($T838,CATEGORIAS!$B:$B,0)))</f>
        <v/>
      </c>
      <c r="W838" t="str">
        <f>IF($U838="","",INDEX(SUBCATEGORIAS!$A:$A,MATCH($U838,SUBCATEGORIAS!$B:$B,0)))</f>
        <v/>
      </c>
      <c r="X838" t="str">
        <f t="shared" si="214"/>
        <v/>
      </c>
      <c r="Y838" t="str">
        <f t="shared" si="219"/>
        <v/>
      </c>
      <c r="Z838" t="str">
        <f t="shared" si="220"/>
        <v/>
      </c>
      <c r="AB838">
        <v>836</v>
      </c>
      <c r="AC838" t="str">
        <f t="shared" si="223"/>
        <v/>
      </c>
      <c r="AD838" t="str">
        <f>IFERROR(IF(MATCH($AC828,$P:$P,0)&gt;0,"},",0),"")</f>
        <v>},</v>
      </c>
      <c r="AI838" t="str">
        <f>IF($D838="","",INDEX(CATEGORIAS!$A:$A,MATCH($D838,CATEGORIAS!$B:$B,0)))</f>
        <v/>
      </c>
      <c r="AJ838" t="str">
        <f>IF($E838="","",INDEX(SUBCATEGORIAS!$A:$A,MATCH($E838,SUBCATEGORIAS!$B:$B,0)))</f>
        <v/>
      </c>
      <c r="AK838" t="str">
        <f t="shared" si="215"/>
        <v/>
      </c>
      <c r="AM838" s="2" t="str">
        <f t="shared" si="221"/>
        <v/>
      </c>
      <c r="AN838" t="str">
        <f t="shared" si="222"/>
        <v/>
      </c>
      <c r="AO838" t="str">
        <f t="shared" si="216"/>
        <v/>
      </c>
      <c r="AP838" t="str">
        <f t="shared" si="217"/>
        <v/>
      </c>
    </row>
    <row r="839" spans="1:42" x14ac:dyDescent="0.25">
      <c r="A839" t="str">
        <f>IF(C839="","",MAX($A$2:A838)+1)</f>
        <v/>
      </c>
      <c r="B839" s="3" t="str">
        <f>IF(C839="","",IF(COUNTIF($C$2:$C838,$C839)=0,MAX($B$2:$B838)+1,""))</f>
        <v/>
      </c>
      <c r="L839" t="s">
        <v>625</v>
      </c>
      <c r="M839" s="3" t="str">
        <f t="shared" si="218"/>
        <v/>
      </c>
      <c r="N839" s="3" t="str">
        <f>IF(C839="","",IF(AND(C839&lt;&gt;"",D839&lt;&gt;"",E839&lt;&gt;"",I839&lt;&gt;"",M839&lt;&gt;"",J839&lt;&gt;"",IFERROR(MATCH(INDEX($B:$B,MATCH($C839,$C:$C,0)),IMAGENES!$B:$B,0),-1)&gt;0),"'si'","'no'"))</f>
        <v/>
      </c>
      <c r="P839" t="str">
        <f t="shared" si="208"/>
        <v/>
      </c>
      <c r="Q839" t="str">
        <f t="shared" si="209"/>
        <v/>
      </c>
      <c r="R839" t="str">
        <f t="shared" si="210"/>
        <v/>
      </c>
      <c r="S839" t="str">
        <f t="shared" si="211"/>
        <v/>
      </c>
      <c r="T839" t="str">
        <f t="shared" si="212"/>
        <v/>
      </c>
      <c r="U839" t="str">
        <f t="shared" si="213"/>
        <v/>
      </c>
      <c r="V839" t="str">
        <f>IF($T839="","",INDEX(CATEGORIAS!$A:$A,MATCH($T839,CATEGORIAS!$B:$B,0)))</f>
        <v/>
      </c>
      <c r="W839" t="str">
        <f>IF($U839="","",INDEX(SUBCATEGORIAS!$A:$A,MATCH($U839,SUBCATEGORIAS!$B:$B,0)))</f>
        <v/>
      </c>
      <c r="X839" t="str">
        <f t="shared" si="214"/>
        <v/>
      </c>
      <c r="Y839" t="str">
        <f t="shared" si="219"/>
        <v/>
      </c>
      <c r="Z839" t="str">
        <f t="shared" si="220"/>
        <v/>
      </c>
      <c r="AB839">
        <v>837</v>
      </c>
      <c r="AC839">
        <f t="shared" si="223"/>
        <v>77</v>
      </c>
      <c r="AD839" t="str">
        <f>IFERROR(IF(MATCH($AC839,$P:$P,0)&gt;0,"{",0),"")</f>
        <v>{</v>
      </c>
      <c r="AI839" t="str">
        <f>IF($D839="","",INDEX(CATEGORIAS!$A:$A,MATCH($D839,CATEGORIAS!$B:$B,0)))</f>
        <v/>
      </c>
      <c r="AJ839" t="str">
        <f>IF($E839="","",INDEX(SUBCATEGORIAS!$A:$A,MATCH($E839,SUBCATEGORIAS!$B:$B,0)))</f>
        <v/>
      </c>
      <c r="AK839" t="str">
        <f t="shared" si="215"/>
        <v/>
      </c>
      <c r="AM839" s="2" t="str">
        <f t="shared" si="221"/>
        <v/>
      </c>
      <c r="AN839" t="str">
        <f t="shared" si="222"/>
        <v/>
      </c>
      <c r="AO839" t="str">
        <f t="shared" si="216"/>
        <v/>
      </c>
      <c r="AP839" t="str">
        <f t="shared" si="217"/>
        <v/>
      </c>
    </row>
    <row r="840" spans="1:42" x14ac:dyDescent="0.25">
      <c r="A840" t="str">
        <f>IF(C840="","",MAX($A$2:A839)+1)</f>
        <v/>
      </c>
      <c r="B840" s="3" t="str">
        <f>IF(C840="","",IF(COUNTIF($C$2:$C839,$C840)=0,MAX($B$2:$B839)+1,""))</f>
        <v/>
      </c>
      <c r="L840" t="s">
        <v>625</v>
      </c>
      <c r="M840" s="3" t="str">
        <f t="shared" si="218"/>
        <v/>
      </c>
      <c r="N840" s="3" t="str">
        <f>IF(C840="","",IF(AND(C840&lt;&gt;"",D840&lt;&gt;"",E840&lt;&gt;"",I840&lt;&gt;"",M840&lt;&gt;"",J840&lt;&gt;"",IFERROR(MATCH(INDEX($B:$B,MATCH($C840,$C:$C,0)),IMAGENES!$B:$B,0),-1)&gt;0),"'si'","'no'"))</f>
        <v/>
      </c>
      <c r="P840" t="str">
        <f t="shared" si="208"/>
        <v/>
      </c>
      <c r="Q840" t="str">
        <f t="shared" si="209"/>
        <v/>
      </c>
      <c r="R840" t="str">
        <f t="shared" si="210"/>
        <v/>
      </c>
      <c r="S840" t="str">
        <f t="shared" si="211"/>
        <v/>
      </c>
      <c r="T840" t="str">
        <f t="shared" si="212"/>
        <v/>
      </c>
      <c r="U840" t="str">
        <f t="shared" si="213"/>
        <v/>
      </c>
      <c r="V840" t="str">
        <f>IF($T840="","",INDEX(CATEGORIAS!$A:$A,MATCH($T840,CATEGORIAS!$B:$B,0)))</f>
        <v/>
      </c>
      <c r="W840" t="str">
        <f>IF($U840="","",INDEX(SUBCATEGORIAS!$A:$A,MATCH($U840,SUBCATEGORIAS!$B:$B,0)))</f>
        <v/>
      </c>
      <c r="X840" t="str">
        <f t="shared" si="214"/>
        <v/>
      </c>
      <c r="Y840" t="str">
        <f t="shared" si="219"/>
        <v/>
      </c>
      <c r="Z840" t="str">
        <f t="shared" si="220"/>
        <v/>
      </c>
      <c r="AB840">
        <v>838</v>
      </c>
      <c r="AC840" t="str">
        <f t="shared" si="223"/>
        <v/>
      </c>
      <c r="AD840" t="str">
        <f>IFERROR(IF(MATCH($AC839,$P:$P,0)&gt;0,CONCATENATE("id_articulo: ",$AC839,","),0),"")</f>
        <v>id_articulo: 77,</v>
      </c>
      <c r="AI840" t="str">
        <f>IF($D840="","",INDEX(CATEGORIAS!$A:$A,MATCH($D840,CATEGORIAS!$B:$B,0)))</f>
        <v/>
      </c>
      <c r="AJ840" t="str">
        <f>IF($E840="","",INDEX(SUBCATEGORIAS!$A:$A,MATCH($E840,SUBCATEGORIAS!$B:$B,0)))</f>
        <v/>
      </c>
      <c r="AK840" t="str">
        <f t="shared" si="215"/>
        <v/>
      </c>
      <c r="AM840" s="2" t="str">
        <f t="shared" si="221"/>
        <v/>
      </c>
      <c r="AN840" t="str">
        <f t="shared" si="222"/>
        <v/>
      </c>
      <c r="AO840" t="str">
        <f t="shared" si="216"/>
        <v/>
      </c>
      <c r="AP840" t="str">
        <f t="shared" si="217"/>
        <v/>
      </c>
    </row>
    <row r="841" spans="1:42" x14ac:dyDescent="0.25">
      <c r="A841" t="str">
        <f>IF(C841="","",MAX($A$2:A840)+1)</f>
        <v/>
      </c>
      <c r="B841" s="3" t="str">
        <f>IF(C841="","",IF(COUNTIF($C$2:$C840,$C841)=0,MAX($B$2:$B840)+1,""))</f>
        <v/>
      </c>
      <c r="L841" t="s">
        <v>625</v>
      </c>
      <c r="M841" s="3" t="str">
        <f t="shared" si="218"/>
        <v/>
      </c>
      <c r="N841" s="3" t="str">
        <f>IF(C841="","",IF(AND(C841&lt;&gt;"",D841&lt;&gt;"",E841&lt;&gt;"",I841&lt;&gt;"",M841&lt;&gt;"",J841&lt;&gt;"",IFERROR(MATCH(INDEX($B:$B,MATCH($C841,$C:$C,0)),IMAGENES!$B:$B,0),-1)&gt;0),"'si'","'no'"))</f>
        <v/>
      </c>
      <c r="P841" t="str">
        <f t="shared" si="208"/>
        <v/>
      </c>
      <c r="Q841" t="str">
        <f t="shared" si="209"/>
        <v/>
      </c>
      <c r="R841" t="str">
        <f t="shared" si="210"/>
        <v/>
      </c>
      <c r="S841" t="str">
        <f t="shared" si="211"/>
        <v/>
      </c>
      <c r="T841" t="str">
        <f t="shared" si="212"/>
        <v/>
      </c>
      <c r="U841" t="str">
        <f t="shared" si="213"/>
        <v/>
      </c>
      <c r="V841" t="str">
        <f>IF($T841="","",INDEX(CATEGORIAS!$A:$A,MATCH($T841,CATEGORIAS!$B:$B,0)))</f>
        <v/>
      </c>
      <c r="W841" t="str">
        <f>IF($U841="","",INDEX(SUBCATEGORIAS!$A:$A,MATCH($U841,SUBCATEGORIAS!$B:$B,0)))</f>
        <v/>
      </c>
      <c r="X841" t="str">
        <f t="shared" si="214"/>
        <v/>
      </c>
      <c r="Y841" t="str">
        <f t="shared" si="219"/>
        <v/>
      </c>
      <c r="Z841" t="str">
        <f t="shared" si="220"/>
        <v/>
      </c>
      <c r="AB841">
        <v>839</v>
      </c>
      <c r="AC841" t="str">
        <f t="shared" si="223"/>
        <v/>
      </c>
      <c r="AD841" t="str">
        <f>IFERROR(IF(MATCH($AC839,$P:$P,0)&gt;0,CONCATENATE("nombre: '",INDEX($Q:$Q,MATCH($AC839,$P:$P,0)),"',"),0),"")</f>
        <v>nombre: 'Difusor - set de 3',</v>
      </c>
      <c r="AI841" t="str">
        <f>IF($D841="","",INDEX(CATEGORIAS!$A:$A,MATCH($D841,CATEGORIAS!$B:$B,0)))</f>
        <v/>
      </c>
      <c r="AJ841" t="str">
        <f>IF($E841="","",INDEX(SUBCATEGORIAS!$A:$A,MATCH($E841,SUBCATEGORIAS!$B:$B,0)))</f>
        <v/>
      </c>
      <c r="AK841" t="str">
        <f t="shared" si="215"/>
        <v/>
      </c>
      <c r="AM841" s="2" t="str">
        <f t="shared" si="221"/>
        <v/>
      </c>
      <c r="AN841" t="str">
        <f t="shared" si="222"/>
        <v/>
      </c>
      <c r="AO841" t="str">
        <f t="shared" si="216"/>
        <v/>
      </c>
      <c r="AP841" t="str">
        <f t="shared" si="217"/>
        <v/>
      </c>
    </row>
    <row r="842" spans="1:42" x14ac:dyDescent="0.25">
      <c r="A842" t="str">
        <f>IF(C842="","",MAX($A$2:A841)+1)</f>
        <v/>
      </c>
      <c r="B842" s="3" t="str">
        <f>IF(C842="","",IF(COUNTIF($C$2:$C841,$C842)=0,MAX($B$2:$B841)+1,""))</f>
        <v/>
      </c>
      <c r="L842" t="s">
        <v>625</v>
      </c>
      <c r="M842" s="3" t="str">
        <f t="shared" si="218"/>
        <v/>
      </c>
      <c r="N842" s="3" t="str">
        <f>IF(C842="","",IF(AND(C842&lt;&gt;"",D842&lt;&gt;"",E842&lt;&gt;"",I842&lt;&gt;"",M842&lt;&gt;"",J842&lt;&gt;"",IFERROR(MATCH(INDEX($B:$B,MATCH($C842,$C:$C,0)),IMAGENES!$B:$B,0),-1)&gt;0),"'si'","'no'"))</f>
        <v/>
      </c>
      <c r="P842" t="str">
        <f t="shared" si="208"/>
        <v/>
      </c>
      <c r="Q842" t="str">
        <f t="shared" si="209"/>
        <v/>
      </c>
      <c r="R842" t="str">
        <f t="shared" si="210"/>
        <v/>
      </c>
      <c r="S842" t="str">
        <f t="shared" si="211"/>
        <v/>
      </c>
      <c r="T842" t="str">
        <f t="shared" si="212"/>
        <v/>
      </c>
      <c r="U842" t="str">
        <f t="shared" si="213"/>
        <v/>
      </c>
      <c r="V842" t="str">
        <f>IF($T842="","",INDEX(CATEGORIAS!$A:$A,MATCH($T842,CATEGORIAS!$B:$B,0)))</f>
        <v/>
      </c>
      <c r="W842" t="str">
        <f>IF($U842="","",INDEX(SUBCATEGORIAS!$A:$A,MATCH($U842,SUBCATEGORIAS!$B:$B,0)))</f>
        <v/>
      </c>
      <c r="X842" t="str">
        <f t="shared" si="214"/>
        <v/>
      </c>
      <c r="Y842" t="str">
        <f t="shared" si="219"/>
        <v/>
      </c>
      <c r="Z842" t="str">
        <f t="shared" si="220"/>
        <v/>
      </c>
      <c r="AB842">
        <v>840</v>
      </c>
      <c r="AC842" t="str">
        <f t="shared" si="223"/>
        <v/>
      </c>
      <c r="AD842" t="str">
        <f>IFERROR(IF(MATCH($AC839,$P:$P,0)&gt;0,CONCATENATE("descripcion: '",INDEX($R:$R,MATCH($AC839,$P:$P,0)),"',"),0),"")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I842" t="str">
        <f>IF($D842="","",INDEX(CATEGORIAS!$A:$A,MATCH($D842,CATEGORIAS!$B:$B,0)))</f>
        <v/>
      </c>
      <c r="AJ842" t="str">
        <f>IF($E842="","",INDEX(SUBCATEGORIAS!$A:$A,MATCH($E842,SUBCATEGORIAS!$B:$B,0)))</f>
        <v/>
      </c>
      <c r="AK842" t="str">
        <f t="shared" si="215"/>
        <v/>
      </c>
      <c r="AM842" s="2" t="str">
        <f t="shared" si="221"/>
        <v/>
      </c>
      <c r="AN842" t="str">
        <f t="shared" si="222"/>
        <v/>
      </c>
      <c r="AO842" t="str">
        <f t="shared" si="216"/>
        <v/>
      </c>
      <c r="AP842" t="str">
        <f t="shared" si="217"/>
        <v/>
      </c>
    </row>
    <row r="843" spans="1:42" x14ac:dyDescent="0.25">
      <c r="A843" t="str">
        <f>IF(C843="","",MAX($A$2:A842)+1)</f>
        <v/>
      </c>
      <c r="B843" s="3" t="str">
        <f>IF(C843="","",IF(COUNTIF($C$2:$C842,$C843)=0,MAX($B$2:$B842)+1,""))</f>
        <v/>
      </c>
      <c r="L843" t="s">
        <v>625</v>
      </c>
      <c r="M843" s="3" t="str">
        <f t="shared" si="218"/>
        <v/>
      </c>
      <c r="N843" s="3" t="str">
        <f>IF(C843="","",IF(AND(C843&lt;&gt;"",D843&lt;&gt;"",E843&lt;&gt;"",I843&lt;&gt;"",M843&lt;&gt;"",J843&lt;&gt;"",IFERROR(MATCH(INDEX($B:$B,MATCH($C843,$C:$C,0)),IMAGENES!$B:$B,0),-1)&gt;0),"'si'","'no'"))</f>
        <v/>
      </c>
      <c r="P843" t="str">
        <f t="shared" si="208"/>
        <v/>
      </c>
      <c r="Q843" t="str">
        <f t="shared" si="209"/>
        <v/>
      </c>
      <c r="R843" t="str">
        <f t="shared" si="210"/>
        <v/>
      </c>
      <c r="S843" t="str">
        <f t="shared" si="211"/>
        <v/>
      </c>
      <c r="T843" t="str">
        <f t="shared" si="212"/>
        <v/>
      </c>
      <c r="U843" t="str">
        <f t="shared" si="213"/>
        <v/>
      </c>
      <c r="V843" t="str">
        <f>IF($T843="","",INDEX(CATEGORIAS!$A:$A,MATCH($T843,CATEGORIAS!$B:$B,0)))</f>
        <v/>
      </c>
      <c r="W843" t="str">
        <f>IF($U843="","",INDEX(SUBCATEGORIAS!$A:$A,MATCH($U843,SUBCATEGORIAS!$B:$B,0)))</f>
        <v/>
      </c>
      <c r="X843" t="str">
        <f t="shared" si="214"/>
        <v/>
      </c>
      <c r="Y843" t="str">
        <f t="shared" si="219"/>
        <v/>
      </c>
      <c r="Z843" t="str">
        <f t="shared" si="220"/>
        <v/>
      </c>
      <c r="AB843">
        <v>841</v>
      </c>
      <c r="AC843" t="str">
        <f t="shared" si="223"/>
        <v/>
      </c>
      <c r="AD843" t="str">
        <f>IFERROR(IF(MATCH($AC839,$P:$P,0)&gt;0,CONCATENATE("descripcion_larga: '",INDEX($S:$S,MATCH($AC839,$P:$P,0)),"',"),0),"")</f>
        <v>descripcion_larga: '0',</v>
      </c>
      <c r="AI843" t="str">
        <f>IF($D843="","",INDEX(CATEGORIAS!$A:$A,MATCH($D843,CATEGORIAS!$B:$B,0)))</f>
        <v/>
      </c>
      <c r="AJ843" t="str">
        <f>IF($E843="","",INDEX(SUBCATEGORIAS!$A:$A,MATCH($E843,SUBCATEGORIAS!$B:$B,0)))</f>
        <v/>
      </c>
      <c r="AK843" t="str">
        <f t="shared" si="215"/>
        <v/>
      </c>
      <c r="AM843" s="2" t="str">
        <f t="shared" si="221"/>
        <v/>
      </c>
      <c r="AN843" t="str">
        <f t="shared" si="222"/>
        <v/>
      </c>
      <c r="AO843" t="str">
        <f t="shared" si="216"/>
        <v/>
      </c>
      <c r="AP843" t="str">
        <f t="shared" si="217"/>
        <v/>
      </c>
    </row>
    <row r="844" spans="1:42" x14ac:dyDescent="0.25">
      <c r="A844" t="str">
        <f>IF(C844="","",MAX($A$2:A843)+1)</f>
        <v/>
      </c>
      <c r="B844" s="3" t="str">
        <f>IF(C844="","",IF(COUNTIF($C$2:$C843,$C844)=0,MAX($B$2:$B843)+1,""))</f>
        <v/>
      </c>
      <c r="L844" t="s">
        <v>625</v>
      </c>
      <c r="M844" s="3" t="str">
        <f t="shared" si="218"/>
        <v/>
      </c>
      <c r="N844" s="3" t="str">
        <f>IF(C844="","",IF(AND(C844&lt;&gt;"",D844&lt;&gt;"",E844&lt;&gt;"",I844&lt;&gt;"",M844&lt;&gt;"",J844&lt;&gt;"",IFERROR(MATCH(INDEX($B:$B,MATCH($C844,$C:$C,0)),IMAGENES!$B:$B,0),-1)&gt;0),"'si'","'no'"))</f>
        <v/>
      </c>
      <c r="P844" t="str">
        <f t="shared" si="208"/>
        <v/>
      </c>
      <c r="Q844" t="str">
        <f t="shared" si="209"/>
        <v/>
      </c>
      <c r="R844" t="str">
        <f t="shared" si="210"/>
        <v/>
      </c>
      <c r="S844" t="str">
        <f t="shared" si="211"/>
        <v/>
      </c>
      <c r="T844" t="str">
        <f t="shared" si="212"/>
        <v/>
      </c>
      <c r="U844" t="str">
        <f t="shared" si="213"/>
        <v/>
      </c>
      <c r="V844" t="str">
        <f>IF($T844="","",INDEX(CATEGORIAS!$A:$A,MATCH($T844,CATEGORIAS!$B:$B,0)))</f>
        <v/>
      </c>
      <c r="W844" t="str">
        <f>IF($U844="","",INDEX(SUBCATEGORIAS!$A:$A,MATCH($U844,SUBCATEGORIAS!$B:$B,0)))</f>
        <v/>
      </c>
      <c r="X844" t="str">
        <f t="shared" si="214"/>
        <v/>
      </c>
      <c r="Y844" t="str">
        <f t="shared" si="219"/>
        <v/>
      </c>
      <c r="Z844" t="str">
        <f t="shared" si="220"/>
        <v/>
      </c>
      <c r="AB844">
        <v>842</v>
      </c>
      <c r="AC844" t="str">
        <f t="shared" si="223"/>
        <v/>
      </c>
      <c r="AD844" t="str">
        <f>IFERROR(IF(MATCH($AC839,$P:$P,0)&gt;0,CONCATENATE("id_categoria: '",INDEX($V:$V,MATCH($AC839,$P:$P,0)),"',"),0),"")</f>
        <v>id_categoria: '2',</v>
      </c>
      <c r="AI844" t="str">
        <f>IF($D844="","",INDEX(CATEGORIAS!$A:$A,MATCH($D844,CATEGORIAS!$B:$B,0)))</f>
        <v/>
      </c>
      <c r="AJ844" t="str">
        <f>IF($E844="","",INDEX(SUBCATEGORIAS!$A:$A,MATCH($E844,SUBCATEGORIAS!$B:$B,0)))</f>
        <v/>
      </c>
      <c r="AK844" t="str">
        <f t="shared" si="215"/>
        <v/>
      </c>
      <c r="AM844" s="2" t="str">
        <f t="shared" si="221"/>
        <v/>
      </c>
      <c r="AN844" t="str">
        <f t="shared" si="222"/>
        <v/>
      </c>
      <c r="AO844" t="str">
        <f t="shared" si="216"/>
        <v/>
      </c>
      <c r="AP844" t="str">
        <f t="shared" si="217"/>
        <v/>
      </c>
    </row>
    <row r="845" spans="1:42" x14ac:dyDescent="0.25">
      <c r="A845" t="str">
        <f>IF(C845="","",MAX($A$2:A844)+1)</f>
        <v/>
      </c>
      <c r="B845" s="3" t="str">
        <f>IF(C845="","",IF(COUNTIF($C$2:$C844,$C845)=0,MAX($B$2:$B844)+1,""))</f>
        <v/>
      </c>
      <c r="L845" t="s">
        <v>625</v>
      </c>
      <c r="M845" s="3" t="str">
        <f t="shared" si="218"/>
        <v/>
      </c>
      <c r="N845" s="3" t="str">
        <f>IF(C845="","",IF(AND(C845&lt;&gt;"",D845&lt;&gt;"",E845&lt;&gt;"",I845&lt;&gt;"",M845&lt;&gt;"",J845&lt;&gt;"",IFERROR(MATCH(INDEX($B:$B,MATCH($C845,$C:$C,0)),IMAGENES!$B:$B,0),-1)&gt;0),"'si'","'no'"))</f>
        <v/>
      </c>
      <c r="P845" t="str">
        <f t="shared" si="208"/>
        <v/>
      </c>
      <c r="Q845" t="str">
        <f t="shared" si="209"/>
        <v/>
      </c>
      <c r="R845" t="str">
        <f t="shared" si="210"/>
        <v/>
      </c>
      <c r="S845" t="str">
        <f t="shared" si="211"/>
        <v/>
      </c>
      <c r="T845" t="str">
        <f t="shared" si="212"/>
        <v/>
      </c>
      <c r="U845" t="str">
        <f t="shared" si="213"/>
        <v/>
      </c>
      <c r="V845" t="str">
        <f>IF($T845="","",INDEX(CATEGORIAS!$A:$A,MATCH($T845,CATEGORIAS!$B:$B,0)))</f>
        <v/>
      </c>
      <c r="W845" t="str">
        <f>IF($U845="","",INDEX(SUBCATEGORIAS!$A:$A,MATCH($U845,SUBCATEGORIAS!$B:$B,0)))</f>
        <v/>
      </c>
      <c r="X845" t="str">
        <f t="shared" si="214"/>
        <v/>
      </c>
      <c r="Y845" t="str">
        <f t="shared" si="219"/>
        <v/>
      </c>
      <c r="Z845" t="str">
        <f t="shared" si="220"/>
        <v/>
      </c>
      <c r="AB845">
        <v>843</v>
      </c>
      <c r="AC845" t="str">
        <f t="shared" si="223"/>
        <v/>
      </c>
      <c r="AD845" t="str">
        <f>IFERROR(IF(MATCH($AC839,$P:$P,0)&gt;0,CONCATENATE("id_subcategoria: '",INDEX($W:$W,MATCH($AC839,$P:$P,0)),"',"),0),"")</f>
        <v>id_subcategoria: '28',</v>
      </c>
      <c r="AI845" t="str">
        <f>IF($D845="","",INDEX(CATEGORIAS!$A:$A,MATCH($D845,CATEGORIAS!$B:$B,0)))</f>
        <v/>
      </c>
      <c r="AJ845" t="str">
        <f>IF($E845="","",INDEX(SUBCATEGORIAS!$A:$A,MATCH($E845,SUBCATEGORIAS!$B:$B,0)))</f>
        <v/>
      </c>
      <c r="AK845" t="str">
        <f t="shared" si="215"/>
        <v/>
      </c>
      <c r="AM845" s="2" t="str">
        <f t="shared" si="221"/>
        <v/>
      </c>
      <c r="AN845" t="str">
        <f t="shared" si="222"/>
        <v/>
      </c>
      <c r="AO845" t="str">
        <f t="shared" si="216"/>
        <v/>
      </c>
      <c r="AP845" t="str">
        <f t="shared" si="217"/>
        <v/>
      </c>
    </row>
    <row r="846" spans="1:42" x14ac:dyDescent="0.25">
      <c r="A846" t="str">
        <f>IF(C846="","",MAX($A$2:A845)+1)</f>
        <v/>
      </c>
      <c r="B846" s="3" t="str">
        <f>IF(C846="","",IF(COUNTIF($C$2:$C845,$C846)=0,MAX($B$2:$B845)+1,""))</f>
        <v/>
      </c>
      <c r="L846" t="s">
        <v>625</v>
      </c>
      <c r="M846" s="3" t="str">
        <f t="shared" si="218"/>
        <v/>
      </c>
      <c r="N846" s="3" t="str">
        <f>IF(C846="","",IF(AND(C846&lt;&gt;"",D846&lt;&gt;"",E846&lt;&gt;"",I846&lt;&gt;"",M846&lt;&gt;"",J846&lt;&gt;"",IFERROR(MATCH(INDEX($B:$B,MATCH($C846,$C:$C,0)),IMAGENES!$B:$B,0),-1)&gt;0),"'si'","'no'"))</f>
        <v/>
      </c>
      <c r="P846" t="str">
        <f t="shared" si="208"/>
        <v/>
      </c>
      <c r="Q846" t="str">
        <f t="shared" si="209"/>
        <v/>
      </c>
      <c r="R846" t="str">
        <f t="shared" si="210"/>
        <v/>
      </c>
      <c r="S846" t="str">
        <f t="shared" si="211"/>
        <v/>
      </c>
      <c r="T846" t="str">
        <f t="shared" si="212"/>
        <v/>
      </c>
      <c r="U846" t="str">
        <f t="shared" si="213"/>
        <v/>
      </c>
      <c r="V846" t="str">
        <f>IF($T846="","",INDEX(CATEGORIAS!$A:$A,MATCH($T846,CATEGORIAS!$B:$B,0)))</f>
        <v/>
      </c>
      <c r="W846" t="str">
        <f>IF($U846="","",INDEX(SUBCATEGORIAS!$A:$A,MATCH($U846,SUBCATEGORIAS!$B:$B,0)))</f>
        <v/>
      </c>
      <c r="X846" t="str">
        <f t="shared" si="214"/>
        <v/>
      </c>
      <c r="Y846" t="str">
        <f t="shared" si="219"/>
        <v/>
      </c>
      <c r="Z846" t="str">
        <f t="shared" si="220"/>
        <v/>
      </c>
      <c r="AB846">
        <v>844</v>
      </c>
      <c r="AC846" t="str">
        <f t="shared" si="223"/>
        <v/>
      </c>
      <c r="AD846" t="str">
        <f>IFERROR(IF(MATCH($AC839,$P:$P,0)&gt;0,CONCATENATE("precio: ",INDEX($X:$X,MATCH($AC839,$P:$P,0)),","),0),"")</f>
        <v>precio: 4200,</v>
      </c>
      <c r="AI846" t="str">
        <f>IF($D846="","",INDEX(CATEGORIAS!$A:$A,MATCH($D846,CATEGORIAS!$B:$B,0)))</f>
        <v/>
      </c>
      <c r="AJ846" t="str">
        <f>IF($E846="","",INDEX(SUBCATEGORIAS!$A:$A,MATCH($E846,SUBCATEGORIAS!$B:$B,0)))</f>
        <v/>
      </c>
      <c r="AK846" t="str">
        <f t="shared" si="215"/>
        <v/>
      </c>
      <c r="AM846" s="2" t="str">
        <f t="shared" si="221"/>
        <v/>
      </c>
      <c r="AN846" t="str">
        <f t="shared" si="222"/>
        <v/>
      </c>
      <c r="AO846" t="str">
        <f t="shared" si="216"/>
        <v/>
      </c>
      <c r="AP846" t="str">
        <f t="shared" si="217"/>
        <v/>
      </c>
    </row>
    <row r="847" spans="1:42" x14ac:dyDescent="0.25">
      <c r="A847" t="str">
        <f>IF(C847="","",MAX($A$2:A846)+1)</f>
        <v/>
      </c>
      <c r="B847" s="3" t="str">
        <f>IF(C847="","",IF(COUNTIF($C$2:$C846,$C847)=0,MAX($B$2:$B846)+1,""))</f>
        <v/>
      </c>
      <c r="L847" t="s">
        <v>625</v>
      </c>
      <c r="M847" s="3" t="str">
        <f t="shared" si="218"/>
        <v/>
      </c>
      <c r="N847" s="3" t="str">
        <f>IF(C847="","",IF(AND(C847&lt;&gt;"",D847&lt;&gt;"",E847&lt;&gt;"",I847&lt;&gt;"",M847&lt;&gt;"",J847&lt;&gt;"",IFERROR(MATCH(INDEX($B:$B,MATCH($C847,$C:$C,0)),IMAGENES!$B:$B,0),-1)&gt;0),"'si'","'no'"))</f>
        <v/>
      </c>
      <c r="P847" t="str">
        <f t="shared" si="208"/>
        <v/>
      </c>
      <c r="Q847" t="str">
        <f t="shared" si="209"/>
        <v/>
      </c>
      <c r="R847" t="str">
        <f t="shared" si="210"/>
        <v/>
      </c>
      <c r="S847" t="str">
        <f t="shared" si="211"/>
        <v/>
      </c>
      <c r="T847" t="str">
        <f t="shared" si="212"/>
        <v/>
      </c>
      <c r="U847" t="str">
        <f t="shared" si="213"/>
        <v/>
      </c>
      <c r="V847" t="str">
        <f>IF($T847="","",INDEX(CATEGORIAS!$A:$A,MATCH($T847,CATEGORIAS!$B:$B,0)))</f>
        <v/>
      </c>
      <c r="W847" t="str">
        <f>IF($U847="","",INDEX(SUBCATEGORIAS!$A:$A,MATCH($U847,SUBCATEGORIAS!$B:$B,0)))</f>
        <v/>
      </c>
      <c r="X847" t="str">
        <f t="shared" si="214"/>
        <v/>
      </c>
      <c r="Y847" t="str">
        <f t="shared" si="219"/>
        <v/>
      </c>
      <c r="Z847" t="str">
        <f t="shared" si="220"/>
        <v/>
      </c>
      <c r="AB847">
        <v>845</v>
      </c>
      <c r="AC847" t="str">
        <f t="shared" si="223"/>
        <v/>
      </c>
      <c r="AD847" t="str">
        <f>IFERROR(IF(MATCH($AC839,$P:$P,0)&gt;0,CONCATENATE("video: ",IF(OR(INDEX($Y:$Y,MATCH($AC839,$P:$P,0))=0,INDEX($Y:$Y,MATCH($AC839,$P:$P,0))=" ",INDEX($Y:$Y,MATCH($AC839,$P:$P,0))=""),CONCATENATE(CHAR(39),CHAR(39)),CONCATENATE(CHAR(39),INDEX($Y:$Y,MATCH($AC839,$P:$P,0)),CHAR(39))),","),0),"")</f>
        <v>video: '',</v>
      </c>
      <c r="AI847" t="str">
        <f>IF($D847="","",INDEX(CATEGORIAS!$A:$A,MATCH($D847,CATEGORIAS!$B:$B,0)))</f>
        <v/>
      </c>
      <c r="AJ847" t="str">
        <f>IF($E847="","",INDEX(SUBCATEGORIAS!$A:$A,MATCH($E847,SUBCATEGORIAS!$B:$B,0)))</f>
        <v/>
      </c>
      <c r="AK847" t="str">
        <f t="shared" si="215"/>
        <v/>
      </c>
      <c r="AM847" s="2" t="str">
        <f t="shared" si="221"/>
        <v/>
      </c>
      <c r="AN847" t="str">
        <f t="shared" si="222"/>
        <v/>
      </c>
      <c r="AO847" t="str">
        <f t="shared" si="216"/>
        <v/>
      </c>
      <c r="AP847" t="str">
        <f t="shared" si="217"/>
        <v/>
      </c>
    </row>
    <row r="848" spans="1:42" x14ac:dyDescent="0.25">
      <c r="A848" t="str">
        <f>IF(C848="","",MAX($A$2:A847)+1)</f>
        <v/>
      </c>
      <c r="B848" s="3" t="str">
        <f>IF(C848="","",IF(COUNTIF($C$2:$C847,$C848)=0,MAX($B$2:$B847)+1,""))</f>
        <v/>
      </c>
      <c r="L848" t="s">
        <v>625</v>
      </c>
      <c r="M848" s="3" t="str">
        <f t="shared" si="218"/>
        <v/>
      </c>
      <c r="N848" s="3" t="str">
        <f>IF(C848="","",IF(AND(C848&lt;&gt;"",D848&lt;&gt;"",E848&lt;&gt;"",I848&lt;&gt;"",M848&lt;&gt;"",J848&lt;&gt;"",IFERROR(MATCH(INDEX($B:$B,MATCH($C848,$C:$C,0)),IMAGENES!$B:$B,0),-1)&gt;0),"'si'","'no'"))</f>
        <v/>
      </c>
      <c r="P848" t="str">
        <f t="shared" si="208"/>
        <v/>
      </c>
      <c r="Q848" t="str">
        <f t="shared" si="209"/>
        <v/>
      </c>
      <c r="R848" t="str">
        <f t="shared" si="210"/>
        <v/>
      </c>
      <c r="S848" t="str">
        <f t="shared" si="211"/>
        <v/>
      </c>
      <c r="T848" t="str">
        <f t="shared" si="212"/>
        <v/>
      </c>
      <c r="U848" t="str">
        <f t="shared" si="213"/>
        <v/>
      </c>
      <c r="V848" t="str">
        <f>IF($T848="","",INDEX(CATEGORIAS!$A:$A,MATCH($T848,CATEGORIAS!$B:$B,0)))</f>
        <v/>
      </c>
      <c r="W848" t="str">
        <f>IF($U848="","",INDEX(SUBCATEGORIAS!$A:$A,MATCH($U848,SUBCATEGORIAS!$B:$B,0)))</f>
        <v/>
      </c>
      <c r="X848" t="str">
        <f t="shared" si="214"/>
        <v/>
      </c>
      <c r="Y848" t="str">
        <f t="shared" si="219"/>
        <v/>
      </c>
      <c r="Z848" t="str">
        <f t="shared" si="220"/>
        <v/>
      </c>
      <c r="AB848">
        <v>846</v>
      </c>
      <c r="AC848" t="str">
        <f t="shared" si="223"/>
        <v/>
      </c>
      <c r="AD848" t="str">
        <f>IFERROR(IF(MATCH($AC839,$P:$P,0)&gt;0,CONCATENATE("disponible: ",INDEX($Z:$Z,MATCH($AC839,$P:$P,0)),","),0),"")</f>
        <v>disponible: 'si',</v>
      </c>
      <c r="AI848" t="str">
        <f>IF($D848="","",INDEX(CATEGORIAS!$A:$A,MATCH($D848,CATEGORIAS!$B:$B,0)))</f>
        <v/>
      </c>
      <c r="AJ848" t="str">
        <f>IF($E848="","",INDEX(SUBCATEGORIAS!$A:$A,MATCH($E848,SUBCATEGORIAS!$B:$B,0)))</f>
        <v/>
      </c>
      <c r="AK848" t="str">
        <f t="shared" si="215"/>
        <v/>
      </c>
      <c r="AM848" s="2" t="str">
        <f t="shared" si="221"/>
        <v/>
      </c>
      <c r="AN848" t="str">
        <f t="shared" si="222"/>
        <v/>
      </c>
      <c r="AO848" t="str">
        <f t="shared" si="216"/>
        <v/>
      </c>
      <c r="AP848" t="str">
        <f t="shared" si="217"/>
        <v/>
      </c>
    </row>
    <row r="849" spans="1:42" x14ac:dyDescent="0.25">
      <c r="A849" t="str">
        <f>IF(C849="","",MAX($A$2:A848)+1)</f>
        <v/>
      </c>
      <c r="B849" s="3" t="str">
        <f>IF(C849="","",IF(COUNTIF($C$2:$C848,$C849)=0,MAX($B$2:$B848)+1,""))</f>
        <v/>
      </c>
      <c r="L849" t="s">
        <v>625</v>
      </c>
      <c r="M849" s="3" t="str">
        <f t="shared" si="218"/>
        <v/>
      </c>
      <c r="N849" s="3" t="str">
        <f>IF(C849="","",IF(AND(C849&lt;&gt;"",D849&lt;&gt;"",E849&lt;&gt;"",I849&lt;&gt;"",M849&lt;&gt;"",J849&lt;&gt;"",IFERROR(MATCH(INDEX($B:$B,MATCH($C849,$C:$C,0)),IMAGENES!$B:$B,0),-1)&gt;0),"'si'","'no'"))</f>
        <v/>
      </c>
      <c r="P849" t="str">
        <f t="shared" si="208"/>
        <v/>
      </c>
      <c r="Q849" t="str">
        <f t="shared" si="209"/>
        <v/>
      </c>
      <c r="R849" t="str">
        <f t="shared" si="210"/>
        <v/>
      </c>
      <c r="S849" t="str">
        <f t="shared" si="211"/>
        <v/>
      </c>
      <c r="T849" t="str">
        <f t="shared" si="212"/>
        <v/>
      </c>
      <c r="U849" t="str">
        <f t="shared" si="213"/>
        <v/>
      </c>
      <c r="V849" t="str">
        <f>IF($T849="","",INDEX(CATEGORIAS!$A:$A,MATCH($T849,CATEGORIAS!$B:$B,0)))</f>
        <v/>
      </c>
      <c r="W849" t="str">
        <f>IF($U849="","",INDEX(SUBCATEGORIAS!$A:$A,MATCH($U849,SUBCATEGORIAS!$B:$B,0)))</f>
        <v/>
      </c>
      <c r="X849" t="str">
        <f t="shared" si="214"/>
        <v/>
      </c>
      <c r="Y849" t="str">
        <f t="shared" si="219"/>
        <v/>
      </c>
      <c r="Z849" t="str">
        <f t="shared" si="220"/>
        <v/>
      </c>
      <c r="AB849">
        <v>847</v>
      </c>
      <c r="AC849" t="str">
        <f t="shared" si="223"/>
        <v/>
      </c>
      <c r="AD849" t="str">
        <f>IFERROR(IF(MATCH($AC839,$P:$P,0)&gt;0,"},",0),"")</f>
        <v>},</v>
      </c>
      <c r="AI849" t="str">
        <f>IF($D849="","",INDEX(CATEGORIAS!$A:$A,MATCH($D849,CATEGORIAS!$B:$B,0)))</f>
        <v/>
      </c>
      <c r="AJ849" t="str">
        <f>IF($E849="","",INDEX(SUBCATEGORIAS!$A:$A,MATCH($E849,SUBCATEGORIAS!$B:$B,0)))</f>
        <v/>
      </c>
      <c r="AK849" t="str">
        <f t="shared" si="215"/>
        <v/>
      </c>
      <c r="AM849" s="2" t="str">
        <f t="shared" si="221"/>
        <v/>
      </c>
      <c r="AN849" t="str">
        <f t="shared" si="222"/>
        <v/>
      </c>
      <c r="AO849" t="str">
        <f t="shared" si="216"/>
        <v/>
      </c>
      <c r="AP849" t="str">
        <f t="shared" si="217"/>
        <v/>
      </c>
    </row>
    <row r="850" spans="1:42" x14ac:dyDescent="0.25">
      <c r="A850" t="str">
        <f>IF(C850="","",MAX($A$2:A849)+1)</f>
        <v/>
      </c>
      <c r="B850" s="3" t="str">
        <f>IF(C850="","",IF(COUNTIF($C$2:$C849,$C850)=0,MAX($B$2:$B849)+1,""))</f>
        <v/>
      </c>
      <c r="L850" t="s">
        <v>625</v>
      </c>
      <c r="M850" s="3" t="str">
        <f t="shared" si="218"/>
        <v/>
      </c>
      <c r="N850" s="3" t="str">
        <f>IF(C850="","",IF(AND(C850&lt;&gt;"",D850&lt;&gt;"",E850&lt;&gt;"",I850&lt;&gt;"",M850&lt;&gt;"",J850&lt;&gt;"",IFERROR(MATCH(INDEX($B:$B,MATCH($C850,$C:$C,0)),IMAGENES!$B:$B,0),-1)&gt;0),"'si'","'no'"))</f>
        <v/>
      </c>
      <c r="P850" t="str">
        <f t="shared" si="208"/>
        <v/>
      </c>
      <c r="Q850" t="str">
        <f t="shared" si="209"/>
        <v/>
      </c>
      <c r="R850" t="str">
        <f t="shared" si="210"/>
        <v/>
      </c>
      <c r="S850" t="str">
        <f t="shared" si="211"/>
        <v/>
      </c>
      <c r="T850" t="str">
        <f t="shared" si="212"/>
        <v/>
      </c>
      <c r="U850" t="str">
        <f t="shared" si="213"/>
        <v/>
      </c>
      <c r="V850" t="str">
        <f>IF($T850="","",INDEX(CATEGORIAS!$A:$A,MATCH($T850,CATEGORIAS!$B:$B,0)))</f>
        <v/>
      </c>
      <c r="W850" t="str">
        <f>IF($U850="","",INDEX(SUBCATEGORIAS!$A:$A,MATCH($U850,SUBCATEGORIAS!$B:$B,0)))</f>
        <v/>
      </c>
      <c r="X850" t="str">
        <f t="shared" si="214"/>
        <v/>
      </c>
      <c r="Y850" t="str">
        <f t="shared" si="219"/>
        <v/>
      </c>
      <c r="Z850" t="str">
        <f t="shared" si="220"/>
        <v/>
      </c>
      <c r="AB850">
        <v>848</v>
      </c>
      <c r="AC850">
        <f t="shared" si="223"/>
        <v>78</v>
      </c>
      <c r="AD850" t="str">
        <f>IFERROR(IF(MATCH($AC850,$P:$P,0)&gt;0,"{",0),"")</f>
        <v>{</v>
      </c>
      <c r="AI850" t="str">
        <f>IF($D850="","",INDEX(CATEGORIAS!$A:$A,MATCH($D850,CATEGORIAS!$B:$B,0)))</f>
        <v/>
      </c>
      <c r="AJ850" t="str">
        <f>IF($E850="","",INDEX(SUBCATEGORIAS!$A:$A,MATCH($E850,SUBCATEGORIAS!$B:$B,0)))</f>
        <v/>
      </c>
      <c r="AK850" t="str">
        <f t="shared" si="215"/>
        <v/>
      </c>
      <c r="AM850" s="2" t="str">
        <f t="shared" si="221"/>
        <v/>
      </c>
      <c r="AN850" t="str">
        <f t="shared" si="222"/>
        <v/>
      </c>
      <c r="AO850" t="str">
        <f t="shared" si="216"/>
        <v/>
      </c>
      <c r="AP850" t="str">
        <f t="shared" si="217"/>
        <v/>
      </c>
    </row>
    <row r="851" spans="1:42" x14ac:dyDescent="0.25">
      <c r="A851" t="str">
        <f>IF(C851="","",MAX($A$2:A850)+1)</f>
        <v/>
      </c>
      <c r="B851" s="3" t="str">
        <f>IF(C851="","",IF(COUNTIF($C$2:$C850,$C851)=0,MAX($B$2:$B850)+1,""))</f>
        <v/>
      </c>
      <c r="L851" t="s">
        <v>625</v>
      </c>
      <c r="M851" s="3" t="str">
        <f t="shared" si="218"/>
        <v/>
      </c>
      <c r="N851" s="3" t="str">
        <f>IF(C851="","",IF(AND(C851&lt;&gt;"",D851&lt;&gt;"",E851&lt;&gt;"",I851&lt;&gt;"",M851&lt;&gt;"",J851&lt;&gt;"",IFERROR(MATCH(INDEX($B:$B,MATCH($C851,$C:$C,0)),IMAGENES!$B:$B,0),-1)&gt;0),"'si'","'no'"))</f>
        <v/>
      </c>
      <c r="P851" t="str">
        <f t="shared" si="208"/>
        <v/>
      </c>
      <c r="Q851" t="str">
        <f t="shared" si="209"/>
        <v/>
      </c>
      <c r="R851" t="str">
        <f t="shared" si="210"/>
        <v/>
      </c>
      <c r="S851" t="str">
        <f t="shared" si="211"/>
        <v/>
      </c>
      <c r="T851" t="str">
        <f t="shared" si="212"/>
        <v/>
      </c>
      <c r="U851" t="str">
        <f t="shared" si="213"/>
        <v/>
      </c>
      <c r="V851" t="str">
        <f>IF($T851="","",INDEX(CATEGORIAS!$A:$A,MATCH($T851,CATEGORIAS!$B:$B,0)))</f>
        <v/>
      </c>
      <c r="W851" t="str">
        <f>IF($U851="","",INDEX(SUBCATEGORIAS!$A:$A,MATCH($U851,SUBCATEGORIAS!$B:$B,0)))</f>
        <v/>
      </c>
      <c r="X851" t="str">
        <f t="shared" si="214"/>
        <v/>
      </c>
      <c r="Y851" t="str">
        <f t="shared" si="219"/>
        <v/>
      </c>
      <c r="Z851" t="str">
        <f t="shared" si="220"/>
        <v/>
      </c>
      <c r="AB851">
        <v>849</v>
      </c>
      <c r="AC851" t="str">
        <f t="shared" si="223"/>
        <v/>
      </c>
      <c r="AD851" t="str">
        <f>IFERROR(IF(MATCH($AC850,$P:$P,0)&gt;0,CONCATENATE("id_articulo: ",$AC850,","),0),"")</f>
        <v>id_articulo: 78,</v>
      </c>
      <c r="AI851" t="str">
        <f>IF($D851="","",INDEX(CATEGORIAS!$A:$A,MATCH($D851,CATEGORIAS!$B:$B,0)))</f>
        <v/>
      </c>
      <c r="AJ851" t="str">
        <f>IF($E851="","",INDEX(SUBCATEGORIAS!$A:$A,MATCH($E851,SUBCATEGORIAS!$B:$B,0)))</f>
        <v/>
      </c>
      <c r="AK851" t="str">
        <f t="shared" si="215"/>
        <v/>
      </c>
      <c r="AM851" s="2" t="str">
        <f t="shared" si="221"/>
        <v/>
      </c>
      <c r="AN851" t="str">
        <f t="shared" si="222"/>
        <v/>
      </c>
      <c r="AO851" t="str">
        <f t="shared" si="216"/>
        <v/>
      </c>
      <c r="AP851" t="str">
        <f t="shared" si="217"/>
        <v/>
      </c>
    </row>
    <row r="852" spans="1:42" x14ac:dyDescent="0.25">
      <c r="A852" t="str">
        <f>IF(C852="","",MAX($A$2:A851)+1)</f>
        <v/>
      </c>
      <c r="B852" s="3" t="str">
        <f>IF(C852="","",IF(COUNTIF($C$2:$C851,$C852)=0,MAX($B$2:$B851)+1,""))</f>
        <v/>
      </c>
      <c r="L852" t="s">
        <v>625</v>
      </c>
      <c r="M852" s="3" t="str">
        <f t="shared" si="218"/>
        <v/>
      </c>
      <c r="N852" s="3" t="str">
        <f>IF(C852="","",IF(AND(C852&lt;&gt;"",D852&lt;&gt;"",E852&lt;&gt;"",I852&lt;&gt;"",M852&lt;&gt;"",J852&lt;&gt;"",IFERROR(MATCH(INDEX($B:$B,MATCH($C852,$C:$C,0)),IMAGENES!$B:$B,0),-1)&gt;0),"'si'","'no'"))</f>
        <v/>
      </c>
      <c r="P852" t="str">
        <f t="shared" si="208"/>
        <v/>
      </c>
      <c r="Q852" t="str">
        <f t="shared" si="209"/>
        <v/>
      </c>
      <c r="R852" t="str">
        <f t="shared" si="210"/>
        <v/>
      </c>
      <c r="S852" t="str">
        <f t="shared" si="211"/>
        <v/>
      </c>
      <c r="T852" t="str">
        <f t="shared" si="212"/>
        <v/>
      </c>
      <c r="U852" t="str">
        <f t="shared" si="213"/>
        <v/>
      </c>
      <c r="V852" t="str">
        <f>IF($T852="","",INDEX(CATEGORIAS!$A:$A,MATCH($T852,CATEGORIAS!$B:$B,0)))</f>
        <v/>
      </c>
      <c r="W852" t="str">
        <f>IF($U852="","",INDEX(SUBCATEGORIAS!$A:$A,MATCH($U852,SUBCATEGORIAS!$B:$B,0)))</f>
        <v/>
      </c>
      <c r="X852" t="str">
        <f t="shared" si="214"/>
        <v/>
      </c>
      <c r="Y852" t="str">
        <f t="shared" si="219"/>
        <v/>
      </c>
      <c r="Z852" t="str">
        <f t="shared" si="220"/>
        <v/>
      </c>
      <c r="AB852">
        <v>850</v>
      </c>
      <c r="AC852" t="str">
        <f t="shared" si="223"/>
        <v/>
      </c>
      <c r="AD852" t="str">
        <f>IFERROR(IF(MATCH($AC850,$P:$P,0)&gt;0,CONCATENATE("nombre: '",INDEX($Q:$Q,MATCH($AC850,$P:$P,0)),"',"),0),"")</f>
        <v>nombre: 'Aceite Aromático Palo Santo Krishna 15 ml',</v>
      </c>
      <c r="AI852" t="str">
        <f>IF($D852="","",INDEX(CATEGORIAS!$A:$A,MATCH($D852,CATEGORIAS!$B:$B,0)))</f>
        <v/>
      </c>
      <c r="AJ852" t="str">
        <f>IF($E852="","",INDEX(SUBCATEGORIAS!$A:$A,MATCH($E852,SUBCATEGORIAS!$B:$B,0)))</f>
        <v/>
      </c>
      <c r="AK852" t="str">
        <f t="shared" si="215"/>
        <v/>
      </c>
      <c r="AM852" s="2" t="str">
        <f t="shared" si="221"/>
        <v/>
      </c>
      <c r="AN852" t="str">
        <f t="shared" si="222"/>
        <v/>
      </c>
      <c r="AO852" t="str">
        <f t="shared" si="216"/>
        <v/>
      </c>
      <c r="AP852" t="str">
        <f t="shared" si="217"/>
        <v/>
      </c>
    </row>
    <row r="853" spans="1:42" x14ac:dyDescent="0.25">
      <c r="A853" t="str">
        <f>IF(C853="","",MAX($A$2:A852)+1)</f>
        <v/>
      </c>
      <c r="B853" s="3" t="str">
        <f>IF(C853="","",IF(COUNTIF($C$2:$C852,$C853)=0,MAX($B$2:$B852)+1,""))</f>
        <v/>
      </c>
      <c r="L853" t="s">
        <v>625</v>
      </c>
      <c r="M853" s="3" t="str">
        <f t="shared" si="218"/>
        <v/>
      </c>
      <c r="N853" s="3" t="str">
        <f>IF(C853="","",IF(AND(C853&lt;&gt;"",D853&lt;&gt;"",E853&lt;&gt;"",I853&lt;&gt;"",M853&lt;&gt;"",J853&lt;&gt;"",IFERROR(MATCH(INDEX($B:$B,MATCH($C853,$C:$C,0)),IMAGENES!$B:$B,0),-1)&gt;0),"'si'","'no'"))</f>
        <v/>
      </c>
      <c r="P853" t="str">
        <f t="shared" si="208"/>
        <v/>
      </c>
      <c r="Q853" t="str">
        <f t="shared" si="209"/>
        <v/>
      </c>
      <c r="R853" t="str">
        <f t="shared" si="210"/>
        <v/>
      </c>
      <c r="S853" t="str">
        <f t="shared" si="211"/>
        <v/>
      </c>
      <c r="T853" t="str">
        <f t="shared" si="212"/>
        <v/>
      </c>
      <c r="U853" t="str">
        <f t="shared" si="213"/>
        <v/>
      </c>
      <c r="V853" t="str">
        <f>IF($T853="","",INDEX(CATEGORIAS!$A:$A,MATCH($T853,CATEGORIAS!$B:$B,0)))</f>
        <v/>
      </c>
      <c r="W853" t="str">
        <f>IF($U853="","",INDEX(SUBCATEGORIAS!$A:$A,MATCH($U853,SUBCATEGORIAS!$B:$B,0)))</f>
        <v/>
      </c>
      <c r="X853" t="str">
        <f t="shared" si="214"/>
        <v/>
      </c>
      <c r="Y853" t="str">
        <f t="shared" si="219"/>
        <v/>
      </c>
      <c r="Z853" t="str">
        <f t="shared" si="220"/>
        <v/>
      </c>
      <c r="AB853">
        <v>851</v>
      </c>
      <c r="AC853" t="str">
        <f t="shared" si="223"/>
        <v/>
      </c>
      <c r="AD853" t="str">
        <f>IFERROR(IF(MATCH($AC850,$P:$P,0)&gt;0,CONCATENATE("descripcion: '",INDEX($R:$R,MATCH($AC850,$P:$P,0)),"',"),0),"")</f>
        <v>descripcion: 'Fragancia relajante y calmante.',</v>
      </c>
      <c r="AI853" t="str">
        <f>IF($D853="","",INDEX(CATEGORIAS!$A:$A,MATCH($D853,CATEGORIAS!$B:$B,0)))</f>
        <v/>
      </c>
      <c r="AJ853" t="str">
        <f>IF($E853="","",INDEX(SUBCATEGORIAS!$A:$A,MATCH($E853,SUBCATEGORIAS!$B:$B,0)))</f>
        <v/>
      </c>
      <c r="AK853" t="str">
        <f t="shared" si="215"/>
        <v/>
      </c>
      <c r="AM853" s="2" t="str">
        <f t="shared" si="221"/>
        <v/>
      </c>
      <c r="AN853" t="str">
        <f t="shared" si="222"/>
        <v/>
      </c>
      <c r="AO853" t="str">
        <f t="shared" si="216"/>
        <v/>
      </c>
      <c r="AP853" t="str">
        <f t="shared" si="217"/>
        <v/>
      </c>
    </row>
    <row r="854" spans="1:42" x14ac:dyDescent="0.25">
      <c r="A854" t="str">
        <f>IF(C854="","",MAX($A$2:A853)+1)</f>
        <v/>
      </c>
      <c r="B854" s="3" t="str">
        <f>IF(C854="","",IF(COUNTIF($C$2:$C853,$C854)=0,MAX($B$2:$B853)+1,""))</f>
        <v/>
      </c>
      <c r="L854" t="s">
        <v>625</v>
      </c>
      <c r="M854" s="3" t="str">
        <f t="shared" si="218"/>
        <v/>
      </c>
      <c r="N854" s="3" t="str">
        <f>IF(C854="","",IF(AND(C854&lt;&gt;"",D854&lt;&gt;"",E854&lt;&gt;"",I854&lt;&gt;"",M854&lt;&gt;"",J854&lt;&gt;"",IFERROR(MATCH(INDEX($B:$B,MATCH($C854,$C:$C,0)),IMAGENES!$B:$B,0),-1)&gt;0),"'si'","'no'"))</f>
        <v/>
      </c>
      <c r="P854" t="str">
        <f t="shared" si="208"/>
        <v/>
      </c>
      <c r="Q854" t="str">
        <f t="shared" si="209"/>
        <v/>
      </c>
      <c r="R854" t="str">
        <f t="shared" si="210"/>
        <v/>
      </c>
      <c r="S854" t="str">
        <f t="shared" si="211"/>
        <v/>
      </c>
      <c r="T854" t="str">
        <f t="shared" si="212"/>
        <v/>
      </c>
      <c r="U854" t="str">
        <f t="shared" si="213"/>
        <v/>
      </c>
      <c r="V854" t="str">
        <f>IF($T854="","",INDEX(CATEGORIAS!$A:$A,MATCH($T854,CATEGORIAS!$B:$B,0)))</f>
        <v/>
      </c>
      <c r="W854" t="str">
        <f>IF($U854="","",INDEX(SUBCATEGORIAS!$A:$A,MATCH($U854,SUBCATEGORIAS!$B:$B,0)))</f>
        <v/>
      </c>
      <c r="X854" t="str">
        <f t="shared" si="214"/>
        <v/>
      </c>
      <c r="Y854" t="str">
        <f t="shared" si="219"/>
        <v/>
      </c>
      <c r="Z854" t="str">
        <f t="shared" si="220"/>
        <v/>
      </c>
      <c r="AB854">
        <v>852</v>
      </c>
      <c r="AC854" t="str">
        <f t="shared" si="223"/>
        <v/>
      </c>
      <c r="AD854" t="str">
        <f>IFERROR(IF(MATCH($AC850,$P:$P,0)&gt;0,CONCATENATE("descripcion_larga: '",INDEX($S:$S,MATCH($AC850,$P:$P,0)),"',"),0),"")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54" t="str">
        <f>IF($D854="","",INDEX(CATEGORIAS!$A:$A,MATCH($D854,CATEGORIAS!$B:$B,0)))</f>
        <v/>
      </c>
      <c r="AJ854" t="str">
        <f>IF($E854="","",INDEX(SUBCATEGORIAS!$A:$A,MATCH($E854,SUBCATEGORIAS!$B:$B,0)))</f>
        <v/>
      </c>
      <c r="AK854" t="str">
        <f t="shared" si="215"/>
        <v/>
      </c>
      <c r="AM854" s="2" t="str">
        <f t="shared" si="221"/>
        <v/>
      </c>
      <c r="AN854" t="str">
        <f t="shared" si="222"/>
        <v/>
      </c>
      <c r="AO854" t="str">
        <f t="shared" si="216"/>
        <v/>
      </c>
      <c r="AP854" t="str">
        <f t="shared" si="217"/>
        <v/>
      </c>
    </row>
    <row r="855" spans="1:42" x14ac:dyDescent="0.25">
      <c r="A855" t="str">
        <f>IF(C855="","",MAX($A$2:A854)+1)</f>
        <v/>
      </c>
      <c r="B855" s="3" t="str">
        <f>IF(C855="","",IF(COUNTIF($C$2:$C854,$C855)=0,MAX($B$2:$B854)+1,""))</f>
        <v/>
      </c>
      <c r="L855" t="s">
        <v>625</v>
      </c>
      <c r="M855" s="3" t="str">
        <f t="shared" si="218"/>
        <v/>
      </c>
      <c r="N855" s="3" t="str">
        <f>IF(C855="","",IF(AND(C855&lt;&gt;"",D855&lt;&gt;"",E855&lt;&gt;"",I855&lt;&gt;"",M855&lt;&gt;"",J855&lt;&gt;"",IFERROR(MATCH(INDEX($B:$B,MATCH($C855,$C:$C,0)),IMAGENES!$B:$B,0),-1)&gt;0),"'si'","'no'"))</f>
        <v/>
      </c>
      <c r="P855" t="str">
        <f t="shared" si="208"/>
        <v/>
      </c>
      <c r="Q855" t="str">
        <f t="shared" si="209"/>
        <v/>
      </c>
      <c r="R855" t="str">
        <f t="shared" si="210"/>
        <v/>
      </c>
      <c r="S855" t="str">
        <f t="shared" si="211"/>
        <v/>
      </c>
      <c r="T855" t="str">
        <f t="shared" si="212"/>
        <v/>
      </c>
      <c r="U855" t="str">
        <f t="shared" si="213"/>
        <v/>
      </c>
      <c r="V855" t="str">
        <f>IF($T855="","",INDEX(CATEGORIAS!$A:$A,MATCH($T855,CATEGORIAS!$B:$B,0)))</f>
        <v/>
      </c>
      <c r="W855" t="str">
        <f>IF($U855="","",INDEX(SUBCATEGORIAS!$A:$A,MATCH($U855,SUBCATEGORIAS!$B:$B,0)))</f>
        <v/>
      </c>
      <c r="X855" t="str">
        <f t="shared" si="214"/>
        <v/>
      </c>
      <c r="Y855" t="str">
        <f t="shared" si="219"/>
        <v/>
      </c>
      <c r="Z855" t="str">
        <f t="shared" si="220"/>
        <v/>
      </c>
      <c r="AB855">
        <v>853</v>
      </c>
      <c r="AC855" t="str">
        <f t="shared" si="223"/>
        <v/>
      </c>
      <c r="AD855" t="str">
        <f>IFERROR(IF(MATCH($AC850,$P:$P,0)&gt;0,CONCATENATE("id_categoria: '",INDEX($V:$V,MATCH($AC850,$P:$P,0)),"',"),0),"")</f>
        <v>id_categoria: '2',</v>
      </c>
      <c r="AI855" t="str">
        <f>IF($D855="","",INDEX(CATEGORIAS!$A:$A,MATCH($D855,CATEGORIAS!$B:$B,0)))</f>
        <v/>
      </c>
      <c r="AJ855" t="str">
        <f>IF($E855="","",INDEX(SUBCATEGORIAS!$A:$A,MATCH($E855,SUBCATEGORIAS!$B:$B,0)))</f>
        <v/>
      </c>
      <c r="AK855" t="str">
        <f t="shared" si="215"/>
        <v/>
      </c>
      <c r="AM855" s="2" t="str">
        <f t="shared" si="221"/>
        <v/>
      </c>
      <c r="AN855" t="str">
        <f t="shared" si="222"/>
        <v/>
      </c>
      <c r="AO855" t="str">
        <f t="shared" si="216"/>
        <v/>
      </c>
      <c r="AP855" t="str">
        <f t="shared" si="217"/>
        <v/>
      </c>
    </row>
    <row r="856" spans="1:42" x14ac:dyDescent="0.25">
      <c r="A856" t="str">
        <f>IF(C856="","",MAX($A$2:A855)+1)</f>
        <v/>
      </c>
      <c r="B856" s="3" t="str">
        <f>IF(C856="","",IF(COUNTIF($C$2:$C855,$C856)=0,MAX($B$2:$B855)+1,""))</f>
        <v/>
      </c>
      <c r="L856" t="s">
        <v>625</v>
      </c>
      <c r="M856" s="3" t="str">
        <f t="shared" si="218"/>
        <v/>
      </c>
      <c r="N856" s="3" t="str">
        <f>IF(C856="","",IF(AND(C856&lt;&gt;"",D856&lt;&gt;"",E856&lt;&gt;"",I856&lt;&gt;"",M856&lt;&gt;"",J856&lt;&gt;"",IFERROR(MATCH(INDEX($B:$B,MATCH($C856,$C:$C,0)),IMAGENES!$B:$B,0),-1)&gt;0),"'si'","'no'"))</f>
        <v/>
      </c>
      <c r="P856" t="str">
        <f t="shared" si="208"/>
        <v/>
      </c>
      <c r="Q856" t="str">
        <f t="shared" si="209"/>
        <v/>
      </c>
      <c r="R856" t="str">
        <f t="shared" si="210"/>
        <v/>
      </c>
      <c r="S856" t="str">
        <f t="shared" si="211"/>
        <v/>
      </c>
      <c r="T856" t="str">
        <f t="shared" si="212"/>
        <v/>
      </c>
      <c r="U856" t="str">
        <f t="shared" si="213"/>
        <v/>
      </c>
      <c r="V856" t="str">
        <f>IF($T856="","",INDEX(CATEGORIAS!$A:$A,MATCH($T856,CATEGORIAS!$B:$B,0)))</f>
        <v/>
      </c>
      <c r="W856" t="str">
        <f>IF($U856="","",INDEX(SUBCATEGORIAS!$A:$A,MATCH($U856,SUBCATEGORIAS!$B:$B,0)))</f>
        <v/>
      </c>
      <c r="X856" t="str">
        <f t="shared" si="214"/>
        <v/>
      </c>
      <c r="Y856" t="str">
        <f t="shared" si="219"/>
        <v/>
      </c>
      <c r="Z856" t="str">
        <f t="shared" si="220"/>
        <v/>
      </c>
      <c r="AB856">
        <v>854</v>
      </c>
      <c r="AC856" t="str">
        <f t="shared" si="223"/>
        <v/>
      </c>
      <c r="AD856" t="str">
        <f>IFERROR(IF(MATCH($AC850,$P:$P,0)&gt;0,CONCATENATE("id_subcategoria: '",INDEX($W:$W,MATCH($AC850,$P:$P,0)),"',"),0),"")</f>
        <v>id_subcategoria: '28',</v>
      </c>
      <c r="AI856" t="str">
        <f>IF($D856="","",INDEX(CATEGORIAS!$A:$A,MATCH($D856,CATEGORIAS!$B:$B,0)))</f>
        <v/>
      </c>
      <c r="AJ856" t="str">
        <f>IF($E856="","",INDEX(SUBCATEGORIAS!$A:$A,MATCH($E856,SUBCATEGORIAS!$B:$B,0)))</f>
        <v/>
      </c>
      <c r="AK856" t="str">
        <f t="shared" si="215"/>
        <v/>
      </c>
      <c r="AM856" s="2" t="str">
        <f t="shared" si="221"/>
        <v/>
      </c>
      <c r="AN856" t="str">
        <f t="shared" si="222"/>
        <v/>
      </c>
      <c r="AO856" t="str">
        <f t="shared" si="216"/>
        <v/>
      </c>
      <c r="AP856" t="str">
        <f t="shared" si="217"/>
        <v/>
      </c>
    </row>
    <row r="857" spans="1:42" x14ac:dyDescent="0.25">
      <c r="A857" t="str">
        <f>IF(C857="","",MAX($A$2:A856)+1)</f>
        <v/>
      </c>
      <c r="B857" s="3" t="str">
        <f>IF(C857="","",IF(COUNTIF($C$2:$C856,$C857)=0,MAX($B$2:$B856)+1,""))</f>
        <v/>
      </c>
      <c r="L857" t="s">
        <v>625</v>
      </c>
      <c r="M857" s="3" t="str">
        <f t="shared" si="218"/>
        <v/>
      </c>
      <c r="N857" s="3" t="str">
        <f>IF(C857="","",IF(AND(C857&lt;&gt;"",D857&lt;&gt;"",E857&lt;&gt;"",I857&lt;&gt;"",M857&lt;&gt;"",J857&lt;&gt;"",IFERROR(MATCH(INDEX($B:$B,MATCH($C857,$C:$C,0)),IMAGENES!$B:$B,0),-1)&gt;0),"'si'","'no'"))</f>
        <v/>
      </c>
      <c r="P857" t="str">
        <f t="shared" si="208"/>
        <v/>
      </c>
      <c r="Q857" t="str">
        <f t="shared" si="209"/>
        <v/>
      </c>
      <c r="R857" t="str">
        <f t="shared" si="210"/>
        <v/>
      </c>
      <c r="S857" t="str">
        <f t="shared" si="211"/>
        <v/>
      </c>
      <c r="T857" t="str">
        <f t="shared" si="212"/>
        <v/>
      </c>
      <c r="U857" t="str">
        <f t="shared" si="213"/>
        <v/>
      </c>
      <c r="V857" t="str">
        <f>IF($T857="","",INDEX(CATEGORIAS!$A:$A,MATCH($T857,CATEGORIAS!$B:$B,0)))</f>
        <v/>
      </c>
      <c r="W857" t="str">
        <f>IF($U857="","",INDEX(SUBCATEGORIAS!$A:$A,MATCH($U857,SUBCATEGORIAS!$B:$B,0)))</f>
        <v/>
      </c>
      <c r="X857" t="str">
        <f t="shared" si="214"/>
        <v/>
      </c>
      <c r="Y857" t="str">
        <f t="shared" si="219"/>
        <v/>
      </c>
      <c r="Z857" t="str">
        <f t="shared" si="220"/>
        <v/>
      </c>
      <c r="AB857">
        <v>855</v>
      </c>
      <c r="AC857" t="str">
        <f t="shared" si="223"/>
        <v/>
      </c>
      <c r="AD857" t="str">
        <f>IFERROR(IF(MATCH($AC850,$P:$P,0)&gt;0,CONCATENATE("precio: ",INDEX($X:$X,MATCH($AC850,$P:$P,0)),","),0),"")</f>
        <v>precio: 3000,</v>
      </c>
      <c r="AI857" t="str">
        <f>IF($D857="","",INDEX(CATEGORIAS!$A:$A,MATCH($D857,CATEGORIAS!$B:$B,0)))</f>
        <v/>
      </c>
      <c r="AJ857" t="str">
        <f>IF($E857="","",INDEX(SUBCATEGORIAS!$A:$A,MATCH($E857,SUBCATEGORIAS!$B:$B,0)))</f>
        <v/>
      </c>
      <c r="AK857" t="str">
        <f t="shared" si="215"/>
        <v/>
      </c>
      <c r="AM857" s="2" t="str">
        <f t="shared" si="221"/>
        <v/>
      </c>
      <c r="AN857" t="str">
        <f t="shared" si="222"/>
        <v/>
      </c>
      <c r="AO857" t="str">
        <f t="shared" si="216"/>
        <v/>
      </c>
      <c r="AP857" t="str">
        <f t="shared" si="217"/>
        <v/>
      </c>
    </row>
    <row r="858" spans="1:42" x14ac:dyDescent="0.25">
      <c r="A858" t="str">
        <f>IF(C858="","",MAX($A$2:A857)+1)</f>
        <v/>
      </c>
      <c r="B858" s="3" t="str">
        <f>IF(C858="","",IF(COUNTIF($C$2:$C857,$C858)=0,MAX($B$2:$B857)+1,""))</f>
        <v/>
      </c>
      <c r="L858" t="s">
        <v>625</v>
      </c>
      <c r="M858" s="3" t="str">
        <f t="shared" si="218"/>
        <v/>
      </c>
      <c r="N858" s="3" t="str">
        <f>IF(C858="","",IF(AND(C858&lt;&gt;"",D858&lt;&gt;"",E858&lt;&gt;"",I858&lt;&gt;"",M858&lt;&gt;"",J858&lt;&gt;"",IFERROR(MATCH(INDEX($B:$B,MATCH($C858,$C:$C,0)),IMAGENES!$B:$B,0),-1)&gt;0),"'si'","'no'"))</f>
        <v/>
      </c>
      <c r="P858" t="str">
        <f t="shared" si="208"/>
        <v/>
      </c>
      <c r="Q858" t="str">
        <f t="shared" si="209"/>
        <v/>
      </c>
      <c r="R858" t="str">
        <f t="shared" si="210"/>
        <v/>
      </c>
      <c r="S858" t="str">
        <f t="shared" si="211"/>
        <v/>
      </c>
      <c r="T858" t="str">
        <f t="shared" si="212"/>
        <v/>
      </c>
      <c r="U858" t="str">
        <f t="shared" si="213"/>
        <v/>
      </c>
      <c r="V858" t="str">
        <f>IF($T858="","",INDEX(CATEGORIAS!$A:$A,MATCH($T858,CATEGORIAS!$B:$B,0)))</f>
        <v/>
      </c>
      <c r="W858" t="str">
        <f>IF($U858="","",INDEX(SUBCATEGORIAS!$A:$A,MATCH($U858,SUBCATEGORIAS!$B:$B,0)))</f>
        <v/>
      </c>
      <c r="X858" t="str">
        <f t="shared" si="214"/>
        <v/>
      </c>
      <c r="Y858" t="str">
        <f t="shared" si="219"/>
        <v/>
      </c>
      <c r="Z858" t="str">
        <f t="shared" si="220"/>
        <v/>
      </c>
      <c r="AB858">
        <v>856</v>
      </c>
      <c r="AC858" t="str">
        <f t="shared" si="223"/>
        <v/>
      </c>
      <c r="AD858" t="str">
        <f>IFERROR(IF(MATCH($AC850,$P:$P,0)&gt;0,CONCATENATE("video: ",IF(OR(INDEX($Y:$Y,MATCH($AC850,$P:$P,0))=0,INDEX($Y:$Y,MATCH($AC850,$P:$P,0))=" ",INDEX($Y:$Y,MATCH($AC850,$P:$P,0))=""),CONCATENATE(CHAR(39),CHAR(39)),CONCATENATE(CHAR(39),INDEX($Y:$Y,MATCH($AC850,$P:$P,0)),CHAR(39))),","),0),"")</f>
        <v>video: '',</v>
      </c>
      <c r="AI858" t="str">
        <f>IF($D858="","",INDEX(CATEGORIAS!$A:$A,MATCH($D858,CATEGORIAS!$B:$B,0)))</f>
        <v/>
      </c>
      <c r="AJ858" t="str">
        <f>IF($E858="","",INDEX(SUBCATEGORIAS!$A:$A,MATCH($E858,SUBCATEGORIAS!$B:$B,0)))</f>
        <v/>
      </c>
      <c r="AK858" t="str">
        <f t="shared" si="215"/>
        <v/>
      </c>
      <c r="AM858" s="2" t="str">
        <f t="shared" si="221"/>
        <v/>
      </c>
      <c r="AN858" t="str">
        <f t="shared" si="222"/>
        <v/>
      </c>
      <c r="AO858" t="str">
        <f t="shared" si="216"/>
        <v/>
      </c>
      <c r="AP858" t="str">
        <f t="shared" si="217"/>
        <v/>
      </c>
    </row>
    <row r="859" spans="1:42" x14ac:dyDescent="0.25">
      <c r="A859" t="str">
        <f>IF(C859="","",MAX($A$2:A858)+1)</f>
        <v/>
      </c>
      <c r="B859" s="3" t="str">
        <f>IF(C859="","",IF(COUNTIF($C$2:$C858,$C859)=0,MAX($B$2:$B858)+1,""))</f>
        <v/>
      </c>
      <c r="L859" t="s">
        <v>625</v>
      </c>
      <c r="M859" s="3" t="str">
        <f t="shared" si="218"/>
        <v/>
      </c>
      <c r="N859" s="3" t="str">
        <f>IF(C859="","",IF(AND(C859&lt;&gt;"",D859&lt;&gt;"",E859&lt;&gt;"",I859&lt;&gt;"",M859&lt;&gt;"",J859&lt;&gt;"",IFERROR(MATCH(INDEX($B:$B,MATCH($C859,$C:$C,0)),IMAGENES!$B:$B,0),-1)&gt;0),"'si'","'no'"))</f>
        <v/>
      </c>
      <c r="P859" t="str">
        <f t="shared" si="208"/>
        <v/>
      </c>
      <c r="Q859" t="str">
        <f t="shared" si="209"/>
        <v/>
      </c>
      <c r="R859" t="str">
        <f t="shared" si="210"/>
        <v/>
      </c>
      <c r="S859" t="str">
        <f t="shared" si="211"/>
        <v/>
      </c>
      <c r="T859" t="str">
        <f t="shared" si="212"/>
        <v/>
      </c>
      <c r="U859" t="str">
        <f t="shared" si="213"/>
        <v/>
      </c>
      <c r="V859" t="str">
        <f>IF($T859="","",INDEX(CATEGORIAS!$A:$A,MATCH($T859,CATEGORIAS!$B:$B,0)))</f>
        <v/>
      </c>
      <c r="W859" t="str">
        <f>IF($U859="","",INDEX(SUBCATEGORIAS!$A:$A,MATCH($U859,SUBCATEGORIAS!$B:$B,0)))</f>
        <v/>
      </c>
      <c r="X859" t="str">
        <f t="shared" si="214"/>
        <v/>
      </c>
      <c r="Y859" t="str">
        <f t="shared" si="219"/>
        <v/>
      </c>
      <c r="Z859" t="str">
        <f t="shared" si="220"/>
        <v/>
      </c>
      <c r="AB859">
        <v>857</v>
      </c>
      <c r="AC859" t="str">
        <f t="shared" si="223"/>
        <v/>
      </c>
      <c r="AD859" t="str">
        <f>IFERROR(IF(MATCH($AC850,$P:$P,0)&gt;0,CONCATENATE("disponible: ",INDEX($Z:$Z,MATCH($AC850,$P:$P,0)),","),0),"")</f>
        <v>disponible: 'si',</v>
      </c>
      <c r="AI859" t="str">
        <f>IF($D859="","",INDEX(CATEGORIAS!$A:$A,MATCH($D859,CATEGORIAS!$B:$B,0)))</f>
        <v/>
      </c>
      <c r="AJ859" t="str">
        <f>IF($E859="","",INDEX(SUBCATEGORIAS!$A:$A,MATCH($E859,SUBCATEGORIAS!$B:$B,0)))</f>
        <v/>
      </c>
      <c r="AK859" t="str">
        <f t="shared" si="215"/>
        <v/>
      </c>
      <c r="AM859" s="2" t="str">
        <f t="shared" si="221"/>
        <v/>
      </c>
      <c r="AN859" t="str">
        <f t="shared" si="222"/>
        <v/>
      </c>
      <c r="AO859" t="str">
        <f t="shared" si="216"/>
        <v/>
      </c>
      <c r="AP859" t="str">
        <f t="shared" si="217"/>
        <v/>
      </c>
    </row>
    <row r="860" spans="1:42" x14ac:dyDescent="0.25">
      <c r="A860" t="str">
        <f>IF(C860="","",MAX($A$2:A859)+1)</f>
        <v/>
      </c>
      <c r="B860" s="3" t="str">
        <f>IF(C860="","",IF(COUNTIF($C$2:$C859,$C860)=0,MAX($B$2:$B859)+1,""))</f>
        <v/>
      </c>
      <c r="L860" t="s">
        <v>625</v>
      </c>
      <c r="M860" s="3" t="str">
        <f t="shared" si="218"/>
        <v/>
      </c>
      <c r="N860" s="3" t="str">
        <f>IF(C860="","",IF(AND(C860&lt;&gt;"",D860&lt;&gt;"",E860&lt;&gt;"",I860&lt;&gt;"",M860&lt;&gt;"",J860&lt;&gt;"",IFERROR(MATCH(INDEX($B:$B,MATCH($C860,$C:$C,0)),IMAGENES!$B:$B,0),-1)&gt;0),"'si'","'no'"))</f>
        <v/>
      </c>
      <c r="P860" t="str">
        <f t="shared" si="208"/>
        <v/>
      </c>
      <c r="Q860" t="str">
        <f t="shared" si="209"/>
        <v/>
      </c>
      <c r="R860" t="str">
        <f t="shared" si="210"/>
        <v/>
      </c>
      <c r="S860" t="str">
        <f t="shared" si="211"/>
        <v/>
      </c>
      <c r="T860" t="str">
        <f t="shared" si="212"/>
        <v/>
      </c>
      <c r="U860" t="str">
        <f t="shared" si="213"/>
        <v/>
      </c>
      <c r="V860" t="str">
        <f>IF($T860="","",INDEX(CATEGORIAS!$A:$A,MATCH($T860,CATEGORIAS!$B:$B,0)))</f>
        <v/>
      </c>
      <c r="W860" t="str">
        <f>IF($U860="","",INDEX(SUBCATEGORIAS!$A:$A,MATCH($U860,SUBCATEGORIAS!$B:$B,0)))</f>
        <v/>
      </c>
      <c r="X860" t="str">
        <f t="shared" si="214"/>
        <v/>
      </c>
      <c r="Y860" t="str">
        <f t="shared" si="219"/>
        <v/>
      </c>
      <c r="Z860" t="str">
        <f t="shared" si="220"/>
        <v/>
      </c>
      <c r="AB860">
        <v>858</v>
      </c>
      <c r="AC860" t="str">
        <f t="shared" si="223"/>
        <v/>
      </c>
      <c r="AD860" t="str">
        <f>IFERROR(IF(MATCH($AC850,$P:$P,0)&gt;0,"},",0),"")</f>
        <v>},</v>
      </c>
      <c r="AI860" t="str">
        <f>IF($D860="","",INDEX(CATEGORIAS!$A:$A,MATCH($D860,CATEGORIAS!$B:$B,0)))</f>
        <v/>
      </c>
      <c r="AJ860" t="str">
        <f>IF($E860="","",INDEX(SUBCATEGORIAS!$A:$A,MATCH($E860,SUBCATEGORIAS!$B:$B,0)))</f>
        <v/>
      </c>
      <c r="AK860" t="str">
        <f t="shared" si="215"/>
        <v/>
      </c>
      <c r="AM860" s="2" t="str">
        <f t="shared" si="221"/>
        <v/>
      </c>
      <c r="AN860" t="str">
        <f t="shared" si="222"/>
        <v/>
      </c>
      <c r="AO860" t="str">
        <f t="shared" si="216"/>
        <v/>
      </c>
      <c r="AP860" t="str">
        <f t="shared" si="217"/>
        <v/>
      </c>
    </row>
    <row r="861" spans="1:42" x14ac:dyDescent="0.25">
      <c r="A861" t="str">
        <f>IF(C861="","",MAX($A$2:A860)+1)</f>
        <v/>
      </c>
      <c r="B861" s="3" t="str">
        <f>IF(C861="","",IF(COUNTIF($C$2:$C860,$C861)=0,MAX($B$2:$B860)+1,""))</f>
        <v/>
      </c>
      <c r="L861" t="s">
        <v>625</v>
      </c>
      <c r="M861" s="3" t="str">
        <f t="shared" si="218"/>
        <v/>
      </c>
      <c r="N861" s="3" t="str">
        <f>IF(C861="","",IF(AND(C861&lt;&gt;"",D861&lt;&gt;"",E861&lt;&gt;"",I861&lt;&gt;"",M861&lt;&gt;"",J861&lt;&gt;"",IFERROR(MATCH(INDEX($B:$B,MATCH($C861,$C:$C,0)),IMAGENES!$B:$B,0),-1)&gt;0),"'si'","'no'"))</f>
        <v/>
      </c>
      <c r="P861" t="str">
        <f t="shared" si="208"/>
        <v/>
      </c>
      <c r="Q861" t="str">
        <f t="shared" si="209"/>
        <v/>
      </c>
      <c r="R861" t="str">
        <f t="shared" si="210"/>
        <v/>
      </c>
      <c r="S861" t="str">
        <f t="shared" si="211"/>
        <v/>
      </c>
      <c r="T861" t="str">
        <f t="shared" si="212"/>
        <v/>
      </c>
      <c r="U861" t="str">
        <f t="shared" si="213"/>
        <v/>
      </c>
      <c r="V861" t="str">
        <f>IF($T861="","",INDEX(CATEGORIAS!$A:$A,MATCH($T861,CATEGORIAS!$B:$B,0)))</f>
        <v/>
      </c>
      <c r="W861" t="str">
        <f>IF($U861="","",INDEX(SUBCATEGORIAS!$A:$A,MATCH($U861,SUBCATEGORIAS!$B:$B,0)))</f>
        <v/>
      </c>
      <c r="X861" t="str">
        <f t="shared" si="214"/>
        <v/>
      </c>
      <c r="Y861" t="str">
        <f t="shared" si="219"/>
        <v/>
      </c>
      <c r="Z861" t="str">
        <f t="shared" si="220"/>
        <v/>
      </c>
      <c r="AB861">
        <v>859</v>
      </c>
      <c r="AC861">
        <f t="shared" si="223"/>
        <v>79</v>
      </c>
      <c r="AD861" t="str">
        <f>IFERROR(IF(MATCH($AC861,$P:$P,0)&gt;0,"{",0),"")</f>
        <v>{</v>
      </c>
      <c r="AI861" t="str">
        <f>IF($D861="","",INDEX(CATEGORIAS!$A:$A,MATCH($D861,CATEGORIAS!$B:$B,0)))</f>
        <v/>
      </c>
      <c r="AJ861" t="str">
        <f>IF($E861="","",INDEX(SUBCATEGORIAS!$A:$A,MATCH($E861,SUBCATEGORIAS!$B:$B,0)))</f>
        <v/>
      </c>
      <c r="AK861" t="str">
        <f t="shared" si="215"/>
        <v/>
      </c>
      <c r="AM861" s="2" t="str">
        <f t="shared" si="221"/>
        <v/>
      </c>
      <c r="AN861" t="str">
        <f t="shared" si="222"/>
        <v/>
      </c>
      <c r="AO861" t="str">
        <f t="shared" si="216"/>
        <v/>
      </c>
      <c r="AP861" t="str">
        <f t="shared" si="217"/>
        <v/>
      </c>
    </row>
    <row r="862" spans="1:42" x14ac:dyDescent="0.25">
      <c r="A862" t="str">
        <f>IF(C862="","",MAX($A$2:A861)+1)</f>
        <v/>
      </c>
      <c r="B862" s="3" t="str">
        <f>IF(C862="","",IF(COUNTIF($C$2:$C861,$C862)=0,MAX($B$2:$B861)+1,""))</f>
        <v/>
      </c>
      <c r="L862" t="s">
        <v>625</v>
      </c>
      <c r="M862" s="3" t="str">
        <f t="shared" si="218"/>
        <v/>
      </c>
      <c r="N862" s="3" t="str">
        <f>IF(C862="","",IF(AND(C862&lt;&gt;"",D862&lt;&gt;"",E862&lt;&gt;"",I862&lt;&gt;"",M862&lt;&gt;"",J862&lt;&gt;"",IFERROR(MATCH(INDEX($B:$B,MATCH($C862,$C:$C,0)),IMAGENES!$B:$B,0),-1)&gt;0),"'si'","'no'"))</f>
        <v/>
      </c>
      <c r="P862" t="str">
        <f t="shared" si="208"/>
        <v/>
      </c>
      <c r="Q862" t="str">
        <f t="shared" si="209"/>
        <v/>
      </c>
      <c r="R862" t="str">
        <f t="shared" si="210"/>
        <v/>
      </c>
      <c r="S862" t="str">
        <f t="shared" si="211"/>
        <v/>
      </c>
      <c r="T862" t="str">
        <f t="shared" si="212"/>
        <v/>
      </c>
      <c r="U862" t="str">
        <f t="shared" si="213"/>
        <v/>
      </c>
      <c r="V862" t="str">
        <f>IF($T862="","",INDEX(CATEGORIAS!$A:$A,MATCH($T862,CATEGORIAS!$B:$B,0)))</f>
        <v/>
      </c>
      <c r="W862" t="str">
        <f>IF($U862="","",INDEX(SUBCATEGORIAS!$A:$A,MATCH($U862,SUBCATEGORIAS!$B:$B,0)))</f>
        <v/>
      </c>
      <c r="X862" t="str">
        <f t="shared" si="214"/>
        <v/>
      </c>
      <c r="Y862" t="str">
        <f t="shared" si="219"/>
        <v/>
      </c>
      <c r="Z862" t="str">
        <f t="shared" si="220"/>
        <v/>
      </c>
      <c r="AB862">
        <v>860</v>
      </c>
      <c r="AC862" t="str">
        <f t="shared" si="223"/>
        <v/>
      </c>
      <c r="AD862" t="str">
        <f>IFERROR(IF(MATCH($AC861,$P:$P,0)&gt;0,CONCATENATE("id_articulo: ",$AC861,","),0),"")</f>
        <v>id_articulo: 79,</v>
      </c>
      <c r="AI862" t="str">
        <f>IF($D862="","",INDEX(CATEGORIAS!$A:$A,MATCH($D862,CATEGORIAS!$B:$B,0)))</f>
        <v/>
      </c>
      <c r="AJ862" t="str">
        <f>IF($E862="","",INDEX(SUBCATEGORIAS!$A:$A,MATCH($E862,SUBCATEGORIAS!$B:$B,0)))</f>
        <v/>
      </c>
      <c r="AK862" t="str">
        <f t="shared" si="215"/>
        <v/>
      </c>
      <c r="AM862" s="2" t="str">
        <f t="shared" si="221"/>
        <v/>
      </c>
      <c r="AN862" t="str">
        <f t="shared" si="222"/>
        <v/>
      </c>
      <c r="AO862" t="str">
        <f t="shared" si="216"/>
        <v/>
      </c>
      <c r="AP862" t="str">
        <f t="shared" si="217"/>
        <v/>
      </c>
    </row>
    <row r="863" spans="1:42" x14ac:dyDescent="0.25">
      <c r="A863" t="str">
        <f>IF(C863="","",MAX($A$2:A862)+1)</f>
        <v/>
      </c>
      <c r="B863" s="3" t="str">
        <f>IF(C863="","",IF(COUNTIF($C$2:$C862,$C863)=0,MAX($B$2:$B862)+1,""))</f>
        <v/>
      </c>
      <c r="L863" t="s">
        <v>625</v>
      </c>
      <c r="M863" s="3" t="str">
        <f t="shared" si="218"/>
        <v/>
      </c>
      <c r="N863" s="3" t="str">
        <f>IF(C863="","",IF(AND(C863&lt;&gt;"",D863&lt;&gt;"",E863&lt;&gt;"",I863&lt;&gt;"",M863&lt;&gt;"",J863&lt;&gt;"",IFERROR(MATCH(INDEX($B:$B,MATCH($C863,$C:$C,0)),IMAGENES!$B:$B,0),-1)&gt;0),"'si'","'no'"))</f>
        <v/>
      </c>
      <c r="P863" t="str">
        <f t="shared" si="208"/>
        <v/>
      </c>
      <c r="Q863" t="str">
        <f t="shared" si="209"/>
        <v/>
      </c>
      <c r="R863" t="str">
        <f t="shared" si="210"/>
        <v/>
      </c>
      <c r="S863" t="str">
        <f t="shared" si="211"/>
        <v/>
      </c>
      <c r="T863" t="str">
        <f t="shared" si="212"/>
        <v/>
      </c>
      <c r="U863" t="str">
        <f t="shared" si="213"/>
        <v/>
      </c>
      <c r="V863" t="str">
        <f>IF($T863="","",INDEX(CATEGORIAS!$A:$A,MATCH($T863,CATEGORIAS!$B:$B,0)))</f>
        <v/>
      </c>
      <c r="W863" t="str">
        <f>IF($U863="","",INDEX(SUBCATEGORIAS!$A:$A,MATCH($U863,SUBCATEGORIAS!$B:$B,0)))</f>
        <v/>
      </c>
      <c r="X863" t="str">
        <f t="shared" si="214"/>
        <v/>
      </c>
      <c r="Y863" t="str">
        <f t="shared" si="219"/>
        <v/>
      </c>
      <c r="Z863" t="str">
        <f t="shared" si="220"/>
        <v/>
      </c>
      <c r="AB863">
        <v>861</v>
      </c>
      <c r="AC863" t="str">
        <f t="shared" si="223"/>
        <v/>
      </c>
      <c r="AD863" t="str">
        <f>IFERROR(IF(MATCH($AC861,$P:$P,0)&gt;0,CONCATENATE("nombre: '",INDEX($Q:$Q,MATCH($AC861,$P:$P,0)),"',"),0),"")</f>
        <v>nombre: 'Aceite Aromático Palo Canabis 15 ml',</v>
      </c>
      <c r="AI863" t="str">
        <f>IF($D863="","",INDEX(CATEGORIAS!$A:$A,MATCH($D863,CATEGORIAS!$B:$B,0)))</f>
        <v/>
      </c>
      <c r="AJ863" t="str">
        <f>IF($E863="","",INDEX(SUBCATEGORIAS!$A:$A,MATCH($E863,SUBCATEGORIAS!$B:$B,0)))</f>
        <v/>
      </c>
      <c r="AK863" t="str">
        <f t="shared" si="215"/>
        <v/>
      </c>
      <c r="AM863" s="2" t="str">
        <f t="shared" si="221"/>
        <v/>
      </c>
      <c r="AN863" t="str">
        <f t="shared" si="222"/>
        <v/>
      </c>
      <c r="AO863" t="str">
        <f t="shared" si="216"/>
        <v/>
      </c>
      <c r="AP863" t="str">
        <f t="shared" si="217"/>
        <v/>
      </c>
    </row>
    <row r="864" spans="1:42" x14ac:dyDescent="0.25">
      <c r="A864" t="str">
        <f>IF(C864="","",MAX($A$2:A863)+1)</f>
        <v/>
      </c>
      <c r="B864" s="3" t="str">
        <f>IF(C864="","",IF(COUNTIF($C$2:$C863,$C864)=0,MAX($B$2:$B863)+1,""))</f>
        <v/>
      </c>
      <c r="L864" t="s">
        <v>625</v>
      </c>
      <c r="M864" s="3" t="str">
        <f t="shared" si="218"/>
        <v/>
      </c>
      <c r="N864" s="3" t="str">
        <f>IF(C864="","",IF(AND(C864&lt;&gt;"",D864&lt;&gt;"",E864&lt;&gt;"",I864&lt;&gt;"",M864&lt;&gt;"",J864&lt;&gt;"",IFERROR(MATCH(INDEX($B:$B,MATCH($C864,$C:$C,0)),IMAGENES!$B:$B,0),-1)&gt;0),"'si'","'no'"))</f>
        <v/>
      </c>
      <c r="P864" t="str">
        <f t="shared" si="208"/>
        <v/>
      </c>
      <c r="Q864" t="str">
        <f t="shared" si="209"/>
        <v/>
      </c>
      <c r="R864" t="str">
        <f t="shared" si="210"/>
        <v/>
      </c>
      <c r="S864" t="str">
        <f t="shared" si="211"/>
        <v/>
      </c>
      <c r="T864" t="str">
        <f t="shared" si="212"/>
        <v/>
      </c>
      <c r="U864" t="str">
        <f t="shared" si="213"/>
        <v/>
      </c>
      <c r="V864" t="str">
        <f>IF($T864="","",INDEX(CATEGORIAS!$A:$A,MATCH($T864,CATEGORIAS!$B:$B,0)))</f>
        <v/>
      </c>
      <c r="W864" t="str">
        <f>IF($U864="","",INDEX(SUBCATEGORIAS!$A:$A,MATCH($U864,SUBCATEGORIAS!$B:$B,0)))</f>
        <v/>
      </c>
      <c r="X864" t="str">
        <f t="shared" si="214"/>
        <v/>
      </c>
      <c r="Y864" t="str">
        <f t="shared" si="219"/>
        <v/>
      </c>
      <c r="Z864" t="str">
        <f t="shared" si="220"/>
        <v/>
      </c>
      <c r="AB864">
        <v>862</v>
      </c>
      <c r="AC864" t="str">
        <f t="shared" si="223"/>
        <v/>
      </c>
      <c r="AD864" t="str">
        <f>IFERROR(IF(MATCH($AC861,$P:$P,0)&gt;0,CONCATENATE("descripcion: '",INDEX($R:$R,MATCH($AC861,$P:$P,0)),"',"),0),"")</f>
        <v>descripcion: 'Fragancia relajante y calmante.',</v>
      </c>
      <c r="AI864" t="str">
        <f>IF($D864="","",INDEX(CATEGORIAS!$A:$A,MATCH($D864,CATEGORIAS!$B:$B,0)))</f>
        <v/>
      </c>
      <c r="AJ864" t="str">
        <f>IF($E864="","",INDEX(SUBCATEGORIAS!$A:$A,MATCH($E864,SUBCATEGORIAS!$B:$B,0)))</f>
        <v/>
      </c>
      <c r="AK864" t="str">
        <f t="shared" si="215"/>
        <v/>
      </c>
      <c r="AM864" s="2" t="str">
        <f t="shared" si="221"/>
        <v/>
      </c>
      <c r="AN864" t="str">
        <f t="shared" si="222"/>
        <v/>
      </c>
      <c r="AO864" t="str">
        <f t="shared" si="216"/>
        <v/>
      </c>
      <c r="AP864" t="str">
        <f t="shared" si="217"/>
        <v/>
      </c>
    </row>
    <row r="865" spans="1:42" x14ac:dyDescent="0.25">
      <c r="A865" t="str">
        <f>IF(C865="","",MAX($A$2:A864)+1)</f>
        <v/>
      </c>
      <c r="B865" s="3" t="str">
        <f>IF(C865="","",IF(COUNTIF($C$2:$C864,$C865)=0,MAX($B$2:$B864)+1,""))</f>
        <v/>
      </c>
      <c r="L865" t="s">
        <v>625</v>
      </c>
      <c r="M865" s="3" t="str">
        <f t="shared" si="218"/>
        <v/>
      </c>
      <c r="N865" s="3" t="str">
        <f>IF(C865="","",IF(AND(C865&lt;&gt;"",D865&lt;&gt;"",E865&lt;&gt;"",I865&lt;&gt;"",M865&lt;&gt;"",J865&lt;&gt;"",IFERROR(MATCH(INDEX($B:$B,MATCH($C865,$C:$C,0)),IMAGENES!$B:$B,0),-1)&gt;0),"'si'","'no'"))</f>
        <v/>
      </c>
      <c r="P865" t="str">
        <f t="shared" si="208"/>
        <v/>
      </c>
      <c r="Q865" t="str">
        <f t="shared" si="209"/>
        <v/>
      </c>
      <c r="R865" t="str">
        <f t="shared" si="210"/>
        <v/>
      </c>
      <c r="S865" t="str">
        <f t="shared" si="211"/>
        <v/>
      </c>
      <c r="T865" t="str">
        <f t="shared" si="212"/>
        <v/>
      </c>
      <c r="U865" t="str">
        <f t="shared" si="213"/>
        <v/>
      </c>
      <c r="V865" t="str">
        <f>IF($T865="","",INDEX(CATEGORIAS!$A:$A,MATCH($T865,CATEGORIAS!$B:$B,0)))</f>
        <v/>
      </c>
      <c r="W865" t="str">
        <f>IF($U865="","",INDEX(SUBCATEGORIAS!$A:$A,MATCH($U865,SUBCATEGORIAS!$B:$B,0)))</f>
        <v/>
      </c>
      <c r="X865" t="str">
        <f t="shared" si="214"/>
        <v/>
      </c>
      <c r="Y865" t="str">
        <f t="shared" si="219"/>
        <v/>
      </c>
      <c r="Z865" t="str">
        <f t="shared" si="220"/>
        <v/>
      </c>
      <c r="AB865">
        <v>863</v>
      </c>
      <c r="AC865" t="str">
        <f t="shared" si="223"/>
        <v/>
      </c>
      <c r="AD865" t="str">
        <f>IFERROR(IF(MATCH($AC861,$P:$P,0)&gt;0,CONCATENATE("descripcion_larga: '",INDEX($S:$S,MATCH($AC861,$P:$P,0)),"',"),0),"")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65" t="str">
        <f>IF($D865="","",INDEX(CATEGORIAS!$A:$A,MATCH($D865,CATEGORIAS!$B:$B,0)))</f>
        <v/>
      </c>
      <c r="AJ865" t="str">
        <f>IF($E865="","",INDEX(SUBCATEGORIAS!$A:$A,MATCH($E865,SUBCATEGORIAS!$B:$B,0)))</f>
        <v/>
      </c>
      <c r="AK865" t="str">
        <f t="shared" si="215"/>
        <v/>
      </c>
      <c r="AM865" s="2" t="str">
        <f t="shared" si="221"/>
        <v/>
      </c>
      <c r="AN865" t="str">
        <f t="shared" si="222"/>
        <v/>
      </c>
      <c r="AO865" t="str">
        <f t="shared" si="216"/>
        <v/>
      </c>
      <c r="AP865" t="str">
        <f t="shared" si="217"/>
        <v/>
      </c>
    </row>
    <row r="866" spans="1:42" x14ac:dyDescent="0.25">
      <c r="A866" t="str">
        <f>IF(C866="","",MAX($A$2:A865)+1)</f>
        <v/>
      </c>
      <c r="B866" s="3" t="str">
        <f>IF(C866="","",IF(COUNTIF($C$2:$C865,$C866)=0,MAX($B$2:$B865)+1,""))</f>
        <v/>
      </c>
      <c r="L866" t="s">
        <v>625</v>
      </c>
      <c r="M866" s="3" t="str">
        <f t="shared" si="218"/>
        <v/>
      </c>
      <c r="N866" s="3" t="str">
        <f>IF(C866="","",IF(AND(C866&lt;&gt;"",D866&lt;&gt;"",E866&lt;&gt;"",I866&lt;&gt;"",M866&lt;&gt;"",J866&lt;&gt;"",IFERROR(MATCH(INDEX($B:$B,MATCH($C866,$C:$C,0)),IMAGENES!$B:$B,0),-1)&gt;0),"'si'","'no'"))</f>
        <v/>
      </c>
      <c r="P866" t="str">
        <f t="shared" si="208"/>
        <v/>
      </c>
      <c r="Q866" t="str">
        <f t="shared" si="209"/>
        <v/>
      </c>
      <c r="R866" t="str">
        <f t="shared" si="210"/>
        <v/>
      </c>
      <c r="S866" t="str">
        <f t="shared" si="211"/>
        <v/>
      </c>
      <c r="T866" t="str">
        <f t="shared" si="212"/>
        <v/>
      </c>
      <c r="U866" t="str">
        <f t="shared" si="213"/>
        <v/>
      </c>
      <c r="V866" t="str">
        <f>IF($T866="","",INDEX(CATEGORIAS!$A:$A,MATCH($T866,CATEGORIAS!$B:$B,0)))</f>
        <v/>
      </c>
      <c r="W866" t="str">
        <f>IF($U866="","",INDEX(SUBCATEGORIAS!$A:$A,MATCH($U866,SUBCATEGORIAS!$B:$B,0)))</f>
        <v/>
      </c>
      <c r="X866" t="str">
        <f t="shared" si="214"/>
        <v/>
      </c>
      <c r="Y866" t="str">
        <f t="shared" si="219"/>
        <v/>
      </c>
      <c r="Z866" t="str">
        <f t="shared" si="220"/>
        <v/>
      </c>
      <c r="AB866">
        <v>864</v>
      </c>
      <c r="AC866" t="str">
        <f t="shared" si="223"/>
        <v/>
      </c>
      <c r="AD866" t="str">
        <f>IFERROR(IF(MATCH($AC861,$P:$P,0)&gt;0,CONCATENATE("id_categoria: '",INDEX($V:$V,MATCH($AC861,$P:$P,0)),"',"),0),"")</f>
        <v>id_categoria: '2',</v>
      </c>
      <c r="AI866" t="str">
        <f>IF($D866="","",INDEX(CATEGORIAS!$A:$A,MATCH($D866,CATEGORIAS!$B:$B,0)))</f>
        <v/>
      </c>
      <c r="AJ866" t="str">
        <f>IF($E866="","",INDEX(SUBCATEGORIAS!$A:$A,MATCH($E866,SUBCATEGORIAS!$B:$B,0)))</f>
        <v/>
      </c>
      <c r="AK866" t="str">
        <f t="shared" si="215"/>
        <v/>
      </c>
      <c r="AM866" s="2" t="str">
        <f t="shared" si="221"/>
        <v/>
      </c>
      <c r="AN866" t="str">
        <f t="shared" si="222"/>
        <v/>
      </c>
      <c r="AO866" t="str">
        <f t="shared" si="216"/>
        <v/>
      </c>
      <c r="AP866" t="str">
        <f t="shared" si="217"/>
        <v/>
      </c>
    </row>
    <row r="867" spans="1:42" x14ac:dyDescent="0.25">
      <c r="A867" t="str">
        <f>IF(C867="","",MAX($A$2:A866)+1)</f>
        <v/>
      </c>
      <c r="B867" s="3" t="str">
        <f>IF(C867="","",IF(COUNTIF($C$2:$C866,$C867)=0,MAX($B$2:$B866)+1,""))</f>
        <v/>
      </c>
      <c r="L867" t="s">
        <v>625</v>
      </c>
      <c r="M867" s="3" t="str">
        <f t="shared" si="218"/>
        <v/>
      </c>
      <c r="N867" s="3" t="str">
        <f>IF(C867="","",IF(AND(C867&lt;&gt;"",D867&lt;&gt;"",E867&lt;&gt;"",I867&lt;&gt;"",M867&lt;&gt;"",J867&lt;&gt;"",IFERROR(MATCH(INDEX($B:$B,MATCH($C867,$C:$C,0)),IMAGENES!$B:$B,0),-1)&gt;0),"'si'","'no'"))</f>
        <v/>
      </c>
      <c r="P867" t="str">
        <f t="shared" si="208"/>
        <v/>
      </c>
      <c r="Q867" t="str">
        <f t="shared" si="209"/>
        <v/>
      </c>
      <c r="R867" t="str">
        <f t="shared" si="210"/>
        <v/>
      </c>
      <c r="S867" t="str">
        <f t="shared" si="211"/>
        <v/>
      </c>
      <c r="T867" t="str">
        <f t="shared" si="212"/>
        <v/>
      </c>
      <c r="U867" t="str">
        <f t="shared" si="213"/>
        <v/>
      </c>
      <c r="V867" t="str">
        <f>IF($T867="","",INDEX(CATEGORIAS!$A:$A,MATCH($T867,CATEGORIAS!$B:$B,0)))</f>
        <v/>
      </c>
      <c r="W867" t="str">
        <f>IF($U867="","",INDEX(SUBCATEGORIAS!$A:$A,MATCH($U867,SUBCATEGORIAS!$B:$B,0)))</f>
        <v/>
      </c>
      <c r="X867" t="str">
        <f t="shared" si="214"/>
        <v/>
      </c>
      <c r="Y867" t="str">
        <f t="shared" si="219"/>
        <v/>
      </c>
      <c r="Z867" t="str">
        <f t="shared" si="220"/>
        <v/>
      </c>
      <c r="AB867">
        <v>865</v>
      </c>
      <c r="AC867" t="str">
        <f t="shared" si="223"/>
        <v/>
      </c>
      <c r="AD867" t="str">
        <f>IFERROR(IF(MATCH($AC861,$P:$P,0)&gt;0,CONCATENATE("id_subcategoria: '",INDEX($W:$W,MATCH($AC861,$P:$P,0)),"',"),0),"")</f>
        <v>id_subcategoria: '28',</v>
      </c>
      <c r="AI867" t="str">
        <f>IF($D867="","",INDEX(CATEGORIAS!$A:$A,MATCH($D867,CATEGORIAS!$B:$B,0)))</f>
        <v/>
      </c>
      <c r="AJ867" t="str">
        <f>IF($E867="","",INDEX(SUBCATEGORIAS!$A:$A,MATCH($E867,SUBCATEGORIAS!$B:$B,0)))</f>
        <v/>
      </c>
      <c r="AK867" t="str">
        <f t="shared" si="215"/>
        <v/>
      </c>
      <c r="AM867" s="2" t="str">
        <f t="shared" si="221"/>
        <v/>
      </c>
      <c r="AN867" t="str">
        <f t="shared" si="222"/>
        <v/>
      </c>
      <c r="AO867" t="str">
        <f t="shared" si="216"/>
        <v/>
      </c>
      <c r="AP867" t="str">
        <f t="shared" si="217"/>
        <v/>
      </c>
    </row>
    <row r="868" spans="1:42" x14ac:dyDescent="0.25">
      <c r="A868" t="str">
        <f>IF(C868="","",MAX($A$2:A867)+1)</f>
        <v/>
      </c>
      <c r="B868" s="3" t="str">
        <f>IF(C868="","",IF(COUNTIF($C$2:$C867,$C868)=0,MAX($B$2:$B867)+1,""))</f>
        <v/>
      </c>
      <c r="L868" t="s">
        <v>625</v>
      </c>
      <c r="M868" s="3" t="str">
        <f t="shared" si="218"/>
        <v/>
      </c>
      <c r="N868" s="3" t="str">
        <f>IF(C868="","",IF(AND(C868&lt;&gt;"",D868&lt;&gt;"",E868&lt;&gt;"",I868&lt;&gt;"",M868&lt;&gt;"",J868&lt;&gt;"",IFERROR(MATCH(INDEX($B:$B,MATCH($C868,$C:$C,0)),IMAGENES!$B:$B,0),-1)&gt;0),"'si'","'no'"))</f>
        <v/>
      </c>
      <c r="P868" t="str">
        <f t="shared" si="208"/>
        <v/>
      </c>
      <c r="Q868" t="str">
        <f t="shared" si="209"/>
        <v/>
      </c>
      <c r="R868" t="str">
        <f t="shared" si="210"/>
        <v/>
      </c>
      <c r="S868" t="str">
        <f t="shared" si="211"/>
        <v/>
      </c>
      <c r="T868" t="str">
        <f t="shared" si="212"/>
        <v/>
      </c>
      <c r="U868" t="str">
        <f t="shared" si="213"/>
        <v/>
      </c>
      <c r="V868" t="str">
        <f>IF($T868="","",INDEX(CATEGORIAS!$A:$A,MATCH($T868,CATEGORIAS!$B:$B,0)))</f>
        <v/>
      </c>
      <c r="W868" t="str">
        <f>IF($U868="","",INDEX(SUBCATEGORIAS!$A:$A,MATCH($U868,SUBCATEGORIAS!$B:$B,0)))</f>
        <v/>
      </c>
      <c r="X868" t="str">
        <f t="shared" si="214"/>
        <v/>
      </c>
      <c r="Y868" t="str">
        <f t="shared" si="219"/>
        <v/>
      </c>
      <c r="Z868" t="str">
        <f t="shared" si="220"/>
        <v/>
      </c>
      <c r="AB868">
        <v>866</v>
      </c>
      <c r="AC868" t="str">
        <f t="shared" si="223"/>
        <v/>
      </c>
      <c r="AD868" t="str">
        <f>IFERROR(IF(MATCH($AC861,$P:$P,0)&gt;0,CONCATENATE("precio: ",INDEX($X:$X,MATCH($AC861,$P:$P,0)),","),0),"")</f>
        <v>precio: 3000,</v>
      </c>
      <c r="AI868" t="str">
        <f>IF($D868="","",INDEX(CATEGORIAS!$A:$A,MATCH($D868,CATEGORIAS!$B:$B,0)))</f>
        <v/>
      </c>
      <c r="AJ868" t="str">
        <f>IF($E868="","",INDEX(SUBCATEGORIAS!$A:$A,MATCH($E868,SUBCATEGORIAS!$B:$B,0)))</f>
        <v/>
      </c>
      <c r="AK868" t="str">
        <f t="shared" si="215"/>
        <v/>
      </c>
      <c r="AM868" s="2" t="str">
        <f t="shared" si="221"/>
        <v/>
      </c>
      <c r="AN868" t="str">
        <f t="shared" si="222"/>
        <v/>
      </c>
      <c r="AO868" t="str">
        <f t="shared" si="216"/>
        <v/>
      </c>
      <c r="AP868" t="str">
        <f t="shared" si="217"/>
        <v/>
      </c>
    </row>
    <row r="869" spans="1:42" x14ac:dyDescent="0.25">
      <c r="A869" t="str">
        <f>IF(C869="","",MAX($A$2:A868)+1)</f>
        <v/>
      </c>
      <c r="B869" s="3" t="str">
        <f>IF(C869="","",IF(COUNTIF($C$2:$C868,$C869)=0,MAX($B$2:$B868)+1,""))</f>
        <v/>
      </c>
      <c r="L869" t="s">
        <v>625</v>
      </c>
      <c r="M869" s="3" t="str">
        <f t="shared" si="218"/>
        <v/>
      </c>
      <c r="N869" s="3" t="str">
        <f>IF(C869="","",IF(AND(C869&lt;&gt;"",D869&lt;&gt;"",E869&lt;&gt;"",I869&lt;&gt;"",M869&lt;&gt;"",J869&lt;&gt;"",IFERROR(MATCH(INDEX($B:$B,MATCH($C869,$C:$C,0)),IMAGENES!$B:$B,0),-1)&gt;0),"'si'","'no'"))</f>
        <v/>
      </c>
      <c r="P869" t="str">
        <f t="shared" si="208"/>
        <v/>
      </c>
      <c r="Q869" t="str">
        <f t="shared" si="209"/>
        <v/>
      </c>
      <c r="R869" t="str">
        <f t="shared" si="210"/>
        <v/>
      </c>
      <c r="S869" t="str">
        <f t="shared" si="211"/>
        <v/>
      </c>
      <c r="T869" t="str">
        <f t="shared" si="212"/>
        <v/>
      </c>
      <c r="U869" t="str">
        <f t="shared" si="213"/>
        <v/>
      </c>
      <c r="V869" t="str">
        <f>IF($T869="","",INDEX(CATEGORIAS!$A:$A,MATCH($T869,CATEGORIAS!$B:$B,0)))</f>
        <v/>
      </c>
      <c r="W869" t="str">
        <f>IF($U869="","",INDEX(SUBCATEGORIAS!$A:$A,MATCH($U869,SUBCATEGORIAS!$B:$B,0)))</f>
        <v/>
      </c>
      <c r="X869" t="str">
        <f t="shared" si="214"/>
        <v/>
      </c>
      <c r="Y869" t="str">
        <f t="shared" si="219"/>
        <v/>
      </c>
      <c r="Z869" t="str">
        <f t="shared" si="220"/>
        <v/>
      </c>
      <c r="AB869">
        <v>867</v>
      </c>
      <c r="AC869" t="str">
        <f t="shared" si="223"/>
        <v/>
      </c>
      <c r="AD869" t="str">
        <f>IFERROR(IF(MATCH($AC861,$P:$P,0)&gt;0,CONCATENATE("video: ",IF(OR(INDEX($Y:$Y,MATCH($AC861,$P:$P,0))=0,INDEX($Y:$Y,MATCH($AC861,$P:$P,0))=" ",INDEX($Y:$Y,MATCH($AC861,$P:$P,0))=""),CONCATENATE(CHAR(39),CHAR(39)),CONCATENATE(CHAR(39),INDEX($Y:$Y,MATCH($AC861,$P:$P,0)),CHAR(39))),","),0),"")</f>
        <v>video: '',</v>
      </c>
      <c r="AI869" t="str">
        <f>IF($D869="","",INDEX(CATEGORIAS!$A:$A,MATCH($D869,CATEGORIAS!$B:$B,0)))</f>
        <v/>
      </c>
      <c r="AJ869" t="str">
        <f>IF($E869="","",INDEX(SUBCATEGORIAS!$A:$A,MATCH($E869,SUBCATEGORIAS!$B:$B,0)))</f>
        <v/>
      </c>
      <c r="AK869" t="str">
        <f t="shared" si="215"/>
        <v/>
      </c>
      <c r="AM869" s="2" t="str">
        <f t="shared" si="221"/>
        <v/>
      </c>
      <c r="AN869" t="str">
        <f t="shared" si="222"/>
        <v/>
      </c>
      <c r="AO869" t="str">
        <f t="shared" si="216"/>
        <v/>
      </c>
      <c r="AP869" t="str">
        <f t="shared" si="217"/>
        <v/>
      </c>
    </row>
    <row r="870" spans="1:42" x14ac:dyDescent="0.25">
      <c r="A870" t="str">
        <f>IF(C870="","",MAX($A$2:A869)+1)</f>
        <v/>
      </c>
      <c r="B870" s="3" t="str">
        <f>IF(C870="","",IF(COUNTIF($C$2:$C869,$C870)=0,MAX($B$2:$B869)+1,""))</f>
        <v/>
      </c>
      <c r="L870" t="s">
        <v>625</v>
      </c>
      <c r="M870" s="3" t="str">
        <f t="shared" si="218"/>
        <v/>
      </c>
      <c r="N870" s="3" t="str">
        <f>IF(C870="","",IF(AND(C870&lt;&gt;"",D870&lt;&gt;"",E870&lt;&gt;"",I870&lt;&gt;"",M870&lt;&gt;"",J870&lt;&gt;"",IFERROR(MATCH(INDEX($B:$B,MATCH($C870,$C:$C,0)),IMAGENES!$B:$B,0),-1)&gt;0),"'si'","'no'"))</f>
        <v/>
      </c>
      <c r="P870" t="str">
        <f t="shared" si="208"/>
        <v/>
      </c>
      <c r="Q870" t="str">
        <f t="shared" si="209"/>
        <v/>
      </c>
      <c r="R870" t="str">
        <f t="shared" si="210"/>
        <v/>
      </c>
      <c r="S870" t="str">
        <f t="shared" si="211"/>
        <v/>
      </c>
      <c r="T870" t="str">
        <f t="shared" si="212"/>
        <v/>
      </c>
      <c r="U870" t="str">
        <f t="shared" si="213"/>
        <v/>
      </c>
      <c r="V870" t="str">
        <f>IF($T870="","",INDEX(CATEGORIAS!$A:$A,MATCH($T870,CATEGORIAS!$B:$B,0)))</f>
        <v/>
      </c>
      <c r="W870" t="str">
        <f>IF($U870="","",INDEX(SUBCATEGORIAS!$A:$A,MATCH($U870,SUBCATEGORIAS!$B:$B,0)))</f>
        <v/>
      </c>
      <c r="X870" t="str">
        <f t="shared" si="214"/>
        <v/>
      </c>
      <c r="Y870" t="str">
        <f t="shared" si="219"/>
        <v/>
      </c>
      <c r="Z870" t="str">
        <f t="shared" si="220"/>
        <v/>
      </c>
      <c r="AB870">
        <v>868</v>
      </c>
      <c r="AC870" t="str">
        <f t="shared" si="223"/>
        <v/>
      </c>
      <c r="AD870" t="str">
        <f>IFERROR(IF(MATCH($AC861,$P:$P,0)&gt;0,CONCATENATE("disponible: ",INDEX($Z:$Z,MATCH($AC861,$P:$P,0)),","),0),"")</f>
        <v>disponible: 'si',</v>
      </c>
      <c r="AI870" t="str">
        <f>IF($D870="","",INDEX(CATEGORIAS!$A:$A,MATCH($D870,CATEGORIAS!$B:$B,0)))</f>
        <v/>
      </c>
      <c r="AJ870" t="str">
        <f>IF($E870="","",INDEX(SUBCATEGORIAS!$A:$A,MATCH($E870,SUBCATEGORIAS!$B:$B,0)))</f>
        <v/>
      </c>
      <c r="AK870" t="str">
        <f t="shared" si="215"/>
        <v/>
      </c>
      <c r="AM870" s="2" t="str">
        <f t="shared" si="221"/>
        <v/>
      </c>
      <c r="AN870" t="str">
        <f t="shared" si="222"/>
        <v/>
      </c>
      <c r="AO870" t="str">
        <f t="shared" si="216"/>
        <v/>
      </c>
      <c r="AP870" t="str">
        <f t="shared" si="217"/>
        <v/>
      </c>
    </row>
    <row r="871" spans="1:42" x14ac:dyDescent="0.25">
      <c r="A871" t="str">
        <f>IF(C871="","",MAX($A$2:A870)+1)</f>
        <v/>
      </c>
      <c r="B871" s="3" t="str">
        <f>IF(C871="","",IF(COUNTIF($C$2:$C870,$C871)=0,MAX($B$2:$B870)+1,""))</f>
        <v/>
      </c>
      <c r="L871" t="s">
        <v>625</v>
      </c>
      <c r="M871" s="3" t="str">
        <f t="shared" si="218"/>
        <v/>
      </c>
      <c r="N871" s="3" t="str">
        <f>IF(C871="","",IF(AND(C871&lt;&gt;"",D871&lt;&gt;"",E871&lt;&gt;"",I871&lt;&gt;"",M871&lt;&gt;"",J871&lt;&gt;"",IFERROR(MATCH(INDEX($B:$B,MATCH($C871,$C:$C,0)),IMAGENES!$B:$B,0),-1)&gt;0),"'si'","'no'"))</f>
        <v/>
      </c>
      <c r="P871" t="str">
        <f t="shared" si="208"/>
        <v/>
      </c>
      <c r="Q871" t="str">
        <f t="shared" si="209"/>
        <v/>
      </c>
      <c r="R871" t="str">
        <f t="shared" si="210"/>
        <v/>
      </c>
      <c r="S871" t="str">
        <f t="shared" si="211"/>
        <v/>
      </c>
      <c r="T871" t="str">
        <f t="shared" si="212"/>
        <v/>
      </c>
      <c r="U871" t="str">
        <f t="shared" si="213"/>
        <v/>
      </c>
      <c r="V871" t="str">
        <f>IF($T871="","",INDEX(CATEGORIAS!$A:$A,MATCH($T871,CATEGORIAS!$B:$B,0)))</f>
        <v/>
      </c>
      <c r="W871" t="str">
        <f>IF($U871="","",INDEX(SUBCATEGORIAS!$A:$A,MATCH($U871,SUBCATEGORIAS!$B:$B,0)))</f>
        <v/>
      </c>
      <c r="X871" t="str">
        <f t="shared" si="214"/>
        <v/>
      </c>
      <c r="Y871" t="str">
        <f t="shared" si="219"/>
        <v/>
      </c>
      <c r="Z871" t="str">
        <f t="shared" si="220"/>
        <v/>
      </c>
      <c r="AB871">
        <v>869</v>
      </c>
      <c r="AC871" t="str">
        <f t="shared" si="223"/>
        <v/>
      </c>
      <c r="AD871" t="str">
        <f>IFERROR(IF(MATCH($AC861,$P:$P,0)&gt;0,"},",0),"")</f>
        <v>},</v>
      </c>
      <c r="AI871" t="str">
        <f>IF($D871="","",INDEX(CATEGORIAS!$A:$A,MATCH($D871,CATEGORIAS!$B:$B,0)))</f>
        <v/>
      </c>
      <c r="AJ871" t="str">
        <f>IF($E871="","",INDEX(SUBCATEGORIAS!$A:$A,MATCH($E871,SUBCATEGORIAS!$B:$B,0)))</f>
        <v/>
      </c>
      <c r="AK871" t="str">
        <f t="shared" si="215"/>
        <v/>
      </c>
      <c r="AM871" s="2" t="str">
        <f t="shared" si="221"/>
        <v/>
      </c>
      <c r="AN871" t="str">
        <f t="shared" si="222"/>
        <v/>
      </c>
      <c r="AO871" t="str">
        <f t="shared" si="216"/>
        <v/>
      </c>
      <c r="AP871" t="str">
        <f t="shared" si="217"/>
        <v/>
      </c>
    </row>
    <row r="872" spans="1:42" x14ac:dyDescent="0.25">
      <c r="A872" t="str">
        <f>IF(C872="","",MAX($A$2:A871)+1)</f>
        <v/>
      </c>
      <c r="B872" s="3" t="str">
        <f>IF(C872="","",IF(COUNTIF($C$2:$C871,$C872)=0,MAX($B$2:$B871)+1,""))</f>
        <v/>
      </c>
      <c r="L872" t="s">
        <v>625</v>
      </c>
      <c r="M872" s="3" t="str">
        <f t="shared" si="218"/>
        <v/>
      </c>
      <c r="N872" s="3" t="str">
        <f>IF(C872="","",IF(AND(C872&lt;&gt;"",D872&lt;&gt;"",E872&lt;&gt;"",I872&lt;&gt;"",M872&lt;&gt;"",J872&lt;&gt;"",IFERROR(MATCH(INDEX($B:$B,MATCH($C872,$C:$C,0)),IMAGENES!$B:$B,0),-1)&gt;0),"'si'","'no'"))</f>
        <v/>
      </c>
      <c r="P872" t="str">
        <f t="shared" si="208"/>
        <v/>
      </c>
      <c r="Q872" t="str">
        <f t="shared" si="209"/>
        <v/>
      </c>
      <c r="R872" t="str">
        <f t="shared" si="210"/>
        <v/>
      </c>
      <c r="S872" t="str">
        <f t="shared" si="211"/>
        <v/>
      </c>
      <c r="T872" t="str">
        <f t="shared" si="212"/>
        <v/>
      </c>
      <c r="U872" t="str">
        <f t="shared" si="213"/>
        <v/>
      </c>
      <c r="V872" t="str">
        <f>IF($T872="","",INDEX(CATEGORIAS!$A:$A,MATCH($T872,CATEGORIAS!$B:$B,0)))</f>
        <v/>
      </c>
      <c r="W872" t="str">
        <f>IF($U872="","",INDEX(SUBCATEGORIAS!$A:$A,MATCH($U872,SUBCATEGORIAS!$B:$B,0)))</f>
        <v/>
      </c>
      <c r="X872" t="str">
        <f t="shared" si="214"/>
        <v/>
      </c>
      <c r="Y872" t="str">
        <f t="shared" si="219"/>
        <v/>
      </c>
      <c r="Z872" t="str">
        <f t="shared" si="220"/>
        <v/>
      </c>
      <c r="AB872">
        <v>870</v>
      </c>
      <c r="AC872">
        <f t="shared" si="223"/>
        <v>80</v>
      </c>
      <c r="AD872" t="str">
        <f>IFERROR(IF(MATCH($AC872,$P:$P,0)&gt;0,"{",0),"")</f>
        <v>{</v>
      </c>
      <c r="AI872" t="str">
        <f>IF($D872="","",INDEX(CATEGORIAS!$A:$A,MATCH($D872,CATEGORIAS!$B:$B,0)))</f>
        <v/>
      </c>
      <c r="AJ872" t="str">
        <f>IF($E872="","",INDEX(SUBCATEGORIAS!$A:$A,MATCH($E872,SUBCATEGORIAS!$B:$B,0)))</f>
        <v/>
      </c>
      <c r="AK872" t="str">
        <f t="shared" si="215"/>
        <v/>
      </c>
      <c r="AM872" s="2" t="str">
        <f t="shared" si="221"/>
        <v/>
      </c>
      <c r="AN872" t="str">
        <f t="shared" si="222"/>
        <v/>
      </c>
      <c r="AO872" t="str">
        <f t="shared" si="216"/>
        <v/>
      </c>
      <c r="AP872" t="str">
        <f t="shared" si="217"/>
        <v/>
      </c>
    </row>
    <row r="873" spans="1:42" x14ac:dyDescent="0.25">
      <c r="A873" t="str">
        <f>IF(C873="","",MAX($A$2:A872)+1)</f>
        <v/>
      </c>
      <c r="B873" s="3" t="str">
        <f>IF(C873="","",IF(COUNTIF($C$2:$C872,$C873)=0,MAX($B$2:$B872)+1,""))</f>
        <v/>
      </c>
      <c r="L873" t="s">
        <v>625</v>
      </c>
      <c r="M873" s="3" t="str">
        <f t="shared" si="218"/>
        <v/>
      </c>
      <c r="N873" s="3" t="str">
        <f>IF(C873="","",IF(AND(C873&lt;&gt;"",D873&lt;&gt;"",E873&lt;&gt;"",I873&lt;&gt;"",M873&lt;&gt;"",J873&lt;&gt;"",IFERROR(MATCH(INDEX($B:$B,MATCH($C873,$C:$C,0)),IMAGENES!$B:$B,0),-1)&gt;0),"'si'","'no'"))</f>
        <v/>
      </c>
      <c r="P873" t="str">
        <f t="shared" si="208"/>
        <v/>
      </c>
      <c r="Q873" t="str">
        <f t="shared" si="209"/>
        <v/>
      </c>
      <c r="R873" t="str">
        <f t="shared" si="210"/>
        <v/>
      </c>
      <c r="S873" t="str">
        <f t="shared" si="211"/>
        <v/>
      </c>
      <c r="T873" t="str">
        <f t="shared" si="212"/>
        <v/>
      </c>
      <c r="U873" t="str">
        <f t="shared" si="213"/>
        <v/>
      </c>
      <c r="V873" t="str">
        <f>IF($T873="","",INDEX(CATEGORIAS!$A:$A,MATCH($T873,CATEGORIAS!$B:$B,0)))</f>
        <v/>
      </c>
      <c r="W873" t="str">
        <f>IF($U873="","",INDEX(SUBCATEGORIAS!$A:$A,MATCH($U873,SUBCATEGORIAS!$B:$B,0)))</f>
        <v/>
      </c>
      <c r="X873" t="str">
        <f t="shared" si="214"/>
        <v/>
      </c>
      <c r="Y873" t="str">
        <f t="shared" si="219"/>
        <v/>
      </c>
      <c r="Z873" t="str">
        <f t="shared" si="220"/>
        <v/>
      </c>
      <c r="AB873">
        <v>871</v>
      </c>
      <c r="AC873" t="str">
        <f t="shared" si="223"/>
        <v/>
      </c>
      <c r="AD873" t="str">
        <f>IFERROR(IF(MATCH($AC872,$P:$P,0)&gt;0,CONCATENATE("id_articulo: ",$AC872,","),0),"")</f>
        <v>id_articulo: 80,</v>
      </c>
      <c r="AI873" t="str">
        <f>IF($D873="","",INDEX(CATEGORIAS!$A:$A,MATCH($D873,CATEGORIAS!$B:$B,0)))</f>
        <v/>
      </c>
      <c r="AJ873" t="str">
        <f>IF($E873="","",INDEX(SUBCATEGORIAS!$A:$A,MATCH($E873,SUBCATEGORIAS!$B:$B,0)))</f>
        <v/>
      </c>
      <c r="AK873" t="str">
        <f t="shared" si="215"/>
        <v/>
      </c>
      <c r="AM873" s="2" t="str">
        <f t="shared" si="221"/>
        <v/>
      </c>
      <c r="AN873" t="str">
        <f t="shared" si="222"/>
        <v/>
      </c>
      <c r="AO873" t="str">
        <f t="shared" si="216"/>
        <v/>
      </c>
      <c r="AP873" t="str">
        <f t="shared" si="217"/>
        <v/>
      </c>
    </row>
    <row r="874" spans="1:42" x14ac:dyDescent="0.25">
      <c r="A874" t="str">
        <f>IF(C874="","",MAX($A$2:A873)+1)</f>
        <v/>
      </c>
      <c r="B874" s="3" t="str">
        <f>IF(C874="","",IF(COUNTIF($C$2:$C873,$C874)=0,MAX($B$2:$B873)+1,""))</f>
        <v/>
      </c>
      <c r="L874" t="s">
        <v>625</v>
      </c>
      <c r="M874" s="3" t="str">
        <f t="shared" si="218"/>
        <v/>
      </c>
      <c r="N874" s="3" t="str">
        <f>IF(C874="","",IF(AND(C874&lt;&gt;"",D874&lt;&gt;"",E874&lt;&gt;"",I874&lt;&gt;"",M874&lt;&gt;"",J874&lt;&gt;"",IFERROR(MATCH(INDEX($B:$B,MATCH($C874,$C:$C,0)),IMAGENES!$B:$B,0),-1)&gt;0),"'si'","'no'"))</f>
        <v/>
      </c>
      <c r="P874" t="str">
        <f t="shared" si="208"/>
        <v/>
      </c>
      <c r="Q874" t="str">
        <f t="shared" si="209"/>
        <v/>
      </c>
      <c r="R874" t="str">
        <f t="shared" si="210"/>
        <v/>
      </c>
      <c r="S874" t="str">
        <f t="shared" si="211"/>
        <v/>
      </c>
      <c r="T874" t="str">
        <f t="shared" si="212"/>
        <v/>
      </c>
      <c r="U874" t="str">
        <f t="shared" si="213"/>
        <v/>
      </c>
      <c r="V874" t="str">
        <f>IF($T874="","",INDEX(CATEGORIAS!$A:$A,MATCH($T874,CATEGORIAS!$B:$B,0)))</f>
        <v/>
      </c>
      <c r="W874" t="str">
        <f>IF($U874="","",INDEX(SUBCATEGORIAS!$A:$A,MATCH($U874,SUBCATEGORIAS!$B:$B,0)))</f>
        <v/>
      </c>
      <c r="X874" t="str">
        <f t="shared" si="214"/>
        <v/>
      </c>
      <c r="Y874" t="str">
        <f t="shared" si="219"/>
        <v/>
      </c>
      <c r="Z874" t="str">
        <f t="shared" si="220"/>
        <v/>
      </c>
      <c r="AB874">
        <v>872</v>
      </c>
      <c r="AC874" t="str">
        <f t="shared" si="223"/>
        <v/>
      </c>
      <c r="AD874" t="str">
        <f>IFERROR(IF(MATCH($AC872,$P:$P,0)&gt;0,CONCATENATE("nombre: '",INDEX($Q:$Q,MATCH($AC872,$P:$P,0)),"',"),0),"")</f>
        <v>nombre: 'Aceite Aromático Jazmín Krishna 15 ml',</v>
      </c>
      <c r="AI874" t="str">
        <f>IF($D874="","",INDEX(CATEGORIAS!$A:$A,MATCH($D874,CATEGORIAS!$B:$B,0)))</f>
        <v/>
      </c>
      <c r="AJ874" t="str">
        <f>IF($E874="","",INDEX(SUBCATEGORIAS!$A:$A,MATCH($E874,SUBCATEGORIAS!$B:$B,0)))</f>
        <v/>
      </c>
      <c r="AK874" t="str">
        <f t="shared" si="215"/>
        <v/>
      </c>
      <c r="AM874" s="2" t="str">
        <f t="shared" si="221"/>
        <v/>
      </c>
      <c r="AN874" t="str">
        <f t="shared" si="222"/>
        <v/>
      </c>
      <c r="AO874" t="str">
        <f t="shared" si="216"/>
        <v/>
      </c>
      <c r="AP874" t="str">
        <f t="shared" si="217"/>
        <v/>
      </c>
    </row>
    <row r="875" spans="1:42" x14ac:dyDescent="0.25">
      <c r="A875" t="str">
        <f>IF(C875="","",MAX($A$2:A874)+1)</f>
        <v/>
      </c>
      <c r="B875" s="3" t="str">
        <f>IF(C875="","",IF(COUNTIF($C$2:$C874,$C875)=0,MAX($B$2:$B874)+1,""))</f>
        <v/>
      </c>
      <c r="L875" t="s">
        <v>625</v>
      </c>
      <c r="M875" s="3" t="str">
        <f t="shared" si="218"/>
        <v/>
      </c>
      <c r="N875" s="3" t="str">
        <f>IF(C875="","",IF(AND(C875&lt;&gt;"",D875&lt;&gt;"",E875&lt;&gt;"",I875&lt;&gt;"",M875&lt;&gt;"",J875&lt;&gt;"",IFERROR(MATCH(INDEX($B:$B,MATCH($C875,$C:$C,0)),IMAGENES!$B:$B,0),-1)&gt;0),"'si'","'no'"))</f>
        <v/>
      </c>
      <c r="P875" t="str">
        <f t="shared" si="208"/>
        <v/>
      </c>
      <c r="Q875" t="str">
        <f t="shared" si="209"/>
        <v/>
      </c>
      <c r="R875" t="str">
        <f t="shared" si="210"/>
        <v/>
      </c>
      <c r="S875" t="str">
        <f t="shared" si="211"/>
        <v/>
      </c>
      <c r="T875" t="str">
        <f t="shared" si="212"/>
        <v/>
      </c>
      <c r="U875" t="str">
        <f t="shared" si="213"/>
        <v/>
      </c>
      <c r="V875" t="str">
        <f>IF($T875="","",INDEX(CATEGORIAS!$A:$A,MATCH($T875,CATEGORIAS!$B:$B,0)))</f>
        <v/>
      </c>
      <c r="W875" t="str">
        <f>IF($U875="","",INDEX(SUBCATEGORIAS!$A:$A,MATCH($U875,SUBCATEGORIAS!$B:$B,0)))</f>
        <v/>
      </c>
      <c r="X875" t="str">
        <f t="shared" si="214"/>
        <v/>
      </c>
      <c r="Y875" t="str">
        <f t="shared" si="219"/>
        <v/>
      </c>
      <c r="Z875" t="str">
        <f t="shared" si="220"/>
        <v/>
      </c>
      <c r="AB875">
        <v>873</v>
      </c>
      <c r="AC875" t="str">
        <f t="shared" si="223"/>
        <v/>
      </c>
      <c r="AD875" t="str">
        <f>IFERROR(IF(MATCH($AC872,$P:$P,0)&gt;0,CONCATENATE("descripcion: '",INDEX($R:$R,MATCH($AC872,$P:$P,0)),"',"),0),"")</f>
        <v>descripcion: 'Fragancia relajante y calmante.',</v>
      </c>
      <c r="AI875" t="str">
        <f>IF($D875="","",INDEX(CATEGORIAS!$A:$A,MATCH($D875,CATEGORIAS!$B:$B,0)))</f>
        <v/>
      </c>
      <c r="AJ875" t="str">
        <f>IF($E875="","",INDEX(SUBCATEGORIAS!$A:$A,MATCH($E875,SUBCATEGORIAS!$B:$B,0)))</f>
        <v/>
      </c>
      <c r="AK875" t="str">
        <f t="shared" si="215"/>
        <v/>
      </c>
      <c r="AM875" s="2" t="str">
        <f t="shared" si="221"/>
        <v/>
      </c>
      <c r="AN875" t="str">
        <f t="shared" si="222"/>
        <v/>
      </c>
      <c r="AO875" t="str">
        <f t="shared" si="216"/>
        <v/>
      </c>
      <c r="AP875" t="str">
        <f t="shared" si="217"/>
        <v/>
      </c>
    </row>
    <row r="876" spans="1:42" x14ac:dyDescent="0.25">
      <c r="A876" t="str">
        <f>IF(C876="","",MAX($A$2:A875)+1)</f>
        <v/>
      </c>
      <c r="B876" s="3" t="str">
        <f>IF(C876="","",IF(COUNTIF($C$2:$C875,$C876)=0,MAX($B$2:$B875)+1,""))</f>
        <v/>
      </c>
      <c r="L876" t="s">
        <v>625</v>
      </c>
      <c r="M876" s="3" t="str">
        <f t="shared" si="218"/>
        <v/>
      </c>
      <c r="N876" s="3" t="str">
        <f>IF(C876="","",IF(AND(C876&lt;&gt;"",D876&lt;&gt;"",E876&lt;&gt;"",I876&lt;&gt;"",M876&lt;&gt;"",J876&lt;&gt;"",IFERROR(MATCH(INDEX($B:$B,MATCH($C876,$C:$C,0)),IMAGENES!$B:$B,0),-1)&gt;0),"'si'","'no'"))</f>
        <v/>
      </c>
      <c r="P876" t="str">
        <f t="shared" si="208"/>
        <v/>
      </c>
      <c r="Q876" t="str">
        <f t="shared" si="209"/>
        <v/>
      </c>
      <c r="R876" t="str">
        <f t="shared" si="210"/>
        <v/>
      </c>
      <c r="S876" t="str">
        <f t="shared" si="211"/>
        <v/>
      </c>
      <c r="T876" t="str">
        <f t="shared" si="212"/>
        <v/>
      </c>
      <c r="U876" t="str">
        <f t="shared" si="213"/>
        <v/>
      </c>
      <c r="V876" t="str">
        <f>IF($T876="","",INDEX(CATEGORIAS!$A:$A,MATCH($T876,CATEGORIAS!$B:$B,0)))</f>
        <v/>
      </c>
      <c r="W876" t="str">
        <f>IF($U876="","",INDEX(SUBCATEGORIAS!$A:$A,MATCH($U876,SUBCATEGORIAS!$B:$B,0)))</f>
        <v/>
      </c>
      <c r="X876" t="str">
        <f t="shared" si="214"/>
        <v/>
      </c>
      <c r="Y876" t="str">
        <f t="shared" si="219"/>
        <v/>
      </c>
      <c r="Z876" t="str">
        <f t="shared" si="220"/>
        <v/>
      </c>
      <c r="AB876">
        <v>874</v>
      </c>
      <c r="AC876" t="str">
        <f t="shared" si="223"/>
        <v/>
      </c>
      <c r="AD876" t="str">
        <f>IFERROR(IF(MATCH($AC872,$P:$P,0)&gt;0,CONCATENATE("descripcion_larga: '",INDEX($S:$S,MATCH($AC872,$P:$P,0)),"',"),0),"")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76" t="str">
        <f>IF($D876="","",INDEX(CATEGORIAS!$A:$A,MATCH($D876,CATEGORIAS!$B:$B,0)))</f>
        <v/>
      </c>
      <c r="AJ876" t="str">
        <f>IF($E876="","",INDEX(SUBCATEGORIAS!$A:$A,MATCH($E876,SUBCATEGORIAS!$B:$B,0)))</f>
        <v/>
      </c>
      <c r="AK876" t="str">
        <f t="shared" si="215"/>
        <v/>
      </c>
      <c r="AM876" s="2" t="str">
        <f t="shared" si="221"/>
        <v/>
      </c>
      <c r="AN876" t="str">
        <f t="shared" si="222"/>
        <v/>
      </c>
      <c r="AO876" t="str">
        <f t="shared" si="216"/>
        <v/>
      </c>
      <c r="AP876" t="str">
        <f t="shared" si="217"/>
        <v/>
      </c>
    </row>
    <row r="877" spans="1:42" x14ac:dyDescent="0.25">
      <c r="A877" t="str">
        <f>IF(C877="","",MAX($A$2:A876)+1)</f>
        <v/>
      </c>
      <c r="B877" s="3" t="str">
        <f>IF(C877="","",IF(COUNTIF($C$2:$C876,$C877)=0,MAX($B$2:$B876)+1,""))</f>
        <v/>
      </c>
      <c r="L877" t="s">
        <v>625</v>
      </c>
      <c r="M877" s="3" t="str">
        <f t="shared" si="218"/>
        <v/>
      </c>
      <c r="N877" s="3" t="str">
        <f>IF(C877="","",IF(AND(C877&lt;&gt;"",D877&lt;&gt;"",E877&lt;&gt;"",I877&lt;&gt;"",M877&lt;&gt;"",J877&lt;&gt;"",IFERROR(MATCH(INDEX($B:$B,MATCH($C877,$C:$C,0)),IMAGENES!$B:$B,0),-1)&gt;0),"'si'","'no'"))</f>
        <v/>
      </c>
      <c r="P877" t="str">
        <f t="shared" si="208"/>
        <v/>
      </c>
      <c r="Q877" t="str">
        <f t="shared" si="209"/>
        <v/>
      </c>
      <c r="R877" t="str">
        <f t="shared" si="210"/>
        <v/>
      </c>
      <c r="S877" t="str">
        <f t="shared" si="211"/>
        <v/>
      </c>
      <c r="T877" t="str">
        <f t="shared" si="212"/>
        <v/>
      </c>
      <c r="U877" t="str">
        <f t="shared" si="213"/>
        <v/>
      </c>
      <c r="V877" t="str">
        <f>IF($T877="","",INDEX(CATEGORIAS!$A:$A,MATCH($T877,CATEGORIAS!$B:$B,0)))</f>
        <v/>
      </c>
      <c r="W877" t="str">
        <f>IF($U877="","",INDEX(SUBCATEGORIAS!$A:$A,MATCH($U877,SUBCATEGORIAS!$B:$B,0)))</f>
        <v/>
      </c>
      <c r="X877" t="str">
        <f t="shared" si="214"/>
        <v/>
      </c>
      <c r="Y877" t="str">
        <f t="shared" si="219"/>
        <v/>
      </c>
      <c r="Z877" t="str">
        <f t="shared" si="220"/>
        <v/>
      </c>
      <c r="AB877">
        <v>875</v>
      </c>
      <c r="AC877" t="str">
        <f t="shared" si="223"/>
        <v/>
      </c>
      <c r="AD877" t="str">
        <f>IFERROR(IF(MATCH($AC872,$P:$P,0)&gt;0,CONCATENATE("id_categoria: '",INDEX($V:$V,MATCH($AC872,$P:$P,0)),"',"),0),"")</f>
        <v>id_categoria: '2',</v>
      </c>
      <c r="AI877" t="str">
        <f>IF($D877="","",INDEX(CATEGORIAS!$A:$A,MATCH($D877,CATEGORIAS!$B:$B,0)))</f>
        <v/>
      </c>
      <c r="AJ877" t="str">
        <f>IF($E877="","",INDEX(SUBCATEGORIAS!$A:$A,MATCH($E877,SUBCATEGORIAS!$B:$B,0)))</f>
        <v/>
      </c>
      <c r="AK877" t="str">
        <f t="shared" si="215"/>
        <v/>
      </c>
      <c r="AM877" s="2" t="str">
        <f t="shared" si="221"/>
        <v/>
      </c>
      <c r="AN877" t="str">
        <f t="shared" si="222"/>
        <v/>
      </c>
      <c r="AO877" t="str">
        <f t="shared" si="216"/>
        <v/>
      </c>
      <c r="AP877" t="str">
        <f t="shared" si="217"/>
        <v/>
      </c>
    </row>
    <row r="878" spans="1:42" x14ac:dyDescent="0.25">
      <c r="A878" t="str">
        <f>IF(C878="","",MAX($A$2:A877)+1)</f>
        <v/>
      </c>
      <c r="B878" s="3" t="str">
        <f>IF(C878="","",IF(COUNTIF($C$2:$C877,$C878)=0,MAX($B$2:$B877)+1,""))</f>
        <v/>
      </c>
      <c r="L878" t="s">
        <v>625</v>
      </c>
      <c r="M878" s="3" t="str">
        <f t="shared" si="218"/>
        <v/>
      </c>
      <c r="N878" s="3" t="str">
        <f>IF(C878="","",IF(AND(C878&lt;&gt;"",D878&lt;&gt;"",E878&lt;&gt;"",I878&lt;&gt;"",M878&lt;&gt;"",J878&lt;&gt;"",IFERROR(MATCH(INDEX($B:$B,MATCH($C878,$C:$C,0)),IMAGENES!$B:$B,0),-1)&gt;0),"'si'","'no'"))</f>
        <v/>
      </c>
      <c r="P878" t="str">
        <f t="shared" si="208"/>
        <v/>
      </c>
      <c r="Q878" t="str">
        <f t="shared" si="209"/>
        <v/>
      </c>
      <c r="R878" t="str">
        <f t="shared" si="210"/>
        <v/>
      </c>
      <c r="S878" t="str">
        <f t="shared" si="211"/>
        <v/>
      </c>
      <c r="T878" t="str">
        <f t="shared" si="212"/>
        <v/>
      </c>
      <c r="U878" t="str">
        <f t="shared" si="213"/>
        <v/>
      </c>
      <c r="V878" t="str">
        <f>IF($T878="","",INDEX(CATEGORIAS!$A:$A,MATCH($T878,CATEGORIAS!$B:$B,0)))</f>
        <v/>
      </c>
      <c r="W878" t="str">
        <f>IF($U878="","",INDEX(SUBCATEGORIAS!$A:$A,MATCH($U878,SUBCATEGORIAS!$B:$B,0)))</f>
        <v/>
      </c>
      <c r="X878" t="str">
        <f t="shared" si="214"/>
        <v/>
      </c>
      <c r="Y878" t="str">
        <f t="shared" si="219"/>
        <v/>
      </c>
      <c r="Z878" t="str">
        <f t="shared" si="220"/>
        <v/>
      </c>
      <c r="AB878">
        <v>876</v>
      </c>
      <c r="AC878" t="str">
        <f t="shared" si="223"/>
        <v/>
      </c>
      <c r="AD878" t="str">
        <f>IFERROR(IF(MATCH($AC872,$P:$P,0)&gt;0,CONCATENATE("id_subcategoria: '",INDEX($W:$W,MATCH($AC872,$P:$P,0)),"',"),0),"")</f>
        <v>id_subcategoria: '28',</v>
      </c>
      <c r="AI878" t="str">
        <f>IF($D878="","",INDEX(CATEGORIAS!$A:$A,MATCH($D878,CATEGORIAS!$B:$B,0)))</f>
        <v/>
      </c>
      <c r="AJ878" t="str">
        <f>IF($E878="","",INDEX(SUBCATEGORIAS!$A:$A,MATCH($E878,SUBCATEGORIAS!$B:$B,0)))</f>
        <v/>
      </c>
      <c r="AK878" t="str">
        <f t="shared" si="215"/>
        <v/>
      </c>
      <c r="AM878" s="2" t="str">
        <f t="shared" si="221"/>
        <v/>
      </c>
      <c r="AN878" t="str">
        <f t="shared" si="222"/>
        <v/>
      </c>
      <c r="AO878" t="str">
        <f t="shared" si="216"/>
        <v/>
      </c>
      <c r="AP878" t="str">
        <f t="shared" si="217"/>
        <v/>
      </c>
    </row>
    <row r="879" spans="1:42" x14ac:dyDescent="0.25">
      <c r="A879" t="str">
        <f>IF(C879="","",MAX($A$2:A878)+1)</f>
        <v/>
      </c>
      <c r="B879" s="3" t="str">
        <f>IF(C879="","",IF(COUNTIF($C$2:$C878,$C879)=0,MAX($B$2:$B878)+1,""))</f>
        <v/>
      </c>
      <c r="L879" t="s">
        <v>625</v>
      </c>
      <c r="M879" s="3" t="str">
        <f t="shared" si="218"/>
        <v/>
      </c>
      <c r="N879" s="3" t="str">
        <f>IF(C879="","",IF(AND(C879&lt;&gt;"",D879&lt;&gt;"",E879&lt;&gt;"",I879&lt;&gt;"",M879&lt;&gt;"",J879&lt;&gt;"",IFERROR(MATCH(INDEX($B:$B,MATCH($C879,$C:$C,0)),IMAGENES!$B:$B,0),-1)&gt;0),"'si'","'no'"))</f>
        <v/>
      </c>
      <c r="P879" t="str">
        <f t="shared" si="208"/>
        <v/>
      </c>
      <c r="Q879" t="str">
        <f t="shared" si="209"/>
        <v/>
      </c>
      <c r="R879" t="str">
        <f t="shared" si="210"/>
        <v/>
      </c>
      <c r="S879" t="str">
        <f t="shared" si="211"/>
        <v/>
      </c>
      <c r="T879" t="str">
        <f t="shared" si="212"/>
        <v/>
      </c>
      <c r="U879" t="str">
        <f t="shared" si="213"/>
        <v/>
      </c>
      <c r="V879" t="str">
        <f>IF($T879="","",INDEX(CATEGORIAS!$A:$A,MATCH($T879,CATEGORIAS!$B:$B,0)))</f>
        <v/>
      </c>
      <c r="W879" t="str">
        <f>IF($U879="","",INDEX(SUBCATEGORIAS!$A:$A,MATCH($U879,SUBCATEGORIAS!$B:$B,0)))</f>
        <v/>
      </c>
      <c r="X879" t="str">
        <f t="shared" si="214"/>
        <v/>
      </c>
      <c r="Y879" t="str">
        <f t="shared" si="219"/>
        <v/>
      </c>
      <c r="Z879" t="str">
        <f t="shared" si="220"/>
        <v/>
      </c>
      <c r="AB879">
        <v>877</v>
      </c>
      <c r="AC879" t="str">
        <f t="shared" si="223"/>
        <v/>
      </c>
      <c r="AD879" t="str">
        <f>IFERROR(IF(MATCH($AC872,$P:$P,0)&gt;0,CONCATENATE("precio: ",INDEX($X:$X,MATCH($AC872,$P:$P,0)),","),0),"")</f>
        <v>precio: 3000,</v>
      </c>
      <c r="AI879" t="str">
        <f>IF($D879="","",INDEX(CATEGORIAS!$A:$A,MATCH($D879,CATEGORIAS!$B:$B,0)))</f>
        <v/>
      </c>
      <c r="AJ879" t="str">
        <f>IF($E879="","",INDEX(SUBCATEGORIAS!$A:$A,MATCH($E879,SUBCATEGORIAS!$B:$B,0)))</f>
        <v/>
      </c>
      <c r="AK879" t="str">
        <f t="shared" si="215"/>
        <v/>
      </c>
      <c r="AM879" s="2" t="str">
        <f t="shared" si="221"/>
        <v/>
      </c>
      <c r="AN879" t="str">
        <f t="shared" si="222"/>
        <v/>
      </c>
      <c r="AO879" t="str">
        <f t="shared" si="216"/>
        <v/>
      </c>
      <c r="AP879" t="str">
        <f t="shared" si="217"/>
        <v/>
      </c>
    </row>
    <row r="880" spans="1:42" x14ac:dyDescent="0.25">
      <c r="A880" t="str">
        <f>IF(C880="","",MAX($A$2:A879)+1)</f>
        <v/>
      </c>
      <c r="B880" s="3" t="str">
        <f>IF(C880="","",IF(COUNTIF($C$2:$C879,$C880)=0,MAX($B$2:$B879)+1,""))</f>
        <v/>
      </c>
      <c r="L880" t="s">
        <v>625</v>
      </c>
      <c r="M880" s="3" t="str">
        <f t="shared" si="218"/>
        <v/>
      </c>
      <c r="N880" s="3" t="str">
        <f>IF(C880="","",IF(AND(C880&lt;&gt;"",D880&lt;&gt;"",E880&lt;&gt;"",I880&lt;&gt;"",M880&lt;&gt;"",J880&lt;&gt;"",IFERROR(MATCH(INDEX($B:$B,MATCH($C880,$C:$C,0)),IMAGENES!$B:$B,0),-1)&gt;0),"'si'","'no'"))</f>
        <v/>
      </c>
      <c r="P880" t="str">
        <f t="shared" si="208"/>
        <v/>
      </c>
      <c r="Q880" t="str">
        <f t="shared" si="209"/>
        <v/>
      </c>
      <c r="R880" t="str">
        <f t="shared" si="210"/>
        <v/>
      </c>
      <c r="S880" t="str">
        <f t="shared" si="211"/>
        <v/>
      </c>
      <c r="T880" t="str">
        <f t="shared" si="212"/>
        <v/>
      </c>
      <c r="U880" t="str">
        <f t="shared" si="213"/>
        <v/>
      </c>
      <c r="V880" t="str">
        <f>IF($T880="","",INDEX(CATEGORIAS!$A:$A,MATCH($T880,CATEGORIAS!$B:$B,0)))</f>
        <v/>
      </c>
      <c r="W880" t="str">
        <f>IF($U880="","",INDEX(SUBCATEGORIAS!$A:$A,MATCH($U880,SUBCATEGORIAS!$B:$B,0)))</f>
        <v/>
      </c>
      <c r="X880" t="str">
        <f t="shared" si="214"/>
        <v/>
      </c>
      <c r="Y880" t="str">
        <f t="shared" si="219"/>
        <v/>
      </c>
      <c r="Z880" t="str">
        <f t="shared" si="220"/>
        <v/>
      </c>
      <c r="AB880">
        <v>878</v>
      </c>
      <c r="AC880" t="str">
        <f t="shared" si="223"/>
        <v/>
      </c>
      <c r="AD880" t="str">
        <f>IFERROR(IF(MATCH($AC872,$P:$P,0)&gt;0,CONCATENATE("video: ",IF(OR(INDEX($Y:$Y,MATCH($AC872,$P:$P,0))=0,INDEX($Y:$Y,MATCH($AC872,$P:$P,0))=" ",INDEX($Y:$Y,MATCH($AC872,$P:$P,0))=""),CONCATENATE(CHAR(39),CHAR(39)),CONCATENATE(CHAR(39),INDEX($Y:$Y,MATCH($AC872,$P:$P,0)),CHAR(39))),","),0),"")</f>
        <v>video: '',</v>
      </c>
      <c r="AI880" t="str">
        <f>IF($D880="","",INDEX(CATEGORIAS!$A:$A,MATCH($D880,CATEGORIAS!$B:$B,0)))</f>
        <v/>
      </c>
      <c r="AJ880" t="str">
        <f>IF($E880="","",INDEX(SUBCATEGORIAS!$A:$A,MATCH($E880,SUBCATEGORIAS!$B:$B,0)))</f>
        <v/>
      </c>
      <c r="AK880" t="str">
        <f t="shared" si="215"/>
        <v/>
      </c>
      <c r="AM880" s="2" t="str">
        <f t="shared" si="221"/>
        <v/>
      </c>
      <c r="AN880" t="str">
        <f t="shared" si="222"/>
        <v/>
      </c>
      <c r="AO880" t="str">
        <f t="shared" si="216"/>
        <v/>
      </c>
      <c r="AP880" t="str">
        <f t="shared" si="217"/>
        <v/>
      </c>
    </row>
    <row r="881" spans="1:42" x14ac:dyDescent="0.25">
      <c r="A881" t="str">
        <f>IF(C881="","",MAX($A$2:A880)+1)</f>
        <v/>
      </c>
      <c r="B881" s="3" t="str">
        <f>IF(C881="","",IF(COUNTIF($C$2:$C880,$C881)=0,MAX($B$2:$B880)+1,""))</f>
        <v/>
      </c>
      <c r="L881" t="s">
        <v>625</v>
      </c>
      <c r="M881" s="3" t="str">
        <f t="shared" si="218"/>
        <v/>
      </c>
      <c r="N881" s="3" t="str">
        <f>IF(C881="","",IF(AND(C881&lt;&gt;"",D881&lt;&gt;"",E881&lt;&gt;"",I881&lt;&gt;"",M881&lt;&gt;"",J881&lt;&gt;"",IFERROR(MATCH(INDEX($B:$B,MATCH($C881,$C:$C,0)),IMAGENES!$B:$B,0),-1)&gt;0),"'si'","'no'"))</f>
        <v/>
      </c>
      <c r="P881" t="str">
        <f t="shared" si="208"/>
        <v/>
      </c>
      <c r="Q881" t="str">
        <f t="shared" si="209"/>
        <v/>
      </c>
      <c r="R881" t="str">
        <f t="shared" si="210"/>
        <v/>
      </c>
      <c r="S881" t="str">
        <f t="shared" si="211"/>
        <v/>
      </c>
      <c r="T881" t="str">
        <f t="shared" si="212"/>
        <v/>
      </c>
      <c r="U881" t="str">
        <f t="shared" si="213"/>
        <v/>
      </c>
      <c r="V881" t="str">
        <f>IF($T881="","",INDEX(CATEGORIAS!$A:$A,MATCH($T881,CATEGORIAS!$B:$B,0)))</f>
        <v/>
      </c>
      <c r="W881" t="str">
        <f>IF($U881="","",INDEX(SUBCATEGORIAS!$A:$A,MATCH($U881,SUBCATEGORIAS!$B:$B,0)))</f>
        <v/>
      </c>
      <c r="X881" t="str">
        <f t="shared" si="214"/>
        <v/>
      </c>
      <c r="Y881" t="str">
        <f t="shared" si="219"/>
        <v/>
      </c>
      <c r="Z881" t="str">
        <f t="shared" si="220"/>
        <v/>
      </c>
      <c r="AB881">
        <v>879</v>
      </c>
      <c r="AC881" t="str">
        <f t="shared" si="223"/>
        <v/>
      </c>
      <c r="AD881" t="str">
        <f>IFERROR(IF(MATCH($AC872,$P:$P,0)&gt;0,CONCATENATE("disponible: ",INDEX($Z:$Z,MATCH($AC872,$P:$P,0)),","),0),"")</f>
        <v>disponible: 'si',</v>
      </c>
      <c r="AI881" t="str">
        <f>IF($D881="","",INDEX(CATEGORIAS!$A:$A,MATCH($D881,CATEGORIAS!$B:$B,0)))</f>
        <v/>
      </c>
      <c r="AJ881" t="str">
        <f>IF($E881="","",INDEX(SUBCATEGORIAS!$A:$A,MATCH($E881,SUBCATEGORIAS!$B:$B,0)))</f>
        <v/>
      </c>
      <c r="AK881" t="str">
        <f t="shared" si="215"/>
        <v/>
      </c>
      <c r="AM881" s="2" t="str">
        <f t="shared" si="221"/>
        <v/>
      </c>
      <c r="AN881" t="str">
        <f t="shared" si="222"/>
        <v/>
      </c>
      <c r="AO881" t="str">
        <f t="shared" si="216"/>
        <v/>
      </c>
      <c r="AP881" t="str">
        <f t="shared" si="217"/>
        <v/>
      </c>
    </row>
    <row r="882" spans="1:42" x14ac:dyDescent="0.25">
      <c r="A882" t="str">
        <f>IF(C882="","",MAX($A$2:A881)+1)</f>
        <v/>
      </c>
      <c r="B882" s="3" t="str">
        <f>IF(C882="","",IF(COUNTIF($C$2:$C881,$C882)=0,MAX($B$2:$B881)+1,""))</f>
        <v/>
      </c>
      <c r="L882" t="s">
        <v>625</v>
      </c>
      <c r="M882" s="3" t="str">
        <f t="shared" si="218"/>
        <v/>
      </c>
      <c r="N882" s="3" t="str">
        <f>IF(C882="","",IF(AND(C882&lt;&gt;"",D882&lt;&gt;"",E882&lt;&gt;"",I882&lt;&gt;"",M882&lt;&gt;"",J882&lt;&gt;"",IFERROR(MATCH(INDEX($B:$B,MATCH($C882,$C:$C,0)),IMAGENES!$B:$B,0),-1)&gt;0),"'si'","'no'"))</f>
        <v/>
      </c>
      <c r="P882" t="str">
        <f t="shared" si="208"/>
        <v/>
      </c>
      <c r="Q882" t="str">
        <f t="shared" si="209"/>
        <v/>
      </c>
      <c r="R882" t="str">
        <f t="shared" si="210"/>
        <v/>
      </c>
      <c r="S882" t="str">
        <f t="shared" si="211"/>
        <v/>
      </c>
      <c r="T882" t="str">
        <f t="shared" si="212"/>
        <v/>
      </c>
      <c r="U882" t="str">
        <f t="shared" si="213"/>
        <v/>
      </c>
      <c r="V882" t="str">
        <f>IF($T882="","",INDEX(CATEGORIAS!$A:$A,MATCH($T882,CATEGORIAS!$B:$B,0)))</f>
        <v/>
      </c>
      <c r="W882" t="str">
        <f>IF($U882="","",INDEX(SUBCATEGORIAS!$A:$A,MATCH($U882,SUBCATEGORIAS!$B:$B,0)))</f>
        <v/>
      </c>
      <c r="X882" t="str">
        <f t="shared" si="214"/>
        <v/>
      </c>
      <c r="Y882" t="str">
        <f t="shared" si="219"/>
        <v/>
      </c>
      <c r="Z882" t="str">
        <f t="shared" si="220"/>
        <v/>
      </c>
      <c r="AB882">
        <v>880</v>
      </c>
      <c r="AC882" t="str">
        <f t="shared" si="223"/>
        <v/>
      </c>
      <c r="AD882" t="str">
        <f>IFERROR(IF(MATCH($AC872,$P:$P,0)&gt;0,"},",0),"")</f>
        <v>},</v>
      </c>
      <c r="AI882" t="str">
        <f>IF($D882="","",INDEX(CATEGORIAS!$A:$A,MATCH($D882,CATEGORIAS!$B:$B,0)))</f>
        <v/>
      </c>
      <c r="AJ882" t="str">
        <f>IF($E882="","",INDEX(SUBCATEGORIAS!$A:$A,MATCH($E882,SUBCATEGORIAS!$B:$B,0)))</f>
        <v/>
      </c>
      <c r="AK882" t="str">
        <f t="shared" si="215"/>
        <v/>
      </c>
      <c r="AM882" s="2" t="str">
        <f t="shared" si="221"/>
        <v/>
      </c>
      <c r="AN882" t="str">
        <f t="shared" si="222"/>
        <v/>
      </c>
      <c r="AO882" t="str">
        <f t="shared" si="216"/>
        <v/>
      </c>
      <c r="AP882" t="str">
        <f t="shared" si="217"/>
        <v/>
      </c>
    </row>
    <row r="883" spans="1:42" x14ac:dyDescent="0.25">
      <c r="A883" t="str">
        <f>IF(C883="","",MAX($A$2:A882)+1)</f>
        <v/>
      </c>
      <c r="B883" s="3" t="str">
        <f>IF(C883="","",IF(COUNTIF($C$2:$C882,$C883)=0,MAX($B$2:$B882)+1,""))</f>
        <v/>
      </c>
      <c r="L883" t="s">
        <v>625</v>
      </c>
      <c r="M883" s="3" t="str">
        <f t="shared" si="218"/>
        <v/>
      </c>
      <c r="N883" s="3" t="str">
        <f>IF(C883="","",IF(AND(C883&lt;&gt;"",D883&lt;&gt;"",E883&lt;&gt;"",I883&lt;&gt;"",M883&lt;&gt;"",J883&lt;&gt;"",IFERROR(MATCH(INDEX($B:$B,MATCH($C883,$C:$C,0)),IMAGENES!$B:$B,0),-1)&gt;0),"'si'","'no'"))</f>
        <v/>
      </c>
      <c r="P883" t="str">
        <f t="shared" si="208"/>
        <v/>
      </c>
      <c r="Q883" t="str">
        <f t="shared" si="209"/>
        <v/>
      </c>
      <c r="R883" t="str">
        <f t="shared" si="210"/>
        <v/>
      </c>
      <c r="S883" t="str">
        <f t="shared" si="211"/>
        <v/>
      </c>
      <c r="T883" t="str">
        <f t="shared" si="212"/>
        <v/>
      </c>
      <c r="U883" t="str">
        <f t="shared" si="213"/>
        <v/>
      </c>
      <c r="V883" t="str">
        <f>IF($T883="","",INDEX(CATEGORIAS!$A:$A,MATCH($T883,CATEGORIAS!$B:$B,0)))</f>
        <v/>
      </c>
      <c r="W883" t="str">
        <f>IF($U883="","",INDEX(SUBCATEGORIAS!$A:$A,MATCH($U883,SUBCATEGORIAS!$B:$B,0)))</f>
        <v/>
      </c>
      <c r="X883" t="str">
        <f t="shared" si="214"/>
        <v/>
      </c>
      <c r="Y883" t="str">
        <f t="shared" si="219"/>
        <v/>
      </c>
      <c r="Z883" t="str">
        <f t="shared" si="220"/>
        <v/>
      </c>
      <c r="AB883">
        <v>881</v>
      </c>
      <c r="AC883">
        <f t="shared" si="223"/>
        <v>81</v>
      </c>
      <c r="AD883" t="str">
        <f>IFERROR(IF(MATCH($AC883,$P:$P,0)&gt;0,"{",0),"")</f>
        <v>{</v>
      </c>
      <c r="AI883" t="str">
        <f>IF($D883="","",INDEX(CATEGORIAS!$A:$A,MATCH($D883,CATEGORIAS!$B:$B,0)))</f>
        <v/>
      </c>
      <c r="AJ883" t="str">
        <f>IF($E883="","",INDEX(SUBCATEGORIAS!$A:$A,MATCH($E883,SUBCATEGORIAS!$B:$B,0)))</f>
        <v/>
      </c>
      <c r="AK883" t="str">
        <f t="shared" si="215"/>
        <v/>
      </c>
      <c r="AM883" s="2" t="str">
        <f t="shared" si="221"/>
        <v/>
      </c>
      <c r="AN883" t="str">
        <f t="shared" si="222"/>
        <v/>
      </c>
      <c r="AO883" t="str">
        <f t="shared" si="216"/>
        <v/>
      </c>
      <c r="AP883" t="str">
        <f t="shared" si="217"/>
        <v/>
      </c>
    </row>
    <row r="884" spans="1:42" x14ac:dyDescent="0.25">
      <c r="A884" t="str">
        <f>IF(C884="","",MAX($A$2:A883)+1)</f>
        <v/>
      </c>
      <c r="B884" s="3" t="str">
        <f>IF(C884="","",IF(COUNTIF($C$2:$C883,$C884)=0,MAX($B$2:$B883)+1,""))</f>
        <v/>
      </c>
      <c r="L884" t="s">
        <v>625</v>
      </c>
      <c r="M884" s="3" t="str">
        <f t="shared" si="218"/>
        <v/>
      </c>
      <c r="N884" s="3" t="str">
        <f>IF(C884="","",IF(AND(C884&lt;&gt;"",D884&lt;&gt;"",E884&lt;&gt;"",I884&lt;&gt;"",M884&lt;&gt;"",J884&lt;&gt;"",IFERROR(MATCH(INDEX($B:$B,MATCH($C884,$C:$C,0)),IMAGENES!$B:$B,0),-1)&gt;0),"'si'","'no'"))</f>
        <v/>
      </c>
      <c r="P884" t="str">
        <f t="shared" si="208"/>
        <v/>
      </c>
      <c r="Q884" t="str">
        <f t="shared" si="209"/>
        <v/>
      </c>
      <c r="R884" t="str">
        <f t="shared" si="210"/>
        <v/>
      </c>
      <c r="S884" t="str">
        <f t="shared" si="211"/>
        <v/>
      </c>
      <c r="T884" t="str">
        <f t="shared" si="212"/>
        <v/>
      </c>
      <c r="U884" t="str">
        <f t="shared" si="213"/>
        <v/>
      </c>
      <c r="V884" t="str">
        <f>IF($T884="","",INDEX(CATEGORIAS!$A:$A,MATCH($T884,CATEGORIAS!$B:$B,0)))</f>
        <v/>
      </c>
      <c r="W884" t="str">
        <f>IF($U884="","",INDEX(SUBCATEGORIAS!$A:$A,MATCH($U884,SUBCATEGORIAS!$B:$B,0)))</f>
        <v/>
      </c>
      <c r="X884" t="str">
        <f t="shared" si="214"/>
        <v/>
      </c>
      <c r="Y884" t="str">
        <f t="shared" si="219"/>
        <v/>
      </c>
      <c r="Z884" t="str">
        <f t="shared" si="220"/>
        <v/>
      </c>
      <c r="AB884">
        <v>882</v>
      </c>
      <c r="AC884" t="str">
        <f t="shared" si="223"/>
        <v/>
      </c>
      <c r="AD884" t="str">
        <f>IFERROR(IF(MATCH($AC883,$P:$P,0)&gt;0,CONCATENATE("id_articulo: ",$AC883,","),0),"")</f>
        <v>id_articulo: 81,</v>
      </c>
      <c r="AI884" t="str">
        <f>IF($D884="","",INDEX(CATEGORIAS!$A:$A,MATCH($D884,CATEGORIAS!$B:$B,0)))</f>
        <v/>
      </c>
      <c r="AJ884" t="str">
        <f>IF($E884="","",INDEX(SUBCATEGORIAS!$A:$A,MATCH($E884,SUBCATEGORIAS!$B:$B,0)))</f>
        <v/>
      </c>
      <c r="AK884" t="str">
        <f t="shared" si="215"/>
        <v/>
      </c>
      <c r="AM884" s="2" t="str">
        <f t="shared" si="221"/>
        <v/>
      </c>
      <c r="AN884" t="str">
        <f t="shared" si="222"/>
        <v/>
      </c>
      <c r="AO884" t="str">
        <f t="shared" si="216"/>
        <v/>
      </c>
      <c r="AP884" t="str">
        <f t="shared" si="217"/>
        <v/>
      </c>
    </row>
    <row r="885" spans="1:42" x14ac:dyDescent="0.25">
      <c r="A885" t="str">
        <f>IF(C885="","",MAX($A$2:A884)+1)</f>
        <v/>
      </c>
      <c r="B885" s="3" t="str">
        <f>IF(C885="","",IF(COUNTIF($C$2:$C884,$C885)=0,MAX($B$2:$B884)+1,""))</f>
        <v/>
      </c>
      <c r="L885" t="s">
        <v>625</v>
      </c>
      <c r="M885" s="3" t="str">
        <f t="shared" si="218"/>
        <v/>
      </c>
      <c r="N885" s="3" t="str">
        <f>IF(C885="","",IF(AND(C885&lt;&gt;"",D885&lt;&gt;"",E885&lt;&gt;"",I885&lt;&gt;"",M885&lt;&gt;"",J885&lt;&gt;"",IFERROR(MATCH(INDEX($B:$B,MATCH($C885,$C:$C,0)),IMAGENES!$B:$B,0),-1)&gt;0),"'si'","'no'"))</f>
        <v/>
      </c>
      <c r="P885" t="str">
        <f t="shared" si="208"/>
        <v/>
      </c>
      <c r="Q885" t="str">
        <f t="shared" si="209"/>
        <v/>
      </c>
      <c r="R885" t="str">
        <f t="shared" si="210"/>
        <v/>
      </c>
      <c r="S885" t="str">
        <f t="shared" si="211"/>
        <v/>
      </c>
      <c r="T885" t="str">
        <f t="shared" si="212"/>
        <v/>
      </c>
      <c r="U885" t="str">
        <f t="shared" si="213"/>
        <v/>
      </c>
      <c r="V885" t="str">
        <f>IF($T885="","",INDEX(CATEGORIAS!$A:$A,MATCH($T885,CATEGORIAS!$B:$B,0)))</f>
        <v/>
      </c>
      <c r="W885" t="str">
        <f>IF($U885="","",INDEX(SUBCATEGORIAS!$A:$A,MATCH($U885,SUBCATEGORIAS!$B:$B,0)))</f>
        <v/>
      </c>
      <c r="X885" t="str">
        <f t="shared" si="214"/>
        <v/>
      </c>
      <c r="Y885" t="str">
        <f t="shared" si="219"/>
        <v/>
      </c>
      <c r="Z885" t="str">
        <f t="shared" si="220"/>
        <v/>
      </c>
      <c r="AB885">
        <v>883</v>
      </c>
      <c r="AC885" t="str">
        <f t="shared" si="223"/>
        <v/>
      </c>
      <c r="AD885" t="str">
        <f>IFERROR(IF(MATCH($AC883,$P:$P,0)&gt;0,CONCATENATE("nombre: '",INDEX($Q:$Q,MATCH($AC883,$P:$P,0)),"',"),0),"")</f>
        <v>nombre: 'App Ajuste de Calificaciones - para Jefe de UTP',</v>
      </c>
      <c r="AI885" t="str">
        <f>IF($D885="","",INDEX(CATEGORIAS!$A:$A,MATCH($D885,CATEGORIAS!$B:$B,0)))</f>
        <v/>
      </c>
      <c r="AJ885" t="str">
        <f>IF($E885="","",INDEX(SUBCATEGORIAS!$A:$A,MATCH($E885,SUBCATEGORIAS!$B:$B,0)))</f>
        <v/>
      </c>
      <c r="AK885" t="str">
        <f t="shared" si="215"/>
        <v/>
      </c>
      <c r="AM885" s="2" t="str">
        <f t="shared" si="221"/>
        <v/>
      </c>
      <c r="AN885" t="str">
        <f t="shared" si="222"/>
        <v/>
      </c>
      <c r="AO885" t="str">
        <f t="shared" si="216"/>
        <v/>
      </c>
      <c r="AP885" t="str">
        <f t="shared" si="217"/>
        <v/>
      </c>
    </row>
    <row r="886" spans="1:42" x14ac:dyDescent="0.25">
      <c r="A886" t="str">
        <f>IF(C886="","",MAX($A$2:A885)+1)</f>
        <v/>
      </c>
      <c r="B886" s="3" t="str">
        <f>IF(C886="","",IF(COUNTIF($C$2:$C885,$C886)=0,MAX($B$2:$B885)+1,""))</f>
        <v/>
      </c>
      <c r="L886" t="s">
        <v>625</v>
      </c>
      <c r="M886" s="3" t="str">
        <f t="shared" si="218"/>
        <v/>
      </c>
      <c r="N886" s="3" t="str">
        <f>IF(C886="","",IF(AND(C886&lt;&gt;"",D886&lt;&gt;"",E886&lt;&gt;"",I886&lt;&gt;"",M886&lt;&gt;"",J886&lt;&gt;"",IFERROR(MATCH(INDEX($B:$B,MATCH($C886,$C:$C,0)),IMAGENES!$B:$B,0),-1)&gt;0),"'si'","'no'"))</f>
        <v/>
      </c>
      <c r="P886" t="str">
        <f t="shared" si="208"/>
        <v/>
      </c>
      <c r="Q886" t="str">
        <f t="shared" si="209"/>
        <v/>
      </c>
      <c r="R886" t="str">
        <f t="shared" si="210"/>
        <v/>
      </c>
      <c r="S886" t="str">
        <f t="shared" si="211"/>
        <v/>
      </c>
      <c r="T886" t="str">
        <f t="shared" si="212"/>
        <v/>
      </c>
      <c r="U886" t="str">
        <f t="shared" si="213"/>
        <v/>
      </c>
      <c r="V886" t="str">
        <f>IF($T886="","",INDEX(CATEGORIAS!$A:$A,MATCH($T886,CATEGORIAS!$B:$B,0)))</f>
        <v/>
      </c>
      <c r="W886" t="str">
        <f>IF($U886="","",INDEX(SUBCATEGORIAS!$A:$A,MATCH($U886,SUBCATEGORIAS!$B:$B,0)))</f>
        <v/>
      </c>
      <c r="X886" t="str">
        <f t="shared" si="214"/>
        <v/>
      </c>
      <c r="Y886" t="str">
        <f t="shared" si="219"/>
        <v/>
      </c>
      <c r="Z886" t="str">
        <f t="shared" si="220"/>
        <v/>
      </c>
      <c r="AB886">
        <v>884</v>
      </c>
      <c r="AC886" t="str">
        <f t="shared" si="223"/>
        <v/>
      </c>
      <c r="AD886" t="str">
        <f>IFERROR(IF(MATCH($AC883,$P:$P,0)&gt;0,CONCATENATE("descripcion: '",INDEX($R:$R,MATCH($AC883,$P:$P,0)),"',"),0),"")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I886" t="str">
        <f>IF($D886="","",INDEX(CATEGORIAS!$A:$A,MATCH($D886,CATEGORIAS!$B:$B,0)))</f>
        <v/>
      </c>
      <c r="AJ886" t="str">
        <f>IF($E886="","",INDEX(SUBCATEGORIAS!$A:$A,MATCH($E886,SUBCATEGORIAS!$B:$B,0)))</f>
        <v/>
      </c>
      <c r="AK886" t="str">
        <f t="shared" si="215"/>
        <v/>
      </c>
      <c r="AM886" s="2" t="str">
        <f t="shared" si="221"/>
        <v/>
      </c>
      <c r="AN886" t="str">
        <f t="shared" si="222"/>
        <v/>
      </c>
      <c r="AO886" t="str">
        <f t="shared" si="216"/>
        <v/>
      </c>
      <c r="AP886" t="str">
        <f t="shared" si="217"/>
        <v/>
      </c>
    </row>
    <row r="887" spans="1:42" x14ac:dyDescent="0.25">
      <c r="A887" t="str">
        <f>IF(C887="","",MAX($A$2:A886)+1)</f>
        <v/>
      </c>
      <c r="B887" s="3" t="str">
        <f>IF(C887="","",IF(COUNTIF($C$2:$C886,$C887)=0,MAX($B$2:$B886)+1,""))</f>
        <v/>
      </c>
      <c r="L887" t="s">
        <v>625</v>
      </c>
      <c r="M887" s="3" t="str">
        <f t="shared" si="218"/>
        <v/>
      </c>
      <c r="N887" s="3" t="str">
        <f>IF(C887="","",IF(AND(C887&lt;&gt;"",D887&lt;&gt;"",E887&lt;&gt;"",I887&lt;&gt;"",M887&lt;&gt;"",J887&lt;&gt;"",IFERROR(MATCH(INDEX($B:$B,MATCH($C887,$C:$C,0)),IMAGENES!$B:$B,0),-1)&gt;0),"'si'","'no'"))</f>
        <v/>
      </c>
      <c r="P887" t="str">
        <f t="shared" si="208"/>
        <v/>
      </c>
      <c r="Q887" t="str">
        <f t="shared" si="209"/>
        <v/>
      </c>
      <c r="R887" t="str">
        <f t="shared" si="210"/>
        <v/>
      </c>
      <c r="S887" t="str">
        <f t="shared" si="211"/>
        <v/>
      </c>
      <c r="T887" t="str">
        <f t="shared" si="212"/>
        <v/>
      </c>
      <c r="U887" t="str">
        <f t="shared" si="213"/>
        <v/>
      </c>
      <c r="V887" t="str">
        <f>IF($T887="","",INDEX(CATEGORIAS!$A:$A,MATCH($T887,CATEGORIAS!$B:$B,0)))</f>
        <v/>
      </c>
      <c r="W887" t="str">
        <f>IF($U887="","",INDEX(SUBCATEGORIAS!$A:$A,MATCH($U887,SUBCATEGORIAS!$B:$B,0)))</f>
        <v/>
      </c>
      <c r="X887" t="str">
        <f t="shared" si="214"/>
        <v/>
      </c>
      <c r="Y887" t="str">
        <f t="shared" si="219"/>
        <v/>
      </c>
      <c r="Z887" t="str">
        <f t="shared" si="220"/>
        <v/>
      </c>
      <c r="AB887">
        <v>885</v>
      </c>
      <c r="AC887" t="str">
        <f t="shared" si="223"/>
        <v/>
      </c>
      <c r="AD887" t="str">
        <f>IFERROR(IF(MATCH($AC883,$P:$P,0)&gt;0,CONCATENATE("descripcion_larga: '",INDEX($S:$S,MATCH($AC883,$P:$P,0)),"',"),0),"")</f>
        <v>descripcion_larga: '**Esta aplicación esta diseñada exclusivamente para Windows y Microsoft Excel 10 en adelante. Incluye 2 licencias de uso, las cuales permiten utilizar la planilla en hasta 2 dispositivos.**',</v>
      </c>
      <c r="AI887" t="str">
        <f>IF($D887="","",INDEX(CATEGORIAS!$A:$A,MATCH($D887,CATEGORIAS!$B:$B,0)))</f>
        <v/>
      </c>
      <c r="AJ887" t="str">
        <f>IF($E887="","",INDEX(SUBCATEGORIAS!$A:$A,MATCH($E887,SUBCATEGORIAS!$B:$B,0)))</f>
        <v/>
      </c>
      <c r="AK887" t="str">
        <f t="shared" si="215"/>
        <v/>
      </c>
      <c r="AM887" s="2" t="str">
        <f t="shared" si="221"/>
        <v/>
      </c>
      <c r="AN887" t="str">
        <f t="shared" si="222"/>
        <v/>
      </c>
      <c r="AO887" t="str">
        <f t="shared" si="216"/>
        <v/>
      </c>
      <c r="AP887" t="str">
        <f t="shared" si="217"/>
        <v/>
      </c>
    </row>
    <row r="888" spans="1:42" x14ac:dyDescent="0.25">
      <c r="A888" t="str">
        <f>IF(C888="","",MAX($A$2:A887)+1)</f>
        <v/>
      </c>
      <c r="B888" s="3" t="str">
        <f>IF(C888="","",IF(COUNTIF($C$2:$C887,$C888)=0,MAX($B$2:$B887)+1,""))</f>
        <v/>
      </c>
      <c r="L888" t="s">
        <v>625</v>
      </c>
      <c r="M888" s="3" t="str">
        <f t="shared" si="218"/>
        <v/>
      </c>
      <c r="N888" s="3" t="str">
        <f>IF(C888="","",IF(AND(C888&lt;&gt;"",D888&lt;&gt;"",E888&lt;&gt;"",I888&lt;&gt;"",M888&lt;&gt;"",J888&lt;&gt;"",IFERROR(MATCH(INDEX($B:$B,MATCH($C888,$C:$C,0)),IMAGENES!$B:$B,0),-1)&gt;0),"'si'","'no'"))</f>
        <v/>
      </c>
      <c r="P888" t="str">
        <f t="shared" si="208"/>
        <v/>
      </c>
      <c r="Q888" t="str">
        <f t="shared" si="209"/>
        <v/>
      </c>
      <c r="R888" t="str">
        <f t="shared" si="210"/>
        <v/>
      </c>
      <c r="S888" t="str">
        <f t="shared" si="211"/>
        <v/>
      </c>
      <c r="T888" t="str">
        <f t="shared" si="212"/>
        <v/>
      </c>
      <c r="U888" t="str">
        <f t="shared" si="213"/>
        <v/>
      </c>
      <c r="V888" t="str">
        <f>IF($T888="","",INDEX(CATEGORIAS!$A:$A,MATCH($T888,CATEGORIAS!$B:$B,0)))</f>
        <v/>
      </c>
      <c r="W888" t="str">
        <f>IF($U888="","",INDEX(SUBCATEGORIAS!$A:$A,MATCH($U888,SUBCATEGORIAS!$B:$B,0)))</f>
        <v/>
      </c>
      <c r="X888" t="str">
        <f t="shared" si="214"/>
        <v/>
      </c>
      <c r="Y888" t="str">
        <f t="shared" si="219"/>
        <v/>
      </c>
      <c r="Z888" t="str">
        <f t="shared" si="220"/>
        <v/>
      </c>
      <c r="AB888">
        <v>886</v>
      </c>
      <c r="AC888" t="str">
        <f t="shared" si="223"/>
        <v/>
      </c>
      <c r="AD888" t="str">
        <f>IFERROR(IF(MATCH($AC883,$P:$P,0)&gt;0,CONCATENATE("id_categoria: '",INDEX($V:$V,MATCH($AC883,$P:$P,0)),"',"),0),"")</f>
        <v>id_categoria: '3',</v>
      </c>
      <c r="AI888" t="str">
        <f>IF($D888="","",INDEX(CATEGORIAS!$A:$A,MATCH($D888,CATEGORIAS!$B:$B,0)))</f>
        <v/>
      </c>
      <c r="AJ888" t="str">
        <f>IF($E888="","",INDEX(SUBCATEGORIAS!$A:$A,MATCH($E888,SUBCATEGORIAS!$B:$B,0)))</f>
        <v/>
      </c>
      <c r="AK888" t="str">
        <f t="shared" si="215"/>
        <v/>
      </c>
      <c r="AM888" s="2" t="str">
        <f t="shared" si="221"/>
        <v/>
      </c>
      <c r="AN888" t="str">
        <f t="shared" si="222"/>
        <v/>
      </c>
      <c r="AO888" t="str">
        <f t="shared" si="216"/>
        <v/>
      </c>
      <c r="AP888" t="str">
        <f t="shared" si="217"/>
        <v/>
      </c>
    </row>
    <row r="889" spans="1:42" x14ac:dyDescent="0.25">
      <c r="A889" t="str">
        <f>IF(C889="","",MAX($A$2:A888)+1)</f>
        <v/>
      </c>
      <c r="B889" s="3" t="str">
        <f>IF(C889="","",IF(COUNTIF($C$2:$C888,$C889)=0,MAX($B$2:$B888)+1,""))</f>
        <v/>
      </c>
      <c r="L889" t="s">
        <v>625</v>
      </c>
      <c r="M889" s="3" t="str">
        <f t="shared" si="218"/>
        <v/>
      </c>
      <c r="N889" s="3" t="str">
        <f>IF(C889="","",IF(AND(C889&lt;&gt;"",D889&lt;&gt;"",E889&lt;&gt;"",I889&lt;&gt;"",M889&lt;&gt;"",J889&lt;&gt;"",IFERROR(MATCH(INDEX($B:$B,MATCH($C889,$C:$C,0)),IMAGENES!$B:$B,0),-1)&gt;0),"'si'","'no'"))</f>
        <v/>
      </c>
      <c r="P889" t="str">
        <f t="shared" si="208"/>
        <v/>
      </c>
      <c r="Q889" t="str">
        <f t="shared" si="209"/>
        <v/>
      </c>
      <c r="R889" t="str">
        <f t="shared" si="210"/>
        <v/>
      </c>
      <c r="S889" t="str">
        <f t="shared" si="211"/>
        <v/>
      </c>
      <c r="T889" t="str">
        <f t="shared" si="212"/>
        <v/>
      </c>
      <c r="U889" t="str">
        <f t="shared" si="213"/>
        <v/>
      </c>
      <c r="V889" t="str">
        <f>IF($T889="","",INDEX(CATEGORIAS!$A:$A,MATCH($T889,CATEGORIAS!$B:$B,0)))</f>
        <v/>
      </c>
      <c r="W889" t="str">
        <f>IF($U889="","",INDEX(SUBCATEGORIAS!$A:$A,MATCH($U889,SUBCATEGORIAS!$B:$B,0)))</f>
        <v/>
      </c>
      <c r="X889" t="str">
        <f t="shared" si="214"/>
        <v/>
      </c>
      <c r="Y889" t="str">
        <f t="shared" si="219"/>
        <v/>
      </c>
      <c r="Z889" t="str">
        <f t="shared" si="220"/>
        <v/>
      </c>
      <c r="AB889">
        <v>887</v>
      </c>
      <c r="AC889" t="str">
        <f t="shared" si="223"/>
        <v/>
      </c>
      <c r="AD889" t="str">
        <f>IFERROR(IF(MATCH($AC883,$P:$P,0)&gt;0,CONCATENATE("id_subcategoria: '",INDEX($W:$W,MATCH($AC883,$P:$P,0)),"',"),0),"")</f>
        <v>id_subcategoria: '27',</v>
      </c>
      <c r="AI889" t="str">
        <f>IF($D889="","",INDEX(CATEGORIAS!$A:$A,MATCH($D889,CATEGORIAS!$B:$B,0)))</f>
        <v/>
      </c>
      <c r="AJ889" t="str">
        <f>IF($E889="","",INDEX(SUBCATEGORIAS!$A:$A,MATCH($E889,SUBCATEGORIAS!$B:$B,0)))</f>
        <v/>
      </c>
      <c r="AK889" t="str">
        <f t="shared" si="215"/>
        <v/>
      </c>
      <c r="AM889" s="2" t="str">
        <f t="shared" si="221"/>
        <v/>
      </c>
      <c r="AN889" t="str">
        <f t="shared" si="222"/>
        <v/>
      </c>
      <c r="AO889" t="str">
        <f t="shared" si="216"/>
        <v/>
      </c>
      <c r="AP889" t="str">
        <f t="shared" si="217"/>
        <v/>
      </c>
    </row>
    <row r="890" spans="1:42" x14ac:dyDescent="0.25">
      <c r="A890" t="str">
        <f>IF(C890="","",MAX($A$2:A889)+1)</f>
        <v/>
      </c>
      <c r="B890" s="3" t="str">
        <f>IF(C890="","",IF(COUNTIF($C$2:$C889,$C890)=0,MAX($B$2:$B889)+1,""))</f>
        <v/>
      </c>
      <c r="L890" t="s">
        <v>625</v>
      </c>
      <c r="M890" s="3" t="str">
        <f t="shared" si="218"/>
        <v/>
      </c>
      <c r="N890" s="3" t="str">
        <f>IF(C890="","",IF(AND(C890&lt;&gt;"",D890&lt;&gt;"",E890&lt;&gt;"",I890&lt;&gt;"",M890&lt;&gt;"",J890&lt;&gt;"",IFERROR(MATCH(INDEX($B:$B,MATCH($C890,$C:$C,0)),IMAGENES!$B:$B,0),-1)&gt;0),"'si'","'no'"))</f>
        <v/>
      </c>
      <c r="P890" t="str">
        <f t="shared" si="208"/>
        <v/>
      </c>
      <c r="Q890" t="str">
        <f t="shared" si="209"/>
        <v/>
      </c>
      <c r="R890" t="str">
        <f t="shared" si="210"/>
        <v/>
      </c>
      <c r="S890" t="str">
        <f t="shared" si="211"/>
        <v/>
      </c>
      <c r="T890" t="str">
        <f t="shared" si="212"/>
        <v/>
      </c>
      <c r="U890" t="str">
        <f t="shared" si="213"/>
        <v/>
      </c>
      <c r="V890" t="str">
        <f>IF($T890="","",INDEX(CATEGORIAS!$A:$A,MATCH($T890,CATEGORIAS!$B:$B,0)))</f>
        <v/>
      </c>
      <c r="W890" t="str">
        <f>IF($U890="","",INDEX(SUBCATEGORIAS!$A:$A,MATCH($U890,SUBCATEGORIAS!$B:$B,0)))</f>
        <v/>
      </c>
      <c r="X890" t="str">
        <f t="shared" si="214"/>
        <v/>
      </c>
      <c r="Y890" t="str">
        <f t="shared" si="219"/>
        <v/>
      </c>
      <c r="Z890" t="str">
        <f t="shared" si="220"/>
        <v/>
      </c>
      <c r="AB890">
        <v>888</v>
      </c>
      <c r="AC890" t="str">
        <f t="shared" si="223"/>
        <v/>
      </c>
      <c r="AD890" t="str">
        <f>IFERROR(IF(MATCH($AC883,$P:$P,0)&gt;0,CONCATENATE("precio: ",INDEX($X:$X,MATCH($AC883,$P:$P,0)),","),0),"")</f>
        <v>precio: 20000,</v>
      </c>
      <c r="AI890" t="str">
        <f>IF($D890="","",INDEX(CATEGORIAS!$A:$A,MATCH($D890,CATEGORIAS!$B:$B,0)))</f>
        <v/>
      </c>
      <c r="AJ890" t="str">
        <f>IF($E890="","",INDEX(SUBCATEGORIAS!$A:$A,MATCH($E890,SUBCATEGORIAS!$B:$B,0)))</f>
        <v/>
      </c>
      <c r="AK890" t="str">
        <f t="shared" si="215"/>
        <v/>
      </c>
      <c r="AM890" s="2" t="str">
        <f t="shared" si="221"/>
        <v/>
      </c>
      <c r="AN890" t="str">
        <f t="shared" si="222"/>
        <v/>
      </c>
      <c r="AO890" t="str">
        <f t="shared" si="216"/>
        <v/>
      </c>
      <c r="AP890" t="str">
        <f t="shared" si="217"/>
        <v/>
      </c>
    </row>
    <row r="891" spans="1:42" x14ac:dyDescent="0.25">
      <c r="A891" t="str">
        <f>IF(C891="","",MAX($A$2:A890)+1)</f>
        <v/>
      </c>
      <c r="B891" s="3" t="str">
        <f>IF(C891="","",IF(COUNTIF($C$2:$C890,$C891)=0,MAX($B$2:$B890)+1,""))</f>
        <v/>
      </c>
      <c r="L891" t="s">
        <v>625</v>
      </c>
      <c r="M891" s="3" t="str">
        <f t="shared" si="218"/>
        <v/>
      </c>
      <c r="N891" s="3" t="str">
        <f>IF(C891="","",IF(AND(C891&lt;&gt;"",D891&lt;&gt;"",E891&lt;&gt;"",I891&lt;&gt;"",M891&lt;&gt;"",J891&lt;&gt;"",IFERROR(MATCH(INDEX($B:$B,MATCH($C891,$C:$C,0)),IMAGENES!$B:$B,0),-1)&gt;0),"'si'","'no'"))</f>
        <v/>
      </c>
      <c r="P891" t="str">
        <f t="shared" si="208"/>
        <v/>
      </c>
      <c r="Q891" t="str">
        <f t="shared" si="209"/>
        <v/>
      </c>
      <c r="R891" t="str">
        <f t="shared" si="210"/>
        <v/>
      </c>
      <c r="S891" t="str">
        <f t="shared" si="211"/>
        <v/>
      </c>
      <c r="T891" t="str">
        <f t="shared" si="212"/>
        <v/>
      </c>
      <c r="U891" t="str">
        <f t="shared" si="213"/>
        <v/>
      </c>
      <c r="V891" t="str">
        <f>IF($T891="","",INDEX(CATEGORIAS!$A:$A,MATCH($T891,CATEGORIAS!$B:$B,0)))</f>
        <v/>
      </c>
      <c r="W891" t="str">
        <f>IF($U891="","",INDEX(SUBCATEGORIAS!$A:$A,MATCH($U891,SUBCATEGORIAS!$B:$B,0)))</f>
        <v/>
      </c>
      <c r="X891" t="str">
        <f t="shared" si="214"/>
        <v/>
      </c>
      <c r="Y891" t="str">
        <f t="shared" si="219"/>
        <v/>
      </c>
      <c r="Z891" t="str">
        <f t="shared" si="220"/>
        <v/>
      </c>
      <c r="AB891">
        <v>889</v>
      </c>
      <c r="AC891" t="str">
        <f t="shared" si="223"/>
        <v/>
      </c>
      <c r="AD891" t="str">
        <f>IFERROR(IF(MATCH($AC883,$P:$P,0)&gt;0,CONCATENATE("video: ",IF(OR(INDEX($Y:$Y,MATCH($AC883,$P:$P,0))=0,INDEX($Y:$Y,MATCH($AC883,$P:$P,0))=" ",INDEX($Y:$Y,MATCH($AC883,$P:$P,0))=""),CONCATENATE(CHAR(39),CHAR(39)),CONCATENATE(CHAR(39),INDEX($Y:$Y,MATCH($AC883,$P:$P,0)),CHAR(39))),","),0),"")</f>
        <v>video: '',</v>
      </c>
      <c r="AI891" t="str">
        <f>IF($D891="","",INDEX(CATEGORIAS!$A:$A,MATCH($D891,CATEGORIAS!$B:$B,0)))</f>
        <v/>
      </c>
      <c r="AJ891" t="str">
        <f>IF($E891="","",INDEX(SUBCATEGORIAS!$A:$A,MATCH($E891,SUBCATEGORIAS!$B:$B,0)))</f>
        <v/>
      </c>
      <c r="AK891" t="str">
        <f t="shared" si="215"/>
        <v/>
      </c>
      <c r="AM891" s="2" t="str">
        <f t="shared" si="221"/>
        <v/>
      </c>
      <c r="AN891" t="str">
        <f t="shared" si="222"/>
        <v/>
      </c>
      <c r="AO891" t="str">
        <f t="shared" si="216"/>
        <v/>
      </c>
      <c r="AP891" t="str">
        <f t="shared" si="217"/>
        <v/>
      </c>
    </row>
    <row r="892" spans="1:42" x14ac:dyDescent="0.25">
      <c r="A892" t="str">
        <f>IF(C892="","",MAX($A$2:A891)+1)</f>
        <v/>
      </c>
      <c r="B892" s="3" t="str">
        <f>IF(C892="","",IF(COUNTIF($C$2:$C891,$C892)=0,MAX($B$2:$B891)+1,""))</f>
        <v/>
      </c>
      <c r="L892" t="s">
        <v>625</v>
      </c>
      <c r="M892" s="3" t="str">
        <f t="shared" si="218"/>
        <v/>
      </c>
      <c r="N892" s="3" t="str">
        <f>IF(C892="","",IF(AND(C892&lt;&gt;"",D892&lt;&gt;"",E892&lt;&gt;"",I892&lt;&gt;"",M892&lt;&gt;"",J892&lt;&gt;"",IFERROR(MATCH(INDEX($B:$B,MATCH($C892,$C:$C,0)),IMAGENES!$B:$B,0),-1)&gt;0),"'si'","'no'"))</f>
        <v/>
      </c>
      <c r="P892" t="str">
        <f t="shared" si="208"/>
        <v/>
      </c>
      <c r="Q892" t="str">
        <f t="shared" si="209"/>
        <v/>
      </c>
      <c r="R892" t="str">
        <f t="shared" si="210"/>
        <v/>
      </c>
      <c r="S892" t="str">
        <f t="shared" si="211"/>
        <v/>
      </c>
      <c r="T892" t="str">
        <f t="shared" si="212"/>
        <v/>
      </c>
      <c r="U892" t="str">
        <f t="shared" si="213"/>
        <v/>
      </c>
      <c r="V892" t="str">
        <f>IF($T892="","",INDEX(CATEGORIAS!$A:$A,MATCH($T892,CATEGORIAS!$B:$B,0)))</f>
        <v/>
      </c>
      <c r="W892" t="str">
        <f>IF($U892="","",INDEX(SUBCATEGORIAS!$A:$A,MATCH($U892,SUBCATEGORIAS!$B:$B,0)))</f>
        <v/>
      </c>
      <c r="X892" t="str">
        <f t="shared" si="214"/>
        <v/>
      </c>
      <c r="Y892" t="str">
        <f t="shared" si="219"/>
        <v/>
      </c>
      <c r="Z892" t="str">
        <f t="shared" si="220"/>
        <v/>
      </c>
      <c r="AB892">
        <v>890</v>
      </c>
      <c r="AC892" t="str">
        <f t="shared" si="223"/>
        <v/>
      </c>
      <c r="AD892" t="str">
        <f>IFERROR(IF(MATCH($AC883,$P:$P,0)&gt;0,CONCATENATE("disponible: ",INDEX($Z:$Z,MATCH($AC883,$P:$P,0)),","),0),"")</f>
        <v>disponible: 'si',</v>
      </c>
      <c r="AI892" t="str">
        <f>IF($D892="","",INDEX(CATEGORIAS!$A:$A,MATCH($D892,CATEGORIAS!$B:$B,0)))</f>
        <v/>
      </c>
      <c r="AJ892" t="str">
        <f>IF($E892="","",INDEX(SUBCATEGORIAS!$A:$A,MATCH($E892,SUBCATEGORIAS!$B:$B,0)))</f>
        <v/>
      </c>
      <c r="AK892" t="str">
        <f t="shared" si="215"/>
        <v/>
      </c>
      <c r="AM892" s="2" t="str">
        <f t="shared" si="221"/>
        <v/>
      </c>
      <c r="AN892" t="str">
        <f t="shared" si="222"/>
        <v/>
      </c>
      <c r="AO892" t="str">
        <f t="shared" si="216"/>
        <v/>
      </c>
      <c r="AP892" t="str">
        <f t="shared" si="217"/>
        <v/>
      </c>
    </row>
    <row r="893" spans="1:42" x14ac:dyDescent="0.25">
      <c r="A893" t="str">
        <f>IF(C893="","",MAX($A$2:A892)+1)</f>
        <v/>
      </c>
      <c r="B893" s="3" t="str">
        <f>IF(C893="","",IF(COUNTIF($C$2:$C892,$C893)=0,MAX($B$2:$B892)+1,""))</f>
        <v/>
      </c>
      <c r="L893" t="s">
        <v>625</v>
      </c>
      <c r="M893" s="3" t="str">
        <f t="shared" si="218"/>
        <v/>
      </c>
      <c r="N893" s="3" t="str">
        <f>IF(C893="","",IF(AND(C893&lt;&gt;"",D893&lt;&gt;"",E893&lt;&gt;"",I893&lt;&gt;"",M893&lt;&gt;"",J893&lt;&gt;"",IFERROR(MATCH(INDEX($B:$B,MATCH($C893,$C:$C,0)),IMAGENES!$B:$B,0),-1)&gt;0),"'si'","'no'"))</f>
        <v/>
      </c>
      <c r="P893" t="str">
        <f t="shared" si="208"/>
        <v/>
      </c>
      <c r="Q893" t="str">
        <f t="shared" si="209"/>
        <v/>
      </c>
      <c r="R893" t="str">
        <f t="shared" si="210"/>
        <v/>
      </c>
      <c r="S893" t="str">
        <f t="shared" si="211"/>
        <v/>
      </c>
      <c r="T893" t="str">
        <f t="shared" si="212"/>
        <v/>
      </c>
      <c r="U893" t="str">
        <f t="shared" si="213"/>
        <v/>
      </c>
      <c r="V893" t="str">
        <f>IF($T893="","",INDEX(CATEGORIAS!$A:$A,MATCH($T893,CATEGORIAS!$B:$B,0)))</f>
        <v/>
      </c>
      <c r="W893" t="str">
        <f>IF($U893="","",INDEX(SUBCATEGORIAS!$A:$A,MATCH($U893,SUBCATEGORIAS!$B:$B,0)))</f>
        <v/>
      </c>
      <c r="X893" t="str">
        <f t="shared" si="214"/>
        <v/>
      </c>
      <c r="Y893" t="str">
        <f t="shared" si="219"/>
        <v/>
      </c>
      <c r="Z893" t="str">
        <f t="shared" si="220"/>
        <v/>
      </c>
      <c r="AB893">
        <v>891</v>
      </c>
      <c r="AC893" t="str">
        <f t="shared" si="223"/>
        <v/>
      </c>
      <c r="AD893" t="str">
        <f>IFERROR(IF(MATCH($AC883,$P:$P,0)&gt;0,"},",0),"")</f>
        <v>},</v>
      </c>
      <c r="AI893" t="str">
        <f>IF($D893="","",INDEX(CATEGORIAS!$A:$A,MATCH($D893,CATEGORIAS!$B:$B,0)))</f>
        <v/>
      </c>
      <c r="AJ893" t="str">
        <f>IF($E893="","",INDEX(SUBCATEGORIAS!$A:$A,MATCH($E893,SUBCATEGORIAS!$B:$B,0)))</f>
        <v/>
      </c>
      <c r="AK893" t="str">
        <f t="shared" si="215"/>
        <v/>
      </c>
      <c r="AM893" s="2" t="str">
        <f t="shared" si="221"/>
        <v/>
      </c>
      <c r="AN893" t="str">
        <f t="shared" si="222"/>
        <v/>
      </c>
      <c r="AO893" t="str">
        <f t="shared" si="216"/>
        <v/>
      </c>
      <c r="AP893" t="str">
        <f t="shared" si="217"/>
        <v/>
      </c>
    </row>
    <row r="894" spans="1:42" x14ac:dyDescent="0.25">
      <c r="A894" t="str">
        <f>IF(C894="","",MAX($A$2:A893)+1)</f>
        <v/>
      </c>
      <c r="B894" s="3" t="str">
        <f>IF(C894="","",IF(COUNTIF($C$2:$C893,$C894)=0,MAX($B$2:$B893)+1,""))</f>
        <v/>
      </c>
      <c r="L894" t="s">
        <v>625</v>
      </c>
      <c r="M894" s="3" t="str">
        <f t="shared" si="218"/>
        <v/>
      </c>
      <c r="N894" s="3" t="str">
        <f>IF(C894="","",IF(AND(C894&lt;&gt;"",D894&lt;&gt;"",E894&lt;&gt;"",I894&lt;&gt;"",M894&lt;&gt;"",J894&lt;&gt;"",IFERROR(MATCH(INDEX($B:$B,MATCH($C894,$C:$C,0)),IMAGENES!$B:$B,0),-1)&gt;0),"'si'","'no'"))</f>
        <v/>
      </c>
      <c r="P894" t="str">
        <f t="shared" si="208"/>
        <v/>
      </c>
      <c r="Q894" t="str">
        <f t="shared" si="209"/>
        <v/>
      </c>
      <c r="R894" t="str">
        <f t="shared" si="210"/>
        <v/>
      </c>
      <c r="S894" t="str">
        <f t="shared" si="211"/>
        <v/>
      </c>
      <c r="T894" t="str">
        <f t="shared" si="212"/>
        <v/>
      </c>
      <c r="U894" t="str">
        <f t="shared" si="213"/>
        <v/>
      </c>
      <c r="V894" t="str">
        <f>IF($T894="","",INDEX(CATEGORIAS!$A:$A,MATCH($T894,CATEGORIAS!$B:$B,0)))</f>
        <v/>
      </c>
      <c r="W894" t="str">
        <f>IF($U894="","",INDEX(SUBCATEGORIAS!$A:$A,MATCH($U894,SUBCATEGORIAS!$B:$B,0)))</f>
        <v/>
      </c>
      <c r="X894" t="str">
        <f t="shared" si="214"/>
        <v/>
      </c>
      <c r="Y894" t="str">
        <f t="shared" si="219"/>
        <v/>
      </c>
      <c r="Z894" t="str">
        <f t="shared" si="220"/>
        <v/>
      </c>
      <c r="AB894">
        <v>892</v>
      </c>
      <c r="AC894">
        <f t="shared" si="223"/>
        <v>82</v>
      </c>
      <c r="AD894" t="str">
        <f>IFERROR(IF(MATCH($AC894,$P:$P,0)&gt;0,"{",0),"")</f>
        <v>{</v>
      </c>
      <c r="AI894" t="str">
        <f>IF($D894="","",INDEX(CATEGORIAS!$A:$A,MATCH($D894,CATEGORIAS!$B:$B,0)))</f>
        <v/>
      </c>
      <c r="AJ894" t="str">
        <f>IF($E894="","",INDEX(SUBCATEGORIAS!$A:$A,MATCH($E894,SUBCATEGORIAS!$B:$B,0)))</f>
        <v/>
      </c>
      <c r="AK894" t="str">
        <f t="shared" si="215"/>
        <v/>
      </c>
      <c r="AM894" s="2" t="str">
        <f t="shared" si="221"/>
        <v/>
      </c>
      <c r="AN894" t="str">
        <f t="shared" si="222"/>
        <v/>
      </c>
      <c r="AO894" t="str">
        <f t="shared" si="216"/>
        <v/>
      </c>
      <c r="AP894" t="str">
        <f t="shared" si="217"/>
        <v/>
      </c>
    </row>
    <row r="895" spans="1:42" x14ac:dyDescent="0.25">
      <c r="A895" t="str">
        <f>IF(C895="","",MAX($A$2:A894)+1)</f>
        <v/>
      </c>
      <c r="B895" s="3" t="str">
        <f>IF(C895="","",IF(COUNTIF($C$2:$C894,$C895)=0,MAX($B$2:$B894)+1,""))</f>
        <v/>
      </c>
      <c r="L895" t="s">
        <v>625</v>
      </c>
      <c r="M895" s="3" t="str">
        <f t="shared" si="218"/>
        <v/>
      </c>
      <c r="N895" s="3" t="str">
        <f>IF(C895="","",IF(AND(C895&lt;&gt;"",D895&lt;&gt;"",E895&lt;&gt;"",I895&lt;&gt;"",M895&lt;&gt;"",J895&lt;&gt;"",IFERROR(MATCH(INDEX($B:$B,MATCH($C895,$C:$C,0)),IMAGENES!$B:$B,0),-1)&gt;0),"'si'","'no'"))</f>
        <v/>
      </c>
      <c r="P895" t="str">
        <f t="shared" si="208"/>
        <v/>
      </c>
      <c r="Q895" t="str">
        <f t="shared" si="209"/>
        <v/>
      </c>
      <c r="R895" t="str">
        <f t="shared" si="210"/>
        <v/>
      </c>
      <c r="S895" t="str">
        <f t="shared" si="211"/>
        <v/>
      </c>
      <c r="T895" t="str">
        <f t="shared" si="212"/>
        <v/>
      </c>
      <c r="U895" t="str">
        <f t="shared" si="213"/>
        <v/>
      </c>
      <c r="V895" t="str">
        <f>IF($T895="","",INDEX(CATEGORIAS!$A:$A,MATCH($T895,CATEGORIAS!$B:$B,0)))</f>
        <v/>
      </c>
      <c r="W895" t="str">
        <f>IF($U895="","",INDEX(SUBCATEGORIAS!$A:$A,MATCH($U895,SUBCATEGORIAS!$B:$B,0)))</f>
        <v/>
      </c>
      <c r="X895" t="str">
        <f t="shared" si="214"/>
        <v/>
      </c>
      <c r="Y895" t="str">
        <f t="shared" si="219"/>
        <v/>
      </c>
      <c r="Z895" t="str">
        <f t="shared" si="220"/>
        <v/>
      </c>
      <c r="AB895">
        <v>893</v>
      </c>
      <c r="AC895" t="str">
        <f t="shared" si="223"/>
        <v/>
      </c>
      <c r="AD895" t="str">
        <f>IFERROR(IF(MATCH($AC894,$P:$P,0)&gt;0,CONCATENATE("id_articulo: ",$AC894,","),0),"")</f>
        <v>id_articulo: 82,</v>
      </c>
      <c r="AI895" t="str">
        <f>IF($D895="","",INDEX(CATEGORIAS!$A:$A,MATCH($D895,CATEGORIAS!$B:$B,0)))</f>
        <v/>
      </c>
      <c r="AJ895" t="str">
        <f>IF($E895="","",INDEX(SUBCATEGORIAS!$A:$A,MATCH($E895,SUBCATEGORIAS!$B:$B,0)))</f>
        <v/>
      </c>
      <c r="AK895" t="str">
        <f t="shared" si="215"/>
        <v/>
      </c>
      <c r="AM895" s="2" t="str">
        <f t="shared" si="221"/>
        <v/>
      </c>
      <c r="AN895" t="str">
        <f t="shared" si="222"/>
        <v/>
      </c>
      <c r="AO895" t="str">
        <f t="shared" si="216"/>
        <v/>
      </c>
      <c r="AP895" t="str">
        <f t="shared" si="217"/>
        <v/>
      </c>
    </row>
    <row r="896" spans="1:42" x14ac:dyDescent="0.25">
      <c r="A896" t="str">
        <f>IF(C896="","",MAX($A$2:A895)+1)</f>
        <v/>
      </c>
      <c r="B896" s="3" t="str">
        <f>IF(C896="","",IF(COUNTIF($C$2:$C895,$C896)=0,MAX($B$2:$B895)+1,""))</f>
        <v/>
      </c>
      <c r="L896" t="s">
        <v>625</v>
      </c>
      <c r="M896" s="3" t="str">
        <f t="shared" si="218"/>
        <v/>
      </c>
      <c r="N896" s="3" t="str">
        <f>IF(C896="","",IF(AND(C896&lt;&gt;"",D896&lt;&gt;"",E896&lt;&gt;"",I896&lt;&gt;"",M896&lt;&gt;"",J896&lt;&gt;"",IFERROR(MATCH(INDEX($B:$B,MATCH($C896,$C:$C,0)),IMAGENES!$B:$B,0),-1)&gt;0),"'si'","'no'"))</f>
        <v/>
      </c>
      <c r="P896" t="str">
        <f t="shared" si="208"/>
        <v/>
      </c>
      <c r="Q896" t="str">
        <f t="shared" si="209"/>
        <v/>
      </c>
      <c r="R896" t="str">
        <f t="shared" si="210"/>
        <v/>
      </c>
      <c r="S896" t="str">
        <f t="shared" si="211"/>
        <v/>
      </c>
      <c r="T896" t="str">
        <f t="shared" si="212"/>
        <v/>
      </c>
      <c r="U896" t="str">
        <f t="shared" si="213"/>
        <v/>
      </c>
      <c r="V896" t="str">
        <f>IF($T896="","",INDEX(CATEGORIAS!$A:$A,MATCH($T896,CATEGORIAS!$B:$B,0)))</f>
        <v/>
      </c>
      <c r="W896" t="str">
        <f>IF($U896="","",INDEX(SUBCATEGORIAS!$A:$A,MATCH($U896,SUBCATEGORIAS!$B:$B,0)))</f>
        <v/>
      </c>
      <c r="X896" t="str">
        <f t="shared" si="214"/>
        <v/>
      </c>
      <c r="Y896" t="str">
        <f t="shared" si="219"/>
        <v/>
      </c>
      <c r="Z896" t="str">
        <f t="shared" si="220"/>
        <v/>
      </c>
      <c r="AB896">
        <v>894</v>
      </c>
      <c r="AC896" t="str">
        <f t="shared" si="223"/>
        <v/>
      </c>
      <c r="AD896" t="str">
        <f>IFERROR(IF(MATCH($AC894,$P:$P,0)&gt;0,CONCATENATE("nombre: '",INDEX($Q:$Q,MATCH($AC894,$P:$P,0)),"',"),0),"")</f>
        <v>nombre: 'App Informe de Calificaciones(simple) - para profesores',</v>
      </c>
      <c r="AI896" t="str">
        <f>IF($D896="","",INDEX(CATEGORIAS!$A:$A,MATCH($D896,CATEGORIAS!$B:$B,0)))</f>
        <v/>
      </c>
      <c r="AJ896" t="str">
        <f>IF($E896="","",INDEX(SUBCATEGORIAS!$A:$A,MATCH($E896,SUBCATEGORIAS!$B:$B,0)))</f>
        <v/>
      </c>
      <c r="AK896" t="str">
        <f t="shared" si="215"/>
        <v/>
      </c>
      <c r="AM896" s="2" t="str">
        <f t="shared" si="221"/>
        <v/>
      </c>
      <c r="AN896" t="str">
        <f t="shared" si="222"/>
        <v/>
      </c>
      <c r="AO896" t="str">
        <f t="shared" si="216"/>
        <v/>
      </c>
      <c r="AP896" t="str">
        <f t="shared" si="217"/>
        <v/>
      </c>
    </row>
    <row r="897" spans="1:42" x14ac:dyDescent="0.25">
      <c r="A897" t="str">
        <f>IF(C897="","",MAX($A$2:A896)+1)</f>
        <v/>
      </c>
      <c r="B897" s="3" t="str">
        <f>IF(C897="","",IF(COUNTIF($C$2:$C896,$C897)=0,MAX($B$2:$B896)+1,""))</f>
        <v/>
      </c>
      <c r="L897" t="s">
        <v>625</v>
      </c>
      <c r="M897" s="3" t="str">
        <f t="shared" si="218"/>
        <v/>
      </c>
      <c r="N897" s="3" t="str">
        <f>IF(C897="","",IF(AND(C897&lt;&gt;"",D897&lt;&gt;"",E897&lt;&gt;"",I897&lt;&gt;"",M897&lt;&gt;"",J897&lt;&gt;"",IFERROR(MATCH(INDEX($B:$B,MATCH($C897,$C:$C,0)),IMAGENES!$B:$B,0),-1)&gt;0),"'si'","'no'"))</f>
        <v/>
      </c>
      <c r="P897" t="str">
        <f t="shared" si="208"/>
        <v/>
      </c>
      <c r="Q897" t="str">
        <f t="shared" si="209"/>
        <v/>
      </c>
      <c r="R897" t="str">
        <f t="shared" si="210"/>
        <v/>
      </c>
      <c r="S897" t="str">
        <f t="shared" si="211"/>
        <v/>
      </c>
      <c r="T897" t="str">
        <f t="shared" si="212"/>
        <v/>
      </c>
      <c r="U897" t="str">
        <f t="shared" si="213"/>
        <v/>
      </c>
      <c r="V897" t="str">
        <f>IF($T897="","",INDEX(CATEGORIAS!$A:$A,MATCH($T897,CATEGORIAS!$B:$B,0)))</f>
        <v/>
      </c>
      <c r="W897" t="str">
        <f>IF($U897="","",INDEX(SUBCATEGORIAS!$A:$A,MATCH($U897,SUBCATEGORIAS!$B:$B,0)))</f>
        <v/>
      </c>
      <c r="X897" t="str">
        <f t="shared" si="214"/>
        <v/>
      </c>
      <c r="Y897" t="str">
        <f t="shared" si="219"/>
        <v/>
      </c>
      <c r="Z897" t="str">
        <f t="shared" si="220"/>
        <v/>
      </c>
      <c r="AB897">
        <v>895</v>
      </c>
      <c r="AC897" t="str">
        <f t="shared" si="223"/>
        <v/>
      </c>
      <c r="AD897" t="str">
        <f>IFERROR(IF(MATCH($AC894,$P:$P,0)&gt;0,CONCATENATE("descripcion: '",INDEX($R:$R,MATCH($AC894,$P:$P,0)),"',"),0),"")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I897" t="str">
        <f>IF($D897="","",INDEX(CATEGORIAS!$A:$A,MATCH($D897,CATEGORIAS!$B:$B,0)))</f>
        <v/>
      </c>
      <c r="AJ897" t="str">
        <f>IF($E897="","",INDEX(SUBCATEGORIAS!$A:$A,MATCH($E897,SUBCATEGORIAS!$B:$B,0)))</f>
        <v/>
      </c>
      <c r="AK897" t="str">
        <f t="shared" si="215"/>
        <v/>
      </c>
      <c r="AM897" s="2" t="str">
        <f t="shared" si="221"/>
        <v/>
      </c>
      <c r="AN897" t="str">
        <f t="shared" si="222"/>
        <v/>
      </c>
      <c r="AO897" t="str">
        <f t="shared" si="216"/>
        <v/>
      </c>
      <c r="AP897" t="str">
        <f t="shared" si="217"/>
        <v/>
      </c>
    </row>
    <row r="898" spans="1:42" x14ac:dyDescent="0.25">
      <c r="A898" t="str">
        <f>IF(C898="","",MAX($A$2:A897)+1)</f>
        <v/>
      </c>
      <c r="B898" s="3" t="str">
        <f>IF(C898="","",IF(COUNTIF($C$2:$C897,$C898)=0,MAX($B$2:$B897)+1,""))</f>
        <v/>
      </c>
      <c r="L898" t="s">
        <v>625</v>
      </c>
      <c r="M898" s="3" t="str">
        <f t="shared" si="218"/>
        <v/>
      </c>
      <c r="N898" s="3" t="str">
        <f>IF(C898="","",IF(AND(C898&lt;&gt;"",D898&lt;&gt;"",E898&lt;&gt;"",I898&lt;&gt;"",M898&lt;&gt;"",J898&lt;&gt;"",IFERROR(MATCH(INDEX($B:$B,MATCH($C898,$C:$C,0)),IMAGENES!$B:$B,0),-1)&gt;0),"'si'","'no'"))</f>
        <v/>
      </c>
      <c r="P898" t="str">
        <f t="shared" si="208"/>
        <v/>
      </c>
      <c r="Q898" t="str">
        <f t="shared" si="209"/>
        <v/>
      </c>
      <c r="R898" t="str">
        <f t="shared" si="210"/>
        <v/>
      </c>
      <c r="S898" t="str">
        <f t="shared" si="211"/>
        <v/>
      </c>
      <c r="T898" t="str">
        <f t="shared" si="212"/>
        <v/>
      </c>
      <c r="U898" t="str">
        <f t="shared" si="213"/>
        <v/>
      </c>
      <c r="V898" t="str">
        <f>IF($T898="","",INDEX(CATEGORIAS!$A:$A,MATCH($T898,CATEGORIAS!$B:$B,0)))</f>
        <v/>
      </c>
      <c r="W898" t="str">
        <f>IF($U898="","",INDEX(SUBCATEGORIAS!$A:$A,MATCH($U898,SUBCATEGORIAS!$B:$B,0)))</f>
        <v/>
      </c>
      <c r="X898" t="str">
        <f t="shared" si="214"/>
        <v/>
      </c>
      <c r="Y898" t="str">
        <f t="shared" si="219"/>
        <v/>
      </c>
      <c r="Z898" t="str">
        <f t="shared" si="220"/>
        <v/>
      </c>
      <c r="AB898">
        <v>896</v>
      </c>
      <c r="AC898" t="str">
        <f t="shared" si="223"/>
        <v/>
      </c>
      <c r="AD898" t="str">
        <f>IFERROR(IF(MATCH($AC894,$P:$P,0)&gt;0,CONCATENATE("descripcion_larga: '",INDEX($S:$S,MATCH($AC894,$P:$P,0)),"',"),0),"")</f>
        <v>descripcion_larga: '**Esta aplicación esta diseñada exclusivamente para Windows y Microsoft Excel 10 en adelante. Incluye 2 licencias de uso, las cuales permiten utilizar la planilla en hasta 2 dispositivos.**',</v>
      </c>
      <c r="AI898" t="str">
        <f>IF($D898="","",INDEX(CATEGORIAS!$A:$A,MATCH($D898,CATEGORIAS!$B:$B,0)))</f>
        <v/>
      </c>
      <c r="AJ898" t="str">
        <f>IF($E898="","",INDEX(SUBCATEGORIAS!$A:$A,MATCH($E898,SUBCATEGORIAS!$B:$B,0)))</f>
        <v/>
      </c>
      <c r="AK898" t="str">
        <f t="shared" si="215"/>
        <v/>
      </c>
      <c r="AM898" s="2" t="str">
        <f t="shared" si="221"/>
        <v/>
      </c>
      <c r="AN898" t="str">
        <f t="shared" si="222"/>
        <v/>
      </c>
      <c r="AO898" t="str">
        <f t="shared" si="216"/>
        <v/>
      </c>
      <c r="AP898" t="str">
        <f t="shared" si="217"/>
        <v/>
      </c>
    </row>
    <row r="899" spans="1:42" x14ac:dyDescent="0.25">
      <c r="A899" t="str">
        <f>IF(C899="","",MAX($A$2:A898)+1)</f>
        <v/>
      </c>
      <c r="B899" s="3" t="str">
        <f>IF(C899="","",IF(COUNTIF($C$2:$C898,$C899)=0,MAX($B$2:$B898)+1,""))</f>
        <v/>
      </c>
      <c r="L899" t="s">
        <v>625</v>
      </c>
      <c r="M899" s="3" t="str">
        <f t="shared" si="218"/>
        <v/>
      </c>
      <c r="N899" s="3" t="str">
        <f>IF(C899="","",IF(AND(C899&lt;&gt;"",D899&lt;&gt;"",E899&lt;&gt;"",I899&lt;&gt;"",M899&lt;&gt;"",J899&lt;&gt;"",IFERROR(MATCH(INDEX($B:$B,MATCH($C899,$C:$C,0)),IMAGENES!$B:$B,0),-1)&gt;0),"'si'","'no'"))</f>
        <v/>
      </c>
      <c r="P899" t="str">
        <f t="shared" ref="P899:P962" si="224">IFERROR(INDEX($B:$B,MATCH($A899,$B:$B,0)),"")</f>
        <v/>
      </c>
      <c r="Q899" t="str">
        <f t="shared" ref="Q899:Q962" si="225">IF($P899="","",INDEX($C:$C,MATCH($P899,$B:$B,0)))</f>
        <v/>
      </c>
      <c r="R899" t="str">
        <f t="shared" ref="R899:R962" si="226">IF($P899="","",INDEX($J:$J,MATCH($P899,$B:$B,0)))</f>
        <v/>
      </c>
      <c r="S899" t="str">
        <f t="shared" ref="S899:S962" si="227">IF($P899="","",INDEX($K:$K,MATCH($P899,$B:$B,0)))</f>
        <v/>
      </c>
      <c r="T899" t="str">
        <f t="shared" ref="T899:T962" si="228">IF($P899="","",INDEX($D:$D,MATCH($P899,$B:$B,0)))</f>
        <v/>
      </c>
      <c r="U899" t="str">
        <f t="shared" ref="U899:U962" si="229">IF($P899="","",INDEX($E:$E,MATCH($P899,$B:$B,0)))</f>
        <v/>
      </c>
      <c r="V899" t="str">
        <f>IF($T899="","",INDEX(CATEGORIAS!$A:$A,MATCH($T899,CATEGORIAS!$B:$B,0)))</f>
        <v/>
      </c>
      <c r="W899" t="str">
        <f>IF($U899="","",INDEX(SUBCATEGORIAS!$A:$A,MATCH($U899,SUBCATEGORIAS!$B:$B,0)))</f>
        <v/>
      </c>
      <c r="X899" t="str">
        <f t="shared" ref="X899:X962" si="230">IF($P899="","",INDEX($I:$I,MATCH($P899,$B:$B,0)))</f>
        <v/>
      </c>
      <c r="Y899" t="str">
        <f t="shared" si="219"/>
        <v/>
      </c>
      <c r="Z899" t="str">
        <f t="shared" si="220"/>
        <v/>
      </c>
      <c r="AB899">
        <v>897</v>
      </c>
      <c r="AC899" t="str">
        <f t="shared" si="223"/>
        <v/>
      </c>
      <c r="AD899" t="str">
        <f>IFERROR(IF(MATCH($AC894,$P:$P,0)&gt;0,CONCATENATE("id_categoria: '",INDEX($V:$V,MATCH($AC894,$P:$P,0)),"',"),0),"")</f>
        <v>id_categoria: '3',</v>
      </c>
      <c r="AI899" t="str">
        <f>IF($D899="","",INDEX(CATEGORIAS!$A:$A,MATCH($D899,CATEGORIAS!$B:$B,0)))</f>
        <v/>
      </c>
      <c r="AJ899" t="str">
        <f>IF($E899="","",INDEX(SUBCATEGORIAS!$A:$A,MATCH($E899,SUBCATEGORIAS!$B:$B,0)))</f>
        <v/>
      </c>
      <c r="AK899" t="str">
        <f t="shared" ref="AK899:AK962" si="231">IF(A899="","",A899)</f>
        <v/>
      </c>
      <c r="AM899" s="2" t="str">
        <f t="shared" si="221"/>
        <v/>
      </c>
      <c r="AN899" t="str">
        <f t="shared" si="222"/>
        <v/>
      </c>
      <c r="AO899" t="str">
        <f t="shared" ref="AO899:AO962" si="232">IF(A899="","",IF(A899/100&gt;0,IF(A899/10&gt;0,CONCATENATE("00",A899),CONCATENATE("0",A899)),A899))</f>
        <v/>
      </c>
      <c r="AP899" t="str">
        <f t="shared" ref="AP899:AP962" si="233">IF(A899="","",CONCATENATE("{ id_sku: '",CONCATENATE(AM899,AN899,AO899),"', id_articulo: '",INDEX($B:$B,MATCH($C899,$C:$C,0)),"', variacion: '",M899,"' },"))</f>
        <v/>
      </c>
    </row>
    <row r="900" spans="1:42" x14ac:dyDescent="0.25">
      <c r="A900" t="str">
        <f>IF(C900="","",MAX($A$2:A899)+1)</f>
        <v/>
      </c>
      <c r="B900" s="3" t="str">
        <f>IF(C900="","",IF(COUNTIF($C$2:$C899,$C900)=0,MAX($B$2:$B899)+1,""))</f>
        <v/>
      </c>
      <c r="L900" t="s">
        <v>625</v>
      </c>
      <c r="M900" s="3" t="str">
        <f t="shared" ref="M900:M963" si="234">_xlfn.TEXTJOIN(" - ",TRUE,F900:H900)</f>
        <v/>
      </c>
      <c r="N900" s="3" t="str">
        <f>IF(C900="","",IF(AND(C900&lt;&gt;"",D900&lt;&gt;"",E900&lt;&gt;"",I900&lt;&gt;"",M900&lt;&gt;"",J900&lt;&gt;"",IFERROR(MATCH(INDEX($B:$B,MATCH($C900,$C:$C,0)),IMAGENES!$B:$B,0),-1)&gt;0),"'si'","'no'"))</f>
        <v/>
      </c>
      <c r="P900" t="str">
        <f t="shared" si="224"/>
        <v/>
      </c>
      <c r="Q900" t="str">
        <f t="shared" si="225"/>
        <v/>
      </c>
      <c r="R900" t="str">
        <f t="shared" si="226"/>
        <v/>
      </c>
      <c r="S900" t="str">
        <f t="shared" si="227"/>
        <v/>
      </c>
      <c r="T900" t="str">
        <f t="shared" si="228"/>
        <v/>
      </c>
      <c r="U900" t="str">
        <f t="shared" si="229"/>
        <v/>
      </c>
      <c r="V900" t="str">
        <f>IF($T900="","",INDEX(CATEGORIAS!$A:$A,MATCH($T900,CATEGORIAS!$B:$B,0)))</f>
        <v/>
      </c>
      <c r="W900" t="str">
        <f>IF($U900="","",INDEX(SUBCATEGORIAS!$A:$A,MATCH($U900,SUBCATEGORIAS!$B:$B,0)))</f>
        <v/>
      </c>
      <c r="X900" t="str">
        <f t="shared" si="230"/>
        <v/>
      </c>
      <c r="Y900" t="str">
        <f t="shared" ref="Y900:Y963" si="235">IF($P900="","",IF(OR(INDEX($L:$L,MATCH($P900,$B:$B,0))=0,INDEX($L:$L,MATCH($P900,$B:$B,0))=" "),"",INDEX($L:$L,MATCH($P900,$B:$B,0))))</f>
        <v/>
      </c>
      <c r="Z900" t="str">
        <f t="shared" ref="Z900:Z963" si="236">IF($P900="","",INDEX($N:$N,MATCH($P900,$B:$B,0)))</f>
        <v/>
      </c>
      <c r="AB900">
        <v>898</v>
      </c>
      <c r="AC900" t="str">
        <f t="shared" si="223"/>
        <v/>
      </c>
      <c r="AD900" t="str">
        <f>IFERROR(IF(MATCH($AC894,$P:$P,0)&gt;0,CONCATENATE("id_subcategoria: '",INDEX($W:$W,MATCH($AC894,$P:$P,0)),"',"),0),"")</f>
        <v>id_subcategoria: '27',</v>
      </c>
      <c r="AI900" t="str">
        <f>IF($D900="","",INDEX(CATEGORIAS!$A:$A,MATCH($D900,CATEGORIAS!$B:$B,0)))</f>
        <v/>
      </c>
      <c r="AJ900" t="str">
        <f>IF($E900="","",INDEX(SUBCATEGORIAS!$A:$A,MATCH($E900,SUBCATEGORIAS!$B:$B,0)))</f>
        <v/>
      </c>
      <c r="AK900" t="str">
        <f t="shared" si="231"/>
        <v/>
      </c>
      <c r="AM900" s="2" t="str">
        <f t="shared" ref="AM900:AM963" si="237">IF(AI900="","",IF(AI900/100&gt;0,IF(AI900/10&gt;0,CONCATENATE("00",AI900),CONCATENATE("0",AI900)),AI900))</f>
        <v/>
      </c>
      <c r="AN900" t="str">
        <f t="shared" ref="AN900:AN963" si="238">IF(AJ900="","",IF(AJ900/100&gt;0,IF(AJ900/10&gt;0,CONCATENATE("00",AJ900),CONCATENATE("0",AJ900)),AJ900))</f>
        <v/>
      </c>
      <c r="AO900" t="str">
        <f t="shared" si="232"/>
        <v/>
      </c>
      <c r="AP900" t="str">
        <f t="shared" si="233"/>
        <v/>
      </c>
    </row>
    <row r="901" spans="1:42" x14ac:dyDescent="0.25">
      <c r="A901" t="str">
        <f>IF(C901="","",MAX($A$2:A900)+1)</f>
        <v/>
      </c>
      <c r="B901" s="3" t="str">
        <f>IF(C901="","",IF(COUNTIF($C$2:$C900,$C901)=0,MAX($B$2:$B900)+1,""))</f>
        <v/>
      </c>
      <c r="L901" t="s">
        <v>625</v>
      </c>
      <c r="M901" s="3" t="str">
        <f t="shared" si="234"/>
        <v/>
      </c>
      <c r="N901" s="3" t="str">
        <f>IF(C901="","",IF(AND(C901&lt;&gt;"",D901&lt;&gt;"",E901&lt;&gt;"",I901&lt;&gt;"",M901&lt;&gt;"",J901&lt;&gt;"",IFERROR(MATCH(INDEX($B:$B,MATCH($C901,$C:$C,0)),IMAGENES!$B:$B,0),-1)&gt;0),"'si'","'no'"))</f>
        <v/>
      </c>
      <c r="P901" t="str">
        <f t="shared" si="224"/>
        <v/>
      </c>
      <c r="Q901" t="str">
        <f t="shared" si="225"/>
        <v/>
      </c>
      <c r="R901" t="str">
        <f t="shared" si="226"/>
        <v/>
      </c>
      <c r="S901" t="str">
        <f t="shared" si="227"/>
        <v/>
      </c>
      <c r="T901" t="str">
        <f t="shared" si="228"/>
        <v/>
      </c>
      <c r="U901" t="str">
        <f t="shared" si="229"/>
        <v/>
      </c>
      <c r="V901" t="str">
        <f>IF($T901="","",INDEX(CATEGORIAS!$A:$A,MATCH($T901,CATEGORIAS!$B:$B,0)))</f>
        <v/>
      </c>
      <c r="W901" t="str">
        <f>IF($U901="","",INDEX(SUBCATEGORIAS!$A:$A,MATCH($U901,SUBCATEGORIAS!$B:$B,0)))</f>
        <v/>
      </c>
      <c r="X901" t="str">
        <f t="shared" si="230"/>
        <v/>
      </c>
      <c r="Y901" t="str">
        <f t="shared" si="235"/>
        <v/>
      </c>
      <c r="Z901" t="str">
        <f t="shared" si="236"/>
        <v/>
      </c>
      <c r="AB901">
        <v>899</v>
      </c>
      <c r="AC901" t="str">
        <f t="shared" ref="AC901:AC964" si="239">IF(AB900/11=INT(AB900/11),AB900/11+1,"")</f>
        <v/>
      </c>
      <c r="AD901" t="str">
        <f>IFERROR(IF(MATCH($AC894,$P:$P,0)&gt;0,CONCATENATE("precio: ",INDEX($X:$X,MATCH($AC894,$P:$P,0)),","),0),"")</f>
        <v>precio: 10000,</v>
      </c>
      <c r="AI901" t="str">
        <f>IF($D901="","",INDEX(CATEGORIAS!$A:$A,MATCH($D901,CATEGORIAS!$B:$B,0)))</f>
        <v/>
      </c>
      <c r="AJ901" t="str">
        <f>IF($E901="","",INDEX(SUBCATEGORIAS!$A:$A,MATCH($E901,SUBCATEGORIAS!$B:$B,0)))</f>
        <v/>
      </c>
      <c r="AK901" t="str">
        <f t="shared" si="231"/>
        <v/>
      </c>
      <c r="AM901" s="2" t="str">
        <f t="shared" si="237"/>
        <v/>
      </c>
      <c r="AN901" t="str">
        <f t="shared" si="238"/>
        <v/>
      </c>
      <c r="AO901" t="str">
        <f t="shared" si="232"/>
        <v/>
      </c>
      <c r="AP901" t="str">
        <f t="shared" si="233"/>
        <v/>
      </c>
    </row>
    <row r="902" spans="1:42" x14ac:dyDescent="0.25">
      <c r="A902" t="str">
        <f>IF(C902="","",MAX($A$2:A901)+1)</f>
        <v/>
      </c>
      <c r="B902" s="3" t="str">
        <f>IF(C902="","",IF(COUNTIF($C$2:$C901,$C902)=0,MAX($B$2:$B901)+1,""))</f>
        <v/>
      </c>
      <c r="L902" t="s">
        <v>625</v>
      </c>
      <c r="M902" s="3" t="str">
        <f t="shared" si="234"/>
        <v/>
      </c>
      <c r="N902" s="3" t="str">
        <f>IF(C902="","",IF(AND(C902&lt;&gt;"",D902&lt;&gt;"",E902&lt;&gt;"",I902&lt;&gt;"",M902&lt;&gt;"",J902&lt;&gt;"",IFERROR(MATCH(INDEX($B:$B,MATCH($C902,$C:$C,0)),IMAGENES!$B:$B,0),-1)&gt;0),"'si'","'no'"))</f>
        <v/>
      </c>
      <c r="P902" t="str">
        <f t="shared" si="224"/>
        <v/>
      </c>
      <c r="Q902" t="str">
        <f t="shared" si="225"/>
        <v/>
      </c>
      <c r="R902" t="str">
        <f t="shared" si="226"/>
        <v/>
      </c>
      <c r="S902" t="str">
        <f t="shared" si="227"/>
        <v/>
      </c>
      <c r="T902" t="str">
        <f t="shared" si="228"/>
        <v/>
      </c>
      <c r="U902" t="str">
        <f t="shared" si="229"/>
        <v/>
      </c>
      <c r="V902" t="str">
        <f>IF($T902="","",INDEX(CATEGORIAS!$A:$A,MATCH($T902,CATEGORIAS!$B:$B,0)))</f>
        <v/>
      </c>
      <c r="W902" t="str">
        <f>IF($U902="","",INDEX(SUBCATEGORIAS!$A:$A,MATCH($U902,SUBCATEGORIAS!$B:$B,0)))</f>
        <v/>
      </c>
      <c r="X902" t="str">
        <f t="shared" si="230"/>
        <v/>
      </c>
      <c r="Y902" t="str">
        <f t="shared" si="235"/>
        <v/>
      </c>
      <c r="Z902" t="str">
        <f t="shared" si="236"/>
        <v/>
      </c>
      <c r="AB902">
        <v>900</v>
      </c>
      <c r="AC902" t="str">
        <f t="shared" si="239"/>
        <v/>
      </c>
      <c r="AD902" t="str">
        <f>IFERROR(IF(MATCH($AC894,$P:$P,0)&gt;0,CONCATENATE("video: ",IF(OR(INDEX($Y:$Y,MATCH($AC894,$P:$P,0))=0,INDEX($Y:$Y,MATCH($AC894,$P:$P,0))=" ",INDEX($Y:$Y,MATCH($AC894,$P:$P,0))=""),CONCATENATE(CHAR(39),CHAR(39)),CONCATENATE(CHAR(39),INDEX($Y:$Y,MATCH($AC894,$P:$P,0)),CHAR(39))),","),0),"")</f>
        <v>video: '',</v>
      </c>
      <c r="AI902" t="str">
        <f>IF($D902="","",INDEX(CATEGORIAS!$A:$A,MATCH($D902,CATEGORIAS!$B:$B,0)))</f>
        <v/>
      </c>
      <c r="AJ902" t="str">
        <f>IF($E902="","",INDEX(SUBCATEGORIAS!$A:$A,MATCH($E902,SUBCATEGORIAS!$B:$B,0)))</f>
        <v/>
      </c>
      <c r="AK902" t="str">
        <f t="shared" si="231"/>
        <v/>
      </c>
      <c r="AM902" s="2" t="str">
        <f t="shared" si="237"/>
        <v/>
      </c>
      <c r="AN902" t="str">
        <f t="shared" si="238"/>
        <v/>
      </c>
      <c r="AO902" t="str">
        <f t="shared" si="232"/>
        <v/>
      </c>
      <c r="AP902" t="str">
        <f t="shared" si="233"/>
        <v/>
      </c>
    </row>
    <row r="903" spans="1:42" x14ac:dyDescent="0.25">
      <c r="A903" t="str">
        <f>IF(C903="","",MAX($A$2:A902)+1)</f>
        <v/>
      </c>
      <c r="B903" s="3" t="str">
        <f>IF(C903="","",IF(COUNTIF($C$2:$C902,$C903)=0,MAX($B$2:$B902)+1,""))</f>
        <v/>
      </c>
      <c r="L903" t="s">
        <v>625</v>
      </c>
      <c r="M903" s="3" t="str">
        <f t="shared" si="234"/>
        <v/>
      </c>
      <c r="N903" s="3" t="str">
        <f>IF(C903="","",IF(AND(C903&lt;&gt;"",D903&lt;&gt;"",E903&lt;&gt;"",I903&lt;&gt;"",M903&lt;&gt;"",J903&lt;&gt;"",IFERROR(MATCH(INDEX($B:$B,MATCH($C903,$C:$C,0)),IMAGENES!$B:$B,0),-1)&gt;0),"'si'","'no'"))</f>
        <v/>
      </c>
      <c r="P903" t="str">
        <f t="shared" si="224"/>
        <v/>
      </c>
      <c r="Q903" t="str">
        <f t="shared" si="225"/>
        <v/>
      </c>
      <c r="R903" t="str">
        <f t="shared" si="226"/>
        <v/>
      </c>
      <c r="S903" t="str">
        <f t="shared" si="227"/>
        <v/>
      </c>
      <c r="T903" t="str">
        <f t="shared" si="228"/>
        <v/>
      </c>
      <c r="U903" t="str">
        <f t="shared" si="229"/>
        <v/>
      </c>
      <c r="V903" t="str">
        <f>IF($T903="","",INDEX(CATEGORIAS!$A:$A,MATCH($T903,CATEGORIAS!$B:$B,0)))</f>
        <v/>
      </c>
      <c r="W903" t="str">
        <f>IF($U903="","",INDEX(SUBCATEGORIAS!$A:$A,MATCH($U903,SUBCATEGORIAS!$B:$B,0)))</f>
        <v/>
      </c>
      <c r="X903" t="str">
        <f t="shared" si="230"/>
        <v/>
      </c>
      <c r="Y903" t="str">
        <f t="shared" si="235"/>
        <v/>
      </c>
      <c r="Z903" t="str">
        <f t="shared" si="236"/>
        <v/>
      </c>
      <c r="AB903">
        <v>901</v>
      </c>
      <c r="AC903" t="str">
        <f t="shared" si="239"/>
        <v/>
      </c>
      <c r="AD903" t="str">
        <f>IFERROR(IF(MATCH($AC894,$P:$P,0)&gt;0,CONCATENATE("disponible: ",INDEX($Z:$Z,MATCH($AC894,$P:$P,0)),","),0),"")</f>
        <v>disponible: 'si',</v>
      </c>
      <c r="AI903" t="str">
        <f>IF($D903="","",INDEX(CATEGORIAS!$A:$A,MATCH($D903,CATEGORIAS!$B:$B,0)))</f>
        <v/>
      </c>
      <c r="AJ903" t="str">
        <f>IF($E903="","",INDEX(SUBCATEGORIAS!$A:$A,MATCH($E903,SUBCATEGORIAS!$B:$B,0)))</f>
        <v/>
      </c>
      <c r="AK903" t="str">
        <f t="shared" si="231"/>
        <v/>
      </c>
      <c r="AM903" s="2" t="str">
        <f t="shared" si="237"/>
        <v/>
      </c>
      <c r="AN903" t="str">
        <f t="shared" si="238"/>
        <v/>
      </c>
      <c r="AO903" t="str">
        <f t="shared" si="232"/>
        <v/>
      </c>
      <c r="AP903" t="str">
        <f t="shared" si="233"/>
        <v/>
      </c>
    </row>
    <row r="904" spans="1:42" x14ac:dyDescent="0.25">
      <c r="A904" t="str">
        <f>IF(C904="","",MAX($A$2:A903)+1)</f>
        <v/>
      </c>
      <c r="B904" s="3" t="str">
        <f>IF(C904="","",IF(COUNTIF($C$2:$C903,$C904)=0,MAX($B$2:$B903)+1,""))</f>
        <v/>
      </c>
      <c r="L904" t="s">
        <v>625</v>
      </c>
      <c r="M904" s="3" t="str">
        <f t="shared" si="234"/>
        <v/>
      </c>
      <c r="N904" s="3" t="str">
        <f>IF(C904="","",IF(AND(C904&lt;&gt;"",D904&lt;&gt;"",E904&lt;&gt;"",I904&lt;&gt;"",M904&lt;&gt;"",J904&lt;&gt;"",IFERROR(MATCH(INDEX($B:$B,MATCH($C904,$C:$C,0)),IMAGENES!$B:$B,0),-1)&gt;0),"'si'","'no'"))</f>
        <v/>
      </c>
      <c r="P904" t="str">
        <f t="shared" si="224"/>
        <v/>
      </c>
      <c r="Q904" t="str">
        <f t="shared" si="225"/>
        <v/>
      </c>
      <c r="R904" t="str">
        <f t="shared" si="226"/>
        <v/>
      </c>
      <c r="S904" t="str">
        <f t="shared" si="227"/>
        <v/>
      </c>
      <c r="T904" t="str">
        <f t="shared" si="228"/>
        <v/>
      </c>
      <c r="U904" t="str">
        <f t="shared" si="229"/>
        <v/>
      </c>
      <c r="V904" t="str">
        <f>IF($T904="","",INDEX(CATEGORIAS!$A:$A,MATCH($T904,CATEGORIAS!$B:$B,0)))</f>
        <v/>
      </c>
      <c r="W904" t="str">
        <f>IF($U904="","",INDEX(SUBCATEGORIAS!$A:$A,MATCH($U904,SUBCATEGORIAS!$B:$B,0)))</f>
        <v/>
      </c>
      <c r="X904" t="str">
        <f t="shared" si="230"/>
        <v/>
      </c>
      <c r="Y904" t="str">
        <f t="shared" si="235"/>
        <v/>
      </c>
      <c r="Z904" t="str">
        <f t="shared" si="236"/>
        <v/>
      </c>
      <c r="AB904">
        <v>902</v>
      </c>
      <c r="AC904" t="str">
        <f t="shared" si="239"/>
        <v/>
      </c>
      <c r="AD904" t="str">
        <f>IFERROR(IF(MATCH($AC894,$P:$P,0)&gt;0,"},",0),"")</f>
        <v>},</v>
      </c>
      <c r="AI904" t="str">
        <f>IF($D904="","",INDEX(CATEGORIAS!$A:$A,MATCH($D904,CATEGORIAS!$B:$B,0)))</f>
        <v/>
      </c>
      <c r="AJ904" t="str">
        <f>IF($E904="","",INDEX(SUBCATEGORIAS!$A:$A,MATCH($E904,SUBCATEGORIAS!$B:$B,0)))</f>
        <v/>
      </c>
      <c r="AK904" t="str">
        <f t="shared" si="231"/>
        <v/>
      </c>
      <c r="AM904" s="2" t="str">
        <f t="shared" si="237"/>
        <v/>
      </c>
      <c r="AN904" t="str">
        <f t="shared" si="238"/>
        <v/>
      </c>
      <c r="AO904" t="str">
        <f t="shared" si="232"/>
        <v/>
      </c>
      <c r="AP904" t="str">
        <f t="shared" si="233"/>
        <v/>
      </c>
    </row>
    <row r="905" spans="1:42" x14ac:dyDescent="0.25">
      <c r="A905" t="str">
        <f>IF(C905="","",MAX($A$2:A904)+1)</f>
        <v/>
      </c>
      <c r="B905" s="3" t="str">
        <f>IF(C905="","",IF(COUNTIF($C$2:$C904,$C905)=0,MAX($B$2:$B904)+1,""))</f>
        <v/>
      </c>
      <c r="L905" t="s">
        <v>625</v>
      </c>
      <c r="M905" s="3" t="str">
        <f t="shared" si="234"/>
        <v/>
      </c>
      <c r="N905" s="3" t="str">
        <f>IF(C905="","",IF(AND(C905&lt;&gt;"",D905&lt;&gt;"",E905&lt;&gt;"",I905&lt;&gt;"",M905&lt;&gt;"",J905&lt;&gt;"",IFERROR(MATCH(INDEX($B:$B,MATCH($C905,$C:$C,0)),IMAGENES!$B:$B,0),-1)&gt;0),"'si'","'no'"))</f>
        <v/>
      </c>
      <c r="P905" t="str">
        <f t="shared" si="224"/>
        <v/>
      </c>
      <c r="Q905" t="str">
        <f t="shared" si="225"/>
        <v/>
      </c>
      <c r="R905" t="str">
        <f t="shared" si="226"/>
        <v/>
      </c>
      <c r="S905" t="str">
        <f t="shared" si="227"/>
        <v/>
      </c>
      <c r="T905" t="str">
        <f t="shared" si="228"/>
        <v/>
      </c>
      <c r="U905" t="str">
        <f t="shared" si="229"/>
        <v/>
      </c>
      <c r="V905" t="str">
        <f>IF($T905="","",INDEX(CATEGORIAS!$A:$A,MATCH($T905,CATEGORIAS!$B:$B,0)))</f>
        <v/>
      </c>
      <c r="W905" t="str">
        <f>IF($U905="","",INDEX(SUBCATEGORIAS!$A:$A,MATCH($U905,SUBCATEGORIAS!$B:$B,0)))</f>
        <v/>
      </c>
      <c r="X905" t="str">
        <f t="shared" si="230"/>
        <v/>
      </c>
      <c r="Y905" t="str">
        <f t="shared" si="235"/>
        <v/>
      </c>
      <c r="Z905" t="str">
        <f t="shared" si="236"/>
        <v/>
      </c>
      <c r="AB905">
        <v>903</v>
      </c>
      <c r="AC905">
        <f t="shared" si="239"/>
        <v>83</v>
      </c>
      <c r="AD905" t="str">
        <f>IFERROR(IF(MATCH($AC905,$P:$P,0)&gt;0,"{",0),"")</f>
        <v>{</v>
      </c>
      <c r="AI905" t="str">
        <f>IF($D905="","",INDEX(CATEGORIAS!$A:$A,MATCH($D905,CATEGORIAS!$B:$B,0)))</f>
        <v/>
      </c>
      <c r="AJ905" t="str">
        <f>IF($E905="","",INDEX(SUBCATEGORIAS!$A:$A,MATCH($E905,SUBCATEGORIAS!$B:$B,0)))</f>
        <v/>
      </c>
      <c r="AK905" t="str">
        <f t="shared" si="231"/>
        <v/>
      </c>
      <c r="AM905" s="2" t="str">
        <f t="shared" si="237"/>
        <v/>
      </c>
      <c r="AN905" t="str">
        <f t="shared" si="238"/>
        <v/>
      </c>
      <c r="AO905" t="str">
        <f t="shared" si="232"/>
        <v/>
      </c>
      <c r="AP905" t="str">
        <f t="shared" si="233"/>
        <v/>
      </c>
    </row>
    <row r="906" spans="1:42" x14ac:dyDescent="0.25">
      <c r="A906" t="str">
        <f>IF(C906="","",MAX($A$2:A905)+1)</f>
        <v/>
      </c>
      <c r="B906" s="3" t="str">
        <f>IF(C906="","",IF(COUNTIF($C$2:$C905,$C906)=0,MAX($B$2:$B905)+1,""))</f>
        <v/>
      </c>
      <c r="L906" t="s">
        <v>625</v>
      </c>
      <c r="M906" s="3" t="str">
        <f t="shared" si="234"/>
        <v/>
      </c>
      <c r="N906" s="3" t="str">
        <f>IF(C906="","",IF(AND(C906&lt;&gt;"",D906&lt;&gt;"",E906&lt;&gt;"",I906&lt;&gt;"",M906&lt;&gt;"",J906&lt;&gt;"",IFERROR(MATCH(INDEX($B:$B,MATCH($C906,$C:$C,0)),IMAGENES!$B:$B,0),-1)&gt;0),"'si'","'no'"))</f>
        <v/>
      </c>
      <c r="P906" t="str">
        <f t="shared" si="224"/>
        <v/>
      </c>
      <c r="Q906" t="str">
        <f t="shared" si="225"/>
        <v/>
      </c>
      <c r="R906" t="str">
        <f t="shared" si="226"/>
        <v/>
      </c>
      <c r="S906" t="str">
        <f t="shared" si="227"/>
        <v/>
      </c>
      <c r="T906" t="str">
        <f t="shared" si="228"/>
        <v/>
      </c>
      <c r="U906" t="str">
        <f t="shared" si="229"/>
        <v/>
      </c>
      <c r="V906" t="str">
        <f>IF($T906="","",INDEX(CATEGORIAS!$A:$A,MATCH($T906,CATEGORIAS!$B:$B,0)))</f>
        <v/>
      </c>
      <c r="W906" t="str">
        <f>IF($U906="","",INDEX(SUBCATEGORIAS!$A:$A,MATCH($U906,SUBCATEGORIAS!$B:$B,0)))</f>
        <v/>
      </c>
      <c r="X906" t="str">
        <f t="shared" si="230"/>
        <v/>
      </c>
      <c r="Y906" t="str">
        <f t="shared" si="235"/>
        <v/>
      </c>
      <c r="Z906" t="str">
        <f t="shared" si="236"/>
        <v/>
      </c>
      <c r="AB906">
        <v>904</v>
      </c>
      <c r="AC906" t="str">
        <f t="shared" si="239"/>
        <v/>
      </c>
      <c r="AD906" t="str">
        <f>IFERROR(IF(MATCH($AC905,$P:$P,0)&gt;0,CONCATENATE("id_articulo: ",$AC905,","),0),"")</f>
        <v>id_articulo: 83,</v>
      </c>
      <c r="AI906" t="str">
        <f>IF($D906="","",INDEX(CATEGORIAS!$A:$A,MATCH($D906,CATEGORIAS!$B:$B,0)))</f>
        <v/>
      </c>
      <c r="AJ906" t="str">
        <f>IF($E906="","",INDEX(SUBCATEGORIAS!$A:$A,MATCH($E906,SUBCATEGORIAS!$B:$B,0)))</f>
        <v/>
      </c>
      <c r="AK906" t="str">
        <f t="shared" si="231"/>
        <v/>
      </c>
      <c r="AM906" s="2" t="str">
        <f t="shared" si="237"/>
        <v/>
      </c>
      <c r="AN906" t="str">
        <f t="shared" si="238"/>
        <v/>
      </c>
      <c r="AO906" t="str">
        <f t="shared" si="232"/>
        <v/>
      </c>
      <c r="AP906" t="str">
        <f t="shared" si="233"/>
        <v/>
      </c>
    </row>
    <row r="907" spans="1:42" x14ac:dyDescent="0.25">
      <c r="A907" t="str">
        <f>IF(C907="","",MAX($A$2:A906)+1)</f>
        <v/>
      </c>
      <c r="B907" s="3" t="str">
        <f>IF(C907="","",IF(COUNTIF($C$2:$C906,$C907)=0,MAX($B$2:$B906)+1,""))</f>
        <v/>
      </c>
      <c r="L907" t="s">
        <v>625</v>
      </c>
      <c r="M907" s="3" t="str">
        <f t="shared" si="234"/>
        <v/>
      </c>
      <c r="N907" s="3" t="str">
        <f>IF(C907="","",IF(AND(C907&lt;&gt;"",D907&lt;&gt;"",E907&lt;&gt;"",I907&lt;&gt;"",M907&lt;&gt;"",J907&lt;&gt;"",IFERROR(MATCH(INDEX($B:$B,MATCH($C907,$C:$C,0)),IMAGENES!$B:$B,0),-1)&gt;0),"'si'","'no'"))</f>
        <v/>
      </c>
      <c r="P907" t="str">
        <f t="shared" si="224"/>
        <v/>
      </c>
      <c r="Q907" t="str">
        <f t="shared" si="225"/>
        <v/>
      </c>
      <c r="R907" t="str">
        <f t="shared" si="226"/>
        <v/>
      </c>
      <c r="S907" t="str">
        <f t="shared" si="227"/>
        <v/>
      </c>
      <c r="T907" t="str">
        <f t="shared" si="228"/>
        <v/>
      </c>
      <c r="U907" t="str">
        <f t="shared" si="229"/>
        <v/>
      </c>
      <c r="V907" t="str">
        <f>IF($T907="","",INDEX(CATEGORIAS!$A:$A,MATCH($T907,CATEGORIAS!$B:$B,0)))</f>
        <v/>
      </c>
      <c r="W907" t="str">
        <f>IF($U907="","",INDEX(SUBCATEGORIAS!$A:$A,MATCH($U907,SUBCATEGORIAS!$B:$B,0)))</f>
        <v/>
      </c>
      <c r="X907" t="str">
        <f t="shared" si="230"/>
        <v/>
      </c>
      <c r="Y907" t="str">
        <f t="shared" si="235"/>
        <v/>
      </c>
      <c r="Z907" t="str">
        <f t="shared" si="236"/>
        <v/>
      </c>
      <c r="AB907">
        <v>905</v>
      </c>
      <c r="AC907" t="str">
        <f t="shared" si="239"/>
        <v/>
      </c>
      <c r="AD907" t="str">
        <f>IFERROR(IF(MATCH($AC905,$P:$P,0)&gt;0,CONCATENATE("nombre: '",INDEX($Q:$Q,MATCH($AC905,$P:$P,0)),"',"),0),"")</f>
        <v>nombre: 'Telaraña Halloween Blanca',</v>
      </c>
      <c r="AI907" t="str">
        <f>IF($D907="","",INDEX(CATEGORIAS!$A:$A,MATCH($D907,CATEGORIAS!$B:$B,0)))</f>
        <v/>
      </c>
      <c r="AJ907" t="str">
        <f>IF($E907="","",INDEX(SUBCATEGORIAS!$A:$A,MATCH($E907,SUBCATEGORIAS!$B:$B,0)))</f>
        <v/>
      </c>
      <c r="AK907" t="str">
        <f t="shared" si="231"/>
        <v/>
      </c>
      <c r="AM907" s="2" t="str">
        <f t="shared" si="237"/>
        <v/>
      </c>
      <c r="AN907" t="str">
        <f t="shared" si="238"/>
        <v/>
      </c>
      <c r="AO907" t="str">
        <f t="shared" si="232"/>
        <v/>
      </c>
      <c r="AP907" t="str">
        <f t="shared" si="233"/>
        <v/>
      </c>
    </row>
    <row r="908" spans="1:42" x14ac:dyDescent="0.25">
      <c r="A908" t="str">
        <f>IF(C908="","",MAX($A$2:A907)+1)</f>
        <v/>
      </c>
      <c r="B908" s="3" t="str">
        <f>IF(C908="","",IF(COUNTIF($C$2:$C907,$C908)=0,MAX($B$2:$B907)+1,""))</f>
        <v/>
      </c>
      <c r="L908" t="s">
        <v>625</v>
      </c>
      <c r="M908" s="3" t="str">
        <f t="shared" si="234"/>
        <v/>
      </c>
      <c r="N908" s="3" t="str">
        <f>IF(C908="","",IF(AND(C908&lt;&gt;"",D908&lt;&gt;"",E908&lt;&gt;"",I908&lt;&gt;"",M908&lt;&gt;"",J908&lt;&gt;"",IFERROR(MATCH(INDEX($B:$B,MATCH($C908,$C:$C,0)),IMAGENES!$B:$B,0),-1)&gt;0),"'si'","'no'"))</f>
        <v/>
      </c>
      <c r="P908" t="str">
        <f t="shared" si="224"/>
        <v/>
      </c>
      <c r="Q908" t="str">
        <f t="shared" si="225"/>
        <v/>
      </c>
      <c r="R908" t="str">
        <f t="shared" si="226"/>
        <v/>
      </c>
      <c r="S908" t="str">
        <f t="shared" si="227"/>
        <v/>
      </c>
      <c r="T908" t="str">
        <f t="shared" si="228"/>
        <v/>
      </c>
      <c r="U908" t="str">
        <f t="shared" si="229"/>
        <v/>
      </c>
      <c r="V908" t="str">
        <f>IF($T908="","",INDEX(CATEGORIAS!$A:$A,MATCH($T908,CATEGORIAS!$B:$B,0)))</f>
        <v/>
      </c>
      <c r="W908" t="str">
        <f>IF($U908="","",INDEX(SUBCATEGORIAS!$A:$A,MATCH($U908,SUBCATEGORIAS!$B:$B,0)))</f>
        <v/>
      </c>
      <c r="X908" t="str">
        <f t="shared" si="230"/>
        <v/>
      </c>
      <c r="Y908" t="str">
        <f t="shared" si="235"/>
        <v/>
      </c>
      <c r="Z908" t="str">
        <f t="shared" si="236"/>
        <v/>
      </c>
      <c r="AB908">
        <v>906</v>
      </c>
      <c r="AC908" t="str">
        <f t="shared" si="239"/>
        <v/>
      </c>
      <c r="AD908" t="str">
        <f>IFERROR(IF(MATCH($AC905,$P:$P,0)&gt;0,CONCATENATE("descripcion: '",INDEX($R:$R,MATCH($AC905,$P:$P,0)),"',"),0),"")</f>
        <v>descripcion: 'Telaraña de color blanca',</v>
      </c>
      <c r="AI908" t="str">
        <f>IF($D908="","",INDEX(CATEGORIAS!$A:$A,MATCH($D908,CATEGORIAS!$B:$B,0)))</f>
        <v/>
      </c>
      <c r="AJ908" t="str">
        <f>IF($E908="","",INDEX(SUBCATEGORIAS!$A:$A,MATCH($E908,SUBCATEGORIAS!$B:$B,0)))</f>
        <v/>
      </c>
      <c r="AK908" t="str">
        <f t="shared" si="231"/>
        <v/>
      </c>
      <c r="AM908" s="2" t="str">
        <f t="shared" si="237"/>
        <v/>
      </c>
      <c r="AN908" t="str">
        <f t="shared" si="238"/>
        <v/>
      </c>
      <c r="AO908" t="str">
        <f t="shared" si="232"/>
        <v/>
      </c>
      <c r="AP908" t="str">
        <f t="shared" si="233"/>
        <v/>
      </c>
    </row>
    <row r="909" spans="1:42" x14ac:dyDescent="0.25">
      <c r="A909" t="str">
        <f>IF(C909="","",MAX($A$2:A908)+1)</f>
        <v/>
      </c>
      <c r="B909" s="3" t="str">
        <f>IF(C909="","",IF(COUNTIF($C$2:$C908,$C909)=0,MAX($B$2:$B908)+1,""))</f>
        <v/>
      </c>
      <c r="L909" t="s">
        <v>625</v>
      </c>
      <c r="M909" s="3" t="str">
        <f t="shared" si="234"/>
        <v/>
      </c>
      <c r="N909" s="3" t="str">
        <f>IF(C909="","",IF(AND(C909&lt;&gt;"",D909&lt;&gt;"",E909&lt;&gt;"",I909&lt;&gt;"",M909&lt;&gt;"",J909&lt;&gt;"",IFERROR(MATCH(INDEX($B:$B,MATCH($C909,$C:$C,0)),IMAGENES!$B:$B,0),-1)&gt;0),"'si'","'no'"))</f>
        <v/>
      </c>
      <c r="P909" t="str">
        <f t="shared" si="224"/>
        <v/>
      </c>
      <c r="Q909" t="str">
        <f t="shared" si="225"/>
        <v/>
      </c>
      <c r="R909" t="str">
        <f t="shared" si="226"/>
        <v/>
      </c>
      <c r="S909" t="str">
        <f t="shared" si="227"/>
        <v/>
      </c>
      <c r="T909" t="str">
        <f t="shared" si="228"/>
        <v/>
      </c>
      <c r="U909" t="str">
        <f t="shared" si="229"/>
        <v/>
      </c>
      <c r="V909" t="str">
        <f>IF($T909="","",INDEX(CATEGORIAS!$A:$A,MATCH($T909,CATEGORIAS!$B:$B,0)))</f>
        <v/>
      </c>
      <c r="W909" t="str">
        <f>IF($U909="","",INDEX(SUBCATEGORIAS!$A:$A,MATCH($U909,SUBCATEGORIAS!$B:$B,0)))</f>
        <v/>
      </c>
      <c r="X909" t="str">
        <f t="shared" si="230"/>
        <v/>
      </c>
      <c r="Y909" t="str">
        <f t="shared" si="235"/>
        <v/>
      </c>
      <c r="Z909" t="str">
        <f t="shared" si="236"/>
        <v/>
      </c>
      <c r="AB909">
        <v>907</v>
      </c>
      <c r="AC909" t="str">
        <f t="shared" si="239"/>
        <v/>
      </c>
      <c r="AD909" t="str">
        <f>IFERROR(IF(MATCH($AC905,$P:$P,0)&gt;0,CONCATENATE("descripcion_larga: '",INDEX($S:$S,MATCH($AC905,$P:$P,0)),"',"),0),"")</f>
        <v>descripcion_larga: 'Telaraña decorativa de 20 gramos. Ideal para Halloween.',</v>
      </c>
      <c r="AI909" t="str">
        <f>IF($D909="","",INDEX(CATEGORIAS!$A:$A,MATCH($D909,CATEGORIAS!$B:$B,0)))</f>
        <v/>
      </c>
      <c r="AJ909" t="str">
        <f>IF($E909="","",INDEX(SUBCATEGORIAS!$A:$A,MATCH($E909,SUBCATEGORIAS!$B:$B,0)))</f>
        <v/>
      </c>
      <c r="AK909" t="str">
        <f t="shared" si="231"/>
        <v/>
      </c>
      <c r="AM909" s="2" t="str">
        <f t="shared" si="237"/>
        <v/>
      </c>
      <c r="AN909" t="str">
        <f t="shared" si="238"/>
        <v/>
      </c>
      <c r="AO909" t="str">
        <f t="shared" si="232"/>
        <v/>
      </c>
      <c r="AP909" t="str">
        <f t="shared" si="233"/>
        <v/>
      </c>
    </row>
    <row r="910" spans="1:42" x14ac:dyDescent="0.25">
      <c r="A910" t="str">
        <f>IF(C910="","",MAX($A$2:A909)+1)</f>
        <v/>
      </c>
      <c r="B910" s="3" t="str">
        <f>IF(C910="","",IF(COUNTIF($C$2:$C909,$C910)=0,MAX($B$2:$B909)+1,""))</f>
        <v/>
      </c>
      <c r="L910" t="s">
        <v>625</v>
      </c>
      <c r="M910" s="3" t="str">
        <f t="shared" si="234"/>
        <v/>
      </c>
      <c r="N910" s="3" t="str">
        <f>IF(C910="","",IF(AND(C910&lt;&gt;"",D910&lt;&gt;"",E910&lt;&gt;"",I910&lt;&gt;"",M910&lt;&gt;"",J910&lt;&gt;"",IFERROR(MATCH(INDEX($B:$B,MATCH($C910,$C:$C,0)),IMAGENES!$B:$B,0),-1)&gt;0),"'si'","'no'"))</f>
        <v/>
      </c>
      <c r="P910" t="str">
        <f t="shared" si="224"/>
        <v/>
      </c>
      <c r="Q910" t="str">
        <f t="shared" si="225"/>
        <v/>
      </c>
      <c r="R910" t="str">
        <f t="shared" si="226"/>
        <v/>
      </c>
      <c r="S910" t="str">
        <f t="shared" si="227"/>
        <v/>
      </c>
      <c r="T910" t="str">
        <f t="shared" si="228"/>
        <v/>
      </c>
      <c r="U910" t="str">
        <f t="shared" si="229"/>
        <v/>
      </c>
      <c r="V910" t="str">
        <f>IF($T910="","",INDEX(CATEGORIAS!$A:$A,MATCH($T910,CATEGORIAS!$B:$B,0)))</f>
        <v/>
      </c>
      <c r="W910" t="str">
        <f>IF($U910="","",INDEX(SUBCATEGORIAS!$A:$A,MATCH($U910,SUBCATEGORIAS!$B:$B,0)))</f>
        <v/>
      </c>
      <c r="X910" t="str">
        <f t="shared" si="230"/>
        <v/>
      </c>
      <c r="Y910" t="str">
        <f t="shared" si="235"/>
        <v/>
      </c>
      <c r="Z910" t="str">
        <f t="shared" si="236"/>
        <v/>
      </c>
      <c r="AB910">
        <v>908</v>
      </c>
      <c r="AC910" t="str">
        <f t="shared" si="239"/>
        <v/>
      </c>
      <c r="AD910" t="str">
        <f>IFERROR(IF(MATCH($AC905,$P:$P,0)&gt;0,CONCATENATE("id_categoria: '",INDEX($V:$V,MATCH($AC905,$P:$P,0)),"',"),0),"")</f>
        <v>id_categoria: '7',</v>
      </c>
      <c r="AI910" t="str">
        <f>IF($D910="","",INDEX(CATEGORIAS!$A:$A,MATCH($D910,CATEGORIAS!$B:$B,0)))</f>
        <v/>
      </c>
      <c r="AJ910" t="str">
        <f>IF($E910="","",INDEX(SUBCATEGORIAS!$A:$A,MATCH($E910,SUBCATEGORIAS!$B:$B,0)))</f>
        <v/>
      </c>
      <c r="AK910" t="str">
        <f t="shared" si="231"/>
        <v/>
      </c>
      <c r="AM910" s="2" t="str">
        <f t="shared" si="237"/>
        <v/>
      </c>
      <c r="AN910" t="str">
        <f t="shared" si="238"/>
        <v/>
      </c>
      <c r="AO910" t="str">
        <f t="shared" si="232"/>
        <v/>
      </c>
      <c r="AP910" t="str">
        <f t="shared" si="233"/>
        <v/>
      </c>
    </row>
    <row r="911" spans="1:42" x14ac:dyDescent="0.25">
      <c r="A911" t="str">
        <f>IF(C911="","",MAX($A$2:A910)+1)</f>
        <v/>
      </c>
      <c r="B911" s="3" t="str">
        <f>IF(C911="","",IF(COUNTIF($C$2:$C910,$C911)=0,MAX($B$2:$B910)+1,""))</f>
        <v/>
      </c>
      <c r="L911" t="s">
        <v>625</v>
      </c>
      <c r="M911" s="3" t="str">
        <f t="shared" si="234"/>
        <v/>
      </c>
      <c r="N911" s="3" t="str">
        <f>IF(C911="","",IF(AND(C911&lt;&gt;"",D911&lt;&gt;"",E911&lt;&gt;"",I911&lt;&gt;"",M911&lt;&gt;"",J911&lt;&gt;"",IFERROR(MATCH(INDEX($B:$B,MATCH($C911,$C:$C,0)),IMAGENES!$B:$B,0),-1)&gt;0),"'si'","'no'"))</f>
        <v/>
      </c>
      <c r="P911" t="str">
        <f t="shared" si="224"/>
        <v/>
      </c>
      <c r="Q911" t="str">
        <f t="shared" si="225"/>
        <v/>
      </c>
      <c r="R911" t="str">
        <f t="shared" si="226"/>
        <v/>
      </c>
      <c r="S911" t="str">
        <f t="shared" si="227"/>
        <v/>
      </c>
      <c r="T911" t="str">
        <f t="shared" si="228"/>
        <v/>
      </c>
      <c r="U911" t="str">
        <f t="shared" si="229"/>
        <v/>
      </c>
      <c r="V911" t="str">
        <f>IF($T911="","",INDEX(CATEGORIAS!$A:$A,MATCH($T911,CATEGORIAS!$B:$B,0)))</f>
        <v/>
      </c>
      <c r="W911" t="str">
        <f>IF($U911="","",INDEX(SUBCATEGORIAS!$A:$A,MATCH($U911,SUBCATEGORIAS!$B:$B,0)))</f>
        <v/>
      </c>
      <c r="X911" t="str">
        <f t="shared" si="230"/>
        <v/>
      </c>
      <c r="Y911" t="str">
        <f t="shared" si="235"/>
        <v/>
      </c>
      <c r="Z911" t="str">
        <f t="shared" si="236"/>
        <v/>
      </c>
      <c r="AB911">
        <v>909</v>
      </c>
      <c r="AC911" t="str">
        <f t="shared" si="239"/>
        <v/>
      </c>
      <c r="AD911" t="str">
        <f>IFERROR(IF(MATCH($AC905,$P:$P,0)&gt;0,CONCATENATE("id_subcategoria: '",INDEX($W:$W,MATCH($AC905,$P:$P,0)),"',"),0),"")</f>
        <v>id_subcategoria: '36',</v>
      </c>
      <c r="AI911" t="str">
        <f>IF($D911="","",INDEX(CATEGORIAS!$A:$A,MATCH($D911,CATEGORIAS!$B:$B,0)))</f>
        <v/>
      </c>
      <c r="AJ911" t="str">
        <f>IF($E911="","",INDEX(SUBCATEGORIAS!$A:$A,MATCH($E911,SUBCATEGORIAS!$B:$B,0)))</f>
        <v/>
      </c>
      <c r="AK911" t="str">
        <f t="shared" si="231"/>
        <v/>
      </c>
      <c r="AM911" s="2" t="str">
        <f t="shared" si="237"/>
        <v/>
      </c>
      <c r="AN911" t="str">
        <f t="shared" si="238"/>
        <v/>
      </c>
      <c r="AO911" t="str">
        <f t="shared" si="232"/>
        <v/>
      </c>
      <c r="AP911" t="str">
        <f t="shared" si="233"/>
        <v/>
      </c>
    </row>
    <row r="912" spans="1:42" x14ac:dyDescent="0.25">
      <c r="A912" t="str">
        <f>IF(C912="","",MAX($A$2:A911)+1)</f>
        <v/>
      </c>
      <c r="B912" s="3" t="str">
        <f>IF(C912="","",IF(COUNTIF($C$2:$C911,$C912)=0,MAX($B$2:$B911)+1,""))</f>
        <v/>
      </c>
      <c r="L912" t="s">
        <v>625</v>
      </c>
      <c r="M912" s="3" t="str">
        <f t="shared" si="234"/>
        <v/>
      </c>
      <c r="N912" s="3" t="str">
        <f>IF(C912="","",IF(AND(C912&lt;&gt;"",D912&lt;&gt;"",E912&lt;&gt;"",I912&lt;&gt;"",M912&lt;&gt;"",J912&lt;&gt;"",IFERROR(MATCH(INDEX($B:$B,MATCH($C912,$C:$C,0)),IMAGENES!$B:$B,0),-1)&gt;0),"'si'","'no'"))</f>
        <v/>
      </c>
      <c r="P912" t="str">
        <f t="shared" si="224"/>
        <v/>
      </c>
      <c r="Q912" t="str">
        <f t="shared" si="225"/>
        <v/>
      </c>
      <c r="R912" t="str">
        <f t="shared" si="226"/>
        <v/>
      </c>
      <c r="S912" t="str">
        <f t="shared" si="227"/>
        <v/>
      </c>
      <c r="T912" t="str">
        <f t="shared" si="228"/>
        <v/>
      </c>
      <c r="U912" t="str">
        <f t="shared" si="229"/>
        <v/>
      </c>
      <c r="V912" t="str">
        <f>IF($T912="","",INDEX(CATEGORIAS!$A:$A,MATCH($T912,CATEGORIAS!$B:$B,0)))</f>
        <v/>
      </c>
      <c r="W912" t="str">
        <f>IF($U912="","",INDEX(SUBCATEGORIAS!$A:$A,MATCH($U912,SUBCATEGORIAS!$B:$B,0)))</f>
        <v/>
      </c>
      <c r="X912" t="str">
        <f t="shared" si="230"/>
        <v/>
      </c>
      <c r="Y912" t="str">
        <f t="shared" si="235"/>
        <v/>
      </c>
      <c r="Z912" t="str">
        <f t="shared" si="236"/>
        <v/>
      </c>
      <c r="AB912">
        <v>910</v>
      </c>
      <c r="AC912" t="str">
        <f t="shared" si="239"/>
        <v/>
      </c>
      <c r="AD912" t="str">
        <f>IFERROR(IF(MATCH($AC905,$P:$P,0)&gt;0,CONCATENATE("precio: ",INDEX($X:$X,MATCH($AC905,$P:$P,0)),","),0),"")</f>
        <v>precio: 700,</v>
      </c>
      <c r="AI912" t="str">
        <f>IF($D912="","",INDEX(CATEGORIAS!$A:$A,MATCH($D912,CATEGORIAS!$B:$B,0)))</f>
        <v/>
      </c>
      <c r="AJ912" t="str">
        <f>IF($E912="","",INDEX(SUBCATEGORIAS!$A:$A,MATCH($E912,SUBCATEGORIAS!$B:$B,0)))</f>
        <v/>
      </c>
      <c r="AK912" t="str">
        <f t="shared" si="231"/>
        <v/>
      </c>
      <c r="AM912" s="2" t="str">
        <f t="shared" si="237"/>
        <v/>
      </c>
      <c r="AN912" t="str">
        <f t="shared" si="238"/>
        <v/>
      </c>
      <c r="AO912" t="str">
        <f t="shared" si="232"/>
        <v/>
      </c>
      <c r="AP912" t="str">
        <f t="shared" si="233"/>
        <v/>
      </c>
    </row>
    <row r="913" spans="1:42" x14ac:dyDescent="0.25">
      <c r="A913" t="str">
        <f>IF(C913="","",MAX($A$2:A912)+1)</f>
        <v/>
      </c>
      <c r="B913" s="3" t="str">
        <f>IF(C913="","",IF(COUNTIF($C$2:$C912,$C913)=0,MAX($B$2:$B912)+1,""))</f>
        <v/>
      </c>
      <c r="L913" t="s">
        <v>625</v>
      </c>
      <c r="M913" s="3" t="str">
        <f t="shared" si="234"/>
        <v/>
      </c>
      <c r="N913" s="3" t="str">
        <f>IF(C913="","",IF(AND(C913&lt;&gt;"",D913&lt;&gt;"",E913&lt;&gt;"",I913&lt;&gt;"",M913&lt;&gt;"",J913&lt;&gt;"",IFERROR(MATCH(INDEX($B:$B,MATCH($C913,$C:$C,0)),IMAGENES!$B:$B,0),-1)&gt;0),"'si'","'no'"))</f>
        <v/>
      </c>
      <c r="P913" t="str">
        <f t="shared" si="224"/>
        <v/>
      </c>
      <c r="Q913" t="str">
        <f t="shared" si="225"/>
        <v/>
      </c>
      <c r="R913" t="str">
        <f t="shared" si="226"/>
        <v/>
      </c>
      <c r="S913" t="str">
        <f t="shared" si="227"/>
        <v/>
      </c>
      <c r="T913" t="str">
        <f t="shared" si="228"/>
        <v/>
      </c>
      <c r="U913" t="str">
        <f t="shared" si="229"/>
        <v/>
      </c>
      <c r="V913" t="str">
        <f>IF($T913="","",INDEX(CATEGORIAS!$A:$A,MATCH($T913,CATEGORIAS!$B:$B,0)))</f>
        <v/>
      </c>
      <c r="W913" t="str">
        <f>IF($U913="","",INDEX(SUBCATEGORIAS!$A:$A,MATCH($U913,SUBCATEGORIAS!$B:$B,0)))</f>
        <v/>
      </c>
      <c r="X913" t="str">
        <f t="shared" si="230"/>
        <v/>
      </c>
      <c r="Y913" t="str">
        <f t="shared" si="235"/>
        <v/>
      </c>
      <c r="Z913" t="str">
        <f t="shared" si="236"/>
        <v/>
      </c>
      <c r="AB913">
        <v>911</v>
      </c>
      <c r="AC913" t="str">
        <f t="shared" si="239"/>
        <v/>
      </c>
      <c r="AD913" t="str">
        <f>IFERROR(IF(MATCH($AC905,$P:$P,0)&gt;0,CONCATENATE("video: ",IF(OR(INDEX($Y:$Y,MATCH($AC905,$P:$P,0))=0,INDEX($Y:$Y,MATCH($AC905,$P:$P,0))=" ",INDEX($Y:$Y,MATCH($AC905,$P:$P,0))=""),CONCATENATE(CHAR(39),CHAR(39)),CONCATENATE(CHAR(39),INDEX($Y:$Y,MATCH($AC905,$P:$P,0)),CHAR(39))),","),0),"")</f>
        <v>video: '',</v>
      </c>
      <c r="AI913" t="str">
        <f>IF($D913="","",INDEX(CATEGORIAS!$A:$A,MATCH($D913,CATEGORIAS!$B:$B,0)))</f>
        <v/>
      </c>
      <c r="AJ913" t="str">
        <f>IF($E913="","",INDEX(SUBCATEGORIAS!$A:$A,MATCH($E913,SUBCATEGORIAS!$B:$B,0)))</f>
        <v/>
      </c>
      <c r="AK913" t="str">
        <f t="shared" si="231"/>
        <v/>
      </c>
      <c r="AM913" s="2" t="str">
        <f t="shared" si="237"/>
        <v/>
      </c>
      <c r="AN913" t="str">
        <f t="shared" si="238"/>
        <v/>
      </c>
      <c r="AO913" t="str">
        <f t="shared" si="232"/>
        <v/>
      </c>
      <c r="AP913" t="str">
        <f t="shared" si="233"/>
        <v/>
      </c>
    </row>
    <row r="914" spans="1:42" x14ac:dyDescent="0.25">
      <c r="A914" t="str">
        <f>IF(C914="","",MAX($A$2:A913)+1)</f>
        <v/>
      </c>
      <c r="B914" s="3" t="str">
        <f>IF(C914="","",IF(COUNTIF($C$2:$C913,$C914)=0,MAX($B$2:$B913)+1,""))</f>
        <v/>
      </c>
      <c r="L914" t="s">
        <v>625</v>
      </c>
      <c r="M914" s="3" t="str">
        <f t="shared" si="234"/>
        <v/>
      </c>
      <c r="N914" s="3" t="str">
        <f>IF(C914="","",IF(AND(C914&lt;&gt;"",D914&lt;&gt;"",E914&lt;&gt;"",I914&lt;&gt;"",M914&lt;&gt;"",J914&lt;&gt;"",IFERROR(MATCH(INDEX($B:$B,MATCH($C914,$C:$C,0)),IMAGENES!$B:$B,0),-1)&gt;0),"'si'","'no'"))</f>
        <v/>
      </c>
      <c r="P914" t="str">
        <f t="shared" si="224"/>
        <v/>
      </c>
      <c r="Q914" t="str">
        <f t="shared" si="225"/>
        <v/>
      </c>
      <c r="R914" t="str">
        <f t="shared" si="226"/>
        <v/>
      </c>
      <c r="S914" t="str">
        <f t="shared" si="227"/>
        <v/>
      </c>
      <c r="T914" t="str">
        <f t="shared" si="228"/>
        <v/>
      </c>
      <c r="U914" t="str">
        <f t="shared" si="229"/>
        <v/>
      </c>
      <c r="V914" t="str">
        <f>IF($T914="","",INDEX(CATEGORIAS!$A:$A,MATCH($T914,CATEGORIAS!$B:$B,0)))</f>
        <v/>
      </c>
      <c r="W914" t="str">
        <f>IF($U914="","",INDEX(SUBCATEGORIAS!$A:$A,MATCH($U914,SUBCATEGORIAS!$B:$B,0)))</f>
        <v/>
      </c>
      <c r="X914" t="str">
        <f t="shared" si="230"/>
        <v/>
      </c>
      <c r="Y914" t="str">
        <f t="shared" si="235"/>
        <v/>
      </c>
      <c r="Z914" t="str">
        <f t="shared" si="236"/>
        <v/>
      </c>
      <c r="AB914">
        <v>912</v>
      </c>
      <c r="AC914" t="str">
        <f t="shared" si="239"/>
        <v/>
      </c>
      <c r="AD914" t="str">
        <f>IFERROR(IF(MATCH($AC905,$P:$P,0)&gt;0,CONCATENATE("disponible: ",INDEX($Z:$Z,MATCH($AC905,$P:$P,0)),","),0),"")</f>
        <v>disponible: 'si',</v>
      </c>
      <c r="AI914" t="str">
        <f>IF($D914="","",INDEX(CATEGORIAS!$A:$A,MATCH($D914,CATEGORIAS!$B:$B,0)))</f>
        <v/>
      </c>
      <c r="AJ914" t="str">
        <f>IF($E914="","",INDEX(SUBCATEGORIAS!$A:$A,MATCH($E914,SUBCATEGORIAS!$B:$B,0)))</f>
        <v/>
      </c>
      <c r="AK914" t="str">
        <f t="shared" si="231"/>
        <v/>
      </c>
      <c r="AM914" s="2" t="str">
        <f t="shared" si="237"/>
        <v/>
      </c>
      <c r="AN914" t="str">
        <f t="shared" si="238"/>
        <v/>
      </c>
      <c r="AO914" t="str">
        <f t="shared" si="232"/>
        <v/>
      </c>
      <c r="AP914" t="str">
        <f t="shared" si="233"/>
        <v/>
      </c>
    </row>
    <row r="915" spans="1:42" x14ac:dyDescent="0.25">
      <c r="A915" t="str">
        <f>IF(C915="","",MAX($A$2:A914)+1)</f>
        <v/>
      </c>
      <c r="B915" s="3" t="str">
        <f>IF(C915="","",IF(COUNTIF($C$2:$C914,$C915)=0,MAX($B$2:$B914)+1,""))</f>
        <v/>
      </c>
      <c r="L915" t="s">
        <v>625</v>
      </c>
      <c r="M915" s="3" t="str">
        <f t="shared" si="234"/>
        <v/>
      </c>
      <c r="N915" s="3" t="str">
        <f>IF(C915="","",IF(AND(C915&lt;&gt;"",D915&lt;&gt;"",E915&lt;&gt;"",I915&lt;&gt;"",M915&lt;&gt;"",J915&lt;&gt;"",IFERROR(MATCH(INDEX($B:$B,MATCH($C915,$C:$C,0)),IMAGENES!$B:$B,0),-1)&gt;0),"'si'","'no'"))</f>
        <v/>
      </c>
      <c r="P915" t="str">
        <f t="shared" si="224"/>
        <v/>
      </c>
      <c r="Q915" t="str">
        <f t="shared" si="225"/>
        <v/>
      </c>
      <c r="R915" t="str">
        <f t="shared" si="226"/>
        <v/>
      </c>
      <c r="S915" t="str">
        <f t="shared" si="227"/>
        <v/>
      </c>
      <c r="T915" t="str">
        <f t="shared" si="228"/>
        <v/>
      </c>
      <c r="U915" t="str">
        <f t="shared" si="229"/>
        <v/>
      </c>
      <c r="V915" t="str">
        <f>IF($T915="","",INDEX(CATEGORIAS!$A:$A,MATCH($T915,CATEGORIAS!$B:$B,0)))</f>
        <v/>
      </c>
      <c r="W915" t="str">
        <f>IF($U915="","",INDEX(SUBCATEGORIAS!$A:$A,MATCH($U915,SUBCATEGORIAS!$B:$B,0)))</f>
        <v/>
      </c>
      <c r="X915" t="str">
        <f t="shared" si="230"/>
        <v/>
      </c>
      <c r="Y915" t="str">
        <f t="shared" si="235"/>
        <v/>
      </c>
      <c r="Z915" t="str">
        <f t="shared" si="236"/>
        <v/>
      </c>
      <c r="AB915">
        <v>913</v>
      </c>
      <c r="AC915" t="str">
        <f t="shared" si="239"/>
        <v/>
      </c>
      <c r="AD915" t="str">
        <f>IFERROR(IF(MATCH($AC905,$P:$P,0)&gt;0,"},",0),"")</f>
        <v>},</v>
      </c>
      <c r="AI915" t="str">
        <f>IF($D915="","",INDEX(CATEGORIAS!$A:$A,MATCH($D915,CATEGORIAS!$B:$B,0)))</f>
        <v/>
      </c>
      <c r="AJ915" t="str">
        <f>IF($E915="","",INDEX(SUBCATEGORIAS!$A:$A,MATCH($E915,SUBCATEGORIAS!$B:$B,0)))</f>
        <v/>
      </c>
      <c r="AK915" t="str">
        <f t="shared" si="231"/>
        <v/>
      </c>
      <c r="AM915" s="2" t="str">
        <f t="shared" si="237"/>
        <v/>
      </c>
      <c r="AN915" t="str">
        <f t="shared" si="238"/>
        <v/>
      </c>
      <c r="AO915" t="str">
        <f t="shared" si="232"/>
        <v/>
      </c>
      <c r="AP915" t="str">
        <f t="shared" si="233"/>
        <v/>
      </c>
    </row>
    <row r="916" spans="1:42" x14ac:dyDescent="0.25">
      <c r="A916" t="str">
        <f>IF(C916="","",MAX($A$2:A915)+1)</f>
        <v/>
      </c>
      <c r="B916" s="3" t="str">
        <f>IF(C916="","",IF(COUNTIF($C$2:$C915,$C916)=0,MAX($B$2:$B915)+1,""))</f>
        <v/>
      </c>
      <c r="L916" t="s">
        <v>625</v>
      </c>
      <c r="M916" s="3" t="str">
        <f t="shared" si="234"/>
        <v/>
      </c>
      <c r="N916" s="3" t="str">
        <f>IF(C916="","",IF(AND(C916&lt;&gt;"",D916&lt;&gt;"",E916&lt;&gt;"",I916&lt;&gt;"",M916&lt;&gt;"",J916&lt;&gt;"",IFERROR(MATCH(INDEX($B:$B,MATCH($C916,$C:$C,0)),IMAGENES!$B:$B,0),-1)&gt;0),"'si'","'no'"))</f>
        <v/>
      </c>
      <c r="P916" t="str">
        <f t="shared" si="224"/>
        <v/>
      </c>
      <c r="Q916" t="str">
        <f t="shared" si="225"/>
        <v/>
      </c>
      <c r="R916" t="str">
        <f t="shared" si="226"/>
        <v/>
      </c>
      <c r="S916" t="str">
        <f t="shared" si="227"/>
        <v/>
      </c>
      <c r="T916" t="str">
        <f t="shared" si="228"/>
        <v/>
      </c>
      <c r="U916" t="str">
        <f t="shared" si="229"/>
        <v/>
      </c>
      <c r="V916" t="str">
        <f>IF($T916="","",INDEX(CATEGORIAS!$A:$A,MATCH($T916,CATEGORIAS!$B:$B,0)))</f>
        <v/>
      </c>
      <c r="W916" t="str">
        <f>IF($U916="","",INDEX(SUBCATEGORIAS!$A:$A,MATCH($U916,SUBCATEGORIAS!$B:$B,0)))</f>
        <v/>
      </c>
      <c r="X916" t="str">
        <f t="shared" si="230"/>
        <v/>
      </c>
      <c r="Y916" t="str">
        <f t="shared" si="235"/>
        <v/>
      </c>
      <c r="Z916" t="str">
        <f t="shared" si="236"/>
        <v/>
      </c>
      <c r="AB916">
        <v>914</v>
      </c>
      <c r="AC916">
        <f t="shared" si="239"/>
        <v>84</v>
      </c>
      <c r="AD916" t="str">
        <f>IFERROR(IF(MATCH($AC916,$P:$P,0)&gt;0,"{",0),"")</f>
        <v>{</v>
      </c>
      <c r="AI916" t="str">
        <f>IF($D916="","",INDEX(CATEGORIAS!$A:$A,MATCH($D916,CATEGORIAS!$B:$B,0)))</f>
        <v/>
      </c>
      <c r="AJ916" t="str">
        <f>IF($E916="","",INDEX(SUBCATEGORIAS!$A:$A,MATCH($E916,SUBCATEGORIAS!$B:$B,0)))</f>
        <v/>
      </c>
      <c r="AK916" t="str">
        <f t="shared" si="231"/>
        <v/>
      </c>
      <c r="AM916" s="2" t="str">
        <f t="shared" si="237"/>
        <v/>
      </c>
      <c r="AN916" t="str">
        <f t="shared" si="238"/>
        <v/>
      </c>
      <c r="AO916" t="str">
        <f t="shared" si="232"/>
        <v/>
      </c>
      <c r="AP916" t="str">
        <f t="shared" si="233"/>
        <v/>
      </c>
    </row>
    <row r="917" spans="1:42" x14ac:dyDescent="0.25">
      <c r="A917" t="str">
        <f>IF(C917="","",MAX($A$2:A916)+1)</f>
        <v/>
      </c>
      <c r="B917" s="3" t="str">
        <f>IF(C917="","",IF(COUNTIF($C$2:$C916,$C917)=0,MAX($B$2:$B916)+1,""))</f>
        <v/>
      </c>
      <c r="L917" t="s">
        <v>625</v>
      </c>
      <c r="M917" s="3" t="str">
        <f t="shared" si="234"/>
        <v/>
      </c>
      <c r="N917" s="3" t="str">
        <f>IF(C917="","",IF(AND(C917&lt;&gt;"",D917&lt;&gt;"",E917&lt;&gt;"",I917&lt;&gt;"",M917&lt;&gt;"",J917&lt;&gt;"",IFERROR(MATCH(INDEX($B:$B,MATCH($C917,$C:$C,0)),IMAGENES!$B:$B,0),-1)&gt;0),"'si'","'no'"))</f>
        <v/>
      </c>
      <c r="P917" t="str">
        <f t="shared" si="224"/>
        <v/>
      </c>
      <c r="Q917" t="str">
        <f t="shared" si="225"/>
        <v/>
      </c>
      <c r="R917" t="str">
        <f t="shared" si="226"/>
        <v/>
      </c>
      <c r="S917" t="str">
        <f t="shared" si="227"/>
        <v/>
      </c>
      <c r="T917" t="str">
        <f t="shared" si="228"/>
        <v/>
      </c>
      <c r="U917" t="str">
        <f t="shared" si="229"/>
        <v/>
      </c>
      <c r="V917" t="str">
        <f>IF($T917="","",INDEX(CATEGORIAS!$A:$A,MATCH($T917,CATEGORIAS!$B:$B,0)))</f>
        <v/>
      </c>
      <c r="W917" t="str">
        <f>IF($U917="","",INDEX(SUBCATEGORIAS!$A:$A,MATCH($U917,SUBCATEGORIAS!$B:$B,0)))</f>
        <v/>
      </c>
      <c r="X917" t="str">
        <f t="shared" si="230"/>
        <v/>
      </c>
      <c r="Y917" t="str">
        <f t="shared" si="235"/>
        <v/>
      </c>
      <c r="Z917" t="str">
        <f t="shared" si="236"/>
        <v/>
      </c>
      <c r="AB917">
        <v>915</v>
      </c>
      <c r="AC917" t="str">
        <f t="shared" si="239"/>
        <v/>
      </c>
      <c r="AD917" t="str">
        <f>IFERROR(IF(MATCH($AC916,$P:$P,0)&gt;0,CONCATENATE("id_articulo: ",$AC916,","),0),"")</f>
        <v>id_articulo: 84,</v>
      </c>
      <c r="AI917" t="str">
        <f>IF($D917="","",INDEX(CATEGORIAS!$A:$A,MATCH($D917,CATEGORIAS!$B:$B,0)))</f>
        <v/>
      </c>
      <c r="AJ917" t="str">
        <f>IF($E917="","",INDEX(SUBCATEGORIAS!$A:$A,MATCH($E917,SUBCATEGORIAS!$B:$B,0)))</f>
        <v/>
      </c>
      <c r="AK917" t="str">
        <f t="shared" si="231"/>
        <v/>
      </c>
      <c r="AM917" s="2" t="str">
        <f t="shared" si="237"/>
        <v/>
      </c>
      <c r="AN917" t="str">
        <f t="shared" si="238"/>
        <v/>
      </c>
      <c r="AO917" t="str">
        <f t="shared" si="232"/>
        <v/>
      </c>
      <c r="AP917" t="str">
        <f t="shared" si="233"/>
        <v/>
      </c>
    </row>
    <row r="918" spans="1:42" x14ac:dyDescent="0.25">
      <c r="A918" t="str">
        <f>IF(C918="","",MAX($A$2:A917)+1)</f>
        <v/>
      </c>
      <c r="B918" s="3" t="str">
        <f>IF(C918="","",IF(COUNTIF($C$2:$C917,$C918)=0,MAX($B$2:$B917)+1,""))</f>
        <v/>
      </c>
      <c r="L918" t="s">
        <v>625</v>
      </c>
      <c r="M918" s="3" t="str">
        <f t="shared" si="234"/>
        <v/>
      </c>
      <c r="N918" s="3" t="str">
        <f>IF(C918="","",IF(AND(C918&lt;&gt;"",D918&lt;&gt;"",E918&lt;&gt;"",I918&lt;&gt;"",M918&lt;&gt;"",J918&lt;&gt;"",IFERROR(MATCH(INDEX($B:$B,MATCH($C918,$C:$C,0)),IMAGENES!$B:$B,0),-1)&gt;0),"'si'","'no'"))</f>
        <v/>
      </c>
      <c r="P918" t="str">
        <f t="shared" si="224"/>
        <v/>
      </c>
      <c r="Q918" t="str">
        <f t="shared" si="225"/>
        <v/>
      </c>
      <c r="R918" t="str">
        <f t="shared" si="226"/>
        <v/>
      </c>
      <c r="S918" t="str">
        <f t="shared" si="227"/>
        <v/>
      </c>
      <c r="T918" t="str">
        <f t="shared" si="228"/>
        <v/>
      </c>
      <c r="U918" t="str">
        <f t="shared" si="229"/>
        <v/>
      </c>
      <c r="V918" t="str">
        <f>IF($T918="","",INDEX(CATEGORIAS!$A:$A,MATCH($T918,CATEGORIAS!$B:$B,0)))</f>
        <v/>
      </c>
      <c r="W918" t="str">
        <f>IF($U918="","",INDEX(SUBCATEGORIAS!$A:$A,MATCH($U918,SUBCATEGORIAS!$B:$B,0)))</f>
        <v/>
      </c>
      <c r="X918" t="str">
        <f t="shared" si="230"/>
        <v/>
      </c>
      <c r="Y918" t="str">
        <f t="shared" si="235"/>
        <v/>
      </c>
      <c r="Z918" t="str">
        <f t="shared" si="236"/>
        <v/>
      </c>
      <c r="AB918">
        <v>916</v>
      </c>
      <c r="AC918" t="str">
        <f t="shared" si="239"/>
        <v/>
      </c>
      <c r="AD918" t="str">
        <f>IFERROR(IF(MATCH($AC916,$P:$P,0)&gt;0,CONCATENATE("nombre: '",INDEX($Q:$Q,MATCH($AC916,$P:$P,0)),"',"),0),"")</f>
        <v>nombre: 'Telaraña de Halloween Negra',</v>
      </c>
      <c r="AI918" t="str">
        <f>IF($D918="","",INDEX(CATEGORIAS!$A:$A,MATCH($D918,CATEGORIAS!$B:$B,0)))</f>
        <v/>
      </c>
      <c r="AJ918" t="str">
        <f>IF($E918="","",INDEX(SUBCATEGORIAS!$A:$A,MATCH($E918,SUBCATEGORIAS!$B:$B,0)))</f>
        <v/>
      </c>
      <c r="AK918" t="str">
        <f t="shared" si="231"/>
        <v/>
      </c>
      <c r="AM918" s="2" t="str">
        <f t="shared" si="237"/>
        <v/>
      </c>
      <c r="AN918" t="str">
        <f t="shared" si="238"/>
        <v/>
      </c>
      <c r="AO918" t="str">
        <f t="shared" si="232"/>
        <v/>
      </c>
      <c r="AP918" t="str">
        <f t="shared" si="233"/>
        <v/>
      </c>
    </row>
    <row r="919" spans="1:42" x14ac:dyDescent="0.25">
      <c r="A919" t="str">
        <f>IF(C919="","",MAX($A$2:A918)+1)</f>
        <v/>
      </c>
      <c r="B919" s="3" t="str">
        <f>IF(C919="","",IF(COUNTIF($C$2:$C918,$C919)=0,MAX($B$2:$B918)+1,""))</f>
        <v/>
      </c>
      <c r="L919" t="s">
        <v>625</v>
      </c>
      <c r="M919" s="3" t="str">
        <f t="shared" si="234"/>
        <v/>
      </c>
      <c r="N919" s="3" t="str">
        <f>IF(C919="","",IF(AND(C919&lt;&gt;"",D919&lt;&gt;"",E919&lt;&gt;"",I919&lt;&gt;"",M919&lt;&gt;"",J919&lt;&gt;"",IFERROR(MATCH(INDEX($B:$B,MATCH($C919,$C:$C,0)),IMAGENES!$B:$B,0),-1)&gt;0),"'si'","'no'"))</f>
        <v/>
      </c>
      <c r="P919" t="str">
        <f t="shared" si="224"/>
        <v/>
      </c>
      <c r="Q919" t="str">
        <f t="shared" si="225"/>
        <v/>
      </c>
      <c r="R919" t="str">
        <f t="shared" si="226"/>
        <v/>
      </c>
      <c r="S919" t="str">
        <f t="shared" si="227"/>
        <v/>
      </c>
      <c r="T919" t="str">
        <f t="shared" si="228"/>
        <v/>
      </c>
      <c r="U919" t="str">
        <f t="shared" si="229"/>
        <v/>
      </c>
      <c r="V919" t="str">
        <f>IF($T919="","",INDEX(CATEGORIAS!$A:$A,MATCH($T919,CATEGORIAS!$B:$B,0)))</f>
        <v/>
      </c>
      <c r="W919" t="str">
        <f>IF($U919="","",INDEX(SUBCATEGORIAS!$A:$A,MATCH($U919,SUBCATEGORIAS!$B:$B,0)))</f>
        <v/>
      </c>
      <c r="X919" t="str">
        <f t="shared" si="230"/>
        <v/>
      </c>
      <c r="Y919" t="str">
        <f t="shared" si="235"/>
        <v/>
      </c>
      <c r="Z919" t="str">
        <f t="shared" si="236"/>
        <v/>
      </c>
      <c r="AB919">
        <v>917</v>
      </c>
      <c r="AC919" t="str">
        <f t="shared" si="239"/>
        <v/>
      </c>
      <c r="AD919" t="str">
        <f>IFERROR(IF(MATCH($AC916,$P:$P,0)&gt;0,CONCATENATE("descripcion: '",INDEX($R:$R,MATCH($AC916,$P:$P,0)),"',"),0),"")</f>
        <v>descripcion: 'Telaraña de color negro',</v>
      </c>
      <c r="AI919" t="str">
        <f>IF($D919="","",INDEX(CATEGORIAS!$A:$A,MATCH($D919,CATEGORIAS!$B:$B,0)))</f>
        <v/>
      </c>
      <c r="AJ919" t="str">
        <f>IF($E919="","",INDEX(SUBCATEGORIAS!$A:$A,MATCH($E919,SUBCATEGORIAS!$B:$B,0)))</f>
        <v/>
      </c>
      <c r="AK919" t="str">
        <f t="shared" si="231"/>
        <v/>
      </c>
      <c r="AM919" s="2" t="str">
        <f t="shared" si="237"/>
        <v/>
      </c>
      <c r="AN919" t="str">
        <f t="shared" si="238"/>
        <v/>
      </c>
      <c r="AO919" t="str">
        <f t="shared" si="232"/>
        <v/>
      </c>
      <c r="AP919" t="str">
        <f t="shared" si="233"/>
        <v/>
      </c>
    </row>
    <row r="920" spans="1:42" x14ac:dyDescent="0.25">
      <c r="A920" t="str">
        <f>IF(C920="","",MAX($A$2:A919)+1)</f>
        <v/>
      </c>
      <c r="B920" s="3" t="str">
        <f>IF(C920="","",IF(COUNTIF($C$2:$C919,$C920)=0,MAX($B$2:$B919)+1,""))</f>
        <v/>
      </c>
      <c r="L920" t="s">
        <v>625</v>
      </c>
      <c r="M920" s="3" t="str">
        <f t="shared" si="234"/>
        <v/>
      </c>
      <c r="N920" s="3" t="str">
        <f>IF(C920="","",IF(AND(C920&lt;&gt;"",D920&lt;&gt;"",E920&lt;&gt;"",I920&lt;&gt;"",M920&lt;&gt;"",J920&lt;&gt;"",IFERROR(MATCH(INDEX($B:$B,MATCH($C920,$C:$C,0)),IMAGENES!$B:$B,0),-1)&gt;0),"'si'","'no'"))</f>
        <v/>
      </c>
      <c r="P920" t="str">
        <f t="shared" si="224"/>
        <v/>
      </c>
      <c r="Q920" t="str">
        <f t="shared" si="225"/>
        <v/>
      </c>
      <c r="R920" t="str">
        <f t="shared" si="226"/>
        <v/>
      </c>
      <c r="S920" t="str">
        <f t="shared" si="227"/>
        <v/>
      </c>
      <c r="T920" t="str">
        <f t="shared" si="228"/>
        <v/>
      </c>
      <c r="U920" t="str">
        <f t="shared" si="229"/>
        <v/>
      </c>
      <c r="V920" t="str">
        <f>IF($T920="","",INDEX(CATEGORIAS!$A:$A,MATCH($T920,CATEGORIAS!$B:$B,0)))</f>
        <v/>
      </c>
      <c r="W920" t="str">
        <f>IF($U920="","",INDEX(SUBCATEGORIAS!$A:$A,MATCH($U920,SUBCATEGORIAS!$B:$B,0)))</f>
        <v/>
      </c>
      <c r="X920" t="str">
        <f t="shared" si="230"/>
        <v/>
      </c>
      <c r="Y920" t="str">
        <f t="shared" si="235"/>
        <v/>
      </c>
      <c r="Z920" t="str">
        <f t="shared" si="236"/>
        <v/>
      </c>
      <c r="AB920">
        <v>918</v>
      </c>
      <c r="AC920" t="str">
        <f t="shared" si="239"/>
        <v/>
      </c>
      <c r="AD920" t="str">
        <f>IFERROR(IF(MATCH($AC916,$P:$P,0)&gt;0,CONCATENATE("descripcion_larga: '",INDEX($S:$S,MATCH($AC916,$P:$P,0)),"',"),0),"")</f>
        <v>descripcion_larga: 'Telaraña decorativa de 20 gramos. Ideal para Halloween.',</v>
      </c>
      <c r="AI920" t="str">
        <f>IF($D920="","",INDEX(CATEGORIAS!$A:$A,MATCH($D920,CATEGORIAS!$B:$B,0)))</f>
        <v/>
      </c>
      <c r="AJ920" t="str">
        <f>IF($E920="","",INDEX(SUBCATEGORIAS!$A:$A,MATCH($E920,SUBCATEGORIAS!$B:$B,0)))</f>
        <v/>
      </c>
      <c r="AK920" t="str">
        <f t="shared" si="231"/>
        <v/>
      </c>
      <c r="AM920" s="2" t="str">
        <f t="shared" si="237"/>
        <v/>
      </c>
      <c r="AN920" t="str">
        <f t="shared" si="238"/>
        <v/>
      </c>
      <c r="AO920" t="str">
        <f t="shared" si="232"/>
        <v/>
      </c>
      <c r="AP920" t="str">
        <f t="shared" si="233"/>
        <v/>
      </c>
    </row>
    <row r="921" spans="1:42" x14ac:dyDescent="0.25">
      <c r="A921" t="str">
        <f>IF(C921="","",MAX($A$2:A920)+1)</f>
        <v/>
      </c>
      <c r="B921" s="3" t="str">
        <f>IF(C921="","",IF(COUNTIF($C$2:$C920,$C921)=0,MAX($B$2:$B920)+1,""))</f>
        <v/>
      </c>
      <c r="L921" t="s">
        <v>625</v>
      </c>
      <c r="M921" s="3" t="str">
        <f t="shared" si="234"/>
        <v/>
      </c>
      <c r="N921" s="3" t="str">
        <f>IF(C921="","",IF(AND(C921&lt;&gt;"",D921&lt;&gt;"",E921&lt;&gt;"",I921&lt;&gt;"",M921&lt;&gt;"",J921&lt;&gt;"",IFERROR(MATCH(INDEX($B:$B,MATCH($C921,$C:$C,0)),IMAGENES!$B:$B,0),-1)&gt;0),"'si'","'no'"))</f>
        <v/>
      </c>
      <c r="P921" t="str">
        <f t="shared" si="224"/>
        <v/>
      </c>
      <c r="Q921" t="str">
        <f t="shared" si="225"/>
        <v/>
      </c>
      <c r="R921" t="str">
        <f t="shared" si="226"/>
        <v/>
      </c>
      <c r="S921" t="str">
        <f t="shared" si="227"/>
        <v/>
      </c>
      <c r="T921" t="str">
        <f t="shared" si="228"/>
        <v/>
      </c>
      <c r="U921" t="str">
        <f t="shared" si="229"/>
        <v/>
      </c>
      <c r="V921" t="str">
        <f>IF($T921="","",INDEX(CATEGORIAS!$A:$A,MATCH($T921,CATEGORIAS!$B:$B,0)))</f>
        <v/>
      </c>
      <c r="W921" t="str">
        <f>IF($U921="","",INDEX(SUBCATEGORIAS!$A:$A,MATCH($U921,SUBCATEGORIAS!$B:$B,0)))</f>
        <v/>
      </c>
      <c r="X921" t="str">
        <f t="shared" si="230"/>
        <v/>
      </c>
      <c r="Y921" t="str">
        <f t="shared" si="235"/>
        <v/>
      </c>
      <c r="Z921" t="str">
        <f t="shared" si="236"/>
        <v/>
      </c>
      <c r="AB921">
        <v>919</v>
      </c>
      <c r="AC921" t="str">
        <f t="shared" si="239"/>
        <v/>
      </c>
      <c r="AD921" t="str">
        <f>IFERROR(IF(MATCH($AC916,$P:$P,0)&gt;0,CONCATENATE("id_categoria: '",INDEX($V:$V,MATCH($AC916,$P:$P,0)),"',"),0),"")</f>
        <v>id_categoria: '7',</v>
      </c>
      <c r="AI921" t="str">
        <f>IF($D921="","",INDEX(CATEGORIAS!$A:$A,MATCH($D921,CATEGORIAS!$B:$B,0)))</f>
        <v/>
      </c>
      <c r="AJ921" t="str">
        <f>IF($E921="","",INDEX(SUBCATEGORIAS!$A:$A,MATCH($E921,SUBCATEGORIAS!$B:$B,0)))</f>
        <v/>
      </c>
      <c r="AK921" t="str">
        <f t="shared" si="231"/>
        <v/>
      </c>
      <c r="AM921" s="2" t="str">
        <f t="shared" si="237"/>
        <v/>
      </c>
      <c r="AN921" t="str">
        <f t="shared" si="238"/>
        <v/>
      </c>
      <c r="AO921" t="str">
        <f t="shared" si="232"/>
        <v/>
      </c>
      <c r="AP921" t="str">
        <f t="shared" si="233"/>
        <v/>
      </c>
    </row>
    <row r="922" spans="1:42" x14ac:dyDescent="0.25">
      <c r="A922" t="str">
        <f>IF(C922="","",MAX($A$2:A921)+1)</f>
        <v/>
      </c>
      <c r="B922" s="3" t="str">
        <f>IF(C922="","",IF(COUNTIF($C$2:$C921,$C922)=0,MAX($B$2:$B921)+1,""))</f>
        <v/>
      </c>
      <c r="L922" t="s">
        <v>625</v>
      </c>
      <c r="M922" s="3" t="str">
        <f t="shared" si="234"/>
        <v/>
      </c>
      <c r="N922" s="3" t="str">
        <f>IF(C922="","",IF(AND(C922&lt;&gt;"",D922&lt;&gt;"",E922&lt;&gt;"",I922&lt;&gt;"",M922&lt;&gt;"",J922&lt;&gt;"",IFERROR(MATCH(INDEX($B:$B,MATCH($C922,$C:$C,0)),IMAGENES!$B:$B,0),-1)&gt;0),"'si'","'no'"))</f>
        <v/>
      </c>
      <c r="P922" t="str">
        <f t="shared" si="224"/>
        <v/>
      </c>
      <c r="Q922" t="str">
        <f t="shared" si="225"/>
        <v/>
      </c>
      <c r="R922" t="str">
        <f t="shared" si="226"/>
        <v/>
      </c>
      <c r="S922" t="str">
        <f t="shared" si="227"/>
        <v/>
      </c>
      <c r="T922" t="str">
        <f t="shared" si="228"/>
        <v/>
      </c>
      <c r="U922" t="str">
        <f t="shared" si="229"/>
        <v/>
      </c>
      <c r="V922" t="str">
        <f>IF($T922="","",INDEX(CATEGORIAS!$A:$A,MATCH($T922,CATEGORIAS!$B:$B,0)))</f>
        <v/>
      </c>
      <c r="W922" t="str">
        <f>IF($U922="","",INDEX(SUBCATEGORIAS!$A:$A,MATCH($U922,SUBCATEGORIAS!$B:$B,0)))</f>
        <v/>
      </c>
      <c r="X922" t="str">
        <f t="shared" si="230"/>
        <v/>
      </c>
      <c r="Y922" t="str">
        <f t="shared" si="235"/>
        <v/>
      </c>
      <c r="Z922" t="str">
        <f t="shared" si="236"/>
        <v/>
      </c>
      <c r="AB922">
        <v>920</v>
      </c>
      <c r="AC922" t="str">
        <f t="shared" si="239"/>
        <v/>
      </c>
      <c r="AD922" t="str">
        <f>IFERROR(IF(MATCH($AC916,$P:$P,0)&gt;0,CONCATENATE("id_subcategoria: '",INDEX($W:$W,MATCH($AC916,$P:$P,0)),"',"),0),"")</f>
        <v>id_subcategoria: '36',</v>
      </c>
      <c r="AI922" t="str">
        <f>IF($D922="","",INDEX(CATEGORIAS!$A:$A,MATCH($D922,CATEGORIAS!$B:$B,0)))</f>
        <v/>
      </c>
      <c r="AJ922" t="str">
        <f>IF($E922="","",INDEX(SUBCATEGORIAS!$A:$A,MATCH($E922,SUBCATEGORIAS!$B:$B,0)))</f>
        <v/>
      </c>
      <c r="AK922" t="str">
        <f t="shared" si="231"/>
        <v/>
      </c>
      <c r="AM922" s="2" t="str">
        <f t="shared" si="237"/>
        <v/>
      </c>
      <c r="AN922" t="str">
        <f t="shared" si="238"/>
        <v/>
      </c>
      <c r="AO922" t="str">
        <f t="shared" si="232"/>
        <v/>
      </c>
      <c r="AP922" t="str">
        <f t="shared" si="233"/>
        <v/>
      </c>
    </row>
    <row r="923" spans="1:42" x14ac:dyDescent="0.25">
      <c r="A923" t="str">
        <f>IF(C923="","",MAX($A$2:A922)+1)</f>
        <v/>
      </c>
      <c r="B923" s="3" t="str">
        <f>IF(C923="","",IF(COUNTIF($C$2:$C922,$C923)=0,MAX($B$2:$B922)+1,""))</f>
        <v/>
      </c>
      <c r="L923" t="s">
        <v>625</v>
      </c>
      <c r="M923" s="3" t="str">
        <f t="shared" si="234"/>
        <v/>
      </c>
      <c r="N923" s="3" t="str">
        <f>IF(C923="","",IF(AND(C923&lt;&gt;"",D923&lt;&gt;"",E923&lt;&gt;"",I923&lt;&gt;"",M923&lt;&gt;"",J923&lt;&gt;"",IFERROR(MATCH(INDEX($B:$B,MATCH($C923,$C:$C,0)),IMAGENES!$B:$B,0),-1)&gt;0),"'si'","'no'"))</f>
        <v/>
      </c>
      <c r="P923" t="str">
        <f t="shared" si="224"/>
        <v/>
      </c>
      <c r="Q923" t="str">
        <f t="shared" si="225"/>
        <v/>
      </c>
      <c r="R923" t="str">
        <f t="shared" si="226"/>
        <v/>
      </c>
      <c r="S923" t="str">
        <f t="shared" si="227"/>
        <v/>
      </c>
      <c r="T923" t="str">
        <f t="shared" si="228"/>
        <v/>
      </c>
      <c r="U923" t="str">
        <f t="shared" si="229"/>
        <v/>
      </c>
      <c r="V923" t="str">
        <f>IF($T923="","",INDEX(CATEGORIAS!$A:$A,MATCH($T923,CATEGORIAS!$B:$B,0)))</f>
        <v/>
      </c>
      <c r="W923" t="str">
        <f>IF($U923="","",INDEX(SUBCATEGORIAS!$A:$A,MATCH($U923,SUBCATEGORIAS!$B:$B,0)))</f>
        <v/>
      </c>
      <c r="X923" t="str">
        <f t="shared" si="230"/>
        <v/>
      </c>
      <c r="Y923" t="str">
        <f t="shared" si="235"/>
        <v/>
      </c>
      <c r="Z923" t="str">
        <f t="shared" si="236"/>
        <v/>
      </c>
      <c r="AB923">
        <v>921</v>
      </c>
      <c r="AC923" t="str">
        <f t="shared" si="239"/>
        <v/>
      </c>
      <c r="AD923" t="str">
        <f>IFERROR(IF(MATCH($AC916,$P:$P,0)&gt;0,CONCATENATE("precio: ",INDEX($X:$X,MATCH($AC916,$P:$P,0)),","),0),"")</f>
        <v>precio: 700,</v>
      </c>
      <c r="AI923" t="str">
        <f>IF($D923="","",INDEX(CATEGORIAS!$A:$A,MATCH($D923,CATEGORIAS!$B:$B,0)))</f>
        <v/>
      </c>
      <c r="AJ923" t="str">
        <f>IF($E923="","",INDEX(SUBCATEGORIAS!$A:$A,MATCH($E923,SUBCATEGORIAS!$B:$B,0)))</f>
        <v/>
      </c>
      <c r="AK923" t="str">
        <f t="shared" si="231"/>
        <v/>
      </c>
      <c r="AM923" s="2" t="str">
        <f t="shared" si="237"/>
        <v/>
      </c>
      <c r="AN923" t="str">
        <f t="shared" si="238"/>
        <v/>
      </c>
      <c r="AO923" t="str">
        <f t="shared" si="232"/>
        <v/>
      </c>
      <c r="AP923" t="str">
        <f t="shared" si="233"/>
        <v/>
      </c>
    </row>
    <row r="924" spans="1:42" x14ac:dyDescent="0.25">
      <c r="A924" t="str">
        <f>IF(C924="","",MAX($A$2:A923)+1)</f>
        <v/>
      </c>
      <c r="B924" s="3" t="str">
        <f>IF(C924="","",IF(COUNTIF($C$2:$C923,$C924)=0,MAX($B$2:$B923)+1,""))</f>
        <v/>
      </c>
      <c r="L924" t="s">
        <v>625</v>
      </c>
      <c r="M924" s="3" t="str">
        <f t="shared" si="234"/>
        <v/>
      </c>
      <c r="N924" s="3" t="str">
        <f>IF(C924="","",IF(AND(C924&lt;&gt;"",D924&lt;&gt;"",E924&lt;&gt;"",I924&lt;&gt;"",M924&lt;&gt;"",J924&lt;&gt;"",IFERROR(MATCH(INDEX($B:$B,MATCH($C924,$C:$C,0)),IMAGENES!$B:$B,0),-1)&gt;0),"'si'","'no'"))</f>
        <v/>
      </c>
      <c r="P924" t="str">
        <f t="shared" si="224"/>
        <v/>
      </c>
      <c r="Q924" t="str">
        <f t="shared" si="225"/>
        <v/>
      </c>
      <c r="R924" t="str">
        <f t="shared" si="226"/>
        <v/>
      </c>
      <c r="S924" t="str">
        <f t="shared" si="227"/>
        <v/>
      </c>
      <c r="T924" t="str">
        <f t="shared" si="228"/>
        <v/>
      </c>
      <c r="U924" t="str">
        <f t="shared" si="229"/>
        <v/>
      </c>
      <c r="V924" t="str">
        <f>IF($T924="","",INDEX(CATEGORIAS!$A:$A,MATCH($T924,CATEGORIAS!$B:$B,0)))</f>
        <v/>
      </c>
      <c r="W924" t="str">
        <f>IF($U924="","",INDEX(SUBCATEGORIAS!$A:$A,MATCH($U924,SUBCATEGORIAS!$B:$B,0)))</f>
        <v/>
      </c>
      <c r="X924" t="str">
        <f t="shared" si="230"/>
        <v/>
      </c>
      <c r="Y924" t="str">
        <f t="shared" si="235"/>
        <v/>
      </c>
      <c r="Z924" t="str">
        <f t="shared" si="236"/>
        <v/>
      </c>
      <c r="AB924">
        <v>922</v>
      </c>
      <c r="AC924" t="str">
        <f t="shared" si="239"/>
        <v/>
      </c>
      <c r="AD924" t="str">
        <f>IFERROR(IF(MATCH($AC916,$P:$P,0)&gt;0,CONCATENATE("video: ",IF(OR(INDEX($Y:$Y,MATCH($AC916,$P:$P,0))=0,INDEX($Y:$Y,MATCH($AC916,$P:$P,0))=" ",INDEX($Y:$Y,MATCH($AC916,$P:$P,0))=""),CONCATENATE(CHAR(39),CHAR(39)),CONCATENATE(CHAR(39),INDEX($Y:$Y,MATCH($AC916,$P:$P,0)),CHAR(39))),","),0),"")</f>
        <v>video: '',</v>
      </c>
      <c r="AI924" t="str">
        <f>IF($D924="","",INDEX(CATEGORIAS!$A:$A,MATCH($D924,CATEGORIAS!$B:$B,0)))</f>
        <v/>
      </c>
      <c r="AJ924" t="str">
        <f>IF($E924="","",INDEX(SUBCATEGORIAS!$A:$A,MATCH($E924,SUBCATEGORIAS!$B:$B,0)))</f>
        <v/>
      </c>
      <c r="AK924" t="str">
        <f t="shared" si="231"/>
        <v/>
      </c>
      <c r="AM924" s="2" t="str">
        <f t="shared" si="237"/>
        <v/>
      </c>
      <c r="AN924" t="str">
        <f t="shared" si="238"/>
        <v/>
      </c>
      <c r="AO924" t="str">
        <f t="shared" si="232"/>
        <v/>
      </c>
      <c r="AP924" t="str">
        <f t="shared" si="233"/>
        <v/>
      </c>
    </row>
    <row r="925" spans="1:42" x14ac:dyDescent="0.25">
      <c r="A925" t="str">
        <f>IF(C925="","",MAX($A$2:A924)+1)</f>
        <v/>
      </c>
      <c r="B925" s="3" t="str">
        <f>IF(C925="","",IF(COUNTIF($C$2:$C924,$C925)=0,MAX($B$2:$B924)+1,""))</f>
        <v/>
      </c>
      <c r="L925" t="s">
        <v>625</v>
      </c>
      <c r="M925" s="3" t="str">
        <f t="shared" si="234"/>
        <v/>
      </c>
      <c r="N925" s="3" t="str">
        <f>IF(C925="","",IF(AND(C925&lt;&gt;"",D925&lt;&gt;"",E925&lt;&gt;"",I925&lt;&gt;"",M925&lt;&gt;"",J925&lt;&gt;"",IFERROR(MATCH(INDEX($B:$B,MATCH($C925,$C:$C,0)),IMAGENES!$B:$B,0),-1)&gt;0),"'si'","'no'"))</f>
        <v/>
      </c>
      <c r="P925" t="str">
        <f t="shared" si="224"/>
        <v/>
      </c>
      <c r="Q925" t="str">
        <f t="shared" si="225"/>
        <v/>
      </c>
      <c r="R925" t="str">
        <f t="shared" si="226"/>
        <v/>
      </c>
      <c r="S925" t="str">
        <f t="shared" si="227"/>
        <v/>
      </c>
      <c r="T925" t="str">
        <f t="shared" si="228"/>
        <v/>
      </c>
      <c r="U925" t="str">
        <f t="shared" si="229"/>
        <v/>
      </c>
      <c r="V925" t="str">
        <f>IF($T925="","",INDEX(CATEGORIAS!$A:$A,MATCH($T925,CATEGORIAS!$B:$B,0)))</f>
        <v/>
      </c>
      <c r="W925" t="str">
        <f>IF($U925="","",INDEX(SUBCATEGORIAS!$A:$A,MATCH($U925,SUBCATEGORIAS!$B:$B,0)))</f>
        <v/>
      </c>
      <c r="X925" t="str">
        <f t="shared" si="230"/>
        <v/>
      </c>
      <c r="Y925" t="str">
        <f t="shared" si="235"/>
        <v/>
      </c>
      <c r="Z925" t="str">
        <f t="shared" si="236"/>
        <v/>
      </c>
      <c r="AB925">
        <v>923</v>
      </c>
      <c r="AC925" t="str">
        <f t="shared" si="239"/>
        <v/>
      </c>
      <c r="AD925" t="str">
        <f>IFERROR(IF(MATCH($AC916,$P:$P,0)&gt;0,CONCATENATE("disponible: ",INDEX($Z:$Z,MATCH($AC916,$P:$P,0)),","),0),"")</f>
        <v>disponible: 'si',</v>
      </c>
      <c r="AI925" t="str">
        <f>IF($D925="","",INDEX(CATEGORIAS!$A:$A,MATCH($D925,CATEGORIAS!$B:$B,0)))</f>
        <v/>
      </c>
      <c r="AJ925" t="str">
        <f>IF($E925="","",INDEX(SUBCATEGORIAS!$A:$A,MATCH($E925,SUBCATEGORIAS!$B:$B,0)))</f>
        <v/>
      </c>
      <c r="AK925" t="str">
        <f t="shared" si="231"/>
        <v/>
      </c>
      <c r="AM925" s="2" t="str">
        <f t="shared" si="237"/>
        <v/>
      </c>
      <c r="AN925" t="str">
        <f t="shared" si="238"/>
        <v/>
      </c>
      <c r="AO925" t="str">
        <f t="shared" si="232"/>
        <v/>
      </c>
      <c r="AP925" t="str">
        <f t="shared" si="233"/>
        <v/>
      </c>
    </row>
    <row r="926" spans="1:42" x14ac:dyDescent="0.25">
      <c r="A926" t="str">
        <f>IF(C926="","",MAX($A$2:A925)+1)</f>
        <v/>
      </c>
      <c r="B926" s="3" t="str">
        <f>IF(C926="","",IF(COUNTIF($C$2:$C925,$C926)=0,MAX($B$2:$B925)+1,""))</f>
        <v/>
      </c>
      <c r="L926" t="s">
        <v>625</v>
      </c>
      <c r="M926" s="3" t="str">
        <f t="shared" si="234"/>
        <v/>
      </c>
      <c r="N926" s="3" t="str">
        <f>IF(C926="","",IF(AND(C926&lt;&gt;"",D926&lt;&gt;"",E926&lt;&gt;"",I926&lt;&gt;"",M926&lt;&gt;"",J926&lt;&gt;"",IFERROR(MATCH(INDEX($B:$B,MATCH($C926,$C:$C,0)),IMAGENES!$B:$B,0),-1)&gt;0),"'si'","'no'"))</f>
        <v/>
      </c>
      <c r="P926" t="str">
        <f t="shared" si="224"/>
        <v/>
      </c>
      <c r="Q926" t="str">
        <f t="shared" si="225"/>
        <v/>
      </c>
      <c r="R926" t="str">
        <f t="shared" si="226"/>
        <v/>
      </c>
      <c r="S926" t="str">
        <f t="shared" si="227"/>
        <v/>
      </c>
      <c r="T926" t="str">
        <f t="shared" si="228"/>
        <v/>
      </c>
      <c r="U926" t="str">
        <f t="shared" si="229"/>
        <v/>
      </c>
      <c r="V926" t="str">
        <f>IF($T926="","",INDEX(CATEGORIAS!$A:$A,MATCH($T926,CATEGORIAS!$B:$B,0)))</f>
        <v/>
      </c>
      <c r="W926" t="str">
        <f>IF($U926="","",INDEX(SUBCATEGORIAS!$A:$A,MATCH($U926,SUBCATEGORIAS!$B:$B,0)))</f>
        <v/>
      </c>
      <c r="X926" t="str">
        <f t="shared" si="230"/>
        <v/>
      </c>
      <c r="Y926" t="str">
        <f t="shared" si="235"/>
        <v/>
      </c>
      <c r="Z926" t="str">
        <f t="shared" si="236"/>
        <v/>
      </c>
      <c r="AB926">
        <v>924</v>
      </c>
      <c r="AC926" t="str">
        <f t="shared" si="239"/>
        <v/>
      </c>
      <c r="AD926" t="str">
        <f>IFERROR(IF(MATCH($AC916,$P:$P,0)&gt;0,"},",0),"")</f>
        <v>},</v>
      </c>
      <c r="AI926" t="str">
        <f>IF($D926="","",INDEX(CATEGORIAS!$A:$A,MATCH($D926,CATEGORIAS!$B:$B,0)))</f>
        <v/>
      </c>
      <c r="AJ926" t="str">
        <f>IF($E926="","",INDEX(SUBCATEGORIAS!$A:$A,MATCH($E926,SUBCATEGORIAS!$B:$B,0)))</f>
        <v/>
      </c>
      <c r="AK926" t="str">
        <f t="shared" si="231"/>
        <v/>
      </c>
      <c r="AM926" s="2" t="str">
        <f t="shared" si="237"/>
        <v/>
      </c>
      <c r="AN926" t="str">
        <f t="shared" si="238"/>
        <v/>
      </c>
      <c r="AO926" t="str">
        <f t="shared" si="232"/>
        <v/>
      </c>
      <c r="AP926" t="str">
        <f t="shared" si="233"/>
        <v/>
      </c>
    </row>
    <row r="927" spans="1:42" x14ac:dyDescent="0.25">
      <c r="A927" t="str">
        <f>IF(C927="","",MAX($A$2:A926)+1)</f>
        <v/>
      </c>
      <c r="B927" s="3" t="str">
        <f>IF(C927="","",IF(COUNTIF($C$2:$C926,$C927)=0,MAX($B$2:$B926)+1,""))</f>
        <v/>
      </c>
      <c r="L927" t="s">
        <v>625</v>
      </c>
      <c r="M927" s="3" t="str">
        <f t="shared" si="234"/>
        <v/>
      </c>
      <c r="N927" s="3" t="str">
        <f>IF(C927="","",IF(AND(C927&lt;&gt;"",D927&lt;&gt;"",E927&lt;&gt;"",I927&lt;&gt;"",M927&lt;&gt;"",J927&lt;&gt;"",IFERROR(MATCH(INDEX($B:$B,MATCH($C927,$C:$C,0)),IMAGENES!$B:$B,0),-1)&gt;0),"'si'","'no'"))</f>
        <v/>
      </c>
      <c r="P927" t="str">
        <f t="shared" si="224"/>
        <v/>
      </c>
      <c r="Q927" t="str">
        <f t="shared" si="225"/>
        <v/>
      </c>
      <c r="R927" t="str">
        <f t="shared" si="226"/>
        <v/>
      </c>
      <c r="S927" t="str">
        <f t="shared" si="227"/>
        <v/>
      </c>
      <c r="T927" t="str">
        <f t="shared" si="228"/>
        <v/>
      </c>
      <c r="U927" t="str">
        <f t="shared" si="229"/>
        <v/>
      </c>
      <c r="V927" t="str">
        <f>IF($T927="","",INDEX(CATEGORIAS!$A:$A,MATCH($T927,CATEGORIAS!$B:$B,0)))</f>
        <v/>
      </c>
      <c r="W927" t="str">
        <f>IF($U927="","",INDEX(SUBCATEGORIAS!$A:$A,MATCH($U927,SUBCATEGORIAS!$B:$B,0)))</f>
        <v/>
      </c>
      <c r="X927" t="str">
        <f t="shared" si="230"/>
        <v/>
      </c>
      <c r="Y927" t="str">
        <f t="shared" si="235"/>
        <v/>
      </c>
      <c r="Z927" t="str">
        <f t="shared" si="236"/>
        <v/>
      </c>
      <c r="AB927">
        <v>925</v>
      </c>
      <c r="AC927">
        <f t="shared" si="239"/>
        <v>85</v>
      </c>
      <c r="AD927" t="str">
        <f>IFERROR(IF(MATCH($AC927,$P:$P,0)&gt;0,"{",0),"")</f>
        <v>{</v>
      </c>
      <c r="AI927" t="str">
        <f>IF($D927="","",INDEX(CATEGORIAS!$A:$A,MATCH($D927,CATEGORIAS!$B:$B,0)))</f>
        <v/>
      </c>
      <c r="AJ927" t="str">
        <f>IF($E927="","",INDEX(SUBCATEGORIAS!$A:$A,MATCH($E927,SUBCATEGORIAS!$B:$B,0)))</f>
        <v/>
      </c>
      <c r="AK927" t="str">
        <f t="shared" si="231"/>
        <v/>
      </c>
      <c r="AM927" s="2" t="str">
        <f t="shared" si="237"/>
        <v/>
      </c>
      <c r="AN927" t="str">
        <f t="shared" si="238"/>
        <v/>
      </c>
      <c r="AO927" t="str">
        <f t="shared" si="232"/>
        <v/>
      </c>
      <c r="AP927" t="str">
        <f t="shared" si="233"/>
        <v/>
      </c>
    </row>
    <row r="928" spans="1:42" x14ac:dyDescent="0.25">
      <c r="A928" t="str">
        <f>IF(C928="","",MAX($A$2:A927)+1)</f>
        <v/>
      </c>
      <c r="B928" s="3" t="str">
        <f>IF(C928="","",IF(COUNTIF($C$2:$C927,$C928)=0,MAX($B$2:$B927)+1,""))</f>
        <v/>
      </c>
      <c r="L928" t="s">
        <v>625</v>
      </c>
      <c r="M928" s="3" t="str">
        <f t="shared" si="234"/>
        <v/>
      </c>
      <c r="N928" s="3" t="str">
        <f>IF(C928="","",IF(AND(C928&lt;&gt;"",D928&lt;&gt;"",E928&lt;&gt;"",I928&lt;&gt;"",M928&lt;&gt;"",J928&lt;&gt;"",IFERROR(MATCH(INDEX($B:$B,MATCH($C928,$C:$C,0)),IMAGENES!$B:$B,0),-1)&gt;0),"'si'","'no'"))</f>
        <v/>
      </c>
      <c r="P928" t="str">
        <f t="shared" si="224"/>
        <v/>
      </c>
      <c r="Q928" t="str">
        <f t="shared" si="225"/>
        <v/>
      </c>
      <c r="R928" t="str">
        <f t="shared" si="226"/>
        <v/>
      </c>
      <c r="S928" t="str">
        <f t="shared" si="227"/>
        <v/>
      </c>
      <c r="T928" t="str">
        <f t="shared" si="228"/>
        <v/>
      </c>
      <c r="U928" t="str">
        <f t="shared" si="229"/>
        <v/>
      </c>
      <c r="V928" t="str">
        <f>IF($T928="","",INDEX(CATEGORIAS!$A:$A,MATCH($T928,CATEGORIAS!$B:$B,0)))</f>
        <v/>
      </c>
      <c r="W928" t="str">
        <f>IF($U928="","",INDEX(SUBCATEGORIAS!$A:$A,MATCH($U928,SUBCATEGORIAS!$B:$B,0)))</f>
        <v/>
      </c>
      <c r="X928" t="str">
        <f t="shared" si="230"/>
        <v/>
      </c>
      <c r="Y928" t="str">
        <f t="shared" si="235"/>
        <v/>
      </c>
      <c r="Z928" t="str">
        <f t="shared" si="236"/>
        <v/>
      </c>
      <c r="AB928">
        <v>926</v>
      </c>
      <c r="AC928" t="str">
        <f t="shared" si="239"/>
        <v/>
      </c>
      <c r="AD928" t="str">
        <f>IFERROR(IF(MATCH($AC927,$P:$P,0)&gt;0,CONCATENATE("id_articulo: ",$AC927,","),0),"")</f>
        <v>id_articulo: 85,</v>
      </c>
      <c r="AI928" t="str">
        <f>IF($D928="","",INDEX(CATEGORIAS!$A:$A,MATCH($D928,CATEGORIAS!$B:$B,0)))</f>
        <v/>
      </c>
      <c r="AJ928" t="str">
        <f>IF($E928="","",INDEX(SUBCATEGORIAS!$A:$A,MATCH($E928,SUBCATEGORIAS!$B:$B,0)))</f>
        <v/>
      </c>
      <c r="AK928" t="str">
        <f t="shared" si="231"/>
        <v/>
      </c>
      <c r="AM928" s="2" t="str">
        <f t="shared" si="237"/>
        <v/>
      </c>
      <c r="AN928" t="str">
        <f t="shared" si="238"/>
        <v/>
      </c>
      <c r="AO928" t="str">
        <f t="shared" si="232"/>
        <v/>
      </c>
      <c r="AP928" t="str">
        <f t="shared" si="233"/>
        <v/>
      </c>
    </row>
    <row r="929" spans="1:42" x14ac:dyDescent="0.25">
      <c r="A929" t="str">
        <f>IF(C929="","",MAX($A$2:A928)+1)</f>
        <v/>
      </c>
      <c r="B929" s="3" t="str">
        <f>IF(C929="","",IF(COUNTIF($C$2:$C928,$C929)=0,MAX($B$2:$B928)+1,""))</f>
        <v/>
      </c>
      <c r="L929" t="s">
        <v>625</v>
      </c>
      <c r="M929" s="3" t="str">
        <f t="shared" si="234"/>
        <v/>
      </c>
      <c r="N929" s="3" t="str">
        <f>IF(C929="","",IF(AND(C929&lt;&gt;"",D929&lt;&gt;"",E929&lt;&gt;"",I929&lt;&gt;"",M929&lt;&gt;"",J929&lt;&gt;"",IFERROR(MATCH(INDEX($B:$B,MATCH($C929,$C:$C,0)),IMAGENES!$B:$B,0),-1)&gt;0),"'si'","'no'"))</f>
        <v/>
      </c>
      <c r="P929" t="str">
        <f t="shared" si="224"/>
        <v/>
      </c>
      <c r="Q929" t="str">
        <f t="shared" si="225"/>
        <v/>
      </c>
      <c r="R929" t="str">
        <f t="shared" si="226"/>
        <v/>
      </c>
      <c r="S929" t="str">
        <f t="shared" si="227"/>
        <v/>
      </c>
      <c r="T929" t="str">
        <f t="shared" si="228"/>
        <v/>
      </c>
      <c r="U929" t="str">
        <f t="shared" si="229"/>
        <v/>
      </c>
      <c r="V929" t="str">
        <f>IF($T929="","",INDEX(CATEGORIAS!$A:$A,MATCH($T929,CATEGORIAS!$B:$B,0)))</f>
        <v/>
      </c>
      <c r="W929" t="str">
        <f>IF($U929="","",INDEX(SUBCATEGORIAS!$A:$A,MATCH($U929,SUBCATEGORIAS!$B:$B,0)))</f>
        <v/>
      </c>
      <c r="X929" t="str">
        <f t="shared" si="230"/>
        <v/>
      </c>
      <c r="Y929" t="str">
        <f t="shared" si="235"/>
        <v/>
      </c>
      <c r="Z929" t="str">
        <f t="shared" si="236"/>
        <v/>
      </c>
      <c r="AB929">
        <v>927</v>
      </c>
      <c r="AC929" t="str">
        <f t="shared" si="239"/>
        <v/>
      </c>
      <c r="AD929" t="str">
        <f>IFERROR(IF(MATCH($AC927,$P:$P,0)&gt;0,CONCATENATE("nombre: '",INDEX($Q:$Q,MATCH($AC927,$P:$P,0)),"',"),0),"")</f>
        <v>nombre: 'Colgante calavera Halloween',</v>
      </c>
      <c r="AI929" t="str">
        <f>IF($D929="","",INDEX(CATEGORIAS!$A:$A,MATCH($D929,CATEGORIAS!$B:$B,0)))</f>
        <v/>
      </c>
      <c r="AJ929" t="str">
        <f>IF($E929="","",INDEX(SUBCATEGORIAS!$A:$A,MATCH($E929,SUBCATEGORIAS!$B:$B,0)))</f>
        <v/>
      </c>
      <c r="AK929" t="str">
        <f t="shared" si="231"/>
        <v/>
      </c>
      <c r="AM929" s="2" t="str">
        <f t="shared" si="237"/>
        <v/>
      </c>
      <c r="AN929" t="str">
        <f t="shared" si="238"/>
        <v/>
      </c>
      <c r="AO929" t="str">
        <f t="shared" si="232"/>
        <v/>
      </c>
      <c r="AP929" t="str">
        <f t="shared" si="233"/>
        <v/>
      </c>
    </row>
    <row r="930" spans="1:42" x14ac:dyDescent="0.25">
      <c r="A930" t="str">
        <f>IF(C930="","",MAX($A$2:A929)+1)</f>
        <v/>
      </c>
      <c r="B930" s="3" t="str">
        <f>IF(C930="","",IF(COUNTIF($C$2:$C929,$C930)=0,MAX($B$2:$B929)+1,""))</f>
        <v/>
      </c>
      <c r="L930" t="s">
        <v>625</v>
      </c>
      <c r="M930" s="3" t="str">
        <f t="shared" si="234"/>
        <v/>
      </c>
      <c r="N930" s="3" t="str">
        <f>IF(C930="","",IF(AND(C930&lt;&gt;"",D930&lt;&gt;"",E930&lt;&gt;"",I930&lt;&gt;"",M930&lt;&gt;"",J930&lt;&gt;"",IFERROR(MATCH(INDEX($B:$B,MATCH($C930,$C:$C,0)),IMAGENES!$B:$B,0),-1)&gt;0),"'si'","'no'"))</f>
        <v/>
      </c>
      <c r="P930" t="str">
        <f t="shared" si="224"/>
        <v/>
      </c>
      <c r="Q930" t="str">
        <f t="shared" si="225"/>
        <v/>
      </c>
      <c r="R930" t="str">
        <f t="shared" si="226"/>
        <v/>
      </c>
      <c r="S930" t="str">
        <f t="shared" si="227"/>
        <v/>
      </c>
      <c r="T930" t="str">
        <f t="shared" si="228"/>
        <v/>
      </c>
      <c r="U930" t="str">
        <f t="shared" si="229"/>
        <v/>
      </c>
      <c r="V930" t="str">
        <f>IF($T930="","",INDEX(CATEGORIAS!$A:$A,MATCH($T930,CATEGORIAS!$B:$B,0)))</f>
        <v/>
      </c>
      <c r="W930" t="str">
        <f>IF($U930="","",INDEX(SUBCATEGORIAS!$A:$A,MATCH($U930,SUBCATEGORIAS!$B:$B,0)))</f>
        <v/>
      </c>
      <c r="X930" t="str">
        <f t="shared" si="230"/>
        <v/>
      </c>
      <c r="Y930" t="str">
        <f t="shared" si="235"/>
        <v/>
      </c>
      <c r="Z930" t="str">
        <f t="shared" si="236"/>
        <v/>
      </c>
      <c r="AB930">
        <v>928</v>
      </c>
      <c r="AC930" t="str">
        <f t="shared" si="239"/>
        <v/>
      </c>
      <c r="AD930" t="str">
        <f>IFERROR(IF(MATCH($AC927,$P:$P,0)&gt;0,CONCATENATE("descripcion: '",INDEX($R:$R,MATCH($AC927,$P:$P,0)),"',"),0),"")</f>
        <v>descripcion: 'Guirnalda con calaveras',</v>
      </c>
      <c r="AI930" t="str">
        <f>IF($D930="","",INDEX(CATEGORIAS!$A:$A,MATCH($D930,CATEGORIAS!$B:$B,0)))</f>
        <v/>
      </c>
      <c r="AJ930" t="str">
        <f>IF($E930="","",INDEX(SUBCATEGORIAS!$A:$A,MATCH($E930,SUBCATEGORIAS!$B:$B,0)))</f>
        <v/>
      </c>
      <c r="AK930" t="str">
        <f t="shared" si="231"/>
        <v/>
      </c>
      <c r="AM930" s="2" t="str">
        <f t="shared" si="237"/>
        <v/>
      </c>
      <c r="AN930" t="str">
        <f t="shared" si="238"/>
        <v/>
      </c>
      <c r="AO930" t="str">
        <f t="shared" si="232"/>
        <v/>
      </c>
      <c r="AP930" t="str">
        <f t="shared" si="233"/>
        <v/>
      </c>
    </row>
    <row r="931" spans="1:42" x14ac:dyDescent="0.25">
      <c r="A931" t="str">
        <f>IF(C931="","",MAX($A$2:A930)+1)</f>
        <v/>
      </c>
      <c r="B931" s="3" t="str">
        <f>IF(C931="","",IF(COUNTIF($C$2:$C930,$C931)=0,MAX($B$2:$B930)+1,""))</f>
        <v/>
      </c>
      <c r="L931" t="s">
        <v>625</v>
      </c>
      <c r="M931" s="3" t="str">
        <f t="shared" si="234"/>
        <v/>
      </c>
      <c r="N931" s="3" t="str">
        <f>IF(C931="","",IF(AND(C931&lt;&gt;"",D931&lt;&gt;"",E931&lt;&gt;"",I931&lt;&gt;"",M931&lt;&gt;"",J931&lt;&gt;"",IFERROR(MATCH(INDEX($B:$B,MATCH($C931,$C:$C,0)),IMAGENES!$B:$B,0),-1)&gt;0),"'si'","'no'"))</f>
        <v/>
      </c>
      <c r="P931" t="str">
        <f t="shared" si="224"/>
        <v/>
      </c>
      <c r="Q931" t="str">
        <f t="shared" si="225"/>
        <v/>
      </c>
      <c r="R931" t="str">
        <f t="shared" si="226"/>
        <v/>
      </c>
      <c r="S931" t="str">
        <f t="shared" si="227"/>
        <v/>
      </c>
      <c r="T931" t="str">
        <f t="shared" si="228"/>
        <v/>
      </c>
      <c r="U931" t="str">
        <f t="shared" si="229"/>
        <v/>
      </c>
      <c r="V931" t="str">
        <f>IF($T931="","",INDEX(CATEGORIAS!$A:$A,MATCH($T931,CATEGORIAS!$B:$B,0)))</f>
        <v/>
      </c>
      <c r="W931" t="str">
        <f>IF($U931="","",INDEX(SUBCATEGORIAS!$A:$A,MATCH($U931,SUBCATEGORIAS!$B:$B,0)))</f>
        <v/>
      </c>
      <c r="X931" t="str">
        <f t="shared" si="230"/>
        <v/>
      </c>
      <c r="Y931" t="str">
        <f t="shared" si="235"/>
        <v/>
      </c>
      <c r="Z931" t="str">
        <f t="shared" si="236"/>
        <v/>
      </c>
      <c r="AB931">
        <v>929</v>
      </c>
      <c r="AC931" t="str">
        <f t="shared" si="239"/>
        <v/>
      </c>
      <c r="AD931" t="str">
        <f>IFERROR(IF(MATCH($AC927,$P:$P,0)&gt;0,CONCATENATE("descripcion_larga: '",INDEX($S:$S,MATCH($AC927,$P:$P,0)),"',"),0),"")</f>
        <v>descripcion_larga: 'Guirnalda decorativa de Halloween de 35x50 cm.',</v>
      </c>
      <c r="AI931" t="str">
        <f>IF($D931="","",INDEX(CATEGORIAS!$A:$A,MATCH($D931,CATEGORIAS!$B:$B,0)))</f>
        <v/>
      </c>
      <c r="AJ931" t="str">
        <f>IF($E931="","",INDEX(SUBCATEGORIAS!$A:$A,MATCH($E931,SUBCATEGORIAS!$B:$B,0)))</f>
        <v/>
      </c>
      <c r="AK931" t="str">
        <f t="shared" si="231"/>
        <v/>
      </c>
      <c r="AM931" s="2" t="str">
        <f t="shared" si="237"/>
        <v/>
      </c>
      <c r="AN931" t="str">
        <f t="shared" si="238"/>
        <v/>
      </c>
      <c r="AO931" t="str">
        <f t="shared" si="232"/>
        <v/>
      </c>
      <c r="AP931" t="str">
        <f t="shared" si="233"/>
        <v/>
      </c>
    </row>
    <row r="932" spans="1:42" x14ac:dyDescent="0.25">
      <c r="A932" t="str">
        <f>IF(C932="","",MAX($A$2:A931)+1)</f>
        <v/>
      </c>
      <c r="B932" s="3" t="str">
        <f>IF(C932="","",IF(COUNTIF($C$2:$C931,$C932)=0,MAX($B$2:$B931)+1,""))</f>
        <v/>
      </c>
      <c r="L932" t="s">
        <v>625</v>
      </c>
      <c r="M932" s="3" t="str">
        <f t="shared" si="234"/>
        <v/>
      </c>
      <c r="N932" s="3" t="str">
        <f>IF(C932="","",IF(AND(C932&lt;&gt;"",D932&lt;&gt;"",E932&lt;&gt;"",I932&lt;&gt;"",M932&lt;&gt;"",J932&lt;&gt;"",IFERROR(MATCH(INDEX($B:$B,MATCH($C932,$C:$C,0)),IMAGENES!$B:$B,0),-1)&gt;0),"'si'","'no'"))</f>
        <v/>
      </c>
      <c r="P932" t="str">
        <f t="shared" si="224"/>
        <v/>
      </c>
      <c r="Q932" t="str">
        <f t="shared" si="225"/>
        <v/>
      </c>
      <c r="R932" t="str">
        <f t="shared" si="226"/>
        <v/>
      </c>
      <c r="S932" t="str">
        <f t="shared" si="227"/>
        <v/>
      </c>
      <c r="T932" t="str">
        <f t="shared" si="228"/>
        <v/>
      </c>
      <c r="U932" t="str">
        <f t="shared" si="229"/>
        <v/>
      </c>
      <c r="V932" t="str">
        <f>IF($T932="","",INDEX(CATEGORIAS!$A:$A,MATCH($T932,CATEGORIAS!$B:$B,0)))</f>
        <v/>
      </c>
      <c r="W932" t="str">
        <f>IF($U932="","",INDEX(SUBCATEGORIAS!$A:$A,MATCH($U932,SUBCATEGORIAS!$B:$B,0)))</f>
        <v/>
      </c>
      <c r="X932" t="str">
        <f t="shared" si="230"/>
        <v/>
      </c>
      <c r="Y932" t="str">
        <f t="shared" si="235"/>
        <v/>
      </c>
      <c r="Z932" t="str">
        <f t="shared" si="236"/>
        <v/>
      </c>
      <c r="AB932">
        <v>930</v>
      </c>
      <c r="AC932" t="str">
        <f t="shared" si="239"/>
        <v/>
      </c>
      <c r="AD932" t="str">
        <f>IFERROR(IF(MATCH($AC927,$P:$P,0)&gt;0,CONCATENATE("id_categoria: '",INDEX($V:$V,MATCH($AC927,$P:$P,0)),"',"),0),"")</f>
        <v>id_categoria: '7',</v>
      </c>
      <c r="AI932" t="str">
        <f>IF($D932="","",INDEX(CATEGORIAS!$A:$A,MATCH($D932,CATEGORIAS!$B:$B,0)))</f>
        <v/>
      </c>
      <c r="AJ932" t="str">
        <f>IF($E932="","",INDEX(SUBCATEGORIAS!$A:$A,MATCH($E932,SUBCATEGORIAS!$B:$B,0)))</f>
        <v/>
      </c>
      <c r="AK932" t="str">
        <f t="shared" si="231"/>
        <v/>
      </c>
      <c r="AM932" s="2" t="str">
        <f t="shared" si="237"/>
        <v/>
      </c>
      <c r="AN932" t="str">
        <f t="shared" si="238"/>
        <v/>
      </c>
      <c r="AO932" t="str">
        <f t="shared" si="232"/>
        <v/>
      </c>
      <c r="AP932" t="str">
        <f t="shared" si="233"/>
        <v/>
      </c>
    </row>
    <row r="933" spans="1:42" x14ac:dyDescent="0.25">
      <c r="A933" t="str">
        <f>IF(C933="","",MAX($A$2:A932)+1)</f>
        <v/>
      </c>
      <c r="B933" s="3" t="str">
        <f>IF(C933="","",IF(COUNTIF($C$2:$C932,$C933)=0,MAX($B$2:$B932)+1,""))</f>
        <v/>
      </c>
      <c r="L933" t="s">
        <v>625</v>
      </c>
      <c r="M933" s="3" t="str">
        <f t="shared" si="234"/>
        <v/>
      </c>
      <c r="N933" s="3" t="str">
        <f>IF(C933="","",IF(AND(C933&lt;&gt;"",D933&lt;&gt;"",E933&lt;&gt;"",I933&lt;&gt;"",M933&lt;&gt;"",J933&lt;&gt;"",IFERROR(MATCH(INDEX($B:$B,MATCH($C933,$C:$C,0)),IMAGENES!$B:$B,0),-1)&gt;0),"'si'","'no'"))</f>
        <v/>
      </c>
      <c r="P933" t="str">
        <f t="shared" si="224"/>
        <v/>
      </c>
      <c r="Q933" t="str">
        <f t="shared" si="225"/>
        <v/>
      </c>
      <c r="R933" t="str">
        <f t="shared" si="226"/>
        <v/>
      </c>
      <c r="S933" t="str">
        <f t="shared" si="227"/>
        <v/>
      </c>
      <c r="T933" t="str">
        <f t="shared" si="228"/>
        <v/>
      </c>
      <c r="U933" t="str">
        <f t="shared" si="229"/>
        <v/>
      </c>
      <c r="V933" t="str">
        <f>IF($T933="","",INDEX(CATEGORIAS!$A:$A,MATCH($T933,CATEGORIAS!$B:$B,0)))</f>
        <v/>
      </c>
      <c r="W933" t="str">
        <f>IF($U933="","",INDEX(SUBCATEGORIAS!$A:$A,MATCH($U933,SUBCATEGORIAS!$B:$B,0)))</f>
        <v/>
      </c>
      <c r="X933" t="str">
        <f t="shared" si="230"/>
        <v/>
      </c>
      <c r="Y933" t="str">
        <f t="shared" si="235"/>
        <v/>
      </c>
      <c r="Z933" t="str">
        <f t="shared" si="236"/>
        <v/>
      </c>
      <c r="AB933">
        <v>931</v>
      </c>
      <c r="AC933" t="str">
        <f t="shared" si="239"/>
        <v/>
      </c>
      <c r="AD933" t="str">
        <f>IFERROR(IF(MATCH($AC927,$P:$P,0)&gt;0,CONCATENATE("id_subcategoria: '",INDEX($W:$W,MATCH($AC927,$P:$P,0)),"',"),0),"")</f>
        <v>id_subcategoria: '36',</v>
      </c>
      <c r="AI933" t="str">
        <f>IF($D933="","",INDEX(CATEGORIAS!$A:$A,MATCH($D933,CATEGORIAS!$B:$B,0)))</f>
        <v/>
      </c>
      <c r="AJ933" t="str">
        <f>IF($E933="","",INDEX(SUBCATEGORIAS!$A:$A,MATCH($E933,SUBCATEGORIAS!$B:$B,0)))</f>
        <v/>
      </c>
      <c r="AK933" t="str">
        <f t="shared" si="231"/>
        <v/>
      </c>
      <c r="AM933" s="2" t="str">
        <f t="shared" si="237"/>
        <v/>
      </c>
      <c r="AN933" t="str">
        <f t="shared" si="238"/>
        <v/>
      </c>
      <c r="AO933" t="str">
        <f t="shared" si="232"/>
        <v/>
      </c>
      <c r="AP933" t="str">
        <f t="shared" si="233"/>
        <v/>
      </c>
    </row>
    <row r="934" spans="1:42" x14ac:dyDescent="0.25">
      <c r="A934" t="str">
        <f>IF(C934="","",MAX($A$2:A933)+1)</f>
        <v/>
      </c>
      <c r="B934" s="3" t="str">
        <f>IF(C934="","",IF(COUNTIF($C$2:$C933,$C934)=0,MAX($B$2:$B933)+1,""))</f>
        <v/>
      </c>
      <c r="L934" t="s">
        <v>625</v>
      </c>
      <c r="M934" s="3" t="str">
        <f t="shared" si="234"/>
        <v/>
      </c>
      <c r="N934" s="3" t="str">
        <f>IF(C934="","",IF(AND(C934&lt;&gt;"",D934&lt;&gt;"",E934&lt;&gt;"",I934&lt;&gt;"",M934&lt;&gt;"",J934&lt;&gt;"",IFERROR(MATCH(INDEX($B:$B,MATCH($C934,$C:$C,0)),IMAGENES!$B:$B,0),-1)&gt;0),"'si'","'no'"))</f>
        <v/>
      </c>
      <c r="P934" t="str">
        <f t="shared" si="224"/>
        <v/>
      </c>
      <c r="Q934" t="str">
        <f t="shared" si="225"/>
        <v/>
      </c>
      <c r="R934" t="str">
        <f t="shared" si="226"/>
        <v/>
      </c>
      <c r="S934" t="str">
        <f t="shared" si="227"/>
        <v/>
      </c>
      <c r="T934" t="str">
        <f t="shared" si="228"/>
        <v/>
      </c>
      <c r="U934" t="str">
        <f t="shared" si="229"/>
        <v/>
      </c>
      <c r="V934" t="str">
        <f>IF($T934="","",INDEX(CATEGORIAS!$A:$A,MATCH($T934,CATEGORIAS!$B:$B,0)))</f>
        <v/>
      </c>
      <c r="W934" t="str">
        <f>IF($U934="","",INDEX(SUBCATEGORIAS!$A:$A,MATCH($U934,SUBCATEGORIAS!$B:$B,0)))</f>
        <v/>
      </c>
      <c r="X934" t="str">
        <f t="shared" si="230"/>
        <v/>
      </c>
      <c r="Y934" t="str">
        <f t="shared" si="235"/>
        <v/>
      </c>
      <c r="Z934" t="str">
        <f t="shared" si="236"/>
        <v/>
      </c>
      <c r="AB934">
        <v>932</v>
      </c>
      <c r="AC934" t="str">
        <f t="shared" si="239"/>
        <v/>
      </c>
      <c r="AD934" t="str">
        <f>IFERROR(IF(MATCH($AC927,$P:$P,0)&gt;0,CONCATENATE("precio: ",INDEX($X:$X,MATCH($AC927,$P:$P,0)),","),0),"")</f>
        <v>precio: 3000,</v>
      </c>
      <c r="AI934" t="str">
        <f>IF($D934="","",INDEX(CATEGORIAS!$A:$A,MATCH($D934,CATEGORIAS!$B:$B,0)))</f>
        <v/>
      </c>
      <c r="AJ934" t="str">
        <f>IF($E934="","",INDEX(SUBCATEGORIAS!$A:$A,MATCH($E934,SUBCATEGORIAS!$B:$B,0)))</f>
        <v/>
      </c>
      <c r="AK934" t="str">
        <f t="shared" si="231"/>
        <v/>
      </c>
      <c r="AM934" s="2" t="str">
        <f t="shared" si="237"/>
        <v/>
      </c>
      <c r="AN934" t="str">
        <f t="shared" si="238"/>
        <v/>
      </c>
      <c r="AO934" t="str">
        <f t="shared" si="232"/>
        <v/>
      </c>
      <c r="AP934" t="str">
        <f t="shared" si="233"/>
        <v/>
      </c>
    </row>
    <row r="935" spans="1:42" x14ac:dyDescent="0.25">
      <c r="A935" t="str">
        <f>IF(C935="","",MAX($A$2:A934)+1)</f>
        <v/>
      </c>
      <c r="B935" s="3" t="str">
        <f>IF(C935="","",IF(COUNTIF($C$2:$C934,$C935)=0,MAX($B$2:$B934)+1,""))</f>
        <v/>
      </c>
      <c r="L935" t="s">
        <v>625</v>
      </c>
      <c r="M935" s="3" t="str">
        <f t="shared" si="234"/>
        <v/>
      </c>
      <c r="N935" s="3" t="str">
        <f>IF(C935="","",IF(AND(C935&lt;&gt;"",D935&lt;&gt;"",E935&lt;&gt;"",I935&lt;&gt;"",M935&lt;&gt;"",J935&lt;&gt;"",IFERROR(MATCH(INDEX($B:$B,MATCH($C935,$C:$C,0)),IMAGENES!$B:$B,0),-1)&gt;0),"'si'","'no'"))</f>
        <v/>
      </c>
      <c r="P935" t="str">
        <f t="shared" si="224"/>
        <v/>
      </c>
      <c r="Q935" t="str">
        <f t="shared" si="225"/>
        <v/>
      </c>
      <c r="R935" t="str">
        <f t="shared" si="226"/>
        <v/>
      </c>
      <c r="S935" t="str">
        <f t="shared" si="227"/>
        <v/>
      </c>
      <c r="T935" t="str">
        <f t="shared" si="228"/>
        <v/>
      </c>
      <c r="U935" t="str">
        <f t="shared" si="229"/>
        <v/>
      </c>
      <c r="V935" t="str">
        <f>IF($T935="","",INDEX(CATEGORIAS!$A:$A,MATCH($T935,CATEGORIAS!$B:$B,0)))</f>
        <v/>
      </c>
      <c r="W935" t="str">
        <f>IF($U935="","",INDEX(SUBCATEGORIAS!$A:$A,MATCH($U935,SUBCATEGORIAS!$B:$B,0)))</f>
        <v/>
      </c>
      <c r="X935" t="str">
        <f t="shared" si="230"/>
        <v/>
      </c>
      <c r="Y935" t="str">
        <f t="shared" si="235"/>
        <v/>
      </c>
      <c r="Z935" t="str">
        <f t="shared" si="236"/>
        <v/>
      </c>
      <c r="AB935">
        <v>933</v>
      </c>
      <c r="AC935" t="str">
        <f t="shared" si="239"/>
        <v/>
      </c>
      <c r="AD935" t="str">
        <f>IFERROR(IF(MATCH($AC927,$P:$P,0)&gt;0,CONCATENATE("video: ",IF(OR(INDEX($Y:$Y,MATCH($AC927,$P:$P,0))=0,INDEX($Y:$Y,MATCH($AC927,$P:$P,0))=" ",INDEX($Y:$Y,MATCH($AC927,$P:$P,0))=""),CONCATENATE(CHAR(39),CHAR(39)),CONCATENATE(CHAR(39),INDEX($Y:$Y,MATCH($AC927,$P:$P,0)),CHAR(39))),","),0),"")</f>
        <v>video: '',</v>
      </c>
      <c r="AI935" t="str">
        <f>IF($D935="","",INDEX(CATEGORIAS!$A:$A,MATCH($D935,CATEGORIAS!$B:$B,0)))</f>
        <v/>
      </c>
      <c r="AJ935" t="str">
        <f>IF($E935="","",INDEX(SUBCATEGORIAS!$A:$A,MATCH($E935,SUBCATEGORIAS!$B:$B,0)))</f>
        <v/>
      </c>
      <c r="AK935" t="str">
        <f t="shared" si="231"/>
        <v/>
      </c>
      <c r="AM935" s="2" t="str">
        <f t="shared" si="237"/>
        <v/>
      </c>
      <c r="AN935" t="str">
        <f t="shared" si="238"/>
        <v/>
      </c>
      <c r="AO935" t="str">
        <f t="shared" si="232"/>
        <v/>
      </c>
      <c r="AP935" t="str">
        <f t="shared" si="233"/>
        <v/>
      </c>
    </row>
    <row r="936" spans="1:42" x14ac:dyDescent="0.25">
      <c r="A936" t="str">
        <f>IF(C936="","",MAX($A$2:A935)+1)</f>
        <v/>
      </c>
      <c r="B936" s="3" t="str">
        <f>IF(C936="","",IF(COUNTIF($C$2:$C935,$C936)=0,MAX($B$2:$B935)+1,""))</f>
        <v/>
      </c>
      <c r="L936" t="s">
        <v>625</v>
      </c>
      <c r="M936" s="3" t="str">
        <f t="shared" si="234"/>
        <v/>
      </c>
      <c r="N936" s="3" t="str">
        <f>IF(C936="","",IF(AND(C936&lt;&gt;"",D936&lt;&gt;"",E936&lt;&gt;"",I936&lt;&gt;"",M936&lt;&gt;"",J936&lt;&gt;"",IFERROR(MATCH(INDEX($B:$B,MATCH($C936,$C:$C,0)),IMAGENES!$B:$B,0),-1)&gt;0),"'si'","'no'"))</f>
        <v/>
      </c>
      <c r="P936" t="str">
        <f t="shared" si="224"/>
        <v/>
      </c>
      <c r="Q936" t="str">
        <f t="shared" si="225"/>
        <v/>
      </c>
      <c r="R936" t="str">
        <f t="shared" si="226"/>
        <v/>
      </c>
      <c r="S936" t="str">
        <f t="shared" si="227"/>
        <v/>
      </c>
      <c r="T936" t="str">
        <f t="shared" si="228"/>
        <v/>
      </c>
      <c r="U936" t="str">
        <f t="shared" si="229"/>
        <v/>
      </c>
      <c r="V936" t="str">
        <f>IF($T936="","",INDEX(CATEGORIAS!$A:$A,MATCH($T936,CATEGORIAS!$B:$B,0)))</f>
        <v/>
      </c>
      <c r="W936" t="str">
        <f>IF($U936="","",INDEX(SUBCATEGORIAS!$A:$A,MATCH($U936,SUBCATEGORIAS!$B:$B,0)))</f>
        <v/>
      </c>
      <c r="X936" t="str">
        <f t="shared" si="230"/>
        <v/>
      </c>
      <c r="Y936" t="str">
        <f t="shared" si="235"/>
        <v/>
      </c>
      <c r="Z936" t="str">
        <f t="shared" si="236"/>
        <v/>
      </c>
      <c r="AB936">
        <v>934</v>
      </c>
      <c r="AC936" t="str">
        <f t="shared" si="239"/>
        <v/>
      </c>
      <c r="AD936" t="str">
        <f>IFERROR(IF(MATCH($AC927,$P:$P,0)&gt;0,CONCATENATE("disponible: ",INDEX($Z:$Z,MATCH($AC927,$P:$P,0)),","),0),"")</f>
        <v>disponible: 'si',</v>
      </c>
      <c r="AI936" t="str">
        <f>IF($D936="","",INDEX(CATEGORIAS!$A:$A,MATCH($D936,CATEGORIAS!$B:$B,0)))</f>
        <v/>
      </c>
      <c r="AJ936" t="str">
        <f>IF($E936="","",INDEX(SUBCATEGORIAS!$A:$A,MATCH($E936,SUBCATEGORIAS!$B:$B,0)))</f>
        <v/>
      </c>
      <c r="AK936" t="str">
        <f t="shared" si="231"/>
        <v/>
      </c>
      <c r="AM936" s="2" t="str">
        <f t="shared" si="237"/>
        <v/>
      </c>
      <c r="AN936" t="str">
        <f t="shared" si="238"/>
        <v/>
      </c>
      <c r="AO936" t="str">
        <f t="shared" si="232"/>
        <v/>
      </c>
      <c r="AP936" t="str">
        <f t="shared" si="233"/>
        <v/>
      </c>
    </row>
    <row r="937" spans="1:42" x14ac:dyDescent="0.25">
      <c r="A937" t="str">
        <f>IF(C937="","",MAX($A$2:A936)+1)</f>
        <v/>
      </c>
      <c r="B937" s="3" t="str">
        <f>IF(C937="","",IF(COUNTIF($C$2:$C936,$C937)=0,MAX($B$2:$B936)+1,""))</f>
        <v/>
      </c>
      <c r="L937" t="s">
        <v>625</v>
      </c>
      <c r="M937" s="3" t="str">
        <f t="shared" si="234"/>
        <v/>
      </c>
      <c r="N937" s="3" t="str">
        <f>IF(C937="","",IF(AND(C937&lt;&gt;"",D937&lt;&gt;"",E937&lt;&gt;"",I937&lt;&gt;"",M937&lt;&gt;"",J937&lt;&gt;"",IFERROR(MATCH(INDEX($B:$B,MATCH($C937,$C:$C,0)),IMAGENES!$B:$B,0),-1)&gt;0),"'si'","'no'"))</f>
        <v/>
      </c>
      <c r="P937" t="str">
        <f t="shared" si="224"/>
        <v/>
      </c>
      <c r="Q937" t="str">
        <f t="shared" si="225"/>
        <v/>
      </c>
      <c r="R937" t="str">
        <f t="shared" si="226"/>
        <v/>
      </c>
      <c r="S937" t="str">
        <f t="shared" si="227"/>
        <v/>
      </c>
      <c r="T937" t="str">
        <f t="shared" si="228"/>
        <v/>
      </c>
      <c r="U937" t="str">
        <f t="shared" si="229"/>
        <v/>
      </c>
      <c r="V937" t="str">
        <f>IF($T937="","",INDEX(CATEGORIAS!$A:$A,MATCH($T937,CATEGORIAS!$B:$B,0)))</f>
        <v/>
      </c>
      <c r="W937" t="str">
        <f>IF($U937="","",INDEX(SUBCATEGORIAS!$A:$A,MATCH($U937,SUBCATEGORIAS!$B:$B,0)))</f>
        <v/>
      </c>
      <c r="X937" t="str">
        <f t="shared" si="230"/>
        <v/>
      </c>
      <c r="Y937" t="str">
        <f t="shared" si="235"/>
        <v/>
      </c>
      <c r="Z937" t="str">
        <f t="shared" si="236"/>
        <v/>
      </c>
      <c r="AB937">
        <v>935</v>
      </c>
      <c r="AC937" t="str">
        <f t="shared" si="239"/>
        <v/>
      </c>
      <c r="AD937" t="str">
        <f>IFERROR(IF(MATCH($AC927,$P:$P,0)&gt;0,"},",0),"")</f>
        <v>},</v>
      </c>
      <c r="AI937" t="str">
        <f>IF($D937="","",INDEX(CATEGORIAS!$A:$A,MATCH($D937,CATEGORIAS!$B:$B,0)))</f>
        <v/>
      </c>
      <c r="AJ937" t="str">
        <f>IF($E937="","",INDEX(SUBCATEGORIAS!$A:$A,MATCH($E937,SUBCATEGORIAS!$B:$B,0)))</f>
        <v/>
      </c>
      <c r="AK937" t="str">
        <f t="shared" si="231"/>
        <v/>
      </c>
      <c r="AM937" s="2" t="str">
        <f t="shared" si="237"/>
        <v/>
      </c>
      <c r="AN937" t="str">
        <f t="shared" si="238"/>
        <v/>
      </c>
      <c r="AO937" t="str">
        <f t="shared" si="232"/>
        <v/>
      </c>
      <c r="AP937" t="str">
        <f t="shared" si="233"/>
        <v/>
      </c>
    </row>
    <row r="938" spans="1:42" x14ac:dyDescent="0.25">
      <c r="A938" t="str">
        <f>IF(C938="","",MAX($A$2:A937)+1)</f>
        <v/>
      </c>
      <c r="B938" s="3" t="str">
        <f>IF(C938="","",IF(COUNTIF($C$2:$C937,$C938)=0,MAX($B$2:$B937)+1,""))</f>
        <v/>
      </c>
      <c r="L938" t="s">
        <v>625</v>
      </c>
      <c r="M938" s="3" t="str">
        <f t="shared" si="234"/>
        <v/>
      </c>
      <c r="N938" s="3" t="str">
        <f>IF(C938="","",IF(AND(C938&lt;&gt;"",D938&lt;&gt;"",E938&lt;&gt;"",I938&lt;&gt;"",M938&lt;&gt;"",J938&lt;&gt;"",IFERROR(MATCH(INDEX($B:$B,MATCH($C938,$C:$C,0)),IMAGENES!$B:$B,0),-1)&gt;0),"'si'","'no'"))</f>
        <v/>
      </c>
      <c r="P938" t="str">
        <f t="shared" si="224"/>
        <v/>
      </c>
      <c r="Q938" t="str">
        <f t="shared" si="225"/>
        <v/>
      </c>
      <c r="R938" t="str">
        <f t="shared" si="226"/>
        <v/>
      </c>
      <c r="S938" t="str">
        <f t="shared" si="227"/>
        <v/>
      </c>
      <c r="T938" t="str">
        <f t="shared" si="228"/>
        <v/>
      </c>
      <c r="U938" t="str">
        <f t="shared" si="229"/>
        <v/>
      </c>
      <c r="V938" t="str">
        <f>IF($T938="","",INDEX(CATEGORIAS!$A:$A,MATCH($T938,CATEGORIAS!$B:$B,0)))</f>
        <v/>
      </c>
      <c r="W938" t="str">
        <f>IF($U938="","",INDEX(SUBCATEGORIAS!$A:$A,MATCH($U938,SUBCATEGORIAS!$B:$B,0)))</f>
        <v/>
      </c>
      <c r="X938" t="str">
        <f t="shared" si="230"/>
        <v/>
      </c>
      <c r="Y938" t="str">
        <f t="shared" si="235"/>
        <v/>
      </c>
      <c r="Z938" t="str">
        <f t="shared" si="236"/>
        <v/>
      </c>
      <c r="AB938">
        <v>936</v>
      </c>
      <c r="AC938">
        <f t="shared" si="239"/>
        <v>86</v>
      </c>
      <c r="AD938" t="str">
        <f>IFERROR(IF(MATCH($AC938,$P:$P,0)&gt;0,"{",0),"")</f>
        <v>{</v>
      </c>
      <c r="AI938" t="str">
        <f>IF($D938="","",INDEX(CATEGORIAS!$A:$A,MATCH($D938,CATEGORIAS!$B:$B,0)))</f>
        <v/>
      </c>
      <c r="AJ938" t="str">
        <f>IF($E938="","",INDEX(SUBCATEGORIAS!$A:$A,MATCH($E938,SUBCATEGORIAS!$B:$B,0)))</f>
        <v/>
      </c>
      <c r="AK938" t="str">
        <f t="shared" si="231"/>
        <v/>
      </c>
      <c r="AM938" s="2" t="str">
        <f t="shared" si="237"/>
        <v/>
      </c>
      <c r="AN938" t="str">
        <f t="shared" si="238"/>
        <v/>
      </c>
      <c r="AO938" t="str">
        <f t="shared" si="232"/>
        <v/>
      </c>
      <c r="AP938" t="str">
        <f t="shared" si="233"/>
        <v/>
      </c>
    </row>
    <row r="939" spans="1:42" x14ac:dyDescent="0.25">
      <c r="A939" t="str">
        <f>IF(C939="","",MAX($A$2:A938)+1)</f>
        <v/>
      </c>
      <c r="B939" s="3" t="str">
        <f>IF(C939="","",IF(COUNTIF($C$2:$C938,$C939)=0,MAX($B$2:$B938)+1,""))</f>
        <v/>
      </c>
      <c r="L939" t="s">
        <v>625</v>
      </c>
      <c r="M939" s="3" t="str">
        <f t="shared" si="234"/>
        <v/>
      </c>
      <c r="N939" s="3" t="str">
        <f>IF(C939="","",IF(AND(C939&lt;&gt;"",D939&lt;&gt;"",E939&lt;&gt;"",I939&lt;&gt;"",M939&lt;&gt;"",J939&lt;&gt;"",IFERROR(MATCH(INDEX($B:$B,MATCH($C939,$C:$C,0)),IMAGENES!$B:$B,0),-1)&gt;0),"'si'","'no'"))</f>
        <v/>
      </c>
      <c r="P939" t="str">
        <f t="shared" si="224"/>
        <v/>
      </c>
      <c r="Q939" t="str">
        <f t="shared" si="225"/>
        <v/>
      </c>
      <c r="R939" t="str">
        <f t="shared" si="226"/>
        <v/>
      </c>
      <c r="S939" t="str">
        <f t="shared" si="227"/>
        <v/>
      </c>
      <c r="T939" t="str">
        <f t="shared" si="228"/>
        <v/>
      </c>
      <c r="U939" t="str">
        <f t="shared" si="229"/>
        <v/>
      </c>
      <c r="V939" t="str">
        <f>IF($T939="","",INDEX(CATEGORIAS!$A:$A,MATCH($T939,CATEGORIAS!$B:$B,0)))</f>
        <v/>
      </c>
      <c r="W939" t="str">
        <f>IF($U939="","",INDEX(SUBCATEGORIAS!$A:$A,MATCH($U939,SUBCATEGORIAS!$B:$B,0)))</f>
        <v/>
      </c>
      <c r="X939" t="str">
        <f t="shared" si="230"/>
        <v/>
      </c>
      <c r="Y939" t="str">
        <f t="shared" si="235"/>
        <v/>
      </c>
      <c r="Z939" t="str">
        <f t="shared" si="236"/>
        <v/>
      </c>
      <c r="AB939">
        <v>937</v>
      </c>
      <c r="AC939" t="str">
        <f t="shared" si="239"/>
        <v/>
      </c>
      <c r="AD939" t="str">
        <f>IFERROR(IF(MATCH($AC938,$P:$P,0)&gt;0,CONCATENATE("id_articulo: ",$AC938,","),0),"")</f>
        <v>id_articulo: 86,</v>
      </c>
      <c r="AI939" t="str">
        <f>IF($D939="","",INDEX(CATEGORIAS!$A:$A,MATCH($D939,CATEGORIAS!$B:$B,0)))</f>
        <v/>
      </c>
      <c r="AJ939" t="str">
        <f>IF($E939="","",INDEX(SUBCATEGORIAS!$A:$A,MATCH($E939,SUBCATEGORIAS!$B:$B,0)))</f>
        <v/>
      </c>
      <c r="AK939" t="str">
        <f t="shared" si="231"/>
        <v/>
      </c>
      <c r="AM939" s="2" t="str">
        <f t="shared" si="237"/>
        <v/>
      </c>
      <c r="AN939" t="str">
        <f t="shared" si="238"/>
        <v/>
      </c>
      <c r="AO939" t="str">
        <f t="shared" si="232"/>
        <v/>
      </c>
      <c r="AP939" t="str">
        <f t="shared" si="233"/>
        <v/>
      </c>
    </row>
    <row r="940" spans="1:42" x14ac:dyDescent="0.25">
      <c r="A940" t="str">
        <f>IF(C940="","",MAX($A$2:A939)+1)</f>
        <v/>
      </c>
      <c r="B940" s="3" t="str">
        <f>IF(C940="","",IF(COUNTIF($C$2:$C939,$C940)=0,MAX($B$2:$B939)+1,""))</f>
        <v/>
      </c>
      <c r="L940" t="s">
        <v>625</v>
      </c>
      <c r="M940" s="3" t="str">
        <f t="shared" si="234"/>
        <v/>
      </c>
      <c r="N940" s="3" t="str">
        <f>IF(C940="","",IF(AND(C940&lt;&gt;"",D940&lt;&gt;"",E940&lt;&gt;"",I940&lt;&gt;"",M940&lt;&gt;"",J940&lt;&gt;"",IFERROR(MATCH(INDEX($B:$B,MATCH($C940,$C:$C,0)),IMAGENES!$B:$B,0),-1)&gt;0),"'si'","'no'"))</f>
        <v/>
      </c>
      <c r="P940" t="str">
        <f t="shared" si="224"/>
        <v/>
      </c>
      <c r="Q940" t="str">
        <f t="shared" si="225"/>
        <v/>
      </c>
      <c r="R940" t="str">
        <f t="shared" si="226"/>
        <v/>
      </c>
      <c r="S940" t="str">
        <f t="shared" si="227"/>
        <v/>
      </c>
      <c r="T940" t="str">
        <f t="shared" si="228"/>
        <v/>
      </c>
      <c r="U940" t="str">
        <f t="shared" si="229"/>
        <v/>
      </c>
      <c r="V940" t="str">
        <f>IF($T940="","",INDEX(CATEGORIAS!$A:$A,MATCH($T940,CATEGORIAS!$B:$B,0)))</f>
        <v/>
      </c>
      <c r="W940" t="str">
        <f>IF($U940="","",INDEX(SUBCATEGORIAS!$A:$A,MATCH($U940,SUBCATEGORIAS!$B:$B,0)))</f>
        <v/>
      </c>
      <c r="X940" t="str">
        <f t="shared" si="230"/>
        <v/>
      </c>
      <c r="Y940" t="str">
        <f t="shared" si="235"/>
        <v/>
      </c>
      <c r="Z940" t="str">
        <f t="shared" si="236"/>
        <v/>
      </c>
      <c r="AB940">
        <v>938</v>
      </c>
      <c r="AC940" t="str">
        <f t="shared" si="239"/>
        <v/>
      </c>
      <c r="AD940" t="str">
        <f>IFERROR(IF(MATCH($AC938,$P:$P,0)&gt;0,CONCATENATE("nombre: '",INDEX($Q:$Q,MATCH($AC938,$P:$P,0)),"',"),0),"")</f>
        <v>nombre: 'Maquillaje Halloween Cruz',</v>
      </c>
      <c r="AI940" t="str">
        <f>IF($D940="","",INDEX(CATEGORIAS!$A:$A,MATCH($D940,CATEGORIAS!$B:$B,0)))</f>
        <v/>
      </c>
      <c r="AJ940" t="str">
        <f>IF($E940="","",INDEX(SUBCATEGORIAS!$A:$A,MATCH($E940,SUBCATEGORIAS!$B:$B,0)))</f>
        <v/>
      </c>
      <c r="AK940" t="str">
        <f t="shared" si="231"/>
        <v/>
      </c>
      <c r="AM940" s="2" t="str">
        <f t="shared" si="237"/>
        <v/>
      </c>
      <c r="AN940" t="str">
        <f t="shared" si="238"/>
        <v/>
      </c>
      <c r="AO940" t="str">
        <f t="shared" si="232"/>
        <v/>
      </c>
      <c r="AP940" t="str">
        <f t="shared" si="233"/>
        <v/>
      </c>
    </row>
    <row r="941" spans="1:42" x14ac:dyDescent="0.25">
      <c r="A941" t="str">
        <f>IF(C941="","",MAX($A$2:A940)+1)</f>
        <v/>
      </c>
      <c r="B941" s="3" t="str">
        <f>IF(C941="","",IF(COUNTIF($C$2:$C940,$C941)=0,MAX($B$2:$B940)+1,""))</f>
        <v/>
      </c>
      <c r="L941" t="s">
        <v>625</v>
      </c>
      <c r="M941" s="3" t="str">
        <f t="shared" si="234"/>
        <v/>
      </c>
      <c r="N941" s="3" t="str">
        <f>IF(C941="","",IF(AND(C941&lt;&gt;"",D941&lt;&gt;"",E941&lt;&gt;"",I941&lt;&gt;"",M941&lt;&gt;"",J941&lt;&gt;"",IFERROR(MATCH(INDEX($B:$B,MATCH($C941,$C:$C,0)),IMAGENES!$B:$B,0),-1)&gt;0),"'si'","'no'"))</f>
        <v/>
      </c>
      <c r="P941" t="str">
        <f t="shared" si="224"/>
        <v/>
      </c>
      <c r="Q941" t="str">
        <f t="shared" si="225"/>
        <v/>
      </c>
      <c r="R941" t="str">
        <f t="shared" si="226"/>
        <v/>
      </c>
      <c r="S941" t="str">
        <f t="shared" si="227"/>
        <v/>
      </c>
      <c r="T941" t="str">
        <f t="shared" si="228"/>
        <v/>
      </c>
      <c r="U941" t="str">
        <f t="shared" si="229"/>
        <v/>
      </c>
      <c r="V941" t="str">
        <f>IF($T941="","",INDEX(CATEGORIAS!$A:$A,MATCH($T941,CATEGORIAS!$B:$B,0)))</f>
        <v/>
      </c>
      <c r="W941" t="str">
        <f>IF($U941="","",INDEX(SUBCATEGORIAS!$A:$A,MATCH($U941,SUBCATEGORIAS!$B:$B,0)))</f>
        <v/>
      </c>
      <c r="X941" t="str">
        <f t="shared" si="230"/>
        <v/>
      </c>
      <c r="Y941" t="str">
        <f t="shared" si="235"/>
        <v/>
      </c>
      <c r="Z941" t="str">
        <f t="shared" si="236"/>
        <v/>
      </c>
      <c r="AB941">
        <v>939</v>
      </c>
      <c r="AC941" t="str">
        <f t="shared" si="239"/>
        <v/>
      </c>
      <c r="AD941" t="str">
        <f>IFERROR(IF(MATCH($AC938,$P:$P,0)&gt;0,CONCATENATE("descripcion: '",INDEX($R:$R,MATCH($AC938,$P:$P,0)),"',"),0),"")</f>
        <v>descripcion: 'Maquillaje en forma de cruz',</v>
      </c>
      <c r="AI941" t="str">
        <f>IF($D941="","",INDEX(CATEGORIAS!$A:$A,MATCH($D941,CATEGORIAS!$B:$B,0)))</f>
        <v/>
      </c>
      <c r="AJ941" t="str">
        <f>IF($E941="","",INDEX(SUBCATEGORIAS!$A:$A,MATCH($E941,SUBCATEGORIAS!$B:$B,0)))</f>
        <v/>
      </c>
      <c r="AK941" t="str">
        <f t="shared" si="231"/>
        <v/>
      </c>
      <c r="AM941" s="2" t="str">
        <f t="shared" si="237"/>
        <v/>
      </c>
      <c r="AN941" t="str">
        <f t="shared" si="238"/>
        <v/>
      </c>
      <c r="AO941" t="str">
        <f t="shared" si="232"/>
        <v/>
      </c>
      <c r="AP941" t="str">
        <f t="shared" si="233"/>
        <v/>
      </c>
    </row>
    <row r="942" spans="1:42" x14ac:dyDescent="0.25">
      <c r="A942" t="str">
        <f>IF(C942="","",MAX($A$2:A941)+1)</f>
        <v/>
      </c>
      <c r="B942" s="3" t="str">
        <f>IF(C942="","",IF(COUNTIF($C$2:$C941,$C942)=0,MAX($B$2:$B941)+1,""))</f>
        <v/>
      </c>
      <c r="L942" t="s">
        <v>625</v>
      </c>
      <c r="M942" s="3" t="str">
        <f t="shared" si="234"/>
        <v/>
      </c>
      <c r="N942" s="3" t="str">
        <f>IF(C942="","",IF(AND(C942&lt;&gt;"",D942&lt;&gt;"",E942&lt;&gt;"",I942&lt;&gt;"",M942&lt;&gt;"",J942&lt;&gt;"",IFERROR(MATCH(INDEX($B:$B,MATCH($C942,$C:$C,0)),IMAGENES!$B:$B,0),-1)&gt;0),"'si'","'no'"))</f>
        <v/>
      </c>
      <c r="P942" t="str">
        <f t="shared" si="224"/>
        <v/>
      </c>
      <c r="Q942" t="str">
        <f t="shared" si="225"/>
        <v/>
      </c>
      <c r="R942" t="str">
        <f t="shared" si="226"/>
        <v/>
      </c>
      <c r="S942" t="str">
        <f t="shared" si="227"/>
        <v/>
      </c>
      <c r="T942" t="str">
        <f t="shared" si="228"/>
        <v/>
      </c>
      <c r="U942" t="str">
        <f t="shared" si="229"/>
        <v/>
      </c>
      <c r="V942" t="str">
        <f>IF($T942="","",INDEX(CATEGORIAS!$A:$A,MATCH($T942,CATEGORIAS!$B:$B,0)))</f>
        <v/>
      </c>
      <c r="W942" t="str">
        <f>IF($U942="","",INDEX(SUBCATEGORIAS!$A:$A,MATCH($U942,SUBCATEGORIAS!$B:$B,0)))</f>
        <v/>
      </c>
      <c r="X942" t="str">
        <f t="shared" si="230"/>
        <v/>
      </c>
      <c r="Y942" t="str">
        <f t="shared" si="235"/>
        <v/>
      </c>
      <c r="Z942" t="str">
        <f t="shared" si="236"/>
        <v/>
      </c>
      <c r="AB942">
        <v>940</v>
      </c>
      <c r="AC942" t="str">
        <f t="shared" si="239"/>
        <v/>
      </c>
      <c r="AD942" t="str">
        <f>IFERROR(IF(MATCH($AC938,$P:$P,0)&gt;0,CONCATENATE("descripcion_larga: '",INDEX($S:$S,MATCH($AC938,$P:$P,0)),"',"),0),"")</f>
        <v>descripcion_larga: 'Set de maquillaje de Halloween. Incluye 3 piezas.',</v>
      </c>
      <c r="AI942" t="str">
        <f>IF($D942="","",INDEX(CATEGORIAS!$A:$A,MATCH($D942,CATEGORIAS!$B:$B,0)))</f>
        <v/>
      </c>
      <c r="AJ942" t="str">
        <f>IF($E942="","",INDEX(SUBCATEGORIAS!$A:$A,MATCH($E942,SUBCATEGORIAS!$B:$B,0)))</f>
        <v/>
      </c>
      <c r="AK942" t="str">
        <f t="shared" si="231"/>
        <v/>
      </c>
      <c r="AM942" s="2" t="str">
        <f t="shared" si="237"/>
        <v/>
      </c>
      <c r="AN942" t="str">
        <f t="shared" si="238"/>
        <v/>
      </c>
      <c r="AO942" t="str">
        <f t="shared" si="232"/>
        <v/>
      </c>
      <c r="AP942" t="str">
        <f t="shared" si="233"/>
        <v/>
      </c>
    </row>
    <row r="943" spans="1:42" x14ac:dyDescent="0.25">
      <c r="A943" t="str">
        <f>IF(C943="","",MAX($A$2:A942)+1)</f>
        <v/>
      </c>
      <c r="B943" s="3" t="str">
        <f>IF(C943="","",IF(COUNTIF($C$2:$C942,$C943)=0,MAX($B$2:$B942)+1,""))</f>
        <v/>
      </c>
      <c r="L943" t="s">
        <v>625</v>
      </c>
      <c r="M943" s="3" t="str">
        <f t="shared" si="234"/>
        <v/>
      </c>
      <c r="N943" s="3" t="str">
        <f>IF(C943="","",IF(AND(C943&lt;&gt;"",D943&lt;&gt;"",E943&lt;&gt;"",I943&lt;&gt;"",M943&lt;&gt;"",J943&lt;&gt;"",IFERROR(MATCH(INDEX($B:$B,MATCH($C943,$C:$C,0)),IMAGENES!$B:$B,0),-1)&gt;0),"'si'","'no'"))</f>
        <v/>
      </c>
      <c r="P943" t="str">
        <f t="shared" si="224"/>
        <v/>
      </c>
      <c r="Q943" t="str">
        <f t="shared" si="225"/>
        <v/>
      </c>
      <c r="R943" t="str">
        <f t="shared" si="226"/>
        <v/>
      </c>
      <c r="S943" t="str">
        <f t="shared" si="227"/>
        <v/>
      </c>
      <c r="T943" t="str">
        <f t="shared" si="228"/>
        <v/>
      </c>
      <c r="U943" t="str">
        <f t="shared" si="229"/>
        <v/>
      </c>
      <c r="V943" t="str">
        <f>IF($T943="","",INDEX(CATEGORIAS!$A:$A,MATCH($T943,CATEGORIAS!$B:$B,0)))</f>
        <v/>
      </c>
      <c r="W943" t="str">
        <f>IF($U943="","",INDEX(SUBCATEGORIAS!$A:$A,MATCH($U943,SUBCATEGORIAS!$B:$B,0)))</f>
        <v/>
      </c>
      <c r="X943" t="str">
        <f t="shared" si="230"/>
        <v/>
      </c>
      <c r="Y943" t="str">
        <f t="shared" si="235"/>
        <v/>
      </c>
      <c r="Z943" t="str">
        <f t="shared" si="236"/>
        <v/>
      </c>
      <c r="AB943">
        <v>941</v>
      </c>
      <c r="AC943" t="str">
        <f t="shared" si="239"/>
        <v/>
      </c>
      <c r="AD943" t="str">
        <f>IFERROR(IF(MATCH($AC938,$P:$P,0)&gt;0,CONCATENATE("id_categoria: '",INDEX($V:$V,MATCH($AC938,$P:$P,0)),"',"),0),"")</f>
        <v>id_categoria: '7',</v>
      </c>
      <c r="AI943" t="str">
        <f>IF($D943="","",INDEX(CATEGORIAS!$A:$A,MATCH($D943,CATEGORIAS!$B:$B,0)))</f>
        <v/>
      </c>
      <c r="AJ943" t="str">
        <f>IF($E943="","",INDEX(SUBCATEGORIAS!$A:$A,MATCH($E943,SUBCATEGORIAS!$B:$B,0)))</f>
        <v/>
      </c>
      <c r="AK943" t="str">
        <f t="shared" si="231"/>
        <v/>
      </c>
      <c r="AM943" s="2" t="str">
        <f t="shared" si="237"/>
        <v/>
      </c>
      <c r="AN943" t="str">
        <f t="shared" si="238"/>
        <v/>
      </c>
      <c r="AO943" t="str">
        <f t="shared" si="232"/>
        <v/>
      </c>
      <c r="AP943" t="str">
        <f t="shared" si="233"/>
        <v/>
      </c>
    </row>
    <row r="944" spans="1:42" x14ac:dyDescent="0.25">
      <c r="A944" t="str">
        <f>IF(C944="","",MAX($A$2:A943)+1)</f>
        <v/>
      </c>
      <c r="B944" s="3" t="str">
        <f>IF(C944="","",IF(COUNTIF($C$2:$C943,$C944)=0,MAX($B$2:$B943)+1,""))</f>
        <v/>
      </c>
      <c r="L944" t="s">
        <v>625</v>
      </c>
      <c r="M944" s="3" t="str">
        <f t="shared" si="234"/>
        <v/>
      </c>
      <c r="N944" s="3" t="str">
        <f>IF(C944="","",IF(AND(C944&lt;&gt;"",D944&lt;&gt;"",E944&lt;&gt;"",I944&lt;&gt;"",M944&lt;&gt;"",J944&lt;&gt;"",IFERROR(MATCH(INDEX($B:$B,MATCH($C944,$C:$C,0)),IMAGENES!$B:$B,0),-1)&gt;0),"'si'","'no'"))</f>
        <v/>
      </c>
      <c r="P944" t="str">
        <f t="shared" si="224"/>
        <v/>
      </c>
      <c r="Q944" t="str">
        <f t="shared" si="225"/>
        <v/>
      </c>
      <c r="R944" t="str">
        <f t="shared" si="226"/>
        <v/>
      </c>
      <c r="S944" t="str">
        <f t="shared" si="227"/>
        <v/>
      </c>
      <c r="T944" t="str">
        <f t="shared" si="228"/>
        <v/>
      </c>
      <c r="U944" t="str">
        <f t="shared" si="229"/>
        <v/>
      </c>
      <c r="V944" t="str">
        <f>IF($T944="","",INDEX(CATEGORIAS!$A:$A,MATCH($T944,CATEGORIAS!$B:$B,0)))</f>
        <v/>
      </c>
      <c r="W944" t="str">
        <f>IF($U944="","",INDEX(SUBCATEGORIAS!$A:$A,MATCH($U944,SUBCATEGORIAS!$B:$B,0)))</f>
        <v/>
      </c>
      <c r="X944" t="str">
        <f t="shared" si="230"/>
        <v/>
      </c>
      <c r="Y944" t="str">
        <f t="shared" si="235"/>
        <v/>
      </c>
      <c r="Z944" t="str">
        <f t="shared" si="236"/>
        <v/>
      </c>
      <c r="AB944">
        <v>942</v>
      </c>
      <c r="AC944" t="str">
        <f t="shared" si="239"/>
        <v/>
      </c>
      <c r="AD944" t="str">
        <f>IFERROR(IF(MATCH($AC938,$P:$P,0)&gt;0,CONCATENATE("id_subcategoria: '",INDEX($W:$W,MATCH($AC938,$P:$P,0)),"',"),0),"")</f>
        <v>id_subcategoria: '36',</v>
      </c>
      <c r="AI944" t="str">
        <f>IF($D944="","",INDEX(CATEGORIAS!$A:$A,MATCH($D944,CATEGORIAS!$B:$B,0)))</f>
        <v/>
      </c>
      <c r="AJ944" t="str">
        <f>IF($E944="","",INDEX(SUBCATEGORIAS!$A:$A,MATCH($E944,SUBCATEGORIAS!$B:$B,0)))</f>
        <v/>
      </c>
      <c r="AK944" t="str">
        <f t="shared" si="231"/>
        <v/>
      </c>
      <c r="AM944" s="2" t="str">
        <f t="shared" si="237"/>
        <v/>
      </c>
      <c r="AN944" t="str">
        <f t="shared" si="238"/>
        <v/>
      </c>
      <c r="AO944" t="str">
        <f t="shared" si="232"/>
        <v/>
      </c>
      <c r="AP944" t="str">
        <f t="shared" si="233"/>
        <v/>
      </c>
    </row>
    <row r="945" spans="1:42" x14ac:dyDescent="0.25">
      <c r="A945" t="str">
        <f>IF(C945="","",MAX($A$2:A944)+1)</f>
        <v/>
      </c>
      <c r="B945" s="3" t="str">
        <f>IF(C945="","",IF(COUNTIF($C$2:$C944,$C945)=0,MAX($B$2:$B944)+1,""))</f>
        <v/>
      </c>
      <c r="L945" t="s">
        <v>625</v>
      </c>
      <c r="M945" s="3" t="str">
        <f t="shared" si="234"/>
        <v/>
      </c>
      <c r="N945" s="3" t="str">
        <f>IF(C945="","",IF(AND(C945&lt;&gt;"",D945&lt;&gt;"",E945&lt;&gt;"",I945&lt;&gt;"",M945&lt;&gt;"",J945&lt;&gt;"",IFERROR(MATCH(INDEX($B:$B,MATCH($C945,$C:$C,0)),IMAGENES!$B:$B,0),-1)&gt;0),"'si'","'no'"))</f>
        <v/>
      </c>
      <c r="P945" t="str">
        <f t="shared" si="224"/>
        <v/>
      </c>
      <c r="Q945" t="str">
        <f t="shared" si="225"/>
        <v/>
      </c>
      <c r="R945" t="str">
        <f t="shared" si="226"/>
        <v/>
      </c>
      <c r="S945" t="str">
        <f t="shared" si="227"/>
        <v/>
      </c>
      <c r="T945" t="str">
        <f t="shared" si="228"/>
        <v/>
      </c>
      <c r="U945" t="str">
        <f t="shared" si="229"/>
        <v/>
      </c>
      <c r="V945" t="str">
        <f>IF($T945="","",INDEX(CATEGORIAS!$A:$A,MATCH($T945,CATEGORIAS!$B:$B,0)))</f>
        <v/>
      </c>
      <c r="W945" t="str">
        <f>IF($U945="","",INDEX(SUBCATEGORIAS!$A:$A,MATCH($U945,SUBCATEGORIAS!$B:$B,0)))</f>
        <v/>
      </c>
      <c r="X945" t="str">
        <f t="shared" si="230"/>
        <v/>
      </c>
      <c r="Y945" t="str">
        <f t="shared" si="235"/>
        <v/>
      </c>
      <c r="Z945" t="str">
        <f t="shared" si="236"/>
        <v/>
      </c>
      <c r="AB945">
        <v>943</v>
      </c>
      <c r="AC945" t="str">
        <f t="shared" si="239"/>
        <v/>
      </c>
      <c r="AD945" t="str">
        <f>IFERROR(IF(MATCH($AC938,$P:$P,0)&gt;0,CONCATENATE("precio: ",INDEX($X:$X,MATCH($AC938,$P:$P,0)),","),0),"")</f>
        <v>precio: 1500,</v>
      </c>
      <c r="AI945" t="str">
        <f>IF($D945="","",INDEX(CATEGORIAS!$A:$A,MATCH($D945,CATEGORIAS!$B:$B,0)))</f>
        <v/>
      </c>
      <c r="AJ945" t="str">
        <f>IF($E945="","",INDEX(SUBCATEGORIAS!$A:$A,MATCH($E945,SUBCATEGORIAS!$B:$B,0)))</f>
        <v/>
      </c>
      <c r="AK945" t="str">
        <f t="shared" si="231"/>
        <v/>
      </c>
      <c r="AM945" s="2" t="str">
        <f t="shared" si="237"/>
        <v/>
      </c>
      <c r="AN945" t="str">
        <f t="shared" si="238"/>
        <v/>
      </c>
      <c r="AO945" t="str">
        <f t="shared" si="232"/>
        <v/>
      </c>
      <c r="AP945" t="str">
        <f t="shared" si="233"/>
        <v/>
      </c>
    </row>
    <row r="946" spans="1:42" x14ac:dyDescent="0.25">
      <c r="A946" t="str">
        <f>IF(C946="","",MAX($A$2:A945)+1)</f>
        <v/>
      </c>
      <c r="B946" s="3" t="str">
        <f>IF(C946="","",IF(COUNTIF($C$2:$C945,$C946)=0,MAX($B$2:$B945)+1,""))</f>
        <v/>
      </c>
      <c r="L946" t="s">
        <v>625</v>
      </c>
      <c r="M946" s="3" t="str">
        <f t="shared" si="234"/>
        <v/>
      </c>
      <c r="N946" s="3" t="str">
        <f>IF(C946="","",IF(AND(C946&lt;&gt;"",D946&lt;&gt;"",E946&lt;&gt;"",I946&lt;&gt;"",M946&lt;&gt;"",J946&lt;&gt;"",IFERROR(MATCH(INDEX($B:$B,MATCH($C946,$C:$C,0)),IMAGENES!$B:$B,0),-1)&gt;0),"'si'","'no'"))</f>
        <v/>
      </c>
      <c r="P946" t="str">
        <f t="shared" si="224"/>
        <v/>
      </c>
      <c r="Q946" t="str">
        <f t="shared" si="225"/>
        <v/>
      </c>
      <c r="R946" t="str">
        <f t="shared" si="226"/>
        <v/>
      </c>
      <c r="S946" t="str">
        <f t="shared" si="227"/>
        <v/>
      </c>
      <c r="T946" t="str">
        <f t="shared" si="228"/>
        <v/>
      </c>
      <c r="U946" t="str">
        <f t="shared" si="229"/>
        <v/>
      </c>
      <c r="V946" t="str">
        <f>IF($T946="","",INDEX(CATEGORIAS!$A:$A,MATCH($T946,CATEGORIAS!$B:$B,0)))</f>
        <v/>
      </c>
      <c r="W946" t="str">
        <f>IF($U946="","",INDEX(SUBCATEGORIAS!$A:$A,MATCH($U946,SUBCATEGORIAS!$B:$B,0)))</f>
        <v/>
      </c>
      <c r="X946" t="str">
        <f t="shared" si="230"/>
        <v/>
      </c>
      <c r="Y946" t="str">
        <f t="shared" si="235"/>
        <v/>
      </c>
      <c r="Z946" t="str">
        <f t="shared" si="236"/>
        <v/>
      </c>
      <c r="AB946">
        <v>944</v>
      </c>
      <c r="AC946" t="str">
        <f t="shared" si="239"/>
        <v/>
      </c>
      <c r="AD946" t="str">
        <f>IFERROR(IF(MATCH($AC938,$P:$P,0)&gt;0,CONCATENATE("video: ",IF(OR(INDEX($Y:$Y,MATCH($AC938,$P:$P,0))=0,INDEX($Y:$Y,MATCH($AC938,$P:$P,0))=" ",INDEX($Y:$Y,MATCH($AC938,$P:$P,0))=""),CONCATENATE(CHAR(39),CHAR(39)),CONCATENATE(CHAR(39),INDEX($Y:$Y,MATCH($AC938,$P:$P,0)),CHAR(39))),","),0),"")</f>
        <v>video: '',</v>
      </c>
      <c r="AI946" t="str">
        <f>IF($D946="","",INDEX(CATEGORIAS!$A:$A,MATCH($D946,CATEGORIAS!$B:$B,0)))</f>
        <v/>
      </c>
      <c r="AJ946" t="str">
        <f>IF($E946="","",INDEX(SUBCATEGORIAS!$A:$A,MATCH($E946,SUBCATEGORIAS!$B:$B,0)))</f>
        <v/>
      </c>
      <c r="AK946" t="str">
        <f t="shared" si="231"/>
        <v/>
      </c>
      <c r="AM946" s="2" t="str">
        <f t="shared" si="237"/>
        <v/>
      </c>
      <c r="AN946" t="str">
        <f t="shared" si="238"/>
        <v/>
      </c>
      <c r="AO946" t="str">
        <f t="shared" si="232"/>
        <v/>
      </c>
      <c r="AP946" t="str">
        <f t="shared" si="233"/>
        <v/>
      </c>
    </row>
    <row r="947" spans="1:42" x14ac:dyDescent="0.25">
      <c r="A947" t="str">
        <f>IF(C947="","",MAX($A$2:A946)+1)</f>
        <v/>
      </c>
      <c r="B947" s="3" t="str">
        <f>IF(C947="","",IF(COUNTIF($C$2:$C946,$C947)=0,MAX($B$2:$B946)+1,""))</f>
        <v/>
      </c>
      <c r="L947" t="s">
        <v>625</v>
      </c>
      <c r="M947" s="3" t="str">
        <f t="shared" si="234"/>
        <v/>
      </c>
      <c r="N947" s="3" t="str">
        <f>IF(C947="","",IF(AND(C947&lt;&gt;"",D947&lt;&gt;"",E947&lt;&gt;"",I947&lt;&gt;"",M947&lt;&gt;"",J947&lt;&gt;"",IFERROR(MATCH(INDEX($B:$B,MATCH($C947,$C:$C,0)),IMAGENES!$B:$B,0),-1)&gt;0),"'si'","'no'"))</f>
        <v/>
      </c>
      <c r="P947" t="str">
        <f t="shared" si="224"/>
        <v/>
      </c>
      <c r="Q947" t="str">
        <f t="shared" si="225"/>
        <v/>
      </c>
      <c r="R947" t="str">
        <f t="shared" si="226"/>
        <v/>
      </c>
      <c r="S947" t="str">
        <f t="shared" si="227"/>
        <v/>
      </c>
      <c r="T947" t="str">
        <f t="shared" si="228"/>
        <v/>
      </c>
      <c r="U947" t="str">
        <f t="shared" si="229"/>
        <v/>
      </c>
      <c r="V947" t="str">
        <f>IF($T947="","",INDEX(CATEGORIAS!$A:$A,MATCH($T947,CATEGORIAS!$B:$B,0)))</f>
        <v/>
      </c>
      <c r="W947" t="str">
        <f>IF($U947="","",INDEX(SUBCATEGORIAS!$A:$A,MATCH($U947,SUBCATEGORIAS!$B:$B,0)))</f>
        <v/>
      </c>
      <c r="X947" t="str">
        <f t="shared" si="230"/>
        <v/>
      </c>
      <c r="Y947" t="str">
        <f t="shared" si="235"/>
        <v/>
      </c>
      <c r="Z947" t="str">
        <f t="shared" si="236"/>
        <v/>
      </c>
      <c r="AB947">
        <v>945</v>
      </c>
      <c r="AC947" t="str">
        <f t="shared" si="239"/>
        <v/>
      </c>
      <c r="AD947" t="str">
        <f>IFERROR(IF(MATCH($AC938,$P:$P,0)&gt;0,CONCATENATE("disponible: ",INDEX($Z:$Z,MATCH($AC938,$P:$P,0)),","),0),"")</f>
        <v>disponible: 'si',</v>
      </c>
      <c r="AI947" t="str">
        <f>IF($D947="","",INDEX(CATEGORIAS!$A:$A,MATCH($D947,CATEGORIAS!$B:$B,0)))</f>
        <v/>
      </c>
      <c r="AJ947" t="str">
        <f>IF($E947="","",INDEX(SUBCATEGORIAS!$A:$A,MATCH($E947,SUBCATEGORIAS!$B:$B,0)))</f>
        <v/>
      </c>
      <c r="AK947" t="str">
        <f t="shared" si="231"/>
        <v/>
      </c>
      <c r="AM947" s="2" t="str">
        <f t="shared" si="237"/>
        <v/>
      </c>
      <c r="AN947" t="str">
        <f t="shared" si="238"/>
        <v/>
      </c>
      <c r="AO947" t="str">
        <f t="shared" si="232"/>
        <v/>
      </c>
      <c r="AP947" t="str">
        <f t="shared" si="233"/>
        <v/>
      </c>
    </row>
    <row r="948" spans="1:42" x14ac:dyDescent="0.25">
      <c r="A948" t="str">
        <f>IF(C948="","",MAX($A$2:A947)+1)</f>
        <v/>
      </c>
      <c r="B948" s="3" t="str">
        <f>IF(C948="","",IF(COUNTIF($C$2:$C947,$C948)=0,MAX($B$2:$B947)+1,""))</f>
        <v/>
      </c>
      <c r="L948" t="s">
        <v>625</v>
      </c>
      <c r="M948" s="3" t="str">
        <f t="shared" si="234"/>
        <v/>
      </c>
      <c r="N948" s="3" t="str">
        <f>IF(C948="","",IF(AND(C948&lt;&gt;"",D948&lt;&gt;"",E948&lt;&gt;"",I948&lt;&gt;"",M948&lt;&gt;"",J948&lt;&gt;"",IFERROR(MATCH(INDEX($B:$B,MATCH($C948,$C:$C,0)),IMAGENES!$B:$B,0),-1)&gt;0),"'si'","'no'"))</f>
        <v/>
      </c>
      <c r="P948" t="str">
        <f t="shared" si="224"/>
        <v/>
      </c>
      <c r="Q948" t="str">
        <f t="shared" si="225"/>
        <v/>
      </c>
      <c r="R948" t="str">
        <f t="shared" si="226"/>
        <v/>
      </c>
      <c r="S948" t="str">
        <f t="shared" si="227"/>
        <v/>
      </c>
      <c r="T948" t="str">
        <f t="shared" si="228"/>
        <v/>
      </c>
      <c r="U948" t="str">
        <f t="shared" si="229"/>
        <v/>
      </c>
      <c r="V948" t="str">
        <f>IF($T948="","",INDEX(CATEGORIAS!$A:$A,MATCH($T948,CATEGORIAS!$B:$B,0)))</f>
        <v/>
      </c>
      <c r="W948" t="str">
        <f>IF($U948="","",INDEX(SUBCATEGORIAS!$A:$A,MATCH($U948,SUBCATEGORIAS!$B:$B,0)))</f>
        <v/>
      </c>
      <c r="X948" t="str">
        <f t="shared" si="230"/>
        <v/>
      </c>
      <c r="Y948" t="str">
        <f t="shared" si="235"/>
        <v/>
      </c>
      <c r="Z948" t="str">
        <f t="shared" si="236"/>
        <v/>
      </c>
      <c r="AB948">
        <v>946</v>
      </c>
      <c r="AC948" t="str">
        <f t="shared" si="239"/>
        <v/>
      </c>
      <c r="AD948" t="str">
        <f>IFERROR(IF(MATCH($AC938,$P:$P,0)&gt;0,"},",0),"")</f>
        <v>},</v>
      </c>
      <c r="AI948" t="str">
        <f>IF($D948="","",INDEX(CATEGORIAS!$A:$A,MATCH($D948,CATEGORIAS!$B:$B,0)))</f>
        <v/>
      </c>
      <c r="AJ948" t="str">
        <f>IF($E948="","",INDEX(SUBCATEGORIAS!$A:$A,MATCH($E948,SUBCATEGORIAS!$B:$B,0)))</f>
        <v/>
      </c>
      <c r="AK948" t="str">
        <f t="shared" si="231"/>
        <v/>
      </c>
      <c r="AM948" s="2" t="str">
        <f t="shared" si="237"/>
        <v/>
      </c>
      <c r="AN948" t="str">
        <f t="shared" si="238"/>
        <v/>
      </c>
      <c r="AO948" t="str">
        <f t="shared" si="232"/>
        <v/>
      </c>
      <c r="AP948" t="str">
        <f t="shared" si="233"/>
        <v/>
      </c>
    </row>
    <row r="949" spans="1:42" x14ac:dyDescent="0.25">
      <c r="A949" t="str">
        <f>IF(C949="","",MAX($A$2:A948)+1)</f>
        <v/>
      </c>
      <c r="B949" s="3" t="str">
        <f>IF(C949="","",IF(COUNTIF($C$2:$C948,$C949)=0,MAX($B$2:$B948)+1,""))</f>
        <v/>
      </c>
      <c r="L949" t="s">
        <v>625</v>
      </c>
      <c r="M949" s="3" t="str">
        <f t="shared" si="234"/>
        <v/>
      </c>
      <c r="N949" s="3" t="str">
        <f>IF(C949="","",IF(AND(C949&lt;&gt;"",D949&lt;&gt;"",E949&lt;&gt;"",I949&lt;&gt;"",M949&lt;&gt;"",J949&lt;&gt;"",IFERROR(MATCH(INDEX($B:$B,MATCH($C949,$C:$C,0)),IMAGENES!$B:$B,0),-1)&gt;0),"'si'","'no'"))</f>
        <v/>
      </c>
      <c r="P949" t="str">
        <f t="shared" si="224"/>
        <v/>
      </c>
      <c r="Q949" t="str">
        <f t="shared" si="225"/>
        <v/>
      </c>
      <c r="R949" t="str">
        <f t="shared" si="226"/>
        <v/>
      </c>
      <c r="S949" t="str">
        <f t="shared" si="227"/>
        <v/>
      </c>
      <c r="T949" t="str">
        <f t="shared" si="228"/>
        <v/>
      </c>
      <c r="U949" t="str">
        <f t="shared" si="229"/>
        <v/>
      </c>
      <c r="V949" t="str">
        <f>IF($T949="","",INDEX(CATEGORIAS!$A:$A,MATCH($T949,CATEGORIAS!$B:$B,0)))</f>
        <v/>
      </c>
      <c r="W949" t="str">
        <f>IF($U949="","",INDEX(SUBCATEGORIAS!$A:$A,MATCH($U949,SUBCATEGORIAS!$B:$B,0)))</f>
        <v/>
      </c>
      <c r="X949" t="str">
        <f t="shared" si="230"/>
        <v/>
      </c>
      <c r="Y949" t="str">
        <f t="shared" si="235"/>
        <v/>
      </c>
      <c r="Z949" t="str">
        <f t="shared" si="236"/>
        <v/>
      </c>
      <c r="AB949">
        <v>947</v>
      </c>
      <c r="AC949">
        <f t="shared" si="239"/>
        <v>87</v>
      </c>
      <c r="AD949" t="str">
        <f>IFERROR(IF(MATCH($AC949,$P:$P,0)&gt;0,"{",0),"")</f>
        <v>{</v>
      </c>
      <c r="AI949" t="str">
        <f>IF($D949="","",INDEX(CATEGORIAS!$A:$A,MATCH($D949,CATEGORIAS!$B:$B,0)))</f>
        <v/>
      </c>
      <c r="AJ949" t="str">
        <f>IF($E949="","",INDEX(SUBCATEGORIAS!$A:$A,MATCH($E949,SUBCATEGORIAS!$B:$B,0)))</f>
        <v/>
      </c>
      <c r="AK949" t="str">
        <f t="shared" si="231"/>
        <v/>
      </c>
      <c r="AM949" s="2" t="str">
        <f t="shared" si="237"/>
        <v/>
      </c>
      <c r="AN949" t="str">
        <f t="shared" si="238"/>
        <v/>
      </c>
      <c r="AO949" t="str">
        <f t="shared" si="232"/>
        <v/>
      </c>
      <c r="AP949" t="str">
        <f t="shared" si="233"/>
        <v/>
      </c>
    </row>
    <row r="950" spans="1:42" x14ac:dyDescent="0.25">
      <c r="A950" t="str">
        <f>IF(C950="","",MAX($A$2:A949)+1)</f>
        <v/>
      </c>
      <c r="B950" s="3" t="str">
        <f>IF(C950="","",IF(COUNTIF($C$2:$C949,$C950)=0,MAX($B$2:$B949)+1,""))</f>
        <v/>
      </c>
      <c r="L950" t="s">
        <v>625</v>
      </c>
      <c r="M950" s="3" t="str">
        <f t="shared" si="234"/>
        <v/>
      </c>
      <c r="N950" s="3" t="str">
        <f>IF(C950="","",IF(AND(C950&lt;&gt;"",D950&lt;&gt;"",E950&lt;&gt;"",I950&lt;&gt;"",M950&lt;&gt;"",J950&lt;&gt;"",IFERROR(MATCH(INDEX($B:$B,MATCH($C950,$C:$C,0)),IMAGENES!$B:$B,0),-1)&gt;0),"'si'","'no'"))</f>
        <v/>
      </c>
      <c r="P950" t="str">
        <f t="shared" si="224"/>
        <v/>
      </c>
      <c r="Q950" t="str">
        <f t="shared" si="225"/>
        <v/>
      </c>
      <c r="R950" t="str">
        <f t="shared" si="226"/>
        <v/>
      </c>
      <c r="S950" t="str">
        <f t="shared" si="227"/>
        <v/>
      </c>
      <c r="T950" t="str">
        <f t="shared" si="228"/>
        <v/>
      </c>
      <c r="U950" t="str">
        <f t="shared" si="229"/>
        <v/>
      </c>
      <c r="V950" t="str">
        <f>IF($T950="","",INDEX(CATEGORIAS!$A:$A,MATCH($T950,CATEGORIAS!$B:$B,0)))</f>
        <v/>
      </c>
      <c r="W950" t="str">
        <f>IF($U950="","",INDEX(SUBCATEGORIAS!$A:$A,MATCH($U950,SUBCATEGORIAS!$B:$B,0)))</f>
        <v/>
      </c>
      <c r="X950" t="str">
        <f t="shared" si="230"/>
        <v/>
      </c>
      <c r="Y950" t="str">
        <f t="shared" si="235"/>
        <v/>
      </c>
      <c r="Z950" t="str">
        <f t="shared" si="236"/>
        <v/>
      </c>
      <c r="AB950">
        <v>948</v>
      </c>
      <c r="AC950" t="str">
        <f t="shared" si="239"/>
        <v/>
      </c>
      <c r="AD950" t="str">
        <f>IFERROR(IF(MATCH($AC949,$P:$P,0)&gt;0,CONCATENATE("id_articulo: ",$AC949,","),0),"")</f>
        <v>id_articulo: 87,</v>
      </c>
      <c r="AI950" t="str">
        <f>IF($D950="","",INDEX(CATEGORIAS!$A:$A,MATCH($D950,CATEGORIAS!$B:$B,0)))</f>
        <v/>
      </c>
      <c r="AJ950" t="str">
        <f>IF($E950="","",INDEX(SUBCATEGORIAS!$A:$A,MATCH($E950,SUBCATEGORIAS!$B:$B,0)))</f>
        <v/>
      </c>
      <c r="AK950" t="str">
        <f t="shared" si="231"/>
        <v/>
      </c>
      <c r="AM950" s="2" t="str">
        <f t="shared" si="237"/>
        <v/>
      </c>
      <c r="AN950" t="str">
        <f t="shared" si="238"/>
        <v/>
      </c>
      <c r="AO950" t="str">
        <f t="shared" si="232"/>
        <v/>
      </c>
      <c r="AP950" t="str">
        <f t="shared" si="233"/>
        <v/>
      </c>
    </row>
    <row r="951" spans="1:42" x14ac:dyDescent="0.25">
      <c r="A951" t="str">
        <f>IF(C951="","",MAX($A$2:A950)+1)</f>
        <v/>
      </c>
      <c r="B951" s="3" t="str">
        <f>IF(C951="","",IF(COUNTIF($C$2:$C950,$C951)=0,MAX($B$2:$B950)+1,""))</f>
        <v/>
      </c>
      <c r="L951" t="s">
        <v>625</v>
      </c>
      <c r="M951" s="3" t="str">
        <f t="shared" si="234"/>
        <v/>
      </c>
      <c r="N951" s="3" t="str">
        <f>IF(C951="","",IF(AND(C951&lt;&gt;"",D951&lt;&gt;"",E951&lt;&gt;"",I951&lt;&gt;"",M951&lt;&gt;"",J951&lt;&gt;"",IFERROR(MATCH(INDEX($B:$B,MATCH($C951,$C:$C,0)),IMAGENES!$B:$B,0),-1)&gt;0),"'si'","'no'"))</f>
        <v/>
      </c>
      <c r="P951" t="str">
        <f t="shared" si="224"/>
        <v/>
      </c>
      <c r="Q951" t="str">
        <f t="shared" si="225"/>
        <v/>
      </c>
      <c r="R951" t="str">
        <f t="shared" si="226"/>
        <v/>
      </c>
      <c r="S951" t="str">
        <f t="shared" si="227"/>
        <v/>
      </c>
      <c r="T951" t="str">
        <f t="shared" si="228"/>
        <v/>
      </c>
      <c r="U951" t="str">
        <f t="shared" si="229"/>
        <v/>
      </c>
      <c r="V951" t="str">
        <f>IF($T951="","",INDEX(CATEGORIAS!$A:$A,MATCH($T951,CATEGORIAS!$B:$B,0)))</f>
        <v/>
      </c>
      <c r="W951" t="str">
        <f>IF($U951="","",INDEX(SUBCATEGORIAS!$A:$A,MATCH($U951,SUBCATEGORIAS!$B:$B,0)))</f>
        <v/>
      </c>
      <c r="X951" t="str">
        <f t="shared" si="230"/>
        <v/>
      </c>
      <c r="Y951" t="str">
        <f t="shared" si="235"/>
        <v/>
      </c>
      <c r="Z951" t="str">
        <f t="shared" si="236"/>
        <v/>
      </c>
      <c r="AB951">
        <v>949</v>
      </c>
      <c r="AC951" t="str">
        <f t="shared" si="239"/>
        <v/>
      </c>
      <c r="AD951" t="str">
        <f>IFERROR(IF(MATCH($AC949,$P:$P,0)&gt;0,CONCATENATE("nombre: '",INDEX($Q:$Q,MATCH($AC949,$P:$P,0)),"',"),0),"")</f>
        <v>nombre: 'Maquillaje Halloween Fantasma',</v>
      </c>
      <c r="AI951" t="str">
        <f>IF($D951="","",INDEX(CATEGORIAS!$A:$A,MATCH($D951,CATEGORIAS!$B:$B,0)))</f>
        <v/>
      </c>
      <c r="AJ951" t="str">
        <f>IF($E951="","",INDEX(SUBCATEGORIAS!$A:$A,MATCH($E951,SUBCATEGORIAS!$B:$B,0)))</f>
        <v/>
      </c>
      <c r="AK951" t="str">
        <f t="shared" si="231"/>
        <v/>
      </c>
      <c r="AM951" s="2" t="str">
        <f t="shared" si="237"/>
        <v/>
      </c>
      <c r="AN951" t="str">
        <f t="shared" si="238"/>
        <v/>
      </c>
      <c r="AO951" t="str">
        <f t="shared" si="232"/>
        <v/>
      </c>
      <c r="AP951" t="str">
        <f t="shared" si="233"/>
        <v/>
      </c>
    </row>
    <row r="952" spans="1:42" x14ac:dyDescent="0.25">
      <c r="A952" t="str">
        <f>IF(C952="","",MAX($A$2:A951)+1)</f>
        <v/>
      </c>
      <c r="B952" s="3" t="str">
        <f>IF(C952="","",IF(COUNTIF($C$2:$C951,$C952)=0,MAX($B$2:$B951)+1,""))</f>
        <v/>
      </c>
      <c r="L952" t="s">
        <v>625</v>
      </c>
      <c r="M952" s="3" t="str">
        <f t="shared" si="234"/>
        <v/>
      </c>
      <c r="N952" s="3" t="str">
        <f>IF(C952="","",IF(AND(C952&lt;&gt;"",D952&lt;&gt;"",E952&lt;&gt;"",I952&lt;&gt;"",M952&lt;&gt;"",J952&lt;&gt;"",IFERROR(MATCH(INDEX($B:$B,MATCH($C952,$C:$C,0)),IMAGENES!$B:$B,0),-1)&gt;0),"'si'","'no'"))</f>
        <v/>
      </c>
      <c r="P952" t="str">
        <f t="shared" si="224"/>
        <v/>
      </c>
      <c r="Q952" t="str">
        <f t="shared" si="225"/>
        <v/>
      </c>
      <c r="R952" t="str">
        <f t="shared" si="226"/>
        <v/>
      </c>
      <c r="S952" t="str">
        <f t="shared" si="227"/>
        <v/>
      </c>
      <c r="T952" t="str">
        <f t="shared" si="228"/>
        <v/>
      </c>
      <c r="U952" t="str">
        <f t="shared" si="229"/>
        <v/>
      </c>
      <c r="V952" t="str">
        <f>IF($T952="","",INDEX(CATEGORIAS!$A:$A,MATCH($T952,CATEGORIAS!$B:$B,0)))</f>
        <v/>
      </c>
      <c r="W952" t="str">
        <f>IF($U952="","",INDEX(SUBCATEGORIAS!$A:$A,MATCH($U952,SUBCATEGORIAS!$B:$B,0)))</f>
        <v/>
      </c>
      <c r="X952" t="str">
        <f t="shared" si="230"/>
        <v/>
      </c>
      <c r="Y952" t="str">
        <f t="shared" si="235"/>
        <v/>
      </c>
      <c r="Z952" t="str">
        <f t="shared" si="236"/>
        <v/>
      </c>
      <c r="AB952">
        <v>950</v>
      </c>
      <c r="AC952" t="str">
        <f t="shared" si="239"/>
        <v/>
      </c>
      <c r="AD952" t="str">
        <f>IFERROR(IF(MATCH($AC949,$P:$P,0)&gt;0,CONCATENATE("descripcion: '",INDEX($R:$R,MATCH($AC949,$P:$P,0)),"',"),0),"")</f>
        <v>descripcion: 'Maquillaje en forma de fantasma',</v>
      </c>
      <c r="AI952" t="str">
        <f>IF($D952="","",INDEX(CATEGORIAS!$A:$A,MATCH($D952,CATEGORIAS!$B:$B,0)))</f>
        <v/>
      </c>
      <c r="AJ952" t="str">
        <f>IF($E952="","",INDEX(SUBCATEGORIAS!$A:$A,MATCH($E952,SUBCATEGORIAS!$B:$B,0)))</f>
        <v/>
      </c>
      <c r="AK952" t="str">
        <f t="shared" si="231"/>
        <v/>
      </c>
      <c r="AM952" s="2" t="str">
        <f t="shared" si="237"/>
        <v/>
      </c>
      <c r="AN952" t="str">
        <f t="shared" si="238"/>
        <v/>
      </c>
      <c r="AO952" t="str">
        <f t="shared" si="232"/>
        <v/>
      </c>
      <c r="AP952" t="str">
        <f t="shared" si="233"/>
        <v/>
      </c>
    </row>
    <row r="953" spans="1:42" x14ac:dyDescent="0.25">
      <c r="A953" t="str">
        <f>IF(C953="","",MAX($A$2:A952)+1)</f>
        <v/>
      </c>
      <c r="B953" s="3" t="str">
        <f>IF(C953="","",IF(COUNTIF($C$2:$C952,$C953)=0,MAX($B$2:$B952)+1,""))</f>
        <v/>
      </c>
      <c r="L953" t="s">
        <v>625</v>
      </c>
      <c r="M953" s="3" t="str">
        <f t="shared" si="234"/>
        <v/>
      </c>
      <c r="N953" s="3" t="str">
        <f>IF(C953="","",IF(AND(C953&lt;&gt;"",D953&lt;&gt;"",E953&lt;&gt;"",I953&lt;&gt;"",M953&lt;&gt;"",J953&lt;&gt;"",IFERROR(MATCH(INDEX($B:$B,MATCH($C953,$C:$C,0)),IMAGENES!$B:$B,0),-1)&gt;0),"'si'","'no'"))</f>
        <v/>
      </c>
      <c r="P953" t="str">
        <f t="shared" si="224"/>
        <v/>
      </c>
      <c r="Q953" t="str">
        <f t="shared" si="225"/>
        <v/>
      </c>
      <c r="R953" t="str">
        <f t="shared" si="226"/>
        <v/>
      </c>
      <c r="S953" t="str">
        <f t="shared" si="227"/>
        <v/>
      </c>
      <c r="T953" t="str">
        <f t="shared" si="228"/>
        <v/>
      </c>
      <c r="U953" t="str">
        <f t="shared" si="229"/>
        <v/>
      </c>
      <c r="V953" t="str">
        <f>IF($T953="","",INDEX(CATEGORIAS!$A:$A,MATCH($T953,CATEGORIAS!$B:$B,0)))</f>
        <v/>
      </c>
      <c r="W953" t="str">
        <f>IF($U953="","",INDEX(SUBCATEGORIAS!$A:$A,MATCH($U953,SUBCATEGORIAS!$B:$B,0)))</f>
        <v/>
      </c>
      <c r="X953" t="str">
        <f t="shared" si="230"/>
        <v/>
      </c>
      <c r="Y953" t="str">
        <f t="shared" si="235"/>
        <v/>
      </c>
      <c r="Z953" t="str">
        <f t="shared" si="236"/>
        <v/>
      </c>
      <c r="AB953">
        <v>951</v>
      </c>
      <c r="AC953" t="str">
        <f t="shared" si="239"/>
        <v/>
      </c>
      <c r="AD953" t="str">
        <f>IFERROR(IF(MATCH($AC949,$P:$P,0)&gt;0,CONCATENATE("descripcion_larga: '",INDEX($S:$S,MATCH($AC949,$P:$P,0)),"',"),0),"")</f>
        <v>descripcion_larga: 'Set de maquillaje de Halloween de 7.5x10 cm.',</v>
      </c>
      <c r="AI953" t="str">
        <f>IF($D953="","",INDEX(CATEGORIAS!$A:$A,MATCH($D953,CATEGORIAS!$B:$B,0)))</f>
        <v/>
      </c>
      <c r="AJ953" t="str">
        <f>IF($E953="","",INDEX(SUBCATEGORIAS!$A:$A,MATCH($E953,SUBCATEGORIAS!$B:$B,0)))</f>
        <v/>
      </c>
      <c r="AK953" t="str">
        <f t="shared" si="231"/>
        <v/>
      </c>
      <c r="AM953" s="2" t="str">
        <f t="shared" si="237"/>
        <v/>
      </c>
      <c r="AN953" t="str">
        <f t="shared" si="238"/>
        <v/>
      </c>
      <c r="AO953" t="str">
        <f t="shared" si="232"/>
        <v/>
      </c>
      <c r="AP953" t="str">
        <f t="shared" si="233"/>
        <v/>
      </c>
    </row>
    <row r="954" spans="1:42" x14ac:dyDescent="0.25">
      <c r="A954" t="str">
        <f>IF(C954="","",MAX($A$2:A953)+1)</f>
        <v/>
      </c>
      <c r="B954" s="3" t="str">
        <f>IF(C954="","",IF(COUNTIF($C$2:$C953,$C954)=0,MAX($B$2:$B953)+1,""))</f>
        <v/>
      </c>
      <c r="L954" t="s">
        <v>625</v>
      </c>
      <c r="M954" s="3" t="str">
        <f t="shared" si="234"/>
        <v/>
      </c>
      <c r="N954" s="3" t="str">
        <f>IF(C954="","",IF(AND(C954&lt;&gt;"",D954&lt;&gt;"",E954&lt;&gt;"",I954&lt;&gt;"",M954&lt;&gt;"",J954&lt;&gt;"",IFERROR(MATCH(INDEX($B:$B,MATCH($C954,$C:$C,0)),IMAGENES!$B:$B,0),-1)&gt;0),"'si'","'no'"))</f>
        <v/>
      </c>
      <c r="P954" t="str">
        <f t="shared" si="224"/>
        <v/>
      </c>
      <c r="Q954" t="str">
        <f t="shared" si="225"/>
        <v/>
      </c>
      <c r="R954" t="str">
        <f t="shared" si="226"/>
        <v/>
      </c>
      <c r="S954" t="str">
        <f t="shared" si="227"/>
        <v/>
      </c>
      <c r="T954" t="str">
        <f t="shared" si="228"/>
        <v/>
      </c>
      <c r="U954" t="str">
        <f t="shared" si="229"/>
        <v/>
      </c>
      <c r="V954" t="str">
        <f>IF($T954="","",INDEX(CATEGORIAS!$A:$A,MATCH($T954,CATEGORIAS!$B:$B,0)))</f>
        <v/>
      </c>
      <c r="W954" t="str">
        <f>IF($U954="","",INDEX(SUBCATEGORIAS!$A:$A,MATCH($U954,SUBCATEGORIAS!$B:$B,0)))</f>
        <v/>
      </c>
      <c r="X954" t="str">
        <f t="shared" si="230"/>
        <v/>
      </c>
      <c r="Y954" t="str">
        <f t="shared" si="235"/>
        <v/>
      </c>
      <c r="Z954" t="str">
        <f t="shared" si="236"/>
        <v/>
      </c>
      <c r="AB954">
        <v>952</v>
      </c>
      <c r="AC954" t="str">
        <f t="shared" si="239"/>
        <v/>
      </c>
      <c r="AD954" t="str">
        <f>IFERROR(IF(MATCH($AC949,$P:$P,0)&gt;0,CONCATENATE("id_categoria: '",INDEX($V:$V,MATCH($AC949,$P:$P,0)),"',"),0),"")</f>
        <v>id_categoria: '7',</v>
      </c>
      <c r="AI954" t="str">
        <f>IF($D954="","",INDEX(CATEGORIAS!$A:$A,MATCH($D954,CATEGORIAS!$B:$B,0)))</f>
        <v/>
      </c>
      <c r="AJ954" t="str">
        <f>IF($E954="","",INDEX(SUBCATEGORIAS!$A:$A,MATCH($E954,SUBCATEGORIAS!$B:$B,0)))</f>
        <v/>
      </c>
      <c r="AK954" t="str">
        <f t="shared" si="231"/>
        <v/>
      </c>
      <c r="AM954" s="2" t="str">
        <f t="shared" si="237"/>
        <v/>
      </c>
      <c r="AN954" t="str">
        <f t="shared" si="238"/>
        <v/>
      </c>
      <c r="AO954" t="str">
        <f t="shared" si="232"/>
        <v/>
      </c>
      <c r="AP954" t="str">
        <f t="shared" si="233"/>
        <v/>
      </c>
    </row>
    <row r="955" spans="1:42" x14ac:dyDescent="0.25">
      <c r="A955" t="str">
        <f>IF(C955="","",MAX($A$2:A954)+1)</f>
        <v/>
      </c>
      <c r="B955" s="3" t="str">
        <f>IF(C955="","",IF(COUNTIF($C$2:$C954,$C955)=0,MAX($B$2:$B954)+1,""))</f>
        <v/>
      </c>
      <c r="L955" t="s">
        <v>625</v>
      </c>
      <c r="M955" s="3" t="str">
        <f t="shared" si="234"/>
        <v/>
      </c>
      <c r="N955" s="3" t="str">
        <f>IF(C955="","",IF(AND(C955&lt;&gt;"",D955&lt;&gt;"",E955&lt;&gt;"",I955&lt;&gt;"",M955&lt;&gt;"",J955&lt;&gt;"",IFERROR(MATCH(INDEX($B:$B,MATCH($C955,$C:$C,0)),IMAGENES!$B:$B,0),-1)&gt;0),"'si'","'no'"))</f>
        <v/>
      </c>
      <c r="P955" t="str">
        <f t="shared" si="224"/>
        <v/>
      </c>
      <c r="Q955" t="str">
        <f t="shared" si="225"/>
        <v/>
      </c>
      <c r="R955" t="str">
        <f t="shared" si="226"/>
        <v/>
      </c>
      <c r="S955" t="str">
        <f t="shared" si="227"/>
        <v/>
      </c>
      <c r="T955" t="str">
        <f t="shared" si="228"/>
        <v/>
      </c>
      <c r="U955" t="str">
        <f t="shared" si="229"/>
        <v/>
      </c>
      <c r="V955" t="str">
        <f>IF($T955="","",INDEX(CATEGORIAS!$A:$A,MATCH($T955,CATEGORIAS!$B:$B,0)))</f>
        <v/>
      </c>
      <c r="W955" t="str">
        <f>IF($U955="","",INDEX(SUBCATEGORIAS!$A:$A,MATCH($U955,SUBCATEGORIAS!$B:$B,0)))</f>
        <v/>
      </c>
      <c r="X955" t="str">
        <f t="shared" si="230"/>
        <v/>
      </c>
      <c r="Y955" t="str">
        <f t="shared" si="235"/>
        <v/>
      </c>
      <c r="Z955" t="str">
        <f t="shared" si="236"/>
        <v/>
      </c>
      <c r="AB955">
        <v>953</v>
      </c>
      <c r="AC955" t="str">
        <f t="shared" si="239"/>
        <v/>
      </c>
      <c r="AD955" t="str">
        <f>IFERROR(IF(MATCH($AC949,$P:$P,0)&gt;0,CONCATENATE("id_subcategoria: '",INDEX($W:$W,MATCH($AC949,$P:$P,0)),"',"),0),"")</f>
        <v>id_subcategoria: '36',</v>
      </c>
      <c r="AI955" t="str">
        <f>IF($D955="","",INDEX(CATEGORIAS!$A:$A,MATCH($D955,CATEGORIAS!$B:$B,0)))</f>
        <v/>
      </c>
      <c r="AJ955" t="str">
        <f>IF($E955="","",INDEX(SUBCATEGORIAS!$A:$A,MATCH($E955,SUBCATEGORIAS!$B:$B,0)))</f>
        <v/>
      </c>
      <c r="AK955" t="str">
        <f t="shared" si="231"/>
        <v/>
      </c>
      <c r="AM955" s="2" t="str">
        <f t="shared" si="237"/>
        <v/>
      </c>
      <c r="AN955" t="str">
        <f t="shared" si="238"/>
        <v/>
      </c>
      <c r="AO955" t="str">
        <f t="shared" si="232"/>
        <v/>
      </c>
      <c r="AP955" t="str">
        <f t="shared" si="233"/>
        <v/>
      </c>
    </row>
    <row r="956" spans="1:42" x14ac:dyDescent="0.25">
      <c r="A956" t="str">
        <f>IF(C956="","",MAX($A$2:A955)+1)</f>
        <v/>
      </c>
      <c r="B956" s="3" t="str">
        <f>IF(C956="","",IF(COUNTIF($C$2:$C955,$C956)=0,MAX($B$2:$B955)+1,""))</f>
        <v/>
      </c>
      <c r="L956" t="s">
        <v>625</v>
      </c>
      <c r="M956" s="3" t="str">
        <f t="shared" si="234"/>
        <v/>
      </c>
      <c r="N956" s="3" t="str">
        <f>IF(C956="","",IF(AND(C956&lt;&gt;"",D956&lt;&gt;"",E956&lt;&gt;"",I956&lt;&gt;"",M956&lt;&gt;"",J956&lt;&gt;"",IFERROR(MATCH(INDEX($B:$B,MATCH($C956,$C:$C,0)),IMAGENES!$B:$B,0),-1)&gt;0),"'si'","'no'"))</f>
        <v/>
      </c>
      <c r="P956" t="str">
        <f t="shared" si="224"/>
        <v/>
      </c>
      <c r="Q956" t="str">
        <f t="shared" si="225"/>
        <v/>
      </c>
      <c r="R956" t="str">
        <f t="shared" si="226"/>
        <v/>
      </c>
      <c r="S956" t="str">
        <f t="shared" si="227"/>
        <v/>
      </c>
      <c r="T956" t="str">
        <f t="shared" si="228"/>
        <v/>
      </c>
      <c r="U956" t="str">
        <f t="shared" si="229"/>
        <v/>
      </c>
      <c r="V956" t="str">
        <f>IF($T956="","",INDEX(CATEGORIAS!$A:$A,MATCH($T956,CATEGORIAS!$B:$B,0)))</f>
        <v/>
      </c>
      <c r="W956" t="str">
        <f>IF($U956="","",INDEX(SUBCATEGORIAS!$A:$A,MATCH($U956,SUBCATEGORIAS!$B:$B,0)))</f>
        <v/>
      </c>
      <c r="X956" t="str">
        <f t="shared" si="230"/>
        <v/>
      </c>
      <c r="Y956" t="str">
        <f t="shared" si="235"/>
        <v/>
      </c>
      <c r="Z956" t="str">
        <f t="shared" si="236"/>
        <v/>
      </c>
      <c r="AB956">
        <v>954</v>
      </c>
      <c r="AC956" t="str">
        <f t="shared" si="239"/>
        <v/>
      </c>
      <c r="AD956" t="str">
        <f>IFERROR(IF(MATCH($AC949,$P:$P,0)&gt;0,CONCATENATE("precio: ",INDEX($X:$X,MATCH($AC949,$P:$P,0)),","),0),"")</f>
        <v>precio: 1800,</v>
      </c>
      <c r="AI956" t="str">
        <f>IF($D956="","",INDEX(CATEGORIAS!$A:$A,MATCH($D956,CATEGORIAS!$B:$B,0)))</f>
        <v/>
      </c>
      <c r="AJ956" t="str">
        <f>IF($E956="","",INDEX(SUBCATEGORIAS!$A:$A,MATCH($E956,SUBCATEGORIAS!$B:$B,0)))</f>
        <v/>
      </c>
      <c r="AK956" t="str">
        <f t="shared" si="231"/>
        <v/>
      </c>
      <c r="AM956" s="2" t="str">
        <f t="shared" si="237"/>
        <v/>
      </c>
      <c r="AN956" t="str">
        <f t="shared" si="238"/>
        <v/>
      </c>
      <c r="AO956" t="str">
        <f t="shared" si="232"/>
        <v/>
      </c>
      <c r="AP956" t="str">
        <f t="shared" si="233"/>
        <v/>
      </c>
    </row>
    <row r="957" spans="1:42" x14ac:dyDescent="0.25">
      <c r="A957" t="str">
        <f>IF(C957="","",MAX($A$2:A956)+1)</f>
        <v/>
      </c>
      <c r="B957" s="3" t="str">
        <f>IF(C957="","",IF(COUNTIF($C$2:$C956,$C957)=0,MAX($B$2:$B956)+1,""))</f>
        <v/>
      </c>
      <c r="L957" t="s">
        <v>625</v>
      </c>
      <c r="M957" s="3" t="str">
        <f t="shared" si="234"/>
        <v/>
      </c>
      <c r="N957" s="3" t="str">
        <f>IF(C957="","",IF(AND(C957&lt;&gt;"",D957&lt;&gt;"",E957&lt;&gt;"",I957&lt;&gt;"",M957&lt;&gt;"",J957&lt;&gt;"",IFERROR(MATCH(INDEX($B:$B,MATCH($C957,$C:$C,0)),IMAGENES!$B:$B,0),-1)&gt;0),"'si'","'no'"))</f>
        <v/>
      </c>
      <c r="P957" t="str">
        <f t="shared" si="224"/>
        <v/>
      </c>
      <c r="Q957" t="str">
        <f t="shared" si="225"/>
        <v/>
      </c>
      <c r="R957" t="str">
        <f t="shared" si="226"/>
        <v/>
      </c>
      <c r="S957" t="str">
        <f t="shared" si="227"/>
        <v/>
      </c>
      <c r="T957" t="str">
        <f t="shared" si="228"/>
        <v/>
      </c>
      <c r="U957" t="str">
        <f t="shared" si="229"/>
        <v/>
      </c>
      <c r="V957" t="str">
        <f>IF($T957="","",INDEX(CATEGORIAS!$A:$A,MATCH($T957,CATEGORIAS!$B:$B,0)))</f>
        <v/>
      </c>
      <c r="W957" t="str">
        <f>IF($U957="","",INDEX(SUBCATEGORIAS!$A:$A,MATCH($U957,SUBCATEGORIAS!$B:$B,0)))</f>
        <v/>
      </c>
      <c r="X957" t="str">
        <f t="shared" si="230"/>
        <v/>
      </c>
      <c r="Y957" t="str">
        <f t="shared" si="235"/>
        <v/>
      </c>
      <c r="Z957" t="str">
        <f t="shared" si="236"/>
        <v/>
      </c>
      <c r="AB957">
        <v>955</v>
      </c>
      <c r="AC957" t="str">
        <f t="shared" si="239"/>
        <v/>
      </c>
      <c r="AD957" t="str">
        <f>IFERROR(IF(MATCH($AC949,$P:$P,0)&gt;0,CONCATENATE("video: ",IF(OR(INDEX($Y:$Y,MATCH($AC949,$P:$P,0))=0,INDEX($Y:$Y,MATCH($AC949,$P:$P,0))=" ",INDEX($Y:$Y,MATCH($AC949,$P:$P,0))=""),CONCATENATE(CHAR(39),CHAR(39)),CONCATENATE(CHAR(39),INDEX($Y:$Y,MATCH($AC949,$P:$P,0)),CHAR(39))),","),0),"")</f>
        <v>video: '',</v>
      </c>
      <c r="AI957" t="str">
        <f>IF($D957="","",INDEX(CATEGORIAS!$A:$A,MATCH($D957,CATEGORIAS!$B:$B,0)))</f>
        <v/>
      </c>
      <c r="AJ957" t="str">
        <f>IF($E957="","",INDEX(SUBCATEGORIAS!$A:$A,MATCH($E957,SUBCATEGORIAS!$B:$B,0)))</f>
        <v/>
      </c>
      <c r="AK957" t="str">
        <f t="shared" si="231"/>
        <v/>
      </c>
      <c r="AM957" s="2" t="str">
        <f t="shared" si="237"/>
        <v/>
      </c>
      <c r="AN957" t="str">
        <f t="shared" si="238"/>
        <v/>
      </c>
      <c r="AO957" t="str">
        <f t="shared" si="232"/>
        <v/>
      </c>
      <c r="AP957" t="str">
        <f t="shared" si="233"/>
        <v/>
      </c>
    </row>
    <row r="958" spans="1:42" x14ac:dyDescent="0.25">
      <c r="A958" t="str">
        <f>IF(C958="","",MAX($A$2:A957)+1)</f>
        <v/>
      </c>
      <c r="B958" s="3" t="str">
        <f>IF(C958="","",IF(COUNTIF($C$2:$C957,$C958)=0,MAX($B$2:$B957)+1,""))</f>
        <v/>
      </c>
      <c r="L958" t="s">
        <v>625</v>
      </c>
      <c r="M958" s="3" t="str">
        <f t="shared" si="234"/>
        <v/>
      </c>
      <c r="N958" s="3" t="str">
        <f>IF(C958="","",IF(AND(C958&lt;&gt;"",D958&lt;&gt;"",E958&lt;&gt;"",I958&lt;&gt;"",M958&lt;&gt;"",J958&lt;&gt;"",IFERROR(MATCH(INDEX($B:$B,MATCH($C958,$C:$C,0)),IMAGENES!$B:$B,0),-1)&gt;0),"'si'","'no'"))</f>
        <v/>
      </c>
      <c r="P958" t="str">
        <f t="shared" si="224"/>
        <v/>
      </c>
      <c r="Q958" t="str">
        <f t="shared" si="225"/>
        <v/>
      </c>
      <c r="R958" t="str">
        <f t="shared" si="226"/>
        <v/>
      </c>
      <c r="S958" t="str">
        <f t="shared" si="227"/>
        <v/>
      </c>
      <c r="T958" t="str">
        <f t="shared" si="228"/>
        <v/>
      </c>
      <c r="U958" t="str">
        <f t="shared" si="229"/>
        <v/>
      </c>
      <c r="V958" t="str">
        <f>IF($T958="","",INDEX(CATEGORIAS!$A:$A,MATCH($T958,CATEGORIAS!$B:$B,0)))</f>
        <v/>
      </c>
      <c r="W958" t="str">
        <f>IF($U958="","",INDEX(SUBCATEGORIAS!$A:$A,MATCH($U958,SUBCATEGORIAS!$B:$B,0)))</f>
        <v/>
      </c>
      <c r="X958" t="str">
        <f t="shared" si="230"/>
        <v/>
      </c>
      <c r="Y958" t="str">
        <f t="shared" si="235"/>
        <v/>
      </c>
      <c r="Z958" t="str">
        <f t="shared" si="236"/>
        <v/>
      </c>
      <c r="AB958">
        <v>956</v>
      </c>
      <c r="AC958" t="str">
        <f t="shared" si="239"/>
        <v/>
      </c>
      <c r="AD958" t="str">
        <f>IFERROR(IF(MATCH($AC949,$P:$P,0)&gt;0,CONCATENATE("disponible: ",INDEX($Z:$Z,MATCH($AC949,$P:$P,0)),","),0),"")</f>
        <v>disponible: 'no',</v>
      </c>
      <c r="AI958" t="str">
        <f>IF($D958="","",INDEX(CATEGORIAS!$A:$A,MATCH($D958,CATEGORIAS!$B:$B,0)))</f>
        <v/>
      </c>
      <c r="AJ958" t="str">
        <f>IF($E958="","",INDEX(SUBCATEGORIAS!$A:$A,MATCH($E958,SUBCATEGORIAS!$B:$B,0)))</f>
        <v/>
      </c>
      <c r="AK958" t="str">
        <f t="shared" si="231"/>
        <v/>
      </c>
      <c r="AM958" s="2" t="str">
        <f t="shared" si="237"/>
        <v/>
      </c>
      <c r="AN958" t="str">
        <f t="shared" si="238"/>
        <v/>
      </c>
      <c r="AO958" t="str">
        <f t="shared" si="232"/>
        <v/>
      </c>
      <c r="AP958" t="str">
        <f t="shared" si="233"/>
        <v/>
      </c>
    </row>
    <row r="959" spans="1:42" x14ac:dyDescent="0.25">
      <c r="A959" t="str">
        <f>IF(C959="","",MAX($A$2:A958)+1)</f>
        <v/>
      </c>
      <c r="B959" s="3" t="str">
        <f>IF(C959="","",IF(COUNTIF($C$2:$C958,$C959)=0,MAX($B$2:$B958)+1,""))</f>
        <v/>
      </c>
      <c r="L959" t="s">
        <v>625</v>
      </c>
      <c r="M959" s="3" t="str">
        <f t="shared" si="234"/>
        <v/>
      </c>
      <c r="N959" s="3" t="str">
        <f>IF(C959="","",IF(AND(C959&lt;&gt;"",D959&lt;&gt;"",E959&lt;&gt;"",I959&lt;&gt;"",M959&lt;&gt;"",J959&lt;&gt;"",IFERROR(MATCH(INDEX($B:$B,MATCH($C959,$C:$C,0)),IMAGENES!$B:$B,0),-1)&gt;0),"'si'","'no'"))</f>
        <v/>
      </c>
      <c r="P959" t="str">
        <f t="shared" si="224"/>
        <v/>
      </c>
      <c r="Q959" t="str">
        <f t="shared" si="225"/>
        <v/>
      </c>
      <c r="R959" t="str">
        <f t="shared" si="226"/>
        <v/>
      </c>
      <c r="S959" t="str">
        <f t="shared" si="227"/>
        <v/>
      </c>
      <c r="T959" t="str">
        <f t="shared" si="228"/>
        <v/>
      </c>
      <c r="U959" t="str">
        <f t="shared" si="229"/>
        <v/>
      </c>
      <c r="V959" t="str">
        <f>IF($T959="","",INDEX(CATEGORIAS!$A:$A,MATCH($T959,CATEGORIAS!$B:$B,0)))</f>
        <v/>
      </c>
      <c r="W959" t="str">
        <f>IF($U959="","",INDEX(SUBCATEGORIAS!$A:$A,MATCH($U959,SUBCATEGORIAS!$B:$B,0)))</f>
        <v/>
      </c>
      <c r="X959" t="str">
        <f t="shared" si="230"/>
        <v/>
      </c>
      <c r="Y959" t="str">
        <f t="shared" si="235"/>
        <v/>
      </c>
      <c r="Z959" t="str">
        <f t="shared" si="236"/>
        <v/>
      </c>
      <c r="AB959">
        <v>957</v>
      </c>
      <c r="AC959" t="str">
        <f t="shared" si="239"/>
        <v/>
      </c>
      <c r="AD959" t="str">
        <f>IFERROR(IF(MATCH($AC949,$P:$P,0)&gt;0,"},",0),"")</f>
        <v>},</v>
      </c>
      <c r="AI959" t="str">
        <f>IF($D959="","",INDEX(CATEGORIAS!$A:$A,MATCH($D959,CATEGORIAS!$B:$B,0)))</f>
        <v/>
      </c>
      <c r="AJ959" t="str">
        <f>IF($E959="","",INDEX(SUBCATEGORIAS!$A:$A,MATCH($E959,SUBCATEGORIAS!$B:$B,0)))</f>
        <v/>
      </c>
      <c r="AK959" t="str">
        <f t="shared" si="231"/>
        <v/>
      </c>
      <c r="AM959" s="2" t="str">
        <f t="shared" si="237"/>
        <v/>
      </c>
      <c r="AN959" t="str">
        <f t="shared" si="238"/>
        <v/>
      </c>
      <c r="AO959" t="str">
        <f t="shared" si="232"/>
        <v/>
      </c>
      <c r="AP959" t="str">
        <f t="shared" si="233"/>
        <v/>
      </c>
    </row>
    <row r="960" spans="1:42" x14ac:dyDescent="0.25">
      <c r="A960" t="str">
        <f>IF(C960="","",MAX($A$2:A959)+1)</f>
        <v/>
      </c>
      <c r="B960" s="3" t="str">
        <f>IF(C960="","",IF(COUNTIF($C$2:$C959,$C960)=0,MAX($B$2:$B959)+1,""))</f>
        <v/>
      </c>
      <c r="L960" t="s">
        <v>625</v>
      </c>
      <c r="M960" s="3" t="str">
        <f t="shared" si="234"/>
        <v/>
      </c>
      <c r="N960" s="3" t="str">
        <f>IF(C960="","",IF(AND(C960&lt;&gt;"",D960&lt;&gt;"",E960&lt;&gt;"",I960&lt;&gt;"",M960&lt;&gt;"",J960&lt;&gt;"",IFERROR(MATCH(INDEX($B:$B,MATCH($C960,$C:$C,0)),IMAGENES!$B:$B,0),-1)&gt;0),"'si'","'no'"))</f>
        <v/>
      </c>
      <c r="P960" t="str">
        <f t="shared" si="224"/>
        <v/>
      </c>
      <c r="Q960" t="str">
        <f t="shared" si="225"/>
        <v/>
      </c>
      <c r="R960" t="str">
        <f t="shared" si="226"/>
        <v/>
      </c>
      <c r="S960" t="str">
        <f t="shared" si="227"/>
        <v/>
      </c>
      <c r="T960" t="str">
        <f t="shared" si="228"/>
        <v/>
      </c>
      <c r="U960" t="str">
        <f t="shared" si="229"/>
        <v/>
      </c>
      <c r="V960" t="str">
        <f>IF($T960="","",INDEX(CATEGORIAS!$A:$A,MATCH($T960,CATEGORIAS!$B:$B,0)))</f>
        <v/>
      </c>
      <c r="W960" t="str">
        <f>IF($U960="","",INDEX(SUBCATEGORIAS!$A:$A,MATCH($U960,SUBCATEGORIAS!$B:$B,0)))</f>
        <v/>
      </c>
      <c r="X960" t="str">
        <f t="shared" si="230"/>
        <v/>
      </c>
      <c r="Y960" t="str">
        <f t="shared" si="235"/>
        <v/>
      </c>
      <c r="Z960" t="str">
        <f t="shared" si="236"/>
        <v/>
      </c>
      <c r="AB960">
        <v>958</v>
      </c>
      <c r="AC960">
        <f t="shared" si="239"/>
        <v>88</v>
      </c>
      <c r="AD960" t="str">
        <f>IFERROR(IF(MATCH($AC960,$P:$P,0)&gt;0,"{",0),"")</f>
        <v>{</v>
      </c>
      <c r="AI960" t="str">
        <f>IF($D960="","",INDEX(CATEGORIAS!$A:$A,MATCH($D960,CATEGORIAS!$B:$B,0)))</f>
        <v/>
      </c>
      <c r="AJ960" t="str">
        <f>IF($E960="","",INDEX(SUBCATEGORIAS!$A:$A,MATCH($E960,SUBCATEGORIAS!$B:$B,0)))</f>
        <v/>
      </c>
      <c r="AK960" t="str">
        <f t="shared" si="231"/>
        <v/>
      </c>
      <c r="AM960" s="2" t="str">
        <f t="shared" si="237"/>
        <v/>
      </c>
      <c r="AN960" t="str">
        <f t="shared" si="238"/>
        <v/>
      </c>
      <c r="AO960" t="str">
        <f t="shared" si="232"/>
        <v/>
      </c>
      <c r="AP960" t="str">
        <f t="shared" si="233"/>
        <v/>
      </c>
    </row>
    <row r="961" spans="1:42" x14ac:dyDescent="0.25">
      <c r="A961" t="str">
        <f>IF(C961="","",MAX($A$2:A960)+1)</f>
        <v/>
      </c>
      <c r="B961" s="3" t="str">
        <f>IF(C961="","",IF(COUNTIF($C$2:$C960,$C961)=0,MAX($B$2:$B960)+1,""))</f>
        <v/>
      </c>
      <c r="L961" t="s">
        <v>625</v>
      </c>
      <c r="M961" s="3" t="str">
        <f t="shared" si="234"/>
        <v/>
      </c>
      <c r="N961" s="3" t="str">
        <f>IF(C961="","",IF(AND(C961&lt;&gt;"",D961&lt;&gt;"",E961&lt;&gt;"",I961&lt;&gt;"",M961&lt;&gt;"",J961&lt;&gt;"",IFERROR(MATCH(INDEX($B:$B,MATCH($C961,$C:$C,0)),IMAGENES!$B:$B,0),-1)&gt;0),"'si'","'no'"))</f>
        <v/>
      </c>
      <c r="P961" t="str">
        <f t="shared" si="224"/>
        <v/>
      </c>
      <c r="Q961" t="str">
        <f t="shared" si="225"/>
        <v/>
      </c>
      <c r="R961" t="str">
        <f t="shared" si="226"/>
        <v/>
      </c>
      <c r="S961" t="str">
        <f t="shared" si="227"/>
        <v/>
      </c>
      <c r="T961" t="str">
        <f t="shared" si="228"/>
        <v/>
      </c>
      <c r="U961" t="str">
        <f t="shared" si="229"/>
        <v/>
      </c>
      <c r="V961" t="str">
        <f>IF($T961="","",INDEX(CATEGORIAS!$A:$A,MATCH($T961,CATEGORIAS!$B:$B,0)))</f>
        <v/>
      </c>
      <c r="W961" t="str">
        <f>IF($U961="","",INDEX(SUBCATEGORIAS!$A:$A,MATCH($U961,SUBCATEGORIAS!$B:$B,0)))</f>
        <v/>
      </c>
      <c r="X961" t="str">
        <f t="shared" si="230"/>
        <v/>
      </c>
      <c r="Y961" t="str">
        <f t="shared" si="235"/>
        <v/>
      </c>
      <c r="Z961" t="str">
        <f t="shared" si="236"/>
        <v/>
      </c>
      <c r="AB961">
        <v>959</v>
      </c>
      <c r="AC961" t="str">
        <f t="shared" si="239"/>
        <v/>
      </c>
      <c r="AD961" t="str">
        <f>IFERROR(IF(MATCH($AC960,$P:$P,0)&gt;0,CONCATENATE("id_articulo: ",$AC960,","),0),"")</f>
        <v>id_articulo: 88,</v>
      </c>
      <c r="AI961" t="str">
        <f>IF($D961="","",INDEX(CATEGORIAS!$A:$A,MATCH($D961,CATEGORIAS!$B:$B,0)))</f>
        <v/>
      </c>
      <c r="AJ961" t="str">
        <f>IF($E961="","",INDEX(SUBCATEGORIAS!$A:$A,MATCH($E961,SUBCATEGORIAS!$B:$B,0)))</f>
        <v/>
      </c>
      <c r="AK961" t="str">
        <f t="shared" si="231"/>
        <v/>
      </c>
      <c r="AM961" s="2" t="str">
        <f t="shared" si="237"/>
        <v/>
      </c>
      <c r="AN961" t="str">
        <f t="shared" si="238"/>
        <v/>
      </c>
      <c r="AO961" t="str">
        <f t="shared" si="232"/>
        <v/>
      </c>
      <c r="AP961" t="str">
        <f t="shared" si="233"/>
        <v/>
      </c>
    </row>
    <row r="962" spans="1:42" x14ac:dyDescent="0.25">
      <c r="A962" t="str">
        <f>IF(C962="","",MAX($A$2:A961)+1)</f>
        <v/>
      </c>
      <c r="B962" s="3" t="str">
        <f>IF(C962="","",IF(COUNTIF($C$2:$C961,$C962)=0,MAX($B$2:$B961)+1,""))</f>
        <v/>
      </c>
      <c r="L962" t="s">
        <v>625</v>
      </c>
      <c r="M962" s="3" t="str">
        <f t="shared" si="234"/>
        <v/>
      </c>
      <c r="N962" s="3" t="str">
        <f>IF(C962="","",IF(AND(C962&lt;&gt;"",D962&lt;&gt;"",E962&lt;&gt;"",I962&lt;&gt;"",M962&lt;&gt;"",J962&lt;&gt;"",IFERROR(MATCH(INDEX($B:$B,MATCH($C962,$C:$C,0)),IMAGENES!$B:$B,0),-1)&gt;0),"'si'","'no'"))</f>
        <v/>
      </c>
      <c r="P962" t="str">
        <f t="shared" si="224"/>
        <v/>
      </c>
      <c r="Q962" t="str">
        <f t="shared" si="225"/>
        <v/>
      </c>
      <c r="R962" t="str">
        <f t="shared" si="226"/>
        <v/>
      </c>
      <c r="S962" t="str">
        <f t="shared" si="227"/>
        <v/>
      </c>
      <c r="T962" t="str">
        <f t="shared" si="228"/>
        <v/>
      </c>
      <c r="U962" t="str">
        <f t="shared" si="229"/>
        <v/>
      </c>
      <c r="V962" t="str">
        <f>IF($T962="","",INDEX(CATEGORIAS!$A:$A,MATCH($T962,CATEGORIAS!$B:$B,0)))</f>
        <v/>
      </c>
      <c r="W962" t="str">
        <f>IF($U962="","",INDEX(SUBCATEGORIAS!$A:$A,MATCH($U962,SUBCATEGORIAS!$B:$B,0)))</f>
        <v/>
      </c>
      <c r="X962" t="str">
        <f t="shared" si="230"/>
        <v/>
      </c>
      <c r="Y962" t="str">
        <f t="shared" si="235"/>
        <v/>
      </c>
      <c r="Z962" t="str">
        <f t="shared" si="236"/>
        <v/>
      </c>
      <c r="AB962">
        <v>960</v>
      </c>
      <c r="AC962" t="str">
        <f t="shared" si="239"/>
        <v/>
      </c>
      <c r="AD962" t="str">
        <f>IFERROR(IF(MATCH($AC960,$P:$P,0)&gt;0,CONCATENATE("nombre: '",INDEX($Q:$Q,MATCH($AC960,$P:$P,0)),"',"),0),"")</f>
        <v>nombre: 'Maquillaje Halloween calavera',</v>
      </c>
      <c r="AI962" t="str">
        <f>IF($D962="","",INDEX(CATEGORIAS!$A:$A,MATCH($D962,CATEGORIAS!$B:$B,0)))</f>
        <v/>
      </c>
      <c r="AJ962" t="str">
        <f>IF($E962="","",INDEX(SUBCATEGORIAS!$A:$A,MATCH($E962,SUBCATEGORIAS!$B:$B,0)))</f>
        <v/>
      </c>
      <c r="AK962" t="str">
        <f t="shared" si="231"/>
        <v/>
      </c>
      <c r="AM962" s="2" t="str">
        <f t="shared" si="237"/>
        <v/>
      </c>
      <c r="AN962" t="str">
        <f t="shared" si="238"/>
        <v/>
      </c>
      <c r="AO962" t="str">
        <f t="shared" si="232"/>
        <v/>
      </c>
      <c r="AP962" t="str">
        <f t="shared" si="233"/>
        <v/>
      </c>
    </row>
    <row r="963" spans="1:42" x14ac:dyDescent="0.25">
      <c r="A963" t="str">
        <f>IF(C963="","",MAX($A$2:A962)+1)</f>
        <v/>
      </c>
      <c r="B963" s="3" t="str">
        <f>IF(C963="","",IF(COUNTIF($C$2:$C962,$C963)=0,MAX($B$2:$B962)+1,""))</f>
        <v/>
      </c>
      <c r="L963" t="s">
        <v>625</v>
      </c>
      <c r="M963" s="3" t="str">
        <f t="shared" si="234"/>
        <v/>
      </c>
      <c r="N963" s="3" t="str">
        <f>IF(C963="","",IF(AND(C963&lt;&gt;"",D963&lt;&gt;"",E963&lt;&gt;"",I963&lt;&gt;"",M963&lt;&gt;"",J963&lt;&gt;"",IFERROR(MATCH(INDEX($B:$B,MATCH($C963,$C:$C,0)),IMAGENES!$B:$B,0),-1)&gt;0),"'si'","'no'"))</f>
        <v/>
      </c>
      <c r="P963" t="str">
        <f t="shared" ref="P963:P1001" si="240">IFERROR(INDEX($B:$B,MATCH($A963,$B:$B,0)),"")</f>
        <v/>
      </c>
      <c r="Q963" t="str">
        <f t="shared" ref="Q963:Q1001" si="241">IF($P963="","",INDEX($C:$C,MATCH($P963,$B:$B,0)))</f>
        <v/>
      </c>
      <c r="R963" t="str">
        <f t="shared" ref="R963:R1001" si="242">IF($P963="","",INDEX($J:$J,MATCH($P963,$B:$B,0)))</f>
        <v/>
      </c>
      <c r="S963" t="str">
        <f t="shared" ref="S963:S1001" si="243">IF($P963="","",INDEX($K:$K,MATCH($P963,$B:$B,0)))</f>
        <v/>
      </c>
      <c r="T963" t="str">
        <f t="shared" ref="T963:T1001" si="244">IF($P963="","",INDEX($D:$D,MATCH($P963,$B:$B,0)))</f>
        <v/>
      </c>
      <c r="U963" t="str">
        <f t="shared" ref="U963:U1001" si="245">IF($P963="","",INDEX($E:$E,MATCH($P963,$B:$B,0)))</f>
        <v/>
      </c>
      <c r="V963" t="str">
        <f>IF($T963="","",INDEX(CATEGORIAS!$A:$A,MATCH($T963,CATEGORIAS!$B:$B,0)))</f>
        <v/>
      </c>
      <c r="W963" t="str">
        <f>IF($U963="","",INDEX(SUBCATEGORIAS!$A:$A,MATCH($U963,SUBCATEGORIAS!$B:$B,0)))</f>
        <v/>
      </c>
      <c r="X963" t="str">
        <f t="shared" ref="X963:X1001" si="246">IF($P963="","",INDEX($I:$I,MATCH($P963,$B:$B,0)))</f>
        <v/>
      </c>
      <c r="Y963" t="str">
        <f t="shared" si="235"/>
        <v/>
      </c>
      <c r="Z963" t="str">
        <f t="shared" si="236"/>
        <v/>
      </c>
      <c r="AB963">
        <v>961</v>
      </c>
      <c r="AC963" t="str">
        <f t="shared" si="239"/>
        <v/>
      </c>
      <c r="AD963" t="str">
        <f>IFERROR(IF(MATCH($AC960,$P:$P,0)&gt;0,CONCATENATE("descripcion: '",INDEX($R:$R,MATCH($AC960,$P:$P,0)),"',"),0),"")</f>
        <v>descripcion: 'Maquillaje en forma de calavera',</v>
      </c>
      <c r="AI963" t="str">
        <f>IF($D963="","",INDEX(CATEGORIAS!$A:$A,MATCH($D963,CATEGORIAS!$B:$B,0)))</f>
        <v/>
      </c>
      <c r="AJ963" t="str">
        <f>IF($E963="","",INDEX(SUBCATEGORIAS!$A:$A,MATCH($E963,SUBCATEGORIAS!$B:$B,0)))</f>
        <v/>
      </c>
      <c r="AK963" t="str">
        <f t="shared" ref="AK963:AK1001" si="247">IF(A963="","",A963)</f>
        <v/>
      </c>
      <c r="AM963" s="2" t="str">
        <f t="shared" si="237"/>
        <v/>
      </c>
      <c r="AN963" t="str">
        <f t="shared" si="238"/>
        <v/>
      </c>
      <c r="AO963" t="str">
        <f t="shared" ref="AO963:AO1001" si="248">IF(A963="","",IF(A963/100&gt;0,IF(A963/10&gt;0,CONCATENATE("00",A963),CONCATENATE("0",A963)),A963))</f>
        <v/>
      </c>
      <c r="AP963" t="str">
        <f t="shared" ref="AP963:AP1001" si="249">IF(A963="","",CONCATENATE("{ id_sku: '",CONCATENATE(AM963,AN963,AO963),"', id_articulo: '",INDEX($B:$B,MATCH($C963,$C:$C,0)),"', variacion: '",M963,"' },"))</f>
        <v/>
      </c>
    </row>
    <row r="964" spans="1:42" x14ac:dyDescent="0.25">
      <c r="A964" t="str">
        <f>IF(C964="","",MAX($A$2:A963)+1)</f>
        <v/>
      </c>
      <c r="B964" s="3" t="str">
        <f>IF(C964="","",IF(COUNTIF($C$2:$C963,$C964)=0,MAX($B$2:$B963)+1,""))</f>
        <v/>
      </c>
      <c r="L964" t="s">
        <v>625</v>
      </c>
      <c r="M964" s="3" t="str">
        <f t="shared" ref="M964:M1000" si="250">_xlfn.TEXTJOIN(" - ",TRUE,F964:H964)</f>
        <v/>
      </c>
      <c r="N964" s="3" t="str">
        <f>IF(C964="","",IF(AND(C964&lt;&gt;"",D964&lt;&gt;"",E964&lt;&gt;"",I964&lt;&gt;"",M964&lt;&gt;"",J964&lt;&gt;"",IFERROR(MATCH(INDEX($B:$B,MATCH($C964,$C:$C,0)),IMAGENES!$B:$B,0),-1)&gt;0),"'si'","'no'"))</f>
        <v/>
      </c>
      <c r="P964" t="str">
        <f t="shared" si="240"/>
        <v/>
      </c>
      <c r="Q964" t="str">
        <f t="shared" si="241"/>
        <v/>
      </c>
      <c r="R964" t="str">
        <f t="shared" si="242"/>
        <v/>
      </c>
      <c r="S964" t="str">
        <f t="shared" si="243"/>
        <v/>
      </c>
      <c r="T964" t="str">
        <f t="shared" si="244"/>
        <v/>
      </c>
      <c r="U964" t="str">
        <f t="shared" si="245"/>
        <v/>
      </c>
      <c r="V964" t="str">
        <f>IF($T964="","",INDEX(CATEGORIAS!$A:$A,MATCH($T964,CATEGORIAS!$B:$B,0)))</f>
        <v/>
      </c>
      <c r="W964" t="str">
        <f>IF($U964="","",INDEX(SUBCATEGORIAS!$A:$A,MATCH($U964,SUBCATEGORIAS!$B:$B,0)))</f>
        <v/>
      </c>
      <c r="X964" t="str">
        <f t="shared" si="246"/>
        <v/>
      </c>
      <c r="Y964" t="str">
        <f t="shared" ref="Y964:Y1001" si="251">IF($P964="","",IF(OR(INDEX($L:$L,MATCH($P964,$B:$B,0))=0,INDEX($L:$L,MATCH($P964,$B:$B,0))=" "),"",INDEX($L:$L,MATCH($P964,$B:$B,0))))</f>
        <v/>
      </c>
      <c r="Z964" t="str">
        <f t="shared" ref="Z964:Z1001" si="252">IF($P964="","",INDEX($N:$N,MATCH($P964,$B:$B,0)))</f>
        <v/>
      </c>
      <c r="AB964">
        <v>962</v>
      </c>
      <c r="AC964" t="str">
        <f t="shared" si="239"/>
        <v/>
      </c>
      <c r="AD964" t="str">
        <f>IFERROR(IF(MATCH($AC960,$P:$P,0)&gt;0,CONCATENATE("descripcion_larga: '",INDEX($S:$S,MATCH($AC960,$P:$P,0)),"',"),0),"")</f>
        <v>descripcion_larga: 'Set de maquillaje de Halloween. Incluye 2 piezas.',</v>
      </c>
      <c r="AI964" t="str">
        <f>IF($D964="","",INDEX(CATEGORIAS!$A:$A,MATCH($D964,CATEGORIAS!$B:$B,0)))</f>
        <v/>
      </c>
      <c r="AJ964" t="str">
        <f>IF($E964="","",INDEX(SUBCATEGORIAS!$A:$A,MATCH($E964,SUBCATEGORIAS!$B:$B,0)))</f>
        <v/>
      </c>
      <c r="AK964" t="str">
        <f t="shared" si="247"/>
        <v/>
      </c>
      <c r="AM964" s="2" t="str">
        <f t="shared" ref="AM964:AM1001" si="253">IF(AI964="","",IF(AI964/100&gt;0,IF(AI964/10&gt;0,CONCATENATE("00",AI964),CONCATENATE("0",AI964)),AI964))</f>
        <v/>
      </c>
      <c r="AN964" t="str">
        <f t="shared" ref="AN964:AN1001" si="254">IF(AJ964="","",IF(AJ964/100&gt;0,IF(AJ964/10&gt;0,CONCATENATE("00",AJ964),CONCATENATE("0",AJ964)),AJ964))</f>
        <v/>
      </c>
      <c r="AO964" t="str">
        <f t="shared" si="248"/>
        <v/>
      </c>
      <c r="AP964" t="str">
        <f t="shared" si="249"/>
        <v/>
      </c>
    </row>
    <row r="965" spans="1:42" x14ac:dyDescent="0.25">
      <c r="A965" t="str">
        <f>IF(C965="","",MAX($A$2:A964)+1)</f>
        <v/>
      </c>
      <c r="B965" s="3" t="str">
        <f>IF(C965="","",IF(COUNTIF($C$2:$C964,$C965)=0,MAX($B$2:$B964)+1,""))</f>
        <v/>
      </c>
      <c r="L965" t="s">
        <v>625</v>
      </c>
      <c r="M965" s="3" t="str">
        <f t="shared" si="250"/>
        <v/>
      </c>
      <c r="N965" s="3" t="str">
        <f>IF(C965="","",IF(AND(C965&lt;&gt;"",D965&lt;&gt;"",E965&lt;&gt;"",I965&lt;&gt;"",M965&lt;&gt;"",J965&lt;&gt;"",IFERROR(MATCH(INDEX($B:$B,MATCH($C965,$C:$C,0)),IMAGENES!$B:$B,0),-1)&gt;0),"'si'","'no'"))</f>
        <v/>
      </c>
      <c r="P965" t="str">
        <f t="shared" si="240"/>
        <v/>
      </c>
      <c r="Q965" t="str">
        <f t="shared" si="241"/>
        <v/>
      </c>
      <c r="R965" t="str">
        <f t="shared" si="242"/>
        <v/>
      </c>
      <c r="S965" t="str">
        <f t="shared" si="243"/>
        <v/>
      </c>
      <c r="T965" t="str">
        <f t="shared" si="244"/>
        <v/>
      </c>
      <c r="U965" t="str">
        <f t="shared" si="245"/>
        <v/>
      </c>
      <c r="V965" t="str">
        <f>IF($T965="","",INDEX(CATEGORIAS!$A:$A,MATCH($T965,CATEGORIAS!$B:$B,0)))</f>
        <v/>
      </c>
      <c r="W965" t="str">
        <f>IF($U965="","",INDEX(SUBCATEGORIAS!$A:$A,MATCH($U965,SUBCATEGORIAS!$B:$B,0)))</f>
        <v/>
      </c>
      <c r="X965" t="str">
        <f t="shared" si="246"/>
        <v/>
      </c>
      <c r="Y965" t="str">
        <f t="shared" si="251"/>
        <v/>
      </c>
      <c r="Z965" t="str">
        <f t="shared" si="252"/>
        <v/>
      </c>
      <c r="AB965">
        <v>963</v>
      </c>
      <c r="AC965" t="str">
        <f t="shared" ref="AC965:AC1028" si="255">IF(AB964/11=INT(AB964/11),AB964/11+1,"")</f>
        <v/>
      </c>
      <c r="AD965" t="str">
        <f>IFERROR(IF(MATCH($AC960,$P:$P,0)&gt;0,CONCATENATE("id_categoria: '",INDEX($V:$V,MATCH($AC960,$P:$P,0)),"',"),0),"")</f>
        <v>id_categoria: '7',</v>
      </c>
      <c r="AI965" t="str">
        <f>IF($D965="","",INDEX(CATEGORIAS!$A:$A,MATCH($D965,CATEGORIAS!$B:$B,0)))</f>
        <v/>
      </c>
      <c r="AJ965" t="str">
        <f>IF($E965="","",INDEX(SUBCATEGORIAS!$A:$A,MATCH($E965,SUBCATEGORIAS!$B:$B,0)))</f>
        <v/>
      </c>
      <c r="AK965" t="str">
        <f t="shared" si="247"/>
        <v/>
      </c>
      <c r="AM965" s="2" t="str">
        <f t="shared" si="253"/>
        <v/>
      </c>
      <c r="AN965" t="str">
        <f t="shared" si="254"/>
        <v/>
      </c>
      <c r="AO965" t="str">
        <f t="shared" si="248"/>
        <v/>
      </c>
      <c r="AP965" t="str">
        <f t="shared" si="249"/>
        <v/>
      </c>
    </row>
    <row r="966" spans="1:42" x14ac:dyDescent="0.25">
      <c r="A966" t="str">
        <f>IF(C966="","",MAX($A$2:A965)+1)</f>
        <v/>
      </c>
      <c r="B966" s="3" t="str">
        <f>IF(C966="","",IF(COUNTIF($C$2:$C965,$C966)=0,MAX($B$2:$B965)+1,""))</f>
        <v/>
      </c>
      <c r="L966" t="s">
        <v>625</v>
      </c>
      <c r="M966" s="3" t="str">
        <f t="shared" si="250"/>
        <v/>
      </c>
      <c r="N966" s="3" t="str">
        <f>IF(C966="","",IF(AND(C966&lt;&gt;"",D966&lt;&gt;"",E966&lt;&gt;"",I966&lt;&gt;"",M966&lt;&gt;"",J966&lt;&gt;"",IFERROR(MATCH(INDEX($B:$B,MATCH($C966,$C:$C,0)),IMAGENES!$B:$B,0),-1)&gt;0),"'si'","'no'"))</f>
        <v/>
      </c>
      <c r="P966" t="str">
        <f t="shared" si="240"/>
        <v/>
      </c>
      <c r="Q966" t="str">
        <f t="shared" si="241"/>
        <v/>
      </c>
      <c r="R966" t="str">
        <f t="shared" si="242"/>
        <v/>
      </c>
      <c r="S966" t="str">
        <f t="shared" si="243"/>
        <v/>
      </c>
      <c r="T966" t="str">
        <f t="shared" si="244"/>
        <v/>
      </c>
      <c r="U966" t="str">
        <f t="shared" si="245"/>
        <v/>
      </c>
      <c r="V966" t="str">
        <f>IF($T966="","",INDEX(CATEGORIAS!$A:$A,MATCH($T966,CATEGORIAS!$B:$B,0)))</f>
        <v/>
      </c>
      <c r="W966" t="str">
        <f>IF($U966="","",INDEX(SUBCATEGORIAS!$A:$A,MATCH($U966,SUBCATEGORIAS!$B:$B,0)))</f>
        <v/>
      </c>
      <c r="X966" t="str">
        <f t="shared" si="246"/>
        <v/>
      </c>
      <c r="Y966" t="str">
        <f t="shared" si="251"/>
        <v/>
      </c>
      <c r="Z966" t="str">
        <f t="shared" si="252"/>
        <v/>
      </c>
      <c r="AB966">
        <v>964</v>
      </c>
      <c r="AC966" t="str">
        <f t="shared" si="255"/>
        <v/>
      </c>
      <c r="AD966" t="str">
        <f>IFERROR(IF(MATCH($AC960,$P:$P,0)&gt;0,CONCATENATE("id_subcategoria: '",INDEX($W:$W,MATCH($AC960,$P:$P,0)),"',"),0),"")</f>
        <v>id_subcategoria: '36',</v>
      </c>
      <c r="AI966" t="str">
        <f>IF($D966="","",INDEX(CATEGORIAS!$A:$A,MATCH($D966,CATEGORIAS!$B:$B,0)))</f>
        <v/>
      </c>
      <c r="AJ966" t="str">
        <f>IF($E966="","",INDEX(SUBCATEGORIAS!$A:$A,MATCH($E966,SUBCATEGORIAS!$B:$B,0)))</f>
        <v/>
      </c>
      <c r="AK966" t="str">
        <f t="shared" si="247"/>
        <v/>
      </c>
      <c r="AM966" s="2" t="str">
        <f t="shared" si="253"/>
        <v/>
      </c>
      <c r="AN966" t="str">
        <f t="shared" si="254"/>
        <v/>
      </c>
      <c r="AO966" t="str">
        <f t="shared" si="248"/>
        <v/>
      </c>
      <c r="AP966" t="str">
        <f t="shared" si="249"/>
        <v/>
      </c>
    </row>
    <row r="967" spans="1:42" x14ac:dyDescent="0.25">
      <c r="A967" t="str">
        <f>IF(C967="","",MAX($A$2:A966)+1)</f>
        <v/>
      </c>
      <c r="B967" s="3" t="str">
        <f>IF(C967="","",IF(COUNTIF($C$2:$C966,$C967)=0,MAX($B$2:$B966)+1,""))</f>
        <v/>
      </c>
      <c r="L967" t="s">
        <v>625</v>
      </c>
      <c r="M967" s="3" t="str">
        <f t="shared" si="250"/>
        <v/>
      </c>
      <c r="N967" s="3" t="str">
        <f>IF(C967="","",IF(AND(C967&lt;&gt;"",D967&lt;&gt;"",E967&lt;&gt;"",I967&lt;&gt;"",M967&lt;&gt;"",J967&lt;&gt;"",IFERROR(MATCH(INDEX($B:$B,MATCH($C967,$C:$C,0)),IMAGENES!$B:$B,0),-1)&gt;0),"'si'","'no'"))</f>
        <v/>
      </c>
      <c r="P967" t="str">
        <f t="shared" si="240"/>
        <v/>
      </c>
      <c r="Q967" t="str">
        <f t="shared" si="241"/>
        <v/>
      </c>
      <c r="R967" t="str">
        <f t="shared" si="242"/>
        <v/>
      </c>
      <c r="S967" t="str">
        <f t="shared" si="243"/>
        <v/>
      </c>
      <c r="T967" t="str">
        <f t="shared" si="244"/>
        <v/>
      </c>
      <c r="U967" t="str">
        <f t="shared" si="245"/>
        <v/>
      </c>
      <c r="V967" t="str">
        <f>IF($T967="","",INDEX(CATEGORIAS!$A:$A,MATCH($T967,CATEGORIAS!$B:$B,0)))</f>
        <v/>
      </c>
      <c r="W967" t="str">
        <f>IF($U967="","",INDEX(SUBCATEGORIAS!$A:$A,MATCH($U967,SUBCATEGORIAS!$B:$B,0)))</f>
        <v/>
      </c>
      <c r="X967" t="str">
        <f t="shared" si="246"/>
        <v/>
      </c>
      <c r="Y967" t="str">
        <f t="shared" si="251"/>
        <v/>
      </c>
      <c r="Z967" t="str">
        <f t="shared" si="252"/>
        <v/>
      </c>
      <c r="AB967">
        <v>965</v>
      </c>
      <c r="AC967" t="str">
        <f t="shared" si="255"/>
        <v/>
      </c>
      <c r="AD967" t="str">
        <f>IFERROR(IF(MATCH($AC960,$P:$P,0)&gt;0,CONCATENATE("precio: ",INDEX($X:$X,MATCH($AC960,$P:$P,0)),","),0),"")</f>
        <v>precio: 1500,</v>
      </c>
      <c r="AI967" t="str">
        <f>IF($D967="","",INDEX(CATEGORIAS!$A:$A,MATCH($D967,CATEGORIAS!$B:$B,0)))</f>
        <v/>
      </c>
      <c r="AJ967" t="str">
        <f>IF($E967="","",INDEX(SUBCATEGORIAS!$A:$A,MATCH($E967,SUBCATEGORIAS!$B:$B,0)))</f>
        <v/>
      </c>
      <c r="AK967" t="str">
        <f t="shared" si="247"/>
        <v/>
      </c>
      <c r="AM967" s="2" t="str">
        <f t="shared" si="253"/>
        <v/>
      </c>
      <c r="AN967" t="str">
        <f t="shared" si="254"/>
        <v/>
      </c>
      <c r="AO967" t="str">
        <f t="shared" si="248"/>
        <v/>
      </c>
      <c r="AP967" t="str">
        <f t="shared" si="249"/>
        <v/>
      </c>
    </row>
    <row r="968" spans="1:42" x14ac:dyDescent="0.25">
      <c r="A968" t="str">
        <f>IF(C968="","",MAX($A$2:A967)+1)</f>
        <v/>
      </c>
      <c r="B968" s="3" t="str">
        <f>IF(C968="","",IF(COUNTIF($C$2:$C967,$C968)=0,MAX($B$2:$B967)+1,""))</f>
        <v/>
      </c>
      <c r="L968" t="s">
        <v>625</v>
      </c>
      <c r="M968" s="3" t="str">
        <f t="shared" si="250"/>
        <v/>
      </c>
      <c r="N968" s="3" t="str">
        <f>IF(C968="","",IF(AND(C968&lt;&gt;"",D968&lt;&gt;"",E968&lt;&gt;"",I968&lt;&gt;"",M968&lt;&gt;"",J968&lt;&gt;"",IFERROR(MATCH(INDEX($B:$B,MATCH($C968,$C:$C,0)),IMAGENES!$B:$B,0),-1)&gt;0),"'si'","'no'"))</f>
        <v/>
      </c>
      <c r="P968" t="str">
        <f t="shared" si="240"/>
        <v/>
      </c>
      <c r="Q968" t="str">
        <f t="shared" si="241"/>
        <v/>
      </c>
      <c r="R968" t="str">
        <f t="shared" si="242"/>
        <v/>
      </c>
      <c r="S968" t="str">
        <f t="shared" si="243"/>
        <v/>
      </c>
      <c r="T968" t="str">
        <f t="shared" si="244"/>
        <v/>
      </c>
      <c r="U968" t="str">
        <f t="shared" si="245"/>
        <v/>
      </c>
      <c r="V968" t="str">
        <f>IF($T968="","",INDEX(CATEGORIAS!$A:$A,MATCH($T968,CATEGORIAS!$B:$B,0)))</f>
        <v/>
      </c>
      <c r="W968" t="str">
        <f>IF($U968="","",INDEX(SUBCATEGORIAS!$A:$A,MATCH($U968,SUBCATEGORIAS!$B:$B,0)))</f>
        <v/>
      </c>
      <c r="X968" t="str">
        <f t="shared" si="246"/>
        <v/>
      </c>
      <c r="Y968" t="str">
        <f t="shared" si="251"/>
        <v/>
      </c>
      <c r="Z968" t="str">
        <f t="shared" si="252"/>
        <v/>
      </c>
      <c r="AB968">
        <v>966</v>
      </c>
      <c r="AC968" t="str">
        <f t="shared" si="255"/>
        <v/>
      </c>
      <c r="AD968" t="str">
        <f>IFERROR(IF(MATCH($AC960,$P:$P,0)&gt;0,CONCATENATE("video: ",IF(OR(INDEX($Y:$Y,MATCH($AC960,$P:$P,0))=0,INDEX($Y:$Y,MATCH($AC960,$P:$P,0))=" ",INDEX($Y:$Y,MATCH($AC960,$P:$P,0))=""),CONCATENATE(CHAR(39),CHAR(39)),CONCATENATE(CHAR(39),INDEX($Y:$Y,MATCH($AC960,$P:$P,0)),CHAR(39))),","),0),"")</f>
        <v>video: '',</v>
      </c>
      <c r="AI968" t="str">
        <f>IF($D968="","",INDEX(CATEGORIAS!$A:$A,MATCH($D968,CATEGORIAS!$B:$B,0)))</f>
        <v/>
      </c>
      <c r="AJ968" t="str">
        <f>IF($E968="","",INDEX(SUBCATEGORIAS!$A:$A,MATCH($E968,SUBCATEGORIAS!$B:$B,0)))</f>
        <v/>
      </c>
      <c r="AK968" t="str">
        <f t="shared" si="247"/>
        <v/>
      </c>
      <c r="AM968" s="2" t="str">
        <f t="shared" si="253"/>
        <v/>
      </c>
      <c r="AN968" t="str">
        <f t="shared" si="254"/>
        <v/>
      </c>
      <c r="AO968" t="str">
        <f t="shared" si="248"/>
        <v/>
      </c>
      <c r="AP968" t="str">
        <f t="shared" si="249"/>
        <v/>
      </c>
    </row>
    <row r="969" spans="1:42" x14ac:dyDescent="0.25">
      <c r="A969" t="str">
        <f>IF(C969="","",MAX($A$2:A968)+1)</f>
        <v/>
      </c>
      <c r="B969" s="3" t="str">
        <f>IF(C969="","",IF(COUNTIF($C$2:$C968,$C969)=0,MAX($B$2:$B968)+1,""))</f>
        <v/>
      </c>
      <c r="L969" t="s">
        <v>625</v>
      </c>
      <c r="M969" s="3" t="str">
        <f t="shared" si="250"/>
        <v/>
      </c>
      <c r="N969" s="3" t="str">
        <f>IF(C969="","",IF(AND(C969&lt;&gt;"",D969&lt;&gt;"",E969&lt;&gt;"",I969&lt;&gt;"",M969&lt;&gt;"",J969&lt;&gt;"",IFERROR(MATCH(INDEX($B:$B,MATCH($C969,$C:$C,0)),IMAGENES!$B:$B,0),-1)&gt;0),"'si'","'no'"))</f>
        <v/>
      </c>
      <c r="P969" t="str">
        <f t="shared" si="240"/>
        <v/>
      </c>
      <c r="Q969" t="str">
        <f t="shared" si="241"/>
        <v/>
      </c>
      <c r="R969" t="str">
        <f t="shared" si="242"/>
        <v/>
      </c>
      <c r="S969" t="str">
        <f t="shared" si="243"/>
        <v/>
      </c>
      <c r="T969" t="str">
        <f t="shared" si="244"/>
        <v/>
      </c>
      <c r="U969" t="str">
        <f t="shared" si="245"/>
        <v/>
      </c>
      <c r="V969" t="str">
        <f>IF($T969="","",INDEX(CATEGORIAS!$A:$A,MATCH($T969,CATEGORIAS!$B:$B,0)))</f>
        <v/>
      </c>
      <c r="W969" t="str">
        <f>IF($U969="","",INDEX(SUBCATEGORIAS!$A:$A,MATCH($U969,SUBCATEGORIAS!$B:$B,0)))</f>
        <v/>
      </c>
      <c r="X969" t="str">
        <f t="shared" si="246"/>
        <v/>
      </c>
      <c r="Y969" t="str">
        <f t="shared" si="251"/>
        <v/>
      </c>
      <c r="Z969" t="str">
        <f t="shared" si="252"/>
        <v/>
      </c>
      <c r="AB969">
        <v>967</v>
      </c>
      <c r="AC969" t="str">
        <f t="shared" si="255"/>
        <v/>
      </c>
      <c r="AD969" t="str">
        <f>IFERROR(IF(MATCH($AC960,$P:$P,0)&gt;0,CONCATENATE("disponible: ",INDEX($Z:$Z,MATCH($AC960,$P:$P,0)),","),0),"")</f>
        <v>disponible: 'si',</v>
      </c>
      <c r="AI969" t="str">
        <f>IF($D969="","",INDEX(CATEGORIAS!$A:$A,MATCH($D969,CATEGORIAS!$B:$B,0)))</f>
        <v/>
      </c>
      <c r="AJ969" t="str">
        <f>IF($E969="","",INDEX(SUBCATEGORIAS!$A:$A,MATCH($E969,SUBCATEGORIAS!$B:$B,0)))</f>
        <v/>
      </c>
      <c r="AK969" t="str">
        <f t="shared" si="247"/>
        <v/>
      </c>
      <c r="AM969" s="2" t="str">
        <f t="shared" si="253"/>
        <v/>
      </c>
      <c r="AN969" t="str">
        <f t="shared" si="254"/>
        <v/>
      </c>
      <c r="AO969" t="str">
        <f t="shared" si="248"/>
        <v/>
      </c>
      <c r="AP969" t="str">
        <f t="shared" si="249"/>
        <v/>
      </c>
    </row>
    <row r="970" spans="1:42" x14ac:dyDescent="0.25">
      <c r="A970" t="str">
        <f>IF(C970="","",MAX($A$2:A969)+1)</f>
        <v/>
      </c>
      <c r="B970" s="3" t="str">
        <f>IF(C970="","",IF(COUNTIF($C$2:$C969,$C970)=0,MAX($B$2:$B969)+1,""))</f>
        <v/>
      </c>
      <c r="L970" t="s">
        <v>625</v>
      </c>
      <c r="M970" s="3" t="str">
        <f t="shared" si="250"/>
        <v/>
      </c>
      <c r="N970" s="3" t="str">
        <f>IF(C970="","",IF(AND(C970&lt;&gt;"",D970&lt;&gt;"",E970&lt;&gt;"",I970&lt;&gt;"",M970&lt;&gt;"",J970&lt;&gt;"",IFERROR(MATCH(INDEX($B:$B,MATCH($C970,$C:$C,0)),IMAGENES!$B:$B,0),-1)&gt;0),"'si'","'no'"))</f>
        <v/>
      </c>
      <c r="P970" t="str">
        <f t="shared" si="240"/>
        <v/>
      </c>
      <c r="Q970" t="str">
        <f t="shared" si="241"/>
        <v/>
      </c>
      <c r="R970" t="str">
        <f t="shared" si="242"/>
        <v/>
      </c>
      <c r="S970" t="str">
        <f t="shared" si="243"/>
        <v/>
      </c>
      <c r="T970" t="str">
        <f t="shared" si="244"/>
        <v/>
      </c>
      <c r="U970" t="str">
        <f t="shared" si="245"/>
        <v/>
      </c>
      <c r="V970" t="str">
        <f>IF($T970="","",INDEX(CATEGORIAS!$A:$A,MATCH($T970,CATEGORIAS!$B:$B,0)))</f>
        <v/>
      </c>
      <c r="W970" t="str">
        <f>IF($U970="","",INDEX(SUBCATEGORIAS!$A:$A,MATCH($U970,SUBCATEGORIAS!$B:$B,0)))</f>
        <v/>
      </c>
      <c r="X970" t="str">
        <f t="shared" si="246"/>
        <v/>
      </c>
      <c r="Y970" t="str">
        <f t="shared" si="251"/>
        <v/>
      </c>
      <c r="Z970" t="str">
        <f t="shared" si="252"/>
        <v/>
      </c>
      <c r="AB970">
        <v>968</v>
      </c>
      <c r="AC970" t="str">
        <f t="shared" si="255"/>
        <v/>
      </c>
      <c r="AD970" t="str">
        <f>IFERROR(IF(MATCH($AC960,$P:$P,0)&gt;0,"},",0),"")</f>
        <v>},</v>
      </c>
      <c r="AI970" t="str">
        <f>IF($D970="","",INDEX(CATEGORIAS!$A:$A,MATCH($D970,CATEGORIAS!$B:$B,0)))</f>
        <v/>
      </c>
      <c r="AJ970" t="str">
        <f>IF($E970="","",INDEX(SUBCATEGORIAS!$A:$A,MATCH($E970,SUBCATEGORIAS!$B:$B,0)))</f>
        <v/>
      </c>
      <c r="AK970" t="str">
        <f t="shared" si="247"/>
        <v/>
      </c>
      <c r="AM970" s="2" t="str">
        <f t="shared" si="253"/>
        <v/>
      </c>
      <c r="AN970" t="str">
        <f t="shared" si="254"/>
        <v/>
      </c>
      <c r="AO970" t="str">
        <f t="shared" si="248"/>
        <v/>
      </c>
      <c r="AP970" t="str">
        <f t="shared" si="249"/>
        <v/>
      </c>
    </row>
    <row r="971" spans="1:42" x14ac:dyDescent="0.25">
      <c r="A971" t="str">
        <f>IF(C971="","",MAX($A$2:A970)+1)</f>
        <v/>
      </c>
      <c r="B971" s="3" t="str">
        <f>IF(C971="","",IF(COUNTIF($C$2:$C970,$C971)=0,MAX($B$2:$B970)+1,""))</f>
        <v/>
      </c>
      <c r="L971" t="s">
        <v>625</v>
      </c>
      <c r="M971" s="3" t="str">
        <f t="shared" si="250"/>
        <v/>
      </c>
      <c r="N971" s="3" t="str">
        <f>IF(C971="","",IF(AND(C971&lt;&gt;"",D971&lt;&gt;"",E971&lt;&gt;"",I971&lt;&gt;"",M971&lt;&gt;"",J971&lt;&gt;"",IFERROR(MATCH(INDEX($B:$B,MATCH($C971,$C:$C,0)),IMAGENES!$B:$B,0),-1)&gt;0),"'si'","'no'"))</f>
        <v/>
      </c>
      <c r="P971" t="str">
        <f t="shared" si="240"/>
        <v/>
      </c>
      <c r="Q971" t="str">
        <f t="shared" si="241"/>
        <v/>
      </c>
      <c r="R971" t="str">
        <f t="shared" si="242"/>
        <v/>
      </c>
      <c r="S971" t="str">
        <f t="shared" si="243"/>
        <v/>
      </c>
      <c r="T971" t="str">
        <f t="shared" si="244"/>
        <v/>
      </c>
      <c r="U971" t="str">
        <f t="shared" si="245"/>
        <v/>
      </c>
      <c r="V971" t="str">
        <f>IF($T971="","",INDEX(CATEGORIAS!$A:$A,MATCH($T971,CATEGORIAS!$B:$B,0)))</f>
        <v/>
      </c>
      <c r="W971" t="str">
        <f>IF($U971="","",INDEX(SUBCATEGORIAS!$A:$A,MATCH($U971,SUBCATEGORIAS!$B:$B,0)))</f>
        <v/>
      </c>
      <c r="X971" t="str">
        <f t="shared" si="246"/>
        <v/>
      </c>
      <c r="Y971" t="str">
        <f t="shared" si="251"/>
        <v/>
      </c>
      <c r="Z971" t="str">
        <f t="shared" si="252"/>
        <v/>
      </c>
      <c r="AB971">
        <v>969</v>
      </c>
      <c r="AC971">
        <f t="shared" si="255"/>
        <v>89</v>
      </c>
      <c r="AD971" t="str">
        <f>IFERROR(IF(MATCH($AC971,$P:$P,0)&gt;0,"{",0),"")</f>
        <v>{</v>
      </c>
      <c r="AI971" t="str">
        <f>IF($D971="","",INDEX(CATEGORIAS!$A:$A,MATCH($D971,CATEGORIAS!$B:$B,0)))</f>
        <v/>
      </c>
      <c r="AJ971" t="str">
        <f>IF($E971="","",INDEX(SUBCATEGORIAS!$A:$A,MATCH($E971,SUBCATEGORIAS!$B:$B,0)))</f>
        <v/>
      </c>
      <c r="AK971" t="str">
        <f t="shared" si="247"/>
        <v/>
      </c>
      <c r="AM971" s="2" t="str">
        <f t="shared" si="253"/>
        <v/>
      </c>
      <c r="AN971" t="str">
        <f t="shared" si="254"/>
        <v/>
      </c>
      <c r="AO971" t="str">
        <f t="shared" si="248"/>
        <v/>
      </c>
      <c r="AP971" t="str">
        <f t="shared" si="249"/>
        <v/>
      </c>
    </row>
    <row r="972" spans="1:42" x14ac:dyDescent="0.25">
      <c r="A972" t="str">
        <f>IF(C972="","",MAX($A$2:A971)+1)</f>
        <v/>
      </c>
      <c r="B972" s="3" t="str">
        <f>IF(C972="","",IF(COUNTIF($C$2:$C971,$C972)=0,MAX($B$2:$B971)+1,""))</f>
        <v/>
      </c>
      <c r="L972" t="s">
        <v>625</v>
      </c>
      <c r="M972" s="3" t="str">
        <f t="shared" si="250"/>
        <v/>
      </c>
      <c r="N972" s="3" t="str">
        <f>IF(C972="","",IF(AND(C972&lt;&gt;"",D972&lt;&gt;"",E972&lt;&gt;"",I972&lt;&gt;"",M972&lt;&gt;"",J972&lt;&gt;"",IFERROR(MATCH(INDEX($B:$B,MATCH($C972,$C:$C,0)),IMAGENES!$B:$B,0),-1)&gt;0),"'si'","'no'"))</f>
        <v/>
      </c>
      <c r="P972" t="str">
        <f t="shared" si="240"/>
        <v/>
      </c>
      <c r="Q972" t="str">
        <f t="shared" si="241"/>
        <v/>
      </c>
      <c r="R972" t="str">
        <f t="shared" si="242"/>
        <v/>
      </c>
      <c r="S972" t="str">
        <f t="shared" si="243"/>
        <v/>
      </c>
      <c r="T972" t="str">
        <f t="shared" si="244"/>
        <v/>
      </c>
      <c r="U972" t="str">
        <f t="shared" si="245"/>
        <v/>
      </c>
      <c r="V972" t="str">
        <f>IF($T972="","",INDEX(CATEGORIAS!$A:$A,MATCH($T972,CATEGORIAS!$B:$B,0)))</f>
        <v/>
      </c>
      <c r="W972" t="str">
        <f>IF($U972="","",INDEX(SUBCATEGORIAS!$A:$A,MATCH($U972,SUBCATEGORIAS!$B:$B,0)))</f>
        <v/>
      </c>
      <c r="X972" t="str">
        <f t="shared" si="246"/>
        <v/>
      </c>
      <c r="Y972" t="str">
        <f t="shared" si="251"/>
        <v/>
      </c>
      <c r="Z972" t="str">
        <f t="shared" si="252"/>
        <v/>
      </c>
      <c r="AB972">
        <v>970</v>
      </c>
      <c r="AC972" t="str">
        <f t="shared" si="255"/>
        <v/>
      </c>
      <c r="AD972" t="str">
        <f>IFERROR(IF(MATCH($AC971,$P:$P,0)&gt;0,CONCATENATE("id_articulo: ",$AC971,","),0),"")</f>
        <v>id_articulo: 89,</v>
      </c>
      <c r="AI972" t="str">
        <f>IF($D972="","",INDEX(CATEGORIAS!$A:$A,MATCH($D972,CATEGORIAS!$B:$B,0)))</f>
        <v/>
      </c>
      <c r="AJ972" t="str">
        <f>IF($E972="","",INDEX(SUBCATEGORIAS!$A:$A,MATCH($E972,SUBCATEGORIAS!$B:$B,0)))</f>
        <v/>
      </c>
      <c r="AK972" t="str">
        <f t="shared" si="247"/>
        <v/>
      </c>
      <c r="AM972" s="2" t="str">
        <f t="shared" si="253"/>
        <v/>
      </c>
      <c r="AN972" t="str">
        <f t="shared" si="254"/>
        <v/>
      </c>
      <c r="AO972" t="str">
        <f t="shared" si="248"/>
        <v/>
      </c>
      <c r="AP972" t="str">
        <f t="shared" si="249"/>
        <v/>
      </c>
    </row>
    <row r="973" spans="1:42" x14ac:dyDescent="0.25">
      <c r="A973" t="str">
        <f>IF(C973="","",MAX($A$2:A972)+1)</f>
        <v/>
      </c>
      <c r="B973" s="3" t="str">
        <f>IF(C973="","",IF(COUNTIF($C$2:$C972,$C973)=0,MAX($B$2:$B972)+1,""))</f>
        <v/>
      </c>
      <c r="L973" t="s">
        <v>625</v>
      </c>
      <c r="M973" s="3" t="str">
        <f t="shared" si="250"/>
        <v/>
      </c>
      <c r="N973" s="3" t="str">
        <f>IF(C973="","",IF(AND(C973&lt;&gt;"",D973&lt;&gt;"",E973&lt;&gt;"",I973&lt;&gt;"",M973&lt;&gt;"",J973&lt;&gt;"",IFERROR(MATCH(INDEX($B:$B,MATCH($C973,$C:$C,0)),IMAGENES!$B:$B,0),-1)&gt;0),"'si'","'no'"))</f>
        <v/>
      </c>
      <c r="P973" t="str">
        <f t="shared" si="240"/>
        <v/>
      </c>
      <c r="Q973" t="str">
        <f t="shared" si="241"/>
        <v/>
      </c>
      <c r="R973" t="str">
        <f t="shared" si="242"/>
        <v/>
      </c>
      <c r="S973" t="str">
        <f t="shared" si="243"/>
        <v/>
      </c>
      <c r="T973" t="str">
        <f t="shared" si="244"/>
        <v/>
      </c>
      <c r="U973" t="str">
        <f t="shared" si="245"/>
        <v/>
      </c>
      <c r="V973" t="str">
        <f>IF($T973="","",INDEX(CATEGORIAS!$A:$A,MATCH($T973,CATEGORIAS!$B:$B,0)))</f>
        <v/>
      </c>
      <c r="W973" t="str">
        <f>IF($U973="","",INDEX(SUBCATEGORIAS!$A:$A,MATCH($U973,SUBCATEGORIAS!$B:$B,0)))</f>
        <v/>
      </c>
      <c r="X973" t="str">
        <f t="shared" si="246"/>
        <v/>
      </c>
      <c r="Y973" t="str">
        <f t="shared" si="251"/>
        <v/>
      </c>
      <c r="Z973" t="str">
        <f t="shared" si="252"/>
        <v/>
      </c>
      <c r="AB973">
        <v>971</v>
      </c>
      <c r="AC973" t="str">
        <f t="shared" si="255"/>
        <v/>
      </c>
      <c r="AD973" t="str">
        <f>IFERROR(IF(MATCH($AC971,$P:$P,0)&gt;0,CONCATENATE("nombre: '",INDEX($Q:$Q,MATCH($AC971,$P:$P,0)),"',"),0),"")</f>
        <v>nombre: 'Nariz de esponja de payaso rojo Halloween',</v>
      </c>
      <c r="AI973" t="str">
        <f>IF($D973="","",INDEX(CATEGORIAS!$A:$A,MATCH($D973,CATEGORIAS!$B:$B,0)))</f>
        <v/>
      </c>
      <c r="AJ973" t="str">
        <f>IF($E973="","",INDEX(SUBCATEGORIAS!$A:$A,MATCH($E973,SUBCATEGORIAS!$B:$B,0)))</f>
        <v/>
      </c>
      <c r="AK973" t="str">
        <f t="shared" si="247"/>
        <v/>
      </c>
      <c r="AM973" s="2" t="str">
        <f t="shared" si="253"/>
        <v/>
      </c>
      <c r="AN973" t="str">
        <f t="shared" si="254"/>
        <v/>
      </c>
      <c r="AO973" t="str">
        <f t="shared" si="248"/>
        <v/>
      </c>
      <c r="AP973" t="str">
        <f t="shared" si="249"/>
        <v/>
      </c>
    </row>
    <row r="974" spans="1:42" x14ac:dyDescent="0.25">
      <c r="A974" t="str">
        <f>IF(C974="","",MAX($A$2:A973)+1)</f>
        <v/>
      </c>
      <c r="B974" s="3" t="str">
        <f>IF(C974="","",IF(COUNTIF($C$2:$C973,$C974)=0,MAX($B$2:$B973)+1,""))</f>
        <v/>
      </c>
      <c r="L974" t="s">
        <v>625</v>
      </c>
      <c r="M974" s="3" t="str">
        <f t="shared" si="250"/>
        <v/>
      </c>
      <c r="N974" s="3" t="str">
        <f>IF(C974="","",IF(AND(C974&lt;&gt;"",D974&lt;&gt;"",E974&lt;&gt;"",I974&lt;&gt;"",M974&lt;&gt;"",J974&lt;&gt;"",IFERROR(MATCH(INDEX($B:$B,MATCH($C974,$C:$C,0)),IMAGENES!$B:$B,0),-1)&gt;0),"'si'","'no'"))</f>
        <v/>
      </c>
      <c r="P974" t="str">
        <f t="shared" si="240"/>
        <v/>
      </c>
      <c r="Q974" t="str">
        <f t="shared" si="241"/>
        <v/>
      </c>
      <c r="R974" t="str">
        <f t="shared" si="242"/>
        <v/>
      </c>
      <c r="S974" t="str">
        <f t="shared" si="243"/>
        <v/>
      </c>
      <c r="T974" t="str">
        <f t="shared" si="244"/>
        <v/>
      </c>
      <c r="U974" t="str">
        <f t="shared" si="245"/>
        <v/>
      </c>
      <c r="V974" t="str">
        <f>IF($T974="","",INDEX(CATEGORIAS!$A:$A,MATCH($T974,CATEGORIAS!$B:$B,0)))</f>
        <v/>
      </c>
      <c r="W974" t="str">
        <f>IF($U974="","",INDEX(SUBCATEGORIAS!$A:$A,MATCH($U974,SUBCATEGORIAS!$B:$B,0)))</f>
        <v/>
      </c>
      <c r="X974" t="str">
        <f t="shared" si="246"/>
        <v/>
      </c>
      <c r="Y974" t="str">
        <f t="shared" si="251"/>
        <v/>
      </c>
      <c r="Z974" t="str">
        <f t="shared" si="252"/>
        <v/>
      </c>
      <c r="AB974">
        <v>972</v>
      </c>
      <c r="AC974" t="str">
        <f t="shared" si="255"/>
        <v/>
      </c>
      <c r="AD974" t="str">
        <f>IFERROR(IF(MATCH($AC971,$P:$P,0)&gt;0,CONCATENATE("descripcion: '",INDEX($R:$R,MATCH($AC971,$P:$P,0)),"',"),0),"")</f>
        <v>descripcion: 'Nariz de payaso en esponja',</v>
      </c>
      <c r="AI974" t="str">
        <f>IF($D974="","",INDEX(CATEGORIAS!$A:$A,MATCH($D974,CATEGORIAS!$B:$B,0)))</f>
        <v/>
      </c>
      <c r="AJ974" t="str">
        <f>IF($E974="","",INDEX(SUBCATEGORIAS!$A:$A,MATCH($E974,SUBCATEGORIAS!$B:$B,0)))</f>
        <v/>
      </c>
      <c r="AK974" t="str">
        <f t="shared" si="247"/>
        <v/>
      </c>
      <c r="AM974" s="2" t="str">
        <f t="shared" si="253"/>
        <v/>
      </c>
      <c r="AN974" t="str">
        <f t="shared" si="254"/>
        <v/>
      </c>
      <c r="AO974" t="str">
        <f t="shared" si="248"/>
        <v/>
      </c>
      <c r="AP974" t="str">
        <f t="shared" si="249"/>
        <v/>
      </c>
    </row>
    <row r="975" spans="1:42" x14ac:dyDescent="0.25">
      <c r="A975" t="str">
        <f>IF(C975="","",MAX($A$2:A974)+1)</f>
        <v/>
      </c>
      <c r="B975" s="3" t="str">
        <f>IF(C975="","",IF(COUNTIF($C$2:$C974,$C975)=0,MAX($B$2:$B974)+1,""))</f>
        <v/>
      </c>
      <c r="L975" t="s">
        <v>625</v>
      </c>
      <c r="M975" s="3" t="str">
        <f t="shared" si="250"/>
        <v/>
      </c>
      <c r="N975" s="3" t="str">
        <f>IF(C975="","",IF(AND(C975&lt;&gt;"",D975&lt;&gt;"",E975&lt;&gt;"",I975&lt;&gt;"",M975&lt;&gt;"",J975&lt;&gt;"",IFERROR(MATCH(INDEX($B:$B,MATCH($C975,$C:$C,0)),IMAGENES!$B:$B,0),-1)&gt;0),"'si'","'no'"))</f>
        <v/>
      </c>
      <c r="P975" t="str">
        <f t="shared" si="240"/>
        <v/>
      </c>
      <c r="Q975" t="str">
        <f t="shared" si="241"/>
        <v/>
      </c>
      <c r="R975" t="str">
        <f t="shared" si="242"/>
        <v/>
      </c>
      <c r="S975" t="str">
        <f t="shared" si="243"/>
        <v/>
      </c>
      <c r="T975" t="str">
        <f t="shared" si="244"/>
        <v/>
      </c>
      <c r="U975" t="str">
        <f t="shared" si="245"/>
        <v/>
      </c>
      <c r="V975" t="str">
        <f>IF($T975="","",INDEX(CATEGORIAS!$A:$A,MATCH($T975,CATEGORIAS!$B:$B,0)))</f>
        <v/>
      </c>
      <c r="W975" t="str">
        <f>IF($U975="","",INDEX(SUBCATEGORIAS!$A:$A,MATCH($U975,SUBCATEGORIAS!$B:$B,0)))</f>
        <v/>
      </c>
      <c r="X975" t="str">
        <f t="shared" si="246"/>
        <v/>
      </c>
      <c r="Y975" t="str">
        <f t="shared" si="251"/>
        <v/>
      </c>
      <c r="Z975" t="str">
        <f t="shared" si="252"/>
        <v/>
      </c>
      <c r="AB975">
        <v>973</v>
      </c>
      <c r="AC975" t="str">
        <f t="shared" si="255"/>
        <v/>
      </c>
      <c r="AD975" t="str">
        <f>IFERROR(IF(MATCH($AC971,$P:$P,0)&gt;0,CONCATENATE("descripcion_larga: '",INDEX($S:$S,MATCH($AC971,$P:$P,0)),"',"),0),"")</f>
        <v>descripcion_larga: 'Set de 3 narices de esponja rojas.',</v>
      </c>
      <c r="AI975" t="str">
        <f>IF($D975="","",INDEX(CATEGORIAS!$A:$A,MATCH($D975,CATEGORIAS!$B:$B,0)))</f>
        <v/>
      </c>
      <c r="AJ975" t="str">
        <f>IF($E975="","",INDEX(SUBCATEGORIAS!$A:$A,MATCH($E975,SUBCATEGORIAS!$B:$B,0)))</f>
        <v/>
      </c>
      <c r="AK975" t="str">
        <f t="shared" si="247"/>
        <v/>
      </c>
      <c r="AM975" s="2" t="str">
        <f t="shared" si="253"/>
        <v/>
      </c>
      <c r="AN975" t="str">
        <f t="shared" si="254"/>
        <v/>
      </c>
      <c r="AO975" t="str">
        <f t="shared" si="248"/>
        <v/>
      </c>
      <c r="AP975" t="str">
        <f t="shared" si="249"/>
        <v/>
      </c>
    </row>
    <row r="976" spans="1:42" x14ac:dyDescent="0.25">
      <c r="A976" t="str">
        <f>IF(C976="","",MAX($A$2:A975)+1)</f>
        <v/>
      </c>
      <c r="B976" s="3" t="str">
        <f>IF(C976="","",IF(COUNTIF($C$2:$C975,$C976)=0,MAX($B$2:$B975)+1,""))</f>
        <v/>
      </c>
      <c r="L976" t="s">
        <v>625</v>
      </c>
      <c r="M976" s="3" t="str">
        <f t="shared" si="250"/>
        <v/>
      </c>
      <c r="N976" s="3" t="str">
        <f>IF(C976="","",IF(AND(C976&lt;&gt;"",D976&lt;&gt;"",E976&lt;&gt;"",I976&lt;&gt;"",M976&lt;&gt;"",J976&lt;&gt;"",IFERROR(MATCH(INDEX($B:$B,MATCH($C976,$C:$C,0)),IMAGENES!$B:$B,0),-1)&gt;0),"'si'","'no'"))</f>
        <v/>
      </c>
      <c r="P976" t="str">
        <f t="shared" si="240"/>
        <v/>
      </c>
      <c r="Q976" t="str">
        <f t="shared" si="241"/>
        <v/>
      </c>
      <c r="R976" t="str">
        <f t="shared" si="242"/>
        <v/>
      </c>
      <c r="S976" t="str">
        <f t="shared" si="243"/>
        <v/>
      </c>
      <c r="T976" t="str">
        <f t="shared" si="244"/>
        <v/>
      </c>
      <c r="U976" t="str">
        <f t="shared" si="245"/>
        <v/>
      </c>
      <c r="V976" t="str">
        <f>IF($T976="","",INDEX(CATEGORIAS!$A:$A,MATCH($T976,CATEGORIAS!$B:$B,0)))</f>
        <v/>
      </c>
      <c r="W976" t="str">
        <f>IF($U976="","",INDEX(SUBCATEGORIAS!$A:$A,MATCH($U976,SUBCATEGORIAS!$B:$B,0)))</f>
        <v/>
      </c>
      <c r="X976" t="str">
        <f t="shared" si="246"/>
        <v/>
      </c>
      <c r="Y976" t="str">
        <f t="shared" si="251"/>
        <v/>
      </c>
      <c r="Z976" t="str">
        <f t="shared" si="252"/>
        <v/>
      </c>
      <c r="AB976">
        <v>974</v>
      </c>
      <c r="AC976" t="str">
        <f t="shared" si="255"/>
        <v/>
      </c>
      <c r="AD976" t="str">
        <f>IFERROR(IF(MATCH($AC971,$P:$P,0)&gt;0,CONCATENATE("id_categoria: '",INDEX($V:$V,MATCH($AC971,$P:$P,0)),"',"),0),"")</f>
        <v>id_categoria: '7',</v>
      </c>
      <c r="AI976" t="str">
        <f>IF($D976="","",INDEX(CATEGORIAS!$A:$A,MATCH($D976,CATEGORIAS!$B:$B,0)))</f>
        <v/>
      </c>
      <c r="AJ976" t="str">
        <f>IF($E976="","",INDEX(SUBCATEGORIAS!$A:$A,MATCH($E976,SUBCATEGORIAS!$B:$B,0)))</f>
        <v/>
      </c>
      <c r="AK976" t="str">
        <f t="shared" si="247"/>
        <v/>
      </c>
      <c r="AM976" s="2" t="str">
        <f t="shared" si="253"/>
        <v/>
      </c>
      <c r="AN976" t="str">
        <f t="shared" si="254"/>
        <v/>
      </c>
      <c r="AO976" t="str">
        <f t="shared" si="248"/>
        <v/>
      </c>
      <c r="AP976" t="str">
        <f t="shared" si="249"/>
        <v/>
      </c>
    </row>
    <row r="977" spans="1:42" x14ac:dyDescent="0.25">
      <c r="A977" t="str">
        <f>IF(C977="","",MAX($A$2:A976)+1)</f>
        <v/>
      </c>
      <c r="B977" s="3" t="str">
        <f>IF(C977="","",IF(COUNTIF($C$2:$C976,$C977)=0,MAX($B$2:$B976)+1,""))</f>
        <v/>
      </c>
      <c r="L977" t="s">
        <v>625</v>
      </c>
      <c r="M977" s="3" t="str">
        <f t="shared" si="250"/>
        <v/>
      </c>
      <c r="N977" s="3" t="str">
        <f>IF(C977="","",IF(AND(C977&lt;&gt;"",D977&lt;&gt;"",E977&lt;&gt;"",I977&lt;&gt;"",M977&lt;&gt;"",J977&lt;&gt;"",IFERROR(MATCH(INDEX($B:$B,MATCH($C977,$C:$C,0)),IMAGENES!$B:$B,0),-1)&gt;0),"'si'","'no'"))</f>
        <v/>
      </c>
      <c r="P977" t="str">
        <f t="shared" si="240"/>
        <v/>
      </c>
      <c r="Q977" t="str">
        <f t="shared" si="241"/>
        <v/>
      </c>
      <c r="R977" t="str">
        <f t="shared" si="242"/>
        <v/>
      </c>
      <c r="S977" t="str">
        <f t="shared" si="243"/>
        <v/>
      </c>
      <c r="T977" t="str">
        <f t="shared" si="244"/>
        <v/>
      </c>
      <c r="U977" t="str">
        <f t="shared" si="245"/>
        <v/>
      </c>
      <c r="V977" t="str">
        <f>IF($T977="","",INDEX(CATEGORIAS!$A:$A,MATCH($T977,CATEGORIAS!$B:$B,0)))</f>
        <v/>
      </c>
      <c r="W977" t="str">
        <f>IF($U977="","",INDEX(SUBCATEGORIAS!$A:$A,MATCH($U977,SUBCATEGORIAS!$B:$B,0)))</f>
        <v/>
      </c>
      <c r="X977" t="str">
        <f t="shared" si="246"/>
        <v/>
      </c>
      <c r="Y977" t="str">
        <f t="shared" si="251"/>
        <v/>
      </c>
      <c r="Z977" t="str">
        <f t="shared" si="252"/>
        <v/>
      </c>
      <c r="AB977">
        <v>975</v>
      </c>
      <c r="AC977" t="str">
        <f t="shared" si="255"/>
        <v/>
      </c>
      <c r="AD977" t="str">
        <f>IFERROR(IF(MATCH($AC971,$P:$P,0)&gt;0,CONCATENATE("id_subcategoria: '",INDEX($W:$W,MATCH($AC971,$P:$P,0)),"',"),0),"")</f>
        <v>id_subcategoria: '36',</v>
      </c>
      <c r="AI977" t="str">
        <f>IF($D977="","",INDEX(CATEGORIAS!$A:$A,MATCH($D977,CATEGORIAS!$B:$B,0)))</f>
        <v/>
      </c>
      <c r="AJ977" t="str">
        <f>IF($E977="","",INDEX(SUBCATEGORIAS!$A:$A,MATCH($E977,SUBCATEGORIAS!$B:$B,0)))</f>
        <v/>
      </c>
      <c r="AK977" t="str">
        <f t="shared" si="247"/>
        <v/>
      </c>
      <c r="AM977" s="2" t="str">
        <f t="shared" si="253"/>
        <v/>
      </c>
      <c r="AN977" t="str">
        <f t="shared" si="254"/>
        <v/>
      </c>
      <c r="AO977" t="str">
        <f t="shared" si="248"/>
        <v/>
      </c>
      <c r="AP977" t="str">
        <f t="shared" si="249"/>
        <v/>
      </c>
    </row>
    <row r="978" spans="1:42" x14ac:dyDescent="0.25">
      <c r="A978" t="str">
        <f>IF(C978="","",MAX($A$2:A977)+1)</f>
        <v/>
      </c>
      <c r="B978" s="3" t="str">
        <f>IF(C978="","",IF(COUNTIF($C$2:$C977,$C978)=0,MAX($B$2:$B977)+1,""))</f>
        <v/>
      </c>
      <c r="L978" t="s">
        <v>625</v>
      </c>
      <c r="M978" s="3" t="str">
        <f t="shared" si="250"/>
        <v/>
      </c>
      <c r="N978" s="3" t="str">
        <f>IF(C978="","",IF(AND(C978&lt;&gt;"",D978&lt;&gt;"",E978&lt;&gt;"",I978&lt;&gt;"",M978&lt;&gt;"",J978&lt;&gt;"",IFERROR(MATCH(INDEX($B:$B,MATCH($C978,$C:$C,0)),IMAGENES!$B:$B,0),-1)&gt;0),"'si'","'no'"))</f>
        <v/>
      </c>
      <c r="P978" t="str">
        <f t="shared" si="240"/>
        <v/>
      </c>
      <c r="Q978" t="str">
        <f t="shared" si="241"/>
        <v/>
      </c>
      <c r="R978" t="str">
        <f t="shared" si="242"/>
        <v/>
      </c>
      <c r="S978" t="str">
        <f t="shared" si="243"/>
        <v/>
      </c>
      <c r="T978" t="str">
        <f t="shared" si="244"/>
        <v/>
      </c>
      <c r="U978" t="str">
        <f t="shared" si="245"/>
        <v/>
      </c>
      <c r="V978" t="str">
        <f>IF($T978="","",INDEX(CATEGORIAS!$A:$A,MATCH($T978,CATEGORIAS!$B:$B,0)))</f>
        <v/>
      </c>
      <c r="W978" t="str">
        <f>IF($U978="","",INDEX(SUBCATEGORIAS!$A:$A,MATCH($U978,SUBCATEGORIAS!$B:$B,0)))</f>
        <v/>
      </c>
      <c r="X978" t="str">
        <f t="shared" si="246"/>
        <v/>
      </c>
      <c r="Y978" t="str">
        <f t="shared" si="251"/>
        <v/>
      </c>
      <c r="Z978" t="str">
        <f t="shared" si="252"/>
        <v/>
      </c>
      <c r="AB978">
        <v>976</v>
      </c>
      <c r="AC978" t="str">
        <f t="shared" si="255"/>
        <v/>
      </c>
      <c r="AD978" t="str">
        <f>IFERROR(IF(MATCH($AC971,$P:$P,0)&gt;0,CONCATENATE("precio: ",INDEX($X:$X,MATCH($AC971,$P:$P,0)),","),0),"")</f>
        <v>precio: 1500,</v>
      </c>
      <c r="AI978" t="str">
        <f>IF($D978="","",INDEX(CATEGORIAS!$A:$A,MATCH($D978,CATEGORIAS!$B:$B,0)))</f>
        <v/>
      </c>
      <c r="AJ978" t="str">
        <f>IF($E978="","",INDEX(SUBCATEGORIAS!$A:$A,MATCH($E978,SUBCATEGORIAS!$B:$B,0)))</f>
        <v/>
      </c>
      <c r="AK978" t="str">
        <f t="shared" si="247"/>
        <v/>
      </c>
      <c r="AM978" s="2" t="str">
        <f t="shared" si="253"/>
        <v/>
      </c>
      <c r="AN978" t="str">
        <f t="shared" si="254"/>
        <v/>
      </c>
      <c r="AO978" t="str">
        <f t="shared" si="248"/>
        <v/>
      </c>
      <c r="AP978" t="str">
        <f t="shared" si="249"/>
        <v/>
      </c>
    </row>
    <row r="979" spans="1:42" x14ac:dyDescent="0.25">
      <c r="A979" t="str">
        <f>IF(C979="","",MAX($A$2:A978)+1)</f>
        <v/>
      </c>
      <c r="B979" s="3" t="str">
        <f>IF(C979="","",IF(COUNTIF($C$2:$C978,$C979)=0,MAX($B$2:$B978)+1,""))</f>
        <v/>
      </c>
      <c r="L979" t="s">
        <v>625</v>
      </c>
      <c r="M979" s="3" t="str">
        <f t="shared" si="250"/>
        <v/>
      </c>
      <c r="N979" s="3" t="str">
        <f>IF(C979="","",IF(AND(C979&lt;&gt;"",D979&lt;&gt;"",E979&lt;&gt;"",I979&lt;&gt;"",M979&lt;&gt;"",J979&lt;&gt;"",IFERROR(MATCH(INDEX($B:$B,MATCH($C979,$C:$C,0)),IMAGENES!$B:$B,0),-1)&gt;0),"'si'","'no'"))</f>
        <v/>
      </c>
      <c r="P979" t="str">
        <f t="shared" si="240"/>
        <v/>
      </c>
      <c r="Q979" t="str">
        <f t="shared" si="241"/>
        <v/>
      </c>
      <c r="R979" t="str">
        <f t="shared" si="242"/>
        <v/>
      </c>
      <c r="S979" t="str">
        <f t="shared" si="243"/>
        <v/>
      </c>
      <c r="T979" t="str">
        <f t="shared" si="244"/>
        <v/>
      </c>
      <c r="U979" t="str">
        <f t="shared" si="245"/>
        <v/>
      </c>
      <c r="V979" t="str">
        <f>IF($T979="","",INDEX(CATEGORIAS!$A:$A,MATCH($T979,CATEGORIAS!$B:$B,0)))</f>
        <v/>
      </c>
      <c r="W979" t="str">
        <f>IF($U979="","",INDEX(SUBCATEGORIAS!$A:$A,MATCH($U979,SUBCATEGORIAS!$B:$B,0)))</f>
        <v/>
      </c>
      <c r="X979" t="str">
        <f t="shared" si="246"/>
        <v/>
      </c>
      <c r="Y979" t="str">
        <f t="shared" si="251"/>
        <v/>
      </c>
      <c r="Z979" t="str">
        <f t="shared" si="252"/>
        <v/>
      </c>
      <c r="AB979">
        <v>977</v>
      </c>
      <c r="AC979" t="str">
        <f t="shared" si="255"/>
        <v/>
      </c>
      <c r="AD979" t="str">
        <f>IFERROR(IF(MATCH($AC971,$P:$P,0)&gt;0,CONCATENATE("video: ",IF(OR(INDEX($Y:$Y,MATCH($AC971,$P:$P,0))=0,INDEX($Y:$Y,MATCH($AC971,$P:$P,0))=" ",INDEX($Y:$Y,MATCH($AC971,$P:$P,0))=""),CONCATENATE(CHAR(39),CHAR(39)),CONCATENATE(CHAR(39),INDEX($Y:$Y,MATCH($AC971,$P:$P,0)),CHAR(39))),","),0),"")</f>
        <v>video: '',</v>
      </c>
      <c r="AI979" t="str">
        <f>IF($D979="","",INDEX(CATEGORIAS!$A:$A,MATCH($D979,CATEGORIAS!$B:$B,0)))</f>
        <v/>
      </c>
      <c r="AJ979" t="str">
        <f>IF($E979="","",INDEX(SUBCATEGORIAS!$A:$A,MATCH($E979,SUBCATEGORIAS!$B:$B,0)))</f>
        <v/>
      </c>
      <c r="AK979" t="str">
        <f t="shared" si="247"/>
        <v/>
      </c>
      <c r="AM979" s="2" t="str">
        <f t="shared" si="253"/>
        <v/>
      </c>
      <c r="AN979" t="str">
        <f t="shared" si="254"/>
        <v/>
      </c>
      <c r="AO979" t="str">
        <f t="shared" si="248"/>
        <v/>
      </c>
      <c r="AP979" t="str">
        <f t="shared" si="249"/>
        <v/>
      </c>
    </row>
    <row r="980" spans="1:42" x14ac:dyDescent="0.25">
      <c r="A980" t="str">
        <f>IF(C980="","",MAX($A$2:A979)+1)</f>
        <v/>
      </c>
      <c r="B980" s="3" t="str">
        <f>IF(C980="","",IF(COUNTIF($C$2:$C979,$C980)=0,MAX($B$2:$B979)+1,""))</f>
        <v/>
      </c>
      <c r="L980" t="s">
        <v>625</v>
      </c>
      <c r="M980" s="3" t="str">
        <f t="shared" si="250"/>
        <v/>
      </c>
      <c r="N980" s="3" t="str">
        <f>IF(C980="","",IF(AND(C980&lt;&gt;"",D980&lt;&gt;"",E980&lt;&gt;"",I980&lt;&gt;"",M980&lt;&gt;"",J980&lt;&gt;"",IFERROR(MATCH(INDEX($B:$B,MATCH($C980,$C:$C,0)),IMAGENES!$B:$B,0),-1)&gt;0),"'si'","'no'"))</f>
        <v/>
      </c>
      <c r="P980" t="str">
        <f t="shared" si="240"/>
        <v/>
      </c>
      <c r="Q980" t="str">
        <f t="shared" si="241"/>
        <v/>
      </c>
      <c r="R980" t="str">
        <f t="shared" si="242"/>
        <v/>
      </c>
      <c r="S980" t="str">
        <f t="shared" si="243"/>
        <v/>
      </c>
      <c r="T980" t="str">
        <f t="shared" si="244"/>
        <v/>
      </c>
      <c r="U980" t="str">
        <f t="shared" si="245"/>
        <v/>
      </c>
      <c r="V980" t="str">
        <f>IF($T980="","",INDEX(CATEGORIAS!$A:$A,MATCH($T980,CATEGORIAS!$B:$B,0)))</f>
        <v/>
      </c>
      <c r="W980" t="str">
        <f>IF($U980="","",INDEX(SUBCATEGORIAS!$A:$A,MATCH($U980,SUBCATEGORIAS!$B:$B,0)))</f>
        <v/>
      </c>
      <c r="X980" t="str">
        <f t="shared" si="246"/>
        <v/>
      </c>
      <c r="Y980" t="str">
        <f t="shared" si="251"/>
        <v/>
      </c>
      <c r="Z980" t="str">
        <f t="shared" si="252"/>
        <v/>
      </c>
      <c r="AB980">
        <v>978</v>
      </c>
      <c r="AC980" t="str">
        <f t="shared" si="255"/>
        <v/>
      </c>
      <c r="AD980" t="str">
        <f>IFERROR(IF(MATCH($AC971,$P:$P,0)&gt;0,CONCATENATE("disponible: ",INDEX($Z:$Z,MATCH($AC971,$P:$P,0)),","),0),"")</f>
        <v>disponible: 'si',</v>
      </c>
      <c r="AI980" t="str">
        <f>IF($D980="","",INDEX(CATEGORIAS!$A:$A,MATCH($D980,CATEGORIAS!$B:$B,0)))</f>
        <v/>
      </c>
      <c r="AJ980" t="str">
        <f>IF($E980="","",INDEX(SUBCATEGORIAS!$A:$A,MATCH($E980,SUBCATEGORIAS!$B:$B,0)))</f>
        <v/>
      </c>
      <c r="AK980" t="str">
        <f t="shared" si="247"/>
        <v/>
      </c>
      <c r="AM980" s="2" t="str">
        <f t="shared" si="253"/>
        <v/>
      </c>
      <c r="AN980" t="str">
        <f t="shared" si="254"/>
        <v/>
      </c>
      <c r="AO980" t="str">
        <f t="shared" si="248"/>
        <v/>
      </c>
      <c r="AP980" t="str">
        <f t="shared" si="249"/>
        <v/>
      </c>
    </row>
    <row r="981" spans="1:42" x14ac:dyDescent="0.25">
      <c r="A981" t="str">
        <f>IF(C981="","",MAX($A$2:A980)+1)</f>
        <v/>
      </c>
      <c r="B981" s="3" t="str">
        <f>IF(C981="","",IF(COUNTIF($C$2:$C980,$C981)=0,MAX($B$2:$B980)+1,""))</f>
        <v/>
      </c>
      <c r="L981" t="s">
        <v>625</v>
      </c>
      <c r="M981" s="3" t="str">
        <f t="shared" si="250"/>
        <v/>
      </c>
      <c r="N981" s="3" t="str">
        <f>IF(C981="","",IF(AND(C981&lt;&gt;"",D981&lt;&gt;"",E981&lt;&gt;"",I981&lt;&gt;"",M981&lt;&gt;"",J981&lt;&gt;"",IFERROR(MATCH(INDEX($B:$B,MATCH($C981,$C:$C,0)),IMAGENES!$B:$B,0),-1)&gt;0),"'si'","'no'"))</f>
        <v/>
      </c>
      <c r="P981" t="str">
        <f t="shared" si="240"/>
        <v/>
      </c>
      <c r="Q981" t="str">
        <f t="shared" si="241"/>
        <v/>
      </c>
      <c r="R981" t="str">
        <f t="shared" si="242"/>
        <v/>
      </c>
      <c r="S981" t="str">
        <f t="shared" si="243"/>
        <v/>
      </c>
      <c r="T981" t="str">
        <f t="shared" si="244"/>
        <v/>
      </c>
      <c r="U981" t="str">
        <f t="shared" si="245"/>
        <v/>
      </c>
      <c r="V981" t="str">
        <f>IF($T981="","",INDEX(CATEGORIAS!$A:$A,MATCH($T981,CATEGORIAS!$B:$B,0)))</f>
        <v/>
      </c>
      <c r="W981" t="str">
        <f>IF($U981="","",INDEX(SUBCATEGORIAS!$A:$A,MATCH($U981,SUBCATEGORIAS!$B:$B,0)))</f>
        <v/>
      </c>
      <c r="X981" t="str">
        <f t="shared" si="246"/>
        <v/>
      </c>
      <c r="Y981" t="str">
        <f t="shared" si="251"/>
        <v/>
      </c>
      <c r="Z981" t="str">
        <f t="shared" si="252"/>
        <v/>
      </c>
      <c r="AB981">
        <v>979</v>
      </c>
      <c r="AC981" t="str">
        <f t="shared" si="255"/>
        <v/>
      </c>
      <c r="AD981" t="str">
        <f>IFERROR(IF(MATCH($AC971,$P:$P,0)&gt;0,"},",0),"")</f>
        <v>},</v>
      </c>
      <c r="AI981" t="str">
        <f>IF($D981="","",INDEX(CATEGORIAS!$A:$A,MATCH($D981,CATEGORIAS!$B:$B,0)))</f>
        <v/>
      </c>
      <c r="AJ981" t="str">
        <f>IF($E981="","",INDEX(SUBCATEGORIAS!$A:$A,MATCH($E981,SUBCATEGORIAS!$B:$B,0)))</f>
        <v/>
      </c>
      <c r="AK981" t="str">
        <f t="shared" si="247"/>
        <v/>
      </c>
      <c r="AM981" s="2" t="str">
        <f t="shared" si="253"/>
        <v/>
      </c>
      <c r="AN981" t="str">
        <f t="shared" si="254"/>
        <v/>
      </c>
      <c r="AO981" t="str">
        <f t="shared" si="248"/>
        <v/>
      </c>
      <c r="AP981" t="str">
        <f t="shared" si="249"/>
        <v/>
      </c>
    </row>
    <row r="982" spans="1:42" x14ac:dyDescent="0.25">
      <c r="A982" t="str">
        <f>IF(C982="","",MAX($A$2:A981)+1)</f>
        <v/>
      </c>
      <c r="B982" s="3" t="str">
        <f>IF(C982="","",IF(COUNTIF($C$2:$C981,$C982)=0,MAX($B$2:$B981)+1,""))</f>
        <v/>
      </c>
      <c r="L982" t="s">
        <v>625</v>
      </c>
      <c r="M982" s="3" t="str">
        <f t="shared" si="250"/>
        <v/>
      </c>
      <c r="N982" s="3" t="str">
        <f>IF(C982="","",IF(AND(C982&lt;&gt;"",D982&lt;&gt;"",E982&lt;&gt;"",I982&lt;&gt;"",M982&lt;&gt;"",J982&lt;&gt;"",IFERROR(MATCH(INDEX($B:$B,MATCH($C982,$C:$C,0)),IMAGENES!$B:$B,0),-1)&gt;0),"'si'","'no'"))</f>
        <v/>
      </c>
      <c r="P982" t="str">
        <f t="shared" si="240"/>
        <v/>
      </c>
      <c r="Q982" t="str">
        <f t="shared" si="241"/>
        <v/>
      </c>
      <c r="R982" t="str">
        <f t="shared" si="242"/>
        <v/>
      </c>
      <c r="S982" t="str">
        <f t="shared" si="243"/>
        <v/>
      </c>
      <c r="T982" t="str">
        <f t="shared" si="244"/>
        <v/>
      </c>
      <c r="U982" t="str">
        <f t="shared" si="245"/>
        <v/>
      </c>
      <c r="V982" t="str">
        <f>IF($T982="","",INDEX(CATEGORIAS!$A:$A,MATCH($T982,CATEGORIAS!$B:$B,0)))</f>
        <v/>
      </c>
      <c r="W982" t="str">
        <f>IF($U982="","",INDEX(SUBCATEGORIAS!$A:$A,MATCH($U982,SUBCATEGORIAS!$B:$B,0)))</f>
        <v/>
      </c>
      <c r="X982" t="str">
        <f t="shared" si="246"/>
        <v/>
      </c>
      <c r="Y982" t="str">
        <f t="shared" si="251"/>
        <v/>
      </c>
      <c r="Z982" t="str">
        <f t="shared" si="252"/>
        <v/>
      </c>
      <c r="AB982">
        <v>980</v>
      </c>
      <c r="AC982">
        <f t="shared" si="255"/>
        <v>90</v>
      </c>
      <c r="AD982" t="str">
        <f>IFERROR(IF(MATCH($AC982,$P:$P,0)&gt;0,"{",0),"")</f>
        <v>{</v>
      </c>
      <c r="AI982" t="str">
        <f>IF($D982="","",INDEX(CATEGORIAS!$A:$A,MATCH($D982,CATEGORIAS!$B:$B,0)))</f>
        <v/>
      </c>
      <c r="AJ982" t="str">
        <f>IF($E982="","",INDEX(SUBCATEGORIAS!$A:$A,MATCH($E982,SUBCATEGORIAS!$B:$B,0)))</f>
        <v/>
      </c>
      <c r="AK982" t="str">
        <f t="shared" si="247"/>
        <v/>
      </c>
      <c r="AM982" s="2" t="str">
        <f t="shared" si="253"/>
        <v/>
      </c>
      <c r="AN982" t="str">
        <f t="shared" si="254"/>
        <v/>
      </c>
      <c r="AO982" t="str">
        <f t="shared" si="248"/>
        <v/>
      </c>
      <c r="AP982" t="str">
        <f t="shared" si="249"/>
        <v/>
      </c>
    </row>
    <row r="983" spans="1:42" x14ac:dyDescent="0.25">
      <c r="A983" t="str">
        <f>IF(C983="","",MAX($A$2:A982)+1)</f>
        <v/>
      </c>
      <c r="B983" s="3" t="str">
        <f>IF(C983="","",IF(COUNTIF($C$2:$C982,$C983)=0,MAX($B$2:$B982)+1,""))</f>
        <v/>
      </c>
      <c r="L983" t="s">
        <v>625</v>
      </c>
      <c r="M983" s="3" t="str">
        <f t="shared" si="250"/>
        <v/>
      </c>
      <c r="N983" s="3" t="str">
        <f>IF(C983="","",IF(AND(C983&lt;&gt;"",D983&lt;&gt;"",E983&lt;&gt;"",I983&lt;&gt;"",M983&lt;&gt;"",J983&lt;&gt;"",IFERROR(MATCH(INDEX($B:$B,MATCH($C983,$C:$C,0)),IMAGENES!$B:$B,0),-1)&gt;0),"'si'","'no'"))</f>
        <v/>
      </c>
      <c r="P983" t="str">
        <f t="shared" si="240"/>
        <v/>
      </c>
      <c r="Q983" t="str">
        <f t="shared" si="241"/>
        <v/>
      </c>
      <c r="R983" t="str">
        <f t="shared" si="242"/>
        <v/>
      </c>
      <c r="S983" t="str">
        <f t="shared" si="243"/>
        <v/>
      </c>
      <c r="T983" t="str">
        <f t="shared" si="244"/>
        <v/>
      </c>
      <c r="U983" t="str">
        <f t="shared" si="245"/>
        <v/>
      </c>
      <c r="V983" t="str">
        <f>IF($T983="","",INDEX(CATEGORIAS!$A:$A,MATCH($T983,CATEGORIAS!$B:$B,0)))</f>
        <v/>
      </c>
      <c r="W983" t="str">
        <f>IF($U983="","",INDEX(SUBCATEGORIAS!$A:$A,MATCH($U983,SUBCATEGORIAS!$B:$B,0)))</f>
        <v/>
      </c>
      <c r="X983" t="str">
        <f t="shared" si="246"/>
        <v/>
      </c>
      <c r="Y983" t="str">
        <f t="shared" si="251"/>
        <v/>
      </c>
      <c r="Z983" t="str">
        <f t="shared" si="252"/>
        <v/>
      </c>
      <c r="AB983">
        <v>981</v>
      </c>
      <c r="AC983" t="str">
        <f t="shared" si="255"/>
        <v/>
      </c>
      <c r="AD983" t="str">
        <f>IFERROR(IF(MATCH($AC982,$P:$P,0)&gt;0,CONCATENATE("id_articulo: ",$AC982,","),0),"")</f>
        <v>id_articulo: 90,</v>
      </c>
      <c r="AI983" t="str">
        <f>IF($D983="","",INDEX(CATEGORIAS!$A:$A,MATCH($D983,CATEGORIAS!$B:$B,0)))</f>
        <v/>
      </c>
      <c r="AJ983" t="str">
        <f>IF($E983="","",INDEX(SUBCATEGORIAS!$A:$A,MATCH($E983,SUBCATEGORIAS!$B:$B,0)))</f>
        <v/>
      </c>
      <c r="AK983" t="str">
        <f t="shared" si="247"/>
        <v/>
      </c>
      <c r="AM983" s="2" t="str">
        <f t="shared" si="253"/>
        <v/>
      </c>
      <c r="AN983" t="str">
        <f t="shared" si="254"/>
        <v/>
      </c>
      <c r="AO983" t="str">
        <f t="shared" si="248"/>
        <v/>
      </c>
      <c r="AP983" t="str">
        <f t="shared" si="249"/>
        <v/>
      </c>
    </row>
    <row r="984" spans="1:42" x14ac:dyDescent="0.25">
      <c r="A984" t="str">
        <f>IF(C984="","",MAX($A$2:A983)+1)</f>
        <v/>
      </c>
      <c r="B984" s="3" t="str">
        <f>IF(C984="","",IF(COUNTIF($C$2:$C983,$C984)=0,MAX($B$2:$B983)+1,""))</f>
        <v/>
      </c>
      <c r="L984" t="s">
        <v>625</v>
      </c>
      <c r="M984" s="3" t="str">
        <f t="shared" si="250"/>
        <v/>
      </c>
      <c r="N984" s="3" t="str">
        <f>IF(C984="","",IF(AND(C984&lt;&gt;"",D984&lt;&gt;"",E984&lt;&gt;"",I984&lt;&gt;"",M984&lt;&gt;"",J984&lt;&gt;"",IFERROR(MATCH(INDEX($B:$B,MATCH($C984,$C:$C,0)),IMAGENES!$B:$B,0),-1)&gt;0),"'si'","'no'"))</f>
        <v/>
      </c>
      <c r="P984" t="str">
        <f t="shared" si="240"/>
        <v/>
      </c>
      <c r="Q984" t="str">
        <f t="shared" si="241"/>
        <v/>
      </c>
      <c r="R984" t="str">
        <f t="shared" si="242"/>
        <v/>
      </c>
      <c r="S984" t="str">
        <f t="shared" si="243"/>
        <v/>
      </c>
      <c r="T984" t="str">
        <f t="shared" si="244"/>
        <v/>
      </c>
      <c r="U984" t="str">
        <f t="shared" si="245"/>
        <v/>
      </c>
      <c r="V984" t="str">
        <f>IF($T984="","",INDEX(CATEGORIAS!$A:$A,MATCH($T984,CATEGORIAS!$B:$B,0)))</f>
        <v/>
      </c>
      <c r="W984" t="str">
        <f>IF($U984="","",INDEX(SUBCATEGORIAS!$A:$A,MATCH($U984,SUBCATEGORIAS!$B:$B,0)))</f>
        <v/>
      </c>
      <c r="X984" t="str">
        <f t="shared" si="246"/>
        <v/>
      </c>
      <c r="Y984" t="str">
        <f t="shared" si="251"/>
        <v/>
      </c>
      <c r="Z984" t="str">
        <f t="shared" si="252"/>
        <v/>
      </c>
      <c r="AB984">
        <v>982</v>
      </c>
      <c r="AC984" t="str">
        <f t="shared" si="255"/>
        <v/>
      </c>
      <c r="AD984" t="str">
        <f>IFERROR(IF(MATCH($AC982,$P:$P,0)&gt;0,CONCATENATE("nombre: '",INDEX($Q:$Q,MATCH($AC982,$P:$P,0)),"',"),0),"")</f>
        <v>nombre: 'Alas de disfraz de murciélago rojo de Halloween',</v>
      </c>
      <c r="AI984" t="str">
        <f>IF($D984="","",INDEX(CATEGORIAS!$A:$A,MATCH($D984,CATEGORIAS!$B:$B,0)))</f>
        <v/>
      </c>
      <c r="AJ984" t="str">
        <f>IF($E984="","",INDEX(SUBCATEGORIAS!$A:$A,MATCH($E984,SUBCATEGORIAS!$B:$B,0)))</f>
        <v/>
      </c>
      <c r="AK984" t="str">
        <f t="shared" si="247"/>
        <v/>
      </c>
      <c r="AM984" s="2" t="str">
        <f t="shared" si="253"/>
        <v/>
      </c>
      <c r="AN984" t="str">
        <f t="shared" si="254"/>
        <v/>
      </c>
      <c r="AO984" t="str">
        <f t="shared" si="248"/>
        <v/>
      </c>
      <c r="AP984" t="str">
        <f t="shared" si="249"/>
        <v/>
      </c>
    </row>
    <row r="985" spans="1:42" x14ac:dyDescent="0.25">
      <c r="A985" t="str">
        <f>IF(C985="","",MAX($A$2:A984)+1)</f>
        <v/>
      </c>
      <c r="B985" s="3" t="str">
        <f>IF(C985="","",IF(COUNTIF($C$2:$C984,$C985)=0,MAX($B$2:$B984)+1,""))</f>
        <v/>
      </c>
      <c r="L985" t="s">
        <v>625</v>
      </c>
      <c r="M985" s="3" t="str">
        <f t="shared" si="250"/>
        <v/>
      </c>
      <c r="N985" s="3" t="str">
        <f>IF(C985="","",IF(AND(C985&lt;&gt;"",D985&lt;&gt;"",E985&lt;&gt;"",I985&lt;&gt;"",M985&lt;&gt;"",J985&lt;&gt;"",IFERROR(MATCH(INDEX($B:$B,MATCH($C985,$C:$C,0)),IMAGENES!$B:$B,0),-1)&gt;0),"'si'","'no'"))</f>
        <v/>
      </c>
      <c r="P985" t="str">
        <f t="shared" si="240"/>
        <v/>
      </c>
      <c r="Q985" t="str">
        <f t="shared" si="241"/>
        <v/>
      </c>
      <c r="R985" t="str">
        <f t="shared" si="242"/>
        <v/>
      </c>
      <c r="S985" t="str">
        <f t="shared" si="243"/>
        <v/>
      </c>
      <c r="T985" t="str">
        <f t="shared" si="244"/>
        <v/>
      </c>
      <c r="U985" t="str">
        <f t="shared" si="245"/>
        <v/>
      </c>
      <c r="V985" t="str">
        <f>IF($T985="","",INDEX(CATEGORIAS!$A:$A,MATCH($T985,CATEGORIAS!$B:$B,0)))</f>
        <v/>
      </c>
      <c r="W985" t="str">
        <f>IF($U985="","",INDEX(SUBCATEGORIAS!$A:$A,MATCH($U985,SUBCATEGORIAS!$B:$B,0)))</f>
        <v/>
      </c>
      <c r="X985" t="str">
        <f t="shared" si="246"/>
        <v/>
      </c>
      <c r="Y985" t="str">
        <f t="shared" si="251"/>
        <v/>
      </c>
      <c r="Z985" t="str">
        <f t="shared" si="252"/>
        <v/>
      </c>
      <c r="AB985">
        <v>983</v>
      </c>
      <c r="AC985" t="str">
        <f t="shared" si="255"/>
        <v/>
      </c>
      <c r="AD985" t="str">
        <f>IFERROR(IF(MATCH($AC982,$P:$P,0)&gt;0,CONCATENATE("descripcion: '",INDEX($R:$R,MATCH($AC982,$P:$P,0)),"',"),0),"")</f>
        <v>descripcion: 'Alas de murciélago rojas',</v>
      </c>
      <c r="AI985" t="str">
        <f>IF($D985="","",INDEX(CATEGORIAS!$A:$A,MATCH($D985,CATEGORIAS!$B:$B,0)))</f>
        <v/>
      </c>
      <c r="AJ985" t="str">
        <f>IF($E985="","",INDEX(SUBCATEGORIAS!$A:$A,MATCH($E985,SUBCATEGORIAS!$B:$B,0)))</f>
        <v/>
      </c>
      <c r="AK985" t="str">
        <f t="shared" si="247"/>
        <v/>
      </c>
      <c r="AM985" s="2" t="str">
        <f t="shared" si="253"/>
        <v/>
      </c>
      <c r="AN985" t="str">
        <f t="shared" si="254"/>
        <v/>
      </c>
      <c r="AO985" t="str">
        <f t="shared" si="248"/>
        <v/>
      </c>
      <c r="AP985" t="str">
        <f t="shared" si="249"/>
        <v/>
      </c>
    </row>
    <row r="986" spans="1:42" x14ac:dyDescent="0.25">
      <c r="A986" t="str">
        <f>IF(C986="","",MAX($A$2:A985)+1)</f>
        <v/>
      </c>
      <c r="B986" s="3" t="str">
        <f>IF(C986="","",IF(COUNTIF($C$2:$C985,$C986)=0,MAX($B$2:$B985)+1,""))</f>
        <v/>
      </c>
      <c r="L986" t="s">
        <v>625</v>
      </c>
      <c r="M986" s="3" t="str">
        <f t="shared" si="250"/>
        <v/>
      </c>
      <c r="N986" s="3" t="str">
        <f>IF(C986="","",IF(AND(C986&lt;&gt;"",D986&lt;&gt;"",E986&lt;&gt;"",I986&lt;&gt;"",M986&lt;&gt;"",J986&lt;&gt;"",IFERROR(MATCH(INDEX($B:$B,MATCH($C986,$C:$C,0)),IMAGENES!$B:$B,0),-1)&gt;0),"'si'","'no'"))</f>
        <v/>
      </c>
      <c r="P986" t="str">
        <f t="shared" si="240"/>
        <v/>
      </c>
      <c r="Q986" t="str">
        <f t="shared" si="241"/>
        <v/>
      </c>
      <c r="R986" t="str">
        <f t="shared" si="242"/>
        <v/>
      </c>
      <c r="S986" t="str">
        <f t="shared" si="243"/>
        <v/>
      </c>
      <c r="T986" t="str">
        <f t="shared" si="244"/>
        <v/>
      </c>
      <c r="U986" t="str">
        <f t="shared" si="245"/>
        <v/>
      </c>
      <c r="V986" t="str">
        <f>IF($T986="","",INDEX(CATEGORIAS!$A:$A,MATCH($T986,CATEGORIAS!$B:$B,0)))</f>
        <v/>
      </c>
      <c r="W986" t="str">
        <f>IF($U986="","",INDEX(SUBCATEGORIAS!$A:$A,MATCH($U986,SUBCATEGORIAS!$B:$B,0)))</f>
        <v/>
      </c>
      <c r="X986" t="str">
        <f t="shared" si="246"/>
        <v/>
      </c>
      <c r="Y986" t="str">
        <f t="shared" si="251"/>
        <v/>
      </c>
      <c r="Z986" t="str">
        <f t="shared" si="252"/>
        <v/>
      </c>
      <c r="AB986">
        <v>984</v>
      </c>
      <c r="AC986" t="str">
        <f t="shared" si="255"/>
        <v/>
      </c>
      <c r="AD986" t="str">
        <f>IFERROR(IF(MATCH($AC982,$P:$P,0)&gt;0,CONCATENATE("descripcion_larga: '",INDEX($S:$S,MATCH($AC982,$P:$P,0)),"',"),0),"")</f>
        <v>descripcion_larga: 'Alas de murciélago decorativas de 32x60 cm.',</v>
      </c>
      <c r="AI986" t="str">
        <f>IF($D986="","",INDEX(CATEGORIAS!$A:$A,MATCH($D986,CATEGORIAS!$B:$B,0)))</f>
        <v/>
      </c>
      <c r="AJ986" t="str">
        <f>IF($E986="","",INDEX(SUBCATEGORIAS!$A:$A,MATCH($E986,SUBCATEGORIAS!$B:$B,0)))</f>
        <v/>
      </c>
      <c r="AK986" t="str">
        <f t="shared" si="247"/>
        <v/>
      </c>
      <c r="AM986" s="2" t="str">
        <f t="shared" si="253"/>
        <v/>
      </c>
      <c r="AN986" t="str">
        <f t="shared" si="254"/>
        <v/>
      </c>
      <c r="AO986" t="str">
        <f t="shared" si="248"/>
        <v/>
      </c>
      <c r="AP986" t="str">
        <f t="shared" si="249"/>
        <v/>
      </c>
    </row>
    <row r="987" spans="1:42" x14ac:dyDescent="0.25">
      <c r="A987" t="str">
        <f>IF(C987="","",MAX($A$2:A986)+1)</f>
        <v/>
      </c>
      <c r="B987" s="3" t="str">
        <f>IF(C987="","",IF(COUNTIF($C$2:$C986,$C987)=0,MAX($B$2:$B986)+1,""))</f>
        <v/>
      </c>
      <c r="L987" t="s">
        <v>625</v>
      </c>
      <c r="M987" s="3" t="str">
        <f t="shared" si="250"/>
        <v/>
      </c>
      <c r="N987" s="3" t="str">
        <f>IF(C987="","",IF(AND(C987&lt;&gt;"",D987&lt;&gt;"",E987&lt;&gt;"",I987&lt;&gt;"",M987&lt;&gt;"",J987&lt;&gt;"",IFERROR(MATCH(INDEX($B:$B,MATCH($C987,$C:$C,0)),IMAGENES!$B:$B,0),-1)&gt;0),"'si'","'no'"))</f>
        <v/>
      </c>
      <c r="P987" t="str">
        <f t="shared" si="240"/>
        <v/>
      </c>
      <c r="Q987" t="str">
        <f t="shared" si="241"/>
        <v/>
      </c>
      <c r="R987" t="str">
        <f t="shared" si="242"/>
        <v/>
      </c>
      <c r="S987" t="str">
        <f t="shared" si="243"/>
        <v/>
      </c>
      <c r="T987" t="str">
        <f t="shared" si="244"/>
        <v/>
      </c>
      <c r="U987" t="str">
        <f t="shared" si="245"/>
        <v/>
      </c>
      <c r="V987" t="str">
        <f>IF($T987="","",INDEX(CATEGORIAS!$A:$A,MATCH($T987,CATEGORIAS!$B:$B,0)))</f>
        <v/>
      </c>
      <c r="W987" t="str">
        <f>IF($U987="","",INDEX(SUBCATEGORIAS!$A:$A,MATCH($U987,SUBCATEGORIAS!$B:$B,0)))</f>
        <v/>
      </c>
      <c r="X987" t="str">
        <f t="shared" si="246"/>
        <v/>
      </c>
      <c r="Y987" t="str">
        <f t="shared" si="251"/>
        <v/>
      </c>
      <c r="Z987" t="str">
        <f t="shared" si="252"/>
        <v/>
      </c>
      <c r="AB987">
        <v>985</v>
      </c>
      <c r="AC987" t="str">
        <f t="shared" si="255"/>
        <v/>
      </c>
      <c r="AD987" t="str">
        <f>IFERROR(IF(MATCH($AC982,$P:$P,0)&gt;0,CONCATENATE("id_categoria: '",INDEX($V:$V,MATCH($AC982,$P:$P,0)),"',"),0),"")</f>
        <v>id_categoria: '7',</v>
      </c>
      <c r="AI987" t="str">
        <f>IF($D987="","",INDEX(CATEGORIAS!$A:$A,MATCH($D987,CATEGORIAS!$B:$B,0)))</f>
        <v/>
      </c>
      <c r="AJ987" t="str">
        <f>IF($E987="","",INDEX(SUBCATEGORIAS!$A:$A,MATCH($E987,SUBCATEGORIAS!$B:$B,0)))</f>
        <v/>
      </c>
      <c r="AK987" t="str">
        <f t="shared" si="247"/>
        <v/>
      </c>
      <c r="AM987" s="2" t="str">
        <f t="shared" si="253"/>
        <v/>
      </c>
      <c r="AN987" t="str">
        <f t="shared" si="254"/>
        <v/>
      </c>
      <c r="AO987" t="str">
        <f t="shared" si="248"/>
        <v/>
      </c>
      <c r="AP987" t="str">
        <f t="shared" si="249"/>
        <v/>
      </c>
    </row>
    <row r="988" spans="1:42" x14ac:dyDescent="0.25">
      <c r="A988" t="str">
        <f>IF(C988="","",MAX($A$2:A987)+1)</f>
        <v/>
      </c>
      <c r="B988" s="3" t="str">
        <f>IF(C988="","",IF(COUNTIF($C$2:$C987,$C988)=0,MAX($B$2:$B987)+1,""))</f>
        <v/>
      </c>
      <c r="L988" t="s">
        <v>625</v>
      </c>
      <c r="M988" s="3" t="str">
        <f t="shared" si="250"/>
        <v/>
      </c>
      <c r="N988" s="3" t="str">
        <f>IF(C988="","",IF(AND(C988&lt;&gt;"",D988&lt;&gt;"",E988&lt;&gt;"",I988&lt;&gt;"",M988&lt;&gt;"",J988&lt;&gt;"",IFERROR(MATCH(INDEX($B:$B,MATCH($C988,$C:$C,0)),IMAGENES!$B:$B,0),-1)&gt;0),"'si'","'no'"))</f>
        <v/>
      </c>
      <c r="P988" t="str">
        <f t="shared" si="240"/>
        <v/>
      </c>
      <c r="Q988" t="str">
        <f t="shared" si="241"/>
        <v/>
      </c>
      <c r="R988" t="str">
        <f t="shared" si="242"/>
        <v/>
      </c>
      <c r="S988" t="str">
        <f t="shared" si="243"/>
        <v/>
      </c>
      <c r="T988" t="str">
        <f t="shared" si="244"/>
        <v/>
      </c>
      <c r="U988" t="str">
        <f t="shared" si="245"/>
        <v/>
      </c>
      <c r="V988" t="str">
        <f>IF($T988="","",INDEX(CATEGORIAS!$A:$A,MATCH($T988,CATEGORIAS!$B:$B,0)))</f>
        <v/>
      </c>
      <c r="W988" t="str">
        <f>IF($U988="","",INDEX(SUBCATEGORIAS!$A:$A,MATCH($U988,SUBCATEGORIAS!$B:$B,0)))</f>
        <v/>
      </c>
      <c r="X988" t="str">
        <f t="shared" si="246"/>
        <v/>
      </c>
      <c r="Y988" t="str">
        <f t="shared" si="251"/>
        <v/>
      </c>
      <c r="Z988" t="str">
        <f t="shared" si="252"/>
        <v/>
      </c>
      <c r="AB988">
        <v>986</v>
      </c>
      <c r="AC988" t="str">
        <f t="shared" si="255"/>
        <v/>
      </c>
      <c r="AD988" t="str">
        <f>IFERROR(IF(MATCH($AC982,$P:$P,0)&gt;0,CONCATENATE("id_subcategoria: '",INDEX($W:$W,MATCH($AC982,$P:$P,0)),"',"),0),"")</f>
        <v>id_subcategoria: '36',</v>
      </c>
      <c r="AI988" t="str">
        <f>IF($D988="","",INDEX(CATEGORIAS!$A:$A,MATCH($D988,CATEGORIAS!$B:$B,0)))</f>
        <v/>
      </c>
      <c r="AJ988" t="str">
        <f>IF($E988="","",INDEX(SUBCATEGORIAS!$A:$A,MATCH($E988,SUBCATEGORIAS!$B:$B,0)))</f>
        <v/>
      </c>
      <c r="AK988" t="str">
        <f t="shared" si="247"/>
        <v/>
      </c>
      <c r="AM988" s="2" t="str">
        <f t="shared" si="253"/>
        <v/>
      </c>
      <c r="AN988" t="str">
        <f t="shared" si="254"/>
        <v/>
      </c>
      <c r="AO988" t="str">
        <f t="shared" si="248"/>
        <v/>
      </c>
      <c r="AP988" t="str">
        <f t="shared" si="249"/>
        <v/>
      </c>
    </row>
    <row r="989" spans="1:42" x14ac:dyDescent="0.25">
      <c r="A989" t="str">
        <f>IF(C989="","",MAX($A$2:A988)+1)</f>
        <v/>
      </c>
      <c r="B989" s="3" t="str">
        <f>IF(C989="","",IF(COUNTIF($C$2:$C988,$C989)=0,MAX($B$2:$B988)+1,""))</f>
        <v/>
      </c>
      <c r="L989" t="s">
        <v>625</v>
      </c>
      <c r="M989" s="3" t="str">
        <f t="shared" si="250"/>
        <v/>
      </c>
      <c r="N989" s="3" t="str">
        <f>IF(C989="","",IF(AND(C989&lt;&gt;"",D989&lt;&gt;"",E989&lt;&gt;"",I989&lt;&gt;"",M989&lt;&gt;"",J989&lt;&gt;"",IFERROR(MATCH(INDEX($B:$B,MATCH($C989,$C:$C,0)),IMAGENES!$B:$B,0),-1)&gt;0),"'si'","'no'"))</f>
        <v/>
      </c>
      <c r="P989" t="str">
        <f t="shared" si="240"/>
        <v/>
      </c>
      <c r="Q989" t="str">
        <f t="shared" si="241"/>
        <v/>
      </c>
      <c r="R989" t="str">
        <f t="shared" si="242"/>
        <v/>
      </c>
      <c r="S989" t="str">
        <f t="shared" si="243"/>
        <v/>
      </c>
      <c r="T989" t="str">
        <f t="shared" si="244"/>
        <v/>
      </c>
      <c r="U989" t="str">
        <f t="shared" si="245"/>
        <v/>
      </c>
      <c r="V989" t="str">
        <f>IF($T989="","",INDEX(CATEGORIAS!$A:$A,MATCH($T989,CATEGORIAS!$B:$B,0)))</f>
        <v/>
      </c>
      <c r="W989" t="str">
        <f>IF($U989="","",INDEX(SUBCATEGORIAS!$A:$A,MATCH($U989,SUBCATEGORIAS!$B:$B,0)))</f>
        <v/>
      </c>
      <c r="X989" t="str">
        <f t="shared" si="246"/>
        <v/>
      </c>
      <c r="Y989" t="str">
        <f t="shared" si="251"/>
        <v/>
      </c>
      <c r="Z989" t="str">
        <f t="shared" si="252"/>
        <v/>
      </c>
      <c r="AB989">
        <v>987</v>
      </c>
      <c r="AC989" t="str">
        <f t="shared" si="255"/>
        <v/>
      </c>
      <c r="AD989" t="str">
        <f>IFERROR(IF(MATCH($AC982,$P:$P,0)&gt;0,CONCATENATE("precio: ",INDEX($X:$X,MATCH($AC982,$P:$P,0)),","),0),"")</f>
        <v>precio: 5000,</v>
      </c>
      <c r="AI989" t="str">
        <f>IF($D989="","",INDEX(CATEGORIAS!$A:$A,MATCH($D989,CATEGORIAS!$B:$B,0)))</f>
        <v/>
      </c>
      <c r="AJ989" t="str">
        <f>IF($E989="","",INDEX(SUBCATEGORIAS!$A:$A,MATCH($E989,SUBCATEGORIAS!$B:$B,0)))</f>
        <v/>
      </c>
      <c r="AK989" t="str">
        <f t="shared" si="247"/>
        <v/>
      </c>
      <c r="AM989" s="2" t="str">
        <f t="shared" si="253"/>
        <v/>
      </c>
      <c r="AN989" t="str">
        <f t="shared" si="254"/>
        <v/>
      </c>
      <c r="AO989" t="str">
        <f t="shared" si="248"/>
        <v/>
      </c>
      <c r="AP989" t="str">
        <f t="shared" si="249"/>
        <v/>
      </c>
    </row>
    <row r="990" spans="1:42" x14ac:dyDescent="0.25">
      <c r="A990" t="str">
        <f>IF(C990="","",MAX($A$2:A989)+1)</f>
        <v/>
      </c>
      <c r="B990" s="3" t="str">
        <f>IF(C990="","",IF(COUNTIF($C$2:$C989,$C990)=0,MAX($B$2:$B989)+1,""))</f>
        <v/>
      </c>
      <c r="L990" t="s">
        <v>625</v>
      </c>
      <c r="M990" s="3" t="str">
        <f t="shared" si="250"/>
        <v/>
      </c>
      <c r="N990" s="3" t="str">
        <f>IF(C990="","",IF(AND(C990&lt;&gt;"",D990&lt;&gt;"",E990&lt;&gt;"",I990&lt;&gt;"",M990&lt;&gt;"",J990&lt;&gt;"",IFERROR(MATCH(INDEX($B:$B,MATCH($C990,$C:$C,0)),IMAGENES!$B:$B,0),-1)&gt;0),"'si'","'no'"))</f>
        <v/>
      </c>
      <c r="P990" t="str">
        <f t="shared" si="240"/>
        <v/>
      </c>
      <c r="Q990" t="str">
        <f t="shared" si="241"/>
        <v/>
      </c>
      <c r="R990" t="str">
        <f t="shared" si="242"/>
        <v/>
      </c>
      <c r="S990" t="str">
        <f t="shared" si="243"/>
        <v/>
      </c>
      <c r="T990" t="str">
        <f t="shared" si="244"/>
        <v/>
      </c>
      <c r="U990" t="str">
        <f t="shared" si="245"/>
        <v/>
      </c>
      <c r="V990" t="str">
        <f>IF($T990="","",INDEX(CATEGORIAS!$A:$A,MATCH($T990,CATEGORIAS!$B:$B,0)))</f>
        <v/>
      </c>
      <c r="W990" t="str">
        <f>IF($U990="","",INDEX(SUBCATEGORIAS!$A:$A,MATCH($U990,SUBCATEGORIAS!$B:$B,0)))</f>
        <v/>
      </c>
      <c r="X990" t="str">
        <f t="shared" si="246"/>
        <v/>
      </c>
      <c r="Y990" t="str">
        <f t="shared" si="251"/>
        <v/>
      </c>
      <c r="Z990" t="str">
        <f t="shared" si="252"/>
        <v/>
      </c>
      <c r="AB990">
        <v>988</v>
      </c>
      <c r="AC990" t="str">
        <f t="shared" si="255"/>
        <v/>
      </c>
      <c r="AD990" t="str">
        <f>IFERROR(IF(MATCH($AC982,$P:$P,0)&gt;0,CONCATENATE("video: ",IF(OR(INDEX($Y:$Y,MATCH($AC982,$P:$P,0))=0,INDEX($Y:$Y,MATCH($AC982,$P:$P,0))=" ",INDEX($Y:$Y,MATCH($AC982,$P:$P,0))=""),CONCATENATE(CHAR(39),CHAR(39)),CONCATENATE(CHAR(39),INDEX($Y:$Y,MATCH($AC982,$P:$P,0)),CHAR(39))),","),0),"")</f>
        <v>video: '',</v>
      </c>
      <c r="AI990" t="str">
        <f>IF($D990="","",INDEX(CATEGORIAS!$A:$A,MATCH($D990,CATEGORIAS!$B:$B,0)))</f>
        <v/>
      </c>
      <c r="AJ990" t="str">
        <f>IF($E990="","",INDEX(SUBCATEGORIAS!$A:$A,MATCH($E990,SUBCATEGORIAS!$B:$B,0)))</f>
        <v/>
      </c>
      <c r="AK990" t="str">
        <f t="shared" si="247"/>
        <v/>
      </c>
      <c r="AM990" s="2" t="str">
        <f t="shared" si="253"/>
        <v/>
      </c>
      <c r="AN990" t="str">
        <f t="shared" si="254"/>
        <v/>
      </c>
      <c r="AO990" t="str">
        <f t="shared" si="248"/>
        <v/>
      </c>
      <c r="AP990" t="str">
        <f t="shared" si="249"/>
        <v/>
      </c>
    </row>
    <row r="991" spans="1:42" x14ac:dyDescent="0.25">
      <c r="A991" t="str">
        <f>IF(C991="","",MAX($A$2:A990)+1)</f>
        <v/>
      </c>
      <c r="B991" s="3" t="str">
        <f>IF(C991="","",IF(COUNTIF($C$2:$C990,$C991)=0,MAX($B$2:$B990)+1,""))</f>
        <v/>
      </c>
      <c r="L991" t="s">
        <v>625</v>
      </c>
      <c r="M991" s="3" t="str">
        <f t="shared" si="250"/>
        <v/>
      </c>
      <c r="N991" s="3" t="str">
        <f>IF(C991="","",IF(AND(C991&lt;&gt;"",D991&lt;&gt;"",E991&lt;&gt;"",I991&lt;&gt;"",M991&lt;&gt;"",J991&lt;&gt;"",IFERROR(MATCH(INDEX($B:$B,MATCH($C991,$C:$C,0)),IMAGENES!$B:$B,0),-1)&gt;0),"'si'","'no'"))</f>
        <v/>
      </c>
      <c r="P991" t="str">
        <f t="shared" si="240"/>
        <v/>
      </c>
      <c r="Q991" t="str">
        <f t="shared" si="241"/>
        <v/>
      </c>
      <c r="R991" t="str">
        <f t="shared" si="242"/>
        <v/>
      </c>
      <c r="S991" t="str">
        <f t="shared" si="243"/>
        <v/>
      </c>
      <c r="T991" t="str">
        <f t="shared" si="244"/>
        <v/>
      </c>
      <c r="U991" t="str">
        <f t="shared" si="245"/>
        <v/>
      </c>
      <c r="V991" t="str">
        <f>IF($T991="","",INDEX(CATEGORIAS!$A:$A,MATCH($T991,CATEGORIAS!$B:$B,0)))</f>
        <v/>
      </c>
      <c r="W991" t="str">
        <f>IF($U991="","",INDEX(SUBCATEGORIAS!$A:$A,MATCH($U991,SUBCATEGORIAS!$B:$B,0)))</f>
        <v/>
      </c>
      <c r="X991" t="str">
        <f t="shared" si="246"/>
        <v/>
      </c>
      <c r="Y991" t="str">
        <f t="shared" si="251"/>
        <v/>
      </c>
      <c r="Z991" t="str">
        <f t="shared" si="252"/>
        <v/>
      </c>
      <c r="AB991">
        <v>989</v>
      </c>
      <c r="AC991" t="str">
        <f t="shared" si="255"/>
        <v/>
      </c>
      <c r="AD991" t="str">
        <f>IFERROR(IF(MATCH($AC982,$P:$P,0)&gt;0,CONCATENATE("disponible: ",INDEX($Z:$Z,MATCH($AC982,$P:$P,0)),","),0),"")</f>
        <v>disponible: 'si',</v>
      </c>
      <c r="AI991" t="str">
        <f>IF($D991="","",INDEX(CATEGORIAS!$A:$A,MATCH($D991,CATEGORIAS!$B:$B,0)))</f>
        <v/>
      </c>
      <c r="AJ991" t="str">
        <f>IF($E991="","",INDEX(SUBCATEGORIAS!$A:$A,MATCH($E991,SUBCATEGORIAS!$B:$B,0)))</f>
        <v/>
      </c>
      <c r="AK991" t="str">
        <f t="shared" si="247"/>
        <v/>
      </c>
      <c r="AM991" s="2" t="str">
        <f t="shared" si="253"/>
        <v/>
      </c>
      <c r="AN991" t="str">
        <f t="shared" si="254"/>
        <v/>
      </c>
      <c r="AO991" t="str">
        <f t="shared" si="248"/>
        <v/>
      </c>
      <c r="AP991" t="str">
        <f t="shared" si="249"/>
        <v/>
      </c>
    </row>
    <row r="992" spans="1:42" x14ac:dyDescent="0.25">
      <c r="A992" t="str">
        <f>IF(C992="","",MAX($A$2:A991)+1)</f>
        <v/>
      </c>
      <c r="B992" s="3" t="str">
        <f>IF(C992="","",IF(COUNTIF($C$2:$C991,$C992)=0,MAX($B$2:$B991)+1,""))</f>
        <v/>
      </c>
      <c r="L992" t="s">
        <v>625</v>
      </c>
      <c r="M992" s="3" t="str">
        <f t="shared" si="250"/>
        <v/>
      </c>
      <c r="N992" s="3" t="str">
        <f>IF(C992="","",IF(AND(C992&lt;&gt;"",D992&lt;&gt;"",E992&lt;&gt;"",I992&lt;&gt;"",M992&lt;&gt;"",J992&lt;&gt;"",IFERROR(MATCH(INDEX($B:$B,MATCH($C992,$C:$C,0)),IMAGENES!$B:$B,0),-1)&gt;0),"'si'","'no'"))</f>
        <v/>
      </c>
      <c r="P992" t="str">
        <f t="shared" si="240"/>
        <v/>
      </c>
      <c r="Q992" t="str">
        <f t="shared" si="241"/>
        <v/>
      </c>
      <c r="R992" t="str">
        <f t="shared" si="242"/>
        <v/>
      </c>
      <c r="S992" t="str">
        <f t="shared" si="243"/>
        <v/>
      </c>
      <c r="T992" t="str">
        <f t="shared" si="244"/>
        <v/>
      </c>
      <c r="U992" t="str">
        <f t="shared" si="245"/>
        <v/>
      </c>
      <c r="V992" t="str">
        <f>IF($T992="","",INDEX(CATEGORIAS!$A:$A,MATCH($T992,CATEGORIAS!$B:$B,0)))</f>
        <v/>
      </c>
      <c r="W992" t="str">
        <f>IF($U992="","",INDEX(SUBCATEGORIAS!$A:$A,MATCH($U992,SUBCATEGORIAS!$B:$B,0)))</f>
        <v/>
      </c>
      <c r="X992" t="str">
        <f t="shared" si="246"/>
        <v/>
      </c>
      <c r="Y992" t="str">
        <f t="shared" si="251"/>
        <v/>
      </c>
      <c r="Z992" t="str">
        <f t="shared" si="252"/>
        <v/>
      </c>
      <c r="AB992">
        <v>990</v>
      </c>
      <c r="AC992" t="str">
        <f t="shared" si="255"/>
        <v/>
      </c>
      <c r="AD992" t="str">
        <f>IFERROR(IF(MATCH($AC982,$P:$P,0)&gt;0,"},",0),"")</f>
        <v>},</v>
      </c>
      <c r="AI992" t="str">
        <f>IF($D992="","",INDEX(CATEGORIAS!$A:$A,MATCH($D992,CATEGORIAS!$B:$B,0)))</f>
        <v/>
      </c>
      <c r="AJ992" t="str">
        <f>IF($E992="","",INDEX(SUBCATEGORIAS!$A:$A,MATCH($E992,SUBCATEGORIAS!$B:$B,0)))</f>
        <v/>
      </c>
      <c r="AK992" t="str">
        <f t="shared" si="247"/>
        <v/>
      </c>
      <c r="AM992" s="2" t="str">
        <f t="shared" si="253"/>
        <v/>
      </c>
      <c r="AN992" t="str">
        <f t="shared" si="254"/>
        <v/>
      </c>
      <c r="AO992" t="str">
        <f t="shared" si="248"/>
        <v/>
      </c>
      <c r="AP992" t="str">
        <f t="shared" si="249"/>
        <v/>
      </c>
    </row>
    <row r="993" spans="1:42" x14ac:dyDescent="0.25">
      <c r="A993" t="str">
        <f>IF(C993="","",MAX($A$2:A992)+1)</f>
        <v/>
      </c>
      <c r="B993" s="3" t="str">
        <f>IF(C993="","",IF(COUNTIF($C$2:$C992,$C993)=0,MAX($B$2:$B992)+1,""))</f>
        <v/>
      </c>
      <c r="L993" t="s">
        <v>625</v>
      </c>
      <c r="M993" s="3" t="str">
        <f t="shared" si="250"/>
        <v/>
      </c>
      <c r="N993" s="3" t="str">
        <f>IF(C993="","",IF(AND(C993&lt;&gt;"",D993&lt;&gt;"",E993&lt;&gt;"",I993&lt;&gt;"",M993&lt;&gt;"",J993&lt;&gt;"",IFERROR(MATCH(INDEX($B:$B,MATCH($C993,$C:$C,0)),IMAGENES!$B:$B,0),-1)&gt;0),"'si'","'no'"))</f>
        <v/>
      </c>
      <c r="P993" t="str">
        <f t="shared" si="240"/>
        <v/>
      </c>
      <c r="Q993" t="str">
        <f t="shared" si="241"/>
        <v/>
      </c>
      <c r="R993" t="str">
        <f t="shared" si="242"/>
        <v/>
      </c>
      <c r="S993" t="str">
        <f t="shared" si="243"/>
        <v/>
      </c>
      <c r="T993" t="str">
        <f t="shared" si="244"/>
        <v/>
      </c>
      <c r="U993" t="str">
        <f t="shared" si="245"/>
        <v/>
      </c>
      <c r="V993" t="str">
        <f>IF($T993="","",INDEX(CATEGORIAS!$A:$A,MATCH($T993,CATEGORIAS!$B:$B,0)))</f>
        <v/>
      </c>
      <c r="W993" t="str">
        <f>IF($U993="","",INDEX(SUBCATEGORIAS!$A:$A,MATCH($U993,SUBCATEGORIAS!$B:$B,0)))</f>
        <v/>
      </c>
      <c r="X993" t="str">
        <f t="shared" si="246"/>
        <v/>
      </c>
      <c r="Y993" t="str">
        <f t="shared" si="251"/>
        <v/>
      </c>
      <c r="Z993" t="str">
        <f t="shared" si="252"/>
        <v/>
      </c>
      <c r="AB993">
        <v>991</v>
      </c>
      <c r="AC993">
        <f t="shared" si="255"/>
        <v>91</v>
      </c>
      <c r="AD993" t="str">
        <f>IFERROR(IF(MATCH($AC993,$P:$P,0)&gt;0,"{",0),"")</f>
        <v>{</v>
      </c>
      <c r="AI993" t="str">
        <f>IF($D993="","",INDEX(CATEGORIAS!$A:$A,MATCH($D993,CATEGORIAS!$B:$B,0)))</f>
        <v/>
      </c>
      <c r="AJ993" t="str">
        <f>IF($E993="","",INDEX(SUBCATEGORIAS!$A:$A,MATCH($E993,SUBCATEGORIAS!$B:$B,0)))</f>
        <v/>
      </c>
      <c r="AK993" t="str">
        <f t="shared" si="247"/>
        <v/>
      </c>
      <c r="AM993" s="2" t="str">
        <f t="shared" si="253"/>
        <v/>
      </c>
      <c r="AN993" t="str">
        <f t="shared" si="254"/>
        <v/>
      </c>
      <c r="AO993" t="str">
        <f t="shared" si="248"/>
        <v/>
      </c>
      <c r="AP993" t="str">
        <f t="shared" si="249"/>
        <v/>
      </c>
    </row>
    <row r="994" spans="1:42" x14ac:dyDescent="0.25">
      <c r="A994" t="str">
        <f>IF(C994="","",MAX($A$2:A993)+1)</f>
        <v/>
      </c>
      <c r="B994" s="3" t="str">
        <f>IF(C994="","",IF(COUNTIF($C$2:$C993,$C994)=0,MAX($B$2:$B993)+1,""))</f>
        <v/>
      </c>
      <c r="L994" t="s">
        <v>625</v>
      </c>
      <c r="M994" s="3" t="str">
        <f t="shared" si="250"/>
        <v/>
      </c>
      <c r="N994" s="3" t="str">
        <f>IF(C994="","",IF(AND(C994&lt;&gt;"",D994&lt;&gt;"",E994&lt;&gt;"",I994&lt;&gt;"",M994&lt;&gt;"",J994&lt;&gt;"",IFERROR(MATCH(INDEX($B:$B,MATCH($C994,$C:$C,0)),IMAGENES!$B:$B,0),-1)&gt;0),"'si'","'no'"))</f>
        <v/>
      </c>
      <c r="P994" t="str">
        <f t="shared" si="240"/>
        <v/>
      </c>
      <c r="Q994" t="str">
        <f t="shared" si="241"/>
        <v/>
      </c>
      <c r="R994" t="str">
        <f t="shared" si="242"/>
        <v/>
      </c>
      <c r="S994" t="str">
        <f t="shared" si="243"/>
        <v/>
      </c>
      <c r="T994" t="str">
        <f t="shared" si="244"/>
        <v/>
      </c>
      <c r="U994" t="str">
        <f t="shared" si="245"/>
        <v/>
      </c>
      <c r="V994" t="str">
        <f>IF($T994="","",INDEX(CATEGORIAS!$A:$A,MATCH($T994,CATEGORIAS!$B:$B,0)))</f>
        <v/>
      </c>
      <c r="W994" t="str">
        <f>IF($U994="","",INDEX(SUBCATEGORIAS!$A:$A,MATCH($U994,SUBCATEGORIAS!$B:$B,0)))</f>
        <v/>
      </c>
      <c r="X994" t="str">
        <f t="shared" si="246"/>
        <v/>
      </c>
      <c r="Y994" t="str">
        <f t="shared" si="251"/>
        <v/>
      </c>
      <c r="Z994" t="str">
        <f t="shared" si="252"/>
        <v/>
      </c>
      <c r="AB994">
        <v>992</v>
      </c>
      <c r="AC994" t="str">
        <f t="shared" si="255"/>
        <v/>
      </c>
      <c r="AD994" t="str">
        <f>IFERROR(IF(MATCH($AC993,$P:$P,0)&gt;0,CONCATENATE("id_articulo: ",$AC993,","),0),"")</f>
        <v>id_articulo: 91,</v>
      </c>
      <c r="AI994" t="str">
        <f>IF($D994="","",INDEX(CATEGORIAS!$A:$A,MATCH($D994,CATEGORIAS!$B:$B,0)))</f>
        <v/>
      </c>
      <c r="AJ994" t="str">
        <f>IF($E994="","",INDEX(SUBCATEGORIAS!$A:$A,MATCH($E994,SUBCATEGORIAS!$B:$B,0)))</f>
        <v/>
      </c>
      <c r="AK994" t="str">
        <f t="shared" si="247"/>
        <v/>
      </c>
      <c r="AM994" s="2" t="str">
        <f t="shared" si="253"/>
        <v/>
      </c>
      <c r="AN994" t="str">
        <f t="shared" si="254"/>
        <v/>
      </c>
      <c r="AO994" t="str">
        <f t="shared" si="248"/>
        <v/>
      </c>
      <c r="AP994" t="str">
        <f t="shared" si="249"/>
        <v/>
      </c>
    </row>
    <row r="995" spans="1:42" x14ac:dyDescent="0.25">
      <c r="A995" t="str">
        <f>IF(C995="","",MAX($A$2:A994)+1)</f>
        <v/>
      </c>
      <c r="B995" s="3" t="str">
        <f>IF(C995="","",IF(COUNTIF($C$2:$C994,$C995)=0,MAX($B$2:$B994)+1,""))</f>
        <v/>
      </c>
      <c r="L995" t="s">
        <v>625</v>
      </c>
      <c r="M995" s="3" t="str">
        <f t="shared" si="250"/>
        <v/>
      </c>
      <c r="N995" s="3" t="str">
        <f>IF(C995="","",IF(AND(C995&lt;&gt;"",D995&lt;&gt;"",E995&lt;&gt;"",I995&lt;&gt;"",M995&lt;&gt;"",J995&lt;&gt;"",IFERROR(MATCH(INDEX($B:$B,MATCH($C995,$C:$C,0)),IMAGENES!$B:$B,0),-1)&gt;0),"'si'","'no'"))</f>
        <v/>
      </c>
      <c r="P995" t="str">
        <f t="shared" si="240"/>
        <v/>
      </c>
      <c r="Q995" t="str">
        <f t="shared" si="241"/>
        <v/>
      </c>
      <c r="R995" t="str">
        <f t="shared" si="242"/>
        <v/>
      </c>
      <c r="S995" t="str">
        <f t="shared" si="243"/>
        <v/>
      </c>
      <c r="T995" t="str">
        <f t="shared" si="244"/>
        <v/>
      </c>
      <c r="U995" t="str">
        <f t="shared" si="245"/>
        <v/>
      </c>
      <c r="V995" t="str">
        <f>IF($T995="","",INDEX(CATEGORIAS!$A:$A,MATCH($T995,CATEGORIAS!$B:$B,0)))</f>
        <v/>
      </c>
      <c r="W995" t="str">
        <f>IF($U995="","",INDEX(SUBCATEGORIAS!$A:$A,MATCH($U995,SUBCATEGORIAS!$B:$B,0)))</f>
        <v/>
      </c>
      <c r="X995" t="str">
        <f t="shared" si="246"/>
        <v/>
      </c>
      <c r="Y995" t="str">
        <f t="shared" si="251"/>
        <v/>
      </c>
      <c r="Z995" t="str">
        <f t="shared" si="252"/>
        <v/>
      </c>
      <c r="AB995">
        <v>993</v>
      </c>
      <c r="AC995" t="str">
        <f t="shared" si="255"/>
        <v/>
      </c>
      <c r="AD995" t="str">
        <f>IFERROR(IF(MATCH($AC993,$P:$P,0)&gt;0,CONCATENATE("nombre: '",INDEX($Q:$Q,MATCH($AC993,$P:$P,0)),"',"),0),"")</f>
        <v>nombre: 'Bolsa de Calabaza de Tela para Halloween',</v>
      </c>
      <c r="AI995" t="str">
        <f>IF($D995="","",INDEX(CATEGORIAS!$A:$A,MATCH($D995,CATEGORIAS!$B:$B,0)))</f>
        <v/>
      </c>
      <c r="AJ995" t="str">
        <f>IF($E995="","",INDEX(SUBCATEGORIAS!$A:$A,MATCH($E995,SUBCATEGORIAS!$B:$B,0)))</f>
        <v/>
      </c>
      <c r="AK995" t="str">
        <f t="shared" si="247"/>
        <v/>
      </c>
      <c r="AM995" s="2" t="str">
        <f t="shared" si="253"/>
        <v/>
      </c>
      <c r="AN995" t="str">
        <f t="shared" si="254"/>
        <v/>
      </c>
      <c r="AO995" t="str">
        <f t="shared" si="248"/>
        <v/>
      </c>
      <c r="AP995" t="str">
        <f t="shared" si="249"/>
        <v/>
      </c>
    </row>
    <row r="996" spans="1:42" x14ac:dyDescent="0.25">
      <c r="A996" t="str">
        <f>IF(C996="","",MAX($A$2:A995)+1)</f>
        <v/>
      </c>
      <c r="B996" s="3" t="str">
        <f>IF(C996="","",IF(COUNTIF($C$2:$C995,$C996)=0,MAX($B$2:$B995)+1,""))</f>
        <v/>
      </c>
      <c r="L996" t="s">
        <v>625</v>
      </c>
      <c r="M996" s="3" t="str">
        <f t="shared" si="250"/>
        <v/>
      </c>
      <c r="N996" s="3" t="str">
        <f>IF(C996="","",IF(AND(C996&lt;&gt;"",D996&lt;&gt;"",E996&lt;&gt;"",I996&lt;&gt;"",M996&lt;&gt;"",J996&lt;&gt;"",IFERROR(MATCH(INDEX($B:$B,MATCH($C996,$C:$C,0)),IMAGENES!$B:$B,0),-1)&gt;0),"'si'","'no'"))</f>
        <v/>
      </c>
      <c r="P996" t="str">
        <f t="shared" si="240"/>
        <v/>
      </c>
      <c r="Q996" t="str">
        <f t="shared" si="241"/>
        <v/>
      </c>
      <c r="R996" t="str">
        <f t="shared" si="242"/>
        <v/>
      </c>
      <c r="S996" t="str">
        <f t="shared" si="243"/>
        <v/>
      </c>
      <c r="T996" t="str">
        <f t="shared" si="244"/>
        <v/>
      </c>
      <c r="U996" t="str">
        <f t="shared" si="245"/>
        <v/>
      </c>
      <c r="V996" t="str">
        <f>IF($T996="","",INDEX(CATEGORIAS!$A:$A,MATCH($T996,CATEGORIAS!$B:$B,0)))</f>
        <v/>
      </c>
      <c r="W996" t="str">
        <f>IF($U996="","",INDEX(SUBCATEGORIAS!$A:$A,MATCH($U996,SUBCATEGORIAS!$B:$B,0)))</f>
        <v/>
      </c>
      <c r="X996" t="str">
        <f t="shared" si="246"/>
        <v/>
      </c>
      <c r="Y996" t="str">
        <f t="shared" si="251"/>
        <v/>
      </c>
      <c r="Z996" t="str">
        <f t="shared" si="252"/>
        <v/>
      </c>
      <c r="AB996">
        <v>994</v>
      </c>
      <c r="AC996" t="str">
        <f t="shared" si="255"/>
        <v/>
      </c>
      <c r="AD996" t="str">
        <f>IFERROR(IF(MATCH($AC993,$P:$P,0)&gt;0,CONCATENATE("descripcion: '",INDEX($R:$R,MATCH($AC993,$P:$P,0)),"',"),0),"")</f>
        <v>descripcion: 'Bolsa de calabaza de tela',</v>
      </c>
      <c r="AI996" t="str">
        <f>IF($D996="","",INDEX(CATEGORIAS!$A:$A,MATCH($D996,CATEGORIAS!$B:$B,0)))</f>
        <v/>
      </c>
      <c r="AJ996" t="str">
        <f>IF($E996="","",INDEX(SUBCATEGORIAS!$A:$A,MATCH($E996,SUBCATEGORIAS!$B:$B,0)))</f>
        <v/>
      </c>
      <c r="AK996" t="str">
        <f t="shared" si="247"/>
        <v/>
      </c>
      <c r="AM996" s="2" t="str">
        <f t="shared" si="253"/>
        <v/>
      </c>
      <c r="AN996" t="str">
        <f t="shared" si="254"/>
        <v/>
      </c>
      <c r="AO996" t="str">
        <f t="shared" si="248"/>
        <v/>
      </c>
      <c r="AP996" t="str">
        <f t="shared" si="249"/>
        <v/>
      </c>
    </row>
    <row r="997" spans="1:42" x14ac:dyDescent="0.25">
      <c r="A997" t="str">
        <f>IF(C997="","",MAX($A$2:A996)+1)</f>
        <v/>
      </c>
      <c r="B997" s="3" t="str">
        <f>IF(C997="","",IF(COUNTIF($C$2:$C996,$C997)=0,MAX($B$2:$B996)+1,""))</f>
        <v/>
      </c>
      <c r="L997" t="s">
        <v>625</v>
      </c>
      <c r="M997" s="3" t="str">
        <f t="shared" si="250"/>
        <v/>
      </c>
      <c r="N997" s="3" t="str">
        <f>IF(C997="","",IF(AND(C997&lt;&gt;"",D997&lt;&gt;"",E997&lt;&gt;"",I997&lt;&gt;"",M997&lt;&gt;"",J997&lt;&gt;"",IFERROR(MATCH(INDEX($B:$B,MATCH($C997,$C:$C,0)),IMAGENES!$B:$B,0),-1)&gt;0),"'si'","'no'"))</f>
        <v/>
      </c>
      <c r="P997" t="str">
        <f t="shared" si="240"/>
        <v/>
      </c>
      <c r="Q997" t="str">
        <f t="shared" si="241"/>
        <v/>
      </c>
      <c r="R997" t="str">
        <f t="shared" si="242"/>
        <v/>
      </c>
      <c r="S997" t="str">
        <f t="shared" si="243"/>
        <v/>
      </c>
      <c r="T997" t="str">
        <f t="shared" si="244"/>
        <v/>
      </c>
      <c r="U997" t="str">
        <f t="shared" si="245"/>
        <v/>
      </c>
      <c r="V997" t="str">
        <f>IF($T997="","",INDEX(CATEGORIAS!$A:$A,MATCH($T997,CATEGORIAS!$B:$B,0)))</f>
        <v/>
      </c>
      <c r="W997" t="str">
        <f>IF($U997="","",INDEX(SUBCATEGORIAS!$A:$A,MATCH($U997,SUBCATEGORIAS!$B:$B,0)))</f>
        <v/>
      </c>
      <c r="X997" t="str">
        <f t="shared" si="246"/>
        <v/>
      </c>
      <c r="Y997" t="str">
        <f t="shared" si="251"/>
        <v/>
      </c>
      <c r="Z997" t="str">
        <f t="shared" si="252"/>
        <v/>
      </c>
      <c r="AB997">
        <v>995</v>
      </c>
      <c r="AC997" t="str">
        <f t="shared" si="255"/>
        <v/>
      </c>
      <c r="AD997" t="str">
        <f>IFERROR(IF(MATCH($AC993,$P:$P,0)&gt;0,CONCATENATE("descripcion_larga: '",INDEX($S:$S,MATCH($AC993,$P:$P,0)),"',"),0),"")</f>
        <v>descripcion_larga: 'Bolsa de tela con diseño de calabaza.',</v>
      </c>
      <c r="AI997" t="str">
        <f>IF($D997="","",INDEX(CATEGORIAS!$A:$A,MATCH($D997,CATEGORIAS!$B:$B,0)))</f>
        <v/>
      </c>
      <c r="AJ997" t="str">
        <f>IF($E997="","",INDEX(SUBCATEGORIAS!$A:$A,MATCH($E997,SUBCATEGORIAS!$B:$B,0)))</f>
        <v/>
      </c>
      <c r="AK997" t="str">
        <f t="shared" si="247"/>
        <v/>
      </c>
      <c r="AM997" s="2" t="str">
        <f t="shared" si="253"/>
        <v/>
      </c>
      <c r="AN997" t="str">
        <f t="shared" si="254"/>
        <v/>
      </c>
      <c r="AO997" t="str">
        <f t="shared" si="248"/>
        <v/>
      </c>
      <c r="AP997" t="str">
        <f t="shared" si="249"/>
        <v/>
      </c>
    </row>
    <row r="998" spans="1:42" x14ac:dyDescent="0.25">
      <c r="A998" t="str">
        <f>IF(C998="","",MAX($A$2:A997)+1)</f>
        <v/>
      </c>
      <c r="B998" s="3" t="str">
        <f>IF(C998="","",IF(COUNTIF($C$2:$C997,$C998)=0,MAX($B$2:$B997)+1,""))</f>
        <v/>
      </c>
      <c r="L998" t="s">
        <v>625</v>
      </c>
      <c r="M998" s="3" t="str">
        <f t="shared" si="250"/>
        <v/>
      </c>
      <c r="N998" s="3" t="str">
        <f>IF(C998="","",IF(AND(C998&lt;&gt;"",D998&lt;&gt;"",E998&lt;&gt;"",I998&lt;&gt;"",M998&lt;&gt;"",J998&lt;&gt;"",IFERROR(MATCH(INDEX($B:$B,MATCH($C998,$C:$C,0)),IMAGENES!$B:$B,0),-1)&gt;0),"'si'","'no'"))</f>
        <v/>
      </c>
      <c r="P998" t="str">
        <f t="shared" si="240"/>
        <v/>
      </c>
      <c r="Q998" t="str">
        <f t="shared" si="241"/>
        <v/>
      </c>
      <c r="R998" t="str">
        <f t="shared" si="242"/>
        <v/>
      </c>
      <c r="S998" t="str">
        <f t="shared" si="243"/>
        <v/>
      </c>
      <c r="T998" t="str">
        <f t="shared" si="244"/>
        <v/>
      </c>
      <c r="U998" t="str">
        <f t="shared" si="245"/>
        <v/>
      </c>
      <c r="V998" t="str">
        <f>IF($T998="","",INDEX(CATEGORIAS!$A:$A,MATCH($T998,CATEGORIAS!$B:$B,0)))</f>
        <v/>
      </c>
      <c r="W998" t="str">
        <f>IF($U998="","",INDEX(SUBCATEGORIAS!$A:$A,MATCH($U998,SUBCATEGORIAS!$B:$B,0)))</f>
        <v/>
      </c>
      <c r="X998" t="str">
        <f t="shared" si="246"/>
        <v/>
      </c>
      <c r="Y998" t="str">
        <f t="shared" si="251"/>
        <v/>
      </c>
      <c r="Z998" t="str">
        <f t="shared" si="252"/>
        <v/>
      </c>
      <c r="AB998">
        <v>996</v>
      </c>
      <c r="AC998" t="str">
        <f t="shared" si="255"/>
        <v/>
      </c>
      <c r="AD998" t="str">
        <f>IFERROR(IF(MATCH($AC993,$P:$P,0)&gt;0,CONCATENATE("id_categoria: '",INDEX($V:$V,MATCH($AC993,$P:$P,0)),"',"),0),"")</f>
        <v>id_categoria: '7',</v>
      </c>
      <c r="AI998" t="str">
        <f>IF($D998="","",INDEX(CATEGORIAS!$A:$A,MATCH($D998,CATEGORIAS!$B:$B,0)))</f>
        <v/>
      </c>
      <c r="AJ998" t="str">
        <f>IF($E998="","",INDEX(SUBCATEGORIAS!$A:$A,MATCH($E998,SUBCATEGORIAS!$B:$B,0)))</f>
        <v/>
      </c>
      <c r="AK998" t="str">
        <f t="shared" si="247"/>
        <v/>
      </c>
      <c r="AM998" s="2" t="str">
        <f t="shared" si="253"/>
        <v/>
      </c>
      <c r="AN998" t="str">
        <f t="shared" si="254"/>
        <v/>
      </c>
      <c r="AO998" t="str">
        <f t="shared" si="248"/>
        <v/>
      </c>
      <c r="AP998" t="str">
        <f t="shared" si="249"/>
        <v/>
      </c>
    </row>
    <row r="999" spans="1:42" x14ac:dyDescent="0.25">
      <c r="A999" t="str">
        <f>IF(C999="","",MAX($A$2:A998)+1)</f>
        <v/>
      </c>
      <c r="B999" s="3" t="str">
        <f>IF(C999="","",IF(COUNTIF($C$2:$C998,$C999)=0,MAX($B$2:$B998)+1,""))</f>
        <v/>
      </c>
      <c r="L999" t="s">
        <v>625</v>
      </c>
      <c r="M999" s="3" t="str">
        <f t="shared" si="250"/>
        <v/>
      </c>
      <c r="N999" s="3" t="str">
        <f>IF(C999="","",IF(AND(C999&lt;&gt;"",D999&lt;&gt;"",E999&lt;&gt;"",I999&lt;&gt;"",M999&lt;&gt;"",J999&lt;&gt;"",IFERROR(MATCH(INDEX($B:$B,MATCH($C999,$C:$C,0)),IMAGENES!$B:$B,0),-1)&gt;0),"'si'","'no'"))</f>
        <v/>
      </c>
      <c r="P999" t="str">
        <f t="shared" si="240"/>
        <v/>
      </c>
      <c r="Q999" t="str">
        <f t="shared" si="241"/>
        <v/>
      </c>
      <c r="R999" t="str">
        <f t="shared" si="242"/>
        <v/>
      </c>
      <c r="S999" t="str">
        <f t="shared" si="243"/>
        <v/>
      </c>
      <c r="T999" t="str">
        <f t="shared" si="244"/>
        <v/>
      </c>
      <c r="U999" t="str">
        <f t="shared" si="245"/>
        <v/>
      </c>
      <c r="V999" t="str">
        <f>IF($T999="","",INDEX(CATEGORIAS!$A:$A,MATCH($T999,CATEGORIAS!$B:$B,0)))</f>
        <v/>
      </c>
      <c r="W999" t="str">
        <f>IF($U999="","",INDEX(SUBCATEGORIAS!$A:$A,MATCH($U999,SUBCATEGORIAS!$B:$B,0)))</f>
        <v/>
      </c>
      <c r="X999" t="str">
        <f t="shared" si="246"/>
        <v/>
      </c>
      <c r="Y999" t="str">
        <f t="shared" si="251"/>
        <v/>
      </c>
      <c r="Z999" t="str">
        <f t="shared" si="252"/>
        <v/>
      </c>
      <c r="AB999">
        <v>997</v>
      </c>
      <c r="AC999" t="str">
        <f t="shared" si="255"/>
        <v/>
      </c>
      <c r="AD999" t="str">
        <f>IFERROR(IF(MATCH($AC993,$P:$P,0)&gt;0,CONCATENATE("id_subcategoria: '",INDEX($W:$W,MATCH($AC993,$P:$P,0)),"',"),0),"")</f>
        <v>id_subcategoria: '36',</v>
      </c>
      <c r="AI999" t="str">
        <f>IF($D999="","",INDEX(CATEGORIAS!$A:$A,MATCH($D999,CATEGORIAS!$B:$B,0)))</f>
        <v/>
      </c>
      <c r="AJ999" t="str">
        <f>IF($E999="","",INDEX(SUBCATEGORIAS!$A:$A,MATCH($E999,SUBCATEGORIAS!$B:$B,0)))</f>
        <v/>
      </c>
      <c r="AK999" t="str">
        <f t="shared" si="247"/>
        <v/>
      </c>
      <c r="AM999" s="2" t="str">
        <f t="shared" si="253"/>
        <v/>
      </c>
      <c r="AN999" t="str">
        <f t="shared" si="254"/>
        <v/>
      </c>
      <c r="AO999" t="str">
        <f t="shared" si="248"/>
        <v/>
      </c>
      <c r="AP999" t="str">
        <f t="shared" si="249"/>
        <v/>
      </c>
    </row>
    <row r="1000" spans="1:42" x14ac:dyDescent="0.25">
      <c r="A1000" t="str">
        <f>IF(C1000="","",MAX($A$2:A999)+1)</f>
        <v/>
      </c>
      <c r="B1000" s="3" t="str">
        <f>IF(C1000="","",IF(COUNTIF($C$2:$C999,$C1000)=0,MAX($B$2:$B999)+1,""))</f>
        <v/>
      </c>
      <c r="L1000" t="s">
        <v>625</v>
      </c>
      <c r="M1000" s="3" t="str">
        <f t="shared" si="250"/>
        <v/>
      </c>
      <c r="N1000" s="3" t="str">
        <f>IF(C1000="","",IF(AND(C1000&lt;&gt;"",D1000&lt;&gt;"",E1000&lt;&gt;"",I1000&lt;&gt;"",M1000&lt;&gt;"",J1000&lt;&gt;"",IFERROR(MATCH(INDEX($B:$B,MATCH($C1000,$C:$C,0)),IMAGENES!$B:$B,0),-1)&gt;0),"'si'","'no'"))</f>
        <v/>
      </c>
      <c r="P1000" t="str">
        <f t="shared" si="240"/>
        <v/>
      </c>
      <c r="Q1000" t="str">
        <f t="shared" si="241"/>
        <v/>
      </c>
      <c r="R1000" t="str">
        <f t="shared" si="242"/>
        <v/>
      </c>
      <c r="S1000" t="str">
        <f t="shared" si="243"/>
        <v/>
      </c>
      <c r="T1000" t="str">
        <f t="shared" si="244"/>
        <v/>
      </c>
      <c r="U1000" t="str">
        <f t="shared" si="245"/>
        <v/>
      </c>
      <c r="V1000" t="str">
        <f>IF($T1000="","",INDEX(CATEGORIAS!$A:$A,MATCH($T1000,CATEGORIAS!$B:$B,0)))</f>
        <v/>
      </c>
      <c r="W1000" t="str">
        <f>IF($U1000="","",INDEX(SUBCATEGORIAS!$A:$A,MATCH($U1000,SUBCATEGORIAS!$B:$B,0)))</f>
        <v/>
      </c>
      <c r="X1000" t="str">
        <f t="shared" si="246"/>
        <v/>
      </c>
      <c r="Y1000" t="str">
        <f t="shared" si="251"/>
        <v/>
      </c>
      <c r="Z1000" t="str">
        <f t="shared" si="252"/>
        <v/>
      </c>
      <c r="AB1000">
        <v>998</v>
      </c>
      <c r="AC1000" t="str">
        <f t="shared" si="255"/>
        <v/>
      </c>
      <c r="AD1000" t="str">
        <f>IFERROR(IF(MATCH($AC993,$P:$P,0)&gt;0,CONCATENATE("precio: ",INDEX($X:$X,MATCH($AC993,$P:$P,0)),","),0),"")</f>
        <v>precio: 1800,</v>
      </c>
      <c r="AI1000" t="str">
        <f>IF($D1000="","",INDEX(CATEGORIAS!$A:$A,MATCH($D1000,CATEGORIAS!$B:$B,0)))</f>
        <v/>
      </c>
      <c r="AJ1000" t="str">
        <f>IF($E1000="","",INDEX(SUBCATEGORIAS!$A:$A,MATCH($E1000,SUBCATEGORIAS!$B:$B,0)))</f>
        <v/>
      </c>
      <c r="AK1000" t="str">
        <f t="shared" si="247"/>
        <v/>
      </c>
      <c r="AM1000" s="2" t="str">
        <f t="shared" si="253"/>
        <v/>
      </c>
      <c r="AN1000" t="str">
        <f t="shared" si="254"/>
        <v/>
      </c>
      <c r="AO1000" t="str">
        <f t="shared" si="248"/>
        <v/>
      </c>
      <c r="AP1000" t="str">
        <f t="shared" si="249"/>
        <v/>
      </c>
    </row>
    <row r="1001" spans="1:42" x14ac:dyDescent="0.25">
      <c r="P1001" t="str">
        <f t="shared" si="240"/>
        <v/>
      </c>
      <c r="Q1001" t="str">
        <f t="shared" si="241"/>
        <v/>
      </c>
      <c r="R1001" t="str">
        <f t="shared" si="242"/>
        <v/>
      </c>
      <c r="S1001" t="str">
        <f t="shared" si="243"/>
        <v/>
      </c>
      <c r="T1001" t="str">
        <f t="shared" si="244"/>
        <v/>
      </c>
      <c r="U1001" t="str">
        <f t="shared" si="245"/>
        <v/>
      </c>
      <c r="V1001" t="str">
        <f>IF($T1001="","",INDEX(CATEGORIAS!$A:$A,MATCH($T1001,CATEGORIAS!$B:$B,0)))</f>
        <v/>
      </c>
      <c r="W1001" t="str">
        <f>IF($U1001="","",INDEX(SUBCATEGORIAS!$A:$A,MATCH($U1001,SUBCATEGORIAS!$B:$B,0)))</f>
        <v/>
      </c>
      <c r="X1001" t="str">
        <f t="shared" si="246"/>
        <v/>
      </c>
      <c r="Y1001" t="str">
        <f t="shared" si="251"/>
        <v/>
      </c>
      <c r="Z1001" t="str">
        <f t="shared" si="252"/>
        <v/>
      </c>
      <c r="AB1001">
        <v>999</v>
      </c>
      <c r="AC1001" t="str">
        <f t="shared" si="255"/>
        <v/>
      </c>
      <c r="AD1001" t="str">
        <f>IFERROR(IF(MATCH($AC993,$P:$P,0)&gt;0,CONCATENATE("video: ",IF(OR(INDEX($Y:$Y,MATCH($AC993,$P:$P,0))=0,INDEX($Y:$Y,MATCH($AC993,$P:$P,0))=" ",INDEX($Y:$Y,MATCH($AC993,$P:$P,0))=""),CONCATENATE(CHAR(39),CHAR(39)),CONCATENATE(CHAR(39),INDEX($Y:$Y,MATCH($AC993,$P:$P,0)),CHAR(39))),","),0),"")</f>
        <v>video: '',</v>
      </c>
      <c r="AI1001" t="str">
        <f>IF($D1001="","",INDEX(CATEGORIAS!$A:$A,MATCH($D1001,CATEGORIAS!$B:$B,0)))</f>
        <v/>
      </c>
      <c r="AJ1001" t="str">
        <f>IF($E1001="","",INDEX(SUBCATEGORIAS!$A:$A,MATCH($E1001,SUBCATEGORIAS!$B:$B,0)))</f>
        <v/>
      </c>
      <c r="AK1001" t="str">
        <f t="shared" si="247"/>
        <v/>
      </c>
      <c r="AM1001" s="2" t="str">
        <f t="shared" si="253"/>
        <v/>
      </c>
      <c r="AN1001" t="str">
        <f t="shared" si="254"/>
        <v/>
      </c>
      <c r="AO1001" t="str">
        <f t="shared" si="248"/>
        <v/>
      </c>
      <c r="AP1001" t="str">
        <f t="shared" si="249"/>
        <v/>
      </c>
    </row>
    <row r="1002" spans="1:42" x14ac:dyDescent="0.25">
      <c r="AB1002">
        <v>1000</v>
      </c>
      <c r="AC1002" t="str">
        <f t="shared" si="255"/>
        <v/>
      </c>
      <c r="AD1002" t="str">
        <f>IFERROR(IF(MATCH($AC993,$P:$P,0)&gt;0,CONCATENATE("disponible: ",INDEX($Z:$Z,MATCH($AC993,$P:$P,0)),","),0),"")</f>
        <v>disponible: 'si',</v>
      </c>
    </row>
    <row r="1003" spans="1:42" x14ac:dyDescent="0.25">
      <c r="AB1003">
        <v>1001</v>
      </c>
      <c r="AC1003" t="str">
        <f t="shared" si="255"/>
        <v/>
      </c>
      <c r="AD1003" t="str">
        <f>IFERROR(IF(MATCH($AC993,$P:$P,0)&gt;0,"},",0),"")</f>
        <v>},</v>
      </c>
    </row>
    <row r="1004" spans="1:42" x14ac:dyDescent="0.25">
      <c r="AB1004">
        <v>1002</v>
      </c>
      <c r="AC1004">
        <f t="shared" si="255"/>
        <v>92</v>
      </c>
      <c r="AD1004" t="str">
        <f>IFERROR(IF(MATCH($AC1004,$P:$P,0)&gt;0,"{",0),"")</f>
        <v>{</v>
      </c>
    </row>
    <row r="1005" spans="1:42" x14ac:dyDescent="0.25">
      <c r="AB1005">
        <v>1003</v>
      </c>
      <c r="AC1005" t="str">
        <f t="shared" si="255"/>
        <v/>
      </c>
      <c r="AD1005" t="str">
        <f>IFERROR(IF(MATCH($AC1004,$P:$P,0)&gt;0,CONCATENATE("id_articulo: ",$AC1004,","),0),"")</f>
        <v>id_articulo: 92,</v>
      </c>
    </row>
    <row r="1006" spans="1:42" x14ac:dyDescent="0.25">
      <c r="AB1006">
        <v>1004</v>
      </c>
      <c r="AC1006" t="str">
        <f t="shared" si="255"/>
        <v/>
      </c>
      <c r="AD1006" t="str">
        <f>IFERROR(IF(MATCH($AC1004,$P:$P,0)&gt;0,CONCATENATE("nombre: '",INDEX($Q:$Q,MATCH($AC1004,$P:$P,0)),"',"),0),"")</f>
        <v>nombre: 'Balde para dulces Halloween',</v>
      </c>
    </row>
    <row r="1007" spans="1:42" x14ac:dyDescent="0.25">
      <c r="AB1007">
        <v>1005</v>
      </c>
      <c r="AC1007" t="str">
        <f t="shared" si="255"/>
        <v/>
      </c>
      <c r="AD1007" t="str">
        <f>IFERROR(IF(MATCH($AC1004,$P:$P,0)&gt;0,CONCATENATE("descripcion: '",INDEX($R:$R,MATCH($AC1004,$P:$P,0)),"',"),0),"")</f>
        <v>descripcion: 'Balde para dulces de Halloween',</v>
      </c>
    </row>
    <row r="1008" spans="1:42" x14ac:dyDescent="0.25">
      <c r="AB1008">
        <v>1006</v>
      </c>
      <c r="AC1008" t="str">
        <f t="shared" si="255"/>
        <v/>
      </c>
      <c r="AD1008" t="str">
        <f>IFERROR(IF(MATCH($AC1004,$P:$P,0)&gt;0,CONCATENATE("descripcion_larga: '",INDEX($S:$S,MATCH($AC1004,$P:$P,0)),"',"),0),"")</f>
        <v>descripcion_larga: 'Balde para recoger dulces en Halloween.',</v>
      </c>
    </row>
    <row r="1009" spans="28:30" x14ac:dyDescent="0.25">
      <c r="AB1009">
        <v>1007</v>
      </c>
      <c r="AC1009" t="str">
        <f t="shared" si="255"/>
        <v/>
      </c>
      <c r="AD1009" t="str">
        <f>IFERROR(IF(MATCH($AC1004,$P:$P,0)&gt;0,CONCATENATE("id_categoria: '",INDEX($V:$V,MATCH($AC1004,$P:$P,0)),"',"),0),"")</f>
        <v>id_categoria: '7',</v>
      </c>
    </row>
    <row r="1010" spans="28:30" x14ac:dyDescent="0.25">
      <c r="AB1010">
        <v>1008</v>
      </c>
      <c r="AC1010" t="str">
        <f t="shared" si="255"/>
        <v/>
      </c>
      <c r="AD1010" t="str">
        <f>IFERROR(IF(MATCH($AC1004,$P:$P,0)&gt;0,CONCATENATE("id_subcategoria: '",INDEX($W:$W,MATCH($AC1004,$P:$P,0)),"',"),0),"")</f>
        <v>id_subcategoria: '36',</v>
      </c>
    </row>
    <row r="1011" spans="28:30" x14ac:dyDescent="0.25">
      <c r="AB1011">
        <v>1009</v>
      </c>
      <c r="AC1011" t="str">
        <f t="shared" si="255"/>
        <v/>
      </c>
      <c r="AD1011" t="str">
        <f>IFERROR(IF(MATCH($AC1004,$P:$P,0)&gt;0,CONCATENATE("precio: ",INDEX($X:$X,MATCH($AC1004,$P:$P,0)),","),0),"")</f>
        <v>precio: 2700,</v>
      </c>
    </row>
    <row r="1012" spans="28:30" x14ac:dyDescent="0.25">
      <c r="AB1012">
        <v>1010</v>
      </c>
      <c r="AC1012" t="str">
        <f t="shared" si="255"/>
        <v/>
      </c>
      <c r="AD1012" t="str">
        <f>IFERROR(IF(MATCH($AC1004,$P:$P,0)&gt;0,CONCATENATE("video: ",IF(OR(INDEX($Y:$Y,MATCH($AC1004,$P:$P,0))=0,INDEX($Y:$Y,MATCH($AC1004,$P:$P,0))=" ",INDEX($Y:$Y,MATCH($AC1004,$P:$P,0))=""),CONCATENATE(CHAR(39),CHAR(39)),CONCATENATE(CHAR(39),INDEX($Y:$Y,MATCH($AC1004,$P:$P,0)),CHAR(39))),","),0),"")</f>
        <v>video: '',</v>
      </c>
    </row>
    <row r="1013" spans="28:30" x14ac:dyDescent="0.25">
      <c r="AB1013">
        <v>1011</v>
      </c>
      <c r="AC1013" t="str">
        <f t="shared" si="255"/>
        <v/>
      </c>
      <c r="AD1013" t="str">
        <f>IFERROR(IF(MATCH($AC1004,$P:$P,0)&gt;0,CONCATENATE("disponible: ",INDEX($Z:$Z,MATCH($AC1004,$P:$P,0)),","),0),"")</f>
        <v>disponible: 'si',</v>
      </c>
    </row>
    <row r="1014" spans="28:30" x14ac:dyDescent="0.25">
      <c r="AB1014">
        <v>1012</v>
      </c>
      <c r="AC1014" t="str">
        <f t="shared" si="255"/>
        <v/>
      </c>
      <c r="AD1014" t="str">
        <f>IFERROR(IF(MATCH($AC1004,$P:$P,0)&gt;0,"},",0),"")</f>
        <v>},</v>
      </c>
    </row>
    <row r="1015" spans="28:30" x14ac:dyDescent="0.25">
      <c r="AB1015">
        <v>1013</v>
      </c>
      <c r="AC1015">
        <f t="shared" si="255"/>
        <v>93</v>
      </c>
      <c r="AD1015" t="str">
        <f>IFERROR(IF(MATCH($AC1015,$P:$P,0)&gt;0,"{",0),"")</f>
        <v>{</v>
      </c>
    </row>
    <row r="1016" spans="28:30" x14ac:dyDescent="0.25">
      <c r="AB1016">
        <v>1014</v>
      </c>
      <c r="AC1016" t="str">
        <f t="shared" si="255"/>
        <v/>
      </c>
      <c r="AD1016" t="str">
        <f>IFERROR(IF(MATCH($AC1015,$P:$P,0)&gt;0,CONCATENATE("id_articulo: ",$AC1015,","),0),"")</f>
        <v>id_articulo: 93,</v>
      </c>
    </row>
    <row r="1017" spans="28:30" x14ac:dyDescent="0.25">
      <c r="AB1017">
        <v>1015</v>
      </c>
      <c r="AC1017" t="str">
        <f t="shared" si="255"/>
        <v/>
      </c>
      <c r="AD1017" t="str">
        <f>IFERROR(IF(MATCH($AC1015,$P:$P,0)&gt;0,CONCATENATE("nombre: '",INDEX($Q:$Q,MATCH($AC1015,$P:$P,0)),"',"),0),"")</f>
        <v>nombre: 'Decoración Colgante de Puerta Halloween',</v>
      </c>
    </row>
    <row r="1018" spans="28:30" x14ac:dyDescent="0.25">
      <c r="AB1018">
        <v>1016</v>
      </c>
      <c r="AC1018" t="str">
        <f t="shared" si="255"/>
        <v/>
      </c>
      <c r="AD1018" t="str">
        <f>IFERROR(IF(MATCH($AC1015,$P:$P,0)&gt;0,CONCATENATE("descripcion: '",INDEX($R:$R,MATCH($AC1015,$P:$P,0)),"',"),0),"")</f>
        <v>descripcion: 'Adorno de puerta de Halloween festivo - Perfecto para decoraciones interiores/exteriores - No requiere electricidad',</v>
      </c>
    </row>
    <row r="1019" spans="28:30" x14ac:dyDescent="0.25">
      <c r="AB1019">
        <v>1017</v>
      </c>
      <c r="AC1019" t="str">
        <f t="shared" si="255"/>
        <v/>
      </c>
      <c r="AD1019" t="str">
        <f>IFERROR(IF(MATCH($AC1015,$P:$P,0)&gt;0,CONCATENATE("descripcion_larga: '",INDEX($S:$S,MATCH($AC1015,$P:$P,0)),"',"),0),"")</f>
        <v>descripcion_larga: '0',</v>
      </c>
    </row>
    <row r="1020" spans="28:30" x14ac:dyDescent="0.25">
      <c r="AB1020">
        <v>1018</v>
      </c>
      <c r="AC1020" t="str">
        <f t="shared" si="255"/>
        <v/>
      </c>
      <c r="AD1020" t="str">
        <f>IFERROR(IF(MATCH($AC1015,$P:$P,0)&gt;0,CONCATENATE("id_categoria: '",INDEX($V:$V,MATCH($AC1015,$P:$P,0)),"',"),0),"")</f>
        <v>id_categoria: '7',</v>
      </c>
    </row>
    <row r="1021" spans="28:30" x14ac:dyDescent="0.25">
      <c r="AB1021">
        <v>1019</v>
      </c>
      <c r="AC1021" t="str">
        <f t="shared" si="255"/>
        <v/>
      </c>
      <c r="AD1021" t="str">
        <f>IFERROR(IF(MATCH($AC1015,$P:$P,0)&gt;0,CONCATENATE("id_subcategoria: '",INDEX($W:$W,MATCH($AC1015,$P:$P,0)),"',"),0),"")</f>
        <v>id_subcategoria: '36',</v>
      </c>
    </row>
    <row r="1022" spans="28:30" x14ac:dyDescent="0.25">
      <c r="AB1022">
        <v>1020</v>
      </c>
      <c r="AC1022" t="str">
        <f t="shared" si="255"/>
        <v/>
      </c>
      <c r="AD1022" t="str">
        <f>IFERROR(IF(MATCH($AC1015,$P:$P,0)&gt;0,CONCATENATE("precio: ",INDEX($X:$X,MATCH($AC1015,$P:$P,0)),","),0),"")</f>
        <v>precio: 2300,</v>
      </c>
    </row>
    <row r="1023" spans="28:30" x14ac:dyDescent="0.25">
      <c r="AB1023">
        <v>1021</v>
      </c>
      <c r="AC1023" t="str">
        <f t="shared" si="255"/>
        <v/>
      </c>
      <c r="AD1023" t="str">
        <f>IFERROR(IF(MATCH($AC1015,$P:$P,0)&gt;0,CONCATENATE("video: ",IF(OR(INDEX($Y:$Y,MATCH($AC1015,$P:$P,0))=0,INDEX($Y:$Y,MATCH($AC1015,$P:$P,0))=" ",INDEX($Y:$Y,MATCH($AC1015,$P:$P,0))=""),CONCATENATE(CHAR(39),CHAR(39)),CONCATENATE(CHAR(39),INDEX($Y:$Y,MATCH($AC1015,$P:$P,0)),CHAR(39))),","),0),"")</f>
        <v>video: '',</v>
      </c>
    </row>
    <row r="1024" spans="28:30" x14ac:dyDescent="0.25">
      <c r="AB1024">
        <v>1022</v>
      </c>
      <c r="AC1024" t="str">
        <f t="shared" si="255"/>
        <v/>
      </c>
      <c r="AD1024" t="str">
        <f>IFERROR(IF(MATCH($AC1015,$P:$P,0)&gt;0,CONCATENATE("disponible: ",INDEX($Z:$Z,MATCH($AC1015,$P:$P,0)),","),0),"")</f>
        <v>disponible: 'si',</v>
      </c>
    </row>
    <row r="1025" spans="28:30" x14ac:dyDescent="0.25">
      <c r="AB1025">
        <v>1023</v>
      </c>
      <c r="AC1025" t="str">
        <f t="shared" si="255"/>
        <v/>
      </c>
      <c r="AD1025" t="str">
        <f>IFERROR(IF(MATCH($AC1015,$P:$P,0)&gt;0,"},",0),"")</f>
        <v>},</v>
      </c>
    </row>
    <row r="1026" spans="28:30" x14ac:dyDescent="0.25">
      <c r="AB1026">
        <v>1024</v>
      </c>
      <c r="AC1026">
        <f t="shared" si="255"/>
        <v>94</v>
      </c>
      <c r="AD1026" t="str">
        <f>IFERROR(IF(MATCH($AC1026,$P:$P,0)&gt;0,"{",0),"")</f>
        <v>{</v>
      </c>
    </row>
    <row r="1027" spans="28:30" x14ac:dyDescent="0.25">
      <c r="AB1027">
        <v>1025</v>
      </c>
      <c r="AC1027" t="str">
        <f t="shared" si="255"/>
        <v/>
      </c>
      <c r="AD1027" t="str">
        <f>IFERROR(IF(MATCH($AC1026,$P:$P,0)&gt;0,CONCATENATE("id_articulo: ",$AC1026,","),0),"")</f>
        <v>id_articulo: 94,</v>
      </c>
    </row>
    <row r="1028" spans="28:30" x14ac:dyDescent="0.25">
      <c r="AB1028">
        <v>1026</v>
      </c>
      <c r="AC1028" t="str">
        <f t="shared" si="255"/>
        <v/>
      </c>
      <c r="AD1028" t="str">
        <f>IFERROR(IF(MATCH($AC1026,$P:$P,0)&gt;0,CONCATENATE("nombre: '",INDEX($Q:$Q,MATCH($AC1026,$P:$P,0)),"',"),0),"")</f>
        <v>nombre: 'Novia Fantasma Decoración Adorno',</v>
      </c>
    </row>
    <row r="1029" spans="28:30" x14ac:dyDescent="0.25">
      <c r="AB1029">
        <v>1027</v>
      </c>
      <c r="AC1029" t="str">
        <f t="shared" ref="AC1029:AC1092" si="256">IF(AB1028/11=INT(AB1028/11),AB1028/11+1,"")</f>
        <v/>
      </c>
      <c r="AD1029" t="str">
        <f>IFERROR(IF(MATCH($AC1026,$P:$P,0)&gt;0,CONCATENATE("descripcion: '",INDEX($R:$R,MATCH($AC1026,$P:$P,0)),"',"),0),"")</f>
        <v>descripcion: 'Novia fantasma decorativa',</v>
      </c>
    </row>
    <row r="1030" spans="28:30" x14ac:dyDescent="0.25">
      <c r="AB1030">
        <v>1028</v>
      </c>
      <c r="AC1030" t="str">
        <f t="shared" si="256"/>
        <v/>
      </c>
      <c r="AD1030" t="str">
        <f>IFERROR(IF(MATCH($AC1026,$P:$P,0)&gt;0,CONCATENATE("descripcion_larga: '",INDEX($S:$S,MATCH($AC1026,$P:$P,0)),"',"),0),"")</f>
        <v>descripcion_larga: 'Figura de novia fantasma para decoración.',</v>
      </c>
    </row>
    <row r="1031" spans="28:30" x14ac:dyDescent="0.25">
      <c r="AB1031">
        <v>1029</v>
      </c>
      <c r="AC1031" t="str">
        <f t="shared" si="256"/>
        <v/>
      </c>
      <c r="AD1031" t="str">
        <f>IFERROR(IF(MATCH($AC1026,$P:$P,0)&gt;0,CONCATENATE("id_categoria: '",INDEX($V:$V,MATCH($AC1026,$P:$P,0)),"',"),0),"")</f>
        <v>id_categoria: '7',</v>
      </c>
    </row>
    <row r="1032" spans="28:30" x14ac:dyDescent="0.25">
      <c r="AB1032">
        <v>1030</v>
      </c>
      <c r="AC1032" t="str">
        <f t="shared" si="256"/>
        <v/>
      </c>
      <c r="AD1032" t="str">
        <f>IFERROR(IF(MATCH($AC1026,$P:$P,0)&gt;0,CONCATENATE("id_subcategoria: '",INDEX($W:$W,MATCH($AC1026,$P:$P,0)),"',"),0),"")</f>
        <v>id_subcategoria: '36',</v>
      </c>
    </row>
    <row r="1033" spans="28:30" x14ac:dyDescent="0.25">
      <c r="AB1033">
        <v>1031</v>
      </c>
      <c r="AC1033" t="str">
        <f t="shared" si="256"/>
        <v/>
      </c>
      <c r="AD1033" t="str">
        <f>IFERROR(IF(MATCH($AC1026,$P:$P,0)&gt;0,CONCATENATE("precio: ",INDEX($X:$X,MATCH($AC1026,$P:$P,0)),","),0),"")</f>
        <v>precio: 9990,</v>
      </c>
    </row>
    <row r="1034" spans="28:30" x14ac:dyDescent="0.25">
      <c r="AB1034">
        <v>1032</v>
      </c>
      <c r="AC1034" t="str">
        <f t="shared" si="256"/>
        <v/>
      </c>
      <c r="AD1034" t="str">
        <f>IFERROR(IF(MATCH($AC1026,$P:$P,0)&gt;0,CONCATENATE("video: ",IF(OR(INDEX($Y:$Y,MATCH($AC1026,$P:$P,0))=0,INDEX($Y:$Y,MATCH($AC1026,$P:$P,0))=" ",INDEX($Y:$Y,MATCH($AC1026,$P:$P,0))=""),CONCATENATE(CHAR(39),CHAR(39)),CONCATENATE(CHAR(39),INDEX($Y:$Y,MATCH($AC1026,$P:$P,0)),CHAR(39))),","),0),"")</f>
        <v>video: '',</v>
      </c>
    </row>
    <row r="1035" spans="28:30" x14ac:dyDescent="0.25">
      <c r="AB1035">
        <v>1033</v>
      </c>
      <c r="AC1035" t="str">
        <f t="shared" si="256"/>
        <v/>
      </c>
      <c r="AD1035" t="str">
        <f>IFERROR(IF(MATCH($AC1026,$P:$P,0)&gt;0,CONCATENATE("disponible: ",INDEX($Z:$Z,MATCH($AC1026,$P:$P,0)),","),0),"")</f>
        <v>disponible: 'si',</v>
      </c>
    </row>
    <row r="1036" spans="28:30" x14ac:dyDescent="0.25">
      <c r="AB1036">
        <v>1034</v>
      </c>
      <c r="AC1036" t="str">
        <f t="shared" si="256"/>
        <v/>
      </c>
      <c r="AD1036" t="str">
        <f>IFERROR(IF(MATCH($AC1026,$P:$P,0)&gt;0,"},",0),"")</f>
        <v>},</v>
      </c>
    </row>
    <row r="1037" spans="28:30" x14ac:dyDescent="0.25">
      <c r="AB1037">
        <v>1035</v>
      </c>
      <c r="AC1037">
        <f t="shared" si="256"/>
        <v>95</v>
      </c>
      <c r="AD1037" t="str">
        <f>IFERROR(IF(MATCH($AC1037,$P:$P,0)&gt;0,"{",0),"")</f>
        <v>{</v>
      </c>
    </row>
    <row r="1038" spans="28:30" x14ac:dyDescent="0.25">
      <c r="AB1038">
        <v>1036</v>
      </c>
      <c r="AC1038" t="str">
        <f t="shared" si="256"/>
        <v/>
      </c>
      <c r="AD1038" t="str">
        <f>IFERROR(IF(MATCH($AC1037,$P:$P,0)&gt;0,CONCATENATE("id_articulo: ",$AC1037,","),0),"")</f>
        <v>id_articulo: 95,</v>
      </c>
    </row>
    <row r="1039" spans="28:30" x14ac:dyDescent="0.25">
      <c r="AB1039">
        <v>1037</v>
      </c>
      <c r="AC1039" t="str">
        <f t="shared" si="256"/>
        <v/>
      </c>
      <c r="AD1039" t="str">
        <f>IFERROR(IF(MATCH($AC1037,$P:$P,0)&gt;0,CONCATENATE("nombre: '",INDEX($Q:$Q,MATCH($AC1037,$P:$P,0)),"',"),0),"")</f>
        <v>nombre: 'Decoración Colgante de Puerta Happy Halloween',</v>
      </c>
    </row>
    <row r="1040" spans="28:30" x14ac:dyDescent="0.25">
      <c r="AB1040">
        <v>1038</v>
      </c>
      <c r="AC1040" t="str">
        <f t="shared" si="256"/>
        <v/>
      </c>
      <c r="AD1040" t="str">
        <f>IFERROR(IF(MATCH($AC1037,$P:$P,0)&gt;0,CONCATENATE("descripcion: '",INDEX($R:$R,MATCH($AC1037,$P:$P,0)),"',"),0),"")</f>
        <v>descripcion: 'Adorno de puerta de Halloween festivo - Perfecto para decoraciones interiores/exteriores - No requiere electricidad',</v>
      </c>
    </row>
    <row r="1041" spans="28:30" x14ac:dyDescent="0.25">
      <c r="AB1041">
        <v>1039</v>
      </c>
      <c r="AC1041" t="str">
        <f t="shared" si="256"/>
        <v/>
      </c>
      <c r="AD1041" t="str">
        <f>IFERROR(IF(MATCH($AC1037,$P:$P,0)&gt;0,CONCATENATE("descripcion_larga: '",INDEX($S:$S,MATCH($AC1037,$P:$P,0)),"',"),0),"")</f>
        <v>descripcion_larga: '0',</v>
      </c>
    </row>
    <row r="1042" spans="28:30" x14ac:dyDescent="0.25">
      <c r="AB1042">
        <v>1040</v>
      </c>
      <c r="AC1042" t="str">
        <f t="shared" si="256"/>
        <v/>
      </c>
      <c r="AD1042" t="str">
        <f>IFERROR(IF(MATCH($AC1037,$P:$P,0)&gt;0,CONCATENATE("id_categoria: '",INDEX($V:$V,MATCH($AC1037,$P:$P,0)),"',"),0),"")</f>
        <v>id_categoria: '7',</v>
      </c>
    </row>
    <row r="1043" spans="28:30" x14ac:dyDescent="0.25">
      <c r="AB1043">
        <v>1041</v>
      </c>
      <c r="AC1043" t="str">
        <f t="shared" si="256"/>
        <v/>
      </c>
      <c r="AD1043" t="str">
        <f>IFERROR(IF(MATCH($AC1037,$P:$P,0)&gt;0,CONCATENATE("id_subcategoria: '",INDEX($W:$W,MATCH($AC1037,$P:$P,0)),"',"),0),"")</f>
        <v>id_subcategoria: '36',</v>
      </c>
    </row>
    <row r="1044" spans="28:30" x14ac:dyDescent="0.25">
      <c r="AB1044">
        <v>1042</v>
      </c>
      <c r="AC1044" t="str">
        <f t="shared" si="256"/>
        <v/>
      </c>
      <c r="AD1044" t="str">
        <f>IFERROR(IF(MATCH($AC1037,$P:$P,0)&gt;0,CONCATENATE("precio: ",INDEX($X:$X,MATCH($AC1037,$P:$P,0)),","),0),"")</f>
        <v>precio: 4000,</v>
      </c>
    </row>
    <row r="1045" spans="28:30" x14ac:dyDescent="0.25">
      <c r="AB1045">
        <v>1043</v>
      </c>
      <c r="AC1045" t="str">
        <f t="shared" si="256"/>
        <v/>
      </c>
      <c r="AD1045" t="str">
        <f>IFERROR(IF(MATCH($AC1037,$P:$P,0)&gt;0,CONCATENATE("video: ",IF(OR(INDEX($Y:$Y,MATCH($AC1037,$P:$P,0))=0,INDEX($Y:$Y,MATCH($AC1037,$P:$P,0))=" ",INDEX($Y:$Y,MATCH($AC1037,$P:$P,0))=""),CONCATENATE(CHAR(39),CHAR(39)),CONCATENATE(CHAR(39),INDEX($Y:$Y,MATCH($AC1037,$P:$P,0)),CHAR(39))),","),0),"")</f>
        <v>video: '',</v>
      </c>
    </row>
    <row r="1046" spans="28:30" x14ac:dyDescent="0.25">
      <c r="AB1046">
        <v>1044</v>
      </c>
      <c r="AC1046" t="str">
        <f t="shared" si="256"/>
        <v/>
      </c>
      <c r="AD1046" t="str">
        <f>IFERROR(IF(MATCH($AC1037,$P:$P,0)&gt;0,CONCATENATE("disponible: ",INDEX($Z:$Z,MATCH($AC1037,$P:$P,0)),","),0),"")</f>
        <v>disponible: 'si',</v>
      </c>
    </row>
    <row r="1047" spans="28:30" x14ac:dyDescent="0.25">
      <c r="AB1047">
        <v>1045</v>
      </c>
      <c r="AC1047" t="str">
        <f t="shared" si="256"/>
        <v/>
      </c>
      <c r="AD1047" t="str">
        <f>IFERROR(IF(MATCH($AC1037,$P:$P,0)&gt;0,"},",0),"")</f>
        <v>},</v>
      </c>
    </row>
    <row r="1048" spans="28:30" x14ac:dyDescent="0.25">
      <c r="AB1048">
        <v>1046</v>
      </c>
      <c r="AC1048">
        <f t="shared" si="256"/>
        <v>96</v>
      </c>
      <c r="AD1048" t="str">
        <f>IFERROR(IF(MATCH($AC1048,$P:$P,0)&gt;0,"{",0),"")</f>
        <v>{</v>
      </c>
    </row>
    <row r="1049" spans="28:30" x14ac:dyDescent="0.25">
      <c r="AB1049">
        <v>1047</v>
      </c>
      <c r="AC1049" t="str">
        <f t="shared" si="256"/>
        <v/>
      </c>
      <c r="AD1049" t="str">
        <f>IFERROR(IF(MATCH($AC1048,$P:$P,0)&gt;0,CONCATENATE("id_articulo: ",$AC1048,","),0),"")</f>
        <v>id_articulo: 96,</v>
      </c>
    </row>
    <row r="1050" spans="28:30" x14ac:dyDescent="0.25">
      <c r="AB1050">
        <v>1048</v>
      </c>
      <c r="AC1050" t="str">
        <f t="shared" si="256"/>
        <v/>
      </c>
      <c r="AD1050" t="str">
        <f>IFERROR(IF(MATCH($AC1048,$P:$P,0)&gt;0,CONCATENATE("nombre: '",INDEX($Q:$Q,MATCH($AC1048,$P:$P,0)),"',"),0),"")</f>
        <v>nombre: 'Guirnalda Bruja Halloween',</v>
      </c>
    </row>
    <row r="1051" spans="28:30" x14ac:dyDescent="0.25">
      <c r="AB1051">
        <v>1049</v>
      </c>
      <c r="AC1051" t="str">
        <f t="shared" si="256"/>
        <v/>
      </c>
      <c r="AD1051" t="str">
        <f>IFERROR(IF(MATCH($AC1048,$P:$P,0)&gt;0,CONCATENATE("descripcion: '",INDEX($R:$R,MATCH($AC1048,$P:$P,0)),"',"),0),"")</f>
        <v>descripcion: 'Guirnalda de brujas',</v>
      </c>
    </row>
    <row r="1052" spans="28:30" x14ac:dyDescent="0.25">
      <c r="AB1052">
        <v>1050</v>
      </c>
      <c r="AC1052" t="str">
        <f t="shared" si="256"/>
        <v/>
      </c>
      <c r="AD1052" t="str">
        <f>IFERROR(IF(MATCH($AC1048,$P:$P,0)&gt;0,CONCATENATE("descripcion_larga: '",INDEX($S:$S,MATCH($AC1048,$P:$P,0)),"',"),0),"")</f>
        <v>descripcion_larga: 'Guirnalda decorativa de Halloween de 2 metros.',</v>
      </c>
    </row>
    <row r="1053" spans="28:30" x14ac:dyDescent="0.25">
      <c r="AB1053">
        <v>1051</v>
      </c>
      <c r="AC1053" t="str">
        <f t="shared" si="256"/>
        <v/>
      </c>
      <c r="AD1053" t="str">
        <f>IFERROR(IF(MATCH($AC1048,$P:$P,0)&gt;0,CONCATENATE("id_categoria: '",INDEX($V:$V,MATCH($AC1048,$P:$P,0)),"',"),0),"")</f>
        <v>id_categoria: '7',</v>
      </c>
    </row>
    <row r="1054" spans="28:30" x14ac:dyDescent="0.25">
      <c r="AB1054">
        <v>1052</v>
      </c>
      <c r="AC1054" t="str">
        <f t="shared" si="256"/>
        <v/>
      </c>
      <c r="AD1054" t="str">
        <f>IFERROR(IF(MATCH($AC1048,$P:$P,0)&gt;0,CONCATENATE("id_subcategoria: '",INDEX($W:$W,MATCH($AC1048,$P:$P,0)),"',"),0),"")</f>
        <v>id_subcategoria: '36',</v>
      </c>
    </row>
    <row r="1055" spans="28:30" x14ac:dyDescent="0.25">
      <c r="AB1055">
        <v>1053</v>
      </c>
      <c r="AC1055" t="str">
        <f t="shared" si="256"/>
        <v/>
      </c>
      <c r="AD1055" t="str">
        <f>IFERROR(IF(MATCH($AC1048,$P:$P,0)&gt;0,CONCATENATE("precio: ",INDEX($X:$X,MATCH($AC1048,$P:$P,0)),","),0),"")</f>
        <v>precio: 1400,</v>
      </c>
    </row>
    <row r="1056" spans="28:30" x14ac:dyDescent="0.25">
      <c r="AB1056">
        <v>1054</v>
      </c>
      <c r="AC1056" t="str">
        <f t="shared" si="256"/>
        <v/>
      </c>
      <c r="AD1056" t="str">
        <f>IFERROR(IF(MATCH($AC1048,$P:$P,0)&gt;0,CONCATENATE("video: ",IF(OR(INDEX($Y:$Y,MATCH($AC1048,$P:$P,0))=0,INDEX($Y:$Y,MATCH($AC1048,$P:$P,0))=" ",INDEX($Y:$Y,MATCH($AC1048,$P:$P,0))=""),CONCATENATE(CHAR(39),CHAR(39)),CONCATENATE(CHAR(39),INDEX($Y:$Y,MATCH($AC1048,$P:$P,0)),CHAR(39))),","),0),"")</f>
        <v>video: '',</v>
      </c>
    </row>
    <row r="1057" spans="28:30" x14ac:dyDescent="0.25">
      <c r="AB1057">
        <v>1055</v>
      </c>
      <c r="AC1057" t="str">
        <f t="shared" si="256"/>
        <v/>
      </c>
      <c r="AD1057" t="str">
        <f>IFERROR(IF(MATCH($AC1048,$P:$P,0)&gt;0,CONCATENATE("disponible: ",INDEX($Z:$Z,MATCH($AC1048,$P:$P,0)),","),0),"")</f>
        <v>disponible: 'si',</v>
      </c>
    </row>
    <row r="1058" spans="28:30" x14ac:dyDescent="0.25">
      <c r="AB1058">
        <v>1056</v>
      </c>
      <c r="AC1058" t="str">
        <f t="shared" si="256"/>
        <v/>
      </c>
      <c r="AD1058" t="str">
        <f>IFERROR(IF(MATCH($AC1048,$P:$P,0)&gt;0,"},",0),"")</f>
        <v>},</v>
      </c>
    </row>
    <row r="1059" spans="28:30" x14ac:dyDescent="0.25">
      <c r="AB1059">
        <v>1057</v>
      </c>
      <c r="AC1059">
        <f t="shared" si="256"/>
        <v>97</v>
      </c>
      <c r="AD1059" t="str">
        <f>IFERROR(IF(MATCH($AC1059,$P:$P,0)&gt;0,"{",0),"")</f>
        <v>{</v>
      </c>
    </row>
    <row r="1060" spans="28:30" x14ac:dyDescent="0.25">
      <c r="AB1060">
        <v>1058</v>
      </c>
      <c r="AC1060" t="str">
        <f t="shared" si="256"/>
        <v/>
      </c>
      <c r="AD1060" t="str">
        <f>IFERROR(IF(MATCH($AC1059,$P:$P,0)&gt;0,CONCATENATE("id_articulo: ",$AC1059,","),0),"")</f>
        <v>id_articulo: 97,</v>
      </c>
    </row>
    <row r="1061" spans="28:30" x14ac:dyDescent="0.25">
      <c r="AB1061">
        <v>1059</v>
      </c>
      <c r="AC1061" t="str">
        <f t="shared" si="256"/>
        <v/>
      </c>
      <c r="AD1061" t="str">
        <f>IFERROR(IF(MATCH($AC1059,$P:$P,0)&gt;0,CONCATENATE("nombre: '",INDEX($Q:$Q,MATCH($AC1059,$P:$P,0)),"',"),0),"")</f>
        <v>nombre: 'Guirnalda Fantasma Grito Halloween',</v>
      </c>
    </row>
    <row r="1062" spans="28:30" x14ac:dyDescent="0.25">
      <c r="AB1062">
        <v>1060</v>
      </c>
      <c r="AC1062" t="str">
        <f t="shared" si="256"/>
        <v/>
      </c>
      <c r="AD1062" t="str">
        <f>IFERROR(IF(MATCH($AC1059,$P:$P,0)&gt;0,CONCATENATE("descripcion: '",INDEX($R:$R,MATCH($AC1059,$P:$P,0)),"',"),0),"")</f>
        <v>descripcion: 'Guirnalda con fantasmas',</v>
      </c>
    </row>
    <row r="1063" spans="28:30" x14ac:dyDescent="0.25">
      <c r="AB1063">
        <v>1061</v>
      </c>
      <c r="AC1063" t="str">
        <f t="shared" si="256"/>
        <v/>
      </c>
      <c r="AD1063" t="str">
        <f>IFERROR(IF(MATCH($AC1059,$P:$P,0)&gt;0,CONCATENATE("descripcion_larga: '",INDEX($S:$S,MATCH($AC1059,$P:$P,0)),"',"),0),"")</f>
        <v>descripcion_larga: 'Guirnalda decorativa de Halloween de 2 metros.',</v>
      </c>
    </row>
    <row r="1064" spans="28:30" x14ac:dyDescent="0.25">
      <c r="AB1064">
        <v>1062</v>
      </c>
      <c r="AC1064" t="str">
        <f t="shared" si="256"/>
        <v/>
      </c>
      <c r="AD1064" t="str">
        <f>IFERROR(IF(MATCH($AC1059,$P:$P,0)&gt;0,CONCATENATE("id_categoria: '",INDEX($V:$V,MATCH($AC1059,$P:$P,0)),"',"),0),"")</f>
        <v>id_categoria: '7',</v>
      </c>
    </row>
    <row r="1065" spans="28:30" x14ac:dyDescent="0.25">
      <c r="AB1065">
        <v>1063</v>
      </c>
      <c r="AC1065" t="str">
        <f t="shared" si="256"/>
        <v/>
      </c>
      <c r="AD1065" t="str">
        <f>IFERROR(IF(MATCH($AC1059,$P:$P,0)&gt;0,CONCATENATE("id_subcategoria: '",INDEX($W:$W,MATCH($AC1059,$P:$P,0)),"',"),0),"")</f>
        <v>id_subcategoria: '36',</v>
      </c>
    </row>
    <row r="1066" spans="28:30" x14ac:dyDescent="0.25">
      <c r="AB1066">
        <v>1064</v>
      </c>
      <c r="AC1066" t="str">
        <f t="shared" si="256"/>
        <v/>
      </c>
      <c r="AD1066" t="str">
        <f>IFERROR(IF(MATCH($AC1059,$P:$P,0)&gt;0,CONCATENATE("precio: ",INDEX($X:$X,MATCH($AC1059,$P:$P,0)),","),0),"")</f>
        <v>precio: 1400,</v>
      </c>
    </row>
    <row r="1067" spans="28:30" x14ac:dyDescent="0.25">
      <c r="AB1067">
        <v>1065</v>
      </c>
      <c r="AC1067" t="str">
        <f t="shared" si="256"/>
        <v/>
      </c>
      <c r="AD1067" t="str">
        <f>IFERROR(IF(MATCH($AC1059,$P:$P,0)&gt;0,CONCATENATE("video: ",IF(OR(INDEX($Y:$Y,MATCH($AC1059,$P:$P,0))=0,INDEX($Y:$Y,MATCH($AC1059,$P:$P,0))=" ",INDEX($Y:$Y,MATCH($AC1059,$P:$P,0))=""),CONCATENATE(CHAR(39),CHAR(39)),CONCATENATE(CHAR(39),INDEX($Y:$Y,MATCH($AC1059,$P:$P,0)),CHAR(39))),","),0),"")</f>
        <v>video: '',</v>
      </c>
    </row>
    <row r="1068" spans="28:30" x14ac:dyDescent="0.25">
      <c r="AB1068">
        <v>1066</v>
      </c>
      <c r="AC1068" t="str">
        <f t="shared" si="256"/>
        <v/>
      </c>
      <c r="AD1068" t="str">
        <f>IFERROR(IF(MATCH($AC1059,$P:$P,0)&gt;0,CONCATENATE("disponible: ",INDEX($Z:$Z,MATCH($AC1059,$P:$P,0)),","),0),"")</f>
        <v>disponible: 'si',</v>
      </c>
    </row>
    <row r="1069" spans="28:30" x14ac:dyDescent="0.25">
      <c r="AB1069">
        <v>1067</v>
      </c>
      <c r="AC1069" t="str">
        <f t="shared" si="256"/>
        <v/>
      </c>
      <c r="AD1069" t="str">
        <f>IFERROR(IF(MATCH($AC1059,$P:$P,0)&gt;0,"},",0),"")</f>
        <v>},</v>
      </c>
    </row>
    <row r="1070" spans="28:30" x14ac:dyDescent="0.25">
      <c r="AB1070">
        <v>1068</v>
      </c>
      <c r="AC1070">
        <f t="shared" si="256"/>
        <v>98</v>
      </c>
      <c r="AD1070" t="str">
        <f>IFERROR(IF(MATCH($AC1070,$P:$P,0)&gt;0,"{",0),"")</f>
        <v>{</v>
      </c>
    </row>
    <row r="1071" spans="28:30" x14ac:dyDescent="0.25">
      <c r="AB1071">
        <v>1069</v>
      </c>
      <c r="AC1071" t="str">
        <f t="shared" si="256"/>
        <v/>
      </c>
      <c r="AD1071" t="str">
        <f>IFERROR(IF(MATCH($AC1070,$P:$P,0)&gt;0,CONCATENATE("id_articulo: ",$AC1070,","),0),"")</f>
        <v>id_articulo: 98,</v>
      </c>
    </row>
    <row r="1072" spans="28:30" x14ac:dyDescent="0.25">
      <c r="AB1072">
        <v>1070</v>
      </c>
      <c r="AC1072" t="str">
        <f t="shared" si="256"/>
        <v/>
      </c>
      <c r="AD1072" t="str">
        <f>IFERROR(IF(MATCH($AC1070,$P:$P,0)&gt;0,CONCATENATE("nombre: '",INDEX($Q:$Q,MATCH($AC1070,$P:$P,0)),"',"),0),"")</f>
        <v>nombre: 'Araña Adorno decorativos Halloween(24pcs)',</v>
      </c>
    </row>
    <row r="1073" spans="28:30" x14ac:dyDescent="0.25">
      <c r="AB1073">
        <v>1071</v>
      </c>
      <c r="AC1073" t="str">
        <f t="shared" si="256"/>
        <v/>
      </c>
      <c r="AD1073" t="str">
        <f>IFERROR(IF(MATCH($AC1070,$P:$P,0)&gt;0,CONCATENATE("descripcion: '",INDEX($R:$R,MATCH($AC1070,$P:$P,0)),"',"),0),"")</f>
        <v>descripcion: 'Arañas decorativas',</v>
      </c>
    </row>
    <row r="1074" spans="28:30" x14ac:dyDescent="0.25">
      <c r="AB1074">
        <v>1072</v>
      </c>
      <c r="AC1074" t="str">
        <f t="shared" si="256"/>
        <v/>
      </c>
      <c r="AD1074" t="str">
        <f>IFERROR(IF(MATCH($AC1070,$P:$P,0)&gt;0,CONCATENATE("descripcion_larga: '",INDEX($S:$S,MATCH($AC1070,$P:$P,0)),"',"),0),"")</f>
        <v>descripcion_larga: 'Set de 24 arañas decorativas de 2*2 cm.',</v>
      </c>
    </row>
    <row r="1075" spans="28:30" x14ac:dyDescent="0.25">
      <c r="AB1075">
        <v>1073</v>
      </c>
      <c r="AC1075" t="str">
        <f t="shared" si="256"/>
        <v/>
      </c>
      <c r="AD1075" t="str">
        <f>IFERROR(IF(MATCH($AC1070,$P:$P,0)&gt;0,CONCATENATE("id_categoria: '",INDEX($V:$V,MATCH($AC1070,$P:$P,0)),"',"),0),"")</f>
        <v>id_categoria: '7',</v>
      </c>
    </row>
    <row r="1076" spans="28:30" x14ac:dyDescent="0.25">
      <c r="AB1076">
        <v>1074</v>
      </c>
      <c r="AC1076" t="str">
        <f t="shared" si="256"/>
        <v/>
      </c>
      <c r="AD1076" t="str">
        <f>IFERROR(IF(MATCH($AC1070,$P:$P,0)&gt;0,CONCATENATE("id_subcategoria: '",INDEX($W:$W,MATCH($AC1070,$P:$P,0)),"',"),0),"")</f>
        <v>id_subcategoria: '36',</v>
      </c>
    </row>
    <row r="1077" spans="28:30" x14ac:dyDescent="0.25">
      <c r="AB1077">
        <v>1075</v>
      </c>
      <c r="AC1077" t="str">
        <f t="shared" si="256"/>
        <v/>
      </c>
      <c r="AD1077" t="str">
        <f>IFERROR(IF(MATCH($AC1070,$P:$P,0)&gt;0,CONCATENATE("precio: ",INDEX($X:$X,MATCH($AC1070,$P:$P,0)),","),0),"")</f>
        <v>precio: 1800,</v>
      </c>
    </row>
    <row r="1078" spans="28:30" x14ac:dyDescent="0.25">
      <c r="AB1078">
        <v>1076</v>
      </c>
      <c r="AC1078" t="str">
        <f t="shared" si="256"/>
        <v/>
      </c>
      <c r="AD1078" t="str">
        <f>IFERROR(IF(MATCH($AC1070,$P:$P,0)&gt;0,CONCATENATE("video: ",IF(OR(INDEX($Y:$Y,MATCH($AC1070,$P:$P,0))=0,INDEX($Y:$Y,MATCH($AC1070,$P:$P,0))=" ",INDEX($Y:$Y,MATCH($AC1070,$P:$P,0))=""),CONCATENATE(CHAR(39),CHAR(39)),CONCATENATE(CHAR(39),INDEX($Y:$Y,MATCH($AC1070,$P:$P,0)),CHAR(39))),","),0),"")</f>
        <v>video: '',</v>
      </c>
    </row>
    <row r="1079" spans="28:30" x14ac:dyDescent="0.25">
      <c r="AB1079">
        <v>1077</v>
      </c>
      <c r="AC1079" t="str">
        <f t="shared" si="256"/>
        <v/>
      </c>
      <c r="AD1079" t="str">
        <f>IFERROR(IF(MATCH($AC1070,$P:$P,0)&gt;0,CONCATENATE("disponible: ",INDEX($Z:$Z,MATCH($AC1070,$P:$P,0)),","),0),"")</f>
        <v>disponible: 'si',</v>
      </c>
    </row>
    <row r="1080" spans="28:30" x14ac:dyDescent="0.25">
      <c r="AB1080">
        <v>1078</v>
      </c>
      <c r="AC1080" t="str">
        <f t="shared" si="256"/>
        <v/>
      </c>
      <c r="AD1080" t="str">
        <f>IFERROR(IF(MATCH($AC1070,$P:$P,0)&gt;0,"},",0),"")</f>
        <v>},</v>
      </c>
    </row>
    <row r="1081" spans="28:30" x14ac:dyDescent="0.25">
      <c r="AB1081">
        <v>1079</v>
      </c>
      <c r="AC1081">
        <f t="shared" si="256"/>
        <v>99</v>
      </c>
      <c r="AD1081" t="str">
        <f>IFERROR(IF(MATCH($AC1081,$P:$P,0)&gt;0,"{",0),"")</f>
        <v>{</v>
      </c>
    </row>
    <row r="1082" spans="28:30" x14ac:dyDescent="0.25">
      <c r="AB1082">
        <v>1080</v>
      </c>
      <c r="AC1082" t="str">
        <f t="shared" si="256"/>
        <v/>
      </c>
      <c r="AD1082" t="str">
        <f>IFERROR(IF(MATCH($AC1081,$P:$P,0)&gt;0,CONCATENATE("id_articulo: ",$AC1081,","),0),"")</f>
        <v>id_articulo: 99,</v>
      </c>
    </row>
    <row r="1083" spans="28:30" x14ac:dyDescent="0.25">
      <c r="AB1083">
        <v>1081</v>
      </c>
      <c r="AC1083" t="str">
        <f t="shared" si="256"/>
        <v/>
      </c>
      <c r="AD1083" t="str">
        <f>IFERROR(IF(MATCH($AC1081,$P:$P,0)&gt;0,CONCATENATE("nombre: '",INDEX($Q:$Q,MATCH($AC1081,$P:$P,0)),"',"),0),"")</f>
        <v>nombre: 'Accesorios de arañas Halloween (blancas 50pcs)',</v>
      </c>
    </row>
    <row r="1084" spans="28:30" x14ac:dyDescent="0.25">
      <c r="AB1084">
        <v>1082</v>
      </c>
      <c r="AC1084" t="str">
        <f t="shared" si="256"/>
        <v/>
      </c>
      <c r="AD1084" t="str">
        <f>IFERROR(IF(MATCH($AC1081,$P:$P,0)&gt;0,CONCATENATE("descripcion: '",INDEX($R:$R,MATCH($AC1081,$P:$P,0)),"',"),0),"")</f>
        <v>descripcion: 'Accesorios de arañas',</v>
      </c>
    </row>
    <row r="1085" spans="28:30" x14ac:dyDescent="0.25">
      <c r="AB1085">
        <v>1083</v>
      </c>
      <c r="AC1085" t="str">
        <f t="shared" si="256"/>
        <v/>
      </c>
      <c r="AD1085" t="str">
        <f>IFERROR(IF(MATCH($AC1081,$P:$P,0)&gt;0,CONCATENATE("descripcion_larga: '",INDEX($S:$S,MATCH($AC1081,$P:$P,0)),"',"),0),"")</f>
        <v>descripcion_larga: 'Set de 50 accesorios de arañas de 1x2.5 cm.',</v>
      </c>
    </row>
    <row r="1086" spans="28:30" x14ac:dyDescent="0.25">
      <c r="AB1086">
        <v>1084</v>
      </c>
      <c r="AC1086" t="str">
        <f t="shared" si="256"/>
        <v/>
      </c>
      <c r="AD1086" t="str">
        <f>IFERROR(IF(MATCH($AC1081,$P:$P,0)&gt;0,CONCATENATE("id_categoria: '",INDEX($V:$V,MATCH($AC1081,$P:$P,0)),"',"),0),"")</f>
        <v>id_categoria: '7',</v>
      </c>
    </row>
    <row r="1087" spans="28:30" x14ac:dyDescent="0.25">
      <c r="AB1087">
        <v>1085</v>
      </c>
      <c r="AC1087" t="str">
        <f t="shared" si="256"/>
        <v/>
      </c>
      <c r="AD1087" t="str">
        <f>IFERROR(IF(MATCH($AC1081,$P:$P,0)&gt;0,CONCATENATE("id_subcategoria: '",INDEX($W:$W,MATCH($AC1081,$P:$P,0)),"',"),0),"")</f>
        <v>id_subcategoria: '36',</v>
      </c>
    </row>
    <row r="1088" spans="28:30" x14ac:dyDescent="0.25">
      <c r="AB1088">
        <v>1086</v>
      </c>
      <c r="AC1088" t="str">
        <f t="shared" si="256"/>
        <v/>
      </c>
      <c r="AD1088" t="str">
        <f>IFERROR(IF(MATCH($AC1081,$P:$P,0)&gt;0,CONCATENATE("precio: ",INDEX($X:$X,MATCH($AC1081,$P:$P,0)),","),0),"")</f>
        <v>precio: 1800,</v>
      </c>
    </row>
    <row r="1089" spans="28:30" x14ac:dyDescent="0.25">
      <c r="AB1089">
        <v>1087</v>
      </c>
      <c r="AC1089" t="str">
        <f t="shared" si="256"/>
        <v/>
      </c>
      <c r="AD1089" t="str">
        <f>IFERROR(IF(MATCH($AC1081,$P:$P,0)&gt;0,CONCATENATE("video: ",IF(OR(INDEX($Y:$Y,MATCH($AC1081,$P:$P,0))=0,INDEX($Y:$Y,MATCH($AC1081,$P:$P,0))=" ",INDEX($Y:$Y,MATCH($AC1081,$P:$P,0))=""),CONCATENATE(CHAR(39),CHAR(39)),CONCATENATE(CHAR(39),INDEX($Y:$Y,MATCH($AC1081,$P:$P,0)),CHAR(39))),","),0),"")</f>
        <v>video: '',</v>
      </c>
    </row>
    <row r="1090" spans="28:30" x14ac:dyDescent="0.25">
      <c r="AB1090">
        <v>1088</v>
      </c>
      <c r="AC1090" t="str">
        <f t="shared" si="256"/>
        <v/>
      </c>
      <c r="AD1090" t="str">
        <f>IFERROR(IF(MATCH($AC1081,$P:$P,0)&gt;0,CONCATENATE("disponible: ",INDEX($Z:$Z,MATCH($AC1081,$P:$P,0)),","),0),"")</f>
        <v>disponible: 'si',</v>
      </c>
    </row>
    <row r="1091" spans="28:30" x14ac:dyDescent="0.25">
      <c r="AB1091">
        <v>1089</v>
      </c>
      <c r="AC1091" t="str">
        <f t="shared" si="256"/>
        <v/>
      </c>
      <c r="AD1091" t="str">
        <f>IFERROR(IF(MATCH($AC1081,$P:$P,0)&gt;0,"},",0),"")</f>
        <v>},</v>
      </c>
    </row>
    <row r="1092" spans="28:30" x14ac:dyDescent="0.25">
      <c r="AB1092">
        <v>1090</v>
      </c>
      <c r="AC1092">
        <f t="shared" si="256"/>
        <v>100</v>
      </c>
      <c r="AD1092" t="str">
        <f>IFERROR(IF(MATCH($AC1092,$P:$P,0)&gt;0,"{",0),"")</f>
        <v>{</v>
      </c>
    </row>
    <row r="1093" spans="28:30" x14ac:dyDescent="0.25">
      <c r="AB1093">
        <v>1091</v>
      </c>
      <c r="AC1093" t="str">
        <f t="shared" ref="AC1093:AC1156" si="257">IF(AB1092/11=INT(AB1092/11),AB1092/11+1,"")</f>
        <v/>
      </c>
      <c r="AD1093" t="str">
        <f>IFERROR(IF(MATCH($AC1092,$P:$P,0)&gt;0,CONCATENATE("id_articulo: ",$AC1092,","),0),"")</f>
        <v>id_articulo: 100,</v>
      </c>
    </row>
    <row r="1094" spans="28:30" x14ac:dyDescent="0.25">
      <c r="AB1094">
        <v>1092</v>
      </c>
      <c r="AC1094" t="str">
        <f t="shared" si="257"/>
        <v/>
      </c>
      <c r="AD1094" t="str">
        <f>IFERROR(IF(MATCH($AC1092,$P:$P,0)&gt;0,CONCATENATE("nombre: '",INDEX($Q:$Q,MATCH($AC1092,$P:$P,0)),"',"),0),"")</f>
        <v>nombre: 'Cintillo calabaza con Luz Halloween',</v>
      </c>
    </row>
    <row r="1095" spans="28:30" x14ac:dyDescent="0.25">
      <c r="AB1095">
        <v>1093</v>
      </c>
      <c r="AC1095" t="str">
        <f t="shared" si="257"/>
        <v/>
      </c>
      <c r="AD1095" t="str">
        <f>IFERROR(IF(MATCH($AC1092,$P:$P,0)&gt;0,CONCATENATE("descripcion: '",INDEX($R:$R,MATCH($AC1092,$P:$P,0)),"',"),0),"")</f>
        <v>descripcion: 'Cintillo con luz de calabaza con luz con motivo de Halloween',</v>
      </c>
    </row>
    <row r="1096" spans="28:30" x14ac:dyDescent="0.25">
      <c r="AB1096">
        <v>1094</v>
      </c>
      <c r="AC1096" t="str">
        <f t="shared" si="257"/>
        <v/>
      </c>
      <c r="AD1096" t="str">
        <f>IFERROR(IF(MATCH($AC1092,$P:$P,0)&gt;0,CONCATENATE("descripcion_larga: '",INDEX($S:$S,MATCH($AC1092,$P:$P,0)),"',"),0),"")</f>
        <v>descripcion_larga: 'Cintillo decorativo con luces.',</v>
      </c>
    </row>
    <row r="1097" spans="28:30" x14ac:dyDescent="0.25">
      <c r="AB1097">
        <v>1095</v>
      </c>
      <c r="AC1097" t="str">
        <f t="shared" si="257"/>
        <v/>
      </c>
      <c r="AD1097" t="str">
        <f>IFERROR(IF(MATCH($AC1092,$P:$P,0)&gt;0,CONCATENATE("id_categoria: '",INDEX($V:$V,MATCH($AC1092,$P:$P,0)),"',"),0),"")</f>
        <v>id_categoria: '7',</v>
      </c>
    </row>
    <row r="1098" spans="28:30" x14ac:dyDescent="0.25">
      <c r="AB1098">
        <v>1096</v>
      </c>
      <c r="AC1098" t="str">
        <f t="shared" si="257"/>
        <v/>
      </c>
      <c r="AD1098" t="str">
        <f>IFERROR(IF(MATCH($AC1092,$P:$P,0)&gt;0,CONCATENATE("id_subcategoria: '",INDEX($W:$W,MATCH($AC1092,$P:$P,0)),"',"),0),"")</f>
        <v>id_subcategoria: '36',</v>
      </c>
    </row>
    <row r="1099" spans="28:30" x14ac:dyDescent="0.25">
      <c r="AB1099">
        <v>1097</v>
      </c>
      <c r="AC1099" t="str">
        <f t="shared" si="257"/>
        <v/>
      </c>
      <c r="AD1099" t="str">
        <f>IFERROR(IF(MATCH($AC1092,$P:$P,0)&gt;0,CONCATENATE("precio: ",INDEX($X:$X,MATCH($AC1092,$P:$P,0)),","),0),"")</f>
        <v>precio: 3000,</v>
      </c>
    </row>
    <row r="1100" spans="28:30" x14ac:dyDescent="0.25">
      <c r="AB1100">
        <v>1098</v>
      </c>
      <c r="AC1100" t="str">
        <f t="shared" si="257"/>
        <v/>
      </c>
      <c r="AD1100" t="str">
        <f>IFERROR(IF(MATCH($AC1092,$P:$P,0)&gt;0,CONCATENATE("video: ",IF(OR(INDEX($Y:$Y,MATCH($AC1092,$P:$P,0))=0,INDEX($Y:$Y,MATCH($AC1092,$P:$P,0))=" ",INDEX($Y:$Y,MATCH($AC1092,$P:$P,0))=""),CONCATENATE(CHAR(39),CHAR(39)),CONCATENATE(CHAR(39),INDEX($Y:$Y,MATCH($AC1092,$P:$P,0)),CHAR(39))),","),0),"")</f>
        <v>video: '',</v>
      </c>
    </row>
    <row r="1101" spans="28:30" x14ac:dyDescent="0.25">
      <c r="AB1101">
        <v>1099</v>
      </c>
      <c r="AC1101" t="str">
        <f t="shared" si="257"/>
        <v/>
      </c>
      <c r="AD1101" t="str">
        <f>IFERROR(IF(MATCH($AC1092,$P:$P,0)&gt;0,CONCATENATE("disponible: ",INDEX($Z:$Z,MATCH($AC1092,$P:$P,0)),","),0),"")</f>
        <v>disponible: 'si',</v>
      </c>
    </row>
    <row r="1102" spans="28:30" x14ac:dyDescent="0.25">
      <c r="AB1102">
        <v>1100</v>
      </c>
      <c r="AC1102" t="str">
        <f t="shared" si="257"/>
        <v/>
      </c>
      <c r="AD1102" t="str">
        <f>IFERROR(IF(MATCH($AC1092,$P:$P,0)&gt;0,"},",0),"")</f>
        <v>},</v>
      </c>
    </row>
    <row r="1103" spans="28:30" x14ac:dyDescent="0.25">
      <c r="AB1103">
        <v>1101</v>
      </c>
      <c r="AC1103">
        <f t="shared" si="257"/>
        <v>101</v>
      </c>
      <c r="AD1103" t="str">
        <f>IFERROR(IF(MATCH($AC1103,$P:$P,0)&gt;0,"{",0),"")</f>
        <v>{</v>
      </c>
    </row>
    <row r="1104" spans="28:30" x14ac:dyDescent="0.25">
      <c r="AB1104">
        <v>1102</v>
      </c>
      <c r="AC1104" t="str">
        <f t="shared" si="257"/>
        <v/>
      </c>
      <c r="AD1104" t="str">
        <f>IFERROR(IF(MATCH($AC1103,$P:$P,0)&gt;0,CONCATENATE("id_articulo: ",$AC1103,","),0),"")</f>
        <v>id_articulo: 101,</v>
      </c>
    </row>
    <row r="1105" spans="28:30" x14ac:dyDescent="0.25">
      <c r="AB1105">
        <v>1103</v>
      </c>
      <c r="AC1105" t="str">
        <f t="shared" si="257"/>
        <v/>
      </c>
      <c r="AD1105" t="str">
        <f>IFERROR(IF(MATCH($AC1103,$P:$P,0)&gt;0,CONCATENATE("nombre: '",INDEX($Q:$Q,MATCH($AC1103,$P:$P,0)),"',"),0),"")</f>
        <v>nombre: 'Decoración Colgante de Puerta Trick or Treat',</v>
      </c>
    </row>
    <row r="1106" spans="28:30" x14ac:dyDescent="0.25">
      <c r="AB1106">
        <v>1104</v>
      </c>
      <c r="AC1106" t="str">
        <f t="shared" si="257"/>
        <v/>
      </c>
      <c r="AD1106" t="str">
        <f>IFERROR(IF(MATCH($AC1103,$P:$P,0)&gt;0,CONCATENATE("descripcion: '",INDEX($R:$R,MATCH($AC1103,$P:$P,0)),"',"),0),"")</f>
        <v>descripcion: 'Adorno de puerta colgante halloween Trick or Treat',</v>
      </c>
    </row>
    <row r="1107" spans="28:30" x14ac:dyDescent="0.25">
      <c r="AB1107">
        <v>1105</v>
      </c>
      <c r="AC1107" t="str">
        <f t="shared" si="257"/>
        <v/>
      </c>
      <c r="AD1107" t="str">
        <f>IFERROR(IF(MATCH($AC1103,$P:$P,0)&gt;0,CONCATENATE("descripcion_larga: '",INDEX($S:$S,MATCH($AC1103,$P:$P,0)),"',"),0),"")</f>
        <v>descripcion_larga: '0',</v>
      </c>
    </row>
    <row r="1108" spans="28:30" x14ac:dyDescent="0.25">
      <c r="AB1108">
        <v>1106</v>
      </c>
      <c r="AC1108" t="str">
        <f t="shared" si="257"/>
        <v/>
      </c>
      <c r="AD1108" t="str">
        <f>IFERROR(IF(MATCH($AC1103,$P:$P,0)&gt;0,CONCATENATE("id_categoria: '",INDEX($V:$V,MATCH($AC1103,$P:$P,0)),"',"),0),"")</f>
        <v>id_categoria: '7',</v>
      </c>
    </row>
    <row r="1109" spans="28:30" x14ac:dyDescent="0.25">
      <c r="AB1109">
        <v>1107</v>
      </c>
      <c r="AC1109" t="str">
        <f t="shared" si="257"/>
        <v/>
      </c>
      <c r="AD1109" t="str">
        <f>IFERROR(IF(MATCH($AC1103,$P:$P,0)&gt;0,CONCATENATE("id_subcategoria: '",INDEX($W:$W,MATCH($AC1103,$P:$P,0)),"',"),0),"")</f>
        <v>id_subcategoria: '36',</v>
      </c>
    </row>
    <row r="1110" spans="28:30" x14ac:dyDescent="0.25">
      <c r="AB1110">
        <v>1108</v>
      </c>
      <c r="AC1110" t="str">
        <f t="shared" si="257"/>
        <v/>
      </c>
      <c r="AD1110" t="str">
        <f>IFERROR(IF(MATCH($AC1103,$P:$P,0)&gt;0,CONCATENATE("precio: ",INDEX($X:$X,MATCH($AC1103,$P:$P,0)),","),0),"")</f>
        <v>precio: 3900,</v>
      </c>
    </row>
    <row r="1111" spans="28:30" x14ac:dyDescent="0.25">
      <c r="AB1111">
        <v>1109</v>
      </c>
      <c r="AC1111" t="str">
        <f t="shared" si="257"/>
        <v/>
      </c>
      <c r="AD1111" t="str">
        <f>IFERROR(IF(MATCH($AC1103,$P:$P,0)&gt;0,CONCATENATE("video: ",IF(OR(INDEX($Y:$Y,MATCH($AC1103,$P:$P,0))=0,INDEX($Y:$Y,MATCH($AC1103,$P:$P,0))=" ",INDEX($Y:$Y,MATCH($AC1103,$P:$P,0))=""),CONCATENATE(CHAR(39),CHAR(39)),CONCATENATE(CHAR(39),INDEX($Y:$Y,MATCH($AC1103,$P:$P,0)),CHAR(39))),","),0),"")</f>
        <v>video: '',</v>
      </c>
    </row>
    <row r="1112" spans="28:30" x14ac:dyDescent="0.25">
      <c r="AB1112">
        <v>1110</v>
      </c>
      <c r="AC1112" t="str">
        <f t="shared" si="257"/>
        <v/>
      </c>
      <c r="AD1112" t="str">
        <f>IFERROR(IF(MATCH($AC1103,$P:$P,0)&gt;0,CONCATENATE("disponible: ",INDEX($Z:$Z,MATCH($AC1103,$P:$P,0)),","),0),"")</f>
        <v>disponible: 'si',</v>
      </c>
    </row>
    <row r="1113" spans="28:30" x14ac:dyDescent="0.25">
      <c r="AB1113">
        <v>1111</v>
      </c>
      <c r="AC1113" t="str">
        <f t="shared" si="257"/>
        <v/>
      </c>
      <c r="AD1113" t="str">
        <f>IFERROR(IF(MATCH($AC1103,$P:$P,0)&gt;0,"},",0),"")</f>
        <v>},</v>
      </c>
    </row>
    <row r="1114" spans="28:30" x14ac:dyDescent="0.25">
      <c r="AB1114">
        <v>1112</v>
      </c>
      <c r="AC1114">
        <f t="shared" si="257"/>
        <v>102</v>
      </c>
      <c r="AD1114" t="str">
        <f>IFERROR(IF(MATCH($AC1114,$P:$P,0)&gt;0,"{",0),"")</f>
        <v>{</v>
      </c>
    </row>
    <row r="1115" spans="28:30" x14ac:dyDescent="0.25">
      <c r="AB1115">
        <v>1113</v>
      </c>
      <c r="AC1115" t="str">
        <f t="shared" si="257"/>
        <v/>
      </c>
      <c r="AD1115" t="str">
        <f>IFERROR(IF(MATCH($AC1114,$P:$P,0)&gt;0,CONCATENATE("id_articulo: ",$AC1114,","),0),"")</f>
        <v>id_articulo: 102,</v>
      </c>
    </row>
    <row r="1116" spans="28:30" x14ac:dyDescent="0.25">
      <c r="AB1116">
        <v>1114</v>
      </c>
      <c r="AC1116" t="str">
        <f t="shared" si="257"/>
        <v/>
      </c>
      <c r="AD1116" t="str">
        <f>IFERROR(IF(MATCH($AC1114,$P:$P,0)&gt;0,CONCATENATE("nombre: '",INDEX($Q:$Q,MATCH($AC1114,$P:$P,0)),"',"),0),"")</f>
        <v>nombre: 'Cintillo Halloween Calavera Negra',</v>
      </c>
    </row>
    <row r="1117" spans="28:30" x14ac:dyDescent="0.25">
      <c r="AB1117">
        <v>1115</v>
      </c>
      <c r="AC1117" t="str">
        <f t="shared" si="257"/>
        <v/>
      </c>
      <c r="AD1117" t="str">
        <f>IFERROR(IF(MATCH($AC1114,$P:$P,0)&gt;0,CONCATENATE("descripcion: '",INDEX($R:$R,MATCH($AC1114,$P:$P,0)),"',"),0),"")</f>
        <v>descripcion: 'Cintillo de cabeza de calavera de Halloween, cinta de cabeza creativa extraña, accesorio de pelo',</v>
      </c>
    </row>
    <row r="1118" spans="28:30" x14ac:dyDescent="0.25">
      <c r="AB1118">
        <v>1116</v>
      </c>
      <c r="AC1118" t="str">
        <f t="shared" si="257"/>
        <v/>
      </c>
      <c r="AD1118" t="str">
        <f>IFERROR(IF(MATCH($AC1114,$P:$P,0)&gt;0,CONCATENATE("descripcion_larga: '",INDEX($S:$S,MATCH($AC1114,$P:$P,0)),"',"),0),"")</f>
        <v>descripcion_larga: '0',</v>
      </c>
    </row>
    <row r="1119" spans="28:30" x14ac:dyDescent="0.25">
      <c r="AB1119">
        <v>1117</v>
      </c>
      <c r="AC1119" t="str">
        <f t="shared" si="257"/>
        <v/>
      </c>
      <c r="AD1119" t="str">
        <f>IFERROR(IF(MATCH($AC1114,$P:$P,0)&gt;0,CONCATENATE("id_categoria: '",INDEX($V:$V,MATCH($AC1114,$P:$P,0)),"',"),0),"")</f>
        <v>id_categoria: '7',</v>
      </c>
    </row>
    <row r="1120" spans="28:30" x14ac:dyDescent="0.25">
      <c r="AB1120">
        <v>1118</v>
      </c>
      <c r="AC1120" t="str">
        <f t="shared" si="257"/>
        <v/>
      </c>
      <c r="AD1120" t="str">
        <f>IFERROR(IF(MATCH($AC1114,$P:$P,0)&gt;0,CONCATENATE("id_subcategoria: '",INDEX($W:$W,MATCH($AC1114,$P:$P,0)),"',"),0),"")</f>
        <v>id_subcategoria: '36',</v>
      </c>
    </row>
    <row r="1121" spans="28:30" x14ac:dyDescent="0.25">
      <c r="AB1121">
        <v>1119</v>
      </c>
      <c r="AC1121" t="str">
        <f t="shared" si="257"/>
        <v/>
      </c>
      <c r="AD1121" t="str">
        <f>IFERROR(IF(MATCH($AC1114,$P:$P,0)&gt;0,CONCATENATE("precio: ",INDEX($X:$X,MATCH($AC1114,$P:$P,0)),","),0),"")</f>
        <v>precio: 2400,</v>
      </c>
    </row>
    <row r="1122" spans="28:30" x14ac:dyDescent="0.25">
      <c r="AB1122">
        <v>1120</v>
      </c>
      <c r="AC1122" t="str">
        <f t="shared" si="257"/>
        <v/>
      </c>
      <c r="AD1122" t="str">
        <f>IFERROR(IF(MATCH($AC1114,$P:$P,0)&gt;0,CONCATENATE("video: ",IF(OR(INDEX($Y:$Y,MATCH($AC1114,$P:$P,0))=0,INDEX($Y:$Y,MATCH($AC1114,$P:$P,0))=" ",INDEX($Y:$Y,MATCH($AC1114,$P:$P,0))=""),CONCATENATE(CHAR(39),CHAR(39)),CONCATENATE(CHAR(39),INDEX($Y:$Y,MATCH($AC1114,$P:$P,0)),CHAR(39))),","),0),"")</f>
        <v>video: '',</v>
      </c>
    </row>
    <row r="1123" spans="28:30" x14ac:dyDescent="0.25">
      <c r="AB1123">
        <v>1121</v>
      </c>
      <c r="AC1123" t="str">
        <f t="shared" si="257"/>
        <v/>
      </c>
      <c r="AD1123" t="str">
        <f>IFERROR(IF(MATCH($AC1114,$P:$P,0)&gt;0,CONCATENATE("disponible: ",INDEX($Z:$Z,MATCH($AC1114,$P:$P,0)),","),0),"")</f>
        <v>disponible: 'si',</v>
      </c>
    </row>
    <row r="1124" spans="28:30" x14ac:dyDescent="0.25">
      <c r="AB1124">
        <v>1122</v>
      </c>
      <c r="AC1124" t="str">
        <f t="shared" si="257"/>
        <v/>
      </c>
      <c r="AD1124" t="str">
        <f>IFERROR(IF(MATCH($AC1114,$P:$P,0)&gt;0,"},",0),"")</f>
        <v>},</v>
      </c>
    </row>
    <row r="1125" spans="28:30" x14ac:dyDescent="0.25">
      <c r="AB1125">
        <v>1123</v>
      </c>
      <c r="AC1125">
        <f t="shared" si="257"/>
        <v>103</v>
      </c>
      <c r="AD1125" t="str">
        <f>IFERROR(IF(MATCH($AC1125,$P:$P,0)&gt;0,"{",0),"")</f>
        <v>{</v>
      </c>
    </row>
    <row r="1126" spans="28:30" x14ac:dyDescent="0.25">
      <c r="AB1126">
        <v>1124</v>
      </c>
      <c r="AC1126" t="str">
        <f t="shared" si="257"/>
        <v/>
      </c>
      <c r="AD1126" t="str">
        <f>IFERROR(IF(MATCH($AC1125,$P:$P,0)&gt;0,CONCATENATE("id_articulo: ",$AC1125,","),0),"")</f>
        <v>id_articulo: 103,</v>
      </c>
    </row>
    <row r="1127" spans="28:30" x14ac:dyDescent="0.25">
      <c r="AB1127">
        <v>1125</v>
      </c>
      <c r="AC1127" t="str">
        <f t="shared" si="257"/>
        <v/>
      </c>
      <c r="AD1127" t="str">
        <f>IFERROR(IF(MATCH($AC1125,$P:$P,0)&gt;0,CONCATENATE("nombre: '",INDEX($Q:$Q,MATCH($AC1125,$P:$P,0)),"',"),0),"")</f>
        <v>nombre: 'Cintillo Halloween Calavera Blanca',</v>
      </c>
    </row>
    <row r="1128" spans="28:30" x14ac:dyDescent="0.25">
      <c r="AB1128">
        <v>1126</v>
      </c>
      <c r="AC1128" t="str">
        <f t="shared" si="257"/>
        <v/>
      </c>
      <c r="AD1128" t="str">
        <f>IFERROR(IF(MATCH($AC1125,$P:$P,0)&gt;0,CONCATENATE("descripcion: '",INDEX($R:$R,MATCH($AC1125,$P:$P,0)),"',"),0),"")</f>
        <v>descripcion: 'Cintillo de cabeza de calavera de Halloween, cinta de cabeza creativa extraña, accesorio de pelo',</v>
      </c>
    </row>
    <row r="1129" spans="28:30" x14ac:dyDescent="0.25">
      <c r="AB1129">
        <v>1127</v>
      </c>
      <c r="AC1129" t="str">
        <f t="shared" si="257"/>
        <v/>
      </c>
      <c r="AD1129" t="str">
        <f>IFERROR(IF(MATCH($AC1125,$P:$P,0)&gt;0,CONCATENATE("descripcion_larga: '",INDEX($S:$S,MATCH($AC1125,$P:$P,0)),"',"),0),"")</f>
        <v>descripcion_larga: '0',</v>
      </c>
    </row>
    <row r="1130" spans="28:30" x14ac:dyDescent="0.25">
      <c r="AB1130">
        <v>1128</v>
      </c>
      <c r="AC1130" t="str">
        <f t="shared" si="257"/>
        <v/>
      </c>
      <c r="AD1130" t="str">
        <f>IFERROR(IF(MATCH($AC1125,$P:$P,0)&gt;0,CONCATENATE("id_categoria: '",INDEX($V:$V,MATCH($AC1125,$P:$P,0)),"',"),0),"")</f>
        <v>id_categoria: '7',</v>
      </c>
    </row>
    <row r="1131" spans="28:30" x14ac:dyDescent="0.25">
      <c r="AB1131">
        <v>1129</v>
      </c>
      <c r="AC1131" t="str">
        <f t="shared" si="257"/>
        <v/>
      </c>
      <c r="AD1131" t="str">
        <f>IFERROR(IF(MATCH($AC1125,$P:$P,0)&gt;0,CONCATENATE("id_subcategoria: '",INDEX($W:$W,MATCH($AC1125,$P:$P,0)),"',"),0),"")</f>
        <v>id_subcategoria: '36',</v>
      </c>
    </row>
    <row r="1132" spans="28:30" x14ac:dyDescent="0.25">
      <c r="AB1132">
        <v>1130</v>
      </c>
      <c r="AC1132" t="str">
        <f t="shared" si="257"/>
        <v/>
      </c>
      <c r="AD1132" t="str">
        <f>IFERROR(IF(MATCH($AC1125,$P:$P,0)&gt;0,CONCATENATE("precio: ",INDEX($X:$X,MATCH($AC1125,$P:$P,0)),","),0),"")</f>
        <v>precio: 2400,</v>
      </c>
    </row>
    <row r="1133" spans="28:30" x14ac:dyDescent="0.25">
      <c r="AB1133">
        <v>1131</v>
      </c>
      <c r="AC1133" t="str">
        <f t="shared" si="257"/>
        <v/>
      </c>
      <c r="AD1133" t="str">
        <f>IFERROR(IF(MATCH($AC1125,$P:$P,0)&gt;0,CONCATENATE("video: ",IF(OR(INDEX($Y:$Y,MATCH($AC1125,$P:$P,0))=0,INDEX($Y:$Y,MATCH($AC1125,$P:$P,0))=" ",INDEX($Y:$Y,MATCH($AC1125,$P:$P,0))=""),CONCATENATE(CHAR(39),CHAR(39)),CONCATENATE(CHAR(39),INDEX($Y:$Y,MATCH($AC1125,$P:$P,0)),CHAR(39))),","),0),"")</f>
        <v>video: '',</v>
      </c>
    </row>
    <row r="1134" spans="28:30" x14ac:dyDescent="0.25">
      <c r="AB1134">
        <v>1132</v>
      </c>
      <c r="AC1134" t="str">
        <f t="shared" si="257"/>
        <v/>
      </c>
      <c r="AD1134" t="str">
        <f>IFERROR(IF(MATCH($AC1125,$P:$P,0)&gt;0,CONCATENATE("disponible: ",INDEX($Z:$Z,MATCH($AC1125,$P:$P,0)),","),0),"")</f>
        <v>disponible: 'si',</v>
      </c>
    </row>
    <row r="1135" spans="28:30" x14ac:dyDescent="0.25">
      <c r="AB1135">
        <v>1133</v>
      </c>
      <c r="AC1135" t="str">
        <f t="shared" si="257"/>
        <v/>
      </c>
      <c r="AD1135" t="str">
        <f>IFERROR(IF(MATCH($AC1125,$P:$P,0)&gt;0,"},",0),"")</f>
        <v>},</v>
      </c>
    </row>
    <row r="1136" spans="28:30" x14ac:dyDescent="0.25">
      <c r="AB1136">
        <v>1134</v>
      </c>
      <c r="AC1136">
        <f t="shared" si="257"/>
        <v>104</v>
      </c>
      <c r="AD1136" t="str">
        <f>IFERROR(IF(MATCH($AC1136,$P:$P,0)&gt;0,"{",0),"")</f>
        <v>{</v>
      </c>
    </row>
    <row r="1137" spans="28:30" x14ac:dyDescent="0.25">
      <c r="AB1137">
        <v>1135</v>
      </c>
      <c r="AC1137" t="str">
        <f t="shared" si="257"/>
        <v/>
      </c>
      <c r="AD1137" t="str">
        <f>IFERROR(IF(MATCH($AC1136,$P:$P,0)&gt;0,CONCATENATE("id_articulo: ",$AC1136,","),0),"")</f>
        <v>id_articulo: 104,</v>
      </c>
    </row>
    <row r="1138" spans="28:30" x14ac:dyDescent="0.25">
      <c r="AB1138">
        <v>1136</v>
      </c>
      <c r="AC1138" t="str">
        <f t="shared" si="257"/>
        <v/>
      </c>
      <c r="AD1138" t="str">
        <f>IFERROR(IF(MATCH($AC1136,$P:$P,0)&gt;0,CONCATENATE("nombre: '",INDEX($Q:$Q,MATCH($AC1136,$P:$P,0)),"',"),0),"")</f>
        <v>nombre: 'Colmillos Blancos de Halloween',</v>
      </c>
    </row>
    <row r="1139" spans="28:30" x14ac:dyDescent="0.25">
      <c r="AB1139">
        <v>1137</v>
      </c>
      <c r="AC1139" t="str">
        <f t="shared" si="257"/>
        <v/>
      </c>
      <c r="AD1139" t="str">
        <f>IFERROR(IF(MATCH($AC1136,$P:$P,0)&gt;0,CONCATENATE("descripcion: '",INDEX($R:$R,MATCH($AC1136,$P:$P,0)),"',"),0),"")</f>
        <v>descripcion: 'Colmillos blancos de Halloween - Ideal para juegos de simulación y decoraciones de fiesta',</v>
      </c>
    </row>
    <row r="1140" spans="28:30" x14ac:dyDescent="0.25">
      <c r="AB1140">
        <v>1138</v>
      </c>
      <c r="AC1140" t="str">
        <f t="shared" si="257"/>
        <v/>
      </c>
      <c r="AD1140" t="str">
        <f>IFERROR(IF(MATCH($AC1136,$P:$P,0)&gt;0,CONCATENATE("descripcion_larga: '",INDEX($S:$S,MATCH($AC1136,$P:$P,0)),"',"),0),"")</f>
        <v>descripcion_larga: '0',</v>
      </c>
    </row>
    <row r="1141" spans="28:30" x14ac:dyDescent="0.25">
      <c r="AB1141">
        <v>1139</v>
      </c>
      <c r="AC1141" t="str">
        <f t="shared" si="257"/>
        <v/>
      </c>
      <c r="AD1141" t="str">
        <f>IFERROR(IF(MATCH($AC1136,$P:$P,0)&gt;0,CONCATENATE("id_categoria: '",INDEX($V:$V,MATCH($AC1136,$P:$P,0)),"',"),0),"")</f>
        <v>id_categoria: '7',</v>
      </c>
    </row>
    <row r="1142" spans="28:30" x14ac:dyDescent="0.25">
      <c r="AB1142">
        <v>1140</v>
      </c>
      <c r="AC1142" t="str">
        <f t="shared" si="257"/>
        <v/>
      </c>
      <c r="AD1142" t="str">
        <f>IFERROR(IF(MATCH($AC1136,$P:$P,0)&gt;0,CONCATENATE("id_subcategoria: '",INDEX($W:$W,MATCH($AC1136,$P:$P,0)),"',"),0),"")</f>
        <v>id_subcategoria: '36',</v>
      </c>
    </row>
    <row r="1143" spans="28:30" x14ac:dyDescent="0.25">
      <c r="AB1143">
        <v>1141</v>
      </c>
      <c r="AC1143" t="str">
        <f t="shared" si="257"/>
        <v/>
      </c>
      <c r="AD1143" t="str">
        <f>IFERROR(IF(MATCH($AC1136,$P:$P,0)&gt;0,CONCATENATE("precio: ",INDEX($X:$X,MATCH($AC1136,$P:$P,0)),","),0),"")</f>
        <v>precio: 900,</v>
      </c>
    </row>
    <row r="1144" spans="28:30" x14ac:dyDescent="0.25">
      <c r="AB1144">
        <v>1142</v>
      </c>
      <c r="AC1144" t="str">
        <f t="shared" si="257"/>
        <v/>
      </c>
      <c r="AD1144" t="str">
        <f>IFERROR(IF(MATCH($AC1136,$P:$P,0)&gt;0,CONCATENATE("video: ",IF(OR(INDEX($Y:$Y,MATCH($AC1136,$P:$P,0))=0,INDEX($Y:$Y,MATCH($AC1136,$P:$P,0))=" ",INDEX($Y:$Y,MATCH($AC1136,$P:$P,0))=""),CONCATENATE(CHAR(39),CHAR(39)),CONCATENATE(CHAR(39),INDEX($Y:$Y,MATCH($AC1136,$P:$P,0)),CHAR(39))),","),0),"")</f>
        <v>video: '',</v>
      </c>
    </row>
    <row r="1145" spans="28:30" x14ac:dyDescent="0.25">
      <c r="AB1145">
        <v>1143</v>
      </c>
      <c r="AC1145" t="str">
        <f t="shared" si="257"/>
        <v/>
      </c>
      <c r="AD1145" t="str">
        <f>IFERROR(IF(MATCH($AC1136,$P:$P,0)&gt;0,CONCATENATE("disponible: ",INDEX($Z:$Z,MATCH($AC1136,$P:$P,0)),","),0),"")</f>
        <v>disponible: 'si',</v>
      </c>
    </row>
    <row r="1146" spans="28:30" x14ac:dyDescent="0.25">
      <c r="AB1146">
        <v>1144</v>
      </c>
      <c r="AC1146" t="str">
        <f t="shared" si="257"/>
        <v/>
      </c>
      <c r="AD1146" t="str">
        <f>IFERROR(IF(MATCH($AC1136,$P:$P,0)&gt;0,"},",0),"")</f>
        <v>},</v>
      </c>
    </row>
    <row r="1147" spans="28:30" x14ac:dyDescent="0.25">
      <c r="AB1147">
        <v>1145</v>
      </c>
      <c r="AC1147">
        <f t="shared" si="257"/>
        <v>105</v>
      </c>
      <c r="AD1147" t="str">
        <f>IFERROR(IF(MATCH($AC1147,$P:$P,0)&gt;0,"{",0),"")</f>
        <v>{</v>
      </c>
    </row>
    <row r="1148" spans="28:30" x14ac:dyDescent="0.25">
      <c r="AB1148">
        <v>1146</v>
      </c>
      <c r="AC1148" t="str">
        <f t="shared" si="257"/>
        <v/>
      </c>
      <c r="AD1148" t="str">
        <f>IFERROR(IF(MATCH($AC1147,$P:$P,0)&gt;0,CONCATENATE("id_articulo: ",$AC1147,","),0),"")</f>
        <v>id_articulo: 105,</v>
      </c>
    </row>
    <row r="1149" spans="28:30" x14ac:dyDescent="0.25">
      <c r="AB1149">
        <v>1147</v>
      </c>
      <c r="AC1149" t="str">
        <f t="shared" si="257"/>
        <v/>
      </c>
      <c r="AD1149" t="str">
        <f>IFERROR(IF(MATCH($AC1147,$P:$P,0)&gt;0,CONCATENATE("nombre: '",INDEX($Q:$Q,MATCH($AC1147,$P:$P,0)),"',"),0),"")</f>
        <v>nombre: 'Pack Pilas Triple Aa Kingever 4 Unidades',</v>
      </c>
    </row>
    <row r="1150" spans="28:30" x14ac:dyDescent="0.25">
      <c r="AB1150">
        <v>1148</v>
      </c>
      <c r="AC1150" t="str">
        <f t="shared" si="257"/>
        <v/>
      </c>
      <c r="AD1150" t="str">
        <f>IFERROR(IF(MATCH($AC1147,$P:$P,0)&gt;0,CONCATENATE("descripcion: '",INDEX($R:$R,MATCH($AC1147,$P:$P,0)),"',"),0),"")</f>
        <v>descripcion: 'Disfruta de este fantástico pack de 4 pilas AA, ideal para una gran variedad de dispositivos que las requieran, como controles remotos, radios, cámaras, peluches, relojes e incluso micrófonos.',</v>
      </c>
    </row>
    <row r="1151" spans="28:30" x14ac:dyDescent="0.25">
      <c r="AB1151">
        <v>1149</v>
      </c>
      <c r="AC1151" t="str">
        <f t="shared" si="257"/>
        <v/>
      </c>
      <c r="AD1151" t="str">
        <f>IFERROR(IF(MATCH($AC1147,$P:$P,0)&gt;0,CONCATENATE("descripcion_larga: '",INDEX($S:$S,MATCH($AC1147,$P:$P,0)),"',"),0),"")</f>
        <v>descripcion_larga: '0',</v>
      </c>
    </row>
    <row r="1152" spans="28:30" x14ac:dyDescent="0.25">
      <c r="AB1152">
        <v>1150</v>
      </c>
      <c r="AC1152" t="str">
        <f t="shared" si="257"/>
        <v/>
      </c>
      <c r="AD1152" t="str">
        <f>IFERROR(IF(MATCH($AC1147,$P:$P,0)&gt;0,CONCATENATE("id_categoria: '",INDEX($V:$V,MATCH($AC1147,$P:$P,0)),"',"),0),"")</f>
        <v>id_categoria: '2',</v>
      </c>
    </row>
    <row r="1153" spans="28:30" x14ac:dyDescent="0.25">
      <c r="AB1153">
        <v>1151</v>
      </c>
      <c r="AC1153" t="str">
        <f t="shared" si="257"/>
        <v/>
      </c>
      <c r="AD1153" t="str">
        <f>IFERROR(IF(MATCH($AC1147,$P:$P,0)&gt;0,CONCATENATE("id_subcategoria: '",INDEX($W:$W,MATCH($AC1147,$P:$P,0)),"',"),0),"")</f>
        <v>id_subcategoria: '33',</v>
      </c>
    </row>
    <row r="1154" spans="28:30" x14ac:dyDescent="0.25">
      <c r="AB1154">
        <v>1152</v>
      </c>
      <c r="AC1154" t="str">
        <f t="shared" si="257"/>
        <v/>
      </c>
      <c r="AD1154" t="str">
        <f>IFERROR(IF(MATCH($AC1147,$P:$P,0)&gt;0,CONCATENATE("precio: ",INDEX($X:$X,MATCH($AC1147,$P:$P,0)),","),0),"")</f>
        <v>precio: 1000,</v>
      </c>
    </row>
    <row r="1155" spans="28:30" x14ac:dyDescent="0.25">
      <c r="AB1155">
        <v>1153</v>
      </c>
      <c r="AC1155" t="str">
        <f t="shared" si="257"/>
        <v/>
      </c>
      <c r="AD1155" t="str">
        <f>IFERROR(IF(MATCH($AC1147,$P:$P,0)&gt;0,CONCATENATE("video: ",IF(OR(INDEX($Y:$Y,MATCH($AC1147,$P:$P,0))=0,INDEX($Y:$Y,MATCH($AC1147,$P:$P,0))=" ",INDEX($Y:$Y,MATCH($AC1147,$P:$P,0))=""),CONCATENATE(CHAR(39),CHAR(39)),CONCATENATE(CHAR(39),INDEX($Y:$Y,MATCH($AC1147,$P:$P,0)),CHAR(39))),","),0),"")</f>
        <v>video: '',</v>
      </c>
    </row>
    <row r="1156" spans="28:30" x14ac:dyDescent="0.25">
      <c r="AB1156">
        <v>1154</v>
      </c>
      <c r="AC1156" t="str">
        <f t="shared" si="257"/>
        <v/>
      </c>
      <c r="AD1156" t="str">
        <f>IFERROR(IF(MATCH($AC1147,$P:$P,0)&gt;0,CONCATENATE("disponible: ",INDEX($Z:$Z,MATCH($AC1147,$P:$P,0)),","),0),"")</f>
        <v>disponible: 'si',</v>
      </c>
    </row>
    <row r="1157" spans="28:30" x14ac:dyDescent="0.25">
      <c r="AB1157">
        <v>1155</v>
      </c>
      <c r="AC1157" t="str">
        <f t="shared" ref="AC1157:AC1220" si="258">IF(AB1156/11=INT(AB1156/11),AB1156/11+1,"")</f>
        <v/>
      </c>
      <c r="AD1157" t="str">
        <f>IFERROR(IF(MATCH($AC1147,$P:$P,0)&gt;0,"},",0),"")</f>
        <v>},</v>
      </c>
    </row>
    <row r="1158" spans="28:30" x14ac:dyDescent="0.25">
      <c r="AB1158">
        <v>1156</v>
      </c>
      <c r="AC1158">
        <f t="shared" si="258"/>
        <v>106</v>
      </c>
      <c r="AD1158" t="str">
        <f>IFERROR(IF(MATCH($AC1158,$P:$P,0)&gt;0,"{",0),"")</f>
        <v>{</v>
      </c>
    </row>
    <row r="1159" spans="28:30" x14ac:dyDescent="0.25">
      <c r="AB1159">
        <v>1157</v>
      </c>
      <c r="AC1159" t="str">
        <f t="shared" si="258"/>
        <v/>
      </c>
      <c r="AD1159" t="str">
        <f>IFERROR(IF(MATCH($AC1158,$P:$P,0)&gt;0,CONCATENATE("id_articulo: ",$AC1158,","),0),"")</f>
        <v>id_articulo: 106,</v>
      </c>
    </row>
    <row r="1160" spans="28:30" x14ac:dyDescent="0.25">
      <c r="AB1160">
        <v>1158</v>
      </c>
      <c r="AC1160" t="str">
        <f t="shared" si="258"/>
        <v/>
      </c>
      <c r="AD1160" t="str">
        <f>IFERROR(IF(MATCH($AC1158,$P:$P,0)&gt;0,CONCATENATE("nombre: '",INDEX($Q:$Q,MATCH($AC1158,$P:$P,0)),"',"),0),"")</f>
        <v>nombre: 'Pack Pilas Doble Aa Kingever 4 Unidades',</v>
      </c>
    </row>
    <row r="1161" spans="28:30" x14ac:dyDescent="0.25">
      <c r="AB1161">
        <v>1159</v>
      </c>
      <c r="AC1161" t="str">
        <f t="shared" si="258"/>
        <v/>
      </c>
      <c r="AD1161" t="str">
        <f>IFERROR(IF(MATCH($AC1158,$P:$P,0)&gt;0,CONCATENATE("descripcion: '",INDEX($R:$R,MATCH($AC1158,$P:$P,0)),"',"),0),"")</f>
        <v>descripcion: 'Disfruta de este fantástico pack de 4 pilas AA, ideal para una gran variedad de dispositivos que las requieran, como controles remotos, radios, cámaras, peluches, relojes e incluso micrófonos.',</v>
      </c>
    </row>
    <row r="1162" spans="28:30" x14ac:dyDescent="0.25">
      <c r="AB1162">
        <v>1160</v>
      </c>
      <c r="AC1162" t="str">
        <f t="shared" si="258"/>
        <v/>
      </c>
      <c r="AD1162" t="str">
        <f>IFERROR(IF(MATCH($AC1158,$P:$P,0)&gt;0,CONCATENATE("descripcion_larga: '",INDEX($S:$S,MATCH($AC1158,$P:$P,0)),"',"),0),"")</f>
        <v>descripcion_larga: '0',</v>
      </c>
    </row>
    <row r="1163" spans="28:30" x14ac:dyDescent="0.25">
      <c r="AB1163">
        <v>1161</v>
      </c>
      <c r="AC1163" t="str">
        <f t="shared" si="258"/>
        <v/>
      </c>
      <c r="AD1163" t="str">
        <f>IFERROR(IF(MATCH($AC1158,$P:$P,0)&gt;0,CONCATENATE("id_categoria: '",INDEX($V:$V,MATCH($AC1158,$P:$P,0)),"',"),0),"")</f>
        <v>id_categoria: '2',</v>
      </c>
    </row>
    <row r="1164" spans="28:30" x14ac:dyDescent="0.25">
      <c r="AB1164">
        <v>1162</v>
      </c>
      <c r="AC1164" t="str">
        <f t="shared" si="258"/>
        <v/>
      </c>
      <c r="AD1164" t="str">
        <f>IFERROR(IF(MATCH($AC1158,$P:$P,0)&gt;0,CONCATENATE("id_subcategoria: '",INDEX($W:$W,MATCH($AC1158,$P:$P,0)),"',"),0),"")</f>
        <v>id_subcategoria: '33',</v>
      </c>
    </row>
    <row r="1165" spans="28:30" x14ac:dyDescent="0.25">
      <c r="AB1165">
        <v>1163</v>
      </c>
      <c r="AC1165" t="str">
        <f t="shared" si="258"/>
        <v/>
      </c>
      <c r="AD1165" t="str">
        <f>IFERROR(IF(MATCH($AC1158,$P:$P,0)&gt;0,CONCATENATE("precio: ",INDEX($X:$X,MATCH($AC1158,$P:$P,0)),","),0),"")</f>
        <v>precio: 1000,</v>
      </c>
    </row>
    <row r="1166" spans="28:30" x14ac:dyDescent="0.25">
      <c r="AB1166">
        <v>1164</v>
      </c>
      <c r="AC1166" t="str">
        <f t="shared" si="258"/>
        <v/>
      </c>
      <c r="AD1166" t="str">
        <f>IFERROR(IF(MATCH($AC1158,$P:$P,0)&gt;0,CONCATENATE("video: ",IF(OR(INDEX($Y:$Y,MATCH($AC1158,$P:$P,0))=0,INDEX($Y:$Y,MATCH($AC1158,$P:$P,0))=" ",INDEX($Y:$Y,MATCH($AC1158,$P:$P,0))=""),CONCATENATE(CHAR(39),CHAR(39)),CONCATENATE(CHAR(39),INDEX($Y:$Y,MATCH($AC1158,$P:$P,0)),CHAR(39))),","),0),"")</f>
        <v>video: '',</v>
      </c>
    </row>
    <row r="1167" spans="28:30" x14ac:dyDescent="0.25">
      <c r="AB1167">
        <v>1165</v>
      </c>
      <c r="AC1167" t="str">
        <f t="shared" si="258"/>
        <v/>
      </c>
      <c r="AD1167" t="str">
        <f>IFERROR(IF(MATCH($AC1158,$P:$P,0)&gt;0,CONCATENATE("disponible: ",INDEX($Z:$Z,MATCH($AC1158,$P:$P,0)),","),0),"")</f>
        <v>disponible: 'si',</v>
      </c>
    </row>
    <row r="1168" spans="28:30" x14ac:dyDescent="0.25">
      <c r="AB1168">
        <v>1166</v>
      </c>
      <c r="AC1168" t="str">
        <f t="shared" si="258"/>
        <v/>
      </c>
      <c r="AD1168" t="str">
        <f>IFERROR(IF(MATCH($AC1158,$P:$P,0)&gt;0,"},",0),"")</f>
        <v>},</v>
      </c>
    </row>
    <row r="1169" spans="28:30" x14ac:dyDescent="0.25">
      <c r="AB1169">
        <v>1167</v>
      </c>
      <c r="AC1169">
        <f t="shared" si="258"/>
        <v>107</v>
      </c>
      <c r="AD1169" t="str">
        <f>IFERROR(IF(MATCH($AC1169,$P:$P,0)&gt;0,"{",0),"")</f>
        <v>{</v>
      </c>
    </row>
    <row r="1170" spans="28:30" x14ac:dyDescent="0.25">
      <c r="AB1170">
        <v>1168</v>
      </c>
      <c r="AC1170" t="str">
        <f t="shared" si="258"/>
        <v/>
      </c>
      <c r="AD1170" t="str">
        <f>IFERROR(IF(MATCH($AC1169,$P:$P,0)&gt;0,CONCATENATE("id_articulo: ",$AC1169,","),0),"")</f>
        <v>id_articulo: 107,</v>
      </c>
    </row>
    <row r="1171" spans="28:30" x14ac:dyDescent="0.25">
      <c r="AB1171">
        <v>1169</v>
      </c>
      <c r="AC1171" t="str">
        <f t="shared" si="258"/>
        <v/>
      </c>
      <c r="AD1171" t="str">
        <f>IFERROR(IF(MATCH($AC1169,$P:$P,0)&gt;0,CONCATENATE("nombre: '",INDEX($Q:$Q,MATCH($AC1169,$P:$P,0)),"',"),0),"")</f>
        <v>nombre: 'Pegatinas Gel Adhesivo halloween',</v>
      </c>
    </row>
    <row r="1172" spans="28:30" x14ac:dyDescent="0.25">
      <c r="AB1172">
        <v>1170</v>
      </c>
      <c r="AC1172" t="str">
        <f t="shared" si="258"/>
        <v/>
      </c>
      <c r="AD1172" t="str">
        <f>IFERROR(IF(MATCH($AC1169,$P:$P,0)&gt;0,CONCATENATE("descripcion: '",INDEX($R:$R,MATCH($AC1169,$P:$P,0)),"',"),0),"")</f>
        <v>descripcion: 'Pegatinas de Gel para ventana de Halloween para niños, cubierta de ventana',</v>
      </c>
    </row>
    <row r="1173" spans="28:30" x14ac:dyDescent="0.25">
      <c r="AB1173">
        <v>1171</v>
      </c>
      <c r="AC1173" t="str">
        <f t="shared" si="258"/>
        <v/>
      </c>
      <c r="AD1173" t="str">
        <f>IFERROR(IF(MATCH($AC1169,$P:$P,0)&gt;0,CONCATENATE("descripcion_larga: '",INDEX($S:$S,MATCH($AC1169,$P:$P,0)),"',"),0),"")</f>
        <v>descripcion_larga: 'Stickers de gel decorativos para ventanas.',</v>
      </c>
    </row>
    <row r="1174" spans="28:30" x14ac:dyDescent="0.25">
      <c r="AB1174">
        <v>1172</v>
      </c>
      <c r="AC1174" t="str">
        <f t="shared" si="258"/>
        <v/>
      </c>
      <c r="AD1174" t="str">
        <f>IFERROR(IF(MATCH($AC1169,$P:$P,0)&gt;0,CONCATENATE("id_categoria: '",INDEX($V:$V,MATCH($AC1169,$P:$P,0)),"',"),0),"")</f>
        <v>id_categoria: '7',</v>
      </c>
    </row>
    <row r="1175" spans="28:30" x14ac:dyDescent="0.25">
      <c r="AB1175">
        <v>1173</v>
      </c>
      <c r="AC1175" t="str">
        <f t="shared" si="258"/>
        <v/>
      </c>
      <c r="AD1175" t="str">
        <f>IFERROR(IF(MATCH($AC1169,$P:$P,0)&gt;0,CONCATENATE("id_subcategoria: '",INDEX($W:$W,MATCH($AC1169,$P:$P,0)),"',"),0),"")</f>
        <v>id_subcategoria: '36',</v>
      </c>
    </row>
    <row r="1176" spans="28:30" x14ac:dyDescent="0.25">
      <c r="AB1176">
        <v>1174</v>
      </c>
      <c r="AC1176" t="str">
        <f t="shared" si="258"/>
        <v/>
      </c>
      <c r="AD1176" t="str">
        <f>IFERROR(IF(MATCH($AC1169,$P:$P,0)&gt;0,CONCATENATE("precio: ",INDEX($X:$X,MATCH($AC1169,$P:$P,0)),","),0),"")</f>
        <v>precio: 1450,</v>
      </c>
    </row>
    <row r="1177" spans="28:30" x14ac:dyDescent="0.25">
      <c r="AB1177">
        <v>1175</v>
      </c>
      <c r="AC1177" t="str">
        <f t="shared" si="258"/>
        <v/>
      </c>
      <c r="AD1177" t="str">
        <f>IFERROR(IF(MATCH($AC1169,$P:$P,0)&gt;0,CONCATENATE("video: ",IF(OR(INDEX($Y:$Y,MATCH($AC1169,$P:$P,0))=0,INDEX($Y:$Y,MATCH($AC1169,$P:$P,0))=" ",INDEX($Y:$Y,MATCH($AC1169,$P:$P,0))=""),CONCATENATE(CHAR(39),CHAR(39)),CONCATENATE(CHAR(39),INDEX($Y:$Y,MATCH($AC1169,$P:$P,0)),CHAR(39))),","),0),"")</f>
        <v>video: '',</v>
      </c>
    </row>
    <row r="1178" spans="28:30" x14ac:dyDescent="0.25">
      <c r="AB1178">
        <v>1176</v>
      </c>
      <c r="AC1178" t="str">
        <f t="shared" si="258"/>
        <v/>
      </c>
      <c r="AD1178" t="str">
        <f>IFERROR(IF(MATCH($AC1169,$P:$P,0)&gt;0,CONCATENATE("disponible: ",INDEX($Z:$Z,MATCH($AC1169,$P:$P,0)),","),0),"")</f>
        <v>disponible: 'si',</v>
      </c>
    </row>
    <row r="1179" spans="28:30" x14ac:dyDescent="0.25">
      <c r="AB1179">
        <v>1177</v>
      </c>
      <c r="AC1179" t="str">
        <f t="shared" si="258"/>
        <v/>
      </c>
      <c r="AD1179" t="str">
        <f>IFERROR(IF(MATCH($AC1169,$P:$P,0)&gt;0,"},",0),"")</f>
        <v>},</v>
      </c>
    </row>
    <row r="1180" spans="28:30" x14ac:dyDescent="0.25">
      <c r="AB1180">
        <v>1178</v>
      </c>
      <c r="AC1180">
        <f t="shared" si="258"/>
        <v>108</v>
      </c>
      <c r="AD1180" t="str">
        <f>IFERROR(IF(MATCH($AC1180,$P:$P,0)&gt;0,"{",0),"")</f>
        <v>{</v>
      </c>
    </row>
    <row r="1181" spans="28:30" x14ac:dyDescent="0.25">
      <c r="AB1181">
        <v>1179</v>
      </c>
      <c r="AC1181" t="str">
        <f t="shared" si="258"/>
        <v/>
      </c>
      <c r="AD1181" t="str">
        <f>IFERROR(IF(MATCH($AC1180,$P:$P,0)&gt;0,CONCATENATE("id_articulo: ",$AC1180,","),0),"")</f>
        <v>id_articulo: 108,</v>
      </c>
    </row>
    <row r="1182" spans="28:30" x14ac:dyDescent="0.25">
      <c r="AB1182">
        <v>1180</v>
      </c>
      <c r="AC1182" t="str">
        <f t="shared" si="258"/>
        <v/>
      </c>
      <c r="AD1182" t="str">
        <f>IFERROR(IF(MATCH($AC1180,$P:$P,0)&gt;0,CONCATENATE("nombre: '",INDEX($Q:$Q,MATCH($AC1180,$P:$P,0)),"',"),0),"")</f>
        <v>nombre: 'Pinche para Cabello Mano Esqueleto',</v>
      </c>
    </row>
    <row r="1183" spans="28:30" x14ac:dyDescent="0.25">
      <c r="AB1183">
        <v>1181</v>
      </c>
      <c r="AC1183" t="str">
        <f t="shared" si="258"/>
        <v/>
      </c>
      <c r="AD1183" t="str">
        <f>IFERROR(IF(MATCH($AC1180,$P:$P,0)&gt;0,CONCATENATE("descripcion: '",INDEX($R:$R,MATCH($AC1180,$P:$P,0)),"',"),0),"")</f>
        <v>descripcion: 'Pinza para el Cabello de Mano de Esqueleto con motivo de celebración de Halloween',</v>
      </c>
    </row>
    <row r="1184" spans="28:30" x14ac:dyDescent="0.25">
      <c r="AB1184">
        <v>1182</v>
      </c>
      <c r="AC1184" t="str">
        <f t="shared" si="258"/>
        <v/>
      </c>
      <c r="AD1184" t="str">
        <f>IFERROR(IF(MATCH($AC1180,$P:$P,0)&gt;0,CONCATENATE("descripcion_larga: '",INDEX($S:$S,MATCH($AC1180,$P:$P,0)),"',"),0),"")</f>
        <v>descripcion_larga: '0',</v>
      </c>
    </row>
    <row r="1185" spans="28:30" x14ac:dyDescent="0.25">
      <c r="AB1185">
        <v>1183</v>
      </c>
      <c r="AC1185" t="str">
        <f t="shared" si="258"/>
        <v/>
      </c>
      <c r="AD1185" t="str">
        <f>IFERROR(IF(MATCH($AC1180,$P:$P,0)&gt;0,CONCATENATE("id_categoria: '",INDEX($V:$V,MATCH($AC1180,$P:$P,0)),"',"),0),"")</f>
        <v>id_categoria: '7',</v>
      </c>
    </row>
    <row r="1186" spans="28:30" x14ac:dyDescent="0.25">
      <c r="AB1186">
        <v>1184</v>
      </c>
      <c r="AC1186" t="str">
        <f t="shared" si="258"/>
        <v/>
      </c>
      <c r="AD1186" t="str">
        <f>IFERROR(IF(MATCH($AC1180,$P:$P,0)&gt;0,CONCATENATE("id_subcategoria: '",INDEX($W:$W,MATCH($AC1180,$P:$P,0)),"',"),0),"")</f>
        <v>id_subcategoria: '36',</v>
      </c>
    </row>
    <row r="1187" spans="28:30" x14ac:dyDescent="0.25">
      <c r="AB1187">
        <v>1185</v>
      </c>
      <c r="AC1187" t="str">
        <f t="shared" si="258"/>
        <v/>
      </c>
      <c r="AD1187" t="str">
        <f>IFERROR(IF(MATCH($AC1180,$P:$P,0)&gt;0,CONCATENATE("precio: ",INDEX($X:$X,MATCH($AC1180,$P:$P,0)),","),0),"")</f>
        <v>precio: 1500,</v>
      </c>
    </row>
    <row r="1188" spans="28:30" x14ac:dyDescent="0.25">
      <c r="AB1188">
        <v>1186</v>
      </c>
      <c r="AC1188" t="str">
        <f t="shared" si="258"/>
        <v/>
      </c>
      <c r="AD1188" t="str">
        <f>IFERROR(IF(MATCH($AC1180,$P:$P,0)&gt;0,CONCATENATE("video: ",IF(OR(INDEX($Y:$Y,MATCH($AC1180,$P:$P,0))=0,INDEX($Y:$Y,MATCH($AC1180,$P:$P,0))=" ",INDEX($Y:$Y,MATCH($AC1180,$P:$P,0))=""),CONCATENATE(CHAR(39),CHAR(39)),CONCATENATE(CHAR(39),INDEX($Y:$Y,MATCH($AC1180,$P:$P,0)),CHAR(39))),","),0),"")</f>
        <v>video: '',</v>
      </c>
    </row>
    <row r="1189" spans="28:30" x14ac:dyDescent="0.25">
      <c r="AB1189">
        <v>1187</v>
      </c>
      <c r="AC1189" t="str">
        <f t="shared" si="258"/>
        <v/>
      </c>
      <c r="AD1189" t="str">
        <f>IFERROR(IF(MATCH($AC1180,$P:$P,0)&gt;0,CONCATENATE("disponible: ",INDEX($Z:$Z,MATCH($AC1180,$P:$P,0)),","),0),"")</f>
        <v>disponible: 'si',</v>
      </c>
    </row>
    <row r="1190" spans="28:30" x14ac:dyDescent="0.25">
      <c r="AB1190">
        <v>1188</v>
      </c>
      <c r="AC1190" t="str">
        <f t="shared" si="258"/>
        <v/>
      </c>
      <c r="AD1190" t="str">
        <f>IFERROR(IF(MATCH($AC1180,$P:$P,0)&gt;0,"},",0),"")</f>
        <v>},</v>
      </c>
    </row>
    <row r="1191" spans="28:30" x14ac:dyDescent="0.25">
      <c r="AB1191">
        <v>1189</v>
      </c>
      <c r="AC1191">
        <f t="shared" si="258"/>
        <v>109</v>
      </c>
      <c r="AD1191" t="str">
        <f>IFERROR(IF(MATCH($AC1191,$P:$P,0)&gt;0,"{",0),"")</f>
        <v>{</v>
      </c>
    </row>
    <row r="1192" spans="28:30" x14ac:dyDescent="0.25">
      <c r="AB1192">
        <v>1190</v>
      </c>
      <c r="AC1192" t="str">
        <f t="shared" si="258"/>
        <v/>
      </c>
      <c r="AD1192" t="str">
        <f>IFERROR(IF(MATCH($AC1191,$P:$P,0)&gt;0,CONCATENATE("id_articulo: ",$AC1191,","),0),"")</f>
        <v>id_articulo: 109,</v>
      </c>
    </row>
    <row r="1193" spans="28:30" x14ac:dyDescent="0.25">
      <c r="AB1193">
        <v>1191</v>
      </c>
      <c r="AC1193" t="str">
        <f t="shared" si="258"/>
        <v/>
      </c>
      <c r="AD1193" t="str">
        <f>IFERROR(IF(MATCH($AC1191,$P:$P,0)&gt;0,CONCATENATE("nombre: '",INDEX($Q:$Q,MATCH($AC1191,$P:$P,0)),"',"),0),"")</f>
        <v>nombre: 'Aromatizante de Auto 6ml - Lavanda',</v>
      </c>
    </row>
    <row r="1194" spans="28:30" x14ac:dyDescent="0.25">
      <c r="AB1194">
        <v>1192</v>
      </c>
      <c r="AC1194" t="str">
        <f t="shared" si="258"/>
        <v/>
      </c>
      <c r="AD1194" t="str">
        <f>IFERROR(IF(MATCH($AC1191,$P:$P,0)&gt;0,CONCATENATE("descripcion: '",INDEX($R:$R,MATCH($AC1191,$P:$P,0)),"',"),0),"")</f>
        <v>descripcion: 'Fragancias colgantes para automóvil. Diseños exclusivo y atractivo ideal para aromatizar el ambiente de tu automóvil.',</v>
      </c>
    </row>
    <row r="1195" spans="28:30" x14ac:dyDescent="0.25">
      <c r="AB1195">
        <v>1193</v>
      </c>
      <c r="AC1195" t="str">
        <f t="shared" si="258"/>
        <v/>
      </c>
      <c r="AD1195" t="str">
        <f>IFERROR(IF(MATCH($AC1191,$P:$P,0)&gt;0,CONCATENATE("descripcion_larga: '",INDEX($S:$S,MATCH($AC1191,$P:$P,0)),"',"),0),"")</f>
        <v>descripcion_larga: '0',</v>
      </c>
    </row>
    <row r="1196" spans="28:30" x14ac:dyDescent="0.25">
      <c r="AB1196">
        <v>1194</v>
      </c>
      <c r="AC1196" t="str">
        <f t="shared" si="258"/>
        <v/>
      </c>
      <c r="AD1196" t="str">
        <f>IFERROR(IF(MATCH($AC1191,$P:$P,0)&gt;0,CONCATENATE("id_categoria: '",INDEX($V:$V,MATCH($AC1191,$P:$P,0)),"',"),0),"")</f>
        <v>id_categoria: '2',</v>
      </c>
    </row>
    <row r="1197" spans="28:30" x14ac:dyDescent="0.25">
      <c r="AB1197">
        <v>1195</v>
      </c>
      <c r="AC1197" t="str">
        <f t="shared" si="258"/>
        <v/>
      </c>
      <c r="AD1197" t="str">
        <f>IFERROR(IF(MATCH($AC1191,$P:$P,0)&gt;0,CONCATENATE("id_subcategoria: '",INDEX($W:$W,MATCH($AC1191,$P:$P,0)),"',"),0),"")</f>
        <v>id_subcategoria: '34',</v>
      </c>
    </row>
    <row r="1198" spans="28:30" x14ac:dyDescent="0.25">
      <c r="AB1198">
        <v>1196</v>
      </c>
      <c r="AC1198" t="str">
        <f t="shared" si="258"/>
        <v/>
      </c>
      <c r="AD1198" t="str">
        <f>IFERROR(IF(MATCH($AC1191,$P:$P,0)&gt;0,CONCATENATE("precio: ",INDEX($X:$X,MATCH($AC1191,$P:$P,0)),","),0),"")</f>
        <v>precio: 2500,</v>
      </c>
    </row>
    <row r="1199" spans="28:30" x14ac:dyDescent="0.25">
      <c r="AB1199">
        <v>1197</v>
      </c>
      <c r="AC1199" t="str">
        <f t="shared" si="258"/>
        <v/>
      </c>
      <c r="AD1199" t="str">
        <f>IFERROR(IF(MATCH($AC1191,$P:$P,0)&gt;0,CONCATENATE("video: ",IF(OR(INDEX($Y:$Y,MATCH($AC1191,$P:$P,0))=0,INDEX($Y:$Y,MATCH($AC1191,$P:$P,0))=" ",INDEX($Y:$Y,MATCH($AC1191,$P:$P,0))=""),CONCATENATE(CHAR(39),CHAR(39)),CONCATENATE(CHAR(39),INDEX($Y:$Y,MATCH($AC1191,$P:$P,0)),CHAR(39))),","),0),"")</f>
        <v>video: '',</v>
      </c>
    </row>
    <row r="1200" spans="28:30" x14ac:dyDescent="0.25">
      <c r="AB1200">
        <v>1198</v>
      </c>
      <c r="AC1200" t="str">
        <f t="shared" si="258"/>
        <v/>
      </c>
      <c r="AD1200" t="str">
        <f>IFERROR(IF(MATCH($AC1191,$P:$P,0)&gt;0,CONCATENATE("disponible: ",INDEX($Z:$Z,MATCH($AC1191,$P:$P,0)),","),0),"")</f>
        <v>disponible: 'si',</v>
      </c>
    </row>
    <row r="1201" spans="28:30" x14ac:dyDescent="0.25">
      <c r="AB1201">
        <v>1199</v>
      </c>
      <c r="AC1201" t="str">
        <f t="shared" si="258"/>
        <v/>
      </c>
      <c r="AD1201" t="str">
        <f>IFERROR(IF(MATCH($AC1191,$P:$P,0)&gt;0,"},",0),"")</f>
        <v>},</v>
      </c>
    </row>
    <row r="1202" spans="28:30" x14ac:dyDescent="0.25">
      <c r="AB1202">
        <v>1200</v>
      </c>
      <c r="AC1202">
        <f t="shared" si="258"/>
        <v>110</v>
      </c>
      <c r="AD1202" t="str">
        <f>IFERROR(IF(MATCH($AC1202,$P:$P,0)&gt;0,"{",0),"")</f>
        <v>{</v>
      </c>
    </row>
    <row r="1203" spans="28:30" x14ac:dyDescent="0.25">
      <c r="AB1203">
        <v>1201</v>
      </c>
      <c r="AC1203" t="str">
        <f t="shared" si="258"/>
        <v/>
      </c>
      <c r="AD1203" t="str">
        <f>IFERROR(IF(MATCH($AC1202,$P:$P,0)&gt;0,CONCATENATE("id_articulo: ",$AC1202,","),0),"")</f>
        <v>id_articulo: 110,</v>
      </c>
    </row>
    <row r="1204" spans="28:30" x14ac:dyDescent="0.25">
      <c r="AB1204">
        <v>1202</v>
      </c>
      <c r="AC1204" t="str">
        <f t="shared" si="258"/>
        <v/>
      </c>
      <c r="AD1204" t="str">
        <f>IFERROR(IF(MATCH($AC1202,$P:$P,0)&gt;0,CONCATENATE("nombre: '",INDEX($Q:$Q,MATCH($AC1202,$P:$P,0)),"',"),0),"")</f>
        <v>nombre: 'Aromatizante de Auto 6ml - Rosa',</v>
      </c>
    </row>
    <row r="1205" spans="28:30" x14ac:dyDescent="0.25">
      <c r="AB1205">
        <v>1203</v>
      </c>
      <c r="AC1205" t="str">
        <f t="shared" si="258"/>
        <v/>
      </c>
      <c r="AD1205" t="str">
        <f>IFERROR(IF(MATCH($AC1202,$P:$P,0)&gt;0,CONCATENATE("descripcion: '",INDEX($R:$R,MATCH($AC1202,$P:$P,0)),"',"),0),"")</f>
        <v>descripcion: 'Fragancias colgantes para automóvil. Diseños exclusivo y atractivo ideal para aromatizar el ambiente de tu automóvil.',</v>
      </c>
    </row>
    <row r="1206" spans="28:30" x14ac:dyDescent="0.25">
      <c r="AB1206">
        <v>1204</v>
      </c>
      <c r="AC1206" t="str">
        <f t="shared" si="258"/>
        <v/>
      </c>
      <c r="AD1206" t="str">
        <f>IFERROR(IF(MATCH($AC1202,$P:$P,0)&gt;0,CONCATENATE("descripcion_larga: '",INDEX($S:$S,MATCH($AC1202,$P:$P,0)),"',"),0),"")</f>
        <v>descripcion_larga: '0',</v>
      </c>
    </row>
    <row r="1207" spans="28:30" x14ac:dyDescent="0.25">
      <c r="AB1207">
        <v>1205</v>
      </c>
      <c r="AC1207" t="str">
        <f t="shared" si="258"/>
        <v/>
      </c>
      <c r="AD1207" t="str">
        <f>IFERROR(IF(MATCH($AC1202,$P:$P,0)&gt;0,CONCATENATE("id_categoria: '",INDEX($V:$V,MATCH($AC1202,$P:$P,0)),"',"),0),"")</f>
        <v>id_categoria: '2',</v>
      </c>
    </row>
    <row r="1208" spans="28:30" x14ac:dyDescent="0.25">
      <c r="AB1208">
        <v>1206</v>
      </c>
      <c r="AC1208" t="str">
        <f t="shared" si="258"/>
        <v/>
      </c>
      <c r="AD1208" t="str">
        <f>IFERROR(IF(MATCH($AC1202,$P:$P,0)&gt;0,CONCATENATE("id_subcategoria: '",INDEX($W:$W,MATCH($AC1202,$P:$P,0)),"',"),0),"")</f>
        <v>id_subcategoria: '34',</v>
      </c>
    </row>
    <row r="1209" spans="28:30" x14ac:dyDescent="0.25">
      <c r="AB1209">
        <v>1207</v>
      </c>
      <c r="AC1209" t="str">
        <f t="shared" si="258"/>
        <v/>
      </c>
      <c r="AD1209" t="str">
        <f>IFERROR(IF(MATCH($AC1202,$P:$P,0)&gt;0,CONCATENATE("precio: ",INDEX($X:$X,MATCH($AC1202,$P:$P,0)),","),0),"")</f>
        <v>precio: 2500,</v>
      </c>
    </row>
    <row r="1210" spans="28:30" x14ac:dyDescent="0.25">
      <c r="AB1210">
        <v>1208</v>
      </c>
      <c r="AC1210" t="str">
        <f t="shared" si="258"/>
        <v/>
      </c>
      <c r="AD1210" t="str">
        <f>IFERROR(IF(MATCH($AC1202,$P:$P,0)&gt;0,CONCATENATE("video: ",IF(OR(INDEX($Y:$Y,MATCH($AC1202,$P:$P,0))=0,INDEX($Y:$Y,MATCH($AC1202,$P:$P,0))=" ",INDEX($Y:$Y,MATCH($AC1202,$P:$P,0))=""),CONCATENATE(CHAR(39),CHAR(39)),CONCATENATE(CHAR(39),INDEX($Y:$Y,MATCH($AC1202,$P:$P,0)),CHAR(39))),","),0),"")</f>
        <v>video: '',</v>
      </c>
    </row>
    <row r="1211" spans="28:30" x14ac:dyDescent="0.25">
      <c r="AB1211">
        <v>1209</v>
      </c>
      <c r="AC1211" t="str">
        <f t="shared" si="258"/>
        <v/>
      </c>
      <c r="AD1211" t="str">
        <f>IFERROR(IF(MATCH($AC1202,$P:$P,0)&gt;0,CONCATENATE("disponible: ",INDEX($Z:$Z,MATCH($AC1202,$P:$P,0)),","),0),"")</f>
        <v>disponible: 'si',</v>
      </c>
    </row>
    <row r="1212" spans="28:30" x14ac:dyDescent="0.25">
      <c r="AB1212">
        <v>1210</v>
      </c>
      <c r="AC1212" t="str">
        <f t="shared" si="258"/>
        <v/>
      </c>
      <c r="AD1212" t="str">
        <f>IFERROR(IF(MATCH($AC1202,$P:$P,0)&gt;0,"},",0),"")</f>
        <v>},</v>
      </c>
    </row>
    <row r="1213" spans="28:30" x14ac:dyDescent="0.25">
      <c r="AB1213">
        <v>1211</v>
      </c>
      <c r="AC1213">
        <f t="shared" si="258"/>
        <v>111</v>
      </c>
      <c r="AD1213" t="str">
        <f>IFERROR(IF(MATCH($AC1213,$P:$P,0)&gt;0,"{",0),"")</f>
        <v>{</v>
      </c>
    </row>
    <row r="1214" spans="28:30" x14ac:dyDescent="0.25">
      <c r="AB1214">
        <v>1212</v>
      </c>
      <c r="AC1214" t="str">
        <f t="shared" si="258"/>
        <v/>
      </c>
      <c r="AD1214" t="str">
        <f>IFERROR(IF(MATCH($AC1213,$P:$P,0)&gt;0,CONCATENATE("id_articulo: ",$AC1213,","),0),"")</f>
        <v>id_articulo: 111,</v>
      </c>
    </row>
    <row r="1215" spans="28:30" x14ac:dyDescent="0.25">
      <c r="AB1215">
        <v>1213</v>
      </c>
      <c r="AC1215" t="str">
        <f t="shared" si="258"/>
        <v/>
      </c>
      <c r="AD1215" t="str">
        <f>IFERROR(IF(MATCH($AC1213,$P:$P,0)&gt;0,CONCATENATE("nombre: '",INDEX($Q:$Q,MATCH($AC1213,$P:$P,0)),"',"),0),"")</f>
        <v>nombre: 'Aromatizante de Auto 6ml - Jasmín',</v>
      </c>
    </row>
    <row r="1216" spans="28:30" x14ac:dyDescent="0.25">
      <c r="AB1216">
        <v>1214</v>
      </c>
      <c r="AC1216" t="str">
        <f t="shared" si="258"/>
        <v/>
      </c>
      <c r="AD1216" t="str">
        <f>IFERROR(IF(MATCH($AC1213,$P:$P,0)&gt;0,CONCATENATE("descripcion: '",INDEX($R:$R,MATCH($AC1213,$P:$P,0)),"',"),0),"")</f>
        <v>descripcion: 'Fragancias colgantes para automóvil. Diseños exclusivo y atractivo ideal para aromatizar el ambiente de tu automóvil.',</v>
      </c>
    </row>
    <row r="1217" spans="28:30" x14ac:dyDescent="0.25">
      <c r="AB1217">
        <v>1215</v>
      </c>
      <c r="AC1217" t="str">
        <f t="shared" si="258"/>
        <v/>
      </c>
      <c r="AD1217" t="str">
        <f>IFERROR(IF(MATCH($AC1213,$P:$P,0)&gt;0,CONCATENATE("descripcion_larga: '",INDEX($S:$S,MATCH($AC1213,$P:$P,0)),"',"),0),"")</f>
        <v>descripcion_larga: '0',</v>
      </c>
    </row>
    <row r="1218" spans="28:30" x14ac:dyDescent="0.25">
      <c r="AB1218">
        <v>1216</v>
      </c>
      <c r="AC1218" t="str">
        <f t="shared" si="258"/>
        <v/>
      </c>
      <c r="AD1218" t="str">
        <f>IFERROR(IF(MATCH($AC1213,$P:$P,0)&gt;0,CONCATENATE("id_categoria: '",INDEX($V:$V,MATCH($AC1213,$P:$P,0)),"',"),0),"")</f>
        <v>id_categoria: '2',</v>
      </c>
    </row>
    <row r="1219" spans="28:30" x14ac:dyDescent="0.25">
      <c r="AB1219">
        <v>1217</v>
      </c>
      <c r="AC1219" t="str">
        <f t="shared" si="258"/>
        <v/>
      </c>
      <c r="AD1219" t="str">
        <f>IFERROR(IF(MATCH($AC1213,$P:$P,0)&gt;0,CONCATENATE("id_subcategoria: '",INDEX($W:$W,MATCH($AC1213,$P:$P,0)),"',"),0),"")</f>
        <v>id_subcategoria: '34',</v>
      </c>
    </row>
    <row r="1220" spans="28:30" x14ac:dyDescent="0.25">
      <c r="AB1220">
        <v>1218</v>
      </c>
      <c r="AC1220" t="str">
        <f t="shared" si="258"/>
        <v/>
      </c>
      <c r="AD1220" t="str">
        <f>IFERROR(IF(MATCH($AC1213,$P:$P,0)&gt;0,CONCATENATE("precio: ",INDEX($X:$X,MATCH($AC1213,$P:$P,0)),","),0),"")</f>
        <v>precio: 2500,</v>
      </c>
    </row>
    <row r="1221" spans="28:30" x14ac:dyDescent="0.25">
      <c r="AB1221">
        <v>1219</v>
      </c>
      <c r="AC1221" t="str">
        <f t="shared" ref="AC1221:AC1284" si="259">IF(AB1220/11=INT(AB1220/11),AB1220/11+1,"")</f>
        <v/>
      </c>
      <c r="AD1221" t="str">
        <f>IFERROR(IF(MATCH($AC1213,$P:$P,0)&gt;0,CONCATENATE("video: ",IF(OR(INDEX($Y:$Y,MATCH($AC1213,$P:$P,0))=0,INDEX($Y:$Y,MATCH($AC1213,$P:$P,0))=" ",INDEX($Y:$Y,MATCH($AC1213,$P:$P,0))=""),CONCATENATE(CHAR(39),CHAR(39)),CONCATENATE(CHAR(39),INDEX($Y:$Y,MATCH($AC1213,$P:$P,0)),CHAR(39))),","),0),"")</f>
        <v>video: '',</v>
      </c>
    </row>
    <row r="1222" spans="28:30" x14ac:dyDescent="0.25">
      <c r="AB1222">
        <v>1220</v>
      </c>
      <c r="AC1222" t="str">
        <f t="shared" si="259"/>
        <v/>
      </c>
      <c r="AD1222" t="str">
        <f>IFERROR(IF(MATCH($AC1213,$P:$P,0)&gt;0,CONCATENATE("disponible: ",INDEX($Z:$Z,MATCH($AC1213,$P:$P,0)),","),0),"")</f>
        <v>disponible: 'si',</v>
      </c>
    </row>
    <row r="1223" spans="28:30" x14ac:dyDescent="0.25">
      <c r="AB1223">
        <v>1221</v>
      </c>
      <c r="AC1223" t="str">
        <f t="shared" si="259"/>
        <v/>
      </c>
      <c r="AD1223" t="str">
        <f>IFERROR(IF(MATCH($AC1213,$P:$P,0)&gt;0,"},",0),"")</f>
        <v>},</v>
      </c>
    </row>
    <row r="1224" spans="28:30" x14ac:dyDescent="0.25">
      <c r="AB1224">
        <v>1222</v>
      </c>
      <c r="AC1224">
        <f t="shared" si="259"/>
        <v>112</v>
      </c>
      <c r="AD1224" t="str">
        <f>IFERROR(IF(MATCH($AC1224,$P:$P,0)&gt;0,"{",0),"")</f>
        <v>{</v>
      </c>
    </row>
    <row r="1225" spans="28:30" x14ac:dyDescent="0.25">
      <c r="AB1225">
        <v>1223</v>
      </c>
      <c r="AC1225" t="str">
        <f t="shared" si="259"/>
        <v/>
      </c>
      <c r="AD1225" t="str">
        <f>IFERROR(IF(MATCH($AC1224,$P:$P,0)&gt;0,CONCATENATE("id_articulo: ",$AC1224,","),0),"")</f>
        <v>id_articulo: 112,</v>
      </c>
    </row>
    <row r="1226" spans="28:30" x14ac:dyDescent="0.25">
      <c r="AB1226">
        <v>1224</v>
      </c>
      <c r="AC1226" t="str">
        <f t="shared" si="259"/>
        <v/>
      </c>
      <c r="AD1226" t="str">
        <f>IFERROR(IF(MATCH($AC1224,$P:$P,0)&gt;0,CONCATENATE("nombre: '",INDEX($Q:$Q,MATCH($AC1224,$P:$P,0)),"',"),0),"")</f>
        <v>nombre: 'Colgante Bruja Fantasma Halloween',</v>
      </c>
    </row>
    <row r="1227" spans="28:30" x14ac:dyDescent="0.25">
      <c r="AB1227">
        <v>1225</v>
      </c>
      <c r="AC1227" t="str">
        <f t="shared" si="259"/>
        <v/>
      </c>
      <c r="AD1227" t="str">
        <f>IFERROR(IF(MATCH($AC1224,$P:$P,0)&gt;0,CONCATENATE("descripcion: '",INDEX($R:$R,MATCH($AC1224,$P:$P,0)),"',"),0),"")</f>
        <v>descripcion: 'Adorno colgante de Halloween festivo - Perfecto para decoraciones interiores.',</v>
      </c>
    </row>
    <row r="1228" spans="28:30" x14ac:dyDescent="0.25">
      <c r="AB1228">
        <v>1226</v>
      </c>
      <c r="AC1228" t="str">
        <f t="shared" si="259"/>
        <v/>
      </c>
      <c r="AD1228" t="str">
        <f>IFERROR(IF(MATCH($AC1224,$P:$P,0)&gt;0,CONCATENATE("descripcion_larga: '",INDEX($S:$S,MATCH($AC1224,$P:$P,0)),"',"),0),"")</f>
        <v>descripcion_larga: '0',</v>
      </c>
    </row>
    <row r="1229" spans="28:30" x14ac:dyDescent="0.25">
      <c r="AB1229">
        <v>1227</v>
      </c>
      <c r="AC1229" t="str">
        <f t="shared" si="259"/>
        <v/>
      </c>
      <c r="AD1229" t="str">
        <f>IFERROR(IF(MATCH($AC1224,$P:$P,0)&gt;0,CONCATENATE("id_categoria: '",INDEX($V:$V,MATCH($AC1224,$P:$P,0)),"',"),0),"")</f>
        <v>id_categoria: '7',</v>
      </c>
    </row>
    <row r="1230" spans="28:30" x14ac:dyDescent="0.25">
      <c r="AB1230">
        <v>1228</v>
      </c>
      <c r="AC1230" t="str">
        <f t="shared" si="259"/>
        <v/>
      </c>
      <c r="AD1230" t="str">
        <f>IFERROR(IF(MATCH($AC1224,$P:$P,0)&gt;0,CONCATENATE("id_subcategoria: '",INDEX($W:$W,MATCH($AC1224,$P:$P,0)),"',"),0),"")</f>
        <v>id_subcategoria: '36',</v>
      </c>
    </row>
    <row r="1231" spans="28:30" x14ac:dyDescent="0.25">
      <c r="AB1231">
        <v>1229</v>
      </c>
      <c r="AC1231" t="str">
        <f t="shared" si="259"/>
        <v/>
      </c>
      <c r="AD1231" t="str">
        <f>IFERROR(IF(MATCH($AC1224,$P:$P,0)&gt;0,CONCATENATE("precio: ",INDEX($X:$X,MATCH($AC1224,$P:$P,0)),","),0),"")</f>
        <v>precio: 3600,</v>
      </c>
    </row>
    <row r="1232" spans="28:30" x14ac:dyDescent="0.25">
      <c r="AB1232">
        <v>1230</v>
      </c>
      <c r="AC1232" t="str">
        <f t="shared" si="259"/>
        <v/>
      </c>
      <c r="AD1232" t="str">
        <f>IFERROR(IF(MATCH($AC1224,$P:$P,0)&gt;0,CONCATENATE("video: ",IF(OR(INDEX($Y:$Y,MATCH($AC1224,$P:$P,0))=0,INDEX($Y:$Y,MATCH($AC1224,$P:$P,0))=" ",INDEX($Y:$Y,MATCH($AC1224,$P:$P,0))=""),CONCATENATE(CHAR(39),CHAR(39)),CONCATENATE(CHAR(39),INDEX($Y:$Y,MATCH($AC1224,$P:$P,0)),CHAR(39))),","),0),"")</f>
        <v>video: '',</v>
      </c>
    </row>
    <row r="1233" spans="28:30" x14ac:dyDescent="0.25">
      <c r="AB1233">
        <v>1231</v>
      </c>
      <c r="AC1233" t="str">
        <f t="shared" si="259"/>
        <v/>
      </c>
      <c r="AD1233" t="str">
        <f>IFERROR(IF(MATCH($AC1224,$P:$P,0)&gt;0,CONCATENATE("disponible: ",INDEX($Z:$Z,MATCH($AC1224,$P:$P,0)),","),0),"")</f>
        <v>disponible: 'si',</v>
      </c>
    </row>
    <row r="1234" spans="28:30" x14ac:dyDescent="0.25">
      <c r="AB1234">
        <v>1232</v>
      </c>
      <c r="AC1234" t="str">
        <f t="shared" si="259"/>
        <v/>
      </c>
      <c r="AD1234" t="str">
        <f>IFERROR(IF(MATCH($AC1224,$P:$P,0)&gt;0,"},",0),"")</f>
        <v>},</v>
      </c>
    </row>
    <row r="1235" spans="28:30" x14ac:dyDescent="0.25">
      <c r="AB1235">
        <v>1233</v>
      </c>
      <c r="AC1235">
        <f t="shared" si="259"/>
        <v>113</v>
      </c>
      <c r="AD1235" t="str">
        <f>IFERROR(IF(MATCH($AC1235,$P:$P,0)&gt;0,"{",0),"")</f>
        <v>{</v>
      </c>
    </row>
    <row r="1236" spans="28:30" x14ac:dyDescent="0.25">
      <c r="AB1236">
        <v>1234</v>
      </c>
      <c r="AC1236" t="str">
        <f t="shared" si="259"/>
        <v/>
      </c>
      <c r="AD1236" t="str">
        <f>IFERROR(IF(MATCH($AC1235,$P:$P,0)&gt;0,CONCATENATE("id_articulo: ",$AC1235,","),0),"")</f>
        <v>id_articulo: 113,</v>
      </c>
    </row>
    <row r="1237" spans="28:30" x14ac:dyDescent="0.25">
      <c r="AB1237">
        <v>1235</v>
      </c>
      <c r="AC1237" t="str">
        <f t="shared" si="259"/>
        <v/>
      </c>
      <c r="AD1237" t="str">
        <f>IFERROR(IF(MATCH($AC1235,$P:$P,0)&gt;0,CONCATENATE("nombre: '",INDEX($Q:$Q,MATCH($AC1235,$P:$P,0)),"',"),0),"")</f>
        <v>nombre: 'Colgante Bruja Murciélago Halloween',</v>
      </c>
    </row>
    <row r="1238" spans="28:30" x14ac:dyDescent="0.25">
      <c r="AB1238">
        <v>1236</v>
      </c>
      <c r="AC1238" t="str">
        <f t="shared" si="259"/>
        <v/>
      </c>
      <c r="AD1238" t="str">
        <f>IFERROR(IF(MATCH($AC1235,$P:$P,0)&gt;0,CONCATENATE("descripcion: '",INDEX($R:$R,MATCH($AC1235,$P:$P,0)),"',"),0),"")</f>
        <v>descripcion: 'Adorno colgante de Halloween festivo - Perfecto para decoraciones interiores.',</v>
      </c>
    </row>
    <row r="1239" spans="28:30" x14ac:dyDescent="0.25">
      <c r="AB1239">
        <v>1237</v>
      </c>
      <c r="AC1239" t="str">
        <f t="shared" si="259"/>
        <v/>
      </c>
      <c r="AD1239" t="str">
        <f>IFERROR(IF(MATCH($AC1235,$P:$P,0)&gt;0,CONCATENATE("descripcion_larga: '",INDEX($S:$S,MATCH($AC1235,$P:$P,0)),"',"),0),"")</f>
        <v>descripcion_larga: '0',</v>
      </c>
    </row>
    <row r="1240" spans="28:30" x14ac:dyDescent="0.25">
      <c r="AB1240">
        <v>1238</v>
      </c>
      <c r="AC1240" t="str">
        <f t="shared" si="259"/>
        <v/>
      </c>
      <c r="AD1240" t="str">
        <f>IFERROR(IF(MATCH($AC1235,$P:$P,0)&gt;0,CONCATENATE("id_categoria: '",INDEX($V:$V,MATCH($AC1235,$P:$P,0)),"',"),0),"")</f>
        <v>id_categoria: '7',</v>
      </c>
    </row>
    <row r="1241" spans="28:30" x14ac:dyDescent="0.25">
      <c r="AB1241">
        <v>1239</v>
      </c>
      <c r="AC1241" t="str">
        <f t="shared" si="259"/>
        <v/>
      </c>
      <c r="AD1241" t="str">
        <f>IFERROR(IF(MATCH($AC1235,$P:$P,0)&gt;0,CONCATENATE("id_subcategoria: '",INDEX($W:$W,MATCH($AC1235,$P:$P,0)),"',"),0),"")</f>
        <v>id_subcategoria: '36',</v>
      </c>
    </row>
    <row r="1242" spans="28:30" x14ac:dyDescent="0.25">
      <c r="AB1242">
        <v>1240</v>
      </c>
      <c r="AC1242" t="str">
        <f t="shared" si="259"/>
        <v/>
      </c>
      <c r="AD1242" t="str">
        <f>IFERROR(IF(MATCH($AC1235,$P:$P,0)&gt;0,CONCATENATE("precio: ",INDEX($X:$X,MATCH($AC1235,$P:$P,0)),","),0),"")</f>
        <v>precio: 3600,</v>
      </c>
    </row>
    <row r="1243" spans="28:30" x14ac:dyDescent="0.25">
      <c r="AB1243">
        <v>1241</v>
      </c>
      <c r="AC1243" t="str">
        <f t="shared" si="259"/>
        <v/>
      </c>
      <c r="AD1243" t="str">
        <f>IFERROR(IF(MATCH($AC1235,$P:$P,0)&gt;0,CONCATENATE("video: ",IF(OR(INDEX($Y:$Y,MATCH($AC1235,$P:$P,0))=0,INDEX($Y:$Y,MATCH($AC1235,$P:$P,0))=" ",INDEX($Y:$Y,MATCH($AC1235,$P:$P,0))=""),CONCATENATE(CHAR(39),CHAR(39)),CONCATENATE(CHAR(39),INDEX($Y:$Y,MATCH($AC1235,$P:$P,0)),CHAR(39))),","),0),"")</f>
        <v>video: '',</v>
      </c>
    </row>
    <row r="1244" spans="28:30" x14ac:dyDescent="0.25">
      <c r="AB1244">
        <v>1242</v>
      </c>
      <c r="AC1244" t="str">
        <f t="shared" si="259"/>
        <v/>
      </c>
      <c r="AD1244" t="str">
        <f>IFERROR(IF(MATCH($AC1235,$P:$P,0)&gt;0,CONCATENATE("disponible: ",INDEX($Z:$Z,MATCH($AC1235,$P:$P,0)),","),0),"")</f>
        <v>disponible: 'si',</v>
      </c>
    </row>
    <row r="1245" spans="28:30" x14ac:dyDescent="0.25">
      <c r="AB1245">
        <v>1243</v>
      </c>
      <c r="AC1245" t="str">
        <f t="shared" si="259"/>
        <v/>
      </c>
      <c r="AD1245" t="str">
        <f>IFERROR(IF(MATCH($AC1235,$P:$P,0)&gt;0,"},",0),"")</f>
        <v>},</v>
      </c>
    </row>
    <row r="1246" spans="28:30" x14ac:dyDescent="0.25">
      <c r="AB1246">
        <v>1244</v>
      </c>
      <c r="AC1246">
        <f t="shared" si="259"/>
        <v>114</v>
      </c>
      <c r="AD1246" t="str">
        <f>IFERROR(IF(MATCH($AC1246,$P:$P,0)&gt;0,"{",0),"")</f>
        <v>{</v>
      </c>
    </row>
    <row r="1247" spans="28:30" x14ac:dyDescent="0.25">
      <c r="AB1247">
        <v>1245</v>
      </c>
      <c r="AC1247" t="str">
        <f t="shared" si="259"/>
        <v/>
      </c>
      <c r="AD1247" t="str">
        <f>IFERROR(IF(MATCH($AC1246,$P:$P,0)&gt;0,CONCATENATE("id_articulo: ",$AC1246,","),0),"")</f>
        <v>id_articulo: 114,</v>
      </c>
    </row>
    <row r="1248" spans="28:30" x14ac:dyDescent="0.25">
      <c r="AB1248">
        <v>1246</v>
      </c>
      <c r="AC1248" t="str">
        <f t="shared" si="259"/>
        <v/>
      </c>
      <c r="AD1248" t="str">
        <f>IFERROR(IF(MATCH($AC1246,$P:$P,0)&gt;0,CONCATENATE("nombre: '",INDEX($Q:$Q,MATCH($AC1246,$P:$P,0)),"',"),0),"")</f>
        <v>nombre: 'Colgante Bruja Calabaza Halloween',</v>
      </c>
    </row>
    <row r="1249" spans="28:30" x14ac:dyDescent="0.25">
      <c r="AB1249">
        <v>1247</v>
      </c>
      <c r="AC1249" t="str">
        <f t="shared" si="259"/>
        <v/>
      </c>
      <c r="AD1249" t="str">
        <f>IFERROR(IF(MATCH($AC1246,$P:$P,0)&gt;0,CONCATENATE("descripcion: '",INDEX($R:$R,MATCH($AC1246,$P:$P,0)),"',"),0),"")</f>
        <v>descripcion: 'Adorno colgante de Halloween festivo - Perfecto para decoraciones interiores.',</v>
      </c>
    </row>
    <row r="1250" spans="28:30" x14ac:dyDescent="0.25">
      <c r="AB1250">
        <v>1248</v>
      </c>
      <c r="AC1250" t="str">
        <f t="shared" si="259"/>
        <v/>
      </c>
      <c r="AD1250" t="str">
        <f>IFERROR(IF(MATCH($AC1246,$P:$P,0)&gt;0,CONCATENATE("descripcion_larga: '",INDEX($S:$S,MATCH($AC1246,$P:$P,0)),"',"),0),"")</f>
        <v>descripcion_larga: '0',</v>
      </c>
    </row>
    <row r="1251" spans="28:30" x14ac:dyDescent="0.25">
      <c r="AB1251">
        <v>1249</v>
      </c>
      <c r="AC1251" t="str">
        <f t="shared" si="259"/>
        <v/>
      </c>
      <c r="AD1251" t="str">
        <f>IFERROR(IF(MATCH($AC1246,$P:$P,0)&gt;0,CONCATENATE("id_categoria: '",INDEX($V:$V,MATCH($AC1246,$P:$P,0)),"',"),0),"")</f>
        <v>id_categoria: '7',</v>
      </c>
    </row>
    <row r="1252" spans="28:30" x14ac:dyDescent="0.25">
      <c r="AB1252">
        <v>1250</v>
      </c>
      <c r="AC1252" t="str">
        <f t="shared" si="259"/>
        <v/>
      </c>
      <c r="AD1252" t="str">
        <f>IFERROR(IF(MATCH($AC1246,$P:$P,0)&gt;0,CONCATENATE("id_subcategoria: '",INDEX($W:$W,MATCH($AC1246,$P:$P,0)),"',"),0),"")</f>
        <v>id_subcategoria: '36',</v>
      </c>
    </row>
    <row r="1253" spans="28:30" x14ac:dyDescent="0.25">
      <c r="AB1253">
        <v>1251</v>
      </c>
      <c r="AC1253" t="str">
        <f t="shared" si="259"/>
        <v/>
      </c>
      <c r="AD1253" t="str">
        <f>IFERROR(IF(MATCH($AC1246,$P:$P,0)&gt;0,CONCATENATE("precio: ",INDEX($X:$X,MATCH($AC1246,$P:$P,0)),","),0),"")</f>
        <v>precio: 3600,</v>
      </c>
    </row>
    <row r="1254" spans="28:30" x14ac:dyDescent="0.25">
      <c r="AB1254">
        <v>1252</v>
      </c>
      <c r="AC1254" t="str">
        <f t="shared" si="259"/>
        <v/>
      </c>
      <c r="AD1254" t="str">
        <f>IFERROR(IF(MATCH($AC1246,$P:$P,0)&gt;0,CONCATENATE("video: ",IF(OR(INDEX($Y:$Y,MATCH($AC1246,$P:$P,0))=0,INDEX($Y:$Y,MATCH($AC1246,$P:$P,0))=" ",INDEX($Y:$Y,MATCH($AC1246,$P:$P,0))=""),CONCATENATE(CHAR(39),CHAR(39)),CONCATENATE(CHAR(39),INDEX($Y:$Y,MATCH($AC1246,$P:$P,0)),CHAR(39))),","),0),"")</f>
        <v>video: '',</v>
      </c>
    </row>
    <row r="1255" spans="28:30" x14ac:dyDescent="0.25">
      <c r="AB1255">
        <v>1253</v>
      </c>
      <c r="AC1255" t="str">
        <f t="shared" si="259"/>
        <v/>
      </c>
      <c r="AD1255" t="str">
        <f>IFERROR(IF(MATCH($AC1246,$P:$P,0)&gt;0,CONCATENATE("disponible: ",INDEX($Z:$Z,MATCH($AC1246,$P:$P,0)),","),0),"")</f>
        <v>disponible: 'si',</v>
      </c>
    </row>
    <row r="1256" spans="28:30" x14ac:dyDescent="0.25">
      <c r="AB1256">
        <v>1254</v>
      </c>
      <c r="AC1256" t="str">
        <f t="shared" si="259"/>
        <v/>
      </c>
      <c r="AD1256" t="str">
        <f>IFERROR(IF(MATCH($AC1246,$P:$P,0)&gt;0,"},",0),"")</f>
        <v>},</v>
      </c>
    </row>
    <row r="1257" spans="28:30" x14ac:dyDescent="0.25">
      <c r="AB1257">
        <v>1255</v>
      </c>
      <c r="AC1257">
        <f t="shared" si="259"/>
        <v>115</v>
      </c>
      <c r="AD1257" t="str">
        <f>IFERROR(IF(MATCH($AC1257,$P:$P,0)&gt;0,"{",0),"")</f>
        <v>{</v>
      </c>
    </row>
    <row r="1258" spans="28:30" x14ac:dyDescent="0.25">
      <c r="AB1258">
        <v>1256</v>
      </c>
      <c r="AC1258" t="str">
        <f t="shared" si="259"/>
        <v/>
      </c>
      <c r="AD1258" t="str">
        <f>IFERROR(IF(MATCH($AC1257,$P:$P,0)&gt;0,CONCATENATE("id_articulo: ",$AC1257,","),0),"")</f>
        <v>id_articulo: 115,</v>
      </c>
    </row>
    <row r="1259" spans="28:30" x14ac:dyDescent="0.25">
      <c r="AB1259">
        <v>1257</v>
      </c>
      <c r="AC1259" t="str">
        <f t="shared" si="259"/>
        <v/>
      </c>
      <c r="AD1259" t="str">
        <f>IFERROR(IF(MATCH($AC1257,$P:$P,0)&gt;0,CONCATENATE("nombre: '",INDEX($Q:$Q,MATCH($AC1257,$P:$P,0)),"',"),0),"")</f>
        <v>nombre: 'Manga Dragon Ball - Ultimate Edition Tomo 23',</v>
      </c>
    </row>
    <row r="1260" spans="28:30" x14ac:dyDescent="0.25">
      <c r="AB1260">
        <v>1258</v>
      </c>
      <c r="AC1260" t="str">
        <f t="shared" si="259"/>
        <v/>
      </c>
      <c r="AD1260" t="str">
        <f>IFERROR(IF(MATCH($AC1257,$P:$P,0)&gt;0,CONCATENATE("descripcion: '",INDEX($R:$R,MATCH($AC1257,$P:$P,0)),"',"),0),"")</f>
        <v>descripcion: 'Dragon Ball Manga Ultimate Edition Tomo 23 (Planeta DeAgostini) en buen estado. La edición cuenta con detalles mínimos en la portada, pero el interior está en perfectas condiciones. ¡Ideal para completar tu colección!',</v>
      </c>
    </row>
    <row r="1261" spans="28:30" x14ac:dyDescent="0.25">
      <c r="AB1261">
        <v>1259</v>
      </c>
      <c r="AC1261" t="str">
        <f t="shared" si="259"/>
        <v/>
      </c>
      <c r="AD1261" t="str">
        <f>IFERROR(IF(MATCH($AC1257,$P:$P,0)&gt;0,CONCATENATE("descripcion_larga: '",INDEX($S:$S,MATCH($AC1257,$P:$P,0)),"',"),0),"")</f>
        <v>descripcion_larga: '0',</v>
      </c>
    </row>
    <row r="1262" spans="28:30" x14ac:dyDescent="0.25">
      <c r="AB1262">
        <v>1260</v>
      </c>
      <c r="AC1262" t="str">
        <f t="shared" si="259"/>
        <v/>
      </c>
      <c r="AD1262" t="str">
        <f>IFERROR(IF(MATCH($AC1257,$P:$P,0)&gt;0,CONCATENATE("id_categoria: '",INDEX($V:$V,MATCH($AC1257,$P:$P,0)),"',"),0),"")</f>
        <v>id_categoria: '8',</v>
      </c>
    </row>
    <row r="1263" spans="28:30" x14ac:dyDescent="0.25">
      <c r="AB1263">
        <v>1261</v>
      </c>
      <c r="AC1263" t="str">
        <f t="shared" si="259"/>
        <v/>
      </c>
      <c r="AD1263" t="str">
        <f>IFERROR(IF(MATCH($AC1257,$P:$P,0)&gt;0,CONCATENATE("id_subcategoria: '",INDEX($W:$W,MATCH($AC1257,$P:$P,0)),"',"),0),"")</f>
        <v>id_subcategoria: '38',</v>
      </c>
    </row>
    <row r="1264" spans="28:30" x14ac:dyDescent="0.25">
      <c r="AB1264">
        <v>1262</v>
      </c>
      <c r="AC1264" t="str">
        <f t="shared" si="259"/>
        <v/>
      </c>
      <c r="AD1264" t="str">
        <f>IFERROR(IF(MATCH($AC1257,$P:$P,0)&gt;0,CONCATENATE("precio: ",INDEX($X:$X,MATCH($AC1257,$P:$P,0)),","),0),"")</f>
        <v>precio: 5000,</v>
      </c>
    </row>
    <row r="1265" spans="28:30" x14ac:dyDescent="0.25">
      <c r="AB1265">
        <v>1263</v>
      </c>
      <c r="AC1265" t="str">
        <f t="shared" si="259"/>
        <v/>
      </c>
      <c r="AD1265" t="str">
        <f>IFERROR(IF(MATCH($AC1257,$P:$P,0)&gt;0,CONCATENATE("video: ",IF(OR(INDEX($Y:$Y,MATCH($AC1257,$P:$P,0))=0,INDEX($Y:$Y,MATCH($AC1257,$P:$P,0))=" ",INDEX($Y:$Y,MATCH($AC1257,$P:$P,0))=""),CONCATENATE(CHAR(39),CHAR(39)),CONCATENATE(CHAR(39),INDEX($Y:$Y,MATCH($AC1257,$P:$P,0)),CHAR(39))),","),0),"")</f>
        <v>video: '',</v>
      </c>
    </row>
    <row r="1266" spans="28:30" x14ac:dyDescent="0.25">
      <c r="AB1266">
        <v>1264</v>
      </c>
      <c r="AC1266" t="str">
        <f t="shared" si="259"/>
        <v/>
      </c>
      <c r="AD1266" t="str">
        <f>IFERROR(IF(MATCH($AC1257,$P:$P,0)&gt;0,CONCATENATE("disponible: ",INDEX($Z:$Z,MATCH($AC1257,$P:$P,0)),","),0),"")</f>
        <v>disponible: 'si',</v>
      </c>
    </row>
    <row r="1267" spans="28:30" x14ac:dyDescent="0.25">
      <c r="AB1267">
        <v>1265</v>
      </c>
      <c r="AC1267" t="str">
        <f t="shared" si="259"/>
        <v/>
      </c>
      <c r="AD1267" t="str">
        <f>IFERROR(IF(MATCH($AC1257,$P:$P,0)&gt;0,"},",0),"")</f>
        <v>},</v>
      </c>
    </row>
    <row r="1268" spans="28:30" x14ac:dyDescent="0.25">
      <c r="AB1268">
        <v>1266</v>
      </c>
      <c r="AC1268">
        <f t="shared" si="259"/>
        <v>116</v>
      </c>
      <c r="AD1268" t="str">
        <f>IFERROR(IF(MATCH($AC1268,$P:$P,0)&gt;0,"{",0),"")</f>
        <v>{</v>
      </c>
    </row>
    <row r="1269" spans="28:30" x14ac:dyDescent="0.25">
      <c r="AB1269">
        <v>1267</v>
      </c>
      <c r="AC1269" t="str">
        <f t="shared" si="259"/>
        <v/>
      </c>
      <c r="AD1269" t="str">
        <f>IFERROR(IF(MATCH($AC1268,$P:$P,0)&gt;0,CONCATENATE("id_articulo: ",$AC1268,","),0),"")</f>
        <v>id_articulo: 116,</v>
      </c>
    </row>
    <row r="1270" spans="28:30" x14ac:dyDescent="0.25">
      <c r="AB1270">
        <v>1268</v>
      </c>
      <c r="AC1270" t="str">
        <f t="shared" si="259"/>
        <v/>
      </c>
      <c r="AD1270" t="str">
        <f>IFERROR(IF(MATCH($AC1268,$P:$P,0)&gt;0,CONCATENATE("nombre: '",INDEX($Q:$Q,MATCH($AC1268,$P:$P,0)),"',"),0),"")</f>
        <v>nombre: 'Piensa en Java 2da Edición de Bruce Eckel (Pearson Prentice Hall, 2002)',</v>
      </c>
    </row>
    <row r="1271" spans="28:30" x14ac:dyDescent="0.25">
      <c r="AB1271">
        <v>1269</v>
      </c>
      <c r="AC1271" t="str">
        <f t="shared" si="259"/>
        <v/>
      </c>
      <c r="AD1271" t="str">
        <f>IFERROR(IF(MATCH($AC1268,$P:$P,0)&gt;0,CONCATENATE("descripcion: '",INDEX($R:$R,MATCH($AC1268,$P:$P,0)),"',"),0),"")</f>
        <v>descripcion: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row>
    <row r="1272" spans="28:30" x14ac:dyDescent="0.25">
      <c r="AB1272">
        <v>1270</v>
      </c>
      <c r="AC1272" t="str">
        <f t="shared" si="259"/>
        <v/>
      </c>
      <c r="AD1272" t="str">
        <f>IFERROR(IF(MATCH($AC1268,$P:$P,0)&gt;0,CONCATENATE("descripcion_larga: '",INDEX($S:$S,MATCH($AC1268,$P:$P,0)),"',"),0),"")</f>
        <v>descripcion_larga: '0',</v>
      </c>
    </row>
    <row r="1273" spans="28:30" x14ac:dyDescent="0.25">
      <c r="AB1273">
        <v>1271</v>
      </c>
      <c r="AC1273" t="str">
        <f t="shared" si="259"/>
        <v/>
      </c>
      <c r="AD1273" t="str">
        <f>IFERROR(IF(MATCH($AC1268,$P:$P,0)&gt;0,CONCATENATE("id_categoria: '",INDEX($V:$V,MATCH($AC1268,$P:$P,0)),"',"),0),"")</f>
        <v>id_categoria: '8',</v>
      </c>
    </row>
    <row r="1274" spans="28:30" x14ac:dyDescent="0.25">
      <c r="AB1274">
        <v>1272</v>
      </c>
      <c r="AC1274" t="str">
        <f t="shared" si="259"/>
        <v/>
      </c>
      <c r="AD1274" t="str">
        <f>IFERROR(IF(MATCH($AC1268,$P:$P,0)&gt;0,CONCATENATE("id_subcategoria: '",INDEX($W:$W,MATCH($AC1268,$P:$P,0)),"',"),0),"")</f>
        <v>id_subcategoria: '38',</v>
      </c>
    </row>
    <row r="1275" spans="28:30" x14ac:dyDescent="0.25">
      <c r="AB1275">
        <v>1273</v>
      </c>
      <c r="AC1275" t="str">
        <f t="shared" si="259"/>
        <v/>
      </c>
      <c r="AD1275" t="str">
        <f>IFERROR(IF(MATCH($AC1268,$P:$P,0)&gt;0,CONCATENATE("precio: ",INDEX($X:$X,MATCH($AC1268,$P:$P,0)),","),0),"")</f>
        <v>precio: 3000,</v>
      </c>
    </row>
    <row r="1276" spans="28:30" x14ac:dyDescent="0.25">
      <c r="AB1276">
        <v>1274</v>
      </c>
      <c r="AC1276" t="str">
        <f t="shared" si="259"/>
        <v/>
      </c>
      <c r="AD1276" t="str">
        <f>IFERROR(IF(MATCH($AC1268,$P:$P,0)&gt;0,CONCATENATE("video: ",IF(OR(INDEX($Y:$Y,MATCH($AC1268,$P:$P,0))=0,INDEX($Y:$Y,MATCH($AC1268,$P:$P,0))=" ",INDEX($Y:$Y,MATCH($AC1268,$P:$P,0))=""),CONCATENATE(CHAR(39),CHAR(39)),CONCATENATE(CHAR(39),INDEX($Y:$Y,MATCH($AC1268,$P:$P,0)),CHAR(39))),","),0),"")</f>
        <v>video: '',</v>
      </c>
    </row>
    <row r="1277" spans="28:30" x14ac:dyDescent="0.25">
      <c r="AB1277">
        <v>1275</v>
      </c>
      <c r="AC1277" t="str">
        <f t="shared" si="259"/>
        <v/>
      </c>
      <c r="AD1277" t="str">
        <f>IFERROR(IF(MATCH($AC1268,$P:$P,0)&gt;0,CONCATENATE("disponible: ",INDEX($Z:$Z,MATCH($AC1268,$P:$P,0)),","),0),"")</f>
        <v>disponible: 'si',</v>
      </c>
    </row>
    <row r="1278" spans="28:30" x14ac:dyDescent="0.25">
      <c r="AB1278">
        <v>1276</v>
      </c>
      <c r="AC1278" t="str">
        <f t="shared" si="259"/>
        <v/>
      </c>
      <c r="AD1278" t="str">
        <f>IFERROR(IF(MATCH($AC1268,$P:$P,0)&gt;0,"},",0),"")</f>
        <v>},</v>
      </c>
    </row>
    <row r="1279" spans="28:30" x14ac:dyDescent="0.25">
      <c r="AB1279">
        <v>1277</v>
      </c>
      <c r="AC1279">
        <f t="shared" si="259"/>
        <v>117</v>
      </c>
      <c r="AD1279" t="str">
        <f>IFERROR(IF(MATCH($AC1279,$P:$P,0)&gt;0,"{",0),"")</f>
        <v>{</v>
      </c>
    </row>
    <row r="1280" spans="28:30" x14ac:dyDescent="0.25">
      <c r="AB1280">
        <v>1278</v>
      </c>
      <c r="AC1280" t="str">
        <f t="shared" si="259"/>
        <v/>
      </c>
      <c r="AD1280" t="str">
        <f>IFERROR(IF(MATCH($AC1279,$P:$P,0)&gt;0,CONCATENATE("id_articulo: ",$AC1279,","),0),"")</f>
        <v>id_articulo: 117,</v>
      </c>
    </row>
    <row r="1281" spans="28:30" x14ac:dyDescent="0.25">
      <c r="AB1281">
        <v>1279</v>
      </c>
      <c r="AC1281" t="str">
        <f t="shared" si="259"/>
        <v/>
      </c>
      <c r="AD1281" t="str">
        <f>IFERROR(IF(MATCH($AC1279,$P:$P,0)&gt;0,CONCATENATE("nombre: '",INDEX($Q:$Q,MATCH($AC1279,$P:$P,0)),"',"),0),"")</f>
        <v>nombre: 'Bolsa de Regalo de Navidad',</v>
      </c>
    </row>
    <row r="1282" spans="28:30" x14ac:dyDescent="0.25">
      <c r="AB1282">
        <v>1280</v>
      </c>
      <c r="AC1282" t="str">
        <f t="shared" si="259"/>
        <v/>
      </c>
      <c r="AD1282" t="str">
        <f>IFERROR(IF(MATCH($AC1279,$P:$P,0)&gt;0,CONCATENATE("descripcion: '",INDEX($R:$R,MATCH($AC1279,$P:$P,0)),"',"),0),"")</f>
        <v>descripcion: 'Con nuestras elegantes y festivas bolsas de regalo, haz tus regalos aún más especiales y sorprende con estilo esta Navidad',</v>
      </c>
    </row>
    <row r="1283" spans="28:30" x14ac:dyDescent="0.25">
      <c r="AB1283">
        <v>1281</v>
      </c>
      <c r="AC1283" t="str">
        <f t="shared" si="259"/>
        <v/>
      </c>
      <c r="AD1283" t="str">
        <f>IFERROR(IF(MATCH($AC1279,$P:$P,0)&gt;0,CONCATENATE("descripcion_larga: '",INDEX($S:$S,MATCH($AC1279,$P:$P,0)),"',"),0),"")</f>
        <v>descripcion_larga: '0',</v>
      </c>
    </row>
    <row r="1284" spans="28:30" x14ac:dyDescent="0.25">
      <c r="AB1284">
        <v>1282</v>
      </c>
      <c r="AC1284" t="str">
        <f t="shared" si="259"/>
        <v/>
      </c>
      <c r="AD1284" t="str">
        <f>IFERROR(IF(MATCH($AC1279,$P:$P,0)&gt;0,CONCATENATE("id_categoria: '",INDEX($V:$V,MATCH($AC1279,$P:$P,0)),"',"),0),"")</f>
        <v>id_categoria: '7',</v>
      </c>
    </row>
    <row r="1285" spans="28:30" x14ac:dyDescent="0.25">
      <c r="AB1285">
        <v>1283</v>
      </c>
      <c r="AC1285" t="str">
        <f t="shared" ref="AC1285:AC1348" si="260">IF(AB1284/11=INT(AB1284/11),AB1284/11+1,"")</f>
        <v/>
      </c>
      <c r="AD1285" t="str">
        <f>IFERROR(IF(MATCH($AC1279,$P:$P,0)&gt;0,CONCATENATE("id_subcategoria: '",INDEX($W:$W,MATCH($AC1279,$P:$P,0)),"',"),0),"")</f>
        <v>id_subcategoria: '37',</v>
      </c>
    </row>
    <row r="1286" spans="28:30" x14ac:dyDescent="0.25">
      <c r="AB1286">
        <v>1284</v>
      </c>
      <c r="AC1286" t="str">
        <f t="shared" si="260"/>
        <v/>
      </c>
      <c r="AD1286" t="str">
        <f>IFERROR(IF(MATCH($AC1279,$P:$P,0)&gt;0,CONCATENATE("precio: ",INDEX($X:$X,MATCH($AC1279,$P:$P,0)),","),0),"")</f>
        <v>precio: 1000,</v>
      </c>
    </row>
    <row r="1287" spans="28:30" x14ac:dyDescent="0.25">
      <c r="AB1287">
        <v>1285</v>
      </c>
      <c r="AC1287" t="str">
        <f t="shared" si="260"/>
        <v/>
      </c>
      <c r="AD1287" t="str">
        <f>IFERROR(IF(MATCH($AC1279,$P:$P,0)&gt;0,CONCATENATE("video: ",IF(OR(INDEX($Y:$Y,MATCH($AC1279,$P:$P,0))=0,INDEX($Y:$Y,MATCH($AC1279,$P:$P,0))=" ",INDEX($Y:$Y,MATCH($AC1279,$P:$P,0))=""),CONCATENATE(CHAR(39),CHAR(39)),CONCATENATE(CHAR(39),INDEX($Y:$Y,MATCH($AC1279,$P:$P,0)),CHAR(39))),","),0),"")</f>
        <v>video: '',</v>
      </c>
    </row>
    <row r="1288" spans="28:30" x14ac:dyDescent="0.25">
      <c r="AB1288">
        <v>1286</v>
      </c>
      <c r="AC1288" t="str">
        <f t="shared" si="260"/>
        <v/>
      </c>
      <c r="AD1288" t="str">
        <f>IFERROR(IF(MATCH($AC1279,$P:$P,0)&gt;0,CONCATENATE("disponible: ",INDEX($Z:$Z,MATCH($AC1279,$P:$P,0)),","),0),"")</f>
        <v>disponible: 'si',</v>
      </c>
    </row>
    <row r="1289" spans="28:30" x14ac:dyDescent="0.25">
      <c r="AB1289">
        <v>1287</v>
      </c>
      <c r="AC1289" t="str">
        <f t="shared" si="260"/>
        <v/>
      </c>
      <c r="AD1289" t="str">
        <f>IFERROR(IF(MATCH($AC1279,$P:$P,0)&gt;0,"},",0),"")</f>
        <v>},</v>
      </c>
    </row>
    <row r="1290" spans="28:30" x14ac:dyDescent="0.25">
      <c r="AB1290">
        <v>1288</v>
      </c>
      <c r="AC1290">
        <f t="shared" si="260"/>
        <v>118</v>
      </c>
      <c r="AD1290" t="str">
        <f>IFERROR(IF(MATCH($AC1290,$P:$P,0)&gt;0,"{",0),"")</f>
        <v>{</v>
      </c>
    </row>
    <row r="1291" spans="28:30" x14ac:dyDescent="0.25">
      <c r="AB1291">
        <v>1289</v>
      </c>
      <c r="AC1291" t="str">
        <f t="shared" si="260"/>
        <v/>
      </c>
      <c r="AD1291" t="str">
        <f>IFERROR(IF(MATCH($AC1290,$P:$P,0)&gt;0,CONCATENATE("id_articulo: ",$AC1290,","),0),"")</f>
        <v>id_articulo: 118,</v>
      </c>
    </row>
    <row r="1292" spans="28:30" x14ac:dyDescent="0.25">
      <c r="AB1292">
        <v>1290</v>
      </c>
      <c r="AC1292" t="str">
        <f t="shared" si="260"/>
        <v/>
      </c>
      <c r="AD1292" t="str">
        <f>IFERROR(IF(MATCH($AC1290,$P:$P,0)&gt;0,CONCATENATE("nombre: '",INDEX($Q:$Q,MATCH($AC1290,$P:$P,0)),"',"),0),"")</f>
        <v>nombre: 'Bolsa de Regalo Navidad para Botella',</v>
      </c>
    </row>
    <row r="1293" spans="28:30" x14ac:dyDescent="0.25">
      <c r="AB1293">
        <v>1291</v>
      </c>
      <c r="AC1293" t="str">
        <f t="shared" si="260"/>
        <v/>
      </c>
      <c r="AD1293" t="str">
        <f>IFERROR(IF(MATCH($AC1290,$P:$P,0)&gt;0,CONCATENATE("descripcion: '",INDEX($R:$R,MATCH($AC1290,$P:$P,0)),"',"),0),"")</f>
        <v>descripcion: 'Con nuestras elegantes y festivas bolsas de regalo, haz tus regalos aún más especiales y sorprende con estilo esta Navidad',</v>
      </c>
    </row>
    <row r="1294" spans="28:30" x14ac:dyDescent="0.25">
      <c r="AB1294">
        <v>1292</v>
      </c>
      <c r="AC1294" t="str">
        <f t="shared" si="260"/>
        <v/>
      </c>
      <c r="AD1294" t="str">
        <f>IFERROR(IF(MATCH($AC1290,$P:$P,0)&gt;0,CONCATENATE("descripcion_larga: '",INDEX($S:$S,MATCH($AC1290,$P:$P,0)),"',"),0),"")</f>
        <v>descripcion_larga: '0',</v>
      </c>
    </row>
    <row r="1295" spans="28:30" x14ac:dyDescent="0.25">
      <c r="AB1295">
        <v>1293</v>
      </c>
      <c r="AC1295" t="str">
        <f t="shared" si="260"/>
        <v/>
      </c>
      <c r="AD1295" t="str">
        <f>IFERROR(IF(MATCH($AC1290,$P:$P,0)&gt;0,CONCATENATE("id_categoria: '",INDEX($V:$V,MATCH($AC1290,$P:$P,0)),"',"),0),"")</f>
        <v>id_categoria: '7',</v>
      </c>
    </row>
    <row r="1296" spans="28:30" x14ac:dyDescent="0.25">
      <c r="AB1296">
        <v>1294</v>
      </c>
      <c r="AC1296" t="str">
        <f t="shared" si="260"/>
        <v/>
      </c>
      <c r="AD1296" t="str">
        <f>IFERROR(IF(MATCH($AC1290,$P:$P,0)&gt;0,CONCATENATE("id_subcategoria: '",INDEX($W:$W,MATCH($AC1290,$P:$P,0)),"',"),0),"")</f>
        <v>id_subcategoria: '37',</v>
      </c>
    </row>
    <row r="1297" spans="28:30" x14ac:dyDescent="0.25">
      <c r="AB1297">
        <v>1295</v>
      </c>
      <c r="AC1297" t="str">
        <f t="shared" si="260"/>
        <v/>
      </c>
      <c r="AD1297" t="str">
        <f>IFERROR(IF(MATCH($AC1290,$P:$P,0)&gt;0,CONCATENATE("precio: ",INDEX($X:$X,MATCH($AC1290,$P:$P,0)),","),0),"")</f>
        <v>precio: 1200,</v>
      </c>
    </row>
    <row r="1298" spans="28:30" x14ac:dyDescent="0.25">
      <c r="AB1298">
        <v>1296</v>
      </c>
      <c r="AC1298" t="str">
        <f t="shared" si="260"/>
        <v/>
      </c>
      <c r="AD1298" t="str">
        <f>IFERROR(IF(MATCH($AC1290,$P:$P,0)&gt;0,CONCATENATE("video: ",IF(OR(INDEX($Y:$Y,MATCH($AC1290,$P:$P,0))=0,INDEX($Y:$Y,MATCH($AC1290,$P:$P,0))=" ",INDEX($Y:$Y,MATCH($AC1290,$P:$P,0))=""),CONCATENATE(CHAR(39),CHAR(39)),CONCATENATE(CHAR(39),INDEX($Y:$Y,MATCH($AC1290,$P:$P,0)),CHAR(39))),","),0),"")</f>
        <v>video: '',</v>
      </c>
    </row>
    <row r="1299" spans="28:30" x14ac:dyDescent="0.25">
      <c r="AB1299">
        <v>1297</v>
      </c>
      <c r="AC1299" t="str">
        <f t="shared" si="260"/>
        <v/>
      </c>
      <c r="AD1299" t="str">
        <f>IFERROR(IF(MATCH($AC1290,$P:$P,0)&gt;0,CONCATENATE("disponible: ",INDEX($Z:$Z,MATCH($AC1290,$P:$P,0)),","),0),"")</f>
        <v>disponible: 'si',</v>
      </c>
    </row>
    <row r="1300" spans="28:30" x14ac:dyDescent="0.25">
      <c r="AB1300">
        <v>1298</v>
      </c>
      <c r="AC1300" t="str">
        <f t="shared" si="260"/>
        <v/>
      </c>
      <c r="AD1300" t="str">
        <f>IFERROR(IF(MATCH($AC1290,$P:$P,0)&gt;0,"},",0),"")</f>
        <v>},</v>
      </c>
    </row>
    <row r="1301" spans="28:30" x14ac:dyDescent="0.25">
      <c r="AB1301">
        <v>1299</v>
      </c>
      <c r="AC1301">
        <f t="shared" si="260"/>
        <v>119</v>
      </c>
      <c r="AD1301" t="str">
        <f>IFERROR(IF(MATCH($AC1301,$P:$P,0)&gt;0,"{",0),"")</f>
        <v>{</v>
      </c>
    </row>
    <row r="1302" spans="28:30" x14ac:dyDescent="0.25">
      <c r="AB1302">
        <v>1300</v>
      </c>
      <c r="AC1302" t="str">
        <f t="shared" si="260"/>
        <v/>
      </c>
      <c r="AD1302" t="str">
        <f>IFERROR(IF(MATCH($AC1301,$P:$P,0)&gt;0,CONCATENATE("id_articulo: ",$AC1301,","),0),"")</f>
        <v>id_articulo: 119,</v>
      </c>
    </row>
    <row r="1303" spans="28:30" x14ac:dyDescent="0.25">
      <c r="AB1303">
        <v>1301</v>
      </c>
      <c r="AC1303" t="str">
        <f t="shared" si="260"/>
        <v/>
      </c>
      <c r="AD1303" t="str">
        <f>IFERROR(IF(MATCH($AC1301,$P:$P,0)&gt;0,CONCATENATE("nombre: '",INDEX($Q:$Q,MATCH($AC1301,$P:$P,0)),"',"),0),"")</f>
        <v>nombre: 'Aloe Vera Jabón de Baño Kai Essentials - 125 g',</v>
      </c>
    </row>
    <row r="1304" spans="28:30" x14ac:dyDescent="0.25">
      <c r="AB1304">
        <v>1302</v>
      </c>
      <c r="AC1304" t="str">
        <f t="shared" si="260"/>
        <v/>
      </c>
      <c r="AD1304" t="str">
        <f>IFERROR(IF(MATCH($AC1301,$P:$P,0)&gt;0,CONCATENATE("descripcion: '",INDEX($R:$R,MATCH($AC1301,$P:$P,0)),"',"),0),"")</f>
        <v>descripcion: 'Contiene extracto de aloe vera, la hierba medicinal y curativa más antigua que se conoce. Sus hojas proporcionan un extracto gelatinoso emoliente que se utiliza para tratar todo tipo de problemas de la piel.',</v>
      </c>
    </row>
    <row r="1305" spans="28:30" x14ac:dyDescent="0.25">
      <c r="AB1305">
        <v>1303</v>
      </c>
      <c r="AC1305" t="str">
        <f t="shared" si="260"/>
        <v/>
      </c>
      <c r="AD1305" t="str">
        <f>IFERROR(IF(MATCH($AC1301,$P:$P,0)&gt;0,CONCATENATE("descripcion_larga: '",INDEX($S:$S,MATCH($AC1301,$P:$P,0)),"',"),0),"")</f>
        <v>descripcion_larga: '0',</v>
      </c>
    </row>
    <row r="1306" spans="28:30" x14ac:dyDescent="0.25">
      <c r="AB1306">
        <v>1304</v>
      </c>
      <c r="AC1306" t="str">
        <f t="shared" si="260"/>
        <v/>
      </c>
      <c r="AD1306" t="str">
        <f>IFERROR(IF(MATCH($AC1301,$P:$P,0)&gt;0,CONCATENATE("id_categoria: '",INDEX($V:$V,MATCH($AC1301,$P:$P,0)),"',"),0),"")</f>
        <v>id_categoria: '7',</v>
      </c>
    </row>
    <row r="1307" spans="28:30" x14ac:dyDescent="0.25">
      <c r="AB1307">
        <v>1305</v>
      </c>
      <c r="AC1307" t="str">
        <f t="shared" si="260"/>
        <v/>
      </c>
      <c r="AD1307" t="str">
        <f>IFERROR(IF(MATCH($AC1301,$P:$P,0)&gt;0,CONCATENATE("id_subcategoria: '",INDEX($W:$W,MATCH($AC1301,$P:$P,0)),"',"),0),"")</f>
        <v>id_subcategoria: '37',</v>
      </c>
    </row>
    <row r="1308" spans="28:30" x14ac:dyDescent="0.25">
      <c r="AB1308">
        <v>1306</v>
      </c>
      <c r="AC1308" t="str">
        <f t="shared" si="260"/>
        <v/>
      </c>
      <c r="AD1308" t="str">
        <f>IFERROR(IF(MATCH($AC1301,$P:$P,0)&gt;0,CONCATENATE("precio: ",INDEX($X:$X,MATCH($AC1301,$P:$P,0)),","),0),"")</f>
        <v>precio: 3000,</v>
      </c>
    </row>
    <row r="1309" spans="28:30" x14ac:dyDescent="0.25">
      <c r="AB1309">
        <v>1307</v>
      </c>
      <c r="AC1309" t="str">
        <f t="shared" si="260"/>
        <v/>
      </c>
      <c r="AD1309" t="str">
        <f>IFERROR(IF(MATCH($AC1301,$P:$P,0)&gt;0,CONCATENATE("video: ",IF(OR(INDEX($Y:$Y,MATCH($AC1301,$P:$P,0))=0,INDEX($Y:$Y,MATCH($AC1301,$P:$P,0))=" ",INDEX($Y:$Y,MATCH($AC1301,$P:$P,0))=""),CONCATENATE(CHAR(39),CHAR(39)),CONCATENATE(CHAR(39),INDEX($Y:$Y,MATCH($AC1301,$P:$P,0)),CHAR(39))),","),0),"")</f>
        <v>video: '',</v>
      </c>
    </row>
    <row r="1310" spans="28:30" x14ac:dyDescent="0.25">
      <c r="AB1310">
        <v>1308</v>
      </c>
      <c r="AC1310" t="str">
        <f t="shared" si="260"/>
        <v/>
      </c>
      <c r="AD1310" t="str">
        <f>IFERROR(IF(MATCH($AC1301,$P:$P,0)&gt;0,CONCATENATE("disponible: ",INDEX($Z:$Z,MATCH($AC1301,$P:$P,0)),","),0),"")</f>
        <v>disponible: 'si',</v>
      </c>
    </row>
    <row r="1311" spans="28:30" x14ac:dyDescent="0.25">
      <c r="AB1311">
        <v>1309</v>
      </c>
      <c r="AC1311" t="str">
        <f t="shared" si="260"/>
        <v/>
      </c>
      <c r="AD1311" t="str">
        <f>IFERROR(IF(MATCH($AC1301,$P:$P,0)&gt;0,"},",0),"")</f>
        <v>},</v>
      </c>
    </row>
    <row r="1312" spans="28:30" x14ac:dyDescent="0.25">
      <c r="AB1312">
        <v>1310</v>
      </c>
      <c r="AC1312">
        <f t="shared" si="260"/>
        <v>120</v>
      </c>
      <c r="AD1312" t="str">
        <f>IFERROR(IF(MATCH($AC1312,$P:$P,0)&gt;0,"{",0),"")</f>
        <v>{</v>
      </c>
    </row>
    <row r="1313" spans="28:30" x14ac:dyDescent="0.25">
      <c r="AB1313">
        <v>1311</v>
      </c>
      <c r="AC1313" t="str">
        <f t="shared" si="260"/>
        <v/>
      </c>
      <c r="AD1313" t="str">
        <f>IFERROR(IF(MATCH($AC1312,$P:$P,0)&gt;0,CONCATENATE("id_articulo: ",$AC1312,","),0),"")</f>
        <v>id_articulo: 120,</v>
      </c>
    </row>
    <row r="1314" spans="28:30" x14ac:dyDescent="0.25">
      <c r="AB1314">
        <v>1312</v>
      </c>
      <c r="AC1314" t="str">
        <f t="shared" si="260"/>
        <v/>
      </c>
      <c r="AD1314" t="str">
        <f>IFERROR(IF(MATCH($AC1312,$P:$P,0)&gt;0,CONCATENATE("nombre: '",INDEX($Q:$Q,MATCH($AC1312,$P:$P,0)),"',"),0),"")</f>
        <v>nombre: 'Flor de Jasmín Jabón de Baño Kai Essentials - 125 g',</v>
      </c>
    </row>
    <row r="1315" spans="28:30" x14ac:dyDescent="0.25">
      <c r="AB1315">
        <v>1313</v>
      </c>
      <c r="AC1315" t="str">
        <f t="shared" si="260"/>
        <v/>
      </c>
      <c r="AD1315" t="str">
        <f>IFERROR(IF(MATCH($AC1312,$P:$P,0)&gt;0,CONCATENATE("descripcion: '",INDEX($R:$R,MATCH($AC1312,$P:$P,0)),"',"),0),"")</f>
        <v>descripcion: 'El jazmín puede ayudar a darle un aspecto juvenil a la piel. Es muy eficaz para igualar el tono de la piel y reducir la aparición de manchas de la edad. Ayuda a tratar la piel seca y proporciona una hidratación natural que no obstruye los poros.',</v>
      </c>
    </row>
    <row r="1316" spans="28:30" x14ac:dyDescent="0.25">
      <c r="AB1316">
        <v>1314</v>
      </c>
      <c r="AC1316" t="str">
        <f t="shared" si="260"/>
        <v/>
      </c>
      <c r="AD1316" t="str">
        <f>IFERROR(IF(MATCH($AC1312,$P:$P,0)&gt;0,CONCATENATE("descripcion_larga: '",INDEX($S:$S,MATCH($AC1312,$P:$P,0)),"',"),0),"")</f>
        <v>descripcion_larga: '0',</v>
      </c>
    </row>
    <row r="1317" spans="28:30" x14ac:dyDescent="0.25">
      <c r="AB1317">
        <v>1315</v>
      </c>
      <c r="AC1317" t="str">
        <f t="shared" si="260"/>
        <v/>
      </c>
      <c r="AD1317" t="str">
        <f>IFERROR(IF(MATCH($AC1312,$P:$P,0)&gt;0,CONCATENATE("id_categoria: '",INDEX($V:$V,MATCH($AC1312,$P:$P,0)),"',"),0),"")</f>
        <v>id_categoria: '7',</v>
      </c>
    </row>
    <row r="1318" spans="28:30" x14ac:dyDescent="0.25">
      <c r="AB1318">
        <v>1316</v>
      </c>
      <c r="AC1318" t="str">
        <f t="shared" si="260"/>
        <v/>
      </c>
      <c r="AD1318" t="str">
        <f>IFERROR(IF(MATCH($AC1312,$P:$P,0)&gt;0,CONCATENATE("id_subcategoria: '",INDEX($W:$W,MATCH($AC1312,$P:$P,0)),"',"),0),"")</f>
        <v>id_subcategoria: '37',</v>
      </c>
    </row>
    <row r="1319" spans="28:30" x14ac:dyDescent="0.25">
      <c r="AB1319">
        <v>1317</v>
      </c>
      <c r="AC1319" t="str">
        <f t="shared" si="260"/>
        <v/>
      </c>
      <c r="AD1319" t="str">
        <f>IFERROR(IF(MATCH($AC1312,$P:$P,0)&gt;0,CONCATENATE("precio: ",INDEX($X:$X,MATCH($AC1312,$P:$P,0)),","),0),"")</f>
        <v>precio: 3000,</v>
      </c>
    </row>
    <row r="1320" spans="28:30" x14ac:dyDescent="0.25">
      <c r="AB1320">
        <v>1318</v>
      </c>
      <c r="AC1320" t="str">
        <f t="shared" si="260"/>
        <v/>
      </c>
      <c r="AD1320" t="str">
        <f>IFERROR(IF(MATCH($AC1312,$P:$P,0)&gt;0,CONCATENATE("video: ",IF(OR(INDEX($Y:$Y,MATCH($AC1312,$P:$P,0))=0,INDEX($Y:$Y,MATCH($AC1312,$P:$P,0))=" ",INDEX($Y:$Y,MATCH($AC1312,$P:$P,0))=""),CONCATENATE(CHAR(39),CHAR(39)),CONCATENATE(CHAR(39),INDEX($Y:$Y,MATCH($AC1312,$P:$P,0)),CHAR(39))),","),0),"")</f>
        <v>video: '',</v>
      </c>
    </row>
    <row r="1321" spans="28:30" x14ac:dyDescent="0.25">
      <c r="AB1321">
        <v>1319</v>
      </c>
      <c r="AC1321" t="str">
        <f t="shared" si="260"/>
        <v/>
      </c>
      <c r="AD1321" t="str">
        <f>IFERROR(IF(MATCH($AC1312,$P:$P,0)&gt;0,CONCATENATE("disponible: ",INDEX($Z:$Z,MATCH($AC1312,$P:$P,0)),","),0),"")</f>
        <v>disponible: 'si',</v>
      </c>
    </row>
    <row r="1322" spans="28:30" x14ac:dyDescent="0.25">
      <c r="AB1322">
        <v>1320</v>
      </c>
      <c r="AC1322" t="str">
        <f t="shared" si="260"/>
        <v/>
      </c>
      <c r="AD1322" t="str">
        <f>IFERROR(IF(MATCH($AC1312,$P:$P,0)&gt;0,"},",0),"")</f>
        <v>},</v>
      </c>
    </row>
    <row r="1323" spans="28:30" x14ac:dyDescent="0.25">
      <c r="AB1323">
        <v>1321</v>
      </c>
      <c r="AC1323">
        <f t="shared" si="260"/>
        <v>121</v>
      </c>
      <c r="AD1323" t="str">
        <f>IFERROR(IF(MATCH($AC1323,$P:$P,0)&gt;0,"{",0),"")</f>
        <v>{</v>
      </c>
    </row>
    <row r="1324" spans="28:30" x14ac:dyDescent="0.25">
      <c r="AB1324">
        <v>1322</v>
      </c>
      <c r="AC1324" t="str">
        <f t="shared" si="260"/>
        <v/>
      </c>
      <c r="AD1324" t="str">
        <f>IFERROR(IF(MATCH($AC1323,$P:$P,0)&gt;0,CONCATENATE("id_articulo: ",$AC1323,","),0),"")</f>
        <v>id_articulo: 121,</v>
      </c>
    </row>
    <row r="1325" spans="28:30" x14ac:dyDescent="0.25">
      <c r="AB1325">
        <v>1323</v>
      </c>
      <c r="AC1325" t="str">
        <f t="shared" si="260"/>
        <v/>
      </c>
      <c r="AD1325" t="str">
        <f>IFERROR(IF(MATCH($AC1323,$P:$P,0)&gt;0,CONCATENATE("nombre: '",INDEX($Q:$Q,MATCH($AC1323,$P:$P,0)),"',"),0),"")</f>
        <v>nombre: 'Árbol de Té y Romero Jabón de Baño Kai Essentials - 125 g',</v>
      </c>
    </row>
    <row r="1326" spans="28:30" x14ac:dyDescent="0.25">
      <c r="AB1326">
        <v>1324</v>
      </c>
      <c r="AC1326" t="str">
        <f t="shared" si="260"/>
        <v/>
      </c>
      <c r="AD1326" t="str">
        <f>IFERROR(IF(MATCH($AC1323,$P:$P,0)&gt;0,CONCATENATE("descripcion: '",INDEX($R:$R,MATCH($AC1323,$P:$P,0)),"',"),0),"")</f>
        <v>descripcion: 'Es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row>
    <row r="1327" spans="28:30" x14ac:dyDescent="0.25">
      <c r="AB1327">
        <v>1325</v>
      </c>
      <c r="AC1327" t="str">
        <f t="shared" si="260"/>
        <v/>
      </c>
      <c r="AD1327" t="str">
        <f>IFERROR(IF(MATCH($AC1323,$P:$P,0)&gt;0,CONCATENATE("descripcion_larga: '",INDEX($S:$S,MATCH($AC1323,$P:$P,0)),"',"),0),"")</f>
        <v>descripcion_larga: '0',</v>
      </c>
    </row>
    <row r="1328" spans="28:30" x14ac:dyDescent="0.25">
      <c r="AB1328">
        <v>1326</v>
      </c>
      <c r="AC1328" t="str">
        <f t="shared" si="260"/>
        <v/>
      </c>
      <c r="AD1328" t="str">
        <f>IFERROR(IF(MATCH($AC1323,$P:$P,0)&gt;0,CONCATENATE("id_categoria: '",INDEX($V:$V,MATCH($AC1323,$P:$P,0)),"',"),0),"")</f>
        <v>id_categoria: '7',</v>
      </c>
    </row>
    <row r="1329" spans="28:30" x14ac:dyDescent="0.25">
      <c r="AB1329">
        <v>1327</v>
      </c>
      <c r="AC1329" t="str">
        <f t="shared" si="260"/>
        <v/>
      </c>
      <c r="AD1329" t="str">
        <f>IFERROR(IF(MATCH($AC1323,$P:$P,0)&gt;0,CONCATENATE("id_subcategoria: '",INDEX($W:$W,MATCH($AC1323,$P:$P,0)),"',"),0),"")</f>
        <v>id_subcategoria: '37',</v>
      </c>
    </row>
    <row r="1330" spans="28:30" x14ac:dyDescent="0.25">
      <c r="AB1330">
        <v>1328</v>
      </c>
      <c r="AC1330" t="str">
        <f t="shared" si="260"/>
        <v/>
      </c>
      <c r="AD1330" t="str">
        <f>IFERROR(IF(MATCH($AC1323,$P:$P,0)&gt;0,CONCATENATE("precio: ",INDEX($X:$X,MATCH($AC1323,$P:$P,0)),","),0),"")</f>
        <v>precio: 3000,</v>
      </c>
    </row>
    <row r="1331" spans="28:30" x14ac:dyDescent="0.25">
      <c r="AB1331">
        <v>1329</v>
      </c>
      <c r="AC1331" t="str">
        <f t="shared" si="260"/>
        <v/>
      </c>
      <c r="AD1331" t="str">
        <f>IFERROR(IF(MATCH($AC1323,$P:$P,0)&gt;0,CONCATENATE("video: ",IF(OR(INDEX($Y:$Y,MATCH($AC1323,$P:$P,0))=0,INDEX($Y:$Y,MATCH($AC1323,$P:$P,0))=" ",INDEX($Y:$Y,MATCH($AC1323,$P:$P,0))=""),CONCATENATE(CHAR(39),CHAR(39)),CONCATENATE(CHAR(39),INDEX($Y:$Y,MATCH($AC1323,$P:$P,0)),CHAR(39))),","),0),"")</f>
        <v>video: '',</v>
      </c>
    </row>
    <row r="1332" spans="28:30" x14ac:dyDescent="0.25">
      <c r="AB1332">
        <v>1330</v>
      </c>
      <c r="AC1332" t="str">
        <f t="shared" si="260"/>
        <v/>
      </c>
      <c r="AD1332" t="str">
        <f>IFERROR(IF(MATCH($AC1323,$P:$P,0)&gt;0,CONCATENATE("disponible: ",INDEX($Z:$Z,MATCH($AC1323,$P:$P,0)),","),0),"")</f>
        <v>disponible: 'si',</v>
      </c>
    </row>
    <row r="1333" spans="28:30" x14ac:dyDescent="0.25">
      <c r="AB1333">
        <v>1331</v>
      </c>
      <c r="AC1333" t="str">
        <f t="shared" si="260"/>
        <v/>
      </c>
      <c r="AD1333" t="str">
        <f>IFERROR(IF(MATCH($AC1323,$P:$P,0)&gt;0,"},",0),"")</f>
        <v>},</v>
      </c>
    </row>
    <row r="1334" spans="28:30" x14ac:dyDescent="0.25">
      <c r="AB1334">
        <v>1332</v>
      </c>
      <c r="AC1334">
        <f t="shared" si="260"/>
        <v>122</v>
      </c>
      <c r="AD1334" t="str">
        <f>IFERROR(IF(MATCH($AC1334,$P:$P,0)&gt;0,"{",0),"")</f>
        <v>{</v>
      </c>
    </row>
    <row r="1335" spans="28:30" x14ac:dyDescent="0.25">
      <c r="AB1335">
        <v>1333</v>
      </c>
      <c r="AC1335" t="str">
        <f t="shared" si="260"/>
        <v/>
      </c>
      <c r="AD1335" t="str">
        <f>IFERROR(IF(MATCH($AC1334,$P:$P,0)&gt;0,CONCATENATE("id_articulo: ",$AC1334,","),0),"")</f>
        <v>id_articulo: 122,</v>
      </c>
    </row>
    <row r="1336" spans="28:30" x14ac:dyDescent="0.25">
      <c r="AB1336">
        <v>1334</v>
      </c>
      <c r="AC1336" t="str">
        <f t="shared" si="260"/>
        <v/>
      </c>
      <c r="AD1336" t="str">
        <f>IFERROR(IF(MATCH($AC1334,$P:$P,0)&gt;0,CONCATENATE("nombre: '",INDEX($Q:$Q,MATCH($AC1334,$P:$P,0)),"',"),0),"")</f>
        <v>nombre: 'Aceite de Almendras Jabón de Baño Kai Essentials - 125 g',</v>
      </c>
    </row>
    <row r="1337" spans="28:30" x14ac:dyDescent="0.25">
      <c r="AB1337">
        <v>1335</v>
      </c>
      <c r="AC1337" t="str">
        <f t="shared" si="260"/>
        <v/>
      </c>
      <c r="AD1337" t="str">
        <f>IFERROR(IF(MATCH($AC1334,$P:$P,0)&gt;0,CONCATENATE("descripcion: '",INDEX($R:$R,MATCH($AC1334,$P:$P,0)),"',"),0),"")</f>
        <v>descripcion: 'El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row>
    <row r="1338" spans="28:30" x14ac:dyDescent="0.25">
      <c r="AB1338">
        <v>1336</v>
      </c>
      <c r="AC1338" t="str">
        <f t="shared" si="260"/>
        <v/>
      </c>
      <c r="AD1338" t="str">
        <f>IFERROR(IF(MATCH($AC1334,$P:$P,0)&gt;0,CONCATENATE("descripcion_larga: '",INDEX($S:$S,MATCH($AC1334,$P:$P,0)),"',"),0),"")</f>
        <v>descripcion_larga: '0',</v>
      </c>
    </row>
    <row r="1339" spans="28:30" x14ac:dyDescent="0.25">
      <c r="AB1339">
        <v>1337</v>
      </c>
      <c r="AC1339" t="str">
        <f t="shared" si="260"/>
        <v/>
      </c>
      <c r="AD1339" t="str">
        <f>IFERROR(IF(MATCH($AC1334,$P:$P,0)&gt;0,CONCATENATE("id_categoria: '",INDEX($V:$V,MATCH($AC1334,$P:$P,0)),"',"),0),"")</f>
        <v>id_categoria: '7',</v>
      </c>
    </row>
    <row r="1340" spans="28:30" x14ac:dyDescent="0.25">
      <c r="AB1340">
        <v>1338</v>
      </c>
      <c r="AC1340" t="str">
        <f t="shared" si="260"/>
        <v/>
      </c>
      <c r="AD1340" t="str">
        <f>IFERROR(IF(MATCH($AC1334,$P:$P,0)&gt;0,CONCATENATE("id_subcategoria: '",INDEX($W:$W,MATCH($AC1334,$P:$P,0)),"',"),0),"")</f>
        <v>id_subcategoria: '37',</v>
      </c>
    </row>
    <row r="1341" spans="28:30" x14ac:dyDescent="0.25">
      <c r="AB1341">
        <v>1339</v>
      </c>
      <c r="AC1341" t="str">
        <f t="shared" si="260"/>
        <v/>
      </c>
      <c r="AD1341" t="str">
        <f>IFERROR(IF(MATCH($AC1334,$P:$P,0)&gt;0,CONCATENATE("precio: ",INDEX($X:$X,MATCH($AC1334,$P:$P,0)),","),0),"")</f>
        <v>precio: 3000,</v>
      </c>
    </row>
    <row r="1342" spans="28:30" x14ac:dyDescent="0.25">
      <c r="AB1342">
        <v>1340</v>
      </c>
      <c r="AC1342" t="str">
        <f t="shared" si="260"/>
        <v/>
      </c>
      <c r="AD1342" t="str">
        <f>IFERROR(IF(MATCH($AC1334,$P:$P,0)&gt;0,CONCATENATE("video: ",IF(OR(INDEX($Y:$Y,MATCH($AC1334,$P:$P,0))=0,INDEX($Y:$Y,MATCH($AC1334,$P:$P,0))=" ",INDEX($Y:$Y,MATCH($AC1334,$P:$P,0))=""),CONCATENATE(CHAR(39),CHAR(39)),CONCATENATE(CHAR(39),INDEX($Y:$Y,MATCH($AC1334,$P:$P,0)),CHAR(39))),","),0),"")</f>
        <v>video: '',</v>
      </c>
    </row>
    <row r="1343" spans="28:30" x14ac:dyDescent="0.25">
      <c r="AB1343">
        <v>1341</v>
      </c>
      <c r="AC1343" t="str">
        <f t="shared" si="260"/>
        <v/>
      </c>
      <c r="AD1343" t="str">
        <f>IFERROR(IF(MATCH($AC1334,$P:$P,0)&gt;0,CONCATENATE("disponible: ",INDEX($Z:$Z,MATCH($AC1334,$P:$P,0)),","),0),"")</f>
        <v>disponible: 'si',</v>
      </c>
    </row>
    <row r="1344" spans="28:30" x14ac:dyDescent="0.25">
      <c r="AB1344">
        <v>1342</v>
      </c>
      <c r="AC1344" t="str">
        <f t="shared" si="260"/>
        <v/>
      </c>
      <c r="AD1344" t="str">
        <f>IFERROR(IF(MATCH($AC1334,$P:$P,0)&gt;0,"},",0),"")</f>
        <v>},</v>
      </c>
    </row>
    <row r="1345" spans="28:30" x14ac:dyDescent="0.25">
      <c r="AB1345">
        <v>1343</v>
      </c>
      <c r="AC1345">
        <f t="shared" si="260"/>
        <v>123</v>
      </c>
      <c r="AD1345" t="str">
        <f>IFERROR(IF(MATCH($AC1345,$P:$P,0)&gt;0,"{",0),"")</f>
        <v/>
      </c>
    </row>
    <row r="1346" spans="28:30" x14ac:dyDescent="0.25">
      <c r="AB1346">
        <v>1344</v>
      </c>
      <c r="AC1346" t="str">
        <f t="shared" si="260"/>
        <v/>
      </c>
      <c r="AD1346" t="str">
        <f>IFERROR(IF(MATCH($AC1345,$P:$P,0)&gt;0,CONCATENATE("id_articulo: ",$AC1345,","),0),"")</f>
        <v/>
      </c>
    </row>
    <row r="1347" spans="28:30" x14ac:dyDescent="0.25">
      <c r="AB1347">
        <v>1345</v>
      </c>
      <c r="AC1347" t="str">
        <f t="shared" si="260"/>
        <v/>
      </c>
      <c r="AD1347" t="str">
        <f>IFERROR(IF(MATCH($AC1345,$P:$P,0)&gt;0,CONCATENATE("nombre: '",INDEX($Q:$Q,MATCH($AC1345,$P:$P,0)),"',"),0),"")</f>
        <v/>
      </c>
    </row>
    <row r="1348" spans="28:30" x14ac:dyDescent="0.25">
      <c r="AB1348">
        <v>1346</v>
      </c>
      <c r="AC1348" t="str">
        <f t="shared" si="260"/>
        <v/>
      </c>
      <c r="AD1348" t="str">
        <f>IFERROR(IF(MATCH($AC1345,$P:$P,0)&gt;0,CONCATENATE("descripcion: '",INDEX($R:$R,MATCH($AC1345,$P:$P,0)),"',"),0),"")</f>
        <v/>
      </c>
    </row>
    <row r="1349" spans="28:30" x14ac:dyDescent="0.25">
      <c r="AB1349">
        <v>1347</v>
      </c>
      <c r="AC1349" t="str">
        <f t="shared" ref="AC1349:AC1412" si="261">IF(AB1348/11=INT(AB1348/11),AB1348/11+1,"")</f>
        <v/>
      </c>
      <c r="AD1349" t="str">
        <f>IFERROR(IF(MATCH($AC1345,$P:$P,0)&gt;0,CONCATENATE("descripcion_larga: '",INDEX($S:$S,MATCH($AC1345,$P:$P,0)),"',"),0),"")</f>
        <v/>
      </c>
    </row>
    <row r="1350" spans="28:30" x14ac:dyDescent="0.25">
      <c r="AB1350">
        <v>1348</v>
      </c>
      <c r="AC1350" t="str">
        <f t="shared" si="261"/>
        <v/>
      </c>
      <c r="AD1350" t="str">
        <f>IFERROR(IF(MATCH($AC1345,$P:$P,0)&gt;0,CONCATENATE("id_categoria: '",INDEX($V:$V,MATCH($AC1345,$P:$P,0)),"',"),0),"")</f>
        <v/>
      </c>
    </row>
    <row r="1351" spans="28:30" x14ac:dyDescent="0.25">
      <c r="AB1351">
        <v>1349</v>
      </c>
      <c r="AC1351" t="str">
        <f t="shared" si="261"/>
        <v/>
      </c>
      <c r="AD1351" t="str">
        <f>IFERROR(IF(MATCH($AC1345,$P:$P,0)&gt;0,CONCATENATE("id_subcategoria: '",INDEX($W:$W,MATCH($AC1345,$P:$P,0)),"',"),0),"")</f>
        <v/>
      </c>
    </row>
    <row r="1352" spans="28:30" x14ac:dyDescent="0.25">
      <c r="AB1352">
        <v>1350</v>
      </c>
      <c r="AC1352" t="str">
        <f t="shared" si="261"/>
        <v/>
      </c>
      <c r="AD1352" t="str">
        <f>IFERROR(IF(MATCH($AC1345,$P:$P,0)&gt;0,CONCATENATE("precio: ",INDEX($X:$X,MATCH($AC1345,$P:$P,0)),","),0),"")</f>
        <v/>
      </c>
    </row>
    <row r="1353" spans="28:30" x14ac:dyDescent="0.25">
      <c r="AB1353">
        <v>1351</v>
      </c>
      <c r="AC1353" t="str">
        <f t="shared" si="261"/>
        <v/>
      </c>
      <c r="AD1353" t="str">
        <f>IFERROR(IF(MATCH($AC1345,$P:$P,0)&gt;0,CONCATENATE("video: ",IF(OR(INDEX($Y:$Y,MATCH($AC1345,$P:$P,0))=0,INDEX($Y:$Y,MATCH($AC1345,$P:$P,0))=" ",INDEX($Y:$Y,MATCH($AC1345,$P:$P,0))=""),CONCATENATE(CHAR(39),CHAR(39)),CONCATENATE(CHAR(39),INDEX($Y:$Y,MATCH($AC1345,$P:$P,0)),CHAR(39))),","),0),"")</f>
        <v/>
      </c>
    </row>
    <row r="1354" spans="28:30" x14ac:dyDescent="0.25">
      <c r="AB1354">
        <v>1352</v>
      </c>
      <c r="AC1354" t="str">
        <f t="shared" si="261"/>
        <v/>
      </c>
      <c r="AD1354" t="str">
        <f>IFERROR(IF(MATCH($AC1345,$P:$P,0)&gt;0,CONCATENATE("disponible: ",INDEX($Z:$Z,MATCH($AC1345,$P:$P,0)),","),0),"")</f>
        <v/>
      </c>
    </row>
    <row r="1355" spans="28:30" x14ac:dyDescent="0.25">
      <c r="AB1355">
        <v>1353</v>
      </c>
      <c r="AC1355" t="str">
        <f t="shared" si="261"/>
        <v/>
      </c>
      <c r="AD1355" t="str">
        <f>IFERROR(IF(MATCH($AC1345,$P:$P,0)&gt;0,"},",0),"")</f>
        <v/>
      </c>
    </row>
    <row r="1356" spans="28:30" x14ac:dyDescent="0.25">
      <c r="AB1356">
        <v>1354</v>
      </c>
      <c r="AC1356">
        <f t="shared" si="261"/>
        <v>124</v>
      </c>
      <c r="AD1356" t="str">
        <f>IFERROR(IF(MATCH($AC1356,$P:$P,0)&gt;0,"{",0),"")</f>
        <v/>
      </c>
    </row>
    <row r="1357" spans="28:30" x14ac:dyDescent="0.25">
      <c r="AB1357">
        <v>1355</v>
      </c>
      <c r="AC1357" t="str">
        <f t="shared" si="261"/>
        <v/>
      </c>
      <c r="AD1357" t="str">
        <f>IFERROR(IF(MATCH($AC1356,$P:$P,0)&gt;0,CONCATENATE("id_articulo: ",$AC1356,","),0),"")</f>
        <v/>
      </c>
    </row>
    <row r="1358" spans="28:30" x14ac:dyDescent="0.25">
      <c r="AB1358">
        <v>1356</v>
      </c>
      <c r="AC1358" t="str">
        <f t="shared" si="261"/>
        <v/>
      </c>
      <c r="AD1358" t="str">
        <f>IFERROR(IF(MATCH($AC1356,$P:$P,0)&gt;0,CONCATENATE("nombre: '",INDEX($Q:$Q,MATCH($AC1356,$P:$P,0)),"',"),0),"")</f>
        <v/>
      </c>
    </row>
    <row r="1359" spans="28:30" x14ac:dyDescent="0.25">
      <c r="AB1359">
        <v>1357</v>
      </c>
      <c r="AC1359" t="str">
        <f t="shared" si="261"/>
        <v/>
      </c>
      <c r="AD1359" t="str">
        <f>IFERROR(IF(MATCH($AC1356,$P:$P,0)&gt;0,CONCATENATE("descripcion: '",INDEX($R:$R,MATCH($AC1356,$P:$P,0)),"',"),0),"")</f>
        <v/>
      </c>
    </row>
    <row r="1360" spans="28:30" x14ac:dyDescent="0.25">
      <c r="AB1360">
        <v>1358</v>
      </c>
      <c r="AC1360" t="str">
        <f t="shared" si="261"/>
        <v/>
      </c>
      <c r="AD1360" t="str">
        <f>IFERROR(IF(MATCH($AC1356,$P:$P,0)&gt;0,CONCATENATE("descripcion_larga: '",INDEX($S:$S,MATCH($AC1356,$P:$P,0)),"',"),0),"")</f>
        <v/>
      </c>
    </row>
    <row r="1361" spans="28:30" x14ac:dyDescent="0.25">
      <c r="AB1361">
        <v>1359</v>
      </c>
      <c r="AC1361" t="str">
        <f t="shared" si="261"/>
        <v/>
      </c>
      <c r="AD1361" t="str">
        <f>IFERROR(IF(MATCH($AC1356,$P:$P,0)&gt;0,CONCATENATE("id_categoria: '",INDEX($V:$V,MATCH($AC1356,$P:$P,0)),"',"),0),"")</f>
        <v/>
      </c>
    </row>
    <row r="1362" spans="28:30" x14ac:dyDescent="0.25">
      <c r="AB1362">
        <v>1360</v>
      </c>
      <c r="AC1362" t="str">
        <f t="shared" si="261"/>
        <v/>
      </c>
      <c r="AD1362" t="str">
        <f>IFERROR(IF(MATCH($AC1356,$P:$P,0)&gt;0,CONCATENATE("id_subcategoria: '",INDEX($W:$W,MATCH($AC1356,$P:$P,0)),"',"),0),"")</f>
        <v/>
      </c>
    </row>
    <row r="1363" spans="28:30" x14ac:dyDescent="0.25">
      <c r="AB1363">
        <v>1361</v>
      </c>
      <c r="AC1363" t="str">
        <f t="shared" si="261"/>
        <v/>
      </c>
      <c r="AD1363" t="str">
        <f>IFERROR(IF(MATCH($AC1356,$P:$P,0)&gt;0,CONCATENATE("precio: ",INDEX($X:$X,MATCH($AC1356,$P:$P,0)),","),0),"")</f>
        <v/>
      </c>
    </row>
    <row r="1364" spans="28:30" x14ac:dyDescent="0.25">
      <c r="AB1364">
        <v>1362</v>
      </c>
      <c r="AC1364" t="str">
        <f t="shared" si="261"/>
        <v/>
      </c>
      <c r="AD1364" t="str">
        <f>IFERROR(IF(MATCH($AC1356,$P:$P,0)&gt;0,CONCATENATE("video: ",IF(OR(INDEX($Y:$Y,MATCH($AC1356,$P:$P,0))=0,INDEX($Y:$Y,MATCH($AC1356,$P:$P,0))=" ",INDEX($Y:$Y,MATCH($AC1356,$P:$P,0))=""),CONCATENATE(CHAR(39),CHAR(39)),CONCATENATE(CHAR(39),INDEX($Y:$Y,MATCH($AC1356,$P:$P,0)),CHAR(39))),","),0),"")</f>
        <v/>
      </c>
    </row>
    <row r="1365" spans="28:30" x14ac:dyDescent="0.25">
      <c r="AB1365">
        <v>1363</v>
      </c>
      <c r="AC1365" t="str">
        <f t="shared" si="261"/>
        <v/>
      </c>
      <c r="AD1365" t="str">
        <f>IFERROR(IF(MATCH($AC1356,$P:$P,0)&gt;0,CONCATENATE("disponible: ",INDEX($Z:$Z,MATCH($AC1356,$P:$P,0)),","),0),"")</f>
        <v/>
      </c>
    </row>
    <row r="1366" spans="28:30" x14ac:dyDescent="0.25">
      <c r="AB1366">
        <v>1364</v>
      </c>
      <c r="AC1366" t="str">
        <f t="shared" si="261"/>
        <v/>
      </c>
      <c r="AD1366" t="str">
        <f>IFERROR(IF(MATCH($AC1356,$P:$P,0)&gt;0,"},",0),"")</f>
        <v/>
      </c>
    </row>
    <row r="1367" spans="28:30" x14ac:dyDescent="0.25">
      <c r="AB1367">
        <v>1365</v>
      </c>
      <c r="AC1367">
        <f t="shared" si="261"/>
        <v>125</v>
      </c>
      <c r="AD1367" t="str">
        <f>IFERROR(IF(MATCH($AC1367,$P:$P,0)&gt;0,"{",0),"")</f>
        <v/>
      </c>
    </row>
    <row r="1368" spans="28:30" x14ac:dyDescent="0.25">
      <c r="AB1368">
        <v>1366</v>
      </c>
      <c r="AC1368" t="str">
        <f t="shared" si="261"/>
        <v/>
      </c>
      <c r="AD1368" t="str">
        <f>IFERROR(IF(MATCH($AC1367,$P:$P,0)&gt;0,CONCATENATE("id_articulo: ",$AC1367,","),0),"")</f>
        <v/>
      </c>
    </row>
    <row r="1369" spans="28:30" x14ac:dyDescent="0.25">
      <c r="AB1369">
        <v>1367</v>
      </c>
      <c r="AC1369" t="str">
        <f t="shared" si="261"/>
        <v/>
      </c>
      <c r="AD1369" t="str">
        <f>IFERROR(IF(MATCH($AC1367,$P:$P,0)&gt;0,CONCATENATE("nombre: '",INDEX($Q:$Q,MATCH($AC1367,$P:$P,0)),"',"),0),"")</f>
        <v/>
      </c>
    </row>
    <row r="1370" spans="28:30" x14ac:dyDescent="0.25">
      <c r="AB1370">
        <v>1368</v>
      </c>
      <c r="AC1370" t="str">
        <f t="shared" si="261"/>
        <v/>
      </c>
      <c r="AD1370" t="str">
        <f>IFERROR(IF(MATCH($AC1367,$P:$P,0)&gt;0,CONCATENATE("descripcion: '",INDEX($R:$R,MATCH($AC1367,$P:$P,0)),"',"),0),"")</f>
        <v/>
      </c>
    </row>
    <row r="1371" spans="28:30" x14ac:dyDescent="0.25">
      <c r="AB1371">
        <v>1369</v>
      </c>
      <c r="AC1371" t="str">
        <f t="shared" si="261"/>
        <v/>
      </c>
      <c r="AD1371" t="str">
        <f>IFERROR(IF(MATCH($AC1367,$P:$P,0)&gt;0,CONCATENATE("descripcion_larga: '",INDEX($S:$S,MATCH($AC1367,$P:$P,0)),"',"),0),"")</f>
        <v/>
      </c>
    </row>
    <row r="1372" spans="28:30" x14ac:dyDescent="0.25">
      <c r="AB1372">
        <v>1370</v>
      </c>
      <c r="AC1372" t="str">
        <f t="shared" si="261"/>
        <v/>
      </c>
      <c r="AD1372" t="str">
        <f>IFERROR(IF(MATCH($AC1367,$P:$P,0)&gt;0,CONCATENATE("id_categoria: '",INDEX($V:$V,MATCH($AC1367,$P:$P,0)),"',"),0),"")</f>
        <v/>
      </c>
    </row>
    <row r="1373" spans="28:30" x14ac:dyDescent="0.25">
      <c r="AB1373">
        <v>1371</v>
      </c>
      <c r="AC1373" t="str">
        <f t="shared" si="261"/>
        <v/>
      </c>
      <c r="AD1373" t="str">
        <f>IFERROR(IF(MATCH($AC1367,$P:$P,0)&gt;0,CONCATENATE("id_subcategoria: '",INDEX($W:$W,MATCH($AC1367,$P:$P,0)),"',"),0),"")</f>
        <v/>
      </c>
    </row>
    <row r="1374" spans="28:30" x14ac:dyDescent="0.25">
      <c r="AB1374">
        <v>1372</v>
      </c>
      <c r="AC1374" t="str">
        <f t="shared" si="261"/>
        <v/>
      </c>
      <c r="AD1374" t="str">
        <f>IFERROR(IF(MATCH($AC1367,$P:$P,0)&gt;0,CONCATENATE("precio: ",INDEX($X:$X,MATCH($AC1367,$P:$P,0)),","),0),"")</f>
        <v/>
      </c>
    </row>
    <row r="1375" spans="28:30" x14ac:dyDescent="0.25">
      <c r="AB1375">
        <v>1373</v>
      </c>
      <c r="AC1375" t="str">
        <f t="shared" si="261"/>
        <v/>
      </c>
      <c r="AD1375" t="str">
        <f>IFERROR(IF(MATCH($AC1367,$P:$P,0)&gt;0,CONCATENATE("video: ",IF(OR(INDEX($Y:$Y,MATCH($AC1367,$P:$P,0))=0,INDEX($Y:$Y,MATCH($AC1367,$P:$P,0))=" ",INDEX($Y:$Y,MATCH($AC1367,$P:$P,0))=""),CONCATENATE(CHAR(39),CHAR(39)),CONCATENATE(CHAR(39),INDEX($Y:$Y,MATCH($AC1367,$P:$P,0)),CHAR(39))),","),0),"")</f>
        <v/>
      </c>
    </row>
    <row r="1376" spans="28:30" x14ac:dyDescent="0.25">
      <c r="AB1376">
        <v>1374</v>
      </c>
      <c r="AC1376" t="str">
        <f t="shared" si="261"/>
        <v/>
      </c>
      <c r="AD1376" t="str">
        <f>IFERROR(IF(MATCH($AC1367,$P:$P,0)&gt;0,CONCATENATE("disponible: ",INDEX($Z:$Z,MATCH($AC1367,$P:$P,0)),","),0),"")</f>
        <v/>
      </c>
    </row>
    <row r="1377" spans="28:30" x14ac:dyDescent="0.25">
      <c r="AB1377">
        <v>1375</v>
      </c>
      <c r="AC1377" t="str">
        <f t="shared" si="261"/>
        <v/>
      </c>
      <c r="AD1377" t="str">
        <f>IFERROR(IF(MATCH($AC1367,$P:$P,0)&gt;0,"},",0),"")</f>
        <v/>
      </c>
    </row>
    <row r="1378" spans="28:30" x14ac:dyDescent="0.25">
      <c r="AB1378">
        <v>1376</v>
      </c>
      <c r="AC1378">
        <f t="shared" si="261"/>
        <v>126</v>
      </c>
      <c r="AD1378" t="str">
        <f>IFERROR(IF(MATCH($AC1378,$P:$P,0)&gt;0,"{",0),"")</f>
        <v/>
      </c>
    </row>
    <row r="1379" spans="28:30" x14ac:dyDescent="0.25">
      <c r="AB1379">
        <v>1377</v>
      </c>
      <c r="AC1379" t="str">
        <f t="shared" si="261"/>
        <v/>
      </c>
      <c r="AD1379" t="str">
        <f>IFERROR(IF(MATCH($AC1378,$P:$P,0)&gt;0,CONCATENATE("id_articulo: ",$AC1378,","),0),"")</f>
        <v/>
      </c>
    </row>
    <row r="1380" spans="28:30" x14ac:dyDescent="0.25">
      <c r="AB1380">
        <v>1378</v>
      </c>
      <c r="AC1380" t="str">
        <f t="shared" si="261"/>
        <v/>
      </c>
      <c r="AD1380" t="str">
        <f>IFERROR(IF(MATCH($AC1378,$P:$P,0)&gt;0,CONCATENATE("nombre: '",INDEX($Q:$Q,MATCH($AC1378,$P:$P,0)),"',"),0),"")</f>
        <v/>
      </c>
    </row>
    <row r="1381" spans="28:30" x14ac:dyDescent="0.25">
      <c r="AB1381">
        <v>1379</v>
      </c>
      <c r="AC1381" t="str">
        <f t="shared" si="261"/>
        <v/>
      </c>
      <c r="AD1381" t="str">
        <f>IFERROR(IF(MATCH($AC1378,$P:$P,0)&gt;0,CONCATENATE("descripcion: '",INDEX($R:$R,MATCH($AC1378,$P:$P,0)),"',"),0),"")</f>
        <v/>
      </c>
    </row>
    <row r="1382" spans="28:30" x14ac:dyDescent="0.25">
      <c r="AB1382">
        <v>1380</v>
      </c>
      <c r="AC1382" t="str">
        <f t="shared" si="261"/>
        <v/>
      </c>
      <c r="AD1382" t="str">
        <f>IFERROR(IF(MATCH($AC1378,$P:$P,0)&gt;0,CONCATENATE("descripcion_larga: '",INDEX($S:$S,MATCH($AC1378,$P:$P,0)),"',"),0),"")</f>
        <v/>
      </c>
    </row>
    <row r="1383" spans="28:30" x14ac:dyDescent="0.25">
      <c r="AB1383">
        <v>1381</v>
      </c>
      <c r="AC1383" t="str">
        <f t="shared" si="261"/>
        <v/>
      </c>
      <c r="AD1383" t="str">
        <f>IFERROR(IF(MATCH($AC1378,$P:$P,0)&gt;0,CONCATENATE("id_categoria: '",INDEX($V:$V,MATCH($AC1378,$P:$P,0)),"',"),0),"")</f>
        <v/>
      </c>
    </row>
    <row r="1384" spans="28:30" x14ac:dyDescent="0.25">
      <c r="AB1384">
        <v>1382</v>
      </c>
      <c r="AC1384" t="str">
        <f t="shared" si="261"/>
        <v/>
      </c>
      <c r="AD1384" t="str">
        <f>IFERROR(IF(MATCH($AC1378,$P:$P,0)&gt;0,CONCATENATE("id_subcategoria: '",INDEX($W:$W,MATCH($AC1378,$P:$P,0)),"',"),0),"")</f>
        <v/>
      </c>
    </row>
    <row r="1385" spans="28:30" x14ac:dyDescent="0.25">
      <c r="AB1385">
        <v>1383</v>
      </c>
      <c r="AC1385" t="str">
        <f t="shared" si="261"/>
        <v/>
      </c>
      <c r="AD1385" t="str">
        <f>IFERROR(IF(MATCH($AC1378,$P:$P,0)&gt;0,CONCATENATE("precio: ",INDEX($X:$X,MATCH($AC1378,$P:$P,0)),","),0),"")</f>
        <v/>
      </c>
    </row>
    <row r="1386" spans="28:30" x14ac:dyDescent="0.25">
      <c r="AB1386">
        <v>1384</v>
      </c>
      <c r="AC1386" t="str">
        <f t="shared" si="261"/>
        <v/>
      </c>
      <c r="AD1386" t="str">
        <f>IFERROR(IF(MATCH($AC1378,$P:$P,0)&gt;0,CONCATENATE("video: ",IF(OR(INDEX($Y:$Y,MATCH($AC1378,$P:$P,0))=0,INDEX($Y:$Y,MATCH($AC1378,$P:$P,0))=" ",INDEX($Y:$Y,MATCH($AC1378,$P:$P,0))=""),CONCATENATE(CHAR(39),CHAR(39)),CONCATENATE(CHAR(39),INDEX($Y:$Y,MATCH($AC1378,$P:$P,0)),CHAR(39))),","),0),"")</f>
        <v/>
      </c>
    </row>
    <row r="1387" spans="28:30" x14ac:dyDescent="0.25">
      <c r="AB1387">
        <v>1385</v>
      </c>
      <c r="AC1387" t="str">
        <f t="shared" si="261"/>
        <v/>
      </c>
      <c r="AD1387" t="str">
        <f>IFERROR(IF(MATCH($AC1378,$P:$P,0)&gt;0,CONCATENATE("disponible: ",INDEX($Z:$Z,MATCH($AC1378,$P:$P,0)),","),0),"")</f>
        <v/>
      </c>
    </row>
    <row r="1388" spans="28:30" x14ac:dyDescent="0.25">
      <c r="AB1388">
        <v>1386</v>
      </c>
      <c r="AC1388" t="str">
        <f t="shared" si="261"/>
        <v/>
      </c>
      <c r="AD1388" t="str">
        <f>IFERROR(IF(MATCH($AC1378,$P:$P,0)&gt;0,"},",0),"")</f>
        <v/>
      </c>
    </row>
    <row r="1389" spans="28:30" x14ac:dyDescent="0.25">
      <c r="AB1389">
        <v>1387</v>
      </c>
      <c r="AC1389">
        <f t="shared" si="261"/>
        <v>127</v>
      </c>
      <c r="AD1389" t="str">
        <f>IFERROR(IF(MATCH($AC1389,$P:$P,0)&gt;0,"{",0),"")</f>
        <v/>
      </c>
    </row>
    <row r="1390" spans="28:30" x14ac:dyDescent="0.25">
      <c r="AB1390">
        <v>1388</v>
      </c>
      <c r="AC1390" t="str">
        <f t="shared" si="261"/>
        <v/>
      </c>
      <c r="AD1390" t="str">
        <f>IFERROR(IF(MATCH($AC1389,$P:$P,0)&gt;0,CONCATENATE("id_articulo: ",$AC1389,","),0),"")</f>
        <v/>
      </c>
    </row>
    <row r="1391" spans="28:30" x14ac:dyDescent="0.25">
      <c r="AB1391">
        <v>1389</v>
      </c>
      <c r="AC1391" t="str">
        <f t="shared" si="261"/>
        <v/>
      </c>
      <c r="AD1391" t="str">
        <f>IFERROR(IF(MATCH($AC1389,$P:$P,0)&gt;0,CONCATENATE("nombre: '",INDEX($Q:$Q,MATCH($AC1389,$P:$P,0)),"',"),0),"")</f>
        <v/>
      </c>
    </row>
    <row r="1392" spans="28:30" x14ac:dyDescent="0.25">
      <c r="AB1392">
        <v>1390</v>
      </c>
      <c r="AC1392" t="str">
        <f t="shared" si="261"/>
        <v/>
      </c>
      <c r="AD1392" t="str">
        <f>IFERROR(IF(MATCH($AC1389,$P:$P,0)&gt;0,CONCATENATE("descripcion: '",INDEX($R:$R,MATCH($AC1389,$P:$P,0)),"',"),0),"")</f>
        <v/>
      </c>
    </row>
    <row r="1393" spans="28:30" x14ac:dyDescent="0.25">
      <c r="AB1393">
        <v>1391</v>
      </c>
      <c r="AC1393" t="str">
        <f t="shared" si="261"/>
        <v/>
      </c>
      <c r="AD1393" t="str">
        <f>IFERROR(IF(MATCH($AC1389,$P:$P,0)&gt;0,CONCATENATE("descripcion_larga: '",INDEX($S:$S,MATCH($AC1389,$P:$P,0)),"',"),0),"")</f>
        <v/>
      </c>
    </row>
    <row r="1394" spans="28:30" x14ac:dyDescent="0.25">
      <c r="AB1394">
        <v>1392</v>
      </c>
      <c r="AC1394" t="str">
        <f t="shared" si="261"/>
        <v/>
      </c>
      <c r="AD1394" t="str">
        <f>IFERROR(IF(MATCH($AC1389,$P:$P,0)&gt;0,CONCATENATE("id_categoria: '",INDEX($V:$V,MATCH($AC1389,$P:$P,0)),"',"),0),"")</f>
        <v/>
      </c>
    </row>
    <row r="1395" spans="28:30" x14ac:dyDescent="0.25">
      <c r="AB1395">
        <v>1393</v>
      </c>
      <c r="AC1395" t="str">
        <f t="shared" si="261"/>
        <v/>
      </c>
      <c r="AD1395" t="str">
        <f>IFERROR(IF(MATCH($AC1389,$P:$P,0)&gt;0,CONCATENATE("id_subcategoria: '",INDEX($W:$W,MATCH($AC1389,$P:$P,0)),"',"),0),"")</f>
        <v/>
      </c>
    </row>
    <row r="1396" spans="28:30" x14ac:dyDescent="0.25">
      <c r="AB1396">
        <v>1394</v>
      </c>
      <c r="AC1396" t="str">
        <f t="shared" si="261"/>
        <v/>
      </c>
      <c r="AD1396" t="str">
        <f>IFERROR(IF(MATCH($AC1389,$P:$P,0)&gt;0,CONCATENATE("precio: ",INDEX($X:$X,MATCH($AC1389,$P:$P,0)),","),0),"")</f>
        <v/>
      </c>
    </row>
    <row r="1397" spans="28:30" x14ac:dyDescent="0.25">
      <c r="AB1397">
        <v>1395</v>
      </c>
      <c r="AC1397" t="str">
        <f t="shared" si="261"/>
        <v/>
      </c>
      <c r="AD1397" t="str">
        <f>IFERROR(IF(MATCH($AC1389,$P:$P,0)&gt;0,CONCATENATE("video: ",IF(OR(INDEX($Y:$Y,MATCH($AC1389,$P:$P,0))=0,INDEX($Y:$Y,MATCH($AC1389,$P:$P,0))=" ",INDEX($Y:$Y,MATCH($AC1389,$P:$P,0))=""),CONCATENATE(CHAR(39),CHAR(39)),CONCATENATE(CHAR(39),INDEX($Y:$Y,MATCH($AC1389,$P:$P,0)),CHAR(39))),","),0),"")</f>
        <v/>
      </c>
    </row>
    <row r="1398" spans="28:30" x14ac:dyDescent="0.25">
      <c r="AB1398">
        <v>1396</v>
      </c>
      <c r="AC1398" t="str">
        <f t="shared" si="261"/>
        <v/>
      </c>
      <c r="AD1398" t="str">
        <f>IFERROR(IF(MATCH($AC1389,$P:$P,0)&gt;0,CONCATENATE("disponible: ",INDEX($Z:$Z,MATCH($AC1389,$P:$P,0)),","),0),"")</f>
        <v/>
      </c>
    </row>
    <row r="1399" spans="28:30" x14ac:dyDescent="0.25">
      <c r="AB1399">
        <v>1397</v>
      </c>
      <c r="AC1399" t="str">
        <f t="shared" si="261"/>
        <v/>
      </c>
      <c r="AD1399" t="str">
        <f>IFERROR(IF(MATCH($AC1389,$P:$P,0)&gt;0,"},",0),"")</f>
        <v/>
      </c>
    </row>
    <row r="1400" spans="28:30" x14ac:dyDescent="0.25">
      <c r="AB1400">
        <v>1398</v>
      </c>
      <c r="AC1400">
        <f t="shared" si="261"/>
        <v>128</v>
      </c>
      <c r="AD1400" t="str">
        <f>IFERROR(IF(MATCH($AC1400,$P:$P,0)&gt;0,"{",0),"")</f>
        <v/>
      </c>
    </row>
    <row r="1401" spans="28:30" x14ac:dyDescent="0.25">
      <c r="AB1401">
        <v>1399</v>
      </c>
      <c r="AC1401" t="str">
        <f t="shared" si="261"/>
        <v/>
      </c>
      <c r="AD1401" t="str">
        <f>IFERROR(IF(MATCH($AC1400,$P:$P,0)&gt;0,CONCATENATE("id_articulo: ",$AC1400,","),0),"")</f>
        <v/>
      </c>
    </row>
    <row r="1402" spans="28:30" x14ac:dyDescent="0.25">
      <c r="AB1402">
        <v>1400</v>
      </c>
      <c r="AC1402" t="str">
        <f t="shared" si="261"/>
        <v/>
      </c>
      <c r="AD1402" t="str">
        <f>IFERROR(IF(MATCH($AC1400,$P:$P,0)&gt;0,CONCATENATE("nombre: '",INDEX($Q:$Q,MATCH($AC1400,$P:$P,0)),"',"),0),"")</f>
        <v/>
      </c>
    </row>
    <row r="1403" spans="28:30" x14ac:dyDescent="0.25">
      <c r="AB1403">
        <v>1401</v>
      </c>
      <c r="AC1403" t="str">
        <f t="shared" si="261"/>
        <v/>
      </c>
      <c r="AD1403" t="str">
        <f>IFERROR(IF(MATCH($AC1400,$P:$P,0)&gt;0,CONCATENATE("descripcion: '",INDEX($R:$R,MATCH($AC1400,$P:$P,0)),"',"),0),"")</f>
        <v/>
      </c>
    </row>
    <row r="1404" spans="28:30" x14ac:dyDescent="0.25">
      <c r="AB1404">
        <v>1402</v>
      </c>
      <c r="AC1404" t="str">
        <f t="shared" si="261"/>
        <v/>
      </c>
      <c r="AD1404" t="str">
        <f>IFERROR(IF(MATCH($AC1400,$P:$P,0)&gt;0,CONCATENATE("descripcion_larga: '",INDEX($S:$S,MATCH($AC1400,$P:$P,0)),"',"),0),"")</f>
        <v/>
      </c>
    </row>
    <row r="1405" spans="28:30" x14ac:dyDescent="0.25">
      <c r="AB1405">
        <v>1403</v>
      </c>
      <c r="AC1405" t="str">
        <f t="shared" si="261"/>
        <v/>
      </c>
      <c r="AD1405" t="str">
        <f>IFERROR(IF(MATCH($AC1400,$P:$P,0)&gt;0,CONCATENATE("id_categoria: '",INDEX($V:$V,MATCH($AC1400,$P:$P,0)),"',"),0),"")</f>
        <v/>
      </c>
    </row>
    <row r="1406" spans="28:30" x14ac:dyDescent="0.25">
      <c r="AB1406">
        <v>1404</v>
      </c>
      <c r="AC1406" t="str">
        <f t="shared" si="261"/>
        <v/>
      </c>
      <c r="AD1406" t="str">
        <f>IFERROR(IF(MATCH($AC1400,$P:$P,0)&gt;0,CONCATENATE("id_subcategoria: '",INDEX($W:$W,MATCH($AC1400,$P:$P,0)),"',"),0),"")</f>
        <v/>
      </c>
    </row>
    <row r="1407" spans="28:30" x14ac:dyDescent="0.25">
      <c r="AB1407">
        <v>1405</v>
      </c>
      <c r="AC1407" t="str">
        <f t="shared" si="261"/>
        <v/>
      </c>
      <c r="AD1407" t="str">
        <f>IFERROR(IF(MATCH($AC1400,$P:$P,0)&gt;0,CONCATENATE("precio: ",INDEX($X:$X,MATCH($AC1400,$P:$P,0)),","),0),"")</f>
        <v/>
      </c>
    </row>
    <row r="1408" spans="28:30" x14ac:dyDescent="0.25">
      <c r="AB1408">
        <v>1406</v>
      </c>
      <c r="AC1408" t="str">
        <f t="shared" si="261"/>
        <v/>
      </c>
      <c r="AD1408" t="str">
        <f>IFERROR(IF(MATCH($AC1400,$P:$P,0)&gt;0,CONCATENATE("video: ",IF(OR(INDEX($Y:$Y,MATCH($AC1400,$P:$P,0))=0,INDEX($Y:$Y,MATCH($AC1400,$P:$P,0))=" ",INDEX($Y:$Y,MATCH($AC1400,$P:$P,0))=""),CONCATENATE(CHAR(39),CHAR(39)),CONCATENATE(CHAR(39),INDEX($Y:$Y,MATCH($AC1400,$P:$P,0)),CHAR(39))),","),0),"")</f>
        <v/>
      </c>
    </row>
    <row r="1409" spans="28:30" x14ac:dyDescent="0.25">
      <c r="AB1409">
        <v>1407</v>
      </c>
      <c r="AC1409" t="str">
        <f t="shared" si="261"/>
        <v/>
      </c>
      <c r="AD1409" t="str">
        <f>IFERROR(IF(MATCH($AC1400,$P:$P,0)&gt;0,CONCATENATE("disponible: ",INDEX($Z:$Z,MATCH($AC1400,$P:$P,0)),","),0),"")</f>
        <v/>
      </c>
    </row>
    <row r="1410" spans="28:30" x14ac:dyDescent="0.25">
      <c r="AB1410">
        <v>1408</v>
      </c>
      <c r="AC1410" t="str">
        <f t="shared" si="261"/>
        <v/>
      </c>
      <c r="AD1410" t="str">
        <f>IFERROR(IF(MATCH($AC1400,$P:$P,0)&gt;0,"},",0),"")</f>
        <v/>
      </c>
    </row>
    <row r="1411" spans="28:30" x14ac:dyDescent="0.25">
      <c r="AB1411">
        <v>1409</v>
      </c>
      <c r="AC1411">
        <f t="shared" si="261"/>
        <v>129</v>
      </c>
      <c r="AD1411" t="str">
        <f>IFERROR(IF(MATCH($AC1411,$P:$P,0)&gt;0,"{",0),"")</f>
        <v/>
      </c>
    </row>
    <row r="1412" spans="28:30" x14ac:dyDescent="0.25">
      <c r="AB1412">
        <v>1410</v>
      </c>
      <c r="AC1412" t="str">
        <f t="shared" si="261"/>
        <v/>
      </c>
      <c r="AD1412" t="str">
        <f>IFERROR(IF(MATCH($AC1411,$P:$P,0)&gt;0,CONCATENATE("id_articulo: ",$AC1411,","),0),"")</f>
        <v/>
      </c>
    </row>
    <row r="1413" spans="28:30" x14ac:dyDescent="0.25">
      <c r="AB1413">
        <v>1411</v>
      </c>
      <c r="AC1413" t="str">
        <f t="shared" ref="AC1413:AC1476" si="262">IF(AB1412/11=INT(AB1412/11),AB1412/11+1,"")</f>
        <v/>
      </c>
      <c r="AD1413" t="str">
        <f>IFERROR(IF(MATCH($AC1411,$P:$P,0)&gt;0,CONCATENATE("nombre: '",INDEX($Q:$Q,MATCH($AC1411,$P:$P,0)),"',"),0),"")</f>
        <v/>
      </c>
    </row>
    <row r="1414" spans="28:30" x14ac:dyDescent="0.25">
      <c r="AB1414">
        <v>1412</v>
      </c>
      <c r="AC1414" t="str">
        <f t="shared" si="262"/>
        <v/>
      </c>
      <c r="AD1414" t="str">
        <f>IFERROR(IF(MATCH($AC1411,$P:$P,0)&gt;0,CONCATENATE("descripcion: '",INDEX($R:$R,MATCH($AC1411,$P:$P,0)),"',"),0),"")</f>
        <v/>
      </c>
    </row>
    <row r="1415" spans="28:30" x14ac:dyDescent="0.25">
      <c r="AB1415">
        <v>1413</v>
      </c>
      <c r="AC1415" t="str">
        <f t="shared" si="262"/>
        <v/>
      </c>
      <c r="AD1415" t="str">
        <f>IFERROR(IF(MATCH($AC1411,$P:$P,0)&gt;0,CONCATENATE("descripcion_larga: '",INDEX($S:$S,MATCH($AC1411,$P:$P,0)),"',"),0),"")</f>
        <v/>
      </c>
    </row>
    <row r="1416" spans="28:30" x14ac:dyDescent="0.25">
      <c r="AB1416">
        <v>1414</v>
      </c>
      <c r="AC1416" t="str">
        <f t="shared" si="262"/>
        <v/>
      </c>
      <c r="AD1416" t="str">
        <f>IFERROR(IF(MATCH($AC1411,$P:$P,0)&gt;0,CONCATENATE("id_categoria: '",INDEX($V:$V,MATCH($AC1411,$P:$P,0)),"',"),0),"")</f>
        <v/>
      </c>
    </row>
    <row r="1417" spans="28:30" x14ac:dyDescent="0.25">
      <c r="AB1417">
        <v>1415</v>
      </c>
      <c r="AC1417" t="str">
        <f t="shared" si="262"/>
        <v/>
      </c>
      <c r="AD1417" t="str">
        <f>IFERROR(IF(MATCH($AC1411,$P:$P,0)&gt;0,CONCATENATE("id_subcategoria: '",INDEX($W:$W,MATCH($AC1411,$P:$P,0)),"',"),0),"")</f>
        <v/>
      </c>
    </row>
    <row r="1418" spans="28:30" x14ac:dyDescent="0.25">
      <c r="AB1418">
        <v>1416</v>
      </c>
      <c r="AC1418" t="str">
        <f t="shared" si="262"/>
        <v/>
      </c>
      <c r="AD1418" t="str">
        <f>IFERROR(IF(MATCH($AC1411,$P:$P,0)&gt;0,CONCATENATE("precio: ",INDEX($X:$X,MATCH($AC1411,$P:$P,0)),","),0),"")</f>
        <v/>
      </c>
    </row>
    <row r="1419" spans="28:30" x14ac:dyDescent="0.25">
      <c r="AB1419">
        <v>1417</v>
      </c>
      <c r="AC1419" t="str">
        <f t="shared" si="262"/>
        <v/>
      </c>
      <c r="AD1419" t="str">
        <f>IFERROR(IF(MATCH($AC1411,$P:$P,0)&gt;0,CONCATENATE("video: ",IF(OR(INDEX($Y:$Y,MATCH($AC1411,$P:$P,0))=0,INDEX($Y:$Y,MATCH($AC1411,$P:$P,0))=" ",INDEX($Y:$Y,MATCH($AC1411,$P:$P,0))=""),CONCATENATE(CHAR(39),CHAR(39)),CONCATENATE(CHAR(39),INDEX($Y:$Y,MATCH($AC1411,$P:$P,0)),CHAR(39))),","),0),"")</f>
        <v/>
      </c>
    </row>
    <row r="1420" spans="28:30" x14ac:dyDescent="0.25">
      <c r="AB1420">
        <v>1418</v>
      </c>
      <c r="AC1420" t="str">
        <f t="shared" si="262"/>
        <v/>
      </c>
      <c r="AD1420" t="str">
        <f>IFERROR(IF(MATCH($AC1411,$P:$P,0)&gt;0,CONCATENATE("disponible: ",INDEX($Z:$Z,MATCH($AC1411,$P:$P,0)),","),0),"")</f>
        <v/>
      </c>
    </row>
    <row r="1421" spans="28:30" x14ac:dyDescent="0.25">
      <c r="AB1421">
        <v>1419</v>
      </c>
      <c r="AC1421" t="str">
        <f t="shared" si="262"/>
        <v/>
      </c>
      <c r="AD1421" t="str">
        <f>IFERROR(IF(MATCH($AC1411,$P:$P,0)&gt;0,"},",0),"")</f>
        <v/>
      </c>
    </row>
    <row r="1422" spans="28:30" x14ac:dyDescent="0.25">
      <c r="AB1422">
        <v>1420</v>
      </c>
      <c r="AC1422">
        <f t="shared" si="262"/>
        <v>130</v>
      </c>
      <c r="AD1422" t="str">
        <f>IFERROR(IF(MATCH($AC1422,$P:$P,0)&gt;0,"{",0),"")</f>
        <v/>
      </c>
    </row>
    <row r="1423" spans="28:30" x14ac:dyDescent="0.25">
      <c r="AB1423">
        <v>1421</v>
      </c>
      <c r="AC1423" t="str">
        <f t="shared" si="262"/>
        <v/>
      </c>
      <c r="AD1423" t="str">
        <f>IFERROR(IF(MATCH($AC1422,$P:$P,0)&gt;0,CONCATENATE("id_articulo: ",$AC1422,","),0),"")</f>
        <v/>
      </c>
    </row>
    <row r="1424" spans="28:30" x14ac:dyDescent="0.25">
      <c r="AB1424">
        <v>1422</v>
      </c>
      <c r="AC1424" t="str">
        <f t="shared" si="262"/>
        <v/>
      </c>
      <c r="AD1424" t="str">
        <f>IFERROR(IF(MATCH($AC1422,$P:$P,0)&gt;0,CONCATENATE("nombre: '",INDEX($Q:$Q,MATCH($AC1422,$P:$P,0)),"',"),0),"")</f>
        <v/>
      </c>
    </row>
    <row r="1425" spans="28:30" x14ac:dyDescent="0.25">
      <c r="AB1425">
        <v>1423</v>
      </c>
      <c r="AC1425" t="str">
        <f t="shared" si="262"/>
        <v/>
      </c>
      <c r="AD1425" t="str">
        <f>IFERROR(IF(MATCH($AC1422,$P:$P,0)&gt;0,CONCATENATE("descripcion: '",INDEX($R:$R,MATCH($AC1422,$P:$P,0)),"',"),0),"")</f>
        <v/>
      </c>
    </row>
    <row r="1426" spans="28:30" x14ac:dyDescent="0.25">
      <c r="AB1426">
        <v>1424</v>
      </c>
      <c r="AC1426" t="str">
        <f t="shared" si="262"/>
        <v/>
      </c>
      <c r="AD1426" t="str">
        <f>IFERROR(IF(MATCH($AC1422,$P:$P,0)&gt;0,CONCATENATE("descripcion_larga: '",INDEX($S:$S,MATCH($AC1422,$P:$P,0)),"',"),0),"")</f>
        <v/>
      </c>
    </row>
    <row r="1427" spans="28:30" x14ac:dyDescent="0.25">
      <c r="AB1427">
        <v>1425</v>
      </c>
      <c r="AC1427" t="str">
        <f t="shared" si="262"/>
        <v/>
      </c>
      <c r="AD1427" t="str">
        <f>IFERROR(IF(MATCH($AC1422,$P:$P,0)&gt;0,CONCATENATE("id_categoria: '",INDEX($V:$V,MATCH($AC1422,$P:$P,0)),"',"),0),"")</f>
        <v/>
      </c>
    </row>
    <row r="1428" spans="28:30" x14ac:dyDescent="0.25">
      <c r="AB1428">
        <v>1426</v>
      </c>
      <c r="AC1428" t="str">
        <f t="shared" si="262"/>
        <v/>
      </c>
      <c r="AD1428" t="str">
        <f>IFERROR(IF(MATCH($AC1422,$P:$P,0)&gt;0,CONCATENATE("id_subcategoria: '",INDEX($W:$W,MATCH($AC1422,$P:$P,0)),"',"),0),"")</f>
        <v/>
      </c>
    </row>
    <row r="1429" spans="28:30" x14ac:dyDescent="0.25">
      <c r="AB1429">
        <v>1427</v>
      </c>
      <c r="AC1429" t="str">
        <f t="shared" si="262"/>
        <v/>
      </c>
      <c r="AD1429" t="str">
        <f>IFERROR(IF(MATCH($AC1422,$P:$P,0)&gt;0,CONCATENATE("precio: ",INDEX($X:$X,MATCH($AC1422,$P:$P,0)),","),0),"")</f>
        <v/>
      </c>
    </row>
    <row r="1430" spans="28:30" x14ac:dyDescent="0.25">
      <c r="AB1430">
        <v>1428</v>
      </c>
      <c r="AC1430" t="str">
        <f t="shared" si="262"/>
        <v/>
      </c>
      <c r="AD1430" t="str">
        <f>IFERROR(IF(MATCH($AC1422,$P:$P,0)&gt;0,CONCATENATE("video: ",IF(OR(INDEX($Y:$Y,MATCH($AC1422,$P:$P,0))=0,INDEX($Y:$Y,MATCH($AC1422,$P:$P,0))=" ",INDEX($Y:$Y,MATCH($AC1422,$P:$P,0))=""),CONCATENATE(CHAR(39),CHAR(39)),CONCATENATE(CHAR(39),INDEX($Y:$Y,MATCH($AC1422,$P:$P,0)),CHAR(39))),","),0),"")</f>
        <v/>
      </c>
    </row>
    <row r="1431" spans="28:30" x14ac:dyDescent="0.25">
      <c r="AB1431">
        <v>1429</v>
      </c>
      <c r="AC1431" t="str">
        <f t="shared" si="262"/>
        <v/>
      </c>
      <c r="AD1431" t="str">
        <f>IFERROR(IF(MATCH($AC1422,$P:$P,0)&gt;0,CONCATENATE("disponible: ",INDEX($Z:$Z,MATCH($AC1422,$P:$P,0)),","),0),"")</f>
        <v/>
      </c>
    </row>
    <row r="1432" spans="28:30" x14ac:dyDescent="0.25">
      <c r="AB1432">
        <v>1430</v>
      </c>
      <c r="AC1432" t="str">
        <f t="shared" si="262"/>
        <v/>
      </c>
      <c r="AD1432" t="str">
        <f>IFERROR(IF(MATCH($AC1422,$P:$P,0)&gt;0,"},",0),"")</f>
        <v/>
      </c>
    </row>
    <row r="1433" spans="28:30" x14ac:dyDescent="0.25">
      <c r="AB1433">
        <v>1431</v>
      </c>
      <c r="AC1433">
        <f t="shared" si="262"/>
        <v>131</v>
      </c>
      <c r="AD1433" t="str">
        <f>IFERROR(IF(MATCH($AC1433,$P:$P,0)&gt;0,"{",0),"")</f>
        <v/>
      </c>
    </row>
    <row r="1434" spans="28:30" x14ac:dyDescent="0.25">
      <c r="AB1434">
        <v>1432</v>
      </c>
      <c r="AC1434" t="str">
        <f t="shared" si="262"/>
        <v/>
      </c>
      <c r="AD1434" t="str">
        <f>IFERROR(IF(MATCH($AC1433,$P:$P,0)&gt;0,CONCATENATE("id_articulo: ",$AC1433,","),0),"")</f>
        <v/>
      </c>
    </row>
    <row r="1435" spans="28:30" x14ac:dyDescent="0.25">
      <c r="AB1435">
        <v>1433</v>
      </c>
      <c r="AC1435" t="str">
        <f t="shared" si="262"/>
        <v/>
      </c>
      <c r="AD1435" t="str">
        <f>IFERROR(IF(MATCH($AC1433,$P:$P,0)&gt;0,CONCATENATE("nombre: '",INDEX($Q:$Q,MATCH($AC1433,$P:$P,0)),"',"),0),"")</f>
        <v/>
      </c>
    </row>
    <row r="1436" spans="28:30" x14ac:dyDescent="0.25">
      <c r="AB1436">
        <v>1434</v>
      </c>
      <c r="AC1436" t="str">
        <f t="shared" si="262"/>
        <v/>
      </c>
      <c r="AD1436" t="str">
        <f>IFERROR(IF(MATCH($AC1433,$P:$P,0)&gt;0,CONCATENATE("descripcion: '",INDEX($R:$R,MATCH($AC1433,$P:$P,0)),"',"),0),"")</f>
        <v/>
      </c>
    </row>
    <row r="1437" spans="28:30" x14ac:dyDescent="0.25">
      <c r="AB1437">
        <v>1435</v>
      </c>
      <c r="AC1437" t="str">
        <f t="shared" si="262"/>
        <v/>
      </c>
      <c r="AD1437" t="str">
        <f>IFERROR(IF(MATCH($AC1433,$P:$P,0)&gt;0,CONCATENATE("descripcion_larga: '",INDEX($S:$S,MATCH($AC1433,$P:$P,0)),"',"),0),"")</f>
        <v/>
      </c>
    </row>
    <row r="1438" spans="28:30" x14ac:dyDescent="0.25">
      <c r="AB1438">
        <v>1436</v>
      </c>
      <c r="AC1438" t="str">
        <f t="shared" si="262"/>
        <v/>
      </c>
      <c r="AD1438" t="str">
        <f>IFERROR(IF(MATCH($AC1433,$P:$P,0)&gt;0,CONCATENATE("id_categoria: '",INDEX($V:$V,MATCH($AC1433,$P:$P,0)),"',"),0),"")</f>
        <v/>
      </c>
    </row>
    <row r="1439" spans="28:30" x14ac:dyDescent="0.25">
      <c r="AB1439">
        <v>1437</v>
      </c>
      <c r="AC1439" t="str">
        <f t="shared" si="262"/>
        <v/>
      </c>
      <c r="AD1439" t="str">
        <f>IFERROR(IF(MATCH($AC1433,$P:$P,0)&gt;0,CONCATENATE("id_subcategoria: '",INDEX($W:$W,MATCH($AC1433,$P:$P,0)),"',"),0),"")</f>
        <v/>
      </c>
    </row>
    <row r="1440" spans="28:30" x14ac:dyDescent="0.25">
      <c r="AB1440">
        <v>1438</v>
      </c>
      <c r="AC1440" t="str">
        <f t="shared" si="262"/>
        <v/>
      </c>
      <c r="AD1440" t="str">
        <f>IFERROR(IF(MATCH($AC1433,$P:$P,0)&gt;0,CONCATENATE("precio: ",INDEX($X:$X,MATCH($AC1433,$P:$P,0)),","),0),"")</f>
        <v/>
      </c>
    </row>
    <row r="1441" spans="28:30" x14ac:dyDescent="0.25">
      <c r="AB1441">
        <v>1439</v>
      </c>
      <c r="AC1441" t="str">
        <f t="shared" si="262"/>
        <v/>
      </c>
      <c r="AD1441" t="str">
        <f>IFERROR(IF(MATCH($AC1433,$P:$P,0)&gt;0,CONCATENATE("video: ",IF(OR(INDEX($Y:$Y,MATCH($AC1433,$P:$P,0))=0,INDEX($Y:$Y,MATCH($AC1433,$P:$P,0))=" ",INDEX($Y:$Y,MATCH($AC1433,$P:$P,0))=""),CONCATENATE(CHAR(39),CHAR(39)),CONCATENATE(CHAR(39),INDEX($Y:$Y,MATCH($AC1433,$P:$P,0)),CHAR(39))),","),0),"")</f>
        <v/>
      </c>
    </row>
    <row r="1442" spans="28:30" x14ac:dyDescent="0.25">
      <c r="AB1442">
        <v>1440</v>
      </c>
      <c r="AC1442" t="str">
        <f t="shared" si="262"/>
        <v/>
      </c>
      <c r="AD1442" t="str">
        <f>IFERROR(IF(MATCH($AC1433,$P:$P,0)&gt;0,CONCATENATE("disponible: ",INDEX($Z:$Z,MATCH($AC1433,$P:$P,0)),","),0),"")</f>
        <v/>
      </c>
    </row>
    <row r="1443" spans="28:30" x14ac:dyDescent="0.25">
      <c r="AB1443">
        <v>1441</v>
      </c>
      <c r="AC1443" t="str">
        <f t="shared" si="262"/>
        <v/>
      </c>
      <c r="AD1443" t="str">
        <f>IFERROR(IF(MATCH($AC1433,$P:$P,0)&gt;0,"},",0),"")</f>
        <v/>
      </c>
    </row>
    <row r="1444" spans="28:30" x14ac:dyDescent="0.25">
      <c r="AB1444">
        <v>1442</v>
      </c>
      <c r="AC1444">
        <f t="shared" si="262"/>
        <v>132</v>
      </c>
      <c r="AD1444" t="str">
        <f>IFERROR(IF(MATCH($AC1444,$P:$P,0)&gt;0,"{",0),"")</f>
        <v/>
      </c>
    </row>
    <row r="1445" spans="28:30" x14ac:dyDescent="0.25">
      <c r="AB1445">
        <v>1443</v>
      </c>
      <c r="AC1445" t="str">
        <f t="shared" si="262"/>
        <v/>
      </c>
      <c r="AD1445" t="str">
        <f>IFERROR(IF(MATCH($AC1444,$P:$P,0)&gt;0,CONCATENATE("id_articulo: ",$AC1444,","),0),"")</f>
        <v/>
      </c>
    </row>
    <row r="1446" spans="28:30" x14ac:dyDescent="0.25">
      <c r="AB1446">
        <v>1444</v>
      </c>
      <c r="AC1446" t="str">
        <f t="shared" si="262"/>
        <v/>
      </c>
      <c r="AD1446" t="str">
        <f>IFERROR(IF(MATCH($AC1444,$P:$P,0)&gt;0,CONCATENATE("nombre: '",INDEX($Q:$Q,MATCH($AC1444,$P:$P,0)),"',"),0),"")</f>
        <v/>
      </c>
    </row>
    <row r="1447" spans="28:30" x14ac:dyDescent="0.25">
      <c r="AB1447">
        <v>1445</v>
      </c>
      <c r="AC1447" t="str">
        <f t="shared" si="262"/>
        <v/>
      </c>
      <c r="AD1447" t="str">
        <f>IFERROR(IF(MATCH($AC1444,$P:$P,0)&gt;0,CONCATENATE("descripcion: '",INDEX($R:$R,MATCH($AC1444,$P:$P,0)),"',"),0),"")</f>
        <v/>
      </c>
    </row>
    <row r="1448" spans="28:30" x14ac:dyDescent="0.25">
      <c r="AB1448">
        <v>1446</v>
      </c>
      <c r="AC1448" t="str">
        <f t="shared" si="262"/>
        <v/>
      </c>
      <c r="AD1448" t="str">
        <f>IFERROR(IF(MATCH($AC1444,$P:$P,0)&gt;0,CONCATENATE("descripcion_larga: '",INDEX($S:$S,MATCH($AC1444,$P:$P,0)),"',"),0),"")</f>
        <v/>
      </c>
    </row>
    <row r="1449" spans="28:30" x14ac:dyDescent="0.25">
      <c r="AB1449">
        <v>1447</v>
      </c>
      <c r="AC1449" t="str">
        <f t="shared" si="262"/>
        <v/>
      </c>
      <c r="AD1449" t="str">
        <f>IFERROR(IF(MATCH($AC1444,$P:$P,0)&gt;0,CONCATENATE("id_categoria: '",INDEX($V:$V,MATCH($AC1444,$P:$P,0)),"',"),0),"")</f>
        <v/>
      </c>
    </row>
    <row r="1450" spans="28:30" x14ac:dyDescent="0.25">
      <c r="AB1450">
        <v>1448</v>
      </c>
      <c r="AC1450" t="str">
        <f t="shared" si="262"/>
        <v/>
      </c>
      <c r="AD1450" t="str">
        <f>IFERROR(IF(MATCH($AC1444,$P:$P,0)&gt;0,CONCATENATE("id_subcategoria: '",INDEX($W:$W,MATCH($AC1444,$P:$P,0)),"',"),0),"")</f>
        <v/>
      </c>
    </row>
    <row r="1451" spans="28:30" x14ac:dyDescent="0.25">
      <c r="AB1451">
        <v>1449</v>
      </c>
      <c r="AC1451" t="str">
        <f t="shared" si="262"/>
        <v/>
      </c>
      <c r="AD1451" t="str">
        <f>IFERROR(IF(MATCH($AC1444,$P:$P,0)&gt;0,CONCATENATE("precio: ",INDEX($X:$X,MATCH($AC1444,$P:$P,0)),","),0),"")</f>
        <v/>
      </c>
    </row>
    <row r="1452" spans="28:30" x14ac:dyDescent="0.25">
      <c r="AB1452">
        <v>1450</v>
      </c>
      <c r="AC1452" t="str">
        <f t="shared" si="262"/>
        <v/>
      </c>
      <c r="AD1452" t="str">
        <f>IFERROR(IF(MATCH($AC1444,$P:$P,0)&gt;0,CONCATENATE("video: ",IF(OR(INDEX($Y:$Y,MATCH($AC1444,$P:$P,0))=0,INDEX($Y:$Y,MATCH($AC1444,$P:$P,0))=" ",INDEX($Y:$Y,MATCH($AC1444,$P:$P,0))=""),CONCATENATE(CHAR(39),CHAR(39)),CONCATENATE(CHAR(39),INDEX($Y:$Y,MATCH($AC1444,$P:$P,0)),CHAR(39))),","),0),"")</f>
        <v/>
      </c>
    </row>
    <row r="1453" spans="28:30" x14ac:dyDescent="0.25">
      <c r="AB1453">
        <v>1451</v>
      </c>
      <c r="AC1453" t="str">
        <f t="shared" si="262"/>
        <v/>
      </c>
      <c r="AD1453" t="str">
        <f>IFERROR(IF(MATCH($AC1444,$P:$P,0)&gt;0,CONCATENATE("disponible: ",INDEX($Z:$Z,MATCH($AC1444,$P:$P,0)),","),0),"")</f>
        <v/>
      </c>
    </row>
    <row r="1454" spans="28:30" x14ac:dyDescent="0.25">
      <c r="AB1454">
        <v>1452</v>
      </c>
      <c r="AC1454" t="str">
        <f t="shared" si="262"/>
        <v/>
      </c>
      <c r="AD1454" t="str">
        <f>IFERROR(IF(MATCH($AC1444,$P:$P,0)&gt;0,"},",0),"")</f>
        <v/>
      </c>
    </row>
    <row r="1455" spans="28:30" x14ac:dyDescent="0.25">
      <c r="AB1455">
        <v>1453</v>
      </c>
      <c r="AC1455">
        <f t="shared" si="262"/>
        <v>133</v>
      </c>
      <c r="AD1455" t="str">
        <f>IFERROR(IF(MATCH($AC1455,$P:$P,0)&gt;0,"{",0),"")</f>
        <v/>
      </c>
    </row>
    <row r="1456" spans="28:30" x14ac:dyDescent="0.25">
      <c r="AB1456">
        <v>1454</v>
      </c>
      <c r="AC1456" t="str">
        <f t="shared" si="262"/>
        <v/>
      </c>
      <c r="AD1456" t="str">
        <f>IFERROR(IF(MATCH($AC1455,$P:$P,0)&gt;0,CONCATENATE("id_articulo: ",$AC1455,","),0),"")</f>
        <v/>
      </c>
    </row>
    <row r="1457" spans="28:30" x14ac:dyDescent="0.25">
      <c r="AB1457">
        <v>1455</v>
      </c>
      <c r="AC1457" t="str">
        <f t="shared" si="262"/>
        <v/>
      </c>
      <c r="AD1457" t="str">
        <f>IFERROR(IF(MATCH($AC1455,$P:$P,0)&gt;0,CONCATENATE("nombre: '",INDEX($Q:$Q,MATCH($AC1455,$P:$P,0)),"',"),0),"")</f>
        <v/>
      </c>
    </row>
    <row r="1458" spans="28:30" x14ac:dyDescent="0.25">
      <c r="AB1458">
        <v>1456</v>
      </c>
      <c r="AC1458" t="str">
        <f t="shared" si="262"/>
        <v/>
      </c>
      <c r="AD1458" t="str">
        <f>IFERROR(IF(MATCH($AC1455,$P:$P,0)&gt;0,CONCATENATE("descripcion: '",INDEX($R:$R,MATCH($AC1455,$P:$P,0)),"',"),0),"")</f>
        <v/>
      </c>
    </row>
    <row r="1459" spans="28:30" x14ac:dyDescent="0.25">
      <c r="AB1459">
        <v>1457</v>
      </c>
      <c r="AC1459" t="str">
        <f t="shared" si="262"/>
        <v/>
      </c>
      <c r="AD1459" t="str">
        <f>IFERROR(IF(MATCH($AC1455,$P:$P,0)&gt;0,CONCATENATE("descripcion_larga: '",INDEX($S:$S,MATCH($AC1455,$P:$P,0)),"',"),0),"")</f>
        <v/>
      </c>
    </row>
    <row r="1460" spans="28:30" x14ac:dyDescent="0.25">
      <c r="AB1460">
        <v>1458</v>
      </c>
      <c r="AC1460" t="str">
        <f t="shared" si="262"/>
        <v/>
      </c>
      <c r="AD1460" t="str">
        <f>IFERROR(IF(MATCH($AC1455,$P:$P,0)&gt;0,CONCATENATE("id_categoria: '",INDEX($V:$V,MATCH($AC1455,$P:$P,0)),"',"),0),"")</f>
        <v/>
      </c>
    </row>
    <row r="1461" spans="28:30" x14ac:dyDescent="0.25">
      <c r="AB1461">
        <v>1459</v>
      </c>
      <c r="AC1461" t="str">
        <f t="shared" si="262"/>
        <v/>
      </c>
      <c r="AD1461" t="str">
        <f>IFERROR(IF(MATCH($AC1455,$P:$P,0)&gt;0,CONCATENATE("id_subcategoria: '",INDEX($W:$W,MATCH($AC1455,$P:$P,0)),"',"),0),"")</f>
        <v/>
      </c>
    </row>
    <row r="1462" spans="28:30" x14ac:dyDescent="0.25">
      <c r="AB1462">
        <v>1460</v>
      </c>
      <c r="AC1462" t="str">
        <f t="shared" si="262"/>
        <v/>
      </c>
      <c r="AD1462" t="str">
        <f>IFERROR(IF(MATCH($AC1455,$P:$P,0)&gt;0,CONCATENATE("precio: ",INDEX($X:$X,MATCH($AC1455,$P:$P,0)),","),0),"")</f>
        <v/>
      </c>
    </row>
    <row r="1463" spans="28:30" x14ac:dyDescent="0.25">
      <c r="AB1463">
        <v>1461</v>
      </c>
      <c r="AC1463" t="str">
        <f t="shared" si="262"/>
        <v/>
      </c>
      <c r="AD1463" t="str">
        <f>IFERROR(IF(MATCH($AC1455,$P:$P,0)&gt;0,CONCATENATE("video: ",IF(OR(INDEX($Y:$Y,MATCH($AC1455,$P:$P,0))=0,INDEX($Y:$Y,MATCH($AC1455,$P:$P,0))=" ",INDEX($Y:$Y,MATCH($AC1455,$P:$P,0))=""),CONCATENATE(CHAR(39),CHAR(39)),CONCATENATE(CHAR(39),INDEX($Y:$Y,MATCH($AC1455,$P:$P,0)),CHAR(39))),","),0),"")</f>
        <v/>
      </c>
    </row>
    <row r="1464" spans="28:30" x14ac:dyDescent="0.25">
      <c r="AB1464">
        <v>1462</v>
      </c>
      <c r="AC1464" t="str">
        <f t="shared" si="262"/>
        <v/>
      </c>
      <c r="AD1464" t="str">
        <f>IFERROR(IF(MATCH($AC1455,$P:$P,0)&gt;0,CONCATENATE("disponible: ",INDEX($Z:$Z,MATCH($AC1455,$P:$P,0)),","),0),"")</f>
        <v/>
      </c>
    </row>
    <row r="1465" spans="28:30" x14ac:dyDescent="0.25">
      <c r="AB1465">
        <v>1463</v>
      </c>
      <c r="AC1465" t="str">
        <f t="shared" si="262"/>
        <v/>
      </c>
      <c r="AD1465" t="str">
        <f>IFERROR(IF(MATCH($AC1455,$P:$P,0)&gt;0,"},",0),"")</f>
        <v/>
      </c>
    </row>
    <row r="1466" spans="28:30" x14ac:dyDescent="0.25">
      <c r="AB1466">
        <v>1464</v>
      </c>
      <c r="AC1466">
        <f t="shared" si="262"/>
        <v>134</v>
      </c>
      <c r="AD1466" t="str">
        <f>IFERROR(IF(MATCH($AC1466,$P:$P,0)&gt;0,"{",0),"")</f>
        <v/>
      </c>
    </row>
    <row r="1467" spans="28:30" x14ac:dyDescent="0.25">
      <c r="AB1467">
        <v>1465</v>
      </c>
      <c r="AC1467" t="str">
        <f t="shared" si="262"/>
        <v/>
      </c>
      <c r="AD1467" t="str">
        <f>IFERROR(IF(MATCH($AC1466,$P:$P,0)&gt;0,CONCATENATE("id_articulo: ",$AC1466,","),0),"")</f>
        <v/>
      </c>
    </row>
    <row r="1468" spans="28:30" x14ac:dyDescent="0.25">
      <c r="AB1468">
        <v>1466</v>
      </c>
      <c r="AC1468" t="str">
        <f t="shared" si="262"/>
        <v/>
      </c>
      <c r="AD1468" t="str">
        <f>IFERROR(IF(MATCH($AC1466,$P:$P,0)&gt;0,CONCATENATE("nombre: '",INDEX($Q:$Q,MATCH($AC1466,$P:$P,0)),"',"),0),"")</f>
        <v/>
      </c>
    </row>
    <row r="1469" spans="28:30" x14ac:dyDescent="0.25">
      <c r="AB1469">
        <v>1467</v>
      </c>
      <c r="AC1469" t="str">
        <f t="shared" si="262"/>
        <v/>
      </c>
      <c r="AD1469" t="str">
        <f>IFERROR(IF(MATCH($AC1466,$P:$P,0)&gt;0,CONCATENATE("descripcion: '",INDEX($R:$R,MATCH($AC1466,$P:$P,0)),"',"),0),"")</f>
        <v/>
      </c>
    </row>
    <row r="1470" spans="28:30" x14ac:dyDescent="0.25">
      <c r="AB1470">
        <v>1468</v>
      </c>
      <c r="AC1470" t="str">
        <f t="shared" si="262"/>
        <v/>
      </c>
      <c r="AD1470" t="str">
        <f>IFERROR(IF(MATCH($AC1466,$P:$P,0)&gt;0,CONCATENATE("descripcion_larga: '",INDEX($S:$S,MATCH($AC1466,$P:$P,0)),"',"),0),"")</f>
        <v/>
      </c>
    </row>
    <row r="1471" spans="28:30" x14ac:dyDescent="0.25">
      <c r="AB1471">
        <v>1469</v>
      </c>
      <c r="AC1471" t="str">
        <f t="shared" si="262"/>
        <v/>
      </c>
      <c r="AD1471" t="str">
        <f>IFERROR(IF(MATCH($AC1466,$P:$P,0)&gt;0,CONCATENATE("id_categoria: '",INDEX($V:$V,MATCH($AC1466,$P:$P,0)),"',"),0),"")</f>
        <v/>
      </c>
    </row>
    <row r="1472" spans="28:30" x14ac:dyDescent="0.25">
      <c r="AB1472">
        <v>1470</v>
      </c>
      <c r="AC1472" t="str">
        <f t="shared" si="262"/>
        <v/>
      </c>
      <c r="AD1472" t="str">
        <f>IFERROR(IF(MATCH($AC1466,$P:$P,0)&gt;0,CONCATENATE("id_subcategoria: '",INDEX($W:$W,MATCH($AC1466,$P:$P,0)),"',"),0),"")</f>
        <v/>
      </c>
    </row>
    <row r="1473" spans="28:30" x14ac:dyDescent="0.25">
      <c r="AB1473">
        <v>1471</v>
      </c>
      <c r="AC1473" t="str">
        <f t="shared" si="262"/>
        <v/>
      </c>
      <c r="AD1473" t="str">
        <f>IFERROR(IF(MATCH($AC1466,$P:$P,0)&gt;0,CONCATENATE("precio: ",INDEX($X:$X,MATCH($AC1466,$P:$P,0)),","),0),"")</f>
        <v/>
      </c>
    </row>
    <row r="1474" spans="28:30" x14ac:dyDescent="0.25">
      <c r="AB1474">
        <v>1472</v>
      </c>
      <c r="AC1474" t="str">
        <f t="shared" si="262"/>
        <v/>
      </c>
      <c r="AD1474" t="str">
        <f>IFERROR(IF(MATCH($AC1466,$P:$P,0)&gt;0,CONCATENATE("video: ",IF(OR(INDEX($Y:$Y,MATCH($AC1466,$P:$P,0))=0,INDEX($Y:$Y,MATCH($AC1466,$P:$P,0))=" ",INDEX($Y:$Y,MATCH($AC1466,$P:$P,0))=""),CONCATENATE(CHAR(39),CHAR(39)),CONCATENATE(CHAR(39),INDEX($Y:$Y,MATCH($AC1466,$P:$P,0)),CHAR(39))),","),0),"")</f>
        <v/>
      </c>
    </row>
    <row r="1475" spans="28:30" x14ac:dyDescent="0.25">
      <c r="AB1475">
        <v>1473</v>
      </c>
      <c r="AC1475" t="str">
        <f t="shared" si="262"/>
        <v/>
      </c>
      <c r="AD1475" t="str">
        <f>IFERROR(IF(MATCH($AC1466,$P:$P,0)&gt;0,CONCATENATE("disponible: ",INDEX($Z:$Z,MATCH($AC1466,$P:$P,0)),","),0),"")</f>
        <v/>
      </c>
    </row>
    <row r="1476" spans="28:30" x14ac:dyDescent="0.25">
      <c r="AB1476">
        <v>1474</v>
      </c>
      <c r="AC1476" t="str">
        <f t="shared" si="262"/>
        <v/>
      </c>
      <c r="AD1476" t="str">
        <f>IFERROR(IF(MATCH($AC1466,$P:$P,0)&gt;0,"},",0),"")</f>
        <v/>
      </c>
    </row>
    <row r="1477" spans="28:30" x14ac:dyDescent="0.25">
      <c r="AB1477">
        <v>1475</v>
      </c>
      <c r="AC1477">
        <f t="shared" ref="AC1477:AC1540" si="263">IF(AB1476/11=INT(AB1476/11),AB1476/11+1,"")</f>
        <v>135</v>
      </c>
      <c r="AD1477" t="str">
        <f>IFERROR(IF(MATCH($AC1477,$P:$P,0)&gt;0,"{",0),"")</f>
        <v/>
      </c>
    </row>
    <row r="1478" spans="28:30" x14ac:dyDescent="0.25">
      <c r="AB1478">
        <v>1476</v>
      </c>
      <c r="AC1478" t="str">
        <f t="shared" si="263"/>
        <v/>
      </c>
      <c r="AD1478" t="str">
        <f>IFERROR(IF(MATCH($AC1477,$P:$P,0)&gt;0,CONCATENATE("id_articulo: ",$AC1477,","),0),"")</f>
        <v/>
      </c>
    </row>
    <row r="1479" spans="28:30" x14ac:dyDescent="0.25">
      <c r="AB1479">
        <v>1477</v>
      </c>
      <c r="AC1479" t="str">
        <f t="shared" si="263"/>
        <v/>
      </c>
      <c r="AD1479" t="str">
        <f>IFERROR(IF(MATCH($AC1477,$P:$P,0)&gt;0,CONCATENATE("nombre: '",INDEX($Q:$Q,MATCH($AC1477,$P:$P,0)),"',"),0),"")</f>
        <v/>
      </c>
    </row>
    <row r="1480" spans="28:30" x14ac:dyDescent="0.25">
      <c r="AB1480">
        <v>1478</v>
      </c>
      <c r="AC1480" t="str">
        <f t="shared" si="263"/>
        <v/>
      </c>
      <c r="AD1480" t="str">
        <f>IFERROR(IF(MATCH($AC1477,$P:$P,0)&gt;0,CONCATENATE("descripcion: '",INDEX($R:$R,MATCH($AC1477,$P:$P,0)),"',"),0),"")</f>
        <v/>
      </c>
    </row>
    <row r="1481" spans="28:30" x14ac:dyDescent="0.25">
      <c r="AB1481">
        <v>1479</v>
      </c>
      <c r="AC1481" t="str">
        <f t="shared" si="263"/>
        <v/>
      </c>
      <c r="AD1481" t="str">
        <f>IFERROR(IF(MATCH($AC1477,$P:$P,0)&gt;0,CONCATENATE("descripcion_larga: '",INDEX($S:$S,MATCH($AC1477,$P:$P,0)),"',"),0),"")</f>
        <v/>
      </c>
    </row>
    <row r="1482" spans="28:30" x14ac:dyDescent="0.25">
      <c r="AB1482">
        <v>1480</v>
      </c>
      <c r="AC1482" t="str">
        <f t="shared" si="263"/>
        <v/>
      </c>
      <c r="AD1482" t="str">
        <f>IFERROR(IF(MATCH($AC1477,$P:$P,0)&gt;0,CONCATENATE("id_categoria: '",INDEX($V:$V,MATCH($AC1477,$P:$P,0)),"',"),0),"")</f>
        <v/>
      </c>
    </row>
    <row r="1483" spans="28:30" x14ac:dyDescent="0.25">
      <c r="AB1483">
        <v>1481</v>
      </c>
      <c r="AC1483" t="str">
        <f t="shared" si="263"/>
        <v/>
      </c>
      <c r="AD1483" t="str">
        <f>IFERROR(IF(MATCH($AC1477,$P:$P,0)&gt;0,CONCATENATE("id_subcategoria: '",INDEX($W:$W,MATCH($AC1477,$P:$P,0)),"',"),0),"")</f>
        <v/>
      </c>
    </row>
    <row r="1484" spans="28:30" x14ac:dyDescent="0.25">
      <c r="AB1484">
        <v>1482</v>
      </c>
      <c r="AC1484" t="str">
        <f t="shared" si="263"/>
        <v/>
      </c>
      <c r="AD1484" t="str">
        <f>IFERROR(IF(MATCH($AC1477,$P:$P,0)&gt;0,CONCATENATE("precio: ",INDEX($X:$X,MATCH($AC1477,$P:$P,0)),","),0),"")</f>
        <v/>
      </c>
    </row>
    <row r="1485" spans="28:30" x14ac:dyDescent="0.25">
      <c r="AB1485">
        <v>1483</v>
      </c>
      <c r="AC1485" t="str">
        <f t="shared" si="263"/>
        <v/>
      </c>
      <c r="AD1485" t="str">
        <f>IFERROR(IF(MATCH($AC1477,$P:$P,0)&gt;0,CONCATENATE("video: ",IF(OR(INDEX($Y:$Y,MATCH($AC1477,$P:$P,0))=0,INDEX($Y:$Y,MATCH($AC1477,$P:$P,0))=" ",INDEX($Y:$Y,MATCH($AC1477,$P:$P,0))=""),CONCATENATE(CHAR(39),CHAR(39)),CONCATENATE(CHAR(39),INDEX($Y:$Y,MATCH($AC1477,$P:$P,0)),CHAR(39))),","),0),"")</f>
        <v/>
      </c>
    </row>
    <row r="1486" spans="28:30" x14ac:dyDescent="0.25">
      <c r="AB1486">
        <v>1484</v>
      </c>
      <c r="AC1486" t="str">
        <f t="shared" si="263"/>
        <v/>
      </c>
      <c r="AD1486" t="str">
        <f>IFERROR(IF(MATCH($AC1477,$P:$P,0)&gt;0,CONCATENATE("disponible: ",INDEX($Z:$Z,MATCH($AC1477,$P:$P,0)),","),0),"")</f>
        <v/>
      </c>
    </row>
    <row r="1487" spans="28:30" x14ac:dyDescent="0.25">
      <c r="AB1487">
        <v>1485</v>
      </c>
      <c r="AC1487" t="str">
        <f t="shared" si="263"/>
        <v/>
      </c>
      <c r="AD1487" t="str">
        <f>IFERROR(IF(MATCH($AC1477,$P:$P,0)&gt;0,"},",0),"")</f>
        <v/>
      </c>
    </row>
    <row r="1488" spans="28:30" x14ac:dyDescent="0.25">
      <c r="AB1488">
        <v>1486</v>
      </c>
      <c r="AC1488">
        <f t="shared" si="263"/>
        <v>136</v>
      </c>
      <c r="AD1488" t="str">
        <f>IFERROR(IF(MATCH($AC1488,$P:$P,0)&gt;0,"{",0),"")</f>
        <v/>
      </c>
    </row>
    <row r="1489" spans="28:30" x14ac:dyDescent="0.25">
      <c r="AB1489">
        <v>1487</v>
      </c>
      <c r="AC1489" t="str">
        <f t="shared" si="263"/>
        <v/>
      </c>
      <c r="AD1489" t="str">
        <f>IFERROR(IF(MATCH($AC1488,$P:$P,0)&gt;0,CONCATENATE("id_articulo: ",$AC1488,","),0),"")</f>
        <v/>
      </c>
    </row>
    <row r="1490" spans="28:30" x14ac:dyDescent="0.25">
      <c r="AB1490">
        <v>1488</v>
      </c>
      <c r="AC1490" t="str">
        <f t="shared" si="263"/>
        <v/>
      </c>
      <c r="AD1490" t="str">
        <f>IFERROR(IF(MATCH($AC1488,$P:$P,0)&gt;0,CONCATENATE("nombre: '",INDEX($Q:$Q,MATCH($AC1488,$P:$P,0)),"',"),0),"")</f>
        <v/>
      </c>
    </row>
    <row r="1491" spans="28:30" x14ac:dyDescent="0.25">
      <c r="AB1491">
        <v>1489</v>
      </c>
      <c r="AC1491" t="str">
        <f t="shared" si="263"/>
        <v/>
      </c>
      <c r="AD1491" t="str">
        <f>IFERROR(IF(MATCH($AC1488,$P:$P,0)&gt;0,CONCATENATE("descripcion: '",INDEX($R:$R,MATCH($AC1488,$P:$P,0)),"',"),0),"")</f>
        <v/>
      </c>
    </row>
    <row r="1492" spans="28:30" x14ac:dyDescent="0.25">
      <c r="AB1492">
        <v>1490</v>
      </c>
      <c r="AC1492" t="str">
        <f t="shared" si="263"/>
        <v/>
      </c>
      <c r="AD1492" t="str">
        <f>IFERROR(IF(MATCH($AC1488,$P:$P,0)&gt;0,CONCATENATE("descripcion_larga: '",INDEX($S:$S,MATCH($AC1488,$P:$P,0)),"',"),0),"")</f>
        <v/>
      </c>
    </row>
    <row r="1493" spans="28:30" x14ac:dyDescent="0.25">
      <c r="AB1493">
        <v>1491</v>
      </c>
      <c r="AC1493" t="str">
        <f t="shared" si="263"/>
        <v/>
      </c>
      <c r="AD1493" t="str">
        <f>IFERROR(IF(MATCH($AC1488,$P:$P,0)&gt;0,CONCATENATE("id_categoria: '",INDEX($V:$V,MATCH($AC1488,$P:$P,0)),"',"),0),"")</f>
        <v/>
      </c>
    </row>
    <row r="1494" spans="28:30" x14ac:dyDescent="0.25">
      <c r="AB1494">
        <v>1492</v>
      </c>
      <c r="AC1494" t="str">
        <f t="shared" si="263"/>
        <v/>
      </c>
      <c r="AD1494" t="str">
        <f>IFERROR(IF(MATCH($AC1488,$P:$P,0)&gt;0,CONCATENATE("id_subcategoria: '",INDEX($W:$W,MATCH($AC1488,$P:$P,0)),"',"),0),"")</f>
        <v/>
      </c>
    </row>
    <row r="1495" spans="28:30" x14ac:dyDescent="0.25">
      <c r="AB1495">
        <v>1493</v>
      </c>
      <c r="AC1495" t="str">
        <f t="shared" si="263"/>
        <v/>
      </c>
      <c r="AD1495" t="str">
        <f>IFERROR(IF(MATCH($AC1488,$P:$P,0)&gt;0,CONCATENATE("precio: ",INDEX($X:$X,MATCH($AC1488,$P:$P,0)),","),0),"")</f>
        <v/>
      </c>
    </row>
    <row r="1496" spans="28:30" x14ac:dyDescent="0.25">
      <c r="AB1496">
        <v>1494</v>
      </c>
      <c r="AC1496" t="str">
        <f t="shared" si="263"/>
        <v/>
      </c>
      <c r="AD1496" t="str">
        <f>IFERROR(IF(MATCH($AC1488,$P:$P,0)&gt;0,CONCATENATE("video: ",IF(OR(INDEX($Y:$Y,MATCH($AC1488,$P:$P,0))=0,INDEX($Y:$Y,MATCH($AC1488,$P:$P,0))=" ",INDEX($Y:$Y,MATCH($AC1488,$P:$P,0))=""),CONCATENATE(CHAR(39),CHAR(39)),CONCATENATE(CHAR(39),INDEX($Y:$Y,MATCH($AC1488,$P:$P,0)),CHAR(39))),","),0),"")</f>
        <v/>
      </c>
    </row>
    <row r="1497" spans="28:30" x14ac:dyDescent="0.25">
      <c r="AB1497">
        <v>1495</v>
      </c>
      <c r="AC1497" t="str">
        <f t="shared" si="263"/>
        <v/>
      </c>
      <c r="AD1497" t="str">
        <f>IFERROR(IF(MATCH($AC1488,$P:$P,0)&gt;0,CONCATENATE("disponible: ",INDEX($Z:$Z,MATCH($AC1488,$P:$P,0)),","),0),"")</f>
        <v/>
      </c>
    </row>
    <row r="1498" spans="28:30" x14ac:dyDescent="0.25">
      <c r="AB1498">
        <v>1496</v>
      </c>
      <c r="AC1498" t="str">
        <f t="shared" si="263"/>
        <v/>
      </c>
      <c r="AD1498" t="str">
        <f>IFERROR(IF(MATCH($AC1488,$P:$P,0)&gt;0,"},",0),"")</f>
        <v/>
      </c>
    </row>
    <row r="1499" spans="28:30" x14ac:dyDescent="0.25">
      <c r="AB1499">
        <v>1497</v>
      </c>
      <c r="AC1499">
        <f t="shared" si="263"/>
        <v>137</v>
      </c>
      <c r="AD1499" t="str">
        <f>IFERROR(IF(MATCH($AC1499,$P:$P,0)&gt;0,"{",0),"")</f>
        <v/>
      </c>
    </row>
    <row r="1500" spans="28:30" x14ac:dyDescent="0.25">
      <c r="AB1500">
        <v>1498</v>
      </c>
      <c r="AC1500" t="str">
        <f t="shared" si="263"/>
        <v/>
      </c>
      <c r="AD1500" t="str">
        <f>IFERROR(IF(MATCH($AC1499,$P:$P,0)&gt;0,CONCATENATE("id_articulo: ",$AC1499,","),0),"")</f>
        <v/>
      </c>
    </row>
    <row r="1501" spans="28:30" x14ac:dyDescent="0.25">
      <c r="AB1501">
        <v>1499</v>
      </c>
      <c r="AC1501" t="str">
        <f t="shared" si="263"/>
        <v/>
      </c>
      <c r="AD1501" t="str">
        <f>IFERROR(IF(MATCH($AC1499,$P:$P,0)&gt;0,CONCATENATE("nombre: '",INDEX($Q:$Q,MATCH($AC1499,$P:$P,0)),"',"),0),"")</f>
        <v/>
      </c>
    </row>
    <row r="1502" spans="28:30" x14ac:dyDescent="0.25">
      <c r="AB1502">
        <v>1500</v>
      </c>
      <c r="AC1502" t="str">
        <f t="shared" si="263"/>
        <v/>
      </c>
      <c r="AD1502" t="str">
        <f>IFERROR(IF(MATCH($AC1499,$P:$P,0)&gt;0,CONCATENATE("descripcion: '",INDEX($R:$R,MATCH($AC1499,$P:$P,0)),"',"),0),"")</f>
        <v/>
      </c>
    </row>
    <row r="1503" spans="28:30" x14ac:dyDescent="0.25">
      <c r="AB1503">
        <v>1501</v>
      </c>
      <c r="AC1503" t="str">
        <f t="shared" si="263"/>
        <v/>
      </c>
      <c r="AD1503" t="str">
        <f>IFERROR(IF(MATCH($AC1499,$P:$P,0)&gt;0,CONCATENATE("descripcion_larga: '",INDEX($S:$S,MATCH($AC1499,$P:$P,0)),"',"),0),"")</f>
        <v/>
      </c>
    </row>
    <row r="1504" spans="28:30" x14ac:dyDescent="0.25">
      <c r="AB1504">
        <v>1502</v>
      </c>
      <c r="AC1504" t="str">
        <f t="shared" si="263"/>
        <v/>
      </c>
      <c r="AD1504" t="str">
        <f>IFERROR(IF(MATCH($AC1499,$P:$P,0)&gt;0,CONCATENATE("id_categoria: '",INDEX($V:$V,MATCH($AC1499,$P:$P,0)),"',"),0),"")</f>
        <v/>
      </c>
    </row>
    <row r="1505" spans="28:30" x14ac:dyDescent="0.25">
      <c r="AB1505">
        <v>1503</v>
      </c>
      <c r="AC1505" t="str">
        <f t="shared" si="263"/>
        <v/>
      </c>
      <c r="AD1505" t="str">
        <f>IFERROR(IF(MATCH($AC1499,$P:$P,0)&gt;0,CONCATENATE("id_subcategoria: '",INDEX($W:$W,MATCH($AC1499,$P:$P,0)),"',"),0),"")</f>
        <v/>
      </c>
    </row>
    <row r="1506" spans="28:30" x14ac:dyDescent="0.25">
      <c r="AB1506">
        <v>1504</v>
      </c>
      <c r="AC1506" t="str">
        <f t="shared" si="263"/>
        <v/>
      </c>
      <c r="AD1506" t="str">
        <f>IFERROR(IF(MATCH($AC1499,$P:$P,0)&gt;0,CONCATENATE("precio: ",INDEX($X:$X,MATCH($AC1499,$P:$P,0)),","),0),"")</f>
        <v/>
      </c>
    </row>
    <row r="1507" spans="28:30" x14ac:dyDescent="0.25">
      <c r="AB1507">
        <v>1505</v>
      </c>
      <c r="AC1507" t="str">
        <f t="shared" si="263"/>
        <v/>
      </c>
      <c r="AD1507" t="str">
        <f>IFERROR(IF(MATCH($AC1499,$P:$P,0)&gt;0,CONCATENATE("video: ",IF(OR(INDEX($Y:$Y,MATCH($AC1499,$P:$P,0))=0,INDEX($Y:$Y,MATCH($AC1499,$P:$P,0))=" ",INDEX($Y:$Y,MATCH($AC1499,$P:$P,0))=""),CONCATENATE(CHAR(39),CHAR(39)),CONCATENATE(CHAR(39),INDEX($Y:$Y,MATCH($AC1499,$P:$P,0)),CHAR(39))),","),0),"")</f>
        <v/>
      </c>
    </row>
    <row r="1508" spans="28:30" x14ac:dyDescent="0.25">
      <c r="AB1508">
        <v>1506</v>
      </c>
      <c r="AC1508" t="str">
        <f t="shared" si="263"/>
        <v/>
      </c>
      <c r="AD1508" t="str">
        <f>IFERROR(IF(MATCH($AC1499,$P:$P,0)&gt;0,CONCATENATE("disponible: ",INDEX($Z:$Z,MATCH($AC1499,$P:$P,0)),","),0),"")</f>
        <v/>
      </c>
    </row>
    <row r="1509" spans="28:30" x14ac:dyDescent="0.25">
      <c r="AB1509">
        <v>1507</v>
      </c>
      <c r="AC1509" t="str">
        <f t="shared" si="263"/>
        <v/>
      </c>
      <c r="AD1509" t="str">
        <f>IFERROR(IF(MATCH($AC1499,$P:$P,0)&gt;0,"},",0),"")</f>
        <v/>
      </c>
    </row>
    <row r="1510" spans="28:30" x14ac:dyDescent="0.25">
      <c r="AB1510">
        <v>1508</v>
      </c>
      <c r="AC1510">
        <f t="shared" si="263"/>
        <v>138</v>
      </c>
      <c r="AD1510" t="str">
        <f>IFERROR(IF(MATCH($AC1510,$P:$P,0)&gt;0,"{",0),"")</f>
        <v/>
      </c>
    </row>
    <row r="1511" spans="28:30" x14ac:dyDescent="0.25">
      <c r="AB1511">
        <v>1509</v>
      </c>
      <c r="AC1511" t="str">
        <f t="shared" si="263"/>
        <v/>
      </c>
      <c r="AD1511" t="str">
        <f>IFERROR(IF(MATCH($AC1510,$P:$P,0)&gt;0,CONCATENATE("id_articulo: ",$AC1510,","),0),"")</f>
        <v/>
      </c>
    </row>
    <row r="1512" spans="28:30" x14ac:dyDescent="0.25">
      <c r="AB1512">
        <v>1510</v>
      </c>
      <c r="AC1512" t="str">
        <f t="shared" si="263"/>
        <v/>
      </c>
      <c r="AD1512" t="str">
        <f>IFERROR(IF(MATCH($AC1510,$P:$P,0)&gt;0,CONCATENATE("nombre: '",INDEX($Q:$Q,MATCH($AC1510,$P:$P,0)),"',"),0),"")</f>
        <v/>
      </c>
    </row>
    <row r="1513" spans="28:30" x14ac:dyDescent="0.25">
      <c r="AB1513">
        <v>1511</v>
      </c>
      <c r="AC1513" t="str">
        <f t="shared" si="263"/>
        <v/>
      </c>
      <c r="AD1513" t="str">
        <f>IFERROR(IF(MATCH($AC1510,$P:$P,0)&gt;0,CONCATENATE("descripcion: '",INDEX($R:$R,MATCH($AC1510,$P:$P,0)),"',"),0),"")</f>
        <v/>
      </c>
    </row>
    <row r="1514" spans="28:30" x14ac:dyDescent="0.25">
      <c r="AB1514">
        <v>1512</v>
      </c>
      <c r="AC1514" t="str">
        <f t="shared" si="263"/>
        <v/>
      </c>
      <c r="AD1514" t="str">
        <f>IFERROR(IF(MATCH($AC1510,$P:$P,0)&gt;0,CONCATENATE("descripcion_larga: '",INDEX($S:$S,MATCH($AC1510,$P:$P,0)),"',"),0),"")</f>
        <v/>
      </c>
    </row>
    <row r="1515" spans="28:30" x14ac:dyDescent="0.25">
      <c r="AB1515">
        <v>1513</v>
      </c>
      <c r="AC1515" t="str">
        <f t="shared" si="263"/>
        <v/>
      </c>
      <c r="AD1515" t="str">
        <f>IFERROR(IF(MATCH($AC1510,$P:$P,0)&gt;0,CONCATENATE("id_categoria: '",INDEX($V:$V,MATCH($AC1510,$P:$P,0)),"',"),0),"")</f>
        <v/>
      </c>
    </row>
    <row r="1516" spans="28:30" x14ac:dyDescent="0.25">
      <c r="AB1516">
        <v>1514</v>
      </c>
      <c r="AC1516" t="str">
        <f t="shared" si="263"/>
        <v/>
      </c>
      <c r="AD1516" t="str">
        <f>IFERROR(IF(MATCH($AC1510,$P:$P,0)&gt;0,CONCATENATE("id_subcategoria: '",INDEX($W:$W,MATCH($AC1510,$P:$P,0)),"',"),0),"")</f>
        <v/>
      </c>
    </row>
    <row r="1517" spans="28:30" x14ac:dyDescent="0.25">
      <c r="AB1517">
        <v>1515</v>
      </c>
      <c r="AC1517" t="str">
        <f t="shared" si="263"/>
        <v/>
      </c>
      <c r="AD1517" t="str">
        <f>IFERROR(IF(MATCH($AC1510,$P:$P,0)&gt;0,CONCATENATE("precio: ",INDEX($X:$X,MATCH($AC1510,$P:$P,0)),","),0),"")</f>
        <v/>
      </c>
    </row>
    <row r="1518" spans="28:30" x14ac:dyDescent="0.25">
      <c r="AB1518">
        <v>1516</v>
      </c>
      <c r="AC1518" t="str">
        <f t="shared" si="263"/>
        <v/>
      </c>
      <c r="AD1518" t="str">
        <f>IFERROR(IF(MATCH($AC1510,$P:$P,0)&gt;0,CONCATENATE("video: ",IF(OR(INDEX($Y:$Y,MATCH($AC1510,$P:$P,0))=0,INDEX($Y:$Y,MATCH($AC1510,$P:$P,0))=" ",INDEX($Y:$Y,MATCH($AC1510,$P:$P,0))=""),CONCATENATE(CHAR(39),CHAR(39)),CONCATENATE(CHAR(39),INDEX($Y:$Y,MATCH($AC1510,$P:$P,0)),CHAR(39))),","),0),"")</f>
        <v/>
      </c>
    </row>
    <row r="1519" spans="28:30" x14ac:dyDescent="0.25">
      <c r="AB1519">
        <v>1517</v>
      </c>
      <c r="AC1519" t="str">
        <f t="shared" si="263"/>
        <v/>
      </c>
      <c r="AD1519" t="str">
        <f>IFERROR(IF(MATCH($AC1510,$P:$P,0)&gt;0,CONCATENATE("disponible: ",INDEX($Z:$Z,MATCH($AC1510,$P:$P,0)),","),0),"")</f>
        <v/>
      </c>
    </row>
    <row r="1520" spans="28:30" x14ac:dyDescent="0.25">
      <c r="AB1520">
        <v>1518</v>
      </c>
      <c r="AC1520" t="str">
        <f t="shared" si="263"/>
        <v/>
      </c>
      <c r="AD1520" t="str">
        <f>IFERROR(IF(MATCH($AC1510,$P:$P,0)&gt;0,"},",0),"")</f>
        <v/>
      </c>
    </row>
    <row r="1521" spans="28:30" x14ac:dyDescent="0.25">
      <c r="AB1521">
        <v>1519</v>
      </c>
      <c r="AC1521">
        <f t="shared" si="263"/>
        <v>139</v>
      </c>
      <c r="AD1521" t="str">
        <f>IFERROR(IF(MATCH($AC1521,$P:$P,0)&gt;0,"{",0),"")</f>
        <v/>
      </c>
    </row>
    <row r="1522" spans="28:30" x14ac:dyDescent="0.25">
      <c r="AB1522">
        <v>1520</v>
      </c>
      <c r="AC1522" t="str">
        <f t="shared" si="263"/>
        <v/>
      </c>
      <c r="AD1522" t="str">
        <f>IFERROR(IF(MATCH($AC1521,$P:$P,0)&gt;0,CONCATENATE("id_articulo: ",$AC1521,","),0),"")</f>
        <v/>
      </c>
    </row>
    <row r="1523" spans="28:30" x14ac:dyDescent="0.25">
      <c r="AB1523">
        <v>1521</v>
      </c>
      <c r="AC1523" t="str">
        <f t="shared" si="263"/>
        <v/>
      </c>
      <c r="AD1523" t="str">
        <f>IFERROR(IF(MATCH($AC1521,$P:$P,0)&gt;0,CONCATENATE("nombre: '",INDEX($Q:$Q,MATCH($AC1521,$P:$P,0)),"',"),0),"")</f>
        <v/>
      </c>
    </row>
    <row r="1524" spans="28:30" x14ac:dyDescent="0.25">
      <c r="AB1524">
        <v>1522</v>
      </c>
      <c r="AC1524" t="str">
        <f t="shared" si="263"/>
        <v/>
      </c>
      <c r="AD1524" t="str">
        <f>IFERROR(IF(MATCH($AC1521,$P:$P,0)&gt;0,CONCATENATE("descripcion: '",INDEX($R:$R,MATCH($AC1521,$P:$P,0)),"',"),0),"")</f>
        <v/>
      </c>
    </row>
    <row r="1525" spans="28:30" x14ac:dyDescent="0.25">
      <c r="AB1525">
        <v>1523</v>
      </c>
      <c r="AC1525" t="str">
        <f t="shared" si="263"/>
        <v/>
      </c>
      <c r="AD1525" t="str">
        <f>IFERROR(IF(MATCH($AC1521,$P:$P,0)&gt;0,CONCATENATE("descripcion_larga: '",INDEX($S:$S,MATCH($AC1521,$P:$P,0)),"',"),0),"")</f>
        <v/>
      </c>
    </row>
    <row r="1526" spans="28:30" x14ac:dyDescent="0.25">
      <c r="AB1526">
        <v>1524</v>
      </c>
      <c r="AC1526" t="str">
        <f t="shared" si="263"/>
        <v/>
      </c>
      <c r="AD1526" t="str">
        <f>IFERROR(IF(MATCH($AC1521,$P:$P,0)&gt;0,CONCATENATE("id_categoria: '",INDEX($V:$V,MATCH($AC1521,$P:$P,0)),"',"),0),"")</f>
        <v/>
      </c>
    </row>
    <row r="1527" spans="28:30" x14ac:dyDescent="0.25">
      <c r="AB1527">
        <v>1525</v>
      </c>
      <c r="AC1527" t="str">
        <f t="shared" si="263"/>
        <v/>
      </c>
      <c r="AD1527" t="str">
        <f>IFERROR(IF(MATCH($AC1521,$P:$P,0)&gt;0,CONCATENATE("id_subcategoria: '",INDEX($W:$W,MATCH($AC1521,$P:$P,0)),"',"),0),"")</f>
        <v/>
      </c>
    </row>
    <row r="1528" spans="28:30" x14ac:dyDescent="0.25">
      <c r="AB1528">
        <v>1526</v>
      </c>
      <c r="AC1528" t="str">
        <f t="shared" si="263"/>
        <v/>
      </c>
      <c r="AD1528" t="str">
        <f>IFERROR(IF(MATCH($AC1521,$P:$P,0)&gt;0,CONCATENATE("precio: ",INDEX($X:$X,MATCH($AC1521,$P:$P,0)),","),0),"")</f>
        <v/>
      </c>
    </row>
    <row r="1529" spans="28:30" x14ac:dyDescent="0.25">
      <c r="AB1529">
        <v>1527</v>
      </c>
      <c r="AC1529" t="str">
        <f t="shared" si="263"/>
        <v/>
      </c>
      <c r="AD1529" t="str">
        <f>IFERROR(IF(MATCH($AC1521,$P:$P,0)&gt;0,CONCATENATE("video: ",IF(OR(INDEX($Y:$Y,MATCH($AC1521,$P:$P,0))=0,INDEX($Y:$Y,MATCH($AC1521,$P:$P,0))=" ",INDEX($Y:$Y,MATCH($AC1521,$P:$P,0))=""),CONCATENATE(CHAR(39),CHAR(39)),CONCATENATE(CHAR(39),INDEX($Y:$Y,MATCH($AC1521,$P:$P,0)),CHAR(39))),","),0),"")</f>
        <v/>
      </c>
    </row>
    <row r="1530" spans="28:30" x14ac:dyDescent="0.25">
      <c r="AB1530">
        <v>1528</v>
      </c>
      <c r="AC1530" t="str">
        <f t="shared" si="263"/>
        <v/>
      </c>
      <c r="AD1530" t="str">
        <f>IFERROR(IF(MATCH($AC1521,$P:$P,0)&gt;0,CONCATENATE("disponible: ",INDEX($Z:$Z,MATCH($AC1521,$P:$P,0)),","),0),"")</f>
        <v/>
      </c>
    </row>
    <row r="1531" spans="28:30" x14ac:dyDescent="0.25">
      <c r="AB1531">
        <v>1529</v>
      </c>
      <c r="AC1531" t="str">
        <f t="shared" si="263"/>
        <v/>
      </c>
      <c r="AD1531" t="str">
        <f>IFERROR(IF(MATCH($AC1521,$P:$P,0)&gt;0,"},",0),"")</f>
        <v/>
      </c>
    </row>
    <row r="1532" spans="28:30" x14ac:dyDescent="0.25">
      <c r="AB1532">
        <v>1530</v>
      </c>
      <c r="AC1532">
        <f t="shared" si="263"/>
        <v>140</v>
      </c>
      <c r="AD1532" t="str">
        <f>IFERROR(IF(MATCH($AC1532,$P:$P,0)&gt;0,"{",0),"")</f>
        <v/>
      </c>
    </row>
    <row r="1533" spans="28:30" x14ac:dyDescent="0.25">
      <c r="AB1533">
        <v>1531</v>
      </c>
      <c r="AC1533" t="str">
        <f t="shared" si="263"/>
        <v/>
      </c>
      <c r="AD1533" t="str">
        <f>IFERROR(IF(MATCH($AC1532,$P:$P,0)&gt;0,CONCATENATE("id_articulo: ",$AC1532,","),0),"")</f>
        <v/>
      </c>
    </row>
    <row r="1534" spans="28:30" x14ac:dyDescent="0.25">
      <c r="AB1534">
        <v>1532</v>
      </c>
      <c r="AC1534" t="str">
        <f t="shared" si="263"/>
        <v/>
      </c>
      <c r="AD1534" t="str">
        <f>IFERROR(IF(MATCH($AC1532,$P:$P,0)&gt;0,CONCATENATE("nombre: '",INDEX($Q:$Q,MATCH($AC1532,$P:$P,0)),"',"),0),"")</f>
        <v/>
      </c>
    </row>
    <row r="1535" spans="28:30" x14ac:dyDescent="0.25">
      <c r="AB1535">
        <v>1533</v>
      </c>
      <c r="AC1535" t="str">
        <f t="shared" si="263"/>
        <v/>
      </c>
      <c r="AD1535" t="str">
        <f>IFERROR(IF(MATCH($AC1532,$P:$P,0)&gt;0,CONCATENATE("descripcion: '",INDEX($R:$R,MATCH($AC1532,$P:$P,0)),"',"),0),"")</f>
        <v/>
      </c>
    </row>
    <row r="1536" spans="28:30" x14ac:dyDescent="0.25">
      <c r="AB1536">
        <v>1534</v>
      </c>
      <c r="AC1536" t="str">
        <f t="shared" si="263"/>
        <v/>
      </c>
      <c r="AD1536" t="str">
        <f>IFERROR(IF(MATCH($AC1532,$P:$P,0)&gt;0,CONCATENATE("descripcion_larga: '",INDEX($S:$S,MATCH($AC1532,$P:$P,0)),"',"),0),"")</f>
        <v/>
      </c>
    </row>
    <row r="1537" spans="28:30" x14ac:dyDescent="0.25">
      <c r="AB1537">
        <v>1535</v>
      </c>
      <c r="AC1537" t="str">
        <f t="shared" si="263"/>
        <v/>
      </c>
      <c r="AD1537" t="str">
        <f>IFERROR(IF(MATCH($AC1532,$P:$P,0)&gt;0,CONCATENATE("id_categoria: '",INDEX($V:$V,MATCH($AC1532,$P:$P,0)),"',"),0),"")</f>
        <v/>
      </c>
    </row>
    <row r="1538" spans="28:30" x14ac:dyDescent="0.25">
      <c r="AB1538">
        <v>1536</v>
      </c>
      <c r="AC1538" t="str">
        <f t="shared" si="263"/>
        <v/>
      </c>
      <c r="AD1538" t="str">
        <f>IFERROR(IF(MATCH($AC1532,$P:$P,0)&gt;0,CONCATENATE("id_subcategoria: '",INDEX($W:$W,MATCH($AC1532,$P:$P,0)),"',"),0),"")</f>
        <v/>
      </c>
    </row>
    <row r="1539" spans="28:30" x14ac:dyDescent="0.25">
      <c r="AB1539">
        <v>1537</v>
      </c>
      <c r="AC1539" t="str">
        <f t="shared" si="263"/>
        <v/>
      </c>
      <c r="AD1539" t="str">
        <f>IFERROR(IF(MATCH($AC1532,$P:$P,0)&gt;0,CONCATENATE("precio: ",INDEX($X:$X,MATCH($AC1532,$P:$P,0)),","),0),"")</f>
        <v/>
      </c>
    </row>
    <row r="1540" spans="28:30" x14ac:dyDescent="0.25">
      <c r="AB1540">
        <v>1538</v>
      </c>
      <c r="AC1540" t="str">
        <f t="shared" si="263"/>
        <v/>
      </c>
      <c r="AD1540" t="str">
        <f>IFERROR(IF(MATCH($AC1532,$P:$P,0)&gt;0,CONCATENATE("video: ",IF(OR(INDEX($Y:$Y,MATCH($AC1532,$P:$P,0))=0,INDEX($Y:$Y,MATCH($AC1532,$P:$P,0))=" ",INDEX($Y:$Y,MATCH($AC1532,$P:$P,0))=""),CONCATENATE(CHAR(39),CHAR(39)),CONCATENATE(CHAR(39),INDEX($Y:$Y,MATCH($AC1532,$P:$P,0)),CHAR(39))),","),0),"")</f>
        <v/>
      </c>
    </row>
    <row r="1541" spans="28:30" x14ac:dyDescent="0.25">
      <c r="AB1541">
        <v>1539</v>
      </c>
      <c r="AC1541" t="str">
        <f t="shared" ref="AC1541:AC1604" si="264">IF(AB1540/11=INT(AB1540/11),AB1540/11+1,"")</f>
        <v/>
      </c>
      <c r="AD1541" t="str">
        <f>IFERROR(IF(MATCH($AC1532,$P:$P,0)&gt;0,CONCATENATE("disponible: ",INDEX($Z:$Z,MATCH($AC1532,$P:$P,0)),","),0),"")</f>
        <v/>
      </c>
    </row>
    <row r="1542" spans="28:30" x14ac:dyDescent="0.25">
      <c r="AB1542">
        <v>1540</v>
      </c>
      <c r="AC1542" t="str">
        <f t="shared" si="264"/>
        <v/>
      </c>
      <c r="AD1542" t="str">
        <f>IFERROR(IF(MATCH($AC1532,$P:$P,0)&gt;0,"},",0),"")</f>
        <v/>
      </c>
    </row>
    <row r="1543" spans="28:30" x14ac:dyDescent="0.25">
      <c r="AB1543">
        <v>1541</v>
      </c>
      <c r="AC1543">
        <f t="shared" si="264"/>
        <v>141</v>
      </c>
      <c r="AD1543" t="str">
        <f>IFERROR(IF(MATCH($AC1543,$P:$P,0)&gt;0,"{",0),"")</f>
        <v/>
      </c>
    </row>
    <row r="1544" spans="28:30" x14ac:dyDescent="0.25">
      <c r="AB1544">
        <v>1542</v>
      </c>
      <c r="AC1544" t="str">
        <f t="shared" si="264"/>
        <v/>
      </c>
      <c r="AD1544" t="str">
        <f>IFERROR(IF(MATCH($AC1543,$P:$P,0)&gt;0,CONCATENATE("id_articulo: ",$AC1543,","),0),"")</f>
        <v/>
      </c>
    </row>
    <row r="1545" spans="28:30" x14ac:dyDescent="0.25">
      <c r="AB1545">
        <v>1543</v>
      </c>
      <c r="AC1545" t="str">
        <f t="shared" si="264"/>
        <v/>
      </c>
      <c r="AD1545" t="str">
        <f>IFERROR(IF(MATCH($AC1543,$P:$P,0)&gt;0,CONCATENATE("nombre: '",INDEX($Q:$Q,MATCH($AC1543,$P:$P,0)),"',"),0),"")</f>
        <v/>
      </c>
    </row>
    <row r="1546" spans="28:30" x14ac:dyDescent="0.25">
      <c r="AB1546">
        <v>1544</v>
      </c>
      <c r="AC1546" t="str">
        <f t="shared" si="264"/>
        <v/>
      </c>
      <c r="AD1546" t="str">
        <f>IFERROR(IF(MATCH($AC1543,$P:$P,0)&gt;0,CONCATENATE("descripcion: '",INDEX($R:$R,MATCH($AC1543,$P:$P,0)),"',"),0),"")</f>
        <v/>
      </c>
    </row>
    <row r="1547" spans="28:30" x14ac:dyDescent="0.25">
      <c r="AB1547">
        <v>1545</v>
      </c>
      <c r="AC1547" t="str">
        <f t="shared" si="264"/>
        <v/>
      </c>
      <c r="AD1547" t="str">
        <f>IFERROR(IF(MATCH($AC1543,$P:$P,0)&gt;0,CONCATENATE("descripcion_larga: '",INDEX($S:$S,MATCH($AC1543,$P:$P,0)),"',"),0),"")</f>
        <v/>
      </c>
    </row>
    <row r="1548" spans="28:30" x14ac:dyDescent="0.25">
      <c r="AB1548">
        <v>1546</v>
      </c>
      <c r="AC1548" t="str">
        <f t="shared" si="264"/>
        <v/>
      </c>
      <c r="AD1548" t="str">
        <f>IFERROR(IF(MATCH($AC1543,$P:$P,0)&gt;0,CONCATENATE("id_categoria: '",INDEX($V:$V,MATCH($AC1543,$P:$P,0)),"',"),0),"")</f>
        <v/>
      </c>
    </row>
    <row r="1549" spans="28:30" x14ac:dyDescent="0.25">
      <c r="AB1549">
        <v>1547</v>
      </c>
      <c r="AC1549" t="str">
        <f t="shared" si="264"/>
        <v/>
      </c>
      <c r="AD1549" t="str">
        <f>IFERROR(IF(MATCH($AC1543,$P:$P,0)&gt;0,CONCATENATE("id_subcategoria: '",INDEX($W:$W,MATCH($AC1543,$P:$P,0)),"',"),0),"")</f>
        <v/>
      </c>
    </row>
    <row r="1550" spans="28:30" x14ac:dyDescent="0.25">
      <c r="AB1550">
        <v>1548</v>
      </c>
      <c r="AC1550" t="str">
        <f t="shared" si="264"/>
        <v/>
      </c>
      <c r="AD1550" t="str">
        <f>IFERROR(IF(MATCH($AC1543,$P:$P,0)&gt;0,CONCATENATE("precio: ",INDEX($X:$X,MATCH($AC1543,$P:$P,0)),","),0),"")</f>
        <v/>
      </c>
    </row>
    <row r="1551" spans="28:30" x14ac:dyDescent="0.25">
      <c r="AB1551">
        <v>1549</v>
      </c>
      <c r="AC1551" t="str">
        <f t="shared" si="264"/>
        <v/>
      </c>
      <c r="AD1551" t="str">
        <f>IFERROR(IF(MATCH($AC1543,$P:$P,0)&gt;0,CONCATENATE("video: ",IF(OR(INDEX($Y:$Y,MATCH($AC1543,$P:$P,0))=0,INDEX($Y:$Y,MATCH($AC1543,$P:$P,0))=" ",INDEX($Y:$Y,MATCH($AC1543,$P:$P,0))=""),CONCATENATE(CHAR(39),CHAR(39)),CONCATENATE(CHAR(39),INDEX($Y:$Y,MATCH($AC1543,$P:$P,0)),CHAR(39))),","),0),"")</f>
        <v/>
      </c>
    </row>
    <row r="1552" spans="28:30" x14ac:dyDescent="0.25">
      <c r="AB1552">
        <v>1550</v>
      </c>
      <c r="AC1552" t="str">
        <f t="shared" si="264"/>
        <v/>
      </c>
      <c r="AD1552" t="str">
        <f>IFERROR(IF(MATCH($AC1543,$P:$P,0)&gt;0,CONCATENATE("disponible: ",INDEX($Z:$Z,MATCH($AC1543,$P:$P,0)),","),0),"")</f>
        <v/>
      </c>
    </row>
    <row r="1553" spans="28:30" x14ac:dyDescent="0.25">
      <c r="AB1553">
        <v>1551</v>
      </c>
      <c r="AC1553" t="str">
        <f t="shared" si="264"/>
        <v/>
      </c>
      <c r="AD1553" t="str">
        <f>IFERROR(IF(MATCH($AC1543,$P:$P,0)&gt;0,"},",0),"")</f>
        <v/>
      </c>
    </row>
    <row r="1554" spans="28:30" x14ac:dyDescent="0.25">
      <c r="AB1554">
        <v>1552</v>
      </c>
      <c r="AC1554">
        <f t="shared" si="264"/>
        <v>142</v>
      </c>
      <c r="AD1554" t="str">
        <f>IFERROR(IF(MATCH($AC1554,$P:$P,0)&gt;0,"{",0),"")</f>
        <v/>
      </c>
    </row>
    <row r="1555" spans="28:30" x14ac:dyDescent="0.25">
      <c r="AB1555">
        <v>1553</v>
      </c>
      <c r="AC1555" t="str">
        <f t="shared" si="264"/>
        <v/>
      </c>
      <c r="AD1555" t="str">
        <f>IFERROR(IF(MATCH($AC1554,$P:$P,0)&gt;0,CONCATENATE("id_articulo: ",$AC1554,","),0),"")</f>
        <v/>
      </c>
    </row>
    <row r="1556" spans="28:30" x14ac:dyDescent="0.25">
      <c r="AB1556">
        <v>1554</v>
      </c>
      <c r="AC1556" t="str">
        <f t="shared" si="264"/>
        <v/>
      </c>
      <c r="AD1556" t="str">
        <f>IFERROR(IF(MATCH($AC1554,$P:$P,0)&gt;0,CONCATENATE("nombre: '",INDEX($Q:$Q,MATCH($AC1554,$P:$P,0)),"',"),0),"")</f>
        <v/>
      </c>
    </row>
    <row r="1557" spans="28:30" x14ac:dyDescent="0.25">
      <c r="AB1557">
        <v>1555</v>
      </c>
      <c r="AC1557" t="str">
        <f t="shared" si="264"/>
        <v/>
      </c>
      <c r="AD1557" t="str">
        <f>IFERROR(IF(MATCH($AC1554,$P:$P,0)&gt;0,CONCATENATE("descripcion: '",INDEX($R:$R,MATCH($AC1554,$P:$P,0)),"',"),0),"")</f>
        <v/>
      </c>
    </row>
    <row r="1558" spans="28:30" x14ac:dyDescent="0.25">
      <c r="AB1558">
        <v>1556</v>
      </c>
      <c r="AC1558" t="str">
        <f t="shared" si="264"/>
        <v/>
      </c>
      <c r="AD1558" t="str">
        <f>IFERROR(IF(MATCH($AC1554,$P:$P,0)&gt;0,CONCATENATE("descripcion_larga: '",INDEX($S:$S,MATCH($AC1554,$P:$P,0)),"',"),0),"")</f>
        <v/>
      </c>
    </row>
    <row r="1559" spans="28:30" x14ac:dyDescent="0.25">
      <c r="AB1559">
        <v>1557</v>
      </c>
      <c r="AC1559" t="str">
        <f t="shared" si="264"/>
        <v/>
      </c>
      <c r="AD1559" t="str">
        <f>IFERROR(IF(MATCH($AC1554,$P:$P,0)&gt;0,CONCATENATE("id_categoria: '",INDEX($V:$V,MATCH($AC1554,$P:$P,0)),"',"),0),"")</f>
        <v/>
      </c>
    </row>
    <row r="1560" spans="28:30" x14ac:dyDescent="0.25">
      <c r="AB1560">
        <v>1558</v>
      </c>
      <c r="AC1560" t="str">
        <f t="shared" si="264"/>
        <v/>
      </c>
      <c r="AD1560" t="str">
        <f>IFERROR(IF(MATCH($AC1554,$P:$P,0)&gt;0,CONCATENATE("id_subcategoria: '",INDEX($W:$W,MATCH($AC1554,$P:$P,0)),"',"),0),"")</f>
        <v/>
      </c>
    </row>
    <row r="1561" spans="28:30" x14ac:dyDescent="0.25">
      <c r="AB1561">
        <v>1559</v>
      </c>
      <c r="AC1561" t="str">
        <f t="shared" si="264"/>
        <v/>
      </c>
      <c r="AD1561" t="str">
        <f>IFERROR(IF(MATCH($AC1554,$P:$P,0)&gt;0,CONCATENATE("precio: ",INDEX($X:$X,MATCH($AC1554,$P:$P,0)),","),0),"")</f>
        <v/>
      </c>
    </row>
    <row r="1562" spans="28:30" x14ac:dyDescent="0.25">
      <c r="AB1562">
        <v>1560</v>
      </c>
      <c r="AC1562" t="str">
        <f t="shared" si="264"/>
        <v/>
      </c>
      <c r="AD1562" t="str">
        <f>IFERROR(IF(MATCH($AC1554,$P:$P,0)&gt;0,CONCATENATE("video: ",IF(OR(INDEX($Y:$Y,MATCH($AC1554,$P:$P,0))=0,INDEX($Y:$Y,MATCH($AC1554,$P:$P,0))=" ",INDEX($Y:$Y,MATCH($AC1554,$P:$P,0))=""),CONCATENATE(CHAR(39),CHAR(39)),CONCATENATE(CHAR(39),INDEX($Y:$Y,MATCH($AC1554,$P:$P,0)),CHAR(39))),","),0),"")</f>
        <v/>
      </c>
    </row>
    <row r="1563" spans="28:30" x14ac:dyDescent="0.25">
      <c r="AB1563">
        <v>1561</v>
      </c>
      <c r="AC1563" t="str">
        <f t="shared" si="264"/>
        <v/>
      </c>
      <c r="AD1563" t="str">
        <f>IFERROR(IF(MATCH($AC1554,$P:$P,0)&gt;0,CONCATENATE("disponible: ",INDEX($Z:$Z,MATCH($AC1554,$P:$P,0)),","),0),"")</f>
        <v/>
      </c>
    </row>
    <row r="1564" spans="28:30" x14ac:dyDescent="0.25">
      <c r="AB1564">
        <v>1562</v>
      </c>
      <c r="AC1564" t="str">
        <f t="shared" si="264"/>
        <v/>
      </c>
      <c r="AD1564" t="str">
        <f>IFERROR(IF(MATCH($AC1554,$P:$P,0)&gt;0,"},",0),"")</f>
        <v/>
      </c>
    </row>
    <row r="1565" spans="28:30" x14ac:dyDescent="0.25">
      <c r="AB1565">
        <v>1563</v>
      </c>
      <c r="AC1565">
        <f t="shared" si="264"/>
        <v>143</v>
      </c>
      <c r="AD1565" t="str">
        <f>IFERROR(IF(MATCH($AC1565,$P:$P,0)&gt;0,"{",0),"")</f>
        <v/>
      </c>
    </row>
    <row r="1566" spans="28:30" x14ac:dyDescent="0.25">
      <c r="AB1566">
        <v>1564</v>
      </c>
      <c r="AC1566" t="str">
        <f t="shared" si="264"/>
        <v/>
      </c>
      <c r="AD1566" t="str">
        <f>IFERROR(IF(MATCH($AC1565,$P:$P,0)&gt;0,CONCATENATE("id_articulo: ",$AC1565,","),0),"")</f>
        <v/>
      </c>
    </row>
    <row r="1567" spans="28:30" x14ac:dyDescent="0.25">
      <c r="AB1567">
        <v>1565</v>
      </c>
      <c r="AC1567" t="str">
        <f t="shared" si="264"/>
        <v/>
      </c>
      <c r="AD1567" t="str">
        <f>IFERROR(IF(MATCH($AC1565,$P:$P,0)&gt;0,CONCATENATE("nombre: '",INDEX($Q:$Q,MATCH($AC1565,$P:$P,0)),"',"),0),"")</f>
        <v/>
      </c>
    </row>
    <row r="1568" spans="28:30" x14ac:dyDescent="0.25">
      <c r="AB1568">
        <v>1566</v>
      </c>
      <c r="AC1568" t="str">
        <f t="shared" si="264"/>
        <v/>
      </c>
      <c r="AD1568" t="str">
        <f>IFERROR(IF(MATCH($AC1565,$P:$P,0)&gt;0,CONCATENATE("descripcion: '",INDEX($R:$R,MATCH($AC1565,$P:$P,0)),"',"),0),"")</f>
        <v/>
      </c>
    </row>
    <row r="1569" spans="28:30" x14ac:dyDescent="0.25">
      <c r="AB1569">
        <v>1567</v>
      </c>
      <c r="AC1569" t="str">
        <f t="shared" si="264"/>
        <v/>
      </c>
      <c r="AD1569" t="str">
        <f>IFERROR(IF(MATCH($AC1565,$P:$P,0)&gt;0,CONCATENATE("descripcion_larga: '",INDEX($S:$S,MATCH($AC1565,$P:$P,0)),"',"),0),"")</f>
        <v/>
      </c>
    </row>
    <row r="1570" spans="28:30" x14ac:dyDescent="0.25">
      <c r="AB1570">
        <v>1568</v>
      </c>
      <c r="AC1570" t="str">
        <f t="shared" si="264"/>
        <v/>
      </c>
      <c r="AD1570" t="str">
        <f>IFERROR(IF(MATCH($AC1565,$P:$P,0)&gt;0,CONCATENATE("id_categoria: '",INDEX($V:$V,MATCH($AC1565,$P:$P,0)),"',"),0),"")</f>
        <v/>
      </c>
    </row>
    <row r="1571" spans="28:30" x14ac:dyDescent="0.25">
      <c r="AB1571">
        <v>1569</v>
      </c>
      <c r="AC1571" t="str">
        <f t="shared" si="264"/>
        <v/>
      </c>
      <c r="AD1571" t="str">
        <f>IFERROR(IF(MATCH($AC1565,$P:$P,0)&gt;0,CONCATENATE("id_subcategoria: '",INDEX($W:$W,MATCH($AC1565,$P:$P,0)),"',"),0),"")</f>
        <v/>
      </c>
    </row>
    <row r="1572" spans="28:30" x14ac:dyDescent="0.25">
      <c r="AB1572">
        <v>1570</v>
      </c>
      <c r="AC1572" t="str">
        <f t="shared" si="264"/>
        <v/>
      </c>
      <c r="AD1572" t="str">
        <f>IFERROR(IF(MATCH($AC1565,$P:$P,0)&gt;0,CONCATENATE("precio: ",INDEX($X:$X,MATCH($AC1565,$P:$P,0)),","),0),"")</f>
        <v/>
      </c>
    </row>
    <row r="1573" spans="28:30" x14ac:dyDescent="0.25">
      <c r="AB1573">
        <v>1571</v>
      </c>
      <c r="AC1573" t="str">
        <f t="shared" si="264"/>
        <v/>
      </c>
      <c r="AD1573" t="str">
        <f>IFERROR(IF(MATCH($AC1565,$P:$P,0)&gt;0,CONCATENATE("video: ",IF(OR(INDEX($Y:$Y,MATCH($AC1565,$P:$P,0))=0,INDEX($Y:$Y,MATCH($AC1565,$P:$P,0))=" ",INDEX($Y:$Y,MATCH($AC1565,$P:$P,0))=""),CONCATENATE(CHAR(39),CHAR(39)),CONCATENATE(CHAR(39),INDEX($Y:$Y,MATCH($AC1565,$P:$P,0)),CHAR(39))),","),0),"")</f>
        <v/>
      </c>
    </row>
    <row r="1574" spans="28:30" x14ac:dyDescent="0.25">
      <c r="AB1574">
        <v>1572</v>
      </c>
      <c r="AC1574" t="str">
        <f t="shared" si="264"/>
        <v/>
      </c>
      <c r="AD1574" t="str">
        <f>IFERROR(IF(MATCH($AC1565,$P:$P,0)&gt;0,CONCATENATE("disponible: ",INDEX($Z:$Z,MATCH($AC1565,$P:$P,0)),","),0),"")</f>
        <v/>
      </c>
    </row>
    <row r="1575" spans="28:30" x14ac:dyDescent="0.25">
      <c r="AB1575">
        <v>1573</v>
      </c>
      <c r="AC1575" t="str">
        <f t="shared" si="264"/>
        <v/>
      </c>
      <c r="AD1575" t="str">
        <f>IFERROR(IF(MATCH($AC1565,$P:$P,0)&gt;0,"},",0),"")</f>
        <v/>
      </c>
    </row>
    <row r="1576" spans="28:30" x14ac:dyDescent="0.25">
      <c r="AB1576">
        <v>1574</v>
      </c>
      <c r="AC1576">
        <f t="shared" si="264"/>
        <v>144</v>
      </c>
      <c r="AD1576" t="str">
        <f>IFERROR(IF(MATCH($AC1576,$P:$P,0)&gt;0,"{",0),"")</f>
        <v/>
      </c>
    </row>
    <row r="1577" spans="28:30" x14ac:dyDescent="0.25">
      <c r="AB1577">
        <v>1575</v>
      </c>
      <c r="AC1577" t="str">
        <f t="shared" si="264"/>
        <v/>
      </c>
      <c r="AD1577" t="str">
        <f>IFERROR(IF(MATCH($AC1576,$P:$P,0)&gt;0,CONCATENATE("id_articulo: ",$AC1576,","),0),"")</f>
        <v/>
      </c>
    </row>
    <row r="1578" spans="28:30" x14ac:dyDescent="0.25">
      <c r="AB1578">
        <v>1576</v>
      </c>
      <c r="AC1578" t="str">
        <f t="shared" si="264"/>
        <v/>
      </c>
      <c r="AD1578" t="str">
        <f>IFERROR(IF(MATCH($AC1576,$P:$P,0)&gt;0,CONCATENATE("nombre: '",INDEX($Q:$Q,MATCH($AC1576,$P:$P,0)),"',"),0),"")</f>
        <v/>
      </c>
    </row>
    <row r="1579" spans="28:30" x14ac:dyDescent="0.25">
      <c r="AB1579">
        <v>1577</v>
      </c>
      <c r="AC1579" t="str">
        <f t="shared" si="264"/>
        <v/>
      </c>
      <c r="AD1579" t="str">
        <f>IFERROR(IF(MATCH($AC1576,$P:$P,0)&gt;0,CONCATENATE("descripcion: '",INDEX($R:$R,MATCH($AC1576,$P:$P,0)),"',"),0),"")</f>
        <v/>
      </c>
    </row>
    <row r="1580" spans="28:30" x14ac:dyDescent="0.25">
      <c r="AB1580">
        <v>1578</v>
      </c>
      <c r="AC1580" t="str">
        <f t="shared" si="264"/>
        <v/>
      </c>
      <c r="AD1580" t="str">
        <f>IFERROR(IF(MATCH($AC1576,$P:$P,0)&gt;0,CONCATENATE("descripcion_larga: '",INDEX($S:$S,MATCH($AC1576,$P:$P,0)),"',"),0),"")</f>
        <v/>
      </c>
    </row>
    <row r="1581" spans="28:30" x14ac:dyDescent="0.25">
      <c r="AB1581">
        <v>1579</v>
      </c>
      <c r="AC1581" t="str">
        <f t="shared" si="264"/>
        <v/>
      </c>
      <c r="AD1581" t="str">
        <f>IFERROR(IF(MATCH($AC1576,$P:$P,0)&gt;0,CONCATENATE("id_categoria: '",INDEX($V:$V,MATCH($AC1576,$P:$P,0)),"',"),0),"")</f>
        <v/>
      </c>
    </row>
    <row r="1582" spans="28:30" x14ac:dyDescent="0.25">
      <c r="AB1582">
        <v>1580</v>
      </c>
      <c r="AC1582" t="str">
        <f t="shared" si="264"/>
        <v/>
      </c>
      <c r="AD1582" t="str">
        <f>IFERROR(IF(MATCH($AC1576,$P:$P,0)&gt;0,CONCATENATE("id_subcategoria: '",INDEX($W:$W,MATCH($AC1576,$P:$P,0)),"',"),0),"")</f>
        <v/>
      </c>
    </row>
    <row r="1583" spans="28:30" x14ac:dyDescent="0.25">
      <c r="AB1583">
        <v>1581</v>
      </c>
      <c r="AC1583" t="str">
        <f t="shared" si="264"/>
        <v/>
      </c>
      <c r="AD1583" t="str">
        <f>IFERROR(IF(MATCH($AC1576,$P:$P,0)&gt;0,CONCATENATE("precio: ",INDEX($X:$X,MATCH($AC1576,$P:$P,0)),","),0),"")</f>
        <v/>
      </c>
    </row>
    <row r="1584" spans="28:30" x14ac:dyDescent="0.25">
      <c r="AB1584">
        <v>1582</v>
      </c>
      <c r="AC1584" t="str">
        <f t="shared" si="264"/>
        <v/>
      </c>
      <c r="AD1584" t="str">
        <f>IFERROR(IF(MATCH($AC1576,$P:$P,0)&gt;0,CONCATENATE("video: ",IF(OR(INDEX($Y:$Y,MATCH($AC1576,$P:$P,0))=0,INDEX($Y:$Y,MATCH($AC1576,$P:$P,0))=" ",INDEX($Y:$Y,MATCH($AC1576,$P:$P,0))=""),CONCATENATE(CHAR(39),CHAR(39)),CONCATENATE(CHAR(39),INDEX($Y:$Y,MATCH($AC1576,$P:$P,0)),CHAR(39))),","),0),"")</f>
        <v/>
      </c>
    </row>
    <row r="1585" spans="28:30" x14ac:dyDescent="0.25">
      <c r="AB1585">
        <v>1583</v>
      </c>
      <c r="AC1585" t="str">
        <f t="shared" si="264"/>
        <v/>
      </c>
      <c r="AD1585" t="str">
        <f>IFERROR(IF(MATCH($AC1576,$P:$P,0)&gt;0,CONCATENATE("disponible: ",INDEX($Z:$Z,MATCH($AC1576,$P:$P,0)),","),0),"")</f>
        <v/>
      </c>
    </row>
    <row r="1586" spans="28:30" x14ac:dyDescent="0.25">
      <c r="AB1586">
        <v>1584</v>
      </c>
      <c r="AC1586" t="str">
        <f t="shared" si="264"/>
        <v/>
      </c>
      <c r="AD1586" t="str">
        <f>IFERROR(IF(MATCH($AC1576,$P:$P,0)&gt;0,"},",0),"")</f>
        <v/>
      </c>
    </row>
    <row r="1587" spans="28:30" x14ac:dyDescent="0.25">
      <c r="AB1587">
        <v>1585</v>
      </c>
      <c r="AC1587">
        <f t="shared" si="264"/>
        <v>145</v>
      </c>
      <c r="AD1587" t="str">
        <f>IFERROR(IF(MATCH($AC1587,$P:$P,0)&gt;0,"{",0),"")</f>
        <v/>
      </c>
    </row>
    <row r="1588" spans="28:30" x14ac:dyDescent="0.25">
      <c r="AB1588">
        <v>1586</v>
      </c>
      <c r="AC1588" t="str">
        <f t="shared" si="264"/>
        <v/>
      </c>
      <c r="AD1588" t="str">
        <f>IFERROR(IF(MATCH($AC1587,$P:$P,0)&gt;0,CONCATENATE("id_articulo: ",$AC1587,","),0),"")</f>
        <v/>
      </c>
    </row>
    <row r="1589" spans="28:30" x14ac:dyDescent="0.25">
      <c r="AB1589">
        <v>1587</v>
      </c>
      <c r="AC1589" t="str">
        <f t="shared" si="264"/>
        <v/>
      </c>
      <c r="AD1589" t="str">
        <f>IFERROR(IF(MATCH($AC1587,$P:$P,0)&gt;0,CONCATENATE("nombre: '",INDEX($Q:$Q,MATCH($AC1587,$P:$P,0)),"',"),0),"")</f>
        <v/>
      </c>
    </row>
    <row r="1590" spans="28:30" x14ac:dyDescent="0.25">
      <c r="AB1590">
        <v>1588</v>
      </c>
      <c r="AC1590" t="str">
        <f t="shared" si="264"/>
        <v/>
      </c>
      <c r="AD1590" t="str">
        <f>IFERROR(IF(MATCH($AC1587,$P:$P,0)&gt;0,CONCATENATE("descripcion: '",INDEX($R:$R,MATCH($AC1587,$P:$P,0)),"',"),0),"")</f>
        <v/>
      </c>
    </row>
    <row r="1591" spans="28:30" x14ac:dyDescent="0.25">
      <c r="AB1591">
        <v>1589</v>
      </c>
      <c r="AC1591" t="str">
        <f t="shared" si="264"/>
        <v/>
      </c>
      <c r="AD1591" t="str">
        <f>IFERROR(IF(MATCH($AC1587,$P:$P,0)&gt;0,CONCATENATE("descripcion_larga: '",INDEX($S:$S,MATCH($AC1587,$P:$P,0)),"',"),0),"")</f>
        <v/>
      </c>
    </row>
    <row r="1592" spans="28:30" x14ac:dyDescent="0.25">
      <c r="AB1592">
        <v>1590</v>
      </c>
      <c r="AC1592" t="str">
        <f t="shared" si="264"/>
        <v/>
      </c>
      <c r="AD1592" t="str">
        <f>IFERROR(IF(MATCH($AC1587,$P:$P,0)&gt;0,CONCATENATE("id_categoria: '",INDEX($V:$V,MATCH($AC1587,$P:$P,0)),"',"),0),"")</f>
        <v/>
      </c>
    </row>
    <row r="1593" spans="28:30" x14ac:dyDescent="0.25">
      <c r="AB1593">
        <v>1591</v>
      </c>
      <c r="AC1593" t="str">
        <f t="shared" si="264"/>
        <v/>
      </c>
      <c r="AD1593" t="str">
        <f>IFERROR(IF(MATCH($AC1587,$P:$P,0)&gt;0,CONCATENATE("id_subcategoria: '",INDEX($W:$W,MATCH($AC1587,$P:$P,0)),"',"),0),"")</f>
        <v/>
      </c>
    </row>
    <row r="1594" spans="28:30" x14ac:dyDescent="0.25">
      <c r="AB1594">
        <v>1592</v>
      </c>
      <c r="AC1594" t="str">
        <f t="shared" si="264"/>
        <v/>
      </c>
      <c r="AD1594" t="str">
        <f>IFERROR(IF(MATCH($AC1587,$P:$P,0)&gt;0,CONCATENATE("precio: ",INDEX($X:$X,MATCH($AC1587,$P:$P,0)),","),0),"")</f>
        <v/>
      </c>
    </row>
    <row r="1595" spans="28:30" x14ac:dyDescent="0.25">
      <c r="AB1595">
        <v>1593</v>
      </c>
      <c r="AC1595" t="str">
        <f t="shared" si="264"/>
        <v/>
      </c>
      <c r="AD1595" t="str">
        <f>IFERROR(IF(MATCH($AC1587,$P:$P,0)&gt;0,CONCATENATE("video: ",IF(OR(INDEX($Y:$Y,MATCH($AC1587,$P:$P,0))=0,INDEX($Y:$Y,MATCH($AC1587,$P:$P,0))=" ",INDEX($Y:$Y,MATCH($AC1587,$P:$P,0))=""),CONCATENATE(CHAR(39),CHAR(39)),CONCATENATE(CHAR(39),INDEX($Y:$Y,MATCH($AC1587,$P:$P,0)),CHAR(39))),","),0),"")</f>
        <v/>
      </c>
    </row>
    <row r="1596" spans="28:30" x14ac:dyDescent="0.25">
      <c r="AB1596">
        <v>1594</v>
      </c>
      <c r="AC1596" t="str">
        <f t="shared" si="264"/>
        <v/>
      </c>
      <c r="AD1596" t="str">
        <f>IFERROR(IF(MATCH($AC1587,$P:$P,0)&gt;0,CONCATENATE("disponible: ",INDEX($Z:$Z,MATCH($AC1587,$P:$P,0)),","),0),"")</f>
        <v/>
      </c>
    </row>
    <row r="1597" spans="28:30" x14ac:dyDescent="0.25">
      <c r="AB1597">
        <v>1595</v>
      </c>
      <c r="AC1597" t="str">
        <f t="shared" si="264"/>
        <v/>
      </c>
      <c r="AD1597" t="str">
        <f>IFERROR(IF(MATCH($AC1587,$P:$P,0)&gt;0,"},",0),"")</f>
        <v/>
      </c>
    </row>
    <row r="1598" spans="28:30" x14ac:dyDescent="0.25">
      <c r="AB1598">
        <v>1596</v>
      </c>
      <c r="AC1598">
        <f t="shared" si="264"/>
        <v>146</v>
      </c>
      <c r="AD1598" t="str">
        <f>IFERROR(IF(MATCH($AC1598,$P:$P,0)&gt;0,"{",0),"")</f>
        <v/>
      </c>
    </row>
    <row r="1599" spans="28:30" x14ac:dyDescent="0.25">
      <c r="AB1599">
        <v>1597</v>
      </c>
      <c r="AC1599" t="str">
        <f t="shared" si="264"/>
        <v/>
      </c>
      <c r="AD1599" t="str">
        <f>IFERROR(IF(MATCH($AC1598,$P:$P,0)&gt;0,CONCATENATE("id_articulo: ",$AC1598,","),0),"")</f>
        <v/>
      </c>
    </row>
    <row r="1600" spans="28:30" x14ac:dyDescent="0.25">
      <c r="AB1600">
        <v>1598</v>
      </c>
      <c r="AC1600" t="str">
        <f t="shared" si="264"/>
        <v/>
      </c>
      <c r="AD1600" t="str">
        <f>IFERROR(IF(MATCH($AC1598,$P:$P,0)&gt;0,CONCATENATE("nombre: '",INDEX($Q:$Q,MATCH($AC1598,$P:$P,0)),"',"),0),"")</f>
        <v/>
      </c>
    </row>
    <row r="1601" spans="28:30" x14ac:dyDescent="0.25">
      <c r="AB1601">
        <v>1599</v>
      </c>
      <c r="AC1601" t="str">
        <f t="shared" si="264"/>
        <v/>
      </c>
      <c r="AD1601" t="str">
        <f>IFERROR(IF(MATCH($AC1598,$P:$P,0)&gt;0,CONCATENATE("descripcion: '",INDEX($R:$R,MATCH($AC1598,$P:$P,0)),"',"),0),"")</f>
        <v/>
      </c>
    </row>
    <row r="1602" spans="28:30" x14ac:dyDescent="0.25">
      <c r="AB1602">
        <v>1600</v>
      </c>
      <c r="AC1602" t="str">
        <f t="shared" si="264"/>
        <v/>
      </c>
      <c r="AD1602" t="str">
        <f>IFERROR(IF(MATCH($AC1598,$P:$P,0)&gt;0,CONCATENATE("descripcion_larga: '",INDEX($S:$S,MATCH($AC1598,$P:$P,0)),"',"),0),"")</f>
        <v/>
      </c>
    </row>
    <row r="1603" spans="28:30" x14ac:dyDescent="0.25">
      <c r="AB1603">
        <v>1601</v>
      </c>
      <c r="AC1603" t="str">
        <f t="shared" si="264"/>
        <v/>
      </c>
      <c r="AD1603" t="str">
        <f>IFERROR(IF(MATCH($AC1598,$P:$P,0)&gt;0,CONCATENATE("id_categoria: '",INDEX($V:$V,MATCH($AC1598,$P:$P,0)),"',"),0),"")</f>
        <v/>
      </c>
    </row>
    <row r="1604" spans="28:30" x14ac:dyDescent="0.25">
      <c r="AB1604">
        <v>1602</v>
      </c>
      <c r="AC1604" t="str">
        <f t="shared" si="264"/>
        <v/>
      </c>
      <c r="AD1604" t="str">
        <f>IFERROR(IF(MATCH($AC1598,$P:$P,0)&gt;0,CONCATENATE("id_subcategoria: '",INDEX($W:$W,MATCH($AC1598,$P:$P,0)),"',"),0),"")</f>
        <v/>
      </c>
    </row>
    <row r="1605" spans="28:30" x14ac:dyDescent="0.25">
      <c r="AB1605">
        <v>1603</v>
      </c>
      <c r="AC1605" t="str">
        <f t="shared" ref="AC1605:AC1668" si="265">IF(AB1604/11=INT(AB1604/11),AB1604/11+1,"")</f>
        <v/>
      </c>
      <c r="AD1605" t="str">
        <f>IFERROR(IF(MATCH($AC1598,$P:$P,0)&gt;0,CONCATENATE("precio: ",INDEX($X:$X,MATCH($AC1598,$P:$P,0)),","),0),"")</f>
        <v/>
      </c>
    </row>
    <row r="1606" spans="28:30" x14ac:dyDescent="0.25">
      <c r="AB1606">
        <v>1604</v>
      </c>
      <c r="AC1606" t="str">
        <f t="shared" si="265"/>
        <v/>
      </c>
      <c r="AD1606" t="str">
        <f>IFERROR(IF(MATCH($AC1598,$P:$P,0)&gt;0,CONCATENATE("video: ",IF(OR(INDEX($Y:$Y,MATCH($AC1598,$P:$P,0))=0,INDEX($Y:$Y,MATCH($AC1598,$P:$P,0))=" ",INDEX($Y:$Y,MATCH($AC1598,$P:$P,0))=""),CONCATENATE(CHAR(39),CHAR(39)),CONCATENATE(CHAR(39),INDEX($Y:$Y,MATCH($AC1598,$P:$P,0)),CHAR(39))),","),0),"")</f>
        <v/>
      </c>
    </row>
    <row r="1607" spans="28:30" x14ac:dyDescent="0.25">
      <c r="AB1607">
        <v>1605</v>
      </c>
      <c r="AC1607" t="str">
        <f t="shared" si="265"/>
        <v/>
      </c>
      <c r="AD1607" t="str">
        <f>IFERROR(IF(MATCH($AC1598,$P:$P,0)&gt;0,CONCATENATE("disponible: ",INDEX($Z:$Z,MATCH($AC1598,$P:$P,0)),","),0),"")</f>
        <v/>
      </c>
    </row>
    <row r="1608" spans="28:30" x14ac:dyDescent="0.25">
      <c r="AB1608">
        <v>1606</v>
      </c>
      <c r="AC1608" t="str">
        <f t="shared" si="265"/>
        <v/>
      </c>
      <c r="AD1608" t="str">
        <f>IFERROR(IF(MATCH($AC1598,$P:$P,0)&gt;0,"},",0),"")</f>
        <v/>
      </c>
    </row>
    <row r="1609" spans="28:30" x14ac:dyDescent="0.25">
      <c r="AB1609">
        <v>1607</v>
      </c>
      <c r="AC1609">
        <f t="shared" si="265"/>
        <v>147</v>
      </c>
      <c r="AD1609" t="str">
        <f>IFERROR(IF(MATCH($AC1609,$P:$P,0)&gt;0,"{",0),"")</f>
        <v/>
      </c>
    </row>
    <row r="1610" spans="28:30" x14ac:dyDescent="0.25">
      <c r="AB1610">
        <v>1608</v>
      </c>
      <c r="AC1610" t="str">
        <f t="shared" si="265"/>
        <v/>
      </c>
      <c r="AD1610" t="str">
        <f>IFERROR(IF(MATCH($AC1609,$P:$P,0)&gt;0,CONCATENATE("id_articulo: ",$AC1609,","),0),"")</f>
        <v/>
      </c>
    </row>
    <row r="1611" spans="28:30" x14ac:dyDescent="0.25">
      <c r="AB1611">
        <v>1609</v>
      </c>
      <c r="AC1611" t="str">
        <f t="shared" si="265"/>
        <v/>
      </c>
      <c r="AD1611" t="str">
        <f>IFERROR(IF(MATCH($AC1609,$P:$P,0)&gt;0,CONCATENATE("nombre: '",INDEX($Q:$Q,MATCH($AC1609,$P:$P,0)),"',"),0),"")</f>
        <v/>
      </c>
    </row>
    <row r="1612" spans="28:30" x14ac:dyDescent="0.25">
      <c r="AB1612">
        <v>1610</v>
      </c>
      <c r="AC1612" t="str">
        <f t="shared" si="265"/>
        <v/>
      </c>
      <c r="AD1612" t="str">
        <f>IFERROR(IF(MATCH($AC1609,$P:$P,0)&gt;0,CONCATENATE("descripcion: '",INDEX($R:$R,MATCH($AC1609,$P:$P,0)),"',"),0),"")</f>
        <v/>
      </c>
    </row>
    <row r="1613" spans="28:30" x14ac:dyDescent="0.25">
      <c r="AB1613">
        <v>1611</v>
      </c>
      <c r="AC1613" t="str">
        <f t="shared" si="265"/>
        <v/>
      </c>
      <c r="AD1613" t="str">
        <f>IFERROR(IF(MATCH($AC1609,$P:$P,0)&gt;0,CONCATENATE("descripcion_larga: '",INDEX($S:$S,MATCH($AC1609,$P:$P,0)),"',"),0),"")</f>
        <v/>
      </c>
    </row>
    <row r="1614" spans="28:30" x14ac:dyDescent="0.25">
      <c r="AB1614">
        <v>1612</v>
      </c>
      <c r="AC1614" t="str">
        <f t="shared" si="265"/>
        <v/>
      </c>
      <c r="AD1614" t="str">
        <f>IFERROR(IF(MATCH($AC1609,$P:$P,0)&gt;0,CONCATENATE("id_categoria: '",INDEX($V:$V,MATCH($AC1609,$P:$P,0)),"',"),0),"")</f>
        <v/>
      </c>
    </row>
    <row r="1615" spans="28:30" x14ac:dyDescent="0.25">
      <c r="AB1615">
        <v>1613</v>
      </c>
      <c r="AC1615" t="str">
        <f t="shared" si="265"/>
        <v/>
      </c>
      <c r="AD1615" t="str">
        <f>IFERROR(IF(MATCH($AC1609,$P:$P,0)&gt;0,CONCATENATE("id_subcategoria: '",INDEX($W:$W,MATCH($AC1609,$P:$P,0)),"',"),0),"")</f>
        <v/>
      </c>
    </row>
    <row r="1616" spans="28:30" x14ac:dyDescent="0.25">
      <c r="AB1616">
        <v>1614</v>
      </c>
      <c r="AC1616" t="str">
        <f t="shared" si="265"/>
        <v/>
      </c>
      <c r="AD1616" t="str">
        <f>IFERROR(IF(MATCH($AC1609,$P:$P,0)&gt;0,CONCATENATE("precio: ",INDEX($X:$X,MATCH($AC1609,$P:$P,0)),","),0),"")</f>
        <v/>
      </c>
    </row>
    <row r="1617" spans="28:30" x14ac:dyDescent="0.25">
      <c r="AB1617">
        <v>1615</v>
      </c>
      <c r="AC1617" t="str">
        <f t="shared" si="265"/>
        <v/>
      </c>
      <c r="AD1617" t="str">
        <f>IFERROR(IF(MATCH($AC1609,$P:$P,0)&gt;0,CONCATENATE("video: ",IF(OR(INDEX($Y:$Y,MATCH($AC1609,$P:$P,0))=0,INDEX($Y:$Y,MATCH($AC1609,$P:$P,0))=" ",INDEX($Y:$Y,MATCH($AC1609,$P:$P,0))=""),CONCATENATE(CHAR(39),CHAR(39)),CONCATENATE(CHAR(39),INDEX($Y:$Y,MATCH($AC1609,$P:$P,0)),CHAR(39))),","),0),"")</f>
        <v/>
      </c>
    </row>
    <row r="1618" spans="28:30" x14ac:dyDescent="0.25">
      <c r="AB1618">
        <v>1616</v>
      </c>
      <c r="AC1618" t="str">
        <f t="shared" si="265"/>
        <v/>
      </c>
      <c r="AD1618" t="str">
        <f>IFERROR(IF(MATCH($AC1609,$P:$P,0)&gt;0,CONCATENATE("disponible: ",INDEX($Z:$Z,MATCH($AC1609,$P:$P,0)),","),0),"")</f>
        <v/>
      </c>
    </row>
    <row r="1619" spans="28:30" x14ac:dyDescent="0.25">
      <c r="AB1619">
        <v>1617</v>
      </c>
      <c r="AC1619" t="str">
        <f t="shared" si="265"/>
        <v/>
      </c>
      <c r="AD1619" t="str">
        <f>IFERROR(IF(MATCH($AC1609,$P:$P,0)&gt;0,"},",0),"")</f>
        <v/>
      </c>
    </row>
    <row r="1620" spans="28:30" x14ac:dyDescent="0.25">
      <c r="AB1620">
        <v>1618</v>
      </c>
      <c r="AC1620">
        <f t="shared" si="265"/>
        <v>148</v>
      </c>
      <c r="AD1620" t="str">
        <f>IFERROR(IF(MATCH($AC1620,$P:$P,0)&gt;0,"{",0),"")</f>
        <v/>
      </c>
    </row>
    <row r="1621" spans="28:30" x14ac:dyDescent="0.25">
      <c r="AB1621">
        <v>1619</v>
      </c>
      <c r="AC1621" t="str">
        <f t="shared" si="265"/>
        <v/>
      </c>
      <c r="AD1621" t="str">
        <f>IFERROR(IF(MATCH($AC1620,$P:$P,0)&gt;0,CONCATENATE("id_articulo: ",$AC1620,","),0),"")</f>
        <v/>
      </c>
    </row>
    <row r="1622" spans="28:30" x14ac:dyDescent="0.25">
      <c r="AB1622">
        <v>1620</v>
      </c>
      <c r="AC1622" t="str">
        <f t="shared" si="265"/>
        <v/>
      </c>
      <c r="AD1622" t="str">
        <f>IFERROR(IF(MATCH($AC1620,$P:$P,0)&gt;0,CONCATENATE("nombre: '",INDEX($Q:$Q,MATCH($AC1620,$P:$P,0)),"',"),0),"")</f>
        <v/>
      </c>
    </row>
    <row r="1623" spans="28:30" x14ac:dyDescent="0.25">
      <c r="AB1623">
        <v>1621</v>
      </c>
      <c r="AC1623" t="str">
        <f t="shared" si="265"/>
        <v/>
      </c>
      <c r="AD1623" t="str">
        <f>IFERROR(IF(MATCH($AC1620,$P:$P,0)&gt;0,CONCATENATE("descripcion: '",INDEX($R:$R,MATCH($AC1620,$P:$P,0)),"',"),0),"")</f>
        <v/>
      </c>
    </row>
    <row r="1624" spans="28:30" x14ac:dyDescent="0.25">
      <c r="AB1624">
        <v>1622</v>
      </c>
      <c r="AC1624" t="str">
        <f t="shared" si="265"/>
        <v/>
      </c>
      <c r="AD1624" t="str">
        <f>IFERROR(IF(MATCH($AC1620,$P:$P,0)&gt;0,CONCATENATE("descripcion_larga: '",INDEX($S:$S,MATCH($AC1620,$P:$P,0)),"',"),0),"")</f>
        <v/>
      </c>
    </row>
    <row r="1625" spans="28:30" x14ac:dyDescent="0.25">
      <c r="AB1625">
        <v>1623</v>
      </c>
      <c r="AC1625" t="str">
        <f t="shared" si="265"/>
        <v/>
      </c>
      <c r="AD1625" t="str">
        <f>IFERROR(IF(MATCH($AC1620,$P:$P,0)&gt;0,CONCATENATE("id_categoria: '",INDEX($V:$V,MATCH($AC1620,$P:$P,0)),"',"),0),"")</f>
        <v/>
      </c>
    </row>
    <row r="1626" spans="28:30" x14ac:dyDescent="0.25">
      <c r="AB1626">
        <v>1624</v>
      </c>
      <c r="AC1626" t="str">
        <f t="shared" si="265"/>
        <v/>
      </c>
      <c r="AD1626" t="str">
        <f>IFERROR(IF(MATCH($AC1620,$P:$P,0)&gt;0,CONCATENATE("id_subcategoria: '",INDEX($W:$W,MATCH($AC1620,$P:$P,0)),"',"),0),"")</f>
        <v/>
      </c>
    </row>
    <row r="1627" spans="28:30" x14ac:dyDescent="0.25">
      <c r="AB1627">
        <v>1625</v>
      </c>
      <c r="AC1627" t="str">
        <f t="shared" si="265"/>
        <v/>
      </c>
      <c r="AD1627" t="str">
        <f>IFERROR(IF(MATCH($AC1620,$P:$P,0)&gt;0,CONCATENATE("precio: ",INDEX($X:$X,MATCH($AC1620,$P:$P,0)),","),0),"")</f>
        <v/>
      </c>
    </row>
    <row r="1628" spans="28:30" x14ac:dyDescent="0.25">
      <c r="AB1628">
        <v>1626</v>
      </c>
      <c r="AC1628" t="str">
        <f t="shared" si="265"/>
        <v/>
      </c>
      <c r="AD1628" t="str">
        <f>IFERROR(IF(MATCH($AC1620,$P:$P,0)&gt;0,CONCATENATE("video: ",IF(OR(INDEX($Y:$Y,MATCH($AC1620,$P:$P,0))=0,INDEX($Y:$Y,MATCH($AC1620,$P:$P,0))=" ",INDEX($Y:$Y,MATCH($AC1620,$P:$P,0))=""),CONCATENATE(CHAR(39),CHAR(39)),CONCATENATE(CHAR(39),INDEX($Y:$Y,MATCH($AC1620,$P:$P,0)),CHAR(39))),","),0),"")</f>
        <v/>
      </c>
    </row>
    <row r="1629" spans="28:30" x14ac:dyDescent="0.25">
      <c r="AB1629">
        <v>1627</v>
      </c>
      <c r="AC1629" t="str">
        <f t="shared" si="265"/>
        <v/>
      </c>
      <c r="AD1629" t="str">
        <f>IFERROR(IF(MATCH($AC1620,$P:$P,0)&gt;0,CONCATENATE("disponible: ",INDEX($Z:$Z,MATCH($AC1620,$P:$P,0)),","),0),"")</f>
        <v/>
      </c>
    </row>
    <row r="1630" spans="28:30" x14ac:dyDescent="0.25">
      <c r="AB1630">
        <v>1628</v>
      </c>
      <c r="AC1630" t="str">
        <f t="shared" si="265"/>
        <v/>
      </c>
      <c r="AD1630" t="str">
        <f>IFERROR(IF(MATCH($AC1620,$P:$P,0)&gt;0,"},",0),"")</f>
        <v/>
      </c>
    </row>
    <row r="1631" spans="28:30" x14ac:dyDescent="0.25">
      <c r="AB1631">
        <v>1629</v>
      </c>
      <c r="AC1631">
        <f t="shared" si="265"/>
        <v>149</v>
      </c>
      <c r="AD1631" t="str">
        <f>IFERROR(IF(MATCH($AC1631,$P:$P,0)&gt;0,"{",0),"")</f>
        <v/>
      </c>
    </row>
    <row r="1632" spans="28:30" x14ac:dyDescent="0.25">
      <c r="AB1632">
        <v>1630</v>
      </c>
      <c r="AC1632" t="str">
        <f t="shared" si="265"/>
        <v/>
      </c>
      <c r="AD1632" t="str">
        <f>IFERROR(IF(MATCH($AC1631,$P:$P,0)&gt;0,CONCATENATE("id_articulo: ",$AC1631,","),0),"")</f>
        <v/>
      </c>
    </row>
    <row r="1633" spans="28:30" x14ac:dyDescent="0.25">
      <c r="AB1633">
        <v>1631</v>
      </c>
      <c r="AC1633" t="str">
        <f t="shared" si="265"/>
        <v/>
      </c>
      <c r="AD1633" t="str">
        <f>IFERROR(IF(MATCH($AC1631,$P:$P,0)&gt;0,CONCATENATE("nombre: '",INDEX($Q:$Q,MATCH($AC1631,$P:$P,0)),"',"),0),"")</f>
        <v/>
      </c>
    </row>
    <row r="1634" spans="28:30" x14ac:dyDescent="0.25">
      <c r="AB1634">
        <v>1632</v>
      </c>
      <c r="AC1634" t="str">
        <f t="shared" si="265"/>
        <v/>
      </c>
      <c r="AD1634" t="str">
        <f>IFERROR(IF(MATCH($AC1631,$P:$P,0)&gt;0,CONCATENATE("descripcion: '",INDEX($R:$R,MATCH($AC1631,$P:$P,0)),"',"),0),"")</f>
        <v/>
      </c>
    </row>
    <row r="1635" spans="28:30" x14ac:dyDescent="0.25">
      <c r="AB1635">
        <v>1633</v>
      </c>
      <c r="AC1635" t="str">
        <f t="shared" si="265"/>
        <v/>
      </c>
      <c r="AD1635" t="str">
        <f>IFERROR(IF(MATCH($AC1631,$P:$P,0)&gt;0,CONCATENATE("descripcion_larga: '",INDEX($S:$S,MATCH($AC1631,$P:$P,0)),"',"),0),"")</f>
        <v/>
      </c>
    </row>
    <row r="1636" spans="28:30" x14ac:dyDescent="0.25">
      <c r="AB1636">
        <v>1634</v>
      </c>
      <c r="AC1636" t="str">
        <f t="shared" si="265"/>
        <v/>
      </c>
      <c r="AD1636" t="str">
        <f>IFERROR(IF(MATCH($AC1631,$P:$P,0)&gt;0,CONCATENATE("id_categoria: '",INDEX($V:$V,MATCH($AC1631,$P:$P,0)),"',"),0),"")</f>
        <v/>
      </c>
    </row>
    <row r="1637" spans="28:30" x14ac:dyDescent="0.25">
      <c r="AB1637">
        <v>1635</v>
      </c>
      <c r="AC1637" t="str">
        <f t="shared" si="265"/>
        <v/>
      </c>
      <c r="AD1637" t="str">
        <f>IFERROR(IF(MATCH($AC1631,$P:$P,0)&gt;0,CONCATENATE("id_subcategoria: '",INDEX($W:$W,MATCH($AC1631,$P:$P,0)),"',"),0),"")</f>
        <v/>
      </c>
    </row>
    <row r="1638" spans="28:30" x14ac:dyDescent="0.25">
      <c r="AB1638">
        <v>1636</v>
      </c>
      <c r="AC1638" t="str">
        <f t="shared" si="265"/>
        <v/>
      </c>
      <c r="AD1638" t="str">
        <f>IFERROR(IF(MATCH($AC1631,$P:$P,0)&gt;0,CONCATENATE("precio: ",INDEX($X:$X,MATCH($AC1631,$P:$P,0)),","),0),"")</f>
        <v/>
      </c>
    </row>
    <row r="1639" spans="28:30" x14ac:dyDescent="0.25">
      <c r="AB1639">
        <v>1637</v>
      </c>
      <c r="AC1639" t="str">
        <f t="shared" si="265"/>
        <v/>
      </c>
      <c r="AD1639" t="str">
        <f>IFERROR(IF(MATCH($AC1631,$P:$P,0)&gt;0,CONCATENATE("video: ",IF(OR(INDEX($Y:$Y,MATCH($AC1631,$P:$P,0))=0,INDEX($Y:$Y,MATCH($AC1631,$P:$P,0))=" ",INDEX($Y:$Y,MATCH($AC1631,$P:$P,0))=""),CONCATENATE(CHAR(39),CHAR(39)),CONCATENATE(CHAR(39),INDEX($Y:$Y,MATCH($AC1631,$P:$P,0)),CHAR(39))),","),0),"")</f>
        <v/>
      </c>
    </row>
    <row r="1640" spans="28:30" x14ac:dyDescent="0.25">
      <c r="AB1640">
        <v>1638</v>
      </c>
      <c r="AC1640" t="str">
        <f t="shared" si="265"/>
        <v/>
      </c>
      <c r="AD1640" t="str">
        <f>IFERROR(IF(MATCH($AC1631,$P:$P,0)&gt;0,CONCATENATE("disponible: ",INDEX($Z:$Z,MATCH($AC1631,$P:$P,0)),","),0),"")</f>
        <v/>
      </c>
    </row>
    <row r="1641" spans="28:30" x14ac:dyDescent="0.25">
      <c r="AB1641">
        <v>1639</v>
      </c>
      <c r="AC1641" t="str">
        <f t="shared" si="265"/>
        <v/>
      </c>
      <c r="AD1641" t="str">
        <f>IFERROR(IF(MATCH($AC1631,$P:$P,0)&gt;0,"},",0),"")</f>
        <v/>
      </c>
    </row>
    <row r="1642" spans="28:30" x14ac:dyDescent="0.25">
      <c r="AB1642">
        <v>1640</v>
      </c>
      <c r="AC1642">
        <f t="shared" si="265"/>
        <v>150</v>
      </c>
      <c r="AD1642" t="str">
        <f>IFERROR(IF(MATCH($AC1642,$P:$P,0)&gt;0,"{",0),"")</f>
        <v/>
      </c>
    </row>
    <row r="1643" spans="28:30" x14ac:dyDescent="0.25">
      <c r="AB1643">
        <v>1641</v>
      </c>
      <c r="AC1643" t="str">
        <f t="shared" si="265"/>
        <v/>
      </c>
      <c r="AD1643" t="str">
        <f>IFERROR(IF(MATCH($AC1642,$P:$P,0)&gt;0,CONCATENATE("id_articulo: ",$AC1642,","),0),"")</f>
        <v/>
      </c>
    </row>
    <row r="1644" spans="28:30" x14ac:dyDescent="0.25">
      <c r="AB1644">
        <v>1642</v>
      </c>
      <c r="AC1644" t="str">
        <f t="shared" si="265"/>
        <v/>
      </c>
      <c r="AD1644" t="str">
        <f>IFERROR(IF(MATCH($AC1642,$P:$P,0)&gt;0,CONCATENATE("nombre: '",INDEX($Q:$Q,MATCH($AC1642,$P:$P,0)),"',"),0),"")</f>
        <v/>
      </c>
    </row>
    <row r="1645" spans="28:30" x14ac:dyDescent="0.25">
      <c r="AB1645">
        <v>1643</v>
      </c>
      <c r="AC1645" t="str">
        <f t="shared" si="265"/>
        <v/>
      </c>
      <c r="AD1645" t="str">
        <f>IFERROR(IF(MATCH($AC1642,$P:$P,0)&gt;0,CONCATENATE("descripcion: '",INDEX($R:$R,MATCH($AC1642,$P:$P,0)),"',"),0),"")</f>
        <v/>
      </c>
    </row>
    <row r="1646" spans="28:30" x14ac:dyDescent="0.25">
      <c r="AB1646">
        <v>1644</v>
      </c>
      <c r="AC1646" t="str">
        <f t="shared" si="265"/>
        <v/>
      </c>
      <c r="AD1646" t="str">
        <f>IFERROR(IF(MATCH($AC1642,$P:$P,0)&gt;0,CONCATENATE("descripcion_larga: '",INDEX($S:$S,MATCH($AC1642,$P:$P,0)),"',"),0),"")</f>
        <v/>
      </c>
    </row>
    <row r="1647" spans="28:30" x14ac:dyDescent="0.25">
      <c r="AB1647">
        <v>1645</v>
      </c>
      <c r="AC1647" t="str">
        <f t="shared" si="265"/>
        <v/>
      </c>
      <c r="AD1647" t="str">
        <f>IFERROR(IF(MATCH($AC1642,$P:$P,0)&gt;0,CONCATENATE("id_categoria: '",INDEX($V:$V,MATCH($AC1642,$P:$P,0)),"',"),0),"")</f>
        <v/>
      </c>
    </row>
    <row r="1648" spans="28:30" x14ac:dyDescent="0.25">
      <c r="AB1648">
        <v>1646</v>
      </c>
      <c r="AC1648" t="str">
        <f t="shared" si="265"/>
        <v/>
      </c>
      <c r="AD1648" t="str">
        <f>IFERROR(IF(MATCH($AC1642,$P:$P,0)&gt;0,CONCATENATE("id_subcategoria: '",INDEX($W:$W,MATCH($AC1642,$P:$P,0)),"',"),0),"")</f>
        <v/>
      </c>
    </row>
    <row r="1649" spans="28:30" x14ac:dyDescent="0.25">
      <c r="AB1649">
        <v>1647</v>
      </c>
      <c r="AC1649" t="str">
        <f t="shared" si="265"/>
        <v/>
      </c>
      <c r="AD1649" t="str">
        <f>IFERROR(IF(MATCH($AC1642,$P:$P,0)&gt;0,CONCATENATE("precio: ",INDEX($X:$X,MATCH($AC1642,$P:$P,0)),","),0),"")</f>
        <v/>
      </c>
    </row>
    <row r="1650" spans="28:30" x14ac:dyDescent="0.25">
      <c r="AB1650">
        <v>1648</v>
      </c>
      <c r="AC1650" t="str">
        <f t="shared" si="265"/>
        <v/>
      </c>
      <c r="AD1650" t="str">
        <f>IFERROR(IF(MATCH($AC1642,$P:$P,0)&gt;0,CONCATENATE("video: ",IF(OR(INDEX($Y:$Y,MATCH($AC1642,$P:$P,0))=0,INDEX($Y:$Y,MATCH($AC1642,$P:$P,0))=" ",INDEX($Y:$Y,MATCH($AC1642,$P:$P,0))=""),CONCATENATE(CHAR(39),CHAR(39)),CONCATENATE(CHAR(39),INDEX($Y:$Y,MATCH($AC1642,$P:$P,0)),CHAR(39))),","),0),"")</f>
        <v/>
      </c>
    </row>
    <row r="1651" spans="28:30" x14ac:dyDescent="0.25">
      <c r="AB1651">
        <v>1649</v>
      </c>
      <c r="AC1651" t="str">
        <f t="shared" si="265"/>
        <v/>
      </c>
      <c r="AD1651" t="str">
        <f>IFERROR(IF(MATCH($AC1642,$P:$P,0)&gt;0,CONCATENATE("disponible: ",INDEX($Z:$Z,MATCH($AC1642,$P:$P,0)),","),0),"")</f>
        <v/>
      </c>
    </row>
    <row r="1652" spans="28:30" x14ac:dyDescent="0.25">
      <c r="AB1652">
        <v>1650</v>
      </c>
      <c r="AC1652" t="str">
        <f t="shared" si="265"/>
        <v/>
      </c>
      <c r="AD1652" t="str">
        <f>IFERROR(IF(MATCH($AC1642,$P:$P,0)&gt;0,"},",0),"")</f>
        <v/>
      </c>
    </row>
    <row r="1653" spans="28:30" x14ac:dyDescent="0.25">
      <c r="AB1653">
        <v>1651</v>
      </c>
      <c r="AC1653">
        <f t="shared" si="265"/>
        <v>151</v>
      </c>
      <c r="AD1653" t="str">
        <f>IFERROR(IF(MATCH($AC1653,$P:$P,0)&gt;0,"{",0),"")</f>
        <v/>
      </c>
    </row>
    <row r="1654" spans="28:30" x14ac:dyDescent="0.25">
      <c r="AB1654">
        <v>1652</v>
      </c>
      <c r="AC1654" t="str">
        <f t="shared" si="265"/>
        <v/>
      </c>
      <c r="AD1654" t="str">
        <f>IFERROR(IF(MATCH($AC1653,$P:$P,0)&gt;0,CONCATENATE("id_articulo: ",$AC1653,","),0),"")</f>
        <v/>
      </c>
    </row>
    <row r="1655" spans="28:30" x14ac:dyDescent="0.25">
      <c r="AB1655">
        <v>1653</v>
      </c>
      <c r="AC1655" t="str">
        <f t="shared" si="265"/>
        <v/>
      </c>
      <c r="AD1655" t="str">
        <f>IFERROR(IF(MATCH($AC1653,$P:$P,0)&gt;0,CONCATENATE("nombre: '",INDEX($Q:$Q,MATCH($AC1653,$P:$P,0)),"',"),0),"")</f>
        <v/>
      </c>
    </row>
    <row r="1656" spans="28:30" x14ac:dyDescent="0.25">
      <c r="AB1656">
        <v>1654</v>
      </c>
      <c r="AC1656" t="str">
        <f t="shared" si="265"/>
        <v/>
      </c>
      <c r="AD1656" t="str">
        <f>IFERROR(IF(MATCH($AC1653,$P:$P,0)&gt;0,CONCATENATE("descripcion: '",INDEX($R:$R,MATCH($AC1653,$P:$P,0)),"',"),0),"")</f>
        <v/>
      </c>
    </row>
    <row r="1657" spans="28:30" x14ac:dyDescent="0.25">
      <c r="AB1657">
        <v>1655</v>
      </c>
      <c r="AC1657" t="str">
        <f t="shared" si="265"/>
        <v/>
      </c>
      <c r="AD1657" t="str">
        <f>IFERROR(IF(MATCH($AC1653,$P:$P,0)&gt;0,CONCATENATE("descripcion_larga: '",INDEX($S:$S,MATCH($AC1653,$P:$P,0)),"',"),0),"")</f>
        <v/>
      </c>
    </row>
    <row r="1658" spans="28:30" x14ac:dyDescent="0.25">
      <c r="AB1658">
        <v>1656</v>
      </c>
      <c r="AC1658" t="str">
        <f t="shared" si="265"/>
        <v/>
      </c>
      <c r="AD1658" t="str">
        <f>IFERROR(IF(MATCH($AC1653,$P:$P,0)&gt;0,CONCATENATE("id_categoria: '",INDEX($V:$V,MATCH($AC1653,$P:$P,0)),"',"),0),"")</f>
        <v/>
      </c>
    </row>
    <row r="1659" spans="28:30" x14ac:dyDescent="0.25">
      <c r="AB1659">
        <v>1657</v>
      </c>
      <c r="AC1659" t="str">
        <f t="shared" si="265"/>
        <v/>
      </c>
      <c r="AD1659" t="str">
        <f>IFERROR(IF(MATCH($AC1653,$P:$P,0)&gt;0,CONCATENATE("id_subcategoria: '",INDEX($W:$W,MATCH($AC1653,$P:$P,0)),"',"),0),"")</f>
        <v/>
      </c>
    </row>
    <row r="1660" spans="28:30" x14ac:dyDescent="0.25">
      <c r="AB1660">
        <v>1658</v>
      </c>
      <c r="AC1660" t="str">
        <f t="shared" si="265"/>
        <v/>
      </c>
      <c r="AD1660" t="str">
        <f>IFERROR(IF(MATCH($AC1653,$P:$P,0)&gt;0,CONCATENATE("precio: ",INDEX($X:$X,MATCH($AC1653,$P:$P,0)),","),0),"")</f>
        <v/>
      </c>
    </row>
    <row r="1661" spans="28:30" x14ac:dyDescent="0.25">
      <c r="AB1661">
        <v>1659</v>
      </c>
      <c r="AC1661" t="str">
        <f t="shared" si="265"/>
        <v/>
      </c>
      <c r="AD1661" t="str">
        <f>IFERROR(IF(MATCH($AC1653,$P:$P,0)&gt;0,CONCATENATE("video: ",IF(OR(INDEX($Y:$Y,MATCH($AC1653,$P:$P,0))=0,INDEX($Y:$Y,MATCH($AC1653,$P:$P,0))=" ",INDEX($Y:$Y,MATCH($AC1653,$P:$P,0))=""),CONCATENATE(CHAR(39),CHAR(39)),CONCATENATE(CHAR(39),INDEX($Y:$Y,MATCH($AC1653,$P:$P,0)),CHAR(39))),","),0),"")</f>
        <v/>
      </c>
    </row>
    <row r="1662" spans="28:30" x14ac:dyDescent="0.25">
      <c r="AB1662">
        <v>1660</v>
      </c>
      <c r="AC1662" t="str">
        <f t="shared" si="265"/>
        <v/>
      </c>
      <c r="AD1662" t="str">
        <f>IFERROR(IF(MATCH($AC1653,$P:$P,0)&gt;0,CONCATENATE("disponible: ",INDEX($Z:$Z,MATCH($AC1653,$P:$P,0)),","),0),"")</f>
        <v/>
      </c>
    </row>
    <row r="1663" spans="28:30" x14ac:dyDescent="0.25">
      <c r="AB1663">
        <v>1661</v>
      </c>
      <c r="AC1663" t="str">
        <f t="shared" si="265"/>
        <v/>
      </c>
      <c r="AD1663" t="str">
        <f>IFERROR(IF(MATCH($AC1653,$P:$P,0)&gt;0,"},",0),"")</f>
        <v/>
      </c>
    </row>
    <row r="1664" spans="28:30" x14ac:dyDescent="0.25">
      <c r="AB1664">
        <v>1662</v>
      </c>
      <c r="AC1664">
        <f t="shared" si="265"/>
        <v>152</v>
      </c>
      <c r="AD1664" t="str">
        <f>IFERROR(IF(MATCH($AC1664,$P:$P,0)&gt;0,"{",0),"")</f>
        <v/>
      </c>
    </row>
    <row r="1665" spans="28:30" x14ac:dyDescent="0.25">
      <c r="AB1665">
        <v>1663</v>
      </c>
      <c r="AC1665" t="str">
        <f t="shared" si="265"/>
        <v/>
      </c>
      <c r="AD1665" t="str">
        <f>IFERROR(IF(MATCH($AC1664,$P:$P,0)&gt;0,CONCATENATE("id_articulo: ",$AC1664,","),0),"")</f>
        <v/>
      </c>
    </row>
    <row r="1666" spans="28:30" x14ac:dyDescent="0.25">
      <c r="AB1666">
        <v>1664</v>
      </c>
      <c r="AC1666" t="str">
        <f t="shared" si="265"/>
        <v/>
      </c>
      <c r="AD1666" t="str">
        <f>IFERROR(IF(MATCH($AC1664,$P:$P,0)&gt;0,CONCATENATE("nombre: '",INDEX($Q:$Q,MATCH($AC1664,$P:$P,0)),"',"),0),"")</f>
        <v/>
      </c>
    </row>
    <row r="1667" spans="28:30" x14ac:dyDescent="0.25">
      <c r="AB1667">
        <v>1665</v>
      </c>
      <c r="AC1667" t="str">
        <f t="shared" si="265"/>
        <v/>
      </c>
      <c r="AD1667" t="str">
        <f>IFERROR(IF(MATCH($AC1664,$P:$P,0)&gt;0,CONCATENATE("descripcion: '",INDEX($R:$R,MATCH($AC1664,$P:$P,0)),"',"),0),"")</f>
        <v/>
      </c>
    </row>
    <row r="1668" spans="28:30" x14ac:dyDescent="0.25">
      <c r="AB1668">
        <v>1666</v>
      </c>
      <c r="AC1668" t="str">
        <f t="shared" si="265"/>
        <v/>
      </c>
      <c r="AD1668" t="str">
        <f>IFERROR(IF(MATCH($AC1664,$P:$P,0)&gt;0,CONCATENATE("descripcion_larga: '",INDEX($S:$S,MATCH($AC1664,$P:$P,0)),"',"),0),"")</f>
        <v/>
      </c>
    </row>
    <row r="1669" spans="28:30" x14ac:dyDescent="0.25">
      <c r="AB1669">
        <v>1667</v>
      </c>
      <c r="AC1669" t="str">
        <f t="shared" ref="AC1669:AC1732" si="266">IF(AB1668/11=INT(AB1668/11),AB1668/11+1,"")</f>
        <v/>
      </c>
      <c r="AD1669" t="str">
        <f>IFERROR(IF(MATCH($AC1664,$P:$P,0)&gt;0,CONCATENATE("id_categoria: '",INDEX($V:$V,MATCH($AC1664,$P:$P,0)),"',"),0),"")</f>
        <v/>
      </c>
    </row>
    <row r="1670" spans="28:30" x14ac:dyDescent="0.25">
      <c r="AB1670">
        <v>1668</v>
      </c>
      <c r="AC1670" t="str">
        <f t="shared" si="266"/>
        <v/>
      </c>
      <c r="AD1670" t="str">
        <f>IFERROR(IF(MATCH($AC1664,$P:$P,0)&gt;0,CONCATENATE("id_subcategoria: '",INDEX($W:$W,MATCH($AC1664,$P:$P,0)),"',"),0),"")</f>
        <v/>
      </c>
    </row>
    <row r="1671" spans="28:30" x14ac:dyDescent="0.25">
      <c r="AB1671">
        <v>1669</v>
      </c>
      <c r="AC1671" t="str">
        <f t="shared" si="266"/>
        <v/>
      </c>
      <c r="AD1671" t="str">
        <f>IFERROR(IF(MATCH($AC1664,$P:$P,0)&gt;0,CONCATENATE("precio: ",INDEX($X:$X,MATCH($AC1664,$P:$P,0)),","),0),"")</f>
        <v/>
      </c>
    </row>
    <row r="1672" spans="28:30" x14ac:dyDescent="0.25">
      <c r="AB1672">
        <v>1670</v>
      </c>
      <c r="AC1672" t="str">
        <f t="shared" si="266"/>
        <v/>
      </c>
      <c r="AD1672" t="str">
        <f>IFERROR(IF(MATCH($AC1664,$P:$P,0)&gt;0,CONCATENATE("video: ",IF(OR(INDEX($Y:$Y,MATCH($AC1664,$P:$P,0))=0,INDEX($Y:$Y,MATCH($AC1664,$P:$P,0))=" ",INDEX($Y:$Y,MATCH($AC1664,$P:$P,0))=""),CONCATENATE(CHAR(39),CHAR(39)),CONCATENATE(CHAR(39),INDEX($Y:$Y,MATCH($AC1664,$P:$P,0)),CHAR(39))),","),0),"")</f>
        <v/>
      </c>
    </row>
    <row r="1673" spans="28:30" x14ac:dyDescent="0.25">
      <c r="AB1673">
        <v>1671</v>
      </c>
      <c r="AC1673" t="str">
        <f t="shared" si="266"/>
        <v/>
      </c>
      <c r="AD1673" t="str">
        <f>IFERROR(IF(MATCH($AC1664,$P:$P,0)&gt;0,CONCATENATE("disponible: ",INDEX($Z:$Z,MATCH($AC1664,$P:$P,0)),","),0),"")</f>
        <v/>
      </c>
    </row>
    <row r="1674" spans="28:30" x14ac:dyDescent="0.25">
      <c r="AB1674">
        <v>1672</v>
      </c>
      <c r="AC1674" t="str">
        <f t="shared" si="266"/>
        <v/>
      </c>
      <c r="AD1674" t="str">
        <f>IFERROR(IF(MATCH($AC1664,$P:$P,0)&gt;0,"},",0),"")</f>
        <v/>
      </c>
    </row>
    <row r="1675" spans="28:30" x14ac:dyDescent="0.25">
      <c r="AB1675">
        <v>1673</v>
      </c>
      <c r="AC1675">
        <f t="shared" si="266"/>
        <v>153</v>
      </c>
      <c r="AD1675" t="str">
        <f>IFERROR(IF(MATCH($AC1675,$P:$P,0)&gt;0,"{",0),"")</f>
        <v/>
      </c>
    </row>
    <row r="1676" spans="28:30" x14ac:dyDescent="0.25">
      <c r="AB1676">
        <v>1674</v>
      </c>
      <c r="AC1676" t="str">
        <f t="shared" si="266"/>
        <v/>
      </c>
      <c r="AD1676" t="str">
        <f>IFERROR(IF(MATCH($AC1675,$P:$P,0)&gt;0,CONCATENATE("id_articulo: ",$AC1675,","),0),"")</f>
        <v/>
      </c>
    </row>
    <row r="1677" spans="28:30" x14ac:dyDescent="0.25">
      <c r="AB1677">
        <v>1675</v>
      </c>
      <c r="AC1677" t="str">
        <f t="shared" si="266"/>
        <v/>
      </c>
      <c r="AD1677" t="str">
        <f>IFERROR(IF(MATCH($AC1675,$P:$P,0)&gt;0,CONCATENATE("nombre: '",INDEX($Q:$Q,MATCH($AC1675,$P:$P,0)),"',"),0),"")</f>
        <v/>
      </c>
    </row>
    <row r="1678" spans="28:30" x14ac:dyDescent="0.25">
      <c r="AB1678">
        <v>1676</v>
      </c>
      <c r="AC1678" t="str">
        <f t="shared" si="266"/>
        <v/>
      </c>
      <c r="AD1678" t="str">
        <f>IFERROR(IF(MATCH($AC1675,$P:$P,0)&gt;0,CONCATENATE("descripcion: '",INDEX($R:$R,MATCH($AC1675,$P:$P,0)),"',"),0),"")</f>
        <v/>
      </c>
    </row>
    <row r="1679" spans="28:30" x14ac:dyDescent="0.25">
      <c r="AB1679">
        <v>1677</v>
      </c>
      <c r="AC1679" t="str">
        <f t="shared" si="266"/>
        <v/>
      </c>
      <c r="AD1679" t="str">
        <f>IFERROR(IF(MATCH($AC1675,$P:$P,0)&gt;0,CONCATENATE("descripcion_larga: '",INDEX($S:$S,MATCH($AC1675,$P:$P,0)),"',"),0),"")</f>
        <v/>
      </c>
    </row>
    <row r="1680" spans="28:30" x14ac:dyDescent="0.25">
      <c r="AB1680">
        <v>1678</v>
      </c>
      <c r="AC1680" t="str">
        <f t="shared" si="266"/>
        <v/>
      </c>
      <c r="AD1680" t="str">
        <f>IFERROR(IF(MATCH($AC1675,$P:$P,0)&gt;0,CONCATENATE("id_categoria: '",INDEX($V:$V,MATCH($AC1675,$P:$P,0)),"',"),0),"")</f>
        <v/>
      </c>
    </row>
    <row r="1681" spans="28:30" x14ac:dyDescent="0.25">
      <c r="AB1681">
        <v>1679</v>
      </c>
      <c r="AC1681" t="str">
        <f t="shared" si="266"/>
        <v/>
      </c>
      <c r="AD1681" t="str">
        <f>IFERROR(IF(MATCH($AC1675,$P:$P,0)&gt;0,CONCATENATE("id_subcategoria: '",INDEX($W:$W,MATCH($AC1675,$P:$P,0)),"',"),0),"")</f>
        <v/>
      </c>
    </row>
    <row r="1682" spans="28:30" x14ac:dyDescent="0.25">
      <c r="AB1682">
        <v>1680</v>
      </c>
      <c r="AC1682" t="str">
        <f t="shared" si="266"/>
        <v/>
      </c>
      <c r="AD1682" t="str">
        <f>IFERROR(IF(MATCH($AC1675,$P:$P,0)&gt;0,CONCATENATE("precio: ",INDEX($X:$X,MATCH($AC1675,$P:$P,0)),","),0),"")</f>
        <v/>
      </c>
    </row>
    <row r="1683" spans="28:30" x14ac:dyDescent="0.25">
      <c r="AB1683">
        <v>1681</v>
      </c>
      <c r="AC1683" t="str">
        <f t="shared" si="266"/>
        <v/>
      </c>
      <c r="AD1683" t="str">
        <f>IFERROR(IF(MATCH($AC1675,$P:$P,0)&gt;0,CONCATENATE("video: ",IF(OR(INDEX($Y:$Y,MATCH($AC1675,$P:$P,0))=0,INDEX($Y:$Y,MATCH($AC1675,$P:$P,0))=" ",INDEX($Y:$Y,MATCH($AC1675,$P:$P,0))=""),CONCATENATE(CHAR(39),CHAR(39)),CONCATENATE(CHAR(39),INDEX($Y:$Y,MATCH($AC1675,$P:$P,0)),CHAR(39))),","),0),"")</f>
        <v/>
      </c>
    </row>
    <row r="1684" spans="28:30" x14ac:dyDescent="0.25">
      <c r="AB1684">
        <v>1682</v>
      </c>
      <c r="AC1684" t="str">
        <f t="shared" si="266"/>
        <v/>
      </c>
      <c r="AD1684" t="str">
        <f>IFERROR(IF(MATCH($AC1675,$P:$P,0)&gt;0,CONCATENATE("disponible: ",INDEX($Z:$Z,MATCH($AC1675,$P:$P,0)),","),0),"")</f>
        <v/>
      </c>
    </row>
    <row r="1685" spans="28:30" x14ac:dyDescent="0.25">
      <c r="AB1685">
        <v>1683</v>
      </c>
      <c r="AC1685" t="str">
        <f t="shared" si="266"/>
        <v/>
      </c>
      <c r="AD1685" t="str">
        <f>IFERROR(IF(MATCH($AC1675,$P:$P,0)&gt;0,"},",0),"")</f>
        <v/>
      </c>
    </row>
    <row r="1686" spans="28:30" x14ac:dyDescent="0.25">
      <c r="AB1686">
        <v>1684</v>
      </c>
      <c r="AC1686">
        <f t="shared" si="266"/>
        <v>154</v>
      </c>
      <c r="AD1686" t="str">
        <f>IFERROR(IF(MATCH($AC1686,$P:$P,0)&gt;0,"{",0),"")</f>
        <v/>
      </c>
    </row>
    <row r="1687" spans="28:30" x14ac:dyDescent="0.25">
      <c r="AB1687">
        <v>1685</v>
      </c>
      <c r="AC1687" t="str">
        <f t="shared" si="266"/>
        <v/>
      </c>
      <c r="AD1687" t="str">
        <f>IFERROR(IF(MATCH($AC1686,$P:$P,0)&gt;0,CONCATENATE("id_articulo: ",$AC1686,","),0),"")</f>
        <v/>
      </c>
    </row>
    <row r="1688" spans="28:30" x14ac:dyDescent="0.25">
      <c r="AB1688">
        <v>1686</v>
      </c>
      <c r="AC1688" t="str">
        <f t="shared" si="266"/>
        <v/>
      </c>
      <c r="AD1688" t="str">
        <f>IFERROR(IF(MATCH($AC1686,$P:$P,0)&gt;0,CONCATENATE("nombre: '",INDEX($Q:$Q,MATCH($AC1686,$P:$P,0)),"',"),0),"")</f>
        <v/>
      </c>
    </row>
    <row r="1689" spans="28:30" x14ac:dyDescent="0.25">
      <c r="AB1689">
        <v>1687</v>
      </c>
      <c r="AC1689" t="str">
        <f t="shared" si="266"/>
        <v/>
      </c>
      <c r="AD1689" t="str">
        <f>IFERROR(IF(MATCH($AC1686,$P:$P,0)&gt;0,CONCATENATE("descripcion: '",INDEX($R:$R,MATCH($AC1686,$P:$P,0)),"',"),0),"")</f>
        <v/>
      </c>
    </row>
    <row r="1690" spans="28:30" x14ac:dyDescent="0.25">
      <c r="AB1690">
        <v>1688</v>
      </c>
      <c r="AC1690" t="str">
        <f t="shared" si="266"/>
        <v/>
      </c>
      <c r="AD1690" t="str">
        <f>IFERROR(IF(MATCH($AC1686,$P:$P,0)&gt;0,CONCATENATE("descripcion_larga: '",INDEX($S:$S,MATCH($AC1686,$P:$P,0)),"',"),0),"")</f>
        <v/>
      </c>
    </row>
    <row r="1691" spans="28:30" x14ac:dyDescent="0.25">
      <c r="AB1691">
        <v>1689</v>
      </c>
      <c r="AC1691" t="str">
        <f t="shared" si="266"/>
        <v/>
      </c>
      <c r="AD1691" t="str">
        <f>IFERROR(IF(MATCH($AC1686,$P:$P,0)&gt;0,CONCATENATE("id_categoria: '",INDEX($V:$V,MATCH($AC1686,$P:$P,0)),"',"),0),"")</f>
        <v/>
      </c>
    </row>
    <row r="1692" spans="28:30" x14ac:dyDescent="0.25">
      <c r="AB1692">
        <v>1690</v>
      </c>
      <c r="AC1692" t="str">
        <f t="shared" si="266"/>
        <v/>
      </c>
      <c r="AD1692" t="str">
        <f>IFERROR(IF(MATCH($AC1686,$P:$P,0)&gt;0,CONCATENATE("id_subcategoria: '",INDEX($W:$W,MATCH($AC1686,$P:$P,0)),"',"),0),"")</f>
        <v/>
      </c>
    </row>
    <row r="1693" spans="28:30" x14ac:dyDescent="0.25">
      <c r="AB1693">
        <v>1691</v>
      </c>
      <c r="AC1693" t="str">
        <f t="shared" si="266"/>
        <v/>
      </c>
      <c r="AD1693" t="str">
        <f>IFERROR(IF(MATCH($AC1686,$P:$P,0)&gt;0,CONCATENATE("precio: ",INDEX($X:$X,MATCH($AC1686,$P:$P,0)),","),0),"")</f>
        <v/>
      </c>
    </row>
    <row r="1694" spans="28:30" x14ac:dyDescent="0.25">
      <c r="AB1694">
        <v>1692</v>
      </c>
      <c r="AC1694" t="str">
        <f t="shared" si="266"/>
        <v/>
      </c>
      <c r="AD1694" t="str">
        <f>IFERROR(IF(MATCH($AC1686,$P:$P,0)&gt;0,CONCATENATE("video: ",IF(OR(INDEX($Y:$Y,MATCH($AC1686,$P:$P,0))=0,INDEX($Y:$Y,MATCH($AC1686,$P:$P,0))=" ",INDEX($Y:$Y,MATCH($AC1686,$P:$P,0))=""),CONCATENATE(CHAR(39),CHAR(39)),CONCATENATE(CHAR(39),INDEX($Y:$Y,MATCH($AC1686,$P:$P,0)),CHAR(39))),","),0),"")</f>
        <v/>
      </c>
    </row>
    <row r="1695" spans="28:30" x14ac:dyDescent="0.25">
      <c r="AB1695">
        <v>1693</v>
      </c>
      <c r="AC1695" t="str">
        <f t="shared" si="266"/>
        <v/>
      </c>
      <c r="AD1695" t="str">
        <f>IFERROR(IF(MATCH($AC1686,$P:$P,0)&gt;0,CONCATENATE("disponible: ",INDEX($Z:$Z,MATCH($AC1686,$P:$P,0)),","),0),"")</f>
        <v/>
      </c>
    </row>
    <row r="1696" spans="28:30" x14ac:dyDescent="0.25">
      <c r="AB1696">
        <v>1694</v>
      </c>
      <c r="AC1696" t="str">
        <f t="shared" si="266"/>
        <v/>
      </c>
      <c r="AD1696" t="str">
        <f>IFERROR(IF(MATCH($AC1686,$P:$P,0)&gt;0,"},",0),"")</f>
        <v/>
      </c>
    </row>
    <row r="1697" spans="28:30" x14ac:dyDescent="0.25">
      <c r="AB1697">
        <v>1695</v>
      </c>
      <c r="AC1697">
        <f t="shared" si="266"/>
        <v>155</v>
      </c>
      <c r="AD1697" t="str">
        <f>IFERROR(IF(MATCH($AC1697,$P:$P,0)&gt;0,"{",0),"")</f>
        <v/>
      </c>
    </row>
    <row r="1698" spans="28:30" x14ac:dyDescent="0.25">
      <c r="AB1698">
        <v>1696</v>
      </c>
      <c r="AC1698" t="str">
        <f t="shared" si="266"/>
        <v/>
      </c>
      <c r="AD1698" t="str">
        <f>IFERROR(IF(MATCH($AC1697,$P:$P,0)&gt;0,CONCATENATE("id_articulo: ",$AC1697,","),0),"")</f>
        <v/>
      </c>
    </row>
    <row r="1699" spans="28:30" x14ac:dyDescent="0.25">
      <c r="AB1699">
        <v>1697</v>
      </c>
      <c r="AC1699" t="str">
        <f t="shared" si="266"/>
        <v/>
      </c>
      <c r="AD1699" t="str">
        <f>IFERROR(IF(MATCH($AC1697,$P:$P,0)&gt;0,CONCATENATE("nombre: '",INDEX($Q:$Q,MATCH($AC1697,$P:$P,0)),"',"),0),"")</f>
        <v/>
      </c>
    </row>
    <row r="1700" spans="28:30" x14ac:dyDescent="0.25">
      <c r="AB1700">
        <v>1698</v>
      </c>
      <c r="AC1700" t="str">
        <f t="shared" si="266"/>
        <v/>
      </c>
      <c r="AD1700" t="str">
        <f>IFERROR(IF(MATCH($AC1697,$P:$P,0)&gt;0,CONCATENATE("descripcion: '",INDEX($R:$R,MATCH($AC1697,$P:$P,0)),"',"),0),"")</f>
        <v/>
      </c>
    </row>
    <row r="1701" spans="28:30" x14ac:dyDescent="0.25">
      <c r="AB1701">
        <v>1699</v>
      </c>
      <c r="AC1701" t="str">
        <f t="shared" si="266"/>
        <v/>
      </c>
      <c r="AD1701" t="str">
        <f>IFERROR(IF(MATCH($AC1697,$P:$P,0)&gt;0,CONCATENATE("descripcion_larga: '",INDEX($S:$S,MATCH($AC1697,$P:$P,0)),"',"),0),"")</f>
        <v/>
      </c>
    </row>
    <row r="1702" spans="28:30" x14ac:dyDescent="0.25">
      <c r="AB1702">
        <v>1700</v>
      </c>
      <c r="AC1702" t="str">
        <f t="shared" si="266"/>
        <v/>
      </c>
      <c r="AD1702" t="str">
        <f>IFERROR(IF(MATCH($AC1697,$P:$P,0)&gt;0,CONCATENATE("id_categoria: '",INDEX($V:$V,MATCH($AC1697,$P:$P,0)),"',"),0),"")</f>
        <v/>
      </c>
    </row>
    <row r="1703" spans="28:30" x14ac:dyDescent="0.25">
      <c r="AB1703">
        <v>1701</v>
      </c>
      <c r="AC1703" t="str">
        <f t="shared" si="266"/>
        <v/>
      </c>
      <c r="AD1703" t="str">
        <f>IFERROR(IF(MATCH($AC1697,$P:$P,0)&gt;0,CONCATENATE("id_subcategoria: '",INDEX($W:$W,MATCH($AC1697,$P:$P,0)),"',"),0),"")</f>
        <v/>
      </c>
    </row>
    <row r="1704" spans="28:30" x14ac:dyDescent="0.25">
      <c r="AB1704">
        <v>1702</v>
      </c>
      <c r="AC1704" t="str">
        <f t="shared" si="266"/>
        <v/>
      </c>
      <c r="AD1704" t="str">
        <f>IFERROR(IF(MATCH($AC1697,$P:$P,0)&gt;0,CONCATENATE("precio: ",INDEX($X:$X,MATCH($AC1697,$P:$P,0)),","),0),"")</f>
        <v/>
      </c>
    </row>
    <row r="1705" spans="28:30" x14ac:dyDescent="0.25">
      <c r="AB1705">
        <v>1703</v>
      </c>
      <c r="AC1705" t="str">
        <f t="shared" si="266"/>
        <v/>
      </c>
      <c r="AD1705" t="str">
        <f>IFERROR(IF(MATCH($AC1697,$P:$P,0)&gt;0,CONCATENATE("video: ",IF(OR(INDEX($Y:$Y,MATCH($AC1697,$P:$P,0))=0,INDEX($Y:$Y,MATCH($AC1697,$P:$P,0))=" ",INDEX($Y:$Y,MATCH($AC1697,$P:$P,0))=""),CONCATENATE(CHAR(39),CHAR(39)),CONCATENATE(CHAR(39),INDEX($Y:$Y,MATCH($AC1697,$P:$P,0)),CHAR(39))),","),0),"")</f>
        <v/>
      </c>
    </row>
    <row r="1706" spans="28:30" x14ac:dyDescent="0.25">
      <c r="AB1706">
        <v>1704</v>
      </c>
      <c r="AC1706" t="str">
        <f t="shared" si="266"/>
        <v/>
      </c>
      <c r="AD1706" t="str">
        <f>IFERROR(IF(MATCH($AC1697,$P:$P,0)&gt;0,CONCATENATE("disponible: ",INDEX($Z:$Z,MATCH($AC1697,$P:$P,0)),","),0),"")</f>
        <v/>
      </c>
    </row>
    <row r="1707" spans="28:30" x14ac:dyDescent="0.25">
      <c r="AB1707">
        <v>1705</v>
      </c>
      <c r="AC1707" t="str">
        <f t="shared" si="266"/>
        <v/>
      </c>
      <c r="AD1707" t="str">
        <f>IFERROR(IF(MATCH($AC1697,$P:$P,0)&gt;0,"},",0),"")</f>
        <v/>
      </c>
    </row>
    <row r="1708" spans="28:30" x14ac:dyDescent="0.25">
      <c r="AB1708">
        <v>1706</v>
      </c>
      <c r="AC1708">
        <f t="shared" si="266"/>
        <v>156</v>
      </c>
      <c r="AD1708" t="str">
        <f>IFERROR(IF(MATCH($AC1708,$P:$P,0)&gt;0,"{",0),"")</f>
        <v/>
      </c>
    </row>
    <row r="1709" spans="28:30" x14ac:dyDescent="0.25">
      <c r="AB1709">
        <v>1707</v>
      </c>
      <c r="AC1709" t="str">
        <f t="shared" si="266"/>
        <v/>
      </c>
      <c r="AD1709" t="str">
        <f>IFERROR(IF(MATCH($AC1708,$P:$P,0)&gt;0,CONCATENATE("id_articulo: ",$AC1708,","),0),"")</f>
        <v/>
      </c>
    </row>
    <row r="1710" spans="28:30" x14ac:dyDescent="0.25">
      <c r="AB1710">
        <v>1708</v>
      </c>
      <c r="AC1710" t="str">
        <f t="shared" si="266"/>
        <v/>
      </c>
      <c r="AD1710" t="str">
        <f>IFERROR(IF(MATCH($AC1708,$P:$P,0)&gt;0,CONCATENATE("nombre: '",INDEX($Q:$Q,MATCH($AC1708,$P:$P,0)),"',"),0),"")</f>
        <v/>
      </c>
    </row>
    <row r="1711" spans="28:30" x14ac:dyDescent="0.25">
      <c r="AB1711">
        <v>1709</v>
      </c>
      <c r="AC1711" t="str">
        <f t="shared" si="266"/>
        <v/>
      </c>
      <c r="AD1711" t="str">
        <f>IFERROR(IF(MATCH($AC1708,$P:$P,0)&gt;0,CONCATENATE("descripcion: '",INDEX($R:$R,MATCH($AC1708,$P:$P,0)),"',"),0),"")</f>
        <v/>
      </c>
    </row>
    <row r="1712" spans="28:30" x14ac:dyDescent="0.25">
      <c r="AB1712">
        <v>1710</v>
      </c>
      <c r="AC1712" t="str">
        <f t="shared" si="266"/>
        <v/>
      </c>
      <c r="AD1712" t="str">
        <f>IFERROR(IF(MATCH($AC1708,$P:$P,0)&gt;0,CONCATENATE("descripcion_larga: '",INDEX($S:$S,MATCH($AC1708,$P:$P,0)),"',"),0),"")</f>
        <v/>
      </c>
    </row>
    <row r="1713" spans="28:30" x14ac:dyDescent="0.25">
      <c r="AB1713">
        <v>1711</v>
      </c>
      <c r="AC1713" t="str">
        <f t="shared" si="266"/>
        <v/>
      </c>
      <c r="AD1713" t="str">
        <f>IFERROR(IF(MATCH($AC1708,$P:$P,0)&gt;0,CONCATENATE("id_categoria: '",INDEX($V:$V,MATCH($AC1708,$P:$P,0)),"',"),0),"")</f>
        <v/>
      </c>
    </row>
    <row r="1714" spans="28:30" x14ac:dyDescent="0.25">
      <c r="AB1714">
        <v>1712</v>
      </c>
      <c r="AC1714" t="str">
        <f t="shared" si="266"/>
        <v/>
      </c>
      <c r="AD1714" t="str">
        <f>IFERROR(IF(MATCH($AC1708,$P:$P,0)&gt;0,CONCATENATE("id_subcategoria: '",INDEX($W:$W,MATCH($AC1708,$P:$P,0)),"',"),0),"")</f>
        <v/>
      </c>
    </row>
    <row r="1715" spans="28:30" x14ac:dyDescent="0.25">
      <c r="AB1715">
        <v>1713</v>
      </c>
      <c r="AC1715" t="str">
        <f t="shared" si="266"/>
        <v/>
      </c>
      <c r="AD1715" t="str">
        <f>IFERROR(IF(MATCH($AC1708,$P:$P,0)&gt;0,CONCATENATE("precio: ",INDEX($X:$X,MATCH($AC1708,$P:$P,0)),","),0),"")</f>
        <v/>
      </c>
    </row>
    <row r="1716" spans="28:30" x14ac:dyDescent="0.25">
      <c r="AB1716">
        <v>1714</v>
      </c>
      <c r="AC1716" t="str">
        <f t="shared" si="266"/>
        <v/>
      </c>
      <c r="AD1716" t="str">
        <f>IFERROR(IF(MATCH($AC1708,$P:$P,0)&gt;0,CONCATENATE("video: ",IF(OR(INDEX($Y:$Y,MATCH($AC1708,$P:$P,0))=0,INDEX($Y:$Y,MATCH($AC1708,$P:$P,0))=" ",INDEX($Y:$Y,MATCH($AC1708,$P:$P,0))=""),CONCATENATE(CHAR(39),CHAR(39)),CONCATENATE(CHAR(39),INDEX($Y:$Y,MATCH($AC1708,$P:$P,0)),CHAR(39))),","),0),"")</f>
        <v/>
      </c>
    </row>
    <row r="1717" spans="28:30" x14ac:dyDescent="0.25">
      <c r="AB1717">
        <v>1715</v>
      </c>
      <c r="AC1717" t="str">
        <f t="shared" si="266"/>
        <v/>
      </c>
      <c r="AD1717" t="str">
        <f>IFERROR(IF(MATCH($AC1708,$P:$P,0)&gt;0,CONCATENATE("disponible: ",INDEX($Z:$Z,MATCH($AC1708,$P:$P,0)),","),0),"")</f>
        <v/>
      </c>
    </row>
    <row r="1718" spans="28:30" x14ac:dyDescent="0.25">
      <c r="AB1718">
        <v>1716</v>
      </c>
      <c r="AC1718" t="str">
        <f t="shared" si="266"/>
        <v/>
      </c>
      <c r="AD1718" t="str">
        <f>IFERROR(IF(MATCH($AC1708,$P:$P,0)&gt;0,"},",0),"")</f>
        <v/>
      </c>
    </row>
    <row r="1719" spans="28:30" x14ac:dyDescent="0.25">
      <c r="AB1719">
        <v>1717</v>
      </c>
      <c r="AC1719">
        <f t="shared" si="266"/>
        <v>157</v>
      </c>
      <c r="AD1719" t="str">
        <f>IFERROR(IF(MATCH($AC1719,$P:$P,0)&gt;0,"{",0),"")</f>
        <v/>
      </c>
    </row>
    <row r="1720" spans="28:30" x14ac:dyDescent="0.25">
      <c r="AB1720">
        <v>1718</v>
      </c>
      <c r="AC1720" t="str">
        <f t="shared" si="266"/>
        <v/>
      </c>
      <c r="AD1720" t="str">
        <f>IFERROR(IF(MATCH($AC1719,$P:$P,0)&gt;0,CONCATENATE("id_articulo: ",$AC1719,","),0),"")</f>
        <v/>
      </c>
    </row>
    <row r="1721" spans="28:30" x14ac:dyDescent="0.25">
      <c r="AB1721">
        <v>1719</v>
      </c>
      <c r="AC1721" t="str">
        <f t="shared" si="266"/>
        <v/>
      </c>
      <c r="AD1721" t="str">
        <f>IFERROR(IF(MATCH($AC1719,$P:$P,0)&gt;0,CONCATENATE("nombre: '",INDEX($Q:$Q,MATCH($AC1719,$P:$P,0)),"',"),0),"")</f>
        <v/>
      </c>
    </row>
    <row r="1722" spans="28:30" x14ac:dyDescent="0.25">
      <c r="AB1722">
        <v>1720</v>
      </c>
      <c r="AC1722" t="str">
        <f t="shared" si="266"/>
        <v/>
      </c>
      <c r="AD1722" t="str">
        <f>IFERROR(IF(MATCH($AC1719,$P:$P,0)&gt;0,CONCATENATE("descripcion: '",INDEX($R:$R,MATCH($AC1719,$P:$P,0)),"',"),0),"")</f>
        <v/>
      </c>
    </row>
    <row r="1723" spans="28:30" x14ac:dyDescent="0.25">
      <c r="AB1723">
        <v>1721</v>
      </c>
      <c r="AC1723" t="str">
        <f t="shared" si="266"/>
        <v/>
      </c>
      <c r="AD1723" t="str">
        <f>IFERROR(IF(MATCH($AC1719,$P:$P,0)&gt;0,CONCATENATE("descripcion_larga: '",INDEX($S:$S,MATCH($AC1719,$P:$P,0)),"',"),0),"")</f>
        <v/>
      </c>
    </row>
    <row r="1724" spans="28:30" x14ac:dyDescent="0.25">
      <c r="AB1724">
        <v>1722</v>
      </c>
      <c r="AC1724" t="str">
        <f t="shared" si="266"/>
        <v/>
      </c>
      <c r="AD1724" t="str">
        <f>IFERROR(IF(MATCH($AC1719,$P:$P,0)&gt;0,CONCATENATE("id_categoria: '",INDEX($V:$V,MATCH($AC1719,$P:$P,0)),"',"),0),"")</f>
        <v/>
      </c>
    </row>
    <row r="1725" spans="28:30" x14ac:dyDescent="0.25">
      <c r="AB1725">
        <v>1723</v>
      </c>
      <c r="AC1725" t="str">
        <f t="shared" si="266"/>
        <v/>
      </c>
      <c r="AD1725" t="str">
        <f>IFERROR(IF(MATCH($AC1719,$P:$P,0)&gt;0,CONCATENATE("id_subcategoria: '",INDEX($W:$W,MATCH($AC1719,$P:$P,0)),"',"),0),"")</f>
        <v/>
      </c>
    </row>
    <row r="1726" spans="28:30" x14ac:dyDescent="0.25">
      <c r="AB1726">
        <v>1724</v>
      </c>
      <c r="AC1726" t="str">
        <f t="shared" si="266"/>
        <v/>
      </c>
      <c r="AD1726" t="str">
        <f>IFERROR(IF(MATCH($AC1719,$P:$P,0)&gt;0,CONCATENATE("precio: ",INDEX($X:$X,MATCH($AC1719,$P:$P,0)),","),0),"")</f>
        <v/>
      </c>
    </row>
    <row r="1727" spans="28:30" x14ac:dyDescent="0.25">
      <c r="AB1727">
        <v>1725</v>
      </c>
      <c r="AC1727" t="str">
        <f t="shared" si="266"/>
        <v/>
      </c>
      <c r="AD1727" t="str">
        <f>IFERROR(IF(MATCH($AC1719,$P:$P,0)&gt;0,CONCATENATE("video: ",IF(OR(INDEX($Y:$Y,MATCH($AC1719,$P:$P,0))=0,INDEX($Y:$Y,MATCH($AC1719,$P:$P,0))=" ",INDEX($Y:$Y,MATCH($AC1719,$P:$P,0))=""),CONCATENATE(CHAR(39),CHAR(39)),CONCATENATE(CHAR(39),INDEX($Y:$Y,MATCH($AC1719,$P:$P,0)),CHAR(39))),","),0),"")</f>
        <v/>
      </c>
    </row>
    <row r="1728" spans="28:30" x14ac:dyDescent="0.25">
      <c r="AB1728">
        <v>1726</v>
      </c>
      <c r="AC1728" t="str">
        <f t="shared" si="266"/>
        <v/>
      </c>
      <c r="AD1728" t="str">
        <f>IFERROR(IF(MATCH($AC1719,$P:$P,0)&gt;0,CONCATENATE("disponible: ",INDEX($Z:$Z,MATCH($AC1719,$P:$P,0)),","),0),"")</f>
        <v/>
      </c>
    </row>
    <row r="1729" spans="28:30" x14ac:dyDescent="0.25">
      <c r="AB1729">
        <v>1727</v>
      </c>
      <c r="AC1729" t="str">
        <f t="shared" si="266"/>
        <v/>
      </c>
      <c r="AD1729" t="str">
        <f>IFERROR(IF(MATCH($AC1719,$P:$P,0)&gt;0,"},",0),"")</f>
        <v/>
      </c>
    </row>
    <row r="1730" spans="28:30" x14ac:dyDescent="0.25">
      <c r="AB1730">
        <v>1728</v>
      </c>
      <c r="AC1730">
        <f t="shared" si="266"/>
        <v>158</v>
      </c>
      <c r="AD1730" t="str">
        <f>IFERROR(IF(MATCH($AC1730,$P:$P,0)&gt;0,"{",0),"")</f>
        <v/>
      </c>
    </row>
    <row r="1731" spans="28:30" x14ac:dyDescent="0.25">
      <c r="AB1731">
        <v>1729</v>
      </c>
      <c r="AC1731" t="str">
        <f t="shared" si="266"/>
        <v/>
      </c>
      <c r="AD1731" t="str">
        <f>IFERROR(IF(MATCH($AC1730,$P:$P,0)&gt;0,CONCATENATE("id_articulo: ",$AC1730,","),0),"")</f>
        <v/>
      </c>
    </row>
    <row r="1732" spans="28:30" x14ac:dyDescent="0.25">
      <c r="AB1732">
        <v>1730</v>
      </c>
      <c r="AC1732" t="str">
        <f t="shared" si="266"/>
        <v/>
      </c>
      <c r="AD1732" t="str">
        <f>IFERROR(IF(MATCH($AC1730,$P:$P,0)&gt;0,CONCATENATE("nombre: '",INDEX($Q:$Q,MATCH($AC1730,$P:$P,0)),"',"),0),"")</f>
        <v/>
      </c>
    </row>
    <row r="1733" spans="28:30" x14ac:dyDescent="0.25">
      <c r="AB1733">
        <v>1731</v>
      </c>
      <c r="AC1733" t="str">
        <f t="shared" ref="AC1733:AC1796" si="267">IF(AB1732/11=INT(AB1732/11),AB1732/11+1,"")</f>
        <v/>
      </c>
      <c r="AD1733" t="str">
        <f>IFERROR(IF(MATCH($AC1730,$P:$P,0)&gt;0,CONCATENATE("descripcion: '",INDEX($R:$R,MATCH($AC1730,$P:$P,0)),"',"),0),"")</f>
        <v/>
      </c>
    </row>
    <row r="1734" spans="28:30" x14ac:dyDescent="0.25">
      <c r="AB1734">
        <v>1732</v>
      </c>
      <c r="AC1734" t="str">
        <f t="shared" si="267"/>
        <v/>
      </c>
      <c r="AD1734" t="str">
        <f>IFERROR(IF(MATCH($AC1730,$P:$P,0)&gt;0,CONCATENATE("descripcion_larga: '",INDEX($S:$S,MATCH($AC1730,$P:$P,0)),"',"),0),"")</f>
        <v/>
      </c>
    </row>
    <row r="1735" spans="28:30" x14ac:dyDescent="0.25">
      <c r="AB1735">
        <v>1733</v>
      </c>
      <c r="AC1735" t="str">
        <f t="shared" si="267"/>
        <v/>
      </c>
      <c r="AD1735" t="str">
        <f>IFERROR(IF(MATCH($AC1730,$P:$P,0)&gt;0,CONCATENATE("id_categoria: '",INDEX($V:$V,MATCH($AC1730,$P:$P,0)),"',"),0),"")</f>
        <v/>
      </c>
    </row>
    <row r="1736" spans="28:30" x14ac:dyDescent="0.25">
      <c r="AB1736">
        <v>1734</v>
      </c>
      <c r="AC1736" t="str">
        <f t="shared" si="267"/>
        <v/>
      </c>
      <c r="AD1736" t="str">
        <f>IFERROR(IF(MATCH($AC1730,$P:$P,0)&gt;0,CONCATENATE("id_subcategoria: '",INDEX($W:$W,MATCH($AC1730,$P:$P,0)),"',"),0),"")</f>
        <v/>
      </c>
    </row>
    <row r="1737" spans="28:30" x14ac:dyDescent="0.25">
      <c r="AB1737">
        <v>1735</v>
      </c>
      <c r="AC1737" t="str">
        <f t="shared" si="267"/>
        <v/>
      </c>
      <c r="AD1737" t="str">
        <f>IFERROR(IF(MATCH($AC1730,$P:$P,0)&gt;0,CONCATENATE("precio: ",INDEX($X:$X,MATCH($AC1730,$P:$P,0)),","),0),"")</f>
        <v/>
      </c>
    </row>
    <row r="1738" spans="28:30" x14ac:dyDescent="0.25">
      <c r="AB1738">
        <v>1736</v>
      </c>
      <c r="AC1738" t="str">
        <f t="shared" si="267"/>
        <v/>
      </c>
      <c r="AD1738" t="str">
        <f>IFERROR(IF(MATCH($AC1730,$P:$P,0)&gt;0,CONCATENATE("video: ",IF(OR(INDEX($Y:$Y,MATCH($AC1730,$P:$P,0))=0,INDEX($Y:$Y,MATCH($AC1730,$P:$P,0))=" ",INDEX($Y:$Y,MATCH($AC1730,$P:$P,0))=""),CONCATENATE(CHAR(39),CHAR(39)),CONCATENATE(CHAR(39),INDEX($Y:$Y,MATCH($AC1730,$P:$P,0)),CHAR(39))),","),0),"")</f>
        <v/>
      </c>
    </row>
    <row r="1739" spans="28:30" x14ac:dyDescent="0.25">
      <c r="AB1739">
        <v>1737</v>
      </c>
      <c r="AC1739" t="str">
        <f t="shared" si="267"/>
        <v/>
      </c>
      <c r="AD1739" t="str">
        <f>IFERROR(IF(MATCH($AC1730,$P:$P,0)&gt;0,CONCATENATE("disponible: ",INDEX($Z:$Z,MATCH($AC1730,$P:$P,0)),","),0),"")</f>
        <v/>
      </c>
    </row>
    <row r="1740" spans="28:30" x14ac:dyDescent="0.25">
      <c r="AB1740">
        <v>1738</v>
      </c>
      <c r="AC1740" t="str">
        <f t="shared" si="267"/>
        <v/>
      </c>
      <c r="AD1740" t="str">
        <f>IFERROR(IF(MATCH($AC1730,$P:$P,0)&gt;0,"},",0),"")</f>
        <v/>
      </c>
    </row>
    <row r="1741" spans="28:30" x14ac:dyDescent="0.25">
      <c r="AB1741">
        <v>1739</v>
      </c>
      <c r="AC1741">
        <f t="shared" si="267"/>
        <v>159</v>
      </c>
      <c r="AD1741" t="str">
        <f>IFERROR(IF(MATCH($AC1741,$P:$P,0)&gt;0,"{",0),"")</f>
        <v/>
      </c>
    </row>
    <row r="1742" spans="28:30" x14ac:dyDescent="0.25">
      <c r="AB1742">
        <v>1740</v>
      </c>
      <c r="AC1742" t="str">
        <f t="shared" si="267"/>
        <v/>
      </c>
      <c r="AD1742" t="str">
        <f>IFERROR(IF(MATCH($AC1741,$P:$P,0)&gt;0,CONCATENATE("id_articulo: ",$AC1741,","),0),"")</f>
        <v/>
      </c>
    </row>
    <row r="1743" spans="28:30" x14ac:dyDescent="0.25">
      <c r="AB1743">
        <v>1741</v>
      </c>
      <c r="AC1743" t="str">
        <f t="shared" si="267"/>
        <v/>
      </c>
      <c r="AD1743" t="str">
        <f>IFERROR(IF(MATCH($AC1741,$P:$P,0)&gt;0,CONCATENATE("nombre: '",INDEX($Q:$Q,MATCH($AC1741,$P:$P,0)),"',"),0),"")</f>
        <v/>
      </c>
    </row>
    <row r="1744" spans="28:30" x14ac:dyDescent="0.25">
      <c r="AB1744">
        <v>1742</v>
      </c>
      <c r="AC1744" t="str">
        <f t="shared" si="267"/>
        <v/>
      </c>
      <c r="AD1744" t="str">
        <f>IFERROR(IF(MATCH($AC1741,$P:$P,0)&gt;0,CONCATENATE("descripcion: '",INDEX($R:$R,MATCH($AC1741,$P:$P,0)),"',"),0),"")</f>
        <v/>
      </c>
    </row>
    <row r="1745" spans="28:30" x14ac:dyDescent="0.25">
      <c r="AB1745">
        <v>1743</v>
      </c>
      <c r="AC1745" t="str">
        <f t="shared" si="267"/>
        <v/>
      </c>
      <c r="AD1745" t="str">
        <f>IFERROR(IF(MATCH($AC1741,$P:$P,0)&gt;0,CONCATENATE("descripcion_larga: '",INDEX($S:$S,MATCH($AC1741,$P:$P,0)),"',"),0),"")</f>
        <v/>
      </c>
    </row>
    <row r="1746" spans="28:30" x14ac:dyDescent="0.25">
      <c r="AB1746">
        <v>1744</v>
      </c>
      <c r="AC1746" t="str">
        <f t="shared" si="267"/>
        <v/>
      </c>
      <c r="AD1746" t="str">
        <f>IFERROR(IF(MATCH($AC1741,$P:$P,0)&gt;0,CONCATENATE("id_categoria: '",INDEX($V:$V,MATCH($AC1741,$P:$P,0)),"',"),0),"")</f>
        <v/>
      </c>
    </row>
    <row r="1747" spans="28:30" x14ac:dyDescent="0.25">
      <c r="AB1747">
        <v>1745</v>
      </c>
      <c r="AC1747" t="str">
        <f t="shared" si="267"/>
        <v/>
      </c>
      <c r="AD1747" t="str">
        <f>IFERROR(IF(MATCH($AC1741,$P:$P,0)&gt;0,CONCATENATE("id_subcategoria: '",INDEX($W:$W,MATCH($AC1741,$P:$P,0)),"',"),0),"")</f>
        <v/>
      </c>
    </row>
    <row r="1748" spans="28:30" x14ac:dyDescent="0.25">
      <c r="AB1748">
        <v>1746</v>
      </c>
      <c r="AC1748" t="str">
        <f t="shared" si="267"/>
        <v/>
      </c>
      <c r="AD1748" t="str">
        <f>IFERROR(IF(MATCH($AC1741,$P:$P,0)&gt;0,CONCATENATE("precio: ",INDEX($X:$X,MATCH($AC1741,$P:$P,0)),","),0),"")</f>
        <v/>
      </c>
    </row>
    <row r="1749" spans="28:30" x14ac:dyDescent="0.25">
      <c r="AB1749">
        <v>1747</v>
      </c>
      <c r="AC1749" t="str">
        <f t="shared" si="267"/>
        <v/>
      </c>
      <c r="AD1749" t="str">
        <f>IFERROR(IF(MATCH($AC1741,$P:$P,0)&gt;0,CONCATENATE("video: ",IF(OR(INDEX($Y:$Y,MATCH($AC1741,$P:$P,0))=0,INDEX($Y:$Y,MATCH($AC1741,$P:$P,0))=" ",INDEX($Y:$Y,MATCH($AC1741,$P:$P,0))=""),CONCATENATE(CHAR(39),CHAR(39)),CONCATENATE(CHAR(39),INDEX($Y:$Y,MATCH($AC1741,$P:$P,0)),CHAR(39))),","),0),"")</f>
        <v/>
      </c>
    </row>
    <row r="1750" spans="28:30" x14ac:dyDescent="0.25">
      <c r="AB1750">
        <v>1748</v>
      </c>
      <c r="AC1750" t="str">
        <f t="shared" si="267"/>
        <v/>
      </c>
      <c r="AD1750" t="str">
        <f>IFERROR(IF(MATCH($AC1741,$P:$P,0)&gt;0,CONCATENATE("disponible: ",INDEX($Z:$Z,MATCH($AC1741,$P:$P,0)),","),0),"")</f>
        <v/>
      </c>
    </row>
    <row r="1751" spans="28:30" x14ac:dyDescent="0.25">
      <c r="AB1751">
        <v>1749</v>
      </c>
      <c r="AC1751" t="str">
        <f t="shared" si="267"/>
        <v/>
      </c>
      <c r="AD1751" t="str">
        <f>IFERROR(IF(MATCH($AC1741,$P:$P,0)&gt;0,"},",0),"")</f>
        <v/>
      </c>
    </row>
    <row r="1752" spans="28:30" x14ac:dyDescent="0.25">
      <c r="AB1752">
        <v>1750</v>
      </c>
      <c r="AC1752">
        <f t="shared" si="267"/>
        <v>160</v>
      </c>
      <c r="AD1752" t="str">
        <f>IFERROR(IF(MATCH($AC1752,$P:$P,0)&gt;0,"{",0),"")</f>
        <v/>
      </c>
    </row>
    <row r="1753" spans="28:30" x14ac:dyDescent="0.25">
      <c r="AB1753">
        <v>1751</v>
      </c>
      <c r="AC1753" t="str">
        <f t="shared" si="267"/>
        <v/>
      </c>
      <c r="AD1753" t="str">
        <f>IFERROR(IF(MATCH($AC1752,$P:$P,0)&gt;0,CONCATENATE("id_articulo: ",$AC1752,","),0),"")</f>
        <v/>
      </c>
    </row>
    <row r="1754" spans="28:30" x14ac:dyDescent="0.25">
      <c r="AB1754">
        <v>1752</v>
      </c>
      <c r="AC1754" t="str">
        <f t="shared" si="267"/>
        <v/>
      </c>
      <c r="AD1754" t="str">
        <f>IFERROR(IF(MATCH($AC1752,$P:$P,0)&gt;0,CONCATENATE("nombre: '",INDEX($Q:$Q,MATCH($AC1752,$P:$P,0)),"',"),0),"")</f>
        <v/>
      </c>
    </row>
    <row r="1755" spans="28:30" x14ac:dyDescent="0.25">
      <c r="AB1755">
        <v>1753</v>
      </c>
      <c r="AC1755" t="str">
        <f t="shared" si="267"/>
        <v/>
      </c>
      <c r="AD1755" t="str">
        <f>IFERROR(IF(MATCH($AC1752,$P:$P,0)&gt;0,CONCATENATE("descripcion: '",INDEX($R:$R,MATCH($AC1752,$P:$P,0)),"',"),0),"")</f>
        <v/>
      </c>
    </row>
    <row r="1756" spans="28:30" x14ac:dyDescent="0.25">
      <c r="AB1756">
        <v>1754</v>
      </c>
      <c r="AC1756" t="str">
        <f t="shared" si="267"/>
        <v/>
      </c>
      <c r="AD1756" t="str">
        <f>IFERROR(IF(MATCH($AC1752,$P:$P,0)&gt;0,CONCATENATE("descripcion_larga: '",INDEX($S:$S,MATCH($AC1752,$P:$P,0)),"',"),0),"")</f>
        <v/>
      </c>
    </row>
    <row r="1757" spans="28:30" x14ac:dyDescent="0.25">
      <c r="AB1757">
        <v>1755</v>
      </c>
      <c r="AC1757" t="str">
        <f t="shared" si="267"/>
        <v/>
      </c>
      <c r="AD1757" t="str">
        <f>IFERROR(IF(MATCH($AC1752,$P:$P,0)&gt;0,CONCATENATE("id_categoria: '",INDEX($V:$V,MATCH($AC1752,$P:$P,0)),"',"),0),"")</f>
        <v/>
      </c>
    </row>
    <row r="1758" spans="28:30" x14ac:dyDescent="0.25">
      <c r="AB1758">
        <v>1756</v>
      </c>
      <c r="AC1758" t="str">
        <f t="shared" si="267"/>
        <v/>
      </c>
      <c r="AD1758" t="str">
        <f>IFERROR(IF(MATCH($AC1752,$P:$P,0)&gt;0,CONCATENATE("id_subcategoria: '",INDEX($W:$W,MATCH($AC1752,$P:$P,0)),"',"),0),"")</f>
        <v/>
      </c>
    </row>
    <row r="1759" spans="28:30" x14ac:dyDescent="0.25">
      <c r="AB1759">
        <v>1757</v>
      </c>
      <c r="AC1759" t="str">
        <f t="shared" si="267"/>
        <v/>
      </c>
      <c r="AD1759" t="str">
        <f>IFERROR(IF(MATCH($AC1752,$P:$P,0)&gt;0,CONCATENATE("precio: ",INDEX($X:$X,MATCH($AC1752,$P:$P,0)),","),0),"")</f>
        <v/>
      </c>
    </row>
    <row r="1760" spans="28:30" x14ac:dyDescent="0.25">
      <c r="AB1760">
        <v>1758</v>
      </c>
      <c r="AC1760" t="str">
        <f t="shared" si="267"/>
        <v/>
      </c>
      <c r="AD1760" t="str">
        <f>IFERROR(IF(MATCH($AC1752,$P:$P,0)&gt;0,CONCATENATE("video: ",IF(OR(INDEX($Y:$Y,MATCH($AC1752,$P:$P,0))=0,INDEX($Y:$Y,MATCH($AC1752,$P:$P,0))=" ",INDEX($Y:$Y,MATCH($AC1752,$P:$P,0))=""),CONCATENATE(CHAR(39),CHAR(39)),CONCATENATE(CHAR(39),INDEX($Y:$Y,MATCH($AC1752,$P:$P,0)),CHAR(39))),","),0),"")</f>
        <v/>
      </c>
    </row>
    <row r="1761" spans="28:30" x14ac:dyDescent="0.25">
      <c r="AB1761">
        <v>1759</v>
      </c>
      <c r="AC1761" t="str">
        <f t="shared" si="267"/>
        <v/>
      </c>
      <c r="AD1761" t="str">
        <f>IFERROR(IF(MATCH($AC1752,$P:$P,0)&gt;0,CONCATENATE("disponible: ",INDEX($Z:$Z,MATCH($AC1752,$P:$P,0)),","),0),"")</f>
        <v/>
      </c>
    </row>
    <row r="1762" spans="28:30" x14ac:dyDescent="0.25">
      <c r="AB1762">
        <v>1760</v>
      </c>
      <c r="AC1762" t="str">
        <f t="shared" si="267"/>
        <v/>
      </c>
      <c r="AD1762" t="str">
        <f>IFERROR(IF(MATCH($AC1752,$P:$P,0)&gt;0,"},",0),"")</f>
        <v/>
      </c>
    </row>
    <row r="1763" spans="28:30" x14ac:dyDescent="0.25">
      <c r="AB1763">
        <v>1761</v>
      </c>
      <c r="AC1763">
        <f t="shared" si="267"/>
        <v>161</v>
      </c>
      <c r="AD1763" t="str">
        <f>IFERROR(IF(MATCH($AC1763,$P:$P,0)&gt;0,"{",0),"")</f>
        <v/>
      </c>
    </row>
    <row r="1764" spans="28:30" x14ac:dyDescent="0.25">
      <c r="AB1764">
        <v>1762</v>
      </c>
      <c r="AC1764" t="str">
        <f t="shared" si="267"/>
        <v/>
      </c>
      <c r="AD1764" t="str">
        <f>IFERROR(IF(MATCH($AC1763,$P:$P,0)&gt;0,CONCATENATE("id_articulo: ",$AC1763,","),0),"")</f>
        <v/>
      </c>
    </row>
    <row r="1765" spans="28:30" x14ac:dyDescent="0.25">
      <c r="AB1765">
        <v>1763</v>
      </c>
      <c r="AC1765" t="str">
        <f t="shared" si="267"/>
        <v/>
      </c>
      <c r="AD1765" t="str">
        <f>IFERROR(IF(MATCH($AC1763,$P:$P,0)&gt;0,CONCATENATE("nombre: '",INDEX($Q:$Q,MATCH($AC1763,$P:$P,0)),"',"),0),"")</f>
        <v/>
      </c>
    </row>
    <row r="1766" spans="28:30" x14ac:dyDescent="0.25">
      <c r="AB1766">
        <v>1764</v>
      </c>
      <c r="AC1766" t="str">
        <f t="shared" si="267"/>
        <v/>
      </c>
      <c r="AD1766" t="str">
        <f>IFERROR(IF(MATCH($AC1763,$P:$P,0)&gt;0,CONCATENATE("descripcion: '",INDEX($R:$R,MATCH($AC1763,$P:$P,0)),"',"),0),"")</f>
        <v/>
      </c>
    </row>
    <row r="1767" spans="28:30" x14ac:dyDescent="0.25">
      <c r="AB1767">
        <v>1765</v>
      </c>
      <c r="AC1767" t="str">
        <f t="shared" si="267"/>
        <v/>
      </c>
      <c r="AD1767" t="str">
        <f>IFERROR(IF(MATCH($AC1763,$P:$P,0)&gt;0,CONCATENATE("descripcion_larga: '",INDEX($S:$S,MATCH($AC1763,$P:$P,0)),"',"),0),"")</f>
        <v/>
      </c>
    </row>
    <row r="1768" spans="28:30" x14ac:dyDescent="0.25">
      <c r="AB1768">
        <v>1766</v>
      </c>
      <c r="AC1768" t="str">
        <f t="shared" si="267"/>
        <v/>
      </c>
      <c r="AD1768" t="str">
        <f>IFERROR(IF(MATCH($AC1763,$P:$P,0)&gt;0,CONCATENATE("id_categoria: '",INDEX($V:$V,MATCH($AC1763,$P:$P,0)),"',"),0),"")</f>
        <v/>
      </c>
    </row>
    <row r="1769" spans="28:30" x14ac:dyDescent="0.25">
      <c r="AB1769">
        <v>1767</v>
      </c>
      <c r="AC1769" t="str">
        <f t="shared" si="267"/>
        <v/>
      </c>
      <c r="AD1769" t="str">
        <f>IFERROR(IF(MATCH($AC1763,$P:$P,0)&gt;0,CONCATENATE("id_subcategoria: '",INDEX($W:$W,MATCH($AC1763,$P:$P,0)),"',"),0),"")</f>
        <v/>
      </c>
    </row>
    <row r="1770" spans="28:30" x14ac:dyDescent="0.25">
      <c r="AB1770">
        <v>1768</v>
      </c>
      <c r="AC1770" t="str">
        <f t="shared" si="267"/>
        <v/>
      </c>
      <c r="AD1770" t="str">
        <f>IFERROR(IF(MATCH($AC1763,$P:$P,0)&gt;0,CONCATENATE("precio: ",INDEX($X:$X,MATCH($AC1763,$P:$P,0)),","),0),"")</f>
        <v/>
      </c>
    </row>
    <row r="1771" spans="28:30" x14ac:dyDescent="0.25">
      <c r="AB1771">
        <v>1769</v>
      </c>
      <c r="AC1771" t="str">
        <f t="shared" si="267"/>
        <v/>
      </c>
      <c r="AD1771" t="str">
        <f>IFERROR(IF(MATCH($AC1763,$P:$P,0)&gt;0,CONCATENATE("video: ",IF(OR(INDEX($Y:$Y,MATCH($AC1763,$P:$P,0))=0,INDEX($Y:$Y,MATCH($AC1763,$P:$P,0))=" ",INDEX($Y:$Y,MATCH($AC1763,$P:$P,0))=""),CONCATENATE(CHAR(39),CHAR(39)),CONCATENATE(CHAR(39),INDEX($Y:$Y,MATCH($AC1763,$P:$P,0)),CHAR(39))),","),0),"")</f>
        <v/>
      </c>
    </row>
    <row r="1772" spans="28:30" x14ac:dyDescent="0.25">
      <c r="AB1772">
        <v>1770</v>
      </c>
      <c r="AC1772" t="str">
        <f t="shared" si="267"/>
        <v/>
      </c>
      <c r="AD1772" t="str">
        <f>IFERROR(IF(MATCH($AC1763,$P:$P,0)&gt;0,CONCATENATE("disponible: ",INDEX($Z:$Z,MATCH($AC1763,$P:$P,0)),","),0),"")</f>
        <v/>
      </c>
    </row>
    <row r="1773" spans="28:30" x14ac:dyDescent="0.25">
      <c r="AB1773">
        <v>1771</v>
      </c>
      <c r="AC1773" t="str">
        <f t="shared" si="267"/>
        <v/>
      </c>
      <c r="AD1773" t="str">
        <f>IFERROR(IF(MATCH($AC1763,$P:$P,0)&gt;0,"},",0),"")</f>
        <v/>
      </c>
    </row>
    <row r="1774" spans="28:30" x14ac:dyDescent="0.25">
      <c r="AB1774">
        <v>1772</v>
      </c>
      <c r="AC1774">
        <f t="shared" si="267"/>
        <v>162</v>
      </c>
      <c r="AD1774" t="str">
        <f>IFERROR(IF(MATCH($AC1774,$P:$P,0)&gt;0,"{",0),"")</f>
        <v/>
      </c>
    </row>
    <row r="1775" spans="28:30" x14ac:dyDescent="0.25">
      <c r="AB1775">
        <v>1773</v>
      </c>
      <c r="AC1775" t="str">
        <f t="shared" si="267"/>
        <v/>
      </c>
      <c r="AD1775" t="str">
        <f>IFERROR(IF(MATCH($AC1774,$P:$P,0)&gt;0,CONCATENATE("id_articulo: ",$AC1774,","),0),"")</f>
        <v/>
      </c>
    </row>
    <row r="1776" spans="28:30" x14ac:dyDescent="0.25">
      <c r="AB1776">
        <v>1774</v>
      </c>
      <c r="AC1776" t="str">
        <f t="shared" si="267"/>
        <v/>
      </c>
      <c r="AD1776" t="str">
        <f>IFERROR(IF(MATCH($AC1774,$P:$P,0)&gt;0,CONCATENATE("nombre: '",INDEX($Q:$Q,MATCH($AC1774,$P:$P,0)),"',"),0),"")</f>
        <v/>
      </c>
    </row>
    <row r="1777" spans="28:30" x14ac:dyDescent="0.25">
      <c r="AB1777">
        <v>1775</v>
      </c>
      <c r="AC1777" t="str">
        <f t="shared" si="267"/>
        <v/>
      </c>
      <c r="AD1777" t="str">
        <f>IFERROR(IF(MATCH($AC1774,$P:$P,0)&gt;0,CONCATENATE("descripcion: '",INDEX($R:$R,MATCH($AC1774,$P:$P,0)),"',"),0),"")</f>
        <v/>
      </c>
    </row>
    <row r="1778" spans="28:30" x14ac:dyDescent="0.25">
      <c r="AB1778">
        <v>1776</v>
      </c>
      <c r="AC1778" t="str">
        <f t="shared" si="267"/>
        <v/>
      </c>
      <c r="AD1778" t="str">
        <f>IFERROR(IF(MATCH($AC1774,$P:$P,0)&gt;0,CONCATENATE("descripcion_larga: '",INDEX($S:$S,MATCH($AC1774,$P:$P,0)),"',"),0),"")</f>
        <v/>
      </c>
    </row>
    <row r="1779" spans="28:30" x14ac:dyDescent="0.25">
      <c r="AB1779">
        <v>1777</v>
      </c>
      <c r="AC1779" t="str">
        <f t="shared" si="267"/>
        <v/>
      </c>
      <c r="AD1779" t="str">
        <f>IFERROR(IF(MATCH($AC1774,$P:$P,0)&gt;0,CONCATENATE("id_categoria: '",INDEX($V:$V,MATCH($AC1774,$P:$P,0)),"',"),0),"")</f>
        <v/>
      </c>
    </row>
    <row r="1780" spans="28:30" x14ac:dyDescent="0.25">
      <c r="AB1780">
        <v>1778</v>
      </c>
      <c r="AC1780" t="str">
        <f t="shared" si="267"/>
        <v/>
      </c>
      <c r="AD1780" t="str">
        <f>IFERROR(IF(MATCH($AC1774,$P:$P,0)&gt;0,CONCATENATE("id_subcategoria: '",INDEX($W:$W,MATCH($AC1774,$P:$P,0)),"',"),0),"")</f>
        <v/>
      </c>
    </row>
    <row r="1781" spans="28:30" x14ac:dyDescent="0.25">
      <c r="AB1781">
        <v>1779</v>
      </c>
      <c r="AC1781" t="str">
        <f t="shared" si="267"/>
        <v/>
      </c>
      <c r="AD1781" t="str">
        <f>IFERROR(IF(MATCH($AC1774,$P:$P,0)&gt;0,CONCATENATE("precio: ",INDEX($X:$X,MATCH($AC1774,$P:$P,0)),","),0),"")</f>
        <v/>
      </c>
    </row>
    <row r="1782" spans="28:30" x14ac:dyDescent="0.25">
      <c r="AB1782">
        <v>1780</v>
      </c>
      <c r="AC1782" t="str">
        <f t="shared" si="267"/>
        <v/>
      </c>
      <c r="AD1782" t="str">
        <f>IFERROR(IF(MATCH($AC1774,$P:$P,0)&gt;0,CONCATENATE("video: ",IF(OR(INDEX($Y:$Y,MATCH($AC1774,$P:$P,0))=0,INDEX($Y:$Y,MATCH($AC1774,$P:$P,0))=" ",INDEX($Y:$Y,MATCH($AC1774,$P:$P,0))=""),CONCATENATE(CHAR(39),CHAR(39)),CONCATENATE(CHAR(39),INDEX($Y:$Y,MATCH($AC1774,$P:$P,0)),CHAR(39))),","),0),"")</f>
        <v/>
      </c>
    </row>
    <row r="1783" spans="28:30" x14ac:dyDescent="0.25">
      <c r="AB1783">
        <v>1781</v>
      </c>
      <c r="AC1783" t="str">
        <f t="shared" si="267"/>
        <v/>
      </c>
      <c r="AD1783" t="str">
        <f>IFERROR(IF(MATCH($AC1774,$P:$P,0)&gt;0,CONCATENATE("disponible: ",INDEX($Z:$Z,MATCH($AC1774,$P:$P,0)),","),0),"")</f>
        <v/>
      </c>
    </row>
    <row r="1784" spans="28:30" x14ac:dyDescent="0.25">
      <c r="AB1784">
        <v>1782</v>
      </c>
      <c r="AC1784" t="str">
        <f t="shared" si="267"/>
        <v/>
      </c>
      <c r="AD1784" t="str">
        <f>IFERROR(IF(MATCH($AC1774,$P:$P,0)&gt;0,"},",0),"")</f>
        <v/>
      </c>
    </row>
    <row r="1785" spans="28:30" x14ac:dyDescent="0.25">
      <c r="AB1785">
        <v>1783</v>
      </c>
      <c r="AC1785">
        <f t="shared" si="267"/>
        <v>163</v>
      </c>
      <c r="AD1785" t="str">
        <f>IFERROR(IF(MATCH($AC1785,$P:$P,0)&gt;0,"{",0),"")</f>
        <v/>
      </c>
    </row>
    <row r="1786" spans="28:30" x14ac:dyDescent="0.25">
      <c r="AB1786">
        <v>1784</v>
      </c>
      <c r="AC1786" t="str">
        <f t="shared" si="267"/>
        <v/>
      </c>
      <c r="AD1786" t="str">
        <f>IFERROR(IF(MATCH($AC1785,$P:$P,0)&gt;0,CONCATENATE("id_articulo: ",$AC1785,","),0),"")</f>
        <v/>
      </c>
    </row>
    <row r="1787" spans="28:30" x14ac:dyDescent="0.25">
      <c r="AB1787">
        <v>1785</v>
      </c>
      <c r="AC1787" t="str">
        <f t="shared" si="267"/>
        <v/>
      </c>
      <c r="AD1787" t="str">
        <f>IFERROR(IF(MATCH($AC1785,$P:$P,0)&gt;0,CONCATENATE("nombre: '",INDEX($Q:$Q,MATCH($AC1785,$P:$P,0)),"',"),0),"")</f>
        <v/>
      </c>
    </row>
    <row r="1788" spans="28:30" x14ac:dyDescent="0.25">
      <c r="AB1788">
        <v>1786</v>
      </c>
      <c r="AC1788" t="str">
        <f t="shared" si="267"/>
        <v/>
      </c>
      <c r="AD1788" t="str">
        <f>IFERROR(IF(MATCH($AC1785,$P:$P,0)&gt;0,CONCATENATE("descripcion: '",INDEX($R:$R,MATCH($AC1785,$P:$P,0)),"',"),0),"")</f>
        <v/>
      </c>
    </row>
    <row r="1789" spans="28:30" x14ac:dyDescent="0.25">
      <c r="AB1789">
        <v>1787</v>
      </c>
      <c r="AC1789" t="str">
        <f t="shared" si="267"/>
        <v/>
      </c>
      <c r="AD1789" t="str">
        <f>IFERROR(IF(MATCH($AC1785,$P:$P,0)&gt;0,CONCATENATE("descripcion_larga: '",INDEX($S:$S,MATCH($AC1785,$P:$P,0)),"',"),0),"")</f>
        <v/>
      </c>
    </row>
    <row r="1790" spans="28:30" x14ac:dyDescent="0.25">
      <c r="AB1790">
        <v>1788</v>
      </c>
      <c r="AC1790" t="str">
        <f t="shared" si="267"/>
        <v/>
      </c>
      <c r="AD1790" t="str">
        <f>IFERROR(IF(MATCH($AC1785,$P:$P,0)&gt;0,CONCATENATE("id_categoria: '",INDEX($V:$V,MATCH($AC1785,$P:$P,0)),"',"),0),"")</f>
        <v/>
      </c>
    </row>
    <row r="1791" spans="28:30" x14ac:dyDescent="0.25">
      <c r="AB1791">
        <v>1789</v>
      </c>
      <c r="AC1791" t="str">
        <f t="shared" si="267"/>
        <v/>
      </c>
      <c r="AD1791" t="str">
        <f>IFERROR(IF(MATCH($AC1785,$P:$P,0)&gt;0,CONCATENATE("id_subcategoria: '",INDEX($W:$W,MATCH($AC1785,$P:$P,0)),"',"),0),"")</f>
        <v/>
      </c>
    </row>
    <row r="1792" spans="28:30" x14ac:dyDescent="0.25">
      <c r="AB1792">
        <v>1790</v>
      </c>
      <c r="AC1792" t="str">
        <f t="shared" si="267"/>
        <v/>
      </c>
      <c r="AD1792" t="str">
        <f>IFERROR(IF(MATCH($AC1785,$P:$P,0)&gt;0,CONCATENATE("precio: ",INDEX($X:$X,MATCH($AC1785,$P:$P,0)),","),0),"")</f>
        <v/>
      </c>
    </row>
    <row r="1793" spans="28:30" x14ac:dyDescent="0.25">
      <c r="AB1793">
        <v>1791</v>
      </c>
      <c r="AC1793" t="str">
        <f t="shared" si="267"/>
        <v/>
      </c>
      <c r="AD1793" t="str">
        <f>IFERROR(IF(MATCH($AC1785,$P:$P,0)&gt;0,CONCATENATE("video: ",IF(OR(INDEX($Y:$Y,MATCH($AC1785,$P:$P,0))=0,INDEX($Y:$Y,MATCH($AC1785,$P:$P,0))=" ",INDEX($Y:$Y,MATCH($AC1785,$P:$P,0))=""),CONCATENATE(CHAR(39),CHAR(39)),CONCATENATE(CHAR(39),INDEX($Y:$Y,MATCH($AC1785,$P:$P,0)),CHAR(39))),","),0),"")</f>
        <v/>
      </c>
    </row>
    <row r="1794" spans="28:30" x14ac:dyDescent="0.25">
      <c r="AB1794">
        <v>1792</v>
      </c>
      <c r="AC1794" t="str">
        <f t="shared" si="267"/>
        <v/>
      </c>
      <c r="AD1794" t="str">
        <f>IFERROR(IF(MATCH($AC1785,$P:$P,0)&gt;0,CONCATENATE("disponible: ",INDEX($Z:$Z,MATCH($AC1785,$P:$P,0)),","),0),"")</f>
        <v/>
      </c>
    </row>
    <row r="1795" spans="28:30" x14ac:dyDescent="0.25">
      <c r="AB1795">
        <v>1793</v>
      </c>
      <c r="AC1795" t="str">
        <f t="shared" si="267"/>
        <v/>
      </c>
      <c r="AD1795" t="str">
        <f>IFERROR(IF(MATCH($AC1785,$P:$P,0)&gt;0,"},",0),"")</f>
        <v/>
      </c>
    </row>
    <row r="1796" spans="28:30" x14ac:dyDescent="0.25">
      <c r="AB1796">
        <v>1794</v>
      </c>
      <c r="AC1796">
        <f t="shared" si="267"/>
        <v>164</v>
      </c>
      <c r="AD1796" t="str">
        <f>IFERROR(IF(MATCH($AC1796,$P:$P,0)&gt;0,"{",0),"")</f>
        <v/>
      </c>
    </row>
    <row r="1797" spans="28:30" x14ac:dyDescent="0.25">
      <c r="AB1797">
        <v>1795</v>
      </c>
      <c r="AC1797" t="str">
        <f t="shared" ref="AC1797:AC1860" si="268">IF(AB1796/11=INT(AB1796/11),AB1796/11+1,"")</f>
        <v/>
      </c>
      <c r="AD1797" t="str">
        <f>IFERROR(IF(MATCH($AC1796,$P:$P,0)&gt;0,CONCATENATE("id_articulo: ",$AC1796,","),0),"")</f>
        <v/>
      </c>
    </row>
    <row r="1798" spans="28:30" x14ac:dyDescent="0.25">
      <c r="AB1798">
        <v>1796</v>
      </c>
      <c r="AC1798" t="str">
        <f t="shared" si="268"/>
        <v/>
      </c>
      <c r="AD1798" t="str">
        <f>IFERROR(IF(MATCH($AC1796,$P:$P,0)&gt;0,CONCATENATE("nombre: '",INDEX($Q:$Q,MATCH($AC1796,$P:$P,0)),"',"),0),"")</f>
        <v/>
      </c>
    </row>
    <row r="1799" spans="28:30" x14ac:dyDescent="0.25">
      <c r="AB1799">
        <v>1797</v>
      </c>
      <c r="AC1799" t="str">
        <f t="shared" si="268"/>
        <v/>
      </c>
      <c r="AD1799" t="str">
        <f>IFERROR(IF(MATCH($AC1796,$P:$P,0)&gt;0,CONCATENATE("descripcion: '",INDEX($R:$R,MATCH($AC1796,$P:$P,0)),"',"),0),"")</f>
        <v/>
      </c>
    </row>
    <row r="1800" spans="28:30" x14ac:dyDescent="0.25">
      <c r="AB1800">
        <v>1798</v>
      </c>
      <c r="AC1800" t="str">
        <f t="shared" si="268"/>
        <v/>
      </c>
      <c r="AD1800" t="str">
        <f>IFERROR(IF(MATCH($AC1796,$P:$P,0)&gt;0,CONCATENATE("descripcion_larga: '",INDEX($S:$S,MATCH($AC1796,$P:$P,0)),"',"),0),"")</f>
        <v/>
      </c>
    </row>
    <row r="1801" spans="28:30" x14ac:dyDescent="0.25">
      <c r="AB1801">
        <v>1799</v>
      </c>
      <c r="AC1801" t="str">
        <f t="shared" si="268"/>
        <v/>
      </c>
      <c r="AD1801" t="str">
        <f>IFERROR(IF(MATCH($AC1796,$P:$P,0)&gt;0,CONCATENATE("id_categoria: '",INDEX($V:$V,MATCH($AC1796,$P:$P,0)),"',"),0),"")</f>
        <v/>
      </c>
    </row>
    <row r="1802" spans="28:30" x14ac:dyDescent="0.25">
      <c r="AB1802">
        <v>1800</v>
      </c>
      <c r="AC1802" t="str">
        <f t="shared" si="268"/>
        <v/>
      </c>
      <c r="AD1802" t="str">
        <f>IFERROR(IF(MATCH($AC1796,$P:$P,0)&gt;0,CONCATENATE("id_subcategoria: '",INDEX($W:$W,MATCH($AC1796,$P:$P,0)),"',"),0),"")</f>
        <v/>
      </c>
    </row>
    <row r="1803" spans="28:30" x14ac:dyDescent="0.25">
      <c r="AB1803">
        <v>1801</v>
      </c>
      <c r="AC1803" t="str">
        <f t="shared" si="268"/>
        <v/>
      </c>
      <c r="AD1803" t="str">
        <f>IFERROR(IF(MATCH($AC1796,$P:$P,0)&gt;0,CONCATENATE("precio: ",INDEX($X:$X,MATCH($AC1796,$P:$P,0)),","),0),"")</f>
        <v/>
      </c>
    </row>
    <row r="1804" spans="28:30" x14ac:dyDescent="0.25">
      <c r="AB1804">
        <v>1802</v>
      </c>
      <c r="AC1804" t="str">
        <f t="shared" si="268"/>
        <v/>
      </c>
      <c r="AD1804" t="str">
        <f>IFERROR(IF(MATCH($AC1796,$P:$P,0)&gt;0,CONCATENATE("video: ",IF(OR(INDEX($Y:$Y,MATCH($AC1796,$P:$P,0))=0,INDEX($Y:$Y,MATCH($AC1796,$P:$P,0))=" ",INDEX($Y:$Y,MATCH($AC1796,$P:$P,0))=""),CONCATENATE(CHAR(39),CHAR(39)),CONCATENATE(CHAR(39),INDEX($Y:$Y,MATCH($AC1796,$P:$P,0)),CHAR(39))),","),0),"")</f>
        <v/>
      </c>
    </row>
    <row r="1805" spans="28:30" x14ac:dyDescent="0.25">
      <c r="AB1805">
        <v>1803</v>
      </c>
      <c r="AC1805" t="str">
        <f t="shared" si="268"/>
        <v/>
      </c>
      <c r="AD1805" t="str">
        <f>IFERROR(IF(MATCH($AC1796,$P:$P,0)&gt;0,CONCATENATE("disponible: ",INDEX($Z:$Z,MATCH($AC1796,$P:$P,0)),","),0),"")</f>
        <v/>
      </c>
    </row>
    <row r="1806" spans="28:30" x14ac:dyDescent="0.25">
      <c r="AB1806">
        <v>1804</v>
      </c>
      <c r="AC1806" t="str">
        <f t="shared" si="268"/>
        <v/>
      </c>
      <c r="AD1806" t="str">
        <f>IFERROR(IF(MATCH($AC1796,$P:$P,0)&gt;0,"},",0),"")</f>
        <v/>
      </c>
    </row>
    <row r="1807" spans="28:30" x14ac:dyDescent="0.25">
      <c r="AB1807">
        <v>1805</v>
      </c>
      <c r="AC1807">
        <f t="shared" si="268"/>
        <v>165</v>
      </c>
      <c r="AD1807" t="str">
        <f>IFERROR(IF(MATCH($AC1807,$P:$P,0)&gt;0,"{",0),"")</f>
        <v/>
      </c>
    </row>
    <row r="1808" spans="28:30" x14ac:dyDescent="0.25">
      <c r="AB1808">
        <v>1806</v>
      </c>
      <c r="AC1808" t="str">
        <f t="shared" si="268"/>
        <v/>
      </c>
      <c r="AD1808" t="str">
        <f>IFERROR(IF(MATCH($AC1807,$P:$P,0)&gt;0,CONCATENATE("id_articulo: ",$AC1807,","),0),"")</f>
        <v/>
      </c>
    </row>
    <row r="1809" spans="28:30" x14ac:dyDescent="0.25">
      <c r="AB1809">
        <v>1807</v>
      </c>
      <c r="AC1809" t="str">
        <f t="shared" si="268"/>
        <v/>
      </c>
      <c r="AD1809" t="str">
        <f>IFERROR(IF(MATCH($AC1807,$P:$P,0)&gt;0,CONCATENATE("nombre: '",INDEX($Q:$Q,MATCH($AC1807,$P:$P,0)),"',"),0),"")</f>
        <v/>
      </c>
    </row>
    <row r="1810" spans="28:30" x14ac:dyDescent="0.25">
      <c r="AB1810">
        <v>1808</v>
      </c>
      <c r="AC1810" t="str">
        <f t="shared" si="268"/>
        <v/>
      </c>
      <c r="AD1810" t="str">
        <f>IFERROR(IF(MATCH($AC1807,$P:$P,0)&gt;0,CONCATENATE("descripcion: '",INDEX($R:$R,MATCH($AC1807,$P:$P,0)),"',"),0),"")</f>
        <v/>
      </c>
    </row>
    <row r="1811" spans="28:30" x14ac:dyDescent="0.25">
      <c r="AB1811">
        <v>1809</v>
      </c>
      <c r="AC1811" t="str">
        <f t="shared" si="268"/>
        <v/>
      </c>
      <c r="AD1811" t="str">
        <f>IFERROR(IF(MATCH($AC1807,$P:$P,0)&gt;0,CONCATENATE("descripcion_larga: '",INDEX($S:$S,MATCH($AC1807,$P:$P,0)),"',"),0),"")</f>
        <v/>
      </c>
    </row>
    <row r="1812" spans="28:30" x14ac:dyDescent="0.25">
      <c r="AB1812">
        <v>1810</v>
      </c>
      <c r="AC1812" t="str">
        <f t="shared" si="268"/>
        <v/>
      </c>
      <c r="AD1812" t="str">
        <f>IFERROR(IF(MATCH($AC1807,$P:$P,0)&gt;0,CONCATENATE("id_categoria: '",INDEX($V:$V,MATCH($AC1807,$P:$P,0)),"',"),0),"")</f>
        <v/>
      </c>
    </row>
    <row r="1813" spans="28:30" x14ac:dyDescent="0.25">
      <c r="AB1813">
        <v>1811</v>
      </c>
      <c r="AC1813" t="str">
        <f t="shared" si="268"/>
        <v/>
      </c>
      <c r="AD1813" t="str">
        <f>IFERROR(IF(MATCH($AC1807,$P:$P,0)&gt;0,CONCATENATE("id_subcategoria: '",INDEX($W:$W,MATCH($AC1807,$P:$P,0)),"',"),0),"")</f>
        <v/>
      </c>
    </row>
    <row r="1814" spans="28:30" x14ac:dyDescent="0.25">
      <c r="AB1814">
        <v>1812</v>
      </c>
      <c r="AC1814" t="str">
        <f t="shared" si="268"/>
        <v/>
      </c>
      <c r="AD1814" t="str">
        <f>IFERROR(IF(MATCH($AC1807,$P:$P,0)&gt;0,CONCATENATE("precio: ",INDEX($X:$X,MATCH($AC1807,$P:$P,0)),","),0),"")</f>
        <v/>
      </c>
    </row>
    <row r="1815" spans="28:30" x14ac:dyDescent="0.25">
      <c r="AB1815">
        <v>1813</v>
      </c>
      <c r="AC1815" t="str">
        <f t="shared" si="268"/>
        <v/>
      </c>
      <c r="AD1815" t="str">
        <f>IFERROR(IF(MATCH($AC1807,$P:$P,0)&gt;0,CONCATENATE("video: ",IF(OR(INDEX($Y:$Y,MATCH($AC1807,$P:$P,0))=0,INDEX($Y:$Y,MATCH($AC1807,$P:$P,0))=" ",INDEX($Y:$Y,MATCH($AC1807,$P:$P,0))=""),CONCATENATE(CHAR(39),CHAR(39)),CONCATENATE(CHAR(39),INDEX($Y:$Y,MATCH($AC1807,$P:$P,0)),CHAR(39))),","),0),"")</f>
        <v/>
      </c>
    </row>
    <row r="1816" spans="28:30" x14ac:dyDescent="0.25">
      <c r="AB1816">
        <v>1814</v>
      </c>
      <c r="AC1816" t="str">
        <f t="shared" si="268"/>
        <v/>
      </c>
      <c r="AD1816" t="str">
        <f>IFERROR(IF(MATCH($AC1807,$P:$P,0)&gt;0,CONCATENATE("disponible: ",INDEX($Z:$Z,MATCH($AC1807,$P:$P,0)),","),0),"")</f>
        <v/>
      </c>
    </row>
    <row r="1817" spans="28:30" x14ac:dyDescent="0.25">
      <c r="AB1817">
        <v>1815</v>
      </c>
      <c r="AC1817" t="str">
        <f t="shared" si="268"/>
        <v/>
      </c>
      <c r="AD1817" t="str">
        <f>IFERROR(IF(MATCH($AC1807,$P:$P,0)&gt;0,"},",0),"")</f>
        <v/>
      </c>
    </row>
    <row r="1818" spans="28:30" x14ac:dyDescent="0.25">
      <c r="AB1818">
        <v>1816</v>
      </c>
      <c r="AC1818">
        <f t="shared" si="268"/>
        <v>166</v>
      </c>
      <c r="AD1818" t="str">
        <f>IFERROR(IF(MATCH($AC1818,$P:$P,0)&gt;0,"{",0),"")</f>
        <v/>
      </c>
    </row>
    <row r="1819" spans="28:30" x14ac:dyDescent="0.25">
      <c r="AB1819">
        <v>1817</v>
      </c>
      <c r="AC1819" t="str">
        <f t="shared" si="268"/>
        <v/>
      </c>
      <c r="AD1819" t="str">
        <f>IFERROR(IF(MATCH($AC1818,$P:$P,0)&gt;0,CONCATENATE("id_articulo: ",$AC1818,","),0),"")</f>
        <v/>
      </c>
    </row>
    <row r="1820" spans="28:30" x14ac:dyDescent="0.25">
      <c r="AB1820">
        <v>1818</v>
      </c>
      <c r="AC1820" t="str">
        <f t="shared" si="268"/>
        <v/>
      </c>
      <c r="AD1820" t="str">
        <f>IFERROR(IF(MATCH($AC1818,$P:$P,0)&gt;0,CONCATENATE("nombre: '",INDEX($Q:$Q,MATCH($AC1818,$P:$P,0)),"',"),0),"")</f>
        <v/>
      </c>
    </row>
    <row r="1821" spans="28:30" x14ac:dyDescent="0.25">
      <c r="AB1821">
        <v>1819</v>
      </c>
      <c r="AC1821" t="str">
        <f t="shared" si="268"/>
        <v/>
      </c>
      <c r="AD1821" t="str">
        <f>IFERROR(IF(MATCH($AC1818,$P:$P,0)&gt;0,CONCATENATE("descripcion: '",INDEX($R:$R,MATCH($AC1818,$P:$P,0)),"',"),0),"")</f>
        <v/>
      </c>
    </row>
    <row r="1822" spans="28:30" x14ac:dyDescent="0.25">
      <c r="AB1822">
        <v>1820</v>
      </c>
      <c r="AC1822" t="str">
        <f t="shared" si="268"/>
        <v/>
      </c>
      <c r="AD1822" t="str">
        <f>IFERROR(IF(MATCH($AC1818,$P:$P,0)&gt;0,CONCATENATE("descripcion_larga: '",INDEX($S:$S,MATCH($AC1818,$P:$P,0)),"',"),0),"")</f>
        <v/>
      </c>
    </row>
    <row r="1823" spans="28:30" x14ac:dyDescent="0.25">
      <c r="AB1823">
        <v>1821</v>
      </c>
      <c r="AC1823" t="str">
        <f t="shared" si="268"/>
        <v/>
      </c>
      <c r="AD1823" t="str">
        <f>IFERROR(IF(MATCH($AC1818,$P:$P,0)&gt;0,CONCATENATE("id_categoria: '",INDEX($V:$V,MATCH($AC1818,$P:$P,0)),"',"),0),"")</f>
        <v/>
      </c>
    </row>
    <row r="1824" spans="28:30" x14ac:dyDescent="0.25">
      <c r="AB1824">
        <v>1822</v>
      </c>
      <c r="AC1824" t="str">
        <f t="shared" si="268"/>
        <v/>
      </c>
      <c r="AD1824" t="str">
        <f>IFERROR(IF(MATCH($AC1818,$P:$P,0)&gt;0,CONCATENATE("id_subcategoria: '",INDEX($W:$W,MATCH($AC1818,$P:$P,0)),"',"),0),"")</f>
        <v/>
      </c>
    </row>
    <row r="1825" spans="28:30" x14ac:dyDescent="0.25">
      <c r="AB1825">
        <v>1823</v>
      </c>
      <c r="AC1825" t="str">
        <f t="shared" si="268"/>
        <v/>
      </c>
      <c r="AD1825" t="str">
        <f>IFERROR(IF(MATCH($AC1818,$P:$P,0)&gt;0,CONCATENATE("precio: ",INDEX($X:$X,MATCH($AC1818,$P:$P,0)),","),0),"")</f>
        <v/>
      </c>
    </row>
    <row r="1826" spans="28:30" x14ac:dyDescent="0.25">
      <c r="AB1826">
        <v>1824</v>
      </c>
      <c r="AC1826" t="str">
        <f t="shared" si="268"/>
        <v/>
      </c>
      <c r="AD1826" t="str">
        <f>IFERROR(IF(MATCH($AC1818,$P:$P,0)&gt;0,CONCATENATE("video: ",IF(OR(INDEX($Y:$Y,MATCH($AC1818,$P:$P,0))=0,INDEX($Y:$Y,MATCH($AC1818,$P:$P,0))=" ",INDEX($Y:$Y,MATCH($AC1818,$P:$P,0))=""),CONCATENATE(CHAR(39),CHAR(39)),CONCATENATE(CHAR(39),INDEX($Y:$Y,MATCH($AC1818,$P:$P,0)),CHAR(39))),","),0),"")</f>
        <v/>
      </c>
    </row>
    <row r="1827" spans="28:30" x14ac:dyDescent="0.25">
      <c r="AB1827">
        <v>1825</v>
      </c>
      <c r="AC1827" t="str">
        <f t="shared" si="268"/>
        <v/>
      </c>
      <c r="AD1827" t="str">
        <f>IFERROR(IF(MATCH($AC1818,$P:$P,0)&gt;0,CONCATENATE("disponible: ",INDEX($Z:$Z,MATCH($AC1818,$P:$P,0)),","),0),"")</f>
        <v/>
      </c>
    </row>
    <row r="1828" spans="28:30" x14ac:dyDescent="0.25">
      <c r="AB1828">
        <v>1826</v>
      </c>
      <c r="AC1828" t="str">
        <f t="shared" si="268"/>
        <v/>
      </c>
      <c r="AD1828" t="str">
        <f>IFERROR(IF(MATCH($AC1818,$P:$P,0)&gt;0,"},",0),"")</f>
        <v/>
      </c>
    </row>
    <row r="1829" spans="28:30" x14ac:dyDescent="0.25">
      <c r="AB1829">
        <v>1827</v>
      </c>
      <c r="AC1829">
        <f t="shared" si="268"/>
        <v>167</v>
      </c>
      <c r="AD1829" t="str">
        <f>IFERROR(IF(MATCH($AC1829,$P:$P,0)&gt;0,"{",0),"")</f>
        <v/>
      </c>
    </row>
    <row r="1830" spans="28:30" x14ac:dyDescent="0.25">
      <c r="AB1830">
        <v>1828</v>
      </c>
      <c r="AC1830" t="str">
        <f t="shared" si="268"/>
        <v/>
      </c>
      <c r="AD1830" t="str">
        <f>IFERROR(IF(MATCH($AC1829,$P:$P,0)&gt;0,CONCATENATE("id_articulo: ",$AC1829,","),0),"")</f>
        <v/>
      </c>
    </row>
    <row r="1831" spans="28:30" x14ac:dyDescent="0.25">
      <c r="AB1831">
        <v>1829</v>
      </c>
      <c r="AC1831" t="str">
        <f t="shared" si="268"/>
        <v/>
      </c>
      <c r="AD1831" t="str">
        <f>IFERROR(IF(MATCH($AC1829,$P:$P,0)&gt;0,CONCATENATE("nombre: '",INDEX($Q:$Q,MATCH($AC1829,$P:$P,0)),"',"),0),"")</f>
        <v/>
      </c>
    </row>
    <row r="1832" spans="28:30" x14ac:dyDescent="0.25">
      <c r="AB1832">
        <v>1830</v>
      </c>
      <c r="AC1832" t="str">
        <f t="shared" si="268"/>
        <v/>
      </c>
      <c r="AD1832" t="str">
        <f>IFERROR(IF(MATCH($AC1829,$P:$P,0)&gt;0,CONCATENATE("descripcion: '",INDEX($R:$R,MATCH($AC1829,$P:$P,0)),"',"),0),"")</f>
        <v/>
      </c>
    </row>
    <row r="1833" spans="28:30" x14ac:dyDescent="0.25">
      <c r="AB1833">
        <v>1831</v>
      </c>
      <c r="AC1833" t="str">
        <f t="shared" si="268"/>
        <v/>
      </c>
      <c r="AD1833" t="str">
        <f>IFERROR(IF(MATCH($AC1829,$P:$P,0)&gt;0,CONCATENATE("descripcion_larga: '",INDEX($S:$S,MATCH($AC1829,$P:$P,0)),"',"),0),"")</f>
        <v/>
      </c>
    </row>
    <row r="1834" spans="28:30" x14ac:dyDescent="0.25">
      <c r="AB1834">
        <v>1832</v>
      </c>
      <c r="AC1834" t="str">
        <f t="shared" si="268"/>
        <v/>
      </c>
      <c r="AD1834" t="str">
        <f>IFERROR(IF(MATCH($AC1829,$P:$P,0)&gt;0,CONCATENATE("id_categoria: '",INDEX($V:$V,MATCH($AC1829,$P:$P,0)),"',"),0),"")</f>
        <v/>
      </c>
    </row>
    <row r="1835" spans="28:30" x14ac:dyDescent="0.25">
      <c r="AB1835">
        <v>1833</v>
      </c>
      <c r="AC1835" t="str">
        <f t="shared" si="268"/>
        <v/>
      </c>
      <c r="AD1835" t="str">
        <f>IFERROR(IF(MATCH($AC1829,$P:$P,0)&gt;0,CONCATENATE("id_subcategoria: '",INDEX($W:$W,MATCH($AC1829,$P:$P,0)),"',"),0),"")</f>
        <v/>
      </c>
    </row>
    <row r="1836" spans="28:30" x14ac:dyDescent="0.25">
      <c r="AB1836">
        <v>1834</v>
      </c>
      <c r="AC1836" t="str">
        <f t="shared" si="268"/>
        <v/>
      </c>
      <c r="AD1836" t="str">
        <f>IFERROR(IF(MATCH($AC1829,$P:$P,0)&gt;0,CONCATENATE("precio: ",INDEX($X:$X,MATCH($AC1829,$P:$P,0)),","),0),"")</f>
        <v/>
      </c>
    </row>
    <row r="1837" spans="28:30" x14ac:dyDescent="0.25">
      <c r="AB1837">
        <v>1835</v>
      </c>
      <c r="AC1837" t="str">
        <f t="shared" si="268"/>
        <v/>
      </c>
      <c r="AD1837" t="str">
        <f>IFERROR(IF(MATCH($AC1829,$P:$P,0)&gt;0,CONCATENATE("video: ",IF(OR(INDEX($Y:$Y,MATCH($AC1829,$P:$P,0))=0,INDEX($Y:$Y,MATCH($AC1829,$P:$P,0))=" ",INDEX($Y:$Y,MATCH($AC1829,$P:$P,0))=""),CONCATENATE(CHAR(39),CHAR(39)),CONCATENATE(CHAR(39),INDEX($Y:$Y,MATCH($AC1829,$P:$P,0)),CHAR(39))),","),0),"")</f>
        <v/>
      </c>
    </row>
    <row r="1838" spans="28:30" x14ac:dyDescent="0.25">
      <c r="AB1838">
        <v>1836</v>
      </c>
      <c r="AC1838" t="str">
        <f t="shared" si="268"/>
        <v/>
      </c>
      <c r="AD1838" t="str">
        <f>IFERROR(IF(MATCH($AC1829,$P:$P,0)&gt;0,CONCATENATE("disponible: ",INDEX($Z:$Z,MATCH($AC1829,$P:$P,0)),","),0),"")</f>
        <v/>
      </c>
    </row>
    <row r="1839" spans="28:30" x14ac:dyDescent="0.25">
      <c r="AB1839">
        <v>1837</v>
      </c>
      <c r="AC1839" t="str">
        <f t="shared" si="268"/>
        <v/>
      </c>
      <c r="AD1839" t="str">
        <f>IFERROR(IF(MATCH($AC1829,$P:$P,0)&gt;0,"},",0),"")</f>
        <v/>
      </c>
    </row>
    <row r="1840" spans="28:30" x14ac:dyDescent="0.25">
      <c r="AB1840">
        <v>1838</v>
      </c>
      <c r="AC1840">
        <f t="shared" si="268"/>
        <v>168</v>
      </c>
      <c r="AD1840" t="str">
        <f>IFERROR(IF(MATCH($AC1840,$P:$P,0)&gt;0,"{",0),"")</f>
        <v/>
      </c>
    </row>
    <row r="1841" spans="28:30" x14ac:dyDescent="0.25">
      <c r="AB1841">
        <v>1839</v>
      </c>
      <c r="AC1841" t="str">
        <f t="shared" si="268"/>
        <v/>
      </c>
      <c r="AD1841" t="str">
        <f>IFERROR(IF(MATCH($AC1840,$P:$P,0)&gt;0,CONCATENATE("id_articulo: ",$AC1840,","),0),"")</f>
        <v/>
      </c>
    </row>
    <row r="1842" spans="28:30" x14ac:dyDescent="0.25">
      <c r="AB1842">
        <v>1840</v>
      </c>
      <c r="AC1842" t="str">
        <f t="shared" si="268"/>
        <v/>
      </c>
      <c r="AD1842" t="str">
        <f>IFERROR(IF(MATCH($AC1840,$P:$P,0)&gt;0,CONCATENATE("nombre: '",INDEX($Q:$Q,MATCH($AC1840,$P:$P,0)),"',"),0),"")</f>
        <v/>
      </c>
    </row>
    <row r="1843" spans="28:30" x14ac:dyDescent="0.25">
      <c r="AB1843">
        <v>1841</v>
      </c>
      <c r="AC1843" t="str">
        <f t="shared" si="268"/>
        <v/>
      </c>
      <c r="AD1843" t="str">
        <f>IFERROR(IF(MATCH($AC1840,$P:$P,0)&gt;0,CONCATENATE("descripcion: '",INDEX($R:$R,MATCH($AC1840,$P:$P,0)),"',"),0),"")</f>
        <v/>
      </c>
    </row>
    <row r="1844" spans="28:30" x14ac:dyDescent="0.25">
      <c r="AB1844">
        <v>1842</v>
      </c>
      <c r="AC1844" t="str">
        <f t="shared" si="268"/>
        <v/>
      </c>
      <c r="AD1844" t="str">
        <f>IFERROR(IF(MATCH($AC1840,$P:$P,0)&gt;0,CONCATENATE("descripcion_larga: '",INDEX($S:$S,MATCH($AC1840,$P:$P,0)),"',"),0),"")</f>
        <v/>
      </c>
    </row>
    <row r="1845" spans="28:30" x14ac:dyDescent="0.25">
      <c r="AB1845">
        <v>1843</v>
      </c>
      <c r="AC1845" t="str">
        <f t="shared" si="268"/>
        <v/>
      </c>
      <c r="AD1845" t="str">
        <f>IFERROR(IF(MATCH($AC1840,$P:$P,0)&gt;0,CONCATENATE("id_categoria: '",INDEX($V:$V,MATCH($AC1840,$P:$P,0)),"',"),0),"")</f>
        <v/>
      </c>
    </row>
    <row r="1846" spans="28:30" x14ac:dyDescent="0.25">
      <c r="AB1846">
        <v>1844</v>
      </c>
      <c r="AC1846" t="str">
        <f t="shared" si="268"/>
        <v/>
      </c>
      <c r="AD1846" t="str">
        <f>IFERROR(IF(MATCH($AC1840,$P:$P,0)&gt;0,CONCATENATE("id_subcategoria: '",INDEX($W:$W,MATCH($AC1840,$P:$P,0)),"',"),0),"")</f>
        <v/>
      </c>
    </row>
    <row r="1847" spans="28:30" x14ac:dyDescent="0.25">
      <c r="AB1847">
        <v>1845</v>
      </c>
      <c r="AC1847" t="str">
        <f t="shared" si="268"/>
        <v/>
      </c>
      <c r="AD1847" t="str">
        <f>IFERROR(IF(MATCH($AC1840,$P:$P,0)&gt;0,CONCATENATE("precio: ",INDEX($X:$X,MATCH($AC1840,$P:$P,0)),","),0),"")</f>
        <v/>
      </c>
    </row>
    <row r="1848" spans="28:30" x14ac:dyDescent="0.25">
      <c r="AB1848">
        <v>1846</v>
      </c>
      <c r="AC1848" t="str">
        <f t="shared" si="268"/>
        <v/>
      </c>
      <c r="AD1848" t="str">
        <f>IFERROR(IF(MATCH($AC1840,$P:$P,0)&gt;0,CONCATENATE("video: ",IF(OR(INDEX($Y:$Y,MATCH($AC1840,$P:$P,0))=0,INDEX($Y:$Y,MATCH($AC1840,$P:$P,0))=" ",INDEX($Y:$Y,MATCH($AC1840,$P:$P,0))=""),CONCATENATE(CHAR(39),CHAR(39)),CONCATENATE(CHAR(39),INDEX($Y:$Y,MATCH($AC1840,$P:$P,0)),CHAR(39))),","),0),"")</f>
        <v/>
      </c>
    </row>
    <row r="1849" spans="28:30" x14ac:dyDescent="0.25">
      <c r="AB1849">
        <v>1847</v>
      </c>
      <c r="AC1849" t="str">
        <f t="shared" si="268"/>
        <v/>
      </c>
      <c r="AD1849" t="str">
        <f>IFERROR(IF(MATCH($AC1840,$P:$P,0)&gt;0,CONCATENATE("disponible: ",INDEX($Z:$Z,MATCH($AC1840,$P:$P,0)),","),0),"")</f>
        <v/>
      </c>
    </row>
    <row r="1850" spans="28:30" x14ac:dyDescent="0.25">
      <c r="AB1850">
        <v>1848</v>
      </c>
      <c r="AC1850" t="str">
        <f t="shared" si="268"/>
        <v/>
      </c>
      <c r="AD1850" t="str">
        <f>IFERROR(IF(MATCH($AC1840,$P:$P,0)&gt;0,"},",0),"")</f>
        <v/>
      </c>
    </row>
    <row r="1851" spans="28:30" x14ac:dyDescent="0.25">
      <c r="AB1851">
        <v>1849</v>
      </c>
      <c r="AC1851">
        <f t="shared" si="268"/>
        <v>169</v>
      </c>
      <c r="AD1851" t="str">
        <f>IFERROR(IF(MATCH($AC1851,$P:$P,0)&gt;0,"{",0),"")</f>
        <v/>
      </c>
    </row>
    <row r="1852" spans="28:30" x14ac:dyDescent="0.25">
      <c r="AB1852">
        <v>1850</v>
      </c>
      <c r="AC1852" t="str">
        <f t="shared" si="268"/>
        <v/>
      </c>
      <c r="AD1852" t="str">
        <f>IFERROR(IF(MATCH($AC1851,$P:$P,0)&gt;0,CONCATENATE("id_articulo: ",$AC1851,","),0),"")</f>
        <v/>
      </c>
    </row>
    <row r="1853" spans="28:30" x14ac:dyDescent="0.25">
      <c r="AB1853">
        <v>1851</v>
      </c>
      <c r="AC1853" t="str">
        <f t="shared" si="268"/>
        <v/>
      </c>
      <c r="AD1853" t="str">
        <f>IFERROR(IF(MATCH($AC1851,$P:$P,0)&gt;0,CONCATENATE("nombre: '",INDEX($Q:$Q,MATCH($AC1851,$P:$P,0)),"',"),0),"")</f>
        <v/>
      </c>
    </row>
    <row r="1854" spans="28:30" x14ac:dyDescent="0.25">
      <c r="AB1854">
        <v>1852</v>
      </c>
      <c r="AC1854" t="str">
        <f t="shared" si="268"/>
        <v/>
      </c>
      <c r="AD1854" t="str">
        <f>IFERROR(IF(MATCH($AC1851,$P:$P,0)&gt;0,CONCATENATE("descripcion: '",INDEX($R:$R,MATCH($AC1851,$P:$P,0)),"',"),0),"")</f>
        <v/>
      </c>
    </row>
    <row r="1855" spans="28:30" x14ac:dyDescent="0.25">
      <c r="AB1855">
        <v>1853</v>
      </c>
      <c r="AC1855" t="str">
        <f t="shared" si="268"/>
        <v/>
      </c>
      <c r="AD1855" t="str">
        <f>IFERROR(IF(MATCH($AC1851,$P:$P,0)&gt;0,CONCATENATE("descripcion_larga: '",INDEX($S:$S,MATCH($AC1851,$P:$P,0)),"',"),0),"")</f>
        <v/>
      </c>
    </row>
    <row r="1856" spans="28:30" x14ac:dyDescent="0.25">
      <c r="AB1856">
        <v>1854</v>
      </c>
      <c r="AC1856" t="str">
        <f t="shared" si="268"/>
        <v/>
      </c>
      <c r="AD1856" t="str">
        <f>IFERROR(IF(MATCH($AC1851,$P:$P,0)&gt;0,CONCATENATE("id_categoria: '",INDEX($V:$V,MATCH($AC1851,$P:$P,0)),"',"),0),"")</f>
        <v/>
      </c>
    </row>
    <row r="1857" spans="28:30" x14ac:dyDescent="0.25">
      <c r="AB1857">
        <v>1855</v>
      </c>
      <c r="AC1857" t="str">
        <f t="shared" si="268"/>
        <v/>
      </c>
      <c r="AD1857" t="str">
        <f>IFERROR(IF(MATCH($AC1851,$P:$P,0)&gt;0,CONCATENATE("id_subcategoria: '",INDEX($W:$W,MATCH($AC1851,$P:$P,0)),"',"),0),"")</f>
        <v/>
      </c>
    </row>
    <row r="1858" spans="28:30" x14ac:dyDescent="0.25">
      <c r="AB1858">
        <v>1856</v>
      </c>
      <c r="AC1858" t="str">
        <f t="shared" si="268"/>
        <v/>
      </c>
      <c r="AD1858" t="str">
        <f>IFERROR(IF(MATCH($AC1851,$P:$P,0)&gt;0,CONCATENATE("precio: ",INDEX($X:$X,MATCH($AC1851,$P:$P,0)),","),0),"")</f>
        <v/>
      </c>
    </row>
    <row r="1859" spans="28:30" x14ac:dyDescent="0.25">
      <c r="AB1859">
        <v>1857</v>
      </c>
      <c r="AC1859" t="str">
        <f t="shared" si="268"/>
        <v/>
      </c>
      <c r="AD1859" t="str">
        <f>IFERROR(IF(MATCH($AC1851,$P:$P,0)&gt;0,CONCATENATE("video: ",IF(OR(INDEX($Y:$Y,MATCH($AC1851,$P:$P,0))=0,INDEX($Y:$Y,MATCH($AC1851,$P:$P,0))=" ",INDEX($Y:$Y,MATCH($AC1851,$P:$P,0))=""),CONCATENATE(CHAR(39),CHAR(39)),CONCATENATE(CHAR(39),INDEX($Y:$Y,MATCH($AC1851,$P:$P,0)),CHAR(39))),","),0),"")</f>
        <v/>
      </c>
    </row>
    <row r="1860" spans="28:30" x14ac:dyDescent="0.25">
      <c r="AB1860">
        <v>1858</v>
      </c>
      <c r="AC1860" t="str">
        <f t="shared" si="268"/>
        <v/>
      </c>
      <c r="AD1860" t="str">
        <f>IFERROR(IF(MATCH($AC1851,$P:$P,0)&gt;0,CONCATENATE("disponible: ",INDEX($Z:$Z,MATCH($AC1851,$P:$P,0)),","),0),"")</f>
        <v/>
      </c>
    </row>
    <row r="1861" spans="28:30" x14ac:dyDescent="0.25">
      <c r="AB1861">
        <v>1859</v>
      </c>
      <c r="AC1861" t="str">
        <f t="shared" ref="AC1861:AC1924" si="269">IF(AB1860/11=INT(AB1860/11),AB1860/11+1,"")</f>
        <v/>
      </c>
      <c r="AD1861" t="str">
        <f>IFERROR(IF(MATCH($AC1851,$P:$P,0)&gt;0,"},",0),"")</f>
        <v/>
      </c>
    </row>
    <row r="1862" spans="28:30" x14ac:dyDescent="0.25">
      <c r="AB1862">
        <v>1860</v>
      </c>
      <c r="AC1862">
        <f t="shared" si="269"/>
        <v>170</v>
      </c>
      <c r="AD1862" t="str">
        <f>IFERROR(IF(MATCH($AC1862,$P:$P,0)&gt;0,"{",0),"")</f>
        <v/>
      </c>
    </row>
    <row r="1863" spans="28:30" x14ac:dyDescent="0.25">
      <c r="AB1863">
        <v>1861</v>
      </c>
      <c r="AC1863" t="str">
        <f t="shared" si="269"/>
        <v/>
      </c>
      <c r="AD1863" t="str">
        <f>IFERROR(IF(MATCH($AC1862,$P:$P,0)&gt;0,CONCATENATE("id_articulo: ",$AC1862,","),0),"")</f>
        <v/>
      </c>
    </row>
    <row r="1864" spans="28:30" x14ac:dyDescent="0.25">
      <c r="AB1864">
        <v>1862</v>
      </c>
      <c r="AC1864" t="str">
        <f t="shared" si="269"/>
        <v/>
      </c>
      <c r="AD1864" t="str">
        <f>IFERROR(IF(MATCH($AC1862,$P:$P,0)&gt;0,CONCATENATE("nombre: '",INDEX($Q:$Q,MATCH($AC1862,$P:$P,0)),"',"),0),"")</f>
        <v/>
      </c>
    </row>
    <row r="1865" spans="28:30" x14ac:dyDescent="0.25">
      <c r="AB1865">
        <v>1863</v>
      </c>
      <c r="AC1865" t="str">
        <f t="shared" si="269"/>
        <v/>
      </c>
      <c r="AD1865" t="str">
        <f>IFERROR(IF(MATCH($AC1862,$P:$P,0)&gt;0,CONCATENATE("descripcion: '",INDEX($R:$R,MATCH($AC1862,$P:$P,0)),"',"),0),"")</f>
        <v/>
      </c>
    </row>
    <row r="1866" spans="28:30" x14ac:dyDescent="0.25">
      <c r="AB1866">
        <v>1864</v>
      </c>
      <c r="AC1866" t="str">
        <f t="shared" si="269"/>
        <v/>
      </c>
      <c r="AD1866" t="str">
        <f>IFERROR(IF(MATCH($AC1862,$P:$P,0)&gt;0,CONCATENATE("descripcion_larga: '",INDEX($S:$S,MATCH($AC1862,$P:$P,0)),"',"),0),"")</f>
        <v/>
      </c>
    </row>
    <row r="1867" spans="28:30" x14ac:dyDescent="0.25">
      <c r="AB1867">
        <v>1865</v>
      </c>
      <c r="AC1867" t="str">
        <f t="shared" si="269"/>
        <v/>
      </c>
      <c r="AD1867" t="str">
        <f>IFERROR(IF(MATCH($AC1862,$P:$P,0)&gt;0,CONCATENATE("id_categoria: '",INDEX($V:$V,MATCH($AC1862,$P:$P,0)),"',"),0),"")</f>
        <v/>
      </c>
    </row>
    <row r="1868" spans="28:30" x14ac:dyDescent="0.25">
      <c r="AB1868">
        <v>1866</v>
      </c>
      <c r="AC1868" t="str">
        <f t="shared" si="269"/>
        <v/>
      </c>
      <c r="AD1868" t="str">
        <f>IFERROR(IF(MATCH($AC1862,$P:$P,0)&gt;0,CONCATENATE("id_subcategoria: '",INDEX($W:$W,MATCH($AC1862,$P:$P,0)),"',"),0),"")</f>
        <v/>
      </c>
    </row>
    <row r="1869" spans="28:30" x14ac:dyDescent="0.25">
      <c r="AB1869">
        <v>1867</v>
      </c>
      <c r="AC1869" t="str">
        <f t="shared" si="269"/>
        <v/>
      </c>
      <c r="AD1869" t="str">
        <f>IFERROR(IF(MATCH($AC1862,$P:$P,0)&gt;0,CONCATENATE("precio: ",INDEX($X:$X,MATCH($AC1862,$P:$P,0)),","),0),"")</f>
        <v/>
      </c>
    </row>
    <row r="1870" spans="28:30" x14ac:dyDescent="0.25">
      <c r="AB1870">
        <v>1868</v>
      </c>
      <c r="AC1870" t="str">
        <f t="shared" si="269"/>
        <v/>
      </c>
      <c r="AD1870" t="str">
        <f>IFERROR(IF(MATCH($AC1862,$P:$P,0)&gt;0,CONCATENATE("video: ",IF(OR(INDEX($Y:$Y,MATCH($AC1862,$P:$P,0))=0,INDEX($Y:$Y,MATCH($AC1862,$P:$P,0))=" ",INDEX($Y:$Y,MATCH($AC1862,$P:$P,0))=""),CONCATENATE(CHAR(39),CHAR(39)),CONCATENATE(CHAR(39),INDEX($Y:$Y,MATCH($AC1862,$P:$P,0)),CHAR(39))),","),0),"")</f>
        <v/>
      </c>
    </row>
    <row r="1871" spans="28:30" x14ac:dyDescent="0.25">
      <c r="AB1871">
        <v>1869</v>
      </c>
      <c r="AC1871" t="str">
        <f t="shared" si="269"/>
        <v/>
      </c>
      <c r="AD1871" t="str">
        <f>IFERROR(IF(MATCH($AC1862,$P:$P,0)&gt;0,CONCATENATE("disponible: ",INDEX($Z:$Z,MATCH($AC1862,$P:$P,0)),","),0),"")</f>
        <v/>
      </c>
    </row>
    <row r="1872" spans="28:30" x14ac:dyDescent="0.25">
      <c r="AB1872">
        <v>1870</v>
      </c>
      <c r="AC1872" t="str">
        <f t="shared" si="269"/>
        <v/>
      </c>
      <c r="AD1872" t="str">
        <f>IFERROR(IF(MATCH($AC1862,$P:$P,0)&gt;0,"},",0),"")</f>
        <v/>
      </c>
    </row>
    <row r="1873" spans="28:30" x14ac:dyDescent="0.25">
      <c r="AB1873">
        <v>1871</v>
      </c>
      <c r="AC1873">
        <f t="shared" si="269"/>
        <v>171</v>
      </c>
      <c r="AD1873" t="str">
        <f>IFERROR(IF(MATCH($AC1873,$P:$P,0)&gt;0,"{",0),"")</f>
        <v/>
      </c>
    </row>
    <row r="1874" spans="28:30" x14ac:dyDescent="0.25">
      <c r="AB1874">
        <v>1872</v>
      </c>
      <c r="AC1874" t="str">
        <f t="shared" si="269"/>
        <v/>
      </c>
      <c r="AD1874" t="str">
        <f>IFERROR(IF(MATCH($AC1873,$P:$P,0)&gt;0,CONCATENATE("id_articulo: ",$AC1873,","),0),"")</f>
        <v/>
      </c>
    </row>
    <row r="1875" spans="28:30" x14ac:dyDescent="0.25">
      <c r="AB1875">
        <v>1873</v>
      </c>
      <c r="AC1875" t="str">
        <f t="shared" si="269"/>
        <v/>
      </c>
      <c r="AD1875" t="str">
        <f>IFERROR(IF(MATCH($AC1873,$P:$P,0)&gt;0,CONCATENATE("nombre: '",INDEX($Q:$Q,MATCH($AC1873,$P:$P,0)),"',"),0),"")</f>
        <v/>
      </c>
    </row>
    <row r="1876" spans="28:30" x14ac:dyDescent="0.25">
      <c r="AB1876">
        <v>1874</v>
      </c>
      <c r="AC1876" t="str">
        <f t="shared" si="269"/>
        <v/>
      </c>
      <c r="AD1876" t="str">
        <f>IFERROR(IF(MATCH($AC1873,$P:$P,0)&gt;0,CONCATENATE("descripcion: '",INDEX($R:$R,MATCH($AC1873,$P:$P,0)),"',"),0),"")</f>
        <v/>
      </c>
    </row>
    <row r="1877" spans="28:30" x14ac:dyDescent="0.25">
      <c r="AB1877">
        <v>1875</v>
      </c>
      <c r="AC1877" t="str">
        <f t="shared" si="269"/>
        <v/>
      </c>
      <c r="AD1877" t="str">
        <f>IFERROR(IF(MATCH($AC1873,$P:$P,0)&gt;0,CONCATENATE("descripcion_larga: '",INDEX($S:$S,MATCH($AC1873,$P:$P,0)),"',"),0),"")</f>
        <v/>
      </c>
    </row>
    <row r="1878" spans="28:30" x14ac:dyDescent="0.25">
      <c r="AB1878">
        <v>1876</v>
      </c>
      <c r="AC1878" t="str">
        <f t="shared" si="269"/>
        <v/>
      </c>
      <c r="AD1878" t="str">
        <f>IFERROR(IF(MATCH($AC1873,$P:$P,0)&gt;0,CONCATENATE("id_categoria: '",INDEX($V:$V,MATCH($AC1873,$P:$P,0)),"',"),0),"")</f>
        <v/>
      </c>
    </row>
    <row r="1879" spans="28:30" x14ac:dyDescent="0.25">
      <c r="AB1879">
        <v>1877</v>
      </c>
      <c r="AC1879" t="str">
        <f t="shared" si="269"/>
        <v/>
      </c>
      <c r="AD1879" t="str">
        <f>IFERROR(IF(MATCH($AC1873,$P:$P,0)&gt;0,CONCATENATE("id_subcategoria: '",INDEX($W:$W,MATCH($AC1873,$P:$P,0)),"',"),0),"")</f>
        <v/>
      </c>
    </row>
    <row r="1880" spans="28:30" x14ac:dyDescent="0.25">
      <c r="AB1880">
        <v>1878</v>
      </c>
      <c r="AC1880" t="str">
        <f t="shared" si="269"/>
        <v/>
      </c>
      <c r="AD1880" t="str">
        <f>IFERROR(IF(MATCH($AC1873,$P:$P,0)&gt;0,CONCATENATE("precio: ",INDEX($X:$X,MATCH($AC1873,$P:$P,0)),","),0),"")</f>
        <v/>
      </c>
    </row>
    <row r="1881" spans="28:30" x14ac:dyDescent="0.25">
      <c r="AB1881">
        <v>1879</v>
      </c>
      <c r="AC1881" t="str">
        <f t="shared" si="269"/>
        <v/>
      </c>
      <c r="AD1881" t="str">
        <f>IFERROR(IF(MATCH($AC1873,$P:$P,0)&gt;0,CONCATENATE("video: ",IF(OR(INDEX($Y:$Y,MATCH($AC1873,$P:$P,0))=0,INDEX($Y:$Y,MATCH($AC1873,$P:$P,0))=" ",INDEX($Y:$Y,MATCH($AC1873,$P:$P,0))=""),CONCATENATE(CHAR(39),CHAR(39)),CONCATENATE(CHAR(39),INDEX($Y:$Y,MATCH($AC1873,$P:$P,0)),CHAR(39))),","),0),"")</f>
        <v/>
      </c>
    </row>
    <row r="1882" spans="28:30" x14ac:dyDescent="0.25">
      <c r="AB1882">
        <v>1880</v>
      </c>
      <c r="AC1882" t="str">
        <f t="shared" si="269"/>
        <v/>
      </c>
      <c r="AD1882" t="str">
        <f>IFERROR(IF(MATCH($AC1873,$P:$P,0)&gt;0,CONCATENATE("disponible: ",INDEX($Z:$Z,MATCH($AC1873,$P:$P,0)),","),0),"")</f>
        <v/>
      </c>
    </row>
    <row r="1883" spans="28:30" x14ac:dyDescent="0.25">
      <c r="AB1883">
        <v>1881</v>
      </c>
      <c r="AC1883" t="str">
        <f t="shared" si="269"/>
        <v/>
      </c>
      <c r="AD1883" t="str">
        <f>IFERROR(IF(MATCH($AC1873,$P:$P,0)&gt;0,"},",0),"")</f>
        <v/>
      </c>
    </row>
    <row r="1884" spans="28:30" x14ac:dyDescent="0.25">
      <c r="AB1884">
        <v>1882</v>
      </c>
      <c r="AC1884">
        <f t="shared" si="269"/>
        <v>172</v>
      </c>
      <c r="AD1884" t="str">
        <f>IFERROR(IF(MATCH($AC1884,$P:$P,0)&gt;0,"{",0),"")</f>
        <v/>
      </c>
    </row>
    <row r="1885" spans="28:30" x14ac:dyDescent="0.25">
      <c r="AB1885">
        <v>1883</v>
      </c>
      <c r="AC1885" t="str">
        <f t="shared" si="269"/>
        <v/>
      </c>
      <c r="AD1885" t="str">
        <f>IFERROR(IF(MATCH($AC1884,$P:$P,0)&gt;0,CONCATENATE("id_articulo: ",$AC1884,","),0),"")</f>
        <v/>
      </c>
    </row>
    <row r="1886" spans="28:30" x14ac:dyDescent="0.25">
      <c r="AB1886">
        <v>1884</v>
      </c>
      <c r="AC1886" t="str">
        <f t="shared" si="269"/>
        <v/>
      </c>
      <c r="AD1886" t="str">
        <f>IFERROR(IF(MATCH($AC1884,$P:$P,0)&gt;0,CONCATENATE("nombre: '",INDEX($Q:$Q,MATCH($AC1884,$P:$P,0)),"',"),0),"")</f>
        <v/>
      </c>
    </row>
    <row r="1887" spans="28:30" x14ac:dyDescent="0.25">
      <c r="AB1887">
        <v>1885</v>
      </c>
      <c r="AC1887" t="str">
        <f t="shared" si="269"/>
        <v/>
      </c>
      <c r="AD1887" t="str">
        <f>IFERROR(IF(MATCH($AC1884,$P:$P,0)&gt;0,CONCATENATE("descripcion: '",INDEX($R:$R,MATCH($AC1884,$P:$P,0)),"',"),0),"")</f>
        <v/>
      </c>
    </row>
    <row r="1888" spans="28:30" x14ac:dyDescent="0.25">
      <c r="AB1888">
        <v>1886</v>
      </c>
      <c r="AC1888" t="str">
        <f t="shared" si="269"/>
        <v/>
      </c>
      <c r="AD1888" t="str">
        <f>IFERROR(IF(MATCH($AC1884,$P:$P,0)&gt;0,CONCATENATE("descripcion_larga: '",INDEX($S:$S,MATCH($AC1884,$P:$P,0)),"',"),0),"")</f>
        <v/>
      </c>
    </row>
    <row r="1889" spans="28:30" x14ac:dyDescent="0.25">
      <c r="AB1889">
        <v>1887</v>
      </c>
      <c r="AC1889" t="str">
        <f t="shared" si="269"/>
        <v/>
      </c>
      <c r="AD1889" t="str">
        <f>IFERROR(IF(MATCH($AC1884,$P:$P,0)&gt;0,CONCATENATE("id_categoria: '",INDEX($V:$V,MATCH($AC1884,$P:$P,0)),"',"),0),"")</f>
        <v/>
      </c>
    </row>
    <row r="1890" spans="28:30" x14ac:dyDescent="0.25">
      <c r="AB1890">
        <v>1888</v>
      </c>
      <c r="AC1890" t="str">
        <f t="shared" si="269"/>
        <v/>
      </c>
      <c r="AD1890" t="str">
        <f>IFERROR(IF(MATCH($AC1884,$P:$P,0)&gt;0,CONCATENATE("id_subcategoria: '",INDEX($W:$W,MATCH($AC1884,$P:$P,0)),"',"),0),"")</f>
        <v/>
      </c>
    </row>
    <row r="1891" spans="28:30" x14ac:dyDescent="0.25">
      <c r="AB1891">
        <v>1889</v>
      </c>
      <c r="AC1891" t="str">
        <f t="shared" si="269"/>
        <v/>
      </c>
      <c r="AD1891" t="str">
        <f>IFERROR(IF(MATCH($AC1884,$P:$P,0)&gt;0,CONCATENATE("precio: ",INDEX($X:$X,MATCH($AC1884,$P:$P,0)),","),0),"")</f>
        <v/>
      </c>
    </row>
    <row r="1892" spans="28:30" x14ac:dyDescent="0.25">
      <c r="AB1892">
        <v>1890</v>
      </c>
      <c r="AC1892" t="str">
        <f t="shared" si="269"/>
        <v/>
      </c>
      <c r="AD1892" t="str">
        <f>IFERROR(IF(MATCH($AC1884,$P:$P,0)&gt;0,CONCATENATE("video: ",IF(OR(INDEX($Y:$Y,MATCH($AC1884,$P:$P,0))=0,INDEX($Y:$Y,MATCH($AC1884,$P:$P,0))=" ",INDEX($Y:$Y,MATCH($AC1884,$P:$P,0))=""),CONCATENATE(CHAR(39),CHAR(39)),CONCATENATE(CHAR(39),INDEX($Y:$Y,MATCH($AC1884,$P:$P,0)),CHAR(39))),","),0),"")</f>
        <v/>
      </c>
    </row>
    <row r="1893" spans="28:30" x14ac:dyDescent="0.25">
      <c r="AB1893">
        <v>1891</v>
      </c>
      <c r="AC1893" t="str">
        <f t="shared" si="269"/>
        <v/>
      </c>
      <c r="AD1893" t="str">
        <f>IFERROR(IF(MATCH($AC1884,$P:$P,0)&gt;0,CONCATENATE("disponible: ",INDEX($Z:$Z,MATCH($AC1884,$P:$P,0)),","),0),"")</f>
        <v/>
      </c>
    </row>
    <row r="1894" spans="28:30" x14ac:dyDescent="0.25">
      <c r="AB1894">
        <v>1892</v>
      </c>
      <c r="AC1894" t="str">
        <f t="shared" si="269"/>
        <v/>
      </c>
      <c r="AD1894" t="str">
        <f>IFERROR(IF(MATCH($AC1884,$P:$P,0)&gt;0,"},",0),"")</f>
        <v/>
      </c>
    </row>
    <row r="1895" spans="28:30" x14ac:dyDescent="0.25">
      <c r="AB1895">
        <v>1893</v>
      </c>
      <c r="AC1895">
        <f t="shared" si="269"/>
        <v>173</v>
      </c>
      <c r="AD1895" t="str">
        <f>IFERROR(IF(MATCH($AC1895,$P:$P,0)&gt;0,"{",0),"")</f>
        <v/>
      </c>
    </row>
    <row r="1896" spans="28:30" x14ac:dyDescent="0.25">
      <c r="AB1896">
        <v>1894</v>
      </c>
      <c r="AC1896" t="str">
        <f t="shared" si="269"/>
        <v/>
      </c>
      <c r="AD1896" t="str">
        <f>IFERROR(IF(MATCH($AC1895,$P:$P,0)&gt;0,CONCATENATE("id_articulo: ",$AC1895,","),0),"")</f>
        <v/>
      </c>
    </row>
    <row r="1897" spans="28:30" x14ac:dyDescent="0.25">
      <c r="AB1897">
        <v>1895</v>
      </c>
      <c r="AC1897" t="str">
        <f t="shared" si="269"/>
        <v/>
      </c>
      <c r="AD1897" t="str">
        <f>IFERROR(IF(MATCH($AC1895,$P:$P,0)&gt;0,CONCATENATE("nombre: '",INDEX($Q:$Q,MATCH($AC1895,$P:$P,0)),"',"),0),"")</f>
        <v/>
      </c>
    </row>
    <row r="1898" spans="28:30" x14ac:dyDescent="0.25">
      <c r="AB1898">
        <v>1896</v>
      </c>
      <c r="AC1898" t="str">
        <f t="shared" si="269"/>
        <v/>
      </c>
      <c r="AD1898" t="str">
        <f>IFERROR(IF(MATCH($AC1895,$P:$P,0)&gt;0,CONCATENATE("descripcion: '",INDEX($R:$R,MATCH($AC1895,$P:$P,0)),"',"),0),"")</f>
        <v/>
      </c>
    </row>
    <row r="1899" spans="28:30" x14ac:dyDescent="0.25">
      <c r="AB1899">
        <v>1897</v>
      </c>
      <c r="AC1899" t="str">
        <f t="shared" si="269"/>
        <v/>
      </c>
      <c r="AD1899" t="str">
        <f>IFERROR(IF(MATCH($AC1895,$P:$P,0)&gt;0,CONCATENATE("descripcion_larga: '",INDEX($S:$S,MATCH($AC1895,$P:$P,0)),"',"),0),"")</f>
        <v/>
      </c>
    </row>
    <row r="1900" spans="28:30" x14ac:dyDescent="0.25">
      <c r="AB1900">
        <v>1898</v>
      </c>
      <c r="AC1900" t="str">
        <f t="shared" si="269"/>
        <v/>
      </c>
      <c r="AD1900" t="str">
        <f>IFERROR(IF(MATCH($AC1895,$P:$P,0)&gt;0,CONCATENATE("id_categoria: '",INDEX($V:$V,MATCH($AC1895,$P:$P,0)),"',"),0),"")</f>
        <v/>
      </c>
    </row>
    <row r="1901" spans="28:30" x14ac:dyDescent="0.25">
      <c r="AB1901">
        <v>1899</v>
      </c>
      <c r="AC1901" t="str">
        <f t="shared" si="269"/>
        <v/>
      </c>
      <c r="AD1901" t="str">
        <f>IFERROR(IF(MATCH($AC1895,$P:$P,0)&gt;0,CONCATENATE("id_subcategoria: '",INDEX($W:$W,MATCH($AC1895,$P:$P,0)),"',"),0),"")</f>
        <v/>
      </c>
    </row>
    <row r="1902" spans="28:30" x14ac:dyDescent="0.25">
      <c r="AB1902">
        <v>1900</v>
      </c>
      <c r="AC1902" t="str">
        <f t="shared" si="269"/>
        <v/>
      </c>
      <c r="AD1902" t="str">
        <f>IFERROR(IF(MATCH($AC1895,$P:$P,0)&gt;0,CONCATENATE("precio: ",INDEX($X:$X,MATCH($AC1895,$P:$P,0)),","),0),"")</f>
        <v/>
      </c>
    </row>
    <row r="1903" spans="28:30" x14ac:dyDescent="0.25">
      <c r="AB1903">
        <v>1901</v>
      </c>
      <c r="AC1903" t="str">
        <f t="shared" si="269"/>
        <v/>
      </c>
      <c r="AD1903" t="str">
        <f>IFERROR(IF(MATCH($AC1895,$P:$P,0)&gt;0,CONCATENATE("video: ",IF(OR(INDEX($Y:$Y,MATCH($AC1895,$P:$P,0))=0,INDEX($Y:$Y,MATCH($AC1895,$P:$P,0))=" ",INDEX($Y:$Y,MATCH($AC1895,$P:$P,0))=""),CONCATENATE(CHAR(39),CHAR(39)),CONCATENATE(CHAR(39),INDEX($Y:$Y,MATCH($AC1895,$P:$P,0)),CHAR(39))),","),0),"")</f>
        <v/>
      </c>
    </row>
    <row r="1904" spans="28:30" x14ac:dyDescent="0.25">
      <c r="AB1904">
        <v>1902</v>
      </c>
      <c r="AC1904" t="str">
        <f t="shared" si="269"/>
        <v/>
      </c>
      <c r="AD1904" t="str">
        <f>IFERROR(IF(MATCH($AC1895,$P:$P,0)&gt;0,CONCATENATE("disponible: ",INDEX($Z:$Z,MATCH($AC1895,$P:$P,0)),","),0),"")</f>
        <v/>
      </c>
    </row>
    <row r="1905" spans="28:30" x14ac:dyDescent="0.25">
      <c r="AB1905">
        <v>1903</v>
      </c>
      <c r="AC1905" t="str">
        <f t="shared" si="269"/>
        <v/>
      </c>
      <c r="AD1905" t="str">
        <f>IFERROR(IF(MATCH($AC1895,$P:$P,0)&gt;0,"},",0),"")</f>
        <v/>
      </c>
    </row>
    <row r="1906" spans="28:30" x14ac:dyDescent="0.25">
      <c r="AB1906">
        <v>1904</v>
      </c>
      <c r="AC1906">
        <f t="shared" si="269"/>
        <v>174</v>
      </c>
      <c r="AD1906" t="str">
        <f>IFERROR(IF(MATCH($AC1906,$P:$P,0)&gt;0,"{",0),"")</f>
        <v/>
      </c>
    </row>
    <row r="1907" spans="28:30" x14ac:dyDescent="0.25">
      <c r="AB1907">
        <v>1905</v>
      </c>
      <c r="AC1907" t="str">
        <f t="shared" si="269"/>
        <v/>
      </c>
      <c r="AD1907" t="str">
        <f>IFERROR(IF(MATCH($AC1906,$P:$P,0)&gt;0,CONCATENATE("id_articulo: ",$AC1906,","),0),"")</f>
        <v/>
      </c>
    </row>
    <row r="1908" spans="28:30" x14ac:dyDescent="0.25">
      <c r="AB1908">
        <v>1906</v>
      </c>
      <c r="AC1908" t="str">
        <f t="shared" si="269"/>
        <v/>
      </c>
      <c r="AD1908" t="str">
        <f>IFERROR(IF(MATCH($AC1906,$P:$P,0)&gt;0,CONCATENATE("nombre: '",INDEX($Q:$Q,MATCH($AC1906,$P:$P,0)),"',"),0),"")</f>
        <v/>
      </c>
    </row>
    <row r="1909" spans="28:30" x14ac:dyDescent="0.25">
      <c r="AB1909">
        <v>1907</v>
      </c>
      <c r="AC1909" t="str">
        <f t="shared" si="269"/>
        <v/>
      </c>
      <c r="AD1909" t="str">
        <f>IFERROR(IF(MATCH($AC1906,$P:$P,0)&gt;0,CONCATENATE("descripcion: '",INDEX($R:$R,MATCH($AC1906,$P:$P,0)),"',"),0),"")</f>
        <v/>
      </c>
    </row>
    <row r="1910" spans="28:30" x14ac:dyDescent="0.25">
      <c r="AB1910">
        <v>1908</v>
      </c>
      <c r="AC1910" t="str">
        <f t="shared" si="269"/>
        <v/>
      </c>
      <c r="AD1910" t="str">
        <f>IFERROR(IF(MATCH($AC1906,$P:$P,0)&gt;0,CONCATENATE("descripcion_larga: '",INDEX($S:$S,MATCH($AC1906,$P:$P,0)),"',"),0),"")</f>
        <v/>
      </c>
    </row>
    <row r="1911" spans="28:30" x14ac:dyDescent="0.25">
      <c r="AB1911">
        <v>1909</v>
      </c>
      <c r="AC1911" t="str">
        <f t="shared" si="269"/>
        <v/>
      </c>
      <c r="AD1911" t="str">
        <f>IFERROR(IF(MATCH($AC1906,$P:$P,0)&gt;0,CONCATENATE("id_categoria: '",INDEX($V:$V,MATCH($AC1906,$P:$P,0)),"',"),0),"")</f>
        <v/>
      </c>
    </row>
    <row r="1912" spans="28:30" x14ac:dyDescent="0.25">
      <c r="AB1912">
        <v>1910</v>
      </c>
      <c r="AC1912" t="str">
        <f t="shared" si="269"/>
        <v/>
      </c>
      <c r="AD1912" t="str">
        <f>IFERROR(IF(MATCH($AC1906,$P:$P,0)&gt;0,CONCATENATE("id_subcategoria: '",INDEX($W:$W,MATCH($AC1906,$P:$P,0)),"',"),0),"")</f>
        <v/>
      </c>
    </row>
    <row r="1913" spans="28:30" x14ac:dyDescent="0.25">
      <c r="AB1913">
        <v>1911</v>
      </c>
      <c r="AC1913" t="str">
        <f t="shared" si="269"/>
        <v/>
      </c>
      <c r="AD1913" t="str">
        <f>IFERROR(IF(MATCH($AC1906,$P:$P,0)&gt;0,CONCATENATE("precio: ",INDEX($X:$X,MATCH($AC1906,$P:$P,0)),","),0),"")</f>
        <v/>
      </c>
    </row>
    <row r="1914" spans="28:30" x14ac:dyDescent="0.25">
      <c r="AB1914">
        <v>1912</v>
      </c>
      <c r="AC1914" t="str">
        <f t="shared" si="269"/>
        <v/>
      </c>
      <c r="AD1914" t="str">
        <f>IFERROR(IF(MATCH($AC1906,$P:$P,0)&gt;0,CONCATENATE("video: ",IF(OR(INDEX($Y:$Y,MATCH($AC1906,$P:$P,0))=0,INDEX($Y:$Y,MATCH($AC1906,$P:$P,0))=" ",INDEX($Y:$Y,MATCH($AC1906,$P:$P,0))=""),CONCATENATE(CHAR(39),CHAR(39)),CONCATENATE(CHAR(39),INDEX($Y:$Y,MATCH($AC1906,$P:$P,0)),CHAR(39))),","),0),"")</f>
        <v/>
      </c>
    </row>
    <row r="1915" spans="28:30" x14ac:dyDescent="0.25">
      <c r="AB1915">
        <v>1913</v>
      </c>
      <c r="AC1915" t="str">
        <f t="shared" si="269"/>
        <v/>
      </c>
      <c r="AD1915" t="str">
        <f>IFERROR(IF(MATCH($AC1906,$P:$P,0)&gt;0,CONCATENATE("disponible: ",INDEX($Z:$Z,MATCH($AC1906,$P:$P,0)),","),0),"")</f>
        <v/>
      </c>
    </row>
    <row r="1916" spans="28:30" x14ac:dyDescent="0.25">
      <c r="AB1916">
        <v>1914</v>
      </c>
      <c r="AC1916" t="str">
        <f t="shared" si="269"/>
        <v/>
      </c>
      <c r="AD1916" t="str">
        <f>IFERROR(IF(MATCH($AC1906,$P:$P,0)&gt;0,"},",0),"")</f>
        <v/>
      </c>
    </row>
    <row r="1917" spans="28:30" x14ac:dyDescent="0.25">
      <c r="AB1917">
        <v>1915</v>
      </c>
      <c r="AC1917">
        <f t="shared" si="269"/>
        <v>175</v>
      </c>
      <c r="AD1917" t="str">
        <f>IFERROR(IF(MATCH($AC1917,$P:$P,0)&gt;0,"{",0),"")</f>
        <v/>
      </c>
    </row>
    <row r="1918" spans="28:30" x14ac:dyDescent="0.25">
      <c r="AB1918">
        <v>1916</v>
      </c>
      <c r="AC1918" t="str">
        <f t="shared" si="269"/>
        <v/>
      </c>
      <c r="AD1918" t="str">
        <f>IFERROR(IF(MATCH($AC1917,$P:$P,0)&gt;0,CONCATENATE("id_articulo: ",$AC1917,","),0),"")</f>
        <v/>
      </c>
    </row>
    <row r="1919" spans="28:30" x14ac:dyDescent="0.25">
      <c r="AB1919">
        <v>1917</v>
      </c>
      <c r="AC1919" t="str">
        <f t="shared" si="269"/>
        <v/>
      </c>
      <c r="AD1919" t="str">
        <f>IFERROR(IF(MATCH($AC1917,$P:$P,0)&gt;0,CONCATENATE("nombre: '",INDEX($Q:$Q,MATCH($AC1917,$P:$P,0)),"',"),0),"")</f>
        <v/>
      </c>
    </row>
    <row r="1920" spans="28:30" x14ac:dyDescent="0.25">
      <c r="AB1920">
        <v>1918</v>
      </c>
      <c r="AC1920" t="str">
        <f t="shared" si="269"/>
        <v/>
      </c>
      <c r="AD1920" t="str">
        <f>IFERROR(IF(MATCH($AC1917,$P:$P,0)&gt;0,CONCATENATE("descripcion: '",INDEX($R:$R,MATCH($AC1917,$P:$P,0)),"',"),0),"")</f>
        <v/>
      </c>
    </row>
    <row r="1921" spans="28:30" x14ac:dyDescent="0.25">
      <c r="AB1921">
        <v>1919</v>
      </c>
      <c r="AC1921" t="str">
        <f t="shared" si="269"/>
        <v/>
      </c>
      <c r="AD1921" t="str">
        <f>IFERROR(IF(MATCH($AC1917,$P:$P,0)&gt;0,CONCATENATE("descripcion_larga: '",INDEX($S:$S,MATCH($AC1917,$P:$P,0)),"',"),0),"")</f>
        <v/>
      </c>
    </row>
    <row r="1922" spans="28:30" x14ac:dyDescent="0.25">
      <c r="AB1922">
        <v>1920</v>
      </c>
      <c r="AC1922" t="str">
        <f t="shared" si="269"/>
        <v/>
      </c>
      <c r="AD1922" t="str">
        <f>IFERROR(IF(MATCH($AC1917,$P:$P,0)&gt;0,CONCATENATE("id_categoria: '",INDEX($V:$V,MATCH($AC1917,$P:$P,0)),"',"),0),"")</f>
        <v/>
      </c>
    </row>
    <row r="1923" spans="28:30" x14ac:dyDescent="0.25">
      <c r="AB1923">
        <v>1921</v>
      </c>
      <c r="AC1923" t="str">
        <f t="shared" si="269"/>
        <v/>
      </c>
      <c r="AD1923" t="str">
        <f>IFERROR(IF(MATCH($AC1917,$P:$P,0)&gt;0,CONCATENATE("id_subcategoria: '",INDEX($W:$W,MATCH($AC1917,$P:$P,0)),"',"),0),"")</f>
        <v/>
      </c>
    </row>
    <row r="1924" spans="28:30" x14ac:dyDescent="0.25">
      <c r="AB1924">
        <v>1922</v>
      </c>
      <c r="AC1924" t="str">
        <f t="shared" si="269"/>
        <v/>
      </c>
      <c r="AD1924" t="str">
        <f>IFERROR(IF(MATCH($AC1917,$P:$P,0)&gt;0,CONCATENATE("precio: ",INDEX($X:$X,MATCH($AC1917,$P:$P,0)),","),0),"")</f>
        <v/>
      </c>
    </row>
    <row r="1925" spans="28:30" x14ac:dyDescent="0.25">
      <c r="AB1925">
        <v>1923</v>
      </c>
      <c r="AC1925" t="str">
        <f t="shared" ref="AC1925:AC1988" si="270">IF(AB1924/11=INT(AB1924/11),AB1924/11+1,"")</f>
        <v/>
      </c>
      <c r="AD1925" t="str">
        <f>IFERROR(IF(MATCH($AC1917,$P:$P,0)&gt;0,CONCATENATE("video: ",IF(OR(INDEX($Y:$Y,MATCH($AC1917,$P:$P,0))=0,INDEX($Y:$Y,MATCH($AC1917,$P:$P,0))=" ",INDEX($Y:$Y,MATCH($AC1917,$P:$P,0))=""),CONCATENATE(CHAR(39),CHAR(39)),CONCATENATE(CHAR(39),INDEX($Y:$Y,MATCH($AC1917,$P:$P,0)),CHAR(39))),","),0),"")</f>
        <v/>
      </c>
    </row>
    <row r="1926" spans="28:30" x14ac:dyDescent="0.25">
      <c r="AB1926">
        <v>1924</v>
      </c>
      <c r="AC1926" t="str">
        <f t="shared" si="270"/>
        <v/>
      </c>
      <c r="AD1926" t="str">
        <f>IFERROR(IF(MATCH($AC1917,$P:$P,0)&gt;0,CONCATENATE("disponible: ",INDEX($Z:$Z,MATCH($AC1917,$P:$P,0)),","),0),"")</f>
        <v/>
      </c>
    </row>
    <row r="1927" spans="28:30" x14ac:dyDescent="0.25">
      <c r="AB1927">
        <v>1925</v>
      </c>
      <c r="AC1927" t="str">
        <f t="shared" si="270"/>
        <v/>
      </c>
      <c r="AD1927" t="str">
        <f>IFERROR(IF(MATCH($AC1917,$P:$P,0)&gt;0,"},",0),"")</f>
        <v/>
      </c>
    </row>
    <row r="1928" spans="28:30" x14ac:dyDescent="0.25">
      <c r="AB1928">
        <v>1926</v>
      </c>
      <c r="AC1928">
        <f t="shared" si="270"/>
        <v>176</v>
      </c>
      <c r="AD1928" t="str">
        <f>IFERROR(IF(MATCH($AC1928,$P:$P,0)&gt;0,"{",0),"")</f>
        <v/>
      </c>
    </row>
    <row r="1929" spans="28:30" x14ac:dyDescent="0.25">
      <c r="AB1929">
        <v>1927</v>
      </c>
      <c r="AC1929" t="str">
        <f t="shared" si="270"/>
        <v/>
      </c>
      <c r="AD1929" t="str">
        <f>IFERROR(IF(MATCH($AC1928,$P:$P,0)&gt;0,CONCATENATE("id_articulo: ",$AC1928,","),0),"")</f>
        <v/>
      </c>
    </row>
    <row r="1930" spans="28:30" x14ac:dyDescent="0.25">
      <c r="AB1930">
        <v>1928</v>
      </c>
      <c r="AC1930" t="str">
        <f t="shared" si="270"/>
        <v/>
      </c>
      <c r="AD1930" t="str">
        <f>IFERROR(IF(MATCH($AC1928,$P:$P,0)&gt;0,CONCATENATE("nombre: '",INDEX($Q:$Q,MATCH($AC1928,$P:$P,0)),"',"),0),"")</f>
        <v/>
      </c>
    </row>
    <row r="1931" spans="28:30" x14ac:dyDescent="0.25">
      <c r="AB1931">
        <v>1929</v>
      </c>
      <c r="AC1931" t="str">
        <f t="shared" si="270"/>
        <v/>
      </c>
      <c r="AD1931" t="str">
        <f>IFERROR(IF(MATCH($AC1928,$P:$P,0)&gt;0,CONCATENATE("descripcion: '",INDEX($R:$R,MATCH($AC1928,$P:$P,0)),"',"),0),"")</f>
        <v/>
      </c>
    </row>
    <row r="1932" spans="28:30" x14ac:dyDescent="0.25">
      <c r="AB1932">
        <v>1930</v>
      </c>
      <c r="AC1932" t="str">
        <f t="shared" si="270"/>
        <v/>
      </c>
      <c r="AD1932" t="str">
        <f>IFERROR(IF(MATCH($AC1928,$P:$P,0)&gt;0,CONCATENATE("descripcion_larga: '",INDEX($S:$S,MATCH($AC1928,$P:$P,0)),"',"),0),"")</f>
        <v/>
      </c>
    </row>
    <row r="1933" spans="28:30" x14ac:dyDescent="0.25">
      <c r="AB1933">
        <v>1931</v>
      </c>
      <c r="AC1933" t="str">
        <f t="shared" si="270"/>
        <v/>
      </c>
      <c r="AD1933" t="str">
        <f>IFERROR(IF(MATCH($AC1928,$P:$P,0)&gt;0,CONCATENATE("id_categoria: '",INDEX($V:$V,MATCH($AC1928,$P:$P,0)),"',"),0),"")</f>
        <v/>
      </c>
    </row>
    <row r="1934" spans="28:30" x14ac:dyDescent="0.25">
      <c r="AB1934">
        <v>1932</v>
      </c>
      <c r="AC1934" t="str">
        <f t="shared" si="270"/>
        <v/>
      </c>
      <c r="AD1934" t="str">
        <f>IFERROR(IF(MATCH($AC1928,$P:$P,0)&gt;0,CONCATENATE("id_subcategoria: '",INDEX($W:$W,MATCH($AC1928,$P:$P,0)),"',"),0),"")</f>
        <v/>
      </c>
    </row>
    <row r="1935" spans="28:30" x14ac:dyDescent="0.25">
      <c r="AB1935">
        <v>1933</v>
      </c>
      <c r="AC1935" t="str">
        <f t="shared" si="270"/>
        <v/>
      </c>
      <c r="AD1935" t="str">
        <f>IFERROR(IF(MATCH($AC1928,$P:$P,0)&gt;0,CONCATENATE("precio: ",INDEX($X:$X,MATCH($AC1928,$P:$P,0)),","),0),"")</f>
        <v/>
      </c>
    </row>
    <row r="1936" spans="28:30" x14ac:dyDescent="0.25">
      <c r="AB1936">
        <v>1934</v>
      </c>
      <c r="AC1936" t="str">
        <f t="shared" si="270"/>
        <v/>
      </c>
      <c r="AD1936" t="str">
        <f>IFERROR(IF(MATCH($AC1928,$P:$P,0)&gt;0,CONCATENATE("video: ",IF(OR(INDEX($Y:$Y,MATCH($AC1928,$P:$P,0))=0,INDEX($Y:$Y,MATCH($AC1928,$P:$P,0))=" ",INDEX($Y:$Y,MATCH($AC1928,$P:$P,0))=""),CONCATENATE(CHAR(39),CHAR(39)),CONCATENATE(CHAR(39),INDEX($Y:$Y,MATCH($AC1928,$P:$P,0)),CHAR(39))),","),0),"")</f>
        <v/>
      </c>
    </row>
    <row r="1937" spans="28:30" x14ac:dyDescent="0.25">
      <c r="AB1937">
        <v>1935</v>
      </c>
      <c r="AC1937" t="str">
        <f t="shared" si="270"/>
        <v/>
      </c>
      <c r="AD1937" t="str">
        <f>IFERROR(IF(MATCH($AC1928,$P:$P,0)&gt;0,CONCATENATE("disponible: ",INDEX($Z:$Z,MATCH($AC1928,$P:$P,0)),","),0),"")</f>
        <v/>
      </c>
    </row>
    <row r="1938" spans="28:30" x14ac:dyDescent="0.25">
      <c r="AB1938">
        <v>1936</v>
      </c>
      <c r="AC1938" t="str">
        <f t="shared" si="270"/>
        <v/>
      </c>
      <c r="AD1938" t="str">
        <f>IFERROR(IF(MATCH($AC1928,$P:$P,0)&gt;0,"},",0),"")</f>
        <v/>
      </c>
    </row>
    <row r="1939" spans="28:30" x14ac:dyDescent="0.25">
      <c r="AB1939">
        <v>1937</v>
      </c>
      <c r="AC1939">
        <f t="shared" si="270"/>
        <v>177</v>
      </c>
      <c r="AD1939" t="str">
        <f>IFERROR(IF(MATCH($AC1939,$P:$P,0)&gt;0,"{",0),"")</f>
        <v/>
      </c>
    </row>
    <row r="1940" spans="28:30" x14ac:dyDescent="0.25">
      <c r="AB1940">
        <v>1938</v>
      </c>
      <c r="AC1940" t="str">
        <f t="shared" si="270"/>
        <v/>
      </c>
      <c r="AD1940" t="str">
        <f>IFERROR(IF(MATCH($AC1939,$P:$P,0)&gt;0,CONCATENATE("id_articulo: ",$AC1939,","),0),"")</f>
        <v/>
      </c>
    </row>
    <row r="1941" spans="28:30" x14ac:dyDescent="0.25">
      <c r="AB1941">
        <v>1939</v>
      </c>
      <c r="AC1941" t="str">
        <f t="shared" si="270"/>
        <v/>
      </c>
      <c r="AD1941" t="str">
        <f>IFERROR(IF(MATCH($AC1939,$P:$P,0)&gt;0,CONCATENATE("nombre: '",INDEX($Q:$Q,MATCH($AC1939,$P:$P,0)),"',"),0),"")</f>
        <v/>
      </c>
    </row>
    <row r="1942" spans="28:30" x14ac:dyDescent="0.25">
      <c r="AB1942">
        <v>1940</v>
      </c>
      <c r="AC1942" t="str">
        <f t="shared" si="270"/>
        <v/>
      </c>
      <c r="AD1942" t="str">
        <f>IFERROR(IF(MATCH($AC1939,$P:$P,0)&gt;0,CONCATENATE("descripcion: '",INDEX($R:$R,MATCH($AC1939,$P:$P,0)),"',"),0),"")</f>
        <v/>
      </c>
    </row>
    <row r="1943" spans="28:30" x14ac:dyDescent="0.25">
      <c r="AB1943">
        <v>1941</v>
      </c>
      <c r="AC1943" t="str">
        <f t="shared" si="270"/>
        <v/>
      </c>
      <c r="AD1943" t="str">
        <f>IFERROR(IF(MATCH($AC1939,$P:$P,0)&gt;0,CONCATENATE("descripcion_larga: '",INDEX($S:$S,MATCH($AC1939,$P:$P,0)),"',"),0),"")</f>
        <v/>
      </c>
    </row>
    <row r="1944" spans="28:30" x14ac:dyDescent="0.25">
      <c r="AB1944">
        <v>1942</v>
      </c>
      <c r="AC1944" t="str">
        <f t="shared" si="270"/>
        <v/>
      </c>
      <c r="AD1944" t="str">
        <f>IFERROR(IF(MATCH($AC1939,$P:$P,0)&gt;0,CONCATENATE("id_categoria: '",INDEX($V:$V,MATCH($AC1939,$P:$P,0)),"',"),0),"")</f>
        <v/>
      </c>
    </row>
    <row r="1945" spans="28:30" x14ac:dyDescent="0.25">
      <c r="AB1945">
        <v>1943</v>
      </c>
      <c r="AC1945" t="str">
        <f t="shared" si="270"/>
        <v/>
      </c>
      <c r="AD1945" t="str">
        <f>IFERROR(IF(MATCH($AC1939,$P:$P,0)&gt;0,CONCATENATE("id_subcategoria: '",INDEX($W:$W,MATCH($AC1939,$P:$P,0)),"',"),0),"")</f>
        <v/>
      </c>
    </row>
    <row r="1946" spans="28:30" x14ac:dyDescent="0.25">
      <c r="AB1946">
        <v>1944</v>
      </c>
      <c r="AC1946" t="str">
        <f t="shared" si="270"/>
        <v/>
      </c>
      <c r="AD1946" t="str">
        <f>IFERROR(IF(MATCH($AC1939,$P:$P,0)&gt;0,CONCATENATE("precio: ",INDEX($X:$X,MATCH($AC1939,$P:$P,0)),","),0),"")</f>
        <v/>
      </c>
    </row>
    <row r="1947" spans="28:30" x14ac:dyDescent="0.25">
      <c r="AB1947">
        <v>1945</v>
      </c>
      <c r="AC1947" t="str">
        <f t="shared" si="270"/>
        <v/>
      </c>
      <c r="AD1947" t="str">
        <f>IFERROR(IF(MATCH($AC1939,$P:$P,0)&gt;0,CONCATENATE("video: ",IF(OR(INDEX($Y:$Y,MATCH($AC1939,$P:$P,0))=0,INDEX($Y:$Y,MATCH($AC1939,$P:$P,0))=" ",INDEX($Y:$Y,MATCH($AC1939,$P:$P,0))=""),CONCATENATE(CHAR(39),CHAR(39)),CONCATENATE(CHAR(39),INDEX($Y:$Y,MATCH($AC1939,$P:$P,0)),CHAR(39))),","),0),"")</f>
        <v/>
      </c>
    </row>
    <row r="1948" spans="28:30" x14ac:dyDescent="0.25">
      <c r="AB1948">
        <v>1946</v>
      </c>
      <c r="AC1948" t="str">
        <f t="shared" si="270"/>
        <v/>
      </c>
      <c r="AD1948" t="str">
        <f>IFERROR(IF(MATCH($AC1939,$P:$P,0)&gt;0,CONCATENATE("disponible: ",INDEX($Z:$Z,MATCH($AC1939,$P:$P,0)),","),0),"")</f>
        <v/>
      </c>
    </row>
    <row r="1949" spans="28:30" x14ac:dyDescent="0.25">
      <c r="AB1949">
        <v>1947</v>
      </c>
      <c r="AC1949" t="str">
        <f t="shared" si="270"/>
        <v/>
      </c>
      <c r="AD1949" t="str">
        <f>IFERROR(IF(MATCH($AC1939,$P:$P,0)&gt;0,"},",0),"")</f>
        <v/>
      </c>
    </row>
    <row r="1950" spans="28:30" x14ac:dyDescent="0.25">
      <c r="AB1950">
        <v>1948</v>
      </c>
      <c r="AC1950">
        <f t="shared" si="270"/>
        <v>178</v>
      </c>
      <c r="AD1950" t="str">
        <f>IFERROR(IF(MATCH($AC1950,$P:$P,0)&gt;0,"{",0),"")</f>
        <v/>
      </c>
    </row>
    <row r="1951" spans="28:30" x14ac:dyDescent="0.25">
      <c r="AB1951">
        <v>1949</v>
      </c>
      <c r="AC1951" t="str">
        <f t="shared" si="270"/>
        <v/>
      </c>
      <c r="AD1951" t="str">
        <f>IFERROR(IF(MATCH($AC1950,$P:$P,0)&gt;0,CONCATENATE("id_articulo: ",$AC1950,","),0),"")</f>
        <v/>
      </c>
    </row>
    <row r="1952" spans="28:30" x14ac:dyDescent="0.25">
      <c r="AB1952">
        <v>1950</v>
      </c>
      <c r="AC1952" t="str">
        <f t="shared" si="270"/>
        <v/>
      </c>
      <c r="AD1952" t="str">
        <f>IFERROR(IF(MATCH($AC1950,$P:$P,0)&gt;0,CONCATENATE("nombre: '",INDEX($Q:$Q,MATCH($AC1950,$P:$P,0)),"',"),0),"")</f>
        <v/>
      </c>
    </row>
    <row r="1953" spans="28:30" x14ac:dyDescent="0.25">
      <c r="AB1953">
        <v>1951</v>
      </c>
      <c r="AC1953" t="str">
        <f t="shared" si="270"/>
        <v/>
      </c>
      <c r="AD1953" t="str">
        <f>IFERROR(IF(MATCH($AC1950,$P:$P,0)&gt;0,CONCATENATE("descripcion: '",INDEX($R:$R,MATCH($AC1950,$P:$P,0)),"',"),0),"")</f>
        <v/>
      </c>
    </row>
    <row r="1954" spans="28:30" x14ac:dyDescent="0.25">
      <c r="AB1954">
        <v>1952</v>
      </c>
      <c r="AC1954" t="str">
        <f t="shared" si="270"/>
        <v/>
      </c>
      <c r="AD1954" t="str">
        <f>IFERROR(IF(MATCH($AC1950,$P:$P,0)&gt;0,CONCATENATE("descripcion_larga: '",INDEX($S:$S,MATCH($AC1950,$P:$P,0)),"',"),0),"")</f>
        <v/>
      </c>
    </row>
    <row r="1955" spans="28:30" x14ac:dyDescent="0.25">
      <c r="AB1955">
        <v>1953</v>
      </c>
      <c r="AC1955" t="str">
        <f t="shared" si="270"/>
        <v/>
      </c>
      <c r="AD1955" t="str">
        <f>IFERROR(IF(MATCH($AC1950,$P:$P,0)&gt;0,CONCATENATE("id_categoria: '",INDEX($V:$V,MATCH($AC1950,$P:$P,0)),"',"),0),"")</f>
        <v/>
      </c>
    </row>
    <row r="1956" spans="28:30" x14ac:dyDescent="0.25">
      <c r="AB1956">
        <v>1954</v>
      </c>
      <c r="AC1956" t="str">
        <f t="shared" si="270"/>
        <v/>
      </c>
      <c r="AD1956" t="str">
        <f>IFERROR(IF(MATCH($AC1950,$P:$P,0)&gt;0,CONCATENATE("id_subcategoria: '",INDEX($W:$W,MATCH($AC1950,$P:$P,0)),"',"),0),"")</f>
        <v/>
      </c>
    </row>
    <row r="1957" spans="28:30" x14ac:dyDescent="0.25">
      <c r="AB1957">
        <v>1955</v>
      </c>
      <c r="AC1957" t="str">
        <f t="shared" si="270"/>
        <v/>
      </c>
      <c r="AD1957" t="str">
        <f>IFERROR(IF(MATCH($AC1950,$P:$P,0)&gt;0,CONCATENATE("precio: ",INDEX($X:$X,MATCH($AC1950,$P:$P,0)),","),0),"")</f>
        <v/>
      </c>
    </row>
    <row r="1958" spans="28:30" x14ac:dyDescent="0.25">
      <c r="AB1958">
        <v>1956</v>
      </c>
      <c r="AC1958" t="str">
        <f t="shared" si="270"/>
        <v/>
      </c>
      <c r="AD1958" t="str">
        <f>IFERROR(IF(MATCH($AC1950,$P:$P,0)&gt;0,CONCATENATE("video: ",IF(OR(INDEX($Y:$Y,MATCH($AC1950,$P:$P,0))=0,INDEX($Y:$Y,MATCH($AC1950,$P:$P,0))=" ",INDEX($Y:$Y,MATCH($AC1950,$P:$P,0))=""),CONCATENATE(CHAR(39),CHAR(39)),CONCATENATE(CHAR(39),INDEX($Y:$Y,MATCH($AC1950,$P:$P,0)),CHAR(39))),","),0),"")</f>
        <v/>
      </c>
    </row>
    <row r="1959" spans="28:30" x14ac:dyDescent="0.25">
      <c r="AB1959">
        <v>1957</v>
      </c>
      <c r="AC1959" t="str">
        <f t="shared" si="270"/>
        <v/>
      </c>
      <c r="AD1959" t="str">
        <f>IFERROR(IF(MATCH($AC1950,$P:$P,0)&gt;0,CONCATENATE("disponible: ",INDEX($Z:$Z,MATCH($AC1950,$P:$P,0)),","),0),"")</f>
        <v/>
      </c>
    </row>
    <row r="1960" spans="28:30" x14ac:dyDescent="0.25">
      <c r="AB1960">
        <v>1958</v>
      </c>
      <c r="AC1960" t="str">
        <f t="shared" si="270"/>
        <v/>
      </c>
      <c r="AD1960" t="str">
        <f>IFERROR(IF(MATCH($AC1950,$P:$P,0)&gt;0,"},",0),"")</f>
        <v/>
      </c>
    </row>
    <row r="1961" spans="28:30" x14ac:dyDescent="0.25">
      <c r="AB1961">
        <v>1959</v>
      </c>
      <c r="AC1961">
        <f t="shared" si="270"/>
        <v>179</v>
      </c>
      <c r="AD1961" t="str">
        <f>IFERROR(IF(MATCH($AC1961,$P:$P,0)&gt;0,"{",0),"")</f>
        <v/>
      </c>
    </row>
    <row r="1962" spans="28:30" x14ac:dyDescent="0.25">
      <c r="AB1962">
        <v>1960</v>
      </c>
      <c r="AC1962" t="str">
        <f t="shared" si="270"/>
        <v/>
      </c>
      <c r="AD1962" t="str">
        <f>IFERROR(IF(MATCH($AC1961,$P:$P,0)&gt;0,CONCATENATE("id_articulo: ",$AC1961,","),0),"")</f>
        <v/>
      </c>
    </row>
    <row r="1963" spans="28:30" x14ac:dyDescent="0.25">
      <c r="AB1963">
        <v>1961</v>
      </c>
      <c r="AC1963" t="str">
        <f t="shared" si="270"/>
        <v/>
      </c>
      <c r="AD1963" t="str">
        <f>IFERROR(IF(MATCH($AC1961,$P:$P,0)&gt;0,CONCATENATE("nombre: '",INDEX($Q:$Q,MATCH($AC1961,$P:$P,0)),"',"),0),"")</f>
        <v/>
      </c>
    </row>
    <row r="1964" spans="28:30" x14ac:dyDescent="0.25">
      <c r="AB1964">
        <v>1962</v>
      </c>
      <c r="AC1964" t="str">
        <f t="shared" si="270"/>
        <v/>
      </c>
      <c r="AD1964" t="str">
        <f>IFERROR(IF(MATCH($AC1961,$P:$P,0)&gt;0,CONCATENATE("descripcion: '",INDEX($R:$R,MATCH($AC1961,$P:$P,0)),"',"),0),"")</f>
        <v/>
      </c>
    </row>
    <row r="1965" spans="28:30" x14ac:dyDescent="0.25">
      <c r="AB1965">
        <v>1963</v>
      </c>
      <c r="AC1965" t="str">
        <f t="shared" si="270"/>
        <v/>
      </c>
      <c r="AD1965" t="str">
        <f>IFERROR(IF(MATCH($AC1961,$P:$P,0)&gt;0,CONCATENATE("descripcion_larga: '",INDEX($S:$S,MATCH($AC1961,$P:$P,0)),"',"),0),"")</f>
        <v/>
      </c>
    </row>
    <row r="1966" spans="28:30" x14ac:dyDescent="0.25">
      <c r="AB1966">
        <v>1964</v>
      </c>
      <c r="AC1966" t="str">
        <f t="shared" si="270"/>
        <v/>
      </c>
      <c r="AD1966" t="str">
        <f>IFERROR(IF(MATCH($AC1961,$P:$P,0)&gt;0,CONCATENATE("id_categoria: '",INDEX($V:$V,MATCH($AC1961,$P:$P,0)),"',"),0),"")</f>
        <v/>
      </c>
    </row>
    <row r="1967" spans="28:30" x14ac:dyDescent="0.25">
      <c r="AB1967">
        <v>1965</v>
      </c>
      <c r="AC1967" t="str">
        <f t="shared" si="270"/>
        <v/>
      </c>
      <c r="AD1967" t="str">
        <f>IFERROR(IF(MATCH($AC1961,$P:$P,0)&gt;0,CONCATENATE("id_subcategoria: '",INDEX($W:$W,MATCH($AC1961,$P:$P,0)),"',"),0),"")</f>
        <v/>
      </c>
    </row>
    <row r="1968" spans="28:30" x14ac:dyDescent="0.25">
      <c r="AB1968">
        <v>1966</v>
      </c>
      <c r="AC1968" t="str">
        <f t="shared" si="270"/>
        <v/>
      </c>
      <c r="AD1968" t="str">
        <f>IFERROR(IF(MATCH($AC1961,$P:$P,0)&gt;0,CONCATENATE("precio: ",INDEX($X:$X,MATCH($AC1961,$P:$P,0)),","),0),"")</f>
        <v/>
      </c>
    </row>
    <row r="1969" spans="28:30" x14ac:dyDescent="0.25">
      <c r="AB1969">
        <v>1967</v>
      </c>
      <c r="AC1969" t="str">
        <f t="shared" si="270"/>
        <v/>
      </c>
      <c r="AD1969" t="str">
        <f>IFERROR(IF(MATCH($AC1961,$P:$P,0)&gt;0,CONCATENATE("video: ",IF(OR(INDEX($Y:$Y,MATCH($AC1961,$P:$P,0))=0,INDEX($Y:$Y,MATCH($AC1961,$P:$P,0))=" ",INDEX($Y:$Y,MATCH($AC1961,$P:$P,0))=""),CONCATENATE(CHAR(39),CHAR(39)),CONCATENATE(CHAR(39),INDEX($Y:$Y,MATCH($AC1961,$P:$P,0)),CHAR(39))),","),0),"")</f>
        <v/>
      </c>
    </row>
    <row r="1970" spans="28:30" x14ac:dyDescent="0.25">
      <c r="AB1970">
        <v>1968</v>
      </c>
      <c r="AC1970" t="str">
        <f t="shared" si="270"/>
        <v/>
      </c>
      <c r="AD1970" t="str">
        <f>IFERROR(IF(MATCH($AC1961,$P:$P,0)&gt;0,CONCATENATE("disponible: ",INDEX($Z:$Z,MATCH($AC1961,$P:$P,0)),","),0),"")</f>
        <v/>
      </c>
    </row>
    <row r="1971" spans="28:30" x14ac:dyDescent="0.25">
      <c r="AB1971">
        <v>1969</v>
      </c>
      <c r="AC1971" t="str">
        <f t="shared" si="270"/>
        <v/>
      </c>
      <c r="AD1971" t="str">
        <f>IFERROR(IF(MATCH($AC1961,$P:$P,0)&gt;0,"},",0),"")</f>
        <v/>
      </c>
    </row>
    <row r="1972" spans="28:30" x14ac:dyDescent="0.25">
      <c r="AB1972">
        <v>1970</v>
      </c>
      <c r="AC1972">
        <f t="shared" si="270"/>
        <v>180</v>
      </c>
      <c r="AD1972" t="str">
        <f>IFERROR(IF(MATCH($AC1972,$P:$P,0)&gt;0,"{",0),"")</f>
        <v/>
      </c>
    </row>
    <row r="1973" spans="28:30" x14ac:dyDescent="0.25">
      <c r="AB1973">
        <v>1971</v>
      </c>
      <c r="AC1973" t="str">
        <f t="shared" si="270"/>
        <v/>
      </c>
      <c r="AD1973" t="str">
        <f>IFERROR(IF(MATCH($AC1972,$P:$P,0)&gt;0,CONCATENATE("id_articulo: ",$AC1972,","),0),"")</f>
        <v/>
      </c>
    </row>
    <row r="1974" spans="28:30" x14ac:dyDescent="0.25">
      <c r="AB1974">
        <v>1972</v>
      </c>
      <c r="AC1974" t="str">
        <f t="shared" si="270"/>
        <v/>
      </c>
      <c r="AD1974" t="str">
        <f>IFERROR(IF(MATCH($AC1972,$P:$P,0)&gt;0,CONCATENATE("nombre: '",INDEX($Q:$Q,MATCH($AC1972,$P:$P,0)),"',"),0),"")</f>
        <v/>
      </c>
    </row>
    <row r="1975" spans="28:30" x14ac:dyDescent="0.25">
      <c r="AB1975">
        <v>1973</v>
      </c>
      <c r="AC1975" t="str">
        <f t="shared" si="270"/>
        <v/>
      </c>
      <c r="AD1975" t="str">
        <f>IFERROR(IF(MATCH($AC1972,$P:$P,0)&gt;0,CONCATENATE("descripcion: '",INDEX($R:$R,MATCH($AC1972,$P:$P,0)),"',"),0),"")</f>
        <v/>
      </c>
    </row>
    <row r="1976" spans="28:30" x14ac:dyDescent="0.25">
      <c r="AB1976">
        <v>1974</v>
      </c>
      <c r="AC1976" t="str">
        <f t="shared" si="270"/>
        <v/>
      </c>
      <c r="AD1976" t="str">
        <f>IFERROR(IF(MATCH($AC1972,$P:$P,0)&gt;0,CONCATENATE("descripcion_larga: '",INDEX($S:$S,MATCH($AC1972,$P:$P,0)),"',"),0),"")</f>
        <v/>
      </c>
    </row>
    <row r="1977" spans="28:30" x14ac:dyDescent="0.25">
      <c r="AB1977">
        <v>1975</v>
      </c>
      <c r="AC1977" t="str">
        <f t="shared" si="270"/>
        <v/>
      </c>
      <c r="AD1977" t="str">
        <f>IFERROR(IF(MATCH($AC1972,$P:$P,0)&gt;0,CONCATENATE("id_categoria: '",INDEX($V:$V,MATCH($AC1972,$P:$P,0)),"',"),0),"")</f>
        <v/>
      </c>
    </row>
    <row r="1978" spans="28:30" x14ac:dyDescent="0.25">
      <c r="AB1978">
        <v>1976</v>
      </c>
      <c r="AC1978" t="str">
        <f t="shared" si="270"/>
        <v/>
      </c>
      <c r="AD1978" t="str">
        <f>IFERROR(IF(MATCH($AC1972,$P:$P,0)&gt;0,CONCATENATE("id_subcategoria: '",INDEX($W:$W,MATCH($AC1972,$P:$P,0)),"',"),0),"")</f>
        <v/>
      </c>
    </row>
    <row r="1979" spans="28:30" x14ac:dyDescent="0.25">
      <c r="AB1979">
        <v>1977</v>
      </c>
      <c r="AC1979" t="str">
        <f t="shared" si="270"/>
        <v/>
      </c>
      <c r="AD1979" t="str">
        <f>IFERROR(IF(MATCH($AC1972,$P:$P,0)&gt;0,CONCATENATE("precio: ",INDEX($X:$X,MATCH($AC1972,$P:$P,0)),","),0),"")</f>
        <v/>
      </c>
    </row>
    <row r="1980" spans="28:30" x14ac:dyDescent="0.25">
      <c r="AB1980">
        <v>1978</v>
      </c>
      <c r="AC1980" t="str">
        <f t="shared" si="270"/>
        <v/>
      </c>
      <c r="AD1980" t="str">
        <f>IFERROR(IF(MATCH($AC1972,$P:$P,0)&gt;0,CONCATENATE("video: ",IF(OR(INDEX($Y:$Y,MATCH($AC1972,$P:$P,0))=0,INDEX($Y:$Y,MATCH($AC1972,$P:$P,0))=" ",INDEX($Y:$Y,MATCH($AC1972,$P:$P,0))=""),CONCATENATE(CHAR(39),CHAR(39)),CONCATENATE(CHAR(39),INDEX($Y:$Y,MATCH($AC1972,$P:$P,0)),CHAR(39))),","),0),"")</f>
        <v/>
      </c>
    </row>
    <row r="1981" spans="28:30" x14ac:dyDescent="0.25">
      <c r="AB1981">
        <v>1979</v>
      </c>
      <c r="AC1981" t="str">
        <f t="shared" si="270"/>
        <v/>
      </c>
      <c r="AD1981" t="str">
        <f>IFERROR(IF(MATCH($AC1972,$P:$P,0)&gt;0,CONCATENATE("disponible: ",INDEX($Z:$Z,MATCH($AC1972,$P:$P,0)),","),0),"")</f>
        <v/>
      </c>
    </row>
    <row r="1982" spans="28:30" x14ac:dyDescent="0.25">
      <c r="AB1982">
        <v>1980</v>
      </c>
      <c r="AC1982" t="str">
        <f t="shared" si="270"/>
        <v/>
      </c>
      <c r="AD1982" t="str">
        <f>IFERROR(IF(MATCH($AC1972,$P:$P,0)&gt;0,"},",0),"")</f>
        <v/>
      </c>
    </row>
    <row r="1983" spans="28:30" x14ac:dyDescent="0.25">
      <c r="AB1983">
        <v>1981</v>
      </c>
      <c r="AC1983">
        <f t="shared" si="270"/>
        <v>181</v>
      </c>
      <c r="AD1983" t="str">
        <f>IFERROR(IF(MATCH($AC1983,$P:$P,0)&gt;0,"{",0),"")</f>
        <v/>
      </c>
    </row>
    <row r="1984" spans="28:30" x14ac:dyDescent="0.25">
      <c r="AB1984">
        <v>1982</v>
      </c>
      <c r="AC1984" t="str">
        <f t="shared" si="270"/>
        <v/>
      </c>
      <c r="AD1984" t="str">
        <f>IFERROR(IF(MATCH($AC1983,$P:$P,0)&gt;0,CONCATENATE("id_articulo: ",$AC1983,","),0),"")</f>
        <v/>
      </c>
    </row>
    <row r="1985" spans="28:30" x14ac:dyDescent="0.25">
      <c r="AB1985">
        <v>1983</v>
      </c>
      <c r="AC1985" t="str">
        <f t="shared" si="270"/>
        <v/>
      </c>
      <c r="AD1985" t="str">
        <f>IFERROR(IF(MATCH($AC1983,$P:$P,0)&gt;0,CONCATENATE("nombre: '",INDEX($Q:$Q,MATCH($AC1983,$P:$P,0)),"',"),0),"")</f>
        <v/>
      </c>
    </row>
    <row r="1986" spans="28:30" x14ac:dyDescent="0.25">
      <c r="AB1986">
        <v>1984</v>
      </c>
      <c r="AC1986" t="str">
        <f t="shared" si="270"/>
        <v/>
      </c>
      <c r="AD1986" t="str">
        <f>IFERROR(IF(MATCH($AC1983,$P:$P,0)&gt;0,CONCATENATE("descripcion: '",INDEX($R:$R,MATCH($AC1983,$P:$P,0)),"',"),0),"")</f>
        <v/>
      </c>
    </row>
    <row r="1987" spans="28:30" x14ac:dyDescent="0.25">
      <c r="AB1987">
        <v>1985</v>
      </c>
      <c r="AC1987" t="str">
        <f t="shared" si="270"/>
        <v/>
      </c>
      <c r="AD1987" t="str">
        <f>IFERROR(IF(MATCH($AC1983,$P:$P,0)&gt;0,CONCATENATE("descripcion_larga: '",INDEX($S:$S,MATCH($AC1983,$P:$P,0)),"',"),0),"")</f>
        <v/>
      </c>
    </row>
    <row r="1988" spans="28:30" x14ac:dyDescent="0.25">
      <c r="AB1988">
        <v>1986</v>
      </c>
      <c r="AC1988" t="str">
        <f t="shared" si="270"/>
        <v/>
      </c>
      <c r="AD1988" t="str">
        <f>IFERROR(IF(MATCH($AC1983,$P:$P,0)&gt;0,CONCATENATE("id_categoria: '",INDEX($V:$V,MATCH($AC1983,$P:$P,0)),"',"),0),"")</f>
        <v/>
      </c>
    </row>
    <row r="1989" spans="28:30" x14ac:dyDescent="0.25">
      <c r="AB1989">
        <v>1987</v>
      </c>
      <c r="AC1989" t="str">
        <f t="shared" ref="AC1989:AC2000" si="271">IF(AB1988/11=INT(AB1988/11),AB1988/11+1,"")</f>
        <v/>
      </c>
      <c r="AD1989" t="str">
        <f>IFERROR(IF(MATCH($AC1983,$P:$P,0)&gt;0,CONCATENATE("id_subcategoria: '",INDEX($W:$W,MATCH($AC1983,$P:$P,0)),"',"),0),"")</f>
        <v/>
      </c>
    </row>
    <row r="1990" spans="28:30" x14ac:dyDescent="0.25">
      <c r="AB1990">
        <v>1988</v>
      </c>
      <c r="AC1990" t="str">
        <f t="shared" si="271"/>
        <v/>
      </c>
      <c r="AD1990" t="str">
        <f>IFERROR(IF(MATCH($AC1983,$P:$P,0)&gt;0,CONCATENATE("precio: ",INDEX($X:$X,MATCH($AC1983,$P:$P,0)),","),0),"")</f>
        <v/>
      </c>
    </row>
    <row r="1991" spans="28:30" x14ac:dyDescent="0.25">
      <c r="AB1991">
        <v>1989</v>
      </c>
      <c r="AC1991" t="str">
        <f t="shared" si="271"/>
        <v/>
      </c>
      <c r="AD1991" t="str">
        <f>IFERROR(IF(MATCH($AC1983,$P:$P,0)&gt;0,CONCATENATE("video: ",IF(OR(INDEX($Y:$Y,MATCH($AC1983,$P:$P,0))=0,INDEX($Y:$Y,MATCH($AC1983,$P:$P,0))=" ",INDEX($Y:$Y,MATCH($AC1983,$P:$P,0))=""),CONCATENATE(CHAR(39),CHAR(39)),CONCATENATE(CHAR(39),INDEX($Y:$Y,MATCH($AC1983,$P:$P,0)),CHAR(39))),","),0),"")</f>
        <v/>
      </c>
    </row>
    <row r="1992" spans="28:30" x14ac:dyDescent="0.25">
      <c r="AB1992">
        <v>1990</v>
      </c>
      <c r="AC1992" t="str">
        <f t="shared" si="271"/>
        <v/>
      </c>
      <c r="AD1992" t="str">
        <f>IFERROR(IF(MATCH($AC1983,$P:$P,0)&gt;0,CONCATENATE("disponible: ",INDEX($Z:$Z,MATCH($AC1983,$P:$P,0)),","),0),"")</f>
        <v/>
      </c>
    </row>
    <row r="1993" spans="28:30" x14ac:dyDescent="0.25">
      <c r="AB1993">
        <v>1991</v>
      </c>
      <c r="AC1993" t="str">
        <f t="shared" si="271"/>
        <v/>
      </c>
      <c r="AD1993" t="str">
        <f>IFERROR(IF(MATCH($AC1983,$P:$P,0)&gt;0,"},",0),"")</f>
        <v/>
      </c>
    </row>
    <row r="1994" spans="28:30" x14ac:dyDescent="0.25">
      <c r="AB1994">
        <v>1992</v>
      </c>
      <c r="AC1994">
        <f t="shared" si="271"/>
        <v>182</v>
      </c>
      <c r="AD1994" t="str">
        <f>IFERROR(IF(MATCH($AC1994,$P:$P,0)&gt;0,"{",0),"")</f>
        <v/>
      </c>
    </row>
    <row r="1995" spans="28:30" x14ac:dyDescent="0.25">
      <c r="AB1995">
        <v>1993</v>
      </c>
      <c r="AC1995" t="str">
        <f t="shared" si="271"/>
        <v/>
      </c>
      <c r="AD1995" t="str">
        <f>IFERROR(IF(MATCH($AC1994,$P:$P,0)&gt;0,CONCATENATE("id_articulo: ",$AC1994,","),0),"")</f>
        <v/>
      </c>
    </row>
    <row r="1996" spans="28:30" x14ac:dyDescent="0.25">
      <c r="AB1996">
        <v>1994</v>
      </c>
      <c r="AC1996" t="str">
        <f t="shared" si="271"/>
        <v/>
      </c>
      <c r="AD1996" t="str">
        <f>IFERROR(IF(MATCH($AC1994,$P:$P,0)&gt;0,CONCATENATE("nombre: '",INDEX($Q:$Q,MATCH($AC1994,$P:$P,0)),"',"),0),"")</f>
        <v/>
      </c>
    </row>
    <row r="1997" spans="28:30" x14ac:dyDescent="0.25">
      <c r="AB1997">
        <v>1995</v>
      </c>
      <c r="AC1997" t="str">
        <f t="shared" si="271"/>
        <v/>
      </c>
      <c r="AD1997" t="str">
        <f>IFERROR(IF(MATCH($AC1994,$P:$P,0)&gt;0,CONCATENATE("descripcion: '",INDEX($R:$R,MATCH($AC1994,$P:$P,0)),"',"),0),"")</f>
        <v/>
      </c>
    </row>
    <row r="1998" spans="28:30" x14ac:dyDescent="0.25">
      <c r="AB1998">
        <v>1996</v>
      </c>
      <c r="AC1998" t="str">
        <f t="shared" si="271"/>
        <v/>
      </c>
      <c r="AD1998" t="str">
        <f>IFERROR(IF(MATCH($AC1994,$P:$P,0)&gt;0,CONCATENATE("descripcion_larga: '",INDEX($S:$S,MATCH($AC1994,$P:$P,0)),"',"),0),"")</f>
        <v/>
      </c>
    </row>
    <row r="1999" spans="28:30" x14ac:dyDescent="0.25">
      <c r="AB1999">
        <v>1997</v>
      </c>
      <c r="AC1999" t="str">
        <f t="shared" si="271"/>
        <v/>
      </c>
      <c r="AD1999" t="str">
        <f>IFERROR(IF(MATCH($AC1994,$P:$P,0)&gt;0,CONCATENATE("id_categoria: '",INDEX($V:$V,MATCH($AC1994,$P:$P,0)),"',"),0),"")</f>
        <v/>
      </c>
    </row>
    <row r="2000" spans="28:30" x14ac:dyDescent="0.25">
      <c r="AB2000">
        <v>1998</v>
      </c>
      <c r="AC2000" t="str">
        <f t="shared" si="271"/>
        <v/>
      </c>
      <c r="AD2000" t="str">
        <f>IFERROR(IF(MATCH($AC1994,$P:$P,0)&gt;0,CONCATENATE("id_subcategoria: '",INDEX($W:$W,MATCH($AC1994,$P:$P,0)),"',"),0),"")</f>
        <v/>
      </c>
    </row>
    <row r="2001" spans="30:30" x14ac:dyDescent="0.25">
      <c r="AD2001" t="str">
        <f>IFERROR(IF(MATCH($AC1994,$P:$P,0)&gt;0,CONCATENATE("precio: ",INDEX($X:$X,MATCH($AC1994,$P:$P,0)),","),0),"")</f>
        <v/>
      </c>
    </row>
    <row r="2002" spans="30:30" x14ac:dyDescent="0.25">
      <c r="AD2002" t="str">
        <f>IFERROR(IF(MATCH($AC1994,$P:$P,0)&gt;0,CONCATENATE("video: ",IF(OR(INDEX($Y:$Y,MATCH($AC1994,$P:$P,0))=0,INDEX($Y:$Y,MATCH($AC1994,$P:$P,0))=" ",INDEX($Y:$Y,MATCH($AC1994,$P:$P,0))=""),CONCATENATE(CHAR(39),CHAR(39)),CONCATENATE(CHAR(39),INDEX($Y:$Y,MATCH($AC1994,$P:$P,0)),CHAR(39))),","),0),"")</f>
        <v/>
      </c>
    </row>
    <row r="2003" spans="30:30" x14ac:dyDescent="0.25">
      <c r="AD2003" t="str">
        <f>IFERROR(IF(MATCH($AC1994,$P:$P,0)&gt;0,CONCATENATE("disponible: ",INDEX($Z:$Z,MATCH($AC1994,$P:$P,0)),","),0),"")</f>
        <v/>
      </c>
    </row>
    <row r="2004" spans="30:30" x14ac:dyDescent="0.25">
      <c r="AD2004" t="str">
        <f>IFERROR(IF(MATCH($AC1994,$P:$P,0)&gt;0,"},",0),"")</f>
        <v/>
      </c>
    </row>
    <row r="2005" spans="30:30" x14ac:dyDescent="0.25">
      <c r="AD2005" t="str">
        <f>IFERROR(IF(MATCH($AC2005,$P:$P,0)&gt;0,"{",0),"")</f>
        <v/>
      </c>
    </row>
    <row r="2006" spans="30:30" x14ac:dyDescent="0.25">
      <c r="AD2006" t="str">
        <f>IFERROR(IF(MATCH($AC2005,$P:$P,0)&gt;0,CONCATENATE("id_articulo: ",$AC2005,","),0),"")</f>
        <v/>
      </c>
    </row>
    <row r="2007" spans="30:30" x14ac:dyDescent="0.25">
      <c r="AD2007" t="str">
        <f>IFERROR(IF(MATCH($AC2005,$P:$P,0)&gt;0,CONCATENATE("nombre: '",INDEX($Q:$Q,MATCH($AC2005,$P:$P,0)),"',"),0),"")</f>
        <v/>
      </c>
    </row>
    <row r="2008" spans="30:30" x14ac:dyDescent="0.25">
      <c r="AD2008" t="str">
        <f>IFERROR(IF(MATCH($AC2005,$P:$P,0)&gt;0,CONCATENATE("descripcion: '",INDEX($R:$R,MATCH($AC2005,$P:$P,0)),"',"),0),"")</f>
        <v/>
      </c>
    </row>
    <row r="2009" spans="30:30" x14ac:dyDescent="0.25">
      <c r="AD2009" t="str">
        <f>IFERROR(IF(MATCH($AC2005,$P:$P,0)&gt;0,CONCATENATE("descripcion_larga: '",INDEX($S:$S,MATCH($AC2005,$P:$P,0)),"',"),0),"")</f>
        <v/>
      </c>
    </row>
    <row r="2010" spans="30:30" x14ac:dyDescent="0.25">
      <c r="AD2010" t="str">
        <f>IFERROR(IF(MATCH($AC2005,$P:$P,0)&gt;0,CONCATENATE("id_categoria: '",INDEX($V:$V,MATCH($AC2005,$P:$P,0)),"',"),0),"")</f>
        <v/>
      </c>
    </row>
    <row r="2011" spans="30:30" x14ac:dyDescent="0.25">
      <c r="AD2011" t="str">
        <f>IFERROR(IF(MATCH($AC2005,$P:$P,0)&gt;0,CONCATENATE("id_subcategoria: '",INDEX($W:$W,MATCH($AC2005,$P:$P,0)),"',"),0),"")</f>
        <v/>
      </c>
    </row>
    <row r="2012" spans="30:30" x14ac:dyDescent="0.25">
      <c r="AD2012" t="str">
        <f>IFERROR(IF(MATCH($AC2005,$P:$P,0)&gt;0,CONCATENATE("precio: ",INDEX($X:$X,MATCH($AC2005,$P:$P,0)),","),0),"")</f>
        <v/>
      </c>
    </row>
    <row r="2013" spans="30:30" x14ac:dyDescent="0.25">
      <c r="AD2013" t="str">
        <f>IFERROR(IF(MATCH($AC2005,$P:$P,0)&gt;0,CONCATENATE("video: ",IF(OR(INDEX($Y:$Y,MATCH($AC2005,$P:$P,0))=0,INDEX($Y:$Y,MATCH($AC2005,$P:$P,0))=" ",INDEX($Y:$Y,MATCH($AC2005,$P:$P,0))=""),CONCATENATE(CHAR(39),CHAR(39)),CONCATENATE(CHAR(39),INDEX($Y:$Y,MATCH($AC2005,$P:$P,0)),CHAR(39))),","),0),"")</f>
        <v/>
      </c>
    </row>
    <row r="2014" spans="30:30" x14ac:dyDescent="0.25">
      <c r="AD2014" t="str">
        <f>IFERROR(IF(MATCH($AC2005,$P:$P,0)&gt;0,CONCATENATE("disponible: ",INDEX($Z:$Z,MATCH($AC2005,$P:$P,0)),","),0),"")</f>
        <v/>
      </c>
    </row>
    <row r="2015" spans="30:30" x14ac:dyDescent="0.25">
      <c r="AD2015" t="str">
        <f>IFERROR(IF(MATCH($AC2005,$P:$P,0)&gt;0,"},",0),"")</f>
        <v/>
      </c>
    </row>
    <row r="2016" spans="30:30" x14ac:dyDescent="0.25">
      <c r="AD2016" t="str">
        <f>IFERROR(IF(MATCH($AC2016,$P:$P,0)&gt;0,"{",0),"")</f>
        <v/>
      </c>
    </row>
    <row r="2017" spans="30:30" x14ac:dyDescent="0.25">
      <c r="AD2017" t="str">
        <f>IFERROR(IF(MATCH($AC2016,$P:$P,0)&gt;0,CONCATENATE("id_articulo: ",$AC2016,","),0),"")</f>
        <v/>
      </c>
    </row>
    <row r="2018" spans="30:30" x14ac:dyDescent="0.25">
      <c r="AD2018" t="str">
        <f>IFERROR(IF(MATCH($AC2016,$P:$P,0)&gt;0,CONCATENATE("nombre: '",INDEX($Q:$Q,MATCH($AC2016,$P:$P,0)),"',"),0),"")</f>
        <v/>
      </c>
    </row>
    <row r="2019" spans="30:30" x14ac:dyDescent="0.25">
      <c r="AD2019" t="str">
        <f>IFERROR(IF(MATCH($AC2016,$P:$P,0)&gt;0,CONCATENATE("descripcion: '",INDEX($R:$R,MATCH($AC2016,$P:$P,0)),"',"),0),"")</f>
        <v/>
      </c>
    </row>
    <row r="2020" spans="30:30" x14ac:dyDescent="0.25">
      <c r="AD2020" t="str">
        <f>IFERROR(IF(MATCH($AC2016,$P:$P,0)&gt;0,CONCATENATE("descripcion_larga: '",INDEX($S:$S,MATCH($AC2016,$P:$P,0)),"',"),0),"")</f>
        <v/>
      </c>
    </row>
    <row r="2021" spans="30:30" x14ac:dyDescent="0.25">
      <c r="AD2021" t="str">
        <f>IFERROR(IF(MATCH($AC2016,$P:$P,0)&gt;0,CONCATENATE("id_categoria: '",INDEX($V:$V,MATCH($AC2016,$P:$P,0)),"',"),0),"")</f>
        <v/>
      </c>
    </row>
    <row r="2022" spans="30:30" x14ac:dyDescent="0.25">
      <c r="AD2022" t="str">
        <f>IFERROR(IF(MATCH($AC2016,$P:$P,0)&gt;0,CONCATENATE("id_subcategoria: '",INDEX($W:$W,MATCH($AC2016,$P:$P,0)),"',"),0),"")</f>
        <v/>
      </c>
    </row>
    <row r="2023" spans="30:30" x14ac:dyDescent="0.25">
      <c r="AD2023" t="str">
        <f>IFERROR(IF(MATCH($AC2016,$P:$P,0)&gt;0,CONCATENATE("precio: ",INDEX($X:$X,MATCH($AC2016,$P:$P,0)),","),0),"")</f>
        <v/>
      </c>
    </row>
    <row r="2024" spans="30:30" x14ac:dyDescent="0.25">
      <c r="AD2024" t="str">
        <f>IFERROR(IF(MATCH($AC2016,$P:$P,0)&gt;0,CONCATENATE("video: ",IF(OR(INDEX($Y:$Y,MATCH($AC2016,$P:$P,0))=0,INDEX($Y:$Y,MATCH($AC2016,$P:$P,0))=" ",INDEX($Y:$Y,MATCH($AC2016,$P:$P,0))=""),CONCATENATE(CHAR(39),CHAR(39)),CONCATENATE(CHAR(39),INDEX($Y:$Y,MATCH($AC2016,$P:$P,0)),CHAR(39))),","),0),"")</f>
        <v/>
      </c>
    </row>
    <row r="2025" spans="30:30" x14ac:dyDescent="0.25">
      <c r="AD2025" t="str">
        <f>IFERROR(IF(MATCH($AC2016,$P:$P,0)&gt;0,CONCATENATE("disponible: ",INDEX($Z:$Z,MATCH($AC2016,$P:$P,0)),","),0),"")</f>
        <v/>
      </c>
    </row>
    <row r="2026" spans="30:30" x14ac:dyDescent="0.25">
      <c r="AD2026" t="str">
        <f>IFERROR(IF(MATCH($AC2016,$P:$P,0)&gt;0,"},",0),"")</f>
        <v/>
      </c>
    </row>
    <row r="2027" spans="30:30" x14ac:dyDescent="0.25">
      <c r="AD2027" t="str">
        <f>IFERROR(IF(MATCH($AC2027,$P:$P,0)&gt;0,"{",0),"")</f>
        <v/>
      </c>
    </row>
    <row r="2028" spans="30:30" x14ac:dyDescent="0.25">
      <c r="AD2028" t="str">
        <f>IFERROR(IF(MATCH($AC2027,$P:$P,0)&gt;0,CONCATENATE("id_articulo: ",$AC2027,","),0),"")</f>
        <v/>
      </c>
    </row>
    <row r="2029" spans="30:30" x14ac:dyDescent="0.25">
      <c r="AD2029" t="str">
        <f>IFERROR(IF(MATCH($AC2027,$P:$P,0)&gt;0,CONCATENATE("nombre: '",INDEX($Q:$Q,MATCH($AC2027,$P:$P,0)),"',"),0),"")</f>
        <v/>
      </c>
    </row>
    <row r="2030" spans="30:30" x14ac:dyDescent="0.25">
      <c r="AD2030" t="str">
        <f>IFERROR(IF(MATCH($AC2027,$P:$P,0)&gt;0,CONCATENATE("descripcion: '",INDEX($R:$R,MATCH($AC2027,$P:$P,0)),"',"),0),"")</f>
        <v/>
      </c>
    </row>
    <row r="2031" spans="30:30" x14ac:dyDescent="0.25">
      <c r="AD2031" t="str">
        <f>IFERROR(IF(MATCH($AC2027,$P:$P,0)&gt;0,CONCATENATE("descripcion_larga: '",INDEX($S:$S,MATCH($AC2027,$P:$P,0)),"',"),0),"")</f>
        <v/>
      </c>
    </row>
    <row r="2032" spans="30:30" x14ac:dyDescent="0.25">
      <c r="AD2032" t="str">
        <f>IFERROR(IF(MATCH($AC2027,$P:$P,0)&gt;0,CONCATENATE("id_categoria: '",INDEX($V:$V,MATCH($AC2027,$P:$P,0)),"',"),0),"")</f>
        <v/>
      </c>
    </row>
    <row r="2033" spans="30:30" x14ac:dyDescent="0.25">
      <c r="AD2033" t="str">
        <f>IFERROR(IF(MATCH($AC2027,$P:$P,0)&gt;0,CONCATENATE("id_subcategoria: '",INDEX($W:$W,MATCH($AC2027,$P:$P,0)),"',"),0),"")</f>
        <v/>
      </c>
    </row>
    <row r="2034" spans="30:30" x14ac:dyDescent="0.25">
      <c r="AD2034" t="str">
        <f>IFERROR(IF(MATCH($AC2027,$P:$P,0)&gt;0,CONCATENATE("precio: ",INDEX($X:$X,MATCH($AC2027,$P:$P,0)),","),0),"")</f>
        <v/>
      </c>
    </row>
    <row r="2035" spans="30:30" x14ac:dyDescent="0.25">
      <c r="AD2035" t="str">
        <f>IFERROR(IF(MATCH($AC2027,$P:$P,0)&gt;0,CONCATENATE("video: ",IF(OR(INDEX($Y:$Y,MATCH($AC2027,$P:$P,0))=0,INDEX($Y:$Y,MATCH($AC2027,$P:$P,0))=" ",INDEX($Y:$Y,MATCH($AC2027,$P:$P,0))=""),CONCATENATE(CHAR(39),CHAR(39)),CONCATENATE(CHAR(39),INDEX($Y:$Y,MATCH($AC2027,$P:$P,0)),CHAR(39))),","),0),"")</f>
        <v/>
      </c>
    </row>
    <row r="2036" spans="30:30" x14ac:dyDescent="0.25">
      <c r="AD2036" t="str">
        <f>IFERROR(IF(MATCH($AC2027,$P:$P,0)&gt;0,CONCATENATE("disponible: ",INDEX($Z:$Z,MATCH($AC2027,$P:$P,0)),","),0),"")</f>
        <v/>
      </c>
    </row>
    <row r="2037" spans="30:30" x14ac:dyDescent="0.25">
      <c r="AD2037" t="str">
        <f>IFERROR(IF(MATCH($AC2027,$P:$P,0)&gt;0,"},",0),"")</f>
        <v/>
      </c>
    </row>
    <row r="2038" spans="30:30" x14ac:dyDescent="0.25">
      <c r="AD2038" t="str">
        <f>IFERROR(IF(MATCH($AC2038,$P:$P,0)&gt;0,"{",0),"")</f>
        <v/>
      </c>
    </row>
    <row r="2039" spans="30:30" x14ac:dyDescent="0.25">
      <c r="AD2039" t="str">
        <f>IFERROR(IF(MATCH($AC2038,$P:$P,0)&gt;0,CONCATENATE("id_articulo: ",$AC2038,","),0),"")</f>
        <v/>
      </c>
    </row>
    <row r="2040" spans="30:30" x14ac:dyDescent="0.25">
      <c r="AD2040" t="str">
        <f>IFERROR(IF(MATCH($AC2038,$P:$P,0)&gt;0,CONCATENATE("nombre: '",INDEX($Q:$Q,MATCH($AC2038,$P:$P,0)),"',"),0),"")</f>
        <v/>
      </c>
    </row>
    <row r="2041" spans="30:30" x14ac:dyDescent="0.25">
      <c r="AD2041" t="str">
        <f>IFERROR(IF(MATCH($AC2038,$P:$P,0)&gt;0,CONCATENATE("descripcion: '",INDEX($R:$R,MATCH($AC2038,$P:$P,0)),"',"),0),"")</f>
        <v/>
      </c>
    </row>
    <row r="2042" spans="30:30" x14ac:dyDescent="0.25">
      <c r="AD2042" t="str">
        <f>IFERROR(IF(MATCH($AC2038,$P:$P,0)&gt;0,CONCATENATE("descripcion_larga: '",INDEX($S:$S,MATCH($AC2038,$P:$P,0)),"',"),0),"")</f>
        <v/>
      </c>
    </row>
    <row r="2043" spans="30:30" x14ac:dyDescent="0.25">
      <c r="AD2043" t="str">
        <f>IFERROR(IF(MATCH($AC2038,$P:$P,0)&gt;0,CONCATENATE("id_categoria: '",INDEX($V:$V,MATCH($AC2038,$P:$P,0)),"',"),0),"")</f>
        <v/>
      </c>
    </row>
    <row r="2044" spans="30:30" x14ac:dyDescent="0.25">
      <c r="AD2044" t="str">
        <f>IFERROR(IF(MATCH($AC2038,$P:$P,0)&gt;0,CONCATENATE("id_subcategoria: '",INDEX($W:$W,MATCH($AC2038,$P:$P,0)),"',"),0),"")</f>
        <v/>
      </c>
    </row>
    <row r="2045" spans="30:30" x14ac:dyDescent="0.25">
      <c r="AD2045" t="str">
        <f>IFERROR(IF(MATCH($AC2038,$P:$P,0)&gt;0,CONCATENATE("precio: ",INDEX($X:$X,MATCH($AC2038,$P:$P,0)),","),0),"")</f>
        <v/>
      </c>
    </row>
    <row r="2046" spans="30:30" x14ac:dyDescent="0.25">
      <c r="AD2046" t="str">
        <f>IFERROR(IF(MATCH($AC2038,$P:$P,0)&gt;0,CONCATENATE("video: ",IF(OR(INDEX($Y:$Y,MATCH($AC2038,$P:$P,0))=0,INDEX($Y:$Y,MATCH($AC2038,$P:$P,0))=" ",INDEX($Y:$Y,MATCH($AC2038,$P:$P,0))=""),CONCATENATE(CHAR(39),CHAR(39)),CONCATENATE(CHAR(39),INDEX($Y:$Y,MATCH($AC2038,$P:$P,0)),CHAR(39))),","),0),"")</f>
        <v/>
      </c>
    </row>
    <row r="2047" spans="30:30" x14ac:dyDescent="0.25">
      <c r="AD2047" t="str">
        <f>IFERROR(IF(MATCH($AC2038,$P:$P,0)&gt;0,CONCATENATE("disponible: ",INDEX($Z:$Z,MATCH($AC2038,$P:$P,0)),","),0),"")</f>
        <v/>
      </c>
    </row>
    <row r="2048" spans="30:30" x14ac:dyDescent="0.25">
      <c r="AD2048" t="str">
        <f>IFERROR(IF(MATCH($AC2038,$P:$P,0)&gt;0,"},",0),"")</f>
        <v/>
      </c>
    </row>
    <row r="2049" spans="30:30" x14ac:dyDescent="0.25">
      <c r="AD2049" t="str">
        <f>IFERROR(IF(MATCH($AC2049,$P:$P,0)&gt;0,"{",0),"")</f>
        <v/>
      </c>
    </row>
    <row r="2050" spans="30:30" x14ac:dyDescent="0.25">
      <c r="AD2050" t="str">
        <f>IFERROR(IF(MATCH($AC2049,$P:$P,0)&gt;0,CONCATENATE("id_articulo: ",$AC2049,","),0),"")</f>
        <v/>
      </c>
    </row>
    <row r="2051" spans="30:30" x14ac:dyDescent="0.25">
      <c r="AD2051" t="str">
        <f>IFERROR(IF(MATCH($AC2049,$P:$P,0)&gt;0,CONCATENATE("nombre: '",INDEX($Q:$Q,MATCH($AC2049,$P:$P,0)),"',"),0),"")</f>
        <v/>
      </c>
    </row>
    <row r="2052" spans="30:30" x14ac:dyDescent="0.25">
      <c r="AD2052" t="str">
        <f>IFERROR(IF(MATCH($AC2049,$P:$P,0)&gt;0,CONCATENATE("descripcion: '",INDEX($R:$R,MATCH($AC2049,$P:$P,0)),"',"),0),"")</f>
        <v/>
      </c>
    </row>
    <row r="2053" spans="30:30" x14ac:dyDescent="0.25">
      <c r="AD2053" t="str">
        <f>IFERROR(IF(MATCH($AC2049,$P:$P,0)&gt;0,CONCATENATE("descripcion_larga: '",INDEX($S:$S,MATCH($AC2049,$P:$P,0)),"',"),0),"")</f>
        <v/>
      </c>
    </row>
    <row r="2054" spans="30:30" x14ac:dyDescent="0.25">
      <c r="AD2054" t="str">
        <f>IFERROR(IF(MATCH($AC2049,$P:$P,0)&gt;0,CONCATENATE("id_categoria: '",INDEX($V:$V,MATCH($AC2049,$P:$P,0)),"',"),0),"")</f>
        <v/>
      </c>
    </row>
    <row r="2055" spans="30:30" x14ac:dyDescent="0.25">
      <c r="AD2055" t="str">
        <f>IFERROR(IF(MATCH($AC2049,$P:$P,0)&gt;0,CONCATENATE("id_subcategoria: '",INDEX($W:$W,MATCH($AC2049,$P:$P,0)),"',"),0),"")</f>
        <v/>
      </c>
    </row>
    <row r="2056" spans="30:30" x14ac:dyDescent="0.25">
      <c r="AD2056" t="str">
        <f>IFERROR(IF(MATCH($AC2049,$P:$P,0)&gt;0,CONCATENATE("precio: ",INDEX($X:$X,MATCH($AC2049,$P:$P,0)),","),0),"")</f>
        <v/>
      </c>
    </row>
    <row r="2057" spans="30:30" x14ac:dyDescent="0.25">
      <c r="AD2057" t="str">
        <f>IFERROR(IF(MATCH($AC2049,$P:$P,0)&gt;0,CONCATENATE("video: ",IF(OR(INDEX($Y:$Y,MATCH($AC2049,$P:$P,0))=0,INDEX($Y:$Y,MATCH($AC2049,$P:$P,0))=" ",INDEX($Y:$Y,MATCH($AC2049,$P:$P,0))=""),CONCATENATE(CHAR(39),CHAR(39)),CONCATENATE(CHAR(39),INDEX($Y:$Y,MATCH($AC2049,$P:$P,0)),CHAR(39))),","),0),"")</f>
        <v/>
      </c>
    </row>
    <row r="2058" spans="30:30" x14ac:dyDescent="0.25">
      <c r="AD2058" t="str">
        <f>IFERROR(IF(MATCH($AC2049,$P:$P,0)&gt;0,CONCATENATE("disponible: ",INDEX($Z:$Z,MATCH($AC2049,$P:$P,0)),","),0),"")</f>
        <v/>
      </c>
    </row>
    <row r="2059" spans="30:30" x14ac:dyDescent="0.25">
      <c r="AD2059" t="str">
        <f>IFERROR(IF(MATCH($AC2049,$P:$P,0)&gt;0,"},",0),"")</f>
        <v/>
      </c>
    </row>
    <row r="2060" spans="30:30" x14ac:dyDescent="0.25">
      <c r="AD2060" t="str">
        <f>IFERROR(IF(MATCH($AC2060,$P:$P,0)&gt;0,"{",0),"")</f>
        <v/>
      </c>
    </row>
    <row r="2061" spans="30:30" x14ac:dyDescent="0.25">
      <c r="AD2061" t="str">
        <f>IFERROR(IF(MATCH($AC2060,$P:$P,0)&gt;0,CONCATENATE("id_articulo: ",$AC2060,","),0),"")</f>
        <v/>
      </c>
    </row>
    <row r="2062" spans="30:30" x14ac:dyDescent="0.25">
      <c r="AD2062" t="str">
        <f>IFERROR(IF(MATCH($AC2060,$P:$P,0)&gt;0,CONCATENATE("nombre: '",INDEX($Q:$Q,MATCH($AC2060,$P:$P,0)),"',"),0),"")</f>
        <v/>
      </c>
    </row>
    <row r="2063" spans="30:30" x14ac:dyDescent="0.25">
      <c r="AD2063" t="str">
        <f>IFERROR(IF(MATCH($AC2060,$P:$P,0)&gt;0,CONCATENATE("descripcion: '",INDEX($R:$R,MATCH($AC2060,$P:$P,0)),"',"),0),"")</f>
        <v/>
      </c>
    </row>
    <row r="2064" spans="30:30" x14ac:dyDescent="0.25">
      <c r="AD2064" t="str">
        <f>IFERROR(IF(MATCH($AC2060,$P:$P,0)&gt;0,CONCATENATE("descripcion_larga: '",INDEX($S:$S,MATCH($AC2060,$P:$P,0)),"',"),0),"")</f>
        <v/>
      </c>
    </row>
    <row r="2065" spans="30:30" x14ac:dyDescent="0.25">
      <c r="AD2065" t="str">
        <f>IFERROR(IF(MATCH($AC2060,$P:$P,0)&gt;0,CONCATENATE("id_categoria: '",INDEX($V:$V,MATCH($AC2060,$P:$P,0)),"',"),0),"")</f>
        <v/>
      </c>
    </row>
    <row r="2066" spans="30:30" x14ac:dyDescent="0.25">
      <c r="AD2066" t="str">
        <f>IFERROR(IF(MATCH($AC2060,$P:$P,0)&gt;0,CONCATENATE("id_subcategoria: '",INDEX($W:$W,MATCH($AC2060,$P:$P,0)),"',"),0),"")</f>
        <v/>
      </c>
    </row>
    <row r="2067" spans="30:30" x14ac:dyDescent="0.25">
      <c r="AD2067" t="str">
        <f>IFERROR(IF(MATCH($AC2060,$P:$P,0)&gt;0,CONCATENATE("precio: ",INDEX($X:$X,MATCH($AC2060,$P:$P,0)),","),0),"")</f>
        <v/>
      </c>
    </row>
    <row r="2068" spans="30:30" x14ac:dyDescent="0.25">
      <c r="AD2068" t="str">
        <f>IFERROR(IF(MATCH($AC2060,$P:$P,0)&gt;0,CONCATENATE("video: ",IF(OR(INDEX($Y:$Y,MATCH($AC2060,$P:$P,0))=0,INDEX($Y:$Y,MATCH($AC2060,$P:$P,0))=" ",INDEX($Y:$Y,MATCH($AC2060,$P:$P,0))=""),CONCATENATE(CHAR(39),CHAR(39)),CONCATENATE(CHAR(39),INDEX($Y:$Y,MATCH($AC2060,$P:$P,0)),CHAR(39))),","),0),"")</f>
        <v/>
      </c>
    </row>
    <row r="2069" spans="30:30" x14ac:dyDescent="0.25">
      <c r="AD2069" t="str">
        <f>IFERROR(IF(MATCH($AC2060,$P:$P,0)&gt;0,CONCATENATE("disponible: ",INDEX($Z:$Z,MATCH($AC2060,$P:$P,0)),","),0),"")</f>
        <v/>
      </c>
    </row>
    <row r="2070" spans="30:30" x14ac:dyDescent="0.25">
      <c r="AD2070" t="str">
        <f>IFERROR(IF(MATCH($AC2060,$P:$P,0)&gt;0,"},",0),"")</f>
        <v/>
      </c>
    </row>
    <row r="2071" spans="30:30" x14ac:dyDescent="0.25">
      <c r="AD2071" t="str">
        <f>IFERROR(IF(MATCH($AC2071,$P:$P,0)&gt;0,"{",0),"")</f>
        <v/>
      </c>
    </row>
    <row r="2072" spans="30:30" x14ac:dyDescent="0.25">
      <c r="AD2072" t="str">
        <f>IFERROR(IF(MATCH($AC2071,$P:$P,0)&gt;0,CONCATENATE("id_articulo: ",$AC2071,","),0),"")</f>
        <v/>
      </c>
    </row>
    <row r="2073" spans="30:30" x14ac:dyDescent="0.25">
      <c r="AD2073" t="str">
        <f>IFERROR(IF(MATCH($AC2071,$P:$P,0)&gt;0,CONCATENATE("nombre: '",INDEX($Q:$Q,MATCH($AC2071,$P:$P,0)),"',"),0),"")</f>
        <v/>
      </c>
    </row>
    <row r="2074" spans="30:30" x14ac:dyDescent="0.25">
      <c r="AD2074" t="str">
        <f>IFERROR(IF(MATCH($AC2071,$P:$P,0)&gt;0,CONCATENATE("descripcion: '",INDEX($R:$R,MATCH($AC2071,$P:$P,0)),"',"),0),"")</f>
        <v/>
      </c>
    </row>
    <row r="2075" spans="30:30" x14ac:dyDescent="0.25">
      <c r="AD2075" t="str">
        <f>IFERROR(IF(MATCH($AC2071,$P:$P,0)&gt;0,CONCATENATE("descripcion_larga: '",INDEX($S:$S,MATCH($AC2071,$P:$P,0)),"',"),0),"")</f>
        <v/>
      </c>
    </row>
    <row r="2076" spans="30:30" x14ac:dyDescent="0.25">
      <c r="AD2076" t="str">
        <f>IFERROR(IF(MATCH($AC2071,$P:$P,0)&gt;0,CONCATENATE("id_categoria: '",INDEX($V:$V,MATCH($AC2071,$P:$P,0)),"',"),0),"")</f>
        <v/>
      </c>
    </row>
    <row r="2077" spans="30:30" x14ac:dyDescent="0.25">
      <c r="AD2077" t="str">
        <f>IFERROR(IF(MATCH($AC2071,$P:$P,0)&gt;0,CONCATENATE("id_subcategoria: '",INDEX($W:$W,MATCH($AC2071,$P:$P,0)),"',"),0),"")</f>
        <v/>
      </c>
    </row>
    <row r="2078" spans="30:30" x14ac:dyDescent="0.25">
      <c r="AD2078" t="str">
        <f>IFERROR(IF(MATCH($AC2071,$P:$P,0)&gt;0,CONCATENATE("precio: ",INDEX($X:$X,MATCH($AC2071,$P:$P,0)),","),0),"")</f>
        <v/>
      </c>
    </row>
    <row r="2079" spans="30:30" x14ac:dyDescent="0.25">
      <c r="AD2079" t="str">
        <f>IFERROR(IF(MATCH($AC2071,$P:$P,0)&gt;0,CONCATENATE("video: ",IF(OR(INDEX($Y:$Y,MATCH($AC2071,$P:$P,0))=0,INDEX($Y:$Y,MATCH($AC2071,$P:$P,0))=" ",INDEX($Y:$Y,MATCH($AC2071,$P:$P,0))=""),CONCATENATE(CHAR(39),CHAR(39)),CONCATENATE(CHAR(39),INDEX($Y:$Y,MATCH($AC2071,$P:$P,0)),CHAR(39))),","),0),"")</f>
        <v/>
      </c>
    </row>
    <row r="2080" spans="30:30" x14ac:dyDescent="0.25">
      <c r="AD2080" t="str">
        <f>IFERROR(IF(MATCH($AC2071,$P:$P,0)&gt;0,CONCATENATE("disponible: ",INDEX($Z:$Z,MATCH($AC2071,$P:$P,0)),","),0),"")</f>
        <v/>
      </c>
    </row>
    <row r="2081" spans="30:30" x14ac:dyDescent="0.25">
      <c r="AD2081" t="str">
        <f>IFERROR(IF(MATCH($AC2071,$P:$P,0)&gt;0,"},",0),"")</f>
        <v/>
      </c>
    </row>
    <row r="2082" spans="30:30" x14ac:dyDescent="0.25">
      <c r="AD2082" t="str">
        <f>IFERROR(IF(MATCH($AC2082,$P:$P,0)&gt;0,"{",0),"")</f>
        <v/>
      </c>
    </row>
    <row r="2083" spans="30:30" x14ac:dyDescent="0.25">
      <c r="AD2083" t="str">
        <f>IFERROR(IF(MATCH($AC2082,$P:$P,0)&gt;0,CONCATENATE("id_articulo: ",$AC2082,","),0),"")</f>
        <v/>
      </c>
    </row>
    <row r="2084" spans="30:30" x14ac:dyDescent="0.25">
      <c r="AD2084" t="str">
        <f>IFERROR(IF(MATCH($AC2082,$P:$P,0)&gt;0,CONCATENATE("nombre: '",INDEX($Q:$Q,MATCH($AC2082,$P:$P,0)),"',"),0),"")</f>
        <v/>
      </c>
    </row>
    <row r="2085" spans="30:30" x14ac:dyDescent="0.25">
      <c r="AD2085" t="str">
        <f>IFERROR(IF(MATCH($AC2082,$P:$P,0)&gt;0,CONCATENATE("descripcion: '",INDEX($R:$R,MATCH($AC2082,$P:$P,0)),"',"),0),"")</f>
        <v/>
      </c>
    </row>
    <row r="2086" spans="30:30" x14ac:dyDescent="0.25">
      <c r="AD2086" t="str">
        <f>IFERROR(IF(MATCH($AC2082,$P:$P,0)&gt;0,CONCATENATE("descripcion_larga: '",INDEX($S:$S,MATCH($AC2082,$P:$P,0)),"',"),0),"")</f>
        <v/>
      </c>
    </row>
    <row r="2087" spans="30:30" x14ac:dyDescent="0.25">
      <c r="AD2087" t="str">
        <f>IFERROR(IF(MATCH($AC2082,$P:$P,0)&gt;0,CONCATENATE("id_categoria: '",INDEX($V:$V,MATCH($AC2082,$P:$P,0)),"',"),0),"")</f>
        <v/>
      </c>
    </row>
    <row r="2088" spans="30:30" x14ac:dyDescent="0.25">
      <c r="AD2088" t="str">
        <f>IFERROR(IF(MATCH($AC2082,$P:$P,0)&gt;0,CONCATENATE("id_subcategoria: '",INDEX($W:$W,MATCH($AC2082,$P:$P,0)),"',"),0),"")</f>
        <v/>
      </c>
    </row>
    <row r="2089" spans="30:30" x14ac:dyDescent="0.25">
      <c r="AD2089" t="str">
        <f>IFERROR(IF(MATCH($AC2082,$P:$P,0)&gt;0,CONCATENATE("precio: ",INDEX($X:$X,MATCH($AC2082,$P:$P,0)),","),0),"")</f>
        <v/>
      </c>
    </row>
    <row r="2090" spans="30:30" x14ac:dyDescent="0.25">
      <c r="AD2090" t="str">
        <f>IFERROR(IF(MATCH($AC2082,$P:$P,0)&gt;0,CONCATENATE("video: ",IF(OR(INDEX($Y:$Y,MATCH($AC2082,$P:$P,0))=0,INDEX($Y:$Y,MATCH($AC2082,$P:$P,0))=" ",INDEX($Y:$Y,MATCH($AC2082,$P:$P,0))=""),CONCATENATE(CHAR(39),CHAR(39)),CONCATENATE(CHAR(39),INDEX($Y:$Y,MATCH($AC2082,$P:$P,0)),CHAR(39))),","),0),"")</f>
        <v/>
      </c>
    </row>
    <row r="2091" spans="30:30" x14ac:dyDescent="0.25">
      <c r="AD2091" t="str">
        <f>IFERROR(IF(MATCH($AC2082,$P:$P,0)&gt;0,CONCATENATE("disponible: ",INDEX($Z:$Z,MATCH($AC2082,$P:$P,0)),","),0),"")</f>
        <v/>
      </c>
    </row>
    <row r="2092" spans="30:30" x14ac:dyDescent="0.25">
      <c r="AD2092" t="str">
        <f>IFERROR(IF(MATCH($AC2082,$P:$P,0)&gt;0,"},",0),"")</f>
        <v/>
      </c>
    </row>
    <row r="2093" spans="30:30" x14ac:dyDescent="0.25">
      <c r="AD2093" t="str">
        <f>IFERROR(IF(MATCH($AC2093,$P:$P,0)&gt;0,"{",0),"")</f>
        <v/>
      </c>
    </row>
    <row r="2094" spans="30:30" x14ac:dyDescent="0.25">
      <c r="AD2094" t="str">
        <f>IFERROR(IF(MATCH($AC2093,$P:$P,0)&gt;0,CONCATENATE("id_articulo: ",$AC2093,","),0),"")</f>
        <v/>
      </c>
    </row>
    <row r="2095" spans="30:30" x14ac:dyDescent="0.25">
      <c r="AD2095" t="str">
        <f>IFERROR(IF(MATCH($AC2093,$P:$P,0)&gt;0,CONCATENATE("nombre: '",INDEX($Q:$Q,MATCH($AC2093,$P:$P,0)),"',"),0),"")</f>
        <v/>
      </c>
    </row>
    <row r="2096" spans="30:30" x14ac:dyDescent="0.25">
      <c r="AD2096" t="str">
        <f>IFERROR(IF(MATCH($AC2093,$P:$P,0)&gt;0,CONCATENATE("descripcion: '",INDEX($R:$R,MATCH($AC2093,$P:$P,0)),"',"),0),"")</f>
        <v/>
      </c>
    </row>
    <row r="2097" spans="30:30" x14ac:dyDescent="0.25">
      <c r="AD2097" t="str">
        <f>IFERROR(IF(MATCH($AC2093,$P:$P,0)&gt;0,CONCATENATE("descripcion_larga: '",INDEX($S:$S,MATCH($AC2093,$P:$P,0)),"',"),0),"")</f>
        <v/>
      </c>
    </row>
    <row r="2098" spans="30:30" x14ac:dyDescent="0.25">
      <c r="AD2098" t="str">
        <f>IFERROR(IF(MATCH($AC2093,$P:$P,0)&gt;0,CONCATENATE("id_categoria: '",INDEX($V:$V,MATCH($AC2093,$P:$P,0)),"',"),0),"")</f>
        <v/>
      </c>
    </row>
    <row r="2099" spans="30:30" x14ac:dyDescent="0.25">
      <c r="AD2099" t="str">
        <f>IFERROR(IF(MATCH($AC2093,$P:$P,0)&gt;0,CONCATENATE("id_subcategoria: '",INDEX($W:$W,MATCH($AC2093,$P:$P,0)),"',"),0),"")</f>
        <v/>
      </c>
    </row>
    <row r="2100" spans="30:30" x14ac:dyDescent="0.25">
      <c r="AD2100" t="str">
        <f>IFERROR(IF(MATCH($AC2093,$P:$P,0)&gt;0,CONCATENATE("precio: ",INDEX($X:$X,MATCH($AC2093,$P:$P,0)),","),0),"")</f>
        <v/>
      </c>
    </row>
    <row r="2101" spans="30:30" x14ac:dyDescent="0.25">
      <c r="AD2101" t="str">
        <f>IFERROR(IF(MATCH($AC2093,$P:$P,0)&gt;0,CONCATENATE("video: ",IF(OR(INDEX($Y:$Y,MATCH($AC2093,$P:$P,0))=0,INDEX($Y:$Y,MATCH($AC2093,$P:$P,0))=" ",INDEX($Y:$Y,MATCH($AC2093,$P:$P,0))=""),CONCATENATE(CHAR(39),CHAR(39)),CONCATENATE(CHAR(39),INDEX($Y:$Y,MATCH($AC2093,$P:$P,0)),CHAR(39))),","),0),"")</f>
        <v/>
      </c>
    </row>
    <row r="2102" spans="30:30" x14ac:dyDescent="0.25">
      <c r="AD2102" t="str">
        <f>IFERROR(IF(MATCH($AC2093,$P:$P,0)&gt;0,CONCATENATE("disponible: ",INDEX($Z:$Z,MATCH($AC2093,$P:$P,0)),","),0),"")</f>
        <v/>
      </c>
    </row>
    <row r="2103" spans="30:30" x14ac:dyDescent="0.25">
      <c r="AD2103" t="str">
        <f>IFERROR(IF(MATCH($AC2093,$P:$P,0)&gt;0,"},",0),"")</f>
        <v/>
      </c>
    </row>
    <row r="2104" spans="30:30" x14ac:dyDescent="0.25">
      <c r="AD2104" t="str">
        <f>IFERROR(IF(MATCH($AC2104,$P:$P,0)&gt;0,"{",0),"")</f>
        <v/>
      </c>
    </row>
    <row r="2105" spans="30:30" x14ac:dyDescent="0.25">
      <c r="AD2105" t="str">
        <f>IFERROR(IF(MATCH($AC2104,$P:$P,0)&gt;0,CONCATENATE("id_articulo: ",$AC2104,","),0),"")</f>
        <v/>
      </c>
    </row>
    <row r="2106" spans="30:30" x14ac:dyDescent="0.25">
      <c r="AD2106" t="str">
        <f>IFERROR(IF(MATCH($AC2104,$P:$P,0)&gt;0,CONCATENATE("nombre: '",INDEX($Q:$Q,MATCH($AC2104,$P:$P,0)),"',"),0),"")</f>
        <v/>
      </c>
    </row>
    <row r="2107" spans="30:30" x14ac:dyDescent="0.25">
      <c r="AD2107" t="str">
        <f>IFERROR(IF(MATCH($AC2104,$P:$P,0)&gt;0,CONCATENATE("descripcion: '",INDEX($R:$R,MATCH($AC2104,$P:$P,0)),"',"),0),"")</f>
        <v/>
      </c>
    </row>
    <row r="2108" spans="30:30" x14ac:dyDescent="0.25">
      <c r="AD2108" t="str">
        <f>IFERROR(IF(MATCH($AC2104,$P:$P,0)&gt;0,CONCATENATE("descripcion_larga: '",INDEX($S:$S,MATCH($AC2104,$P:$P,0)),"',"),0),"")</f>
        <v/>
      </c>
    </row>
    <row r="2109" spans="30:30" x14ac:dyDescent="0.25">
      <c r="AD2109" t="str">
        <f>IFERROR(IF(MATCH($AC2104,$P:$P,0)&gt;0,CONCATENATE("id_categoria: '",INDEX($V:$V,MATCH($AC2104,$P:$P,0)),"',"),0),"")</f>
        <v/>
      </c>
    </row>
    <row r="2110" spans="30:30" x14ac:dyDescent="0.25">
      <c r="AD2110" t="str">
        <f>IFERROR(IF(MATCH($AC2104,$P:$P,0)&gt;0,CONCATENATE("id_subcategoria: '",INDEX($W:$W,MATCH($AC2104,$P:$P,0)),"',"),0),"")</f>
        <v/>
      </c>
    </row>
    <row r="2111" spans="30:30" x14ac:dyDescent="0.25">
      <c r="AD2111" t="str">
        <f>IFERROR(IF(MATCH($AC2104,$P:$P,0)&gt;0,CONCATENATE("precio: ",INDEX($X:$X,MATCH($AC2104,$P:$P,0)),","),0),"")</f>
        <v/>
      </c>
    </row>
    <row r="2112" spans="30:30" x14ac:dyDescent="0.25">
      <c r="AD2112" t="str">
        <f>IFERROR(IF(MATCH($AC2104,$P:$P,0)&gt;0,CONCATENATE("video: ",IF(OR(INDEX($Y:$Y,MATCH($AC2104,$P:$P,0))=0,INDEX($Y:$Y,MATCH($AC2104,$P:$P,0))=" ",INDEX($Y:$Y,MATCH($AC2104,$P:$P,0))=""),CONCATENATE(CHAR(39),CHAR(39)),CONCATENATE(CHAR(39),INDEX($Y:$Y,MATCH($AC2104,$P:$P,0)),CHAR(39))),","),0),"")</f>
        <v/>
      </c>
    </row>
    <row r="2113" spans="30:30" x14ac:dyDescent="0.25">
      <c r="AD2113" t="str">
        <f>IFERROR(IF(MATCH($AC2104,$P:$P,0)&gt;0,CONCATENATE("disponible: ",INDEX($Z:$Z,MATCH($AC2104,$P:$P,0)),","),0),"")</f>
        <v/>
      </c>
    </row>
    <row r="2114" spans="30:30" x14ac:dyDescent="0.25">
      <c r="AD2114" t="str">
        <f>IFERROR(IF(MATCH($AC2104,$P:$P,0)&gt;0,"},",0),"")</f>
        <v/>
      </c>
    </row>
    <row r="2115" spans="30:30" x14ac:dyDescent="0.25">
      <c r="AD2115" t="str">
        <f>IFERROR(IF(MATCH($AC2115,$P:$P,0)&gt;0,"{",0),"")</f>
        <v/>
      </c>
    </row>
    <row r="2116" spans="30:30" x14ac:dyDescent="0.25">
      <c r="AD2116" t="str">
        <f>IFERROR(IF(MATCH($AC2115,$P:$P,0)&gt;0,CONCATENATE("id_articulo: ",$AC2115,","),0),"")</f>
        <v/>
      </c>
    </row>
    <row r="2117" spans="30:30" x14ac:dyDescent="0.25">
      <c r="AD2117" t="str">
        <f>IFERROR(IF(MATCH($AC2115,$P:$P,0)&gt;0,CONCATENATE("nombre: '",INDEX($Q:$Q,MATCH($AC2115,$P:$P,0)),"',"),0),"")</f>
        <v/>
      </c>
    </row>
    <row r="2118" spans="30:30" x14ac:dyDescent="0.25">
      <c r="AD2118" t="str">
        <f>IFERROR(IF(MATCH($AC2115,$P:$P,0)&gt;0,CONCATENATE("descripcion: '",INDEX($R:$R,MATCH($AC2115,$P:$P,0)),"',"),0),"")</f>
        <v/>
      </c>
    </row>
    <row r="2119" spans="30:30" x14ac:dyDescent="0.25">
      <c r="AD2119" t="str">
        <f>IFERROR(IF(MATCH($AC2115,$P:$P,0)&gt;0,CONCATENATE("descripcion_larga: '",INDEX($S:$S,MATCH($AC2115,$P:$P,0)),"',"),0),"")</f>
        <v/>
      </c>
    </row>
    <row r="2120" spans="30:30" x14ac:dyDescent="0.25">
      <c r="AD2120" t="str">
        <f>IFERROR(IF(MATCH($AC2115,$P:$P,0)&gt;0,CONCATENATE("id_categoria: '",INDEX($V:$V,MATCH($AC2115,$P:$P,0)),"',"),0),"")</f>
        <v/>
      </c>
    </row>
    <row r="2121" spans="30:30" x14ac:dyDescent="0.25">
      <c r="AD2121" t="str">
        <f>IFERROR(IF(MATCH($AC2115,$P:$P,0)&gt;0,CONCATENATE("id_subcategoria: '",INDEX($W:$W,MATCH($AC2115,$P:$P,0)),"',"),0),"")</f>
        <v/>
      </c>
    </row>
    <row r="2122" spans="30:30" x14ac:dyDescent="0.25">
      <c r="AD2122" t="str">
        <f>IFERROR(IF(MATCH($AC2115,$P:$P,0)&gt;0,CONCATENATE("precio: ",INDEX($X:$X,MATCH($AC2115,$P:$P,0)),","),0),"")</f>
        <v/>
      </c>
    </row>
    <row r="2123" spans="30:30" x14ac:dyDescent="0.25">
      <c r="AD2123" t="str">
        <f>IFERROR(IF(MATCH($AC2115,$P:$P,0)&gt;0,CONCATENATE("video: ",IF(OR(INDEX($Y:$Y,MATCH($AC2115,$P:$P,0))=0,INDEX($Y:$Y,MATCH($AC2115,$P:$P,0))=" ",INDEX($Y:$Y,MATCH($AC2115,$P:$P,0))=""),CONCATENATE(CHAR(39),CHAR(39)),CONCATENATE(CHAR(39),INDEX($Y:$Y,MATCH($AC2115,$P:$P,0)),CHAR(39))),","),0),"")</f>
        <v/>
      </c>
    </row>
    <row r="2124" spans="30:30" x14ac:dyDescent="0.25">
      <c r="AD2124" t="str">
        <f>IFERROR(IF(MATCH($AC2115,$P:$P,0)&gt;0,CONCATENATE("disponible: ",INDEX($Z:$Z,MATCH($AC2115,$P:$P,0)),","),0),"")</f>
        <v/>
      </c>
    </row>
    <row r="2125" spans="30:30" x14ac:dyDescent="0.25">
      <c r="AD2125" t="str">
        <f>IFERROR(IF(MATCH($AC2115,$P:$P,0)&gt;0,"},",0),"")</f>
        <v/>
      </c>
    </row>
    <row r="2126" spans="30:30" x14ac:dyDescent="0.25">
      <c r="AD2126" t="str">
        <f>IFERROR(IF(MATCH($AC2126,$P:$P,0)&gt;0,"{",0),"")</f>
        <v/>
      </c>
    </row>
    <row r="2127" spans="30:30" x14ac:dyDescent="0.25">
      <c r="AD2127" t="str">
        <f>IFERROR(IF(MATCH($AC2126,$P:$P,0)&gt;0,CONCATENATE("id_articulo: ",$AC2126,","),0),"")</f>
        <v/>
      </c>
    </row>
    <row r="2128" spans="30:30" x14ac:dyDescent="0.25">
      <c r="AD2128" t="str">
        <f>IFERROR(IF(MATCH($AC2126,$P:$P,0)&gt;0,CONCATENATE("nombre: '",INDEX($Q:$Q,MATCH($AC2126,$P:$P,0)),"',"),0),"")</f>
        <v/>
      </c>
    </row>
    <row r="2129" spans="30:30" x14ac:dyDescent="0.25">
      <c r="AD2129" t="str">
        <f>IFERROR(IF(MATCH($AC2126,$P:$P,0)&gt;0,CONCATENATE("descripcion: '",INDEX($R:$R,MATCH($AC2126,$P:$P,0)),"',"),0),"")</f>
        <v/>
      </c>
    </row>
    <row r="2130" spans="30:30" x14ac:dyDescent="0.25">
      <c r="AD2130" t="str">
        <f>IFERROR(IF(MATCH($AC2126,$P:$P,0)&gt;0,CONCATENATE("descripcion_larga: '",INDEX($S:$S,MATCH($AC2126,$P:$P,0)),"',"),0),"")</f>
        <v/>
      </c>
    </row>
    <row r="2131" spans="30:30" x14ac:dyDescent="0.25">
      <c r="AD2131" t="str">
        <f>IFERROR(IF(MATCH($AC2126,$P:$P,0)&gt;0,CONCATENATE("id_categoria: '",INDEX($V:$V,MATCH($AC2126,$P:$P,0)),"',"),0),"")</f>
        <v/>
      </c>
    </row>
    <row r="2132" spans="30:30" x14ac:dyDescent="0.25">
      <c r="AD2132" t="str">
        <f>IFERROR(IF(MATCH($AC2126,$P:$P,0)&gt;0,CONCATENATE("id_subcategoria: '",INDEX($W:$W,MATCH($AC2126,$P:$P,0)),"',"),0),"")</f>
        <v/>
      </c>
    </row>
    <row r="2133" spans="30:30" x14ac:dyDescent="0.25">
      <c r="AD2133" t="str">
        <f>IFERROR(IF(MATCH($AC2126,$P:$P,0)&gt;0,CONCATENATE("precio: ",INDEX($X:$X,MATCH($AC2126,$P:$P,0)),","),0),"")</f>
        <v/>
      </c>
    </row>
    <row r="2134" spans="30:30" x14ac:dyDescent="0.25">
      <c r="AD2134" t="str">
        <f>IFERROR(IF(MATCH($AC2126,$P:$P,0)&gt;0,CONCATENATE("video: ",IF(OR(INDEX($Y:$Y,MATCH($AC2126,$P:$P,0))=0,INDEX($Y:$Y,MATCH($AC2126,$P:$P,0))=" ",INDEX($Y:$Y,MATCH($AC2126,$P:$P,0))=""),CONCATENATE(CHAR(39),CHAR(39)),CONCATENATE(CHAR(39),INDEX($Y:$Y,MATCH($AC2126,$P:$P,0)),CHAR(39))),","),0),"")</f>
        <v/>
      </c>
    </row>
    <row r="2135" spans="30:30" x14ac:dyDescent="0.25">
      <c r="AD2135" t="str">
        <f>IFERROR(IF(MATCH($AC2126,$P:$P,0)&gt;0,CONCATENATE("disponible: ",INDEX($Z:$Z,MATCH($AC2126,$P:$P,0)),","),0),"")</f>
        <v/>
      </c>
    </row>
    <row r="2136" spans="30:30" x14ac:dyDescent="0.25">
      <c r="AD2136" t="str">
        <f>IFERROR(IF(MATCH($AC2126,$P:$P,0)&gt;0,"},",0),"")</f>
        <v/>
      </c>
    </row>
    <row r="2137" spans="30:30" x14ac:dyDescent="0.25">
      <c r="AD2137" t="str">
        <f>IFERROR(IF(MATCH($AC2137,$P:$P,0)&gt;0,"{",0),"")</f>
        <v/>
      </c>
    </row>
    <row r="2138" spans="30:30" x14ac:dyDescent="0.25">
      <c r="AD2138" t="str">
        <f>IFERROR(IF(MATCH($AC2137,$P:$P,0)&gt;0,CONCATENATE("id_articulo: ",$AC2137,","),0),"")</f>
        <v/>
      </c>
    </row>
    <row r="2139" spans="30:30" x14ac:dyDescent="0.25">
      <c r="AD2139" t="str">
        <f>IFERROR(IF(MATCH($AC2137,$P:$P,0)&gt;0,CONCATENATE("nombre: '",INDEX($Q:$Q,MATCH($AC2137,$P:$P,0)),"',"),0),"")</f>
        <v/>
      </c>
    </row>
    <row r="2140" spans="30:30" x14ac:dyDescent="0.25">
      <c r="AD2140" t="str">
        <f>IFERROR(IF(MATCH($AC2137,$P:$P,0)&gt;0,CONCATENATE("descripcion: '",INDEX($R:$R,MATCH($AC2137,$P:$P,0)),"',"),0),"")</f>
        <v/>
      </c>
    </row>
    <row r="2141" spans="30:30" x14ac:dyDescent="0.25">
      <c r="AD2141" t="str">
        <f>IFERROR(IF(MATCH($AC2137,$P:$P,0)&gt;0,CONCATENATE("descripcion_larga: '",INDEX($S:$S,MATCH($AC2137,$P:$P,0)),"',"),0),"")</f>
        <v/>
      </c>
    </row>
    <row r="2142" spans="30:30" x14ac:dyDescent="0.25">
      <c r="AD2142" t="str">
        <f>IFERROR(IF(MATCH($AC2137,$P:$P,0)&gt;0,CONCATENATE("id_categoria: '",INDEX($V:$V,MATCH($AC2137,$P:$P,0)),"',"),0),"")</f>
        <v/>
      </c>
    </row>
    <row r="2143" spans="30:30" x14ac:dyDescent="0.25">
      <c r="AD2143" t="str">
        <f>IFERROR(IF(MATCH($AC2137,$P:$P,0)&gt;0,CONCATENATE("id_subcategoria: '",INDEX($W:$W,MATCH($AC2137,$P:$P,0)),"',"),0),"")</f>
        <v/>
      </c>
    </row>
    <row r="2144" spans="30:30" x14ac:dyDescent="0.25">
      <c r="AD2144" t="str">
        <f>IFERROR(IF(MATCH($AC2137,$P:$P,0)&gt;0,CONCATENATE("precio: ",INDEX($X:$X,MATCH($AC2137,$P:$P,0)),","),0),"")</f>
        <v/>
      </c>
    </row>
    <row r="2145" spans="30:30" x14ac:dyDescent="0.25">
      <c r="AD2145" t="str">
        <f>IFERROR(IF(MATCH($AC2137,$P:$P,0)&gt;0,CONCATENATE("video: ",IF(OR(INDEX($Y:$Y,MATCH($AC2137,$P:$P,0))=0,INDEX($Y:$Y,MATCH($AC2137,$P:$P,0))=" ",INDEX($Y:$Y,MATCH($AC2137,$P:$P,0))=""),CONCATENATE(CHAR(39),CHAR(39)),CONCATENATE(CHAR(39),INDEX($Y:$Y,MATCH($AC2137,$P:$P,0)),CHAR(39))),","),0),"")</f>
        <v/>
      </c>
    </row>
    <row r="2146" spans="30:30" x14ac:dyDescent="0.25">
      <c r="AD2146" t="str">
        <f>IFERROR(IF(MATCH($AC2137,$P:$P,0)&gt;0,CONCATENATE("disponible: ",INDEX($Z:$Z,MATCH($AC2137,$P:$P,0)),","),0),"")</f>
        <v/>
      </c>
    </row>
    <row r="2147" spans="30:30" x14ac:dyDescent="0.25">
      <c r="AD2147" t="str">
        <f>IFERROR(IF(MATCH($AC2137,$P:$P,0)&gt;0,"},",0),"")</f>
        <v/>
      </c>
    </row>
    <row r="2148" spans="30:30" x14ac:dyDescent="0.25">
      <c r="AD2148" t="str">
        <f>IFERROR(IF(MATCH($AC2148,$P:$P,0)&gt;0,"{",0),"")</f>
        <v/>
      </c>
    </row>
    <row r="2149" spans="30:30" x14ac:dyDescent="0.25">
      <c r="AD2149" t="str">
        <f>IFERROR(IF(MATCH($AC2148,$P:$P,0)&gt;0,CONCATENATE("id_articulo: ",$AC2148,","),0),"")</f>
        <v/>
      </c>
    </row>
    <row r="2150" spans="30:30" x14ac:dyDescent="0.25">
      <c r="AD2150" t="str">
        <f>IFERROR(IF(MATCH($AC2148,$P:$P,0)&gt;0,CONCATENATE("nombre: '",INDEX($Q:$Q,MATCH($AC2148,$P:$P,0)),"',"),0),"")</f>
        <v/>
      </c>
    </row>
    <row r="2151" spans="30:30" x14ac:dyDescent="0.25">
      <c r="AD2151" t="str">
        <f>IFERROR(IF(MATCH($AC2148,$P:$P,0)&gt;0,CONCATENATE("descripcion: '",INDEX($R:$R,MATCH($AC2148,$P:$P,0)),"',"),0),"")</f>
        <v/>
      </c>
    </row>
    <row r="2152" spans="30:30" x14ac:dyDescent="0.25">
      <c r="AD2152" t="str">
        <f>IFERROR(IF(MATCH($AC2148,$P:$P,0)&gt;0,CONCATENATE("descripcion_larga: '",INDEX($S:$S,MATCH($AC2148,$P:$P,0)),"',"),0),"")</f>
        <v/>
      </c>
    </row>
    <row r="2153" spans="30:30" x14ac:dyDescent="0.25">
      <c r="AD2153" t="str">
        <f>IFERROR(IF(MATCH($AC2148,$P:$P,0)&gt;0,CONCATENATE("id_categoria: '",INDEX($V:$V,MATCH($AC2148,$P:$P,0)),"',"),0),"")</f>
        <v/>
      </c>
    </row>
    <row r="2154" spans="30:30" x14ac:dyDescent="0.25">
      <c r="AD2154" t="str">
        <f>IFERROR(IF(MATCH($AC2148,$P:$P,0)&gt;0,CONCATENATE("id_subcategoria: '",INDEX($W:$W,MATCH($AC2148,$P:$P,0)),"',"),0),"")</f>
        <v/>
      </c>
    </row>
    <row r="2155" spans="30:30" x14ac:dyDescent="0.25">
      <c r="AD2155" t="str">
        <f>IFERROR(IF(MATCH($AC2148,$P:$P,0)&gt;0,CONCATENATE("precio: ",INDEX($X:$X,MATCH($AC2148,$P:$P,0)),","),0),"")</f>
        <v/>
      </c>
    </row>
    <row r="2156" spans="30:30" x14ac:dyDescent="0.25">
      <c r="AD2156" t="str">
        <f>IFERROR(IF(MATCH($AC2148,$P:$P,0)&gt;0,CONCATENATE("video: ",IF(OR(INDEX($Y:$Y,MATCH($AC2148,$P:$P,0))=0,INDEX($Y:$Y,MATCH($AC2148,$P:$P,0))=" ",INDEX($Y:$Y,MATCH($AC2148,$P:$P,0))=""),CONCATENATE(CHAR(39),CHAR(39)),CONCATENATE(CHAR(39),INDEX($Y:$Y,MATCH($AC2148,$P:$P,0)),CHAR(39))),","),0),"")</f>
        <v/>
      </c>
    </row>
    <row r="2157" spans="30:30" x14ac:dyDescent="0.25">
      <c r="AD2157" t="str">
        <f>IFERROR(IF(MATCH($AC2148,$P:$P,0)&gt;0,CONCATENATE("disponible: ",INDEX($Z:$Z,MATCH($AC2148,$P:$P,0)),","),0),"")</f>
        <v/>
      </c>
    </row>
    <row r="2158" spans="30:30" x14ac:dyDescent="0.25">
      <c r="AD2158" t="str">
        <f>IFERROR(IF(MATCH($AC2148,$P:$P,0)&gt;0,"},",0),"")</f>
        <v/>
      </c>
    </row>
    <row r="2159" spans="30:30" x14ac:dyDescent="0.25">
      <c r="AD2159" t="str">
        <f>IFERROR(IF(MATCH($AC2159,$P:$P,0)&gt;0,"{",0),"")</f>
        <v/>
      </c>
    </row>
    <row r="2160" spans="30:30" x14ac:dyDescent="0.25">
      <c r="AD2160" t="str">
        <f>IFERROR(IF(MATCH($AC2159,$P:$P,0)&gt;0,CONCATENATE("id_articulo: ",$AC2159,","),0),"")</f>
        <v/>
      </c>
    </row>
    <row r="2161" spans="30:30" x14ac:dyDescent="0.25">
      <c r="AD2161" t="str">
        <f>IFERROR(IF(MATCH($AC2159,$P:$P,0)&gt;0,CONCATENATE("nombre: '",INDEX($Q:$Q,MATCH($AC2159,$P:$P,0)),"',"),0),"")</f>
        <v/>
      </c>
    </row>
    <row r="2162" spans="30:30" x14ac:dyDescent="0.25">
      <c r="AD2162" t="str">
        <f>IFERROR(IF(MATCH($AC2159,$P:$P,0)&gt;0,CONCATENATE("descripcion: '",INDEX($R:$R,MATCH($AC2159,$P:$P,0)),"',"),0),"")</f>
        <v/>
      </c>
    </row>
    <row r="2163" spans="30:30" x14ac:dyDescent="0.25">
      <c r="AD2163" t="str">
        <f>IFERROR(IF(MATCH($AC2159,$P:$P,0)&gt;0,CONCATENATE("descripcion_larga: '",INDEX($S:$S,MATCH($AC2159,$P:$P,0)),"',"),0),"")</f>
        <v/>
      </c>
    </row>
    <row r="2164" spans="30:30" x14ac:dyDescent="0.25">
      <c r="AD2164" t="str">
        <f>IFERROR(IF(MATCH($AC2159,$P:$P,0)&gt;0,CONCATENATE("id_categoria: '",INDEX($V:$V,MATCH($AC2159,$P:$P,0)),"',"),0),"")</f>
        <v/>
      </c>
    </row>
    <row r="2165" spans="30:30" x14ac:dyDescent="0.25">
      <c r="AD2165" t="str">
        <f>IFERROR(IF(MATCH($AC2159,$P:$P,0)&gt;0,CONCATENATE("id_subcategoria: '",INDEX($W:$W,MATCH($AC2159,$P:$P,0)),"',"),0),"")</f>
        <v/>
      </c>
    </row>
    <row r="2166" spans="30:30" x14ac:dyDescent="0.25">
      <c r="AD2166" t="str">
        <f>IFERROR(IF(MATCH($AC2159,$P:$P,0)&gt;0,CONCATENATE("precio: ",INDEX($X:$X,MATCH($AC2159,$P:$P,0)),","),0),"")</f>
        <v/>
      </c>
    </row>
    <row r="2167" spans="30:30" x14ac:dyDescent="0.25">
      <c r="AD2167" t="str">
        <f>IFERROR(IF(MATCH($AC2159,$P:$P,0)&gt;0,CONCATENATE("video: ",IF(OR(INDEX($Y:$Y,MATCH($AC2159,$P:$P,0))=0,INDEX($Y:$Y,MATCH($AC2159,$P:$P,0))=" ",INDEX($Y:$Y,MATCH($AC2159,$P:$P,0))=""),CONCATENATE(CHAR(39),CHAR(39)),CONCATENATE(CHAR(39),INDEX($Y:$Y,MATCH($AC2159,$P:$P,0)),CHAR(39))),","),0),"")</f>
        <v/>
      </c>
    </row>
    <row r="2168" spans="30:30" x14ac:dyDescent="0.25">
      <c r="AD2168" t="str">
        <f>IFERROR(IF(MATCH($AC2159,$P:$P,0)&gt;0,CONCATENATE("disponible: ",INDEX($Z:$Z,MATCH($AC2159,$P:$P,0)),","),0),"")</f>
        <v/>
      </c>
    </row>
    <row r="2169" spans="30:30" x14ac:dyDescent="0.25">
      <c r="AD2169" t="str">
        <f>IFERROR(IF(MATCH($AC2159,$P:$P,0)&gt;0,"},",0),"")</f>
        <v/>
      </c>
    </row>
    <row r="2170" spans="30:30" x14ac:dyDescent="0.25">
      <c r="AD2170" t="str">
        <f>IFERROR(IF(MATCH($AC2170,$P:$P,0)&gt;0,"{",0),"")</f>
        <v/>
      </c>
    </row>
    <row r="2171" spans="30:30" x14ac:dyDescent="0.25">
      <c r="AD2171" t="str">
        <f>IFERROR(IF(MATCH($AC2170,$P:$P,0)&gt;0,CONCATENATE("id_articulo: ",$AC2170,","),0),"")</f>
        <v/>
      </c>
    </row>
    <row r="2172" spans="30:30" x14ac:dyDescent="0.25">
      <c r="AD2172" t="str">
        <f>IFERROR(IF(MATCH($AC2170,$P:$P,0)&gt;0,CONCATENATE("nombre: '",INDEX($Q:$Q,MATCH($AC2170,$P:$P,0)),"',"),0),"")</f>
        <v/>
      </c>
    </row>
    <row r="2173" spans="30:30" x14ac:dyDescent="0.25">
      <c r="AD2173" t="str">
        <f>IFERROR(IF(MATCH($AC2170,$P:$P,0)&gt;0,CONCATENATE("descripcion: '",INDEX($R:$R,MATCH($AC2170,$P:$P,0)),"',"),0),"")</f>
        <v/>
      </c>
    </row>
    <row r="2174" spans="30:30" x14ac:dyDescent="0.25">
      <c r="AD2174" t="str">
        <f>IFERROR(IF(MATCH($AC2170,$P:$P,0)&gt;0,CONCATENATE("descripcion_larga: '",INDEX($S:$S,MATCH($AC2170,$P:$P,0)),"',"),0),"")</f>
        <v/>
      </c>
    </row>
    <row r="2175" spans="30:30" x14ac:dyDescent="0.25">
      <c r="AD2175" t="str">
        <f>IFERROR(IF(MATCH($AC2170,$P:$P,0)&gt;0,CONCATENATE("id_categoria: '",INDEX($V:$V,MATCH($AC2170,$P:$P,0)),"',"),0),"")</f>
        <v/>
      </c>
    </row>
    <row r="2176" spans="30:30" x14ac:dyDescent="0.25">
      <c r="AD2176" t="str">
        <f>IFERROR(IF(MATCH($AC2170,$P:$P,0)&gt;0,CONCATENATE("id_subcategoria: '",INDEX($W:$W,MATCH($AC2170,$P:$P,0)),"',"),0),"")</f>
        <v/>
      </c>
    </row>
    <row r="2177" spans="30:30" x14ac:dyDescent="0.25">
      <c r="AD2177" t="str">
        <f>IFERROR(IF(MATCH($AC2170,$P:$P,0)&gt;0,CONCATENATE("precio: ",INDEX($X:$X,MATCH($AC2170,$P:$P,0)),","),0),"")</f>
        <v/>
      </c>
    </row>
    <row r="2178" spans="30:30" x14ac:dyDescent="0.25">
      <c r="AD2178" t="str">
        <f>IFERROR(IF(MATCH($AC2170,$P:$P,0)&gt;0,CONCATENATE("video: ",IF(OR(INDEX($Y:$Y,MATCH($AC2170,$P:$P,0))=0,INDEX($Y:$Y,MATCH($AC2170,$P:$P,0))=" ",INDEX($Y:$Y,MATCH($AC2170,$P:$P,0))=""),CONCATENATE(CHAR(39),CHAR(39)),CONCATENATE(CHAR(39),INDEX($Y:$Y,MATCH($AC2170,$P:$P,0)),CHAR(39))),","),0),"")</f>
        <v/>
      </c>
    </row>
    <row r="2179" spans="30:30" x14ac:dyDescent="0.25">
      <c r="AD2179" t="str">
        <f>IFERROR(IF(MATCH($AC2170,$P:$P,0)&gt;0,CONCATENATE("disponible: ",INDEX($Z:$Z,MATCH($AC2170,$P:$P,0)),","),0),"")</f>
        <v/>
      </c>
    </row>
    <row r="2180" spans="30:30" x14ac:dyDescent="0.25">
      <c r="AD2180" t="str">
        <f>IFERROR(IF(MATCH($AC2170,$P:$P,0)&gt;0,"},",0),"")</f>
        <v/>
      </c>
    </row>
    <row r="2181" spans="30:30" x14ac:dyDescent="0.25">
      <c r="AD2181" t="str">
        <f>IFERROR(IF(MATCH($AC2181,$P:$P,0)&gt;0,"{",0),"")</f>
        <v/>
      </c>
    </row>
    <row r="2182" spans="30:30" x14ac:dyDescent="0.25">
      <c r="AD2182" t="str">
        <f>IFERROR(IF(MATCH($AC2181,$P:$P,0)&gt;0,CONCATENATE("id_articulo: ",$AC2181,","),0),"")</f>
        <v/>
      </c>
    </row>
    <row r="2183" spans="30:30" x14ac:dyDescent="0.25">
      <c r="AD2183" t="str">
        <f>IFERROR(IF(MATCH($AC2181,$P:$P,0)&gt;0,CONCATENATE("nombre: '",INDEX($Q:$Q,MATCH($AC2181,$P:$P,0)),"',"),0),"")</f>
        <v/>
      </c>
    </row>
    <row r="2184" spans="30:30" x14ac:dyDescent="0.25">
      <c r="AD2184" t="str">
        <f>IFERROR(IF(MATCH($AC2181,$P:$P,0)&gt;0,CONCATENATE("descripcion: '",INDEX($R:$R,MATCH($AC2181,$P:$P,0)),"',"),0),"")</f>
        <v/>
      </c>
    </row>
    <row r="2185" spans="30:30" x14ac:dyDescent="0.25">
      <c r="AD2185" t="str">
        <f>IFERROR(IF(MATCH($AC2181,$P:$P,0)&gt;0,CONCATENATE("descripcion_larga: '",INDEX($S:$S,MATCH($AC2181,$P:$P,0)),"',"),0),"")</f>
        <v/>
      </c>
    </row>
    <row r="2186" spans="30:30" x14ac:dyDescent="0.25">
      <c r="AD2186" t="str">
        <f>IFERROR(IF(MATCH($AC2181,$P:$P,0)&gt;0,CONCATENATE("id_categoria: '",INDEX($V:$V,MATCH($AC2181,$P:$P,0)),"',"),0),"")</f>
        <v/>
      </c>
    </row>
    <row r="2187" spans="30:30" x14ac:dyDescent="0.25">
      <c r="AD2187" t="str">
        <f>IFERROR(IF(MATCH($AC2181,$P:$P,0)&gt;0,CONCATENATE("id_subcategoria: '",INDEX($W:$W,MATCH($AC2181,$P:$P,0)),"',"),0),"")</f>
        <v/>
      </c>
    </row>
    <row r="2188" spans="30:30" x14ac:dyDescent="0.25">
      <c r="AD2188" t="str">
        <f>IFERROR(IF(MATCH($AC2181,$P:$P,0)&gt;0,CONCATENATE("precio: ",INDEX($X:$X,MATCH($AC2181,$P:$P,0)),","),0),"")</f>
        <v/>
      </c>
    </row>
    <row r="2189" spans="30:30" x14ac:dyDescent="0.25">
      <c r="AD2189" t="str">
        <f>IFERROR(IF(MATCH($AC2181,$P:$P,0)&gt;0,CONCATENATE("video: ",IF(OR(INDEX($Y:$Y,MATCH($AC2181,$P:$P,0))=0,INDEX($Y:$Y,MATCH($AC2181,$P:$P,0))=" ",INDEX($Y:$Y,MATCH($AC2181,$P:$P,0))=""),CONCATENATE(CHAR(39),CHAR(39)),CONCATENATE(CHAR(39),INDEX($Y:$Y,MATCH($AC2181,$P:$P,0)),CHAR(39))),","),0),"")</f>
        <v/>
      </c>
    </row>
    <row r="2190" spans="30:30" x14ac:dyDescent="0.25">
      <c r="AD2190" t="str">
        <f>IFERROR(IF(MATCH($AC2181,$P:$P,0)&gt;0,CONCATENATE("disponible: ",INDEX($Z:$Z,MATCH($AC2181,$P:$P,0)),","),0),"")</f>
        <v/>
      </c>
    </row>
    <row r="2191" spans="30:30" x14ac:dyDescent="0.25">
      <c r="AD2191" t="str">
        <f>IFERROR(IF(MATCH($AC2181,$P:$P,0)&gt;0,"},",0),"")</f>
        <v/>
      </c>
    </row>
    <row r="2192" spans="30:30" x14ac:dyDescent="0.25">
      <c r="AD2192" t="str">
        <f>IFERROR(IF(MATCH($AC2192,$P:$P,0)&gt;0,"{",0),"")</f>
        <v/>
      </c>
    </row>
    <row r="2193" spans="30:30" x14ac:dyDescent="0.25">
      <c r="AD2193" t="str">
        <f>IFERROR(IF(MATCH($AC2192,$P:$P,0)&gt;0,CONCATENATE("id_articulo: ",$AC2192,","),0),"")</f>
        <v/>
      </c>
    </row>
    <row r="2194" spans="30:30" x14ac:dyDescent="0.25">
      <c r="AD2194" t="str">
        <f>IFERROR(IF(MATCH($AC2192,$P:$P,0)&gt;0,CONCATENATE("nombre: '",INDEX($Q:$Q,MATCH($AC2192,$P:$P,0)),"',"),0),"")</f>
        <v/>
      </c>
    </row>
    <row r="2195" spans="30:30" x14ac:dyDescent="0.25">
      <c r="AD2195" t="str">
        <f>IFERROR(IF(MATCH($AC2192,$P:$P,0)&gt;0,CONCATENATE("descripcion: '",INDEX($R:$R,MATCH($AC2192,$P:$P,0)),"',"),0),"")</f>
        <v/>
      </c>
    </row>
    <row r="2196" spans="30:30" x14ac:dyDescent="0.25">
      <c r="AD2196" t="str">
        <f>IFERROR(IF(MATCH($AC2192,$P:$P,0)&gt;0,CONCATENATE("descripcion_larga: '",INDEX($S:$S,MATCH($AC2192,$P:$P,0)),"',"),0),"")</f>
        <v/>
      </c>
    </row>
    <row r="2197" spans="30:30" x14ac:dyDescent="0.25">
      <c r="AD2197" t="str">
        <f>IFERROR(IF(MATCH($AC2192,$P:$P,0)&gt;0,CONCATENATE("id_categoria: '",INDEX($V:$V,MATCH($AC2192,$P:$P,0)),"',"),0),"")</f>
        <v/>
      </c>
    </row>
    <row r="2198" spans="30:30" x14ac:dyDescent="0.25">
      <c r="AD2198" t="str">
        <f>IFERROR(IF(MATCH($AC2192,$P:$P,0)&gt;0,CONCATENATE("id_subcategoria: '",INDEX($W:$W,MATCH($AC2192,$P:$P,0)),"',"),0),"")</f>
        <v/>
      </c>
    </row>
    <row r="2199" spans="30:30" x14ac:dyDescent="0.25">
      <c r="AD2199" t="str">
        <f>IFERROR(IF(MATCH($AC2192,$P:$P,0)&gt;0,CONCATENATE("precio: ",INDEX($X:$X,MATCH($AC2192,$P:$P,0)),","),0),"")</f>
        <v/>
      </c>
    </row>
    <row r="2200" spans="30:30" x14ac:dyDescent="0.25">
      <c r="AD2200" t="str">
        <f>IFERROR(IF(MATCH($AC2192,$P:$P,0)&gt;0,CONCATENATE("video: ",IF(OR(INDEX($Y:$Y,MATCH($AC2192,$P:$P,0))=0,INDEX($Y:$Y,MATCH($AC2192,$P:$P,0))=" ",INDEX($Y:$Y,MATCH($AC2192,$P:$P,0))=""),CONCATENATE(CHAR(39),CHAR(39)),CONCATENATE(CHAR(39),INDEX($Y:$Y,MATCH($AC2192,$P:$P,0)),CHAR(39))),","),0),"")</f>
        <v/>
      </c>
    </row>
    <row r="2201" spans="30:30" x14ac:dyDescent="0.25">
      <c r="AD2201" t="str">
        <f>IFERROR(IF(MATCH($AC2192,$P:$P,0)&gt;0,CONCATENATE("disponible: ",INDEX($Z:$Z,MATCH($AC2192,$P:$P,0)),","),0),"")</f>
        <v/>
      </c>
    </row>
    <row r="2202" spans="30:30" x14ac:dyDescent="0.25">
      <c r="AD2202" t="str">
        <f>IFERROR(IF(MATCH($AC2192,$P:$P,0)&gt;0,"},",0),"")</f>
        <v/>
      </c>
    </row>
    <row r="2203" spans="30:30" x14ac:dyDescent="0.25">
      <c r="AD2203" t="str">
        <f>IFERROR(IF(MATCH($AC2203,$P:$P,0)&gt;0,"{",0),"")</f>
        <v/>
      </c>
    </row>
    <row r="2204" spans="30:30" x14ac:dyDescent="0.25">
      <c r="AD2204" t="str">
        <f>IFERROR(IF(MATCH($AC2203,$P:$P,0)&gt;0,CONCATENATE("id_articulo: ",$AC2203,","),0),"")</f>
        <v/>
      </c>
    </row>
    <row r="2205" spans="30:30" x14ac:dyDescent="0.25">
      <c r="AD2205" t="str">
        <f>IFERROR(IF(MATCH($AC2203,$P:$P,0)&gt;0,CONCATENATE("nombre: '",INDEX($Q:$Q,MATCH($AC2203,$P:$P,0)),"',"),0),"")</f>
        <v/>
      </c>
    </row>
    <row r="2206" spans="30:30" x14ac:dyDescent="0.25">
      <c r="AD2206" t="str">
        <f>IFERROR(IF(MATCH($AC2203,$P:$P,0)&gt;0,CONCATENATE("descripcion: '",INDEX($R:$R,MATCH($AC2203,$P:$P,0)),"',"),0),"")</f>
        <v/>
      </c>
    </row>
    <row r="2207" spans="30:30" x14ac:dyDescent="0.25">
      <c r="AD2207" t="str">
        <f>IFERROR(IF(MATCH($AC2203,$P:$P,0)&gt;0,CONCATENATE("descripcion_larga: '",INDEX($S:$S,MATCH($AC2203,$P:$P,0)),"',"),0),"")</f>
        <v/>
      </c>
    </row>
    <row r="2208" spans="30:30" x14ac:dyDescent="0.25">
      <c r="AD2208" t="str">
        <f>IFERROR(IF(MATCH($AC2203,$P:$P,0)&gt;0,CONCATENATE("id_categoria: '",INDEX($V:$V,MATCH($AC2203,$P:$P,0)),"',"),0),"")</f>
        <v/>
      </c>
    </row>
    <row r="2209" spans="30:30" x14ac:dyDescent="0.25">
      <c r="AD2209" t="str">
        <f>IFERROR(IF(MATCH($AC2203,$P:$P,0)&gt;0,CONCATENATE("id_subcategoria: '",INDEX($W:$W,MATCH($AC2203,$P:$P,0)),"',"),0),"")</f>
        <v/>
      </c>
    </row>
    <row r="2210" spans="30:30" x14ac:dyDescent="0.25">
      <c r="AD2210" t="str">
        <f>IFERROR(IF(MATCH($AC2203,$P:$P,0)&gt;0,CONCATENATE("precio: ",INDEX($X:$X,MATCH($AC2203,$P:$P,0)),","),0),"")</f>
        <v/>
      </c>
    </row>
    <row r="2211" spans="30:30" x14ac:dyDescent="0.25">
      <c r="AD2211" t="str">
        <f>IFERROR(IF(MATCH($AC2203,$P:$P,0)&gt;0,CONCATENATE("video: ",IF(OR(INDEX($Y:$Y,MATCH($AC2203,$P:$P,0))=0,INDEX($Y:$Y,MATCH($AC2203,$P:$P,0))=" ",INDEX($Y:$Y,MATCH($AC2203,$P:$P,0))=""),CONCATENATE(CHAR(39),CHAR(39)),CONCATENATE(CHAR(39),INDEX($Y:$Y,MATCH($AC2203,$P:$P,0)),CHAR(39))),","),0),"")</f>
        <v/>
      </c>
    </row>
    <row r="2212" spans="30:30" x14ac:dyDescent="0.25">
      <c r="AD2212" t="str">
        <f>IFERROR(IF(MATCH($AC2203,$P:$P,0)&gt;0,CONCATENATE("disponible: ",INDEX($Z:$Z,MATCH($AC2203,$P:$P,0)),","),0),"")</f>
        <v/>
      </c>
    </row>
    <row r="2213" spans="30:30" x14ac:dyDescent="0.25">
      <c r="AD2213" t="str">
        <f>IFERROR(IF(MATCH($AC2203,$P:$P,0)&gt;0,"},",0),"")</f>
        <v/>
      </c>
    </row>
    <row r="2214" spans="30:30" x14ac:dyDescent="0.25">
      <c r="AD2214" t="str">
        <f>IFERROR(IF(MATCH($AC2214,$P:$P,0)&gt;0,"{",0),"")</f>
        <v/>
      </c>
    </row>
    <row r="2215" spans="30:30" x14ac:dyDescent="0.25">
      <c r="AD2215" t="str">
        <f>IFERROR(IF(MATCH($AC2214,$P:$P,0)&gt;0,CONCATENATE("id_articulo: ",$AC2214,","),0),"")</f>
        <v/>
      </c>
    </row>
    <row r="2216" spans="30:30" x14ac:dyDescent="0.25">
      <c r="AD2216" t="str">
        <f>IFERROR(IF(MATCH($AC2214,$P:$P,0)&gt;0,CONCATENATE("nombre: '",INDEX($Q:$Q,MATCH($AC2214,$P:$P,0)),"',"),0),"")</f>
        <v/>
      </c>
    </row>
    <row r="2217" spans="30:30" x14ac:dyDescent="0.25">
      <c r="AD2217" t="str">
        <f>IFERROR(IF(MATCH($AC2214,$P:$P,0)&gt;0,CONCATENATE("descripcion: '",INDEX($R:$R,MATCH($AC2214,$P:$P,0)),"',"),0),"")</f>
        <v/>
      </c>
    </row>
    <row r="2218" spans="30:30" x14ac:dyDescent="0.25">
      <c r="AD2218" t="str">
        <f>IFERROR(IF(MATCH($AC2214,$P:$P,0)&gt;0,CONCATENATE("descripcion_larga: '",INDEX($S:$S,MATCH($AC2214,$P:$P,0)),"',"),0),"")</f>
        <v/>
      </c>
    </row>
    <row r="2219" spans="30:30" x14ac:dyDescent="0.25">
      <c r="AD2219" t="str">
        <f>IFERROR(IF(MATCH($AC2214,$P:$P,0)&gt;0,CONCATENATE("id_categoria: '",INDEX($V:$V,MATCH($AC2214,$P:$P,0)),"',"),0),"")</f>
        <v/>
      </c>
    </row>
    <row r="2220" spans="30:30" x14ac:dyDescent="0.25">
      <c r="AD2220" t="str">
        <f>IFERROR(IF(MATCH($AC2214,$P:$P,0)&gt;0,CONCATENATE("id_subcategoria: '",INDEX($W:$W,MATCH($AC2214,$P:$P,0)),"',"),0),"")</f>
        <v/>
      </c>
    </row>
    <row r="2221" spans="30:30" x14ac:dyDescent="0.25">
      <c r="AD2221" t="str">
        <f>IFERROR(IF(MATCH($AC2214,$P:$P,0)&gt;0,CONCATENATE("precio: ",INDEX($X:$X,MATCH($AC2214,$P:$P,0)),","),0),"")</f>
        <v/>
      </c>
    </row>
    <row r="2222" spans="30:30" x14ac:dyDescent="0.25">
      <c r="AD2222" t="str">
        <f>IFERROR(IF(MATCH($AC2214,$P:$P,0)&gt;0,CONCATENATE("video: ",IF(OR(INDEX($Y:$Y,MATCH($AC2214,$P:$P,0))=0,INDEX($Y:$Y,MATCH($AC2214,$P:$P,0))=" ",INDEX($Y:$Y,MATCH($AC2214,$P:$P,0))=""),CONCATENATE(CHAR(39),CHAR(39)),CONCATENATE(CHAR(39),INDEX($Y:$Y,MATCH($AC2214,$P:$P,0)),CHAR(39))),","),0),"")</f>
        <v/>
      </c>
    </row>
    <row r="2223" spans="30:30" x14ac:dyDescent="0.25">
      <c r="AD2223" t="str">
        <f>IFERROR(IF(MATCH($AC2214,$P:$P,0)&gt;0,CONCATENATE("disponible: ",INDEX($Z:$Z,MATCH($AC2214,$P:$P,0)),","),0),"")</f>
        <v/>
      </c>
    </row>
    <row r="2224" spans="30:30" x14ac:dyDescent="0.25">
      <c r="AD2224" t="str">
        <f>IFERROR(IF(MATCH($AC2214,$P:$P,0)&gt;0,"},",0),"")</f>
        <v/>
      </c>
    </row>
    <row r="2225" spans="30:30" x14ac:dyDescent="0.25">
      <c r="AD2225" t="str">
        <f>IFERROR(IF(MATCH($AC2225,$P:$P,0)&gt;0,"{",0),"")</f>
        <v/>
      </c>
    </row>
    <row r="2226" spans="30:30" x14ac:dyDescent="0.25">
      <c r="AD2226" t="str">
        <f>IFERROR(IF(MATCH($AC2225,$P:$P,0)&gt;0,CONCATENATE("id_articulo: ",$AC2225,","),0),"")</f>
        <v/>
      </c>
    </row>
    <row r="2227" spans="30:30" x14ac:dyDescent="0.25">
      <c r="AD2227" t="str">
        <f>IFERROR(IF(MATCH($AC2225,$P:$P,0)&gt;0,CONCATENATE("nombre: '",INDEX($Q:$Q,MATCH($AC2225,$P:$P,0)),"',"),0),"")</f>
        <v/>
      </c>
    </row>
    <row r="2228" spans="30:30" x14ac:dyDescent="0.25">
      <c r="AD2228" t="str">
        <f>IFERROR(IF(MATCH($AC2225,$P:$P,0)&gt;0,CONCATENATE("descripcion: '",INDEX($R:$R,MATCH($AC2225,$P:$P,0)),"',"),0),"")</f>
        <v/>
      </c>
    </row>
    <row r="2229" spans="30:30" x14ac:dyDescent="0.25">
      <c r="AD2229" t="str">
        <f>IFERROR(IF(MATCH($AC2225,$P:$P,0)&gt;0,CONCATENATE("descripcion_larga: '",INDEX($S:$S,MATCH($AC2225,$P:$P,0)),"',"),0),"")</f>
        <v/>
      </c>
    </row>
    <row r="2230" spans="30:30" x14ac:dyDescent="0.25">
      <c r="AD2230" t="str">
        <f>IFERROR(IF(MATCH($AC2225,$P:$P,0)&gt;0,CONCATENATE("id_categoria: '",INDEX($V:$V,MATCH($AC2225,$P:$P,0)),"',"),0),"")</f>
        <v/>
      </c>
    </row>
    <row r="2231" spans="30:30" x14ac:dyDescent="0.25">
      <c r="AD2231" t="str">
        <f>IFERROR(IF(MATCH($AC2225,$P:$P,0)&gt;0,CONCATENATE("id_subcategoria: '",INDEX($W:$W,MATCH($AC2225,$P:$P,0)),"',"),0),"")</f>
        <v/>
      </c>
    </row>
    <row r="2232" spans="30:30" x14ac:dyDescent="0.25">
      <c r="AD2232" t="str">
        <f>IFERROR(IF(MATCH($AC2225,$P:$P,0)&gt;0,CONCATENATE("precio: ",INDEX($X:$X,MATCH($AC2225,$P:$P,0)),","),0),"")</f>
        <v/>
      </c>
    </row>
    <row r="2233" spans="30:30" x14ac:dyDescent="0.25">
      <c r="AD2233" t="str">
        <f>IFERROR(IF(MATCH($AC2225,$P:$P,0)&gt;0,CONCATENATE("video: ",IF(OR(INDEX($Y:$Y,MATCH($AC2225,$P:$P,0))=0,INDEX($Y:$Y,MATCH($AC2225,$P:$P,0))=" ",INDEX($Y:$Y,MATCH($AC2225,$P:$P,0))=""),CONCATENATE(CHAR(39),CHAR(39)),CONCATENATE(CHAR(39),INDEX($Y:$Y,MATCH($AC2225,$P:$P,0)),CHAR(39))),","),0),"")</f>
        <v/>
      </c>
    </row>
    <row r="2234" spans="30:30" x14ac:dyDescent="0.25">
      <c r="AD2234" t="str">
        <f>IFERROR(IF(MATCH($AC2225,$P:$P,0)&gt;0,CONCATENATE("disponible: ",INDEX($Z:$Z,MATCH($AC2225,$P:$P,0)),","),0),"")</f>
        <v/>
      </c>
    </row>
    <row r="2235" spans="30:30" x14ac:dyDescent="0.25">
      <c r="AD2235" t="str">
        <f>IFERROR(IF(MATCH($AC2225,$P:$P,0)&gt;0,"},",0),"")</f>
        <v/>
      </c>
    </row>
    <row r="2236" spans="30:30" x14ac:dyDescent="0.25">
      <c r="AD2236" t="str">
        <f>IFERROR(IF(MATCH($AC2236,$P:$P,0)&gt;0,"{",0),"")</f>
        <v/>
      </c>
    </row>
    <row r="2237" spans="30:30" x14ac:dyDescent="0.25">
      <c r="AD2237" t="str">
        <f>IFERROR(IF(MATCH($AC2236,$P:$P,0)&gt;0,CONCATENATE("id_articulo: ",$AC2236,","),0),"")</f>
        <v/>
      </c>
    </row>
    <row r="2238" spans="30:30" x14ac:dyDescent="0.25">
      <c r="AD2238" t="str">
        <f>IFERROR(IF(MATCH($AC2236,$P:$P,0)&gt;0,CONCATENATE("nombre: '",INDEX($Q:$Q,MATCH($AC2236,$P:$P,0)),"',"),0),"")</f>
        <v/>
      </c>
    </row>
    <row r="2239" spans="30:30" x14ac:dyDescent="0.25">
      <c r="AD2239" t="str">
        <f>IFERROR(IF(MATCH($AC2236,$P:$P,0)&gt;0,CONCATENATE("descripcion: '",INDEX($R:$R,MATCH($AC2236,$P:$P,0)),"',"),0),"")</f>
        <v/>
      </c>
    </row>
    <row r="2240" spans="30:30" x14ac:dyDescent="0.25">
      <c r="AD2240" t="str">
        <f>IFERROR(IF(MATCH($AC2236,$P:$P,0)&gt;0,CONCATENATE("descripcion_larga: '",INDEX($S:$S,MATCH($AC2236,$P:$P,0)),"',"),0),"")</f>
        <v/>
      </c>
    </row>
    <row r="2241" spans="30:30" x14ac:dyDescent="0.25">
      <c r="AD2241" t="str">
        <f>IFERROR(IF(MATCH($AC2236,$P:$P,0)&gt;0,CONCATENATE("id_categoria: '",INDEX($V:$V,MATCH($AC2236,$P:$P,0)),"',"),0),"")</f>
        <v/>
      </c>
    </row>
    <row r="2242" spans="30:30" x14ac:dyDescent="0.25">
      <c r="AD2242" t="str">
        <f>IFERROR(IF(MATCH($AC2236,$P:$P,0)&gt;0,CONCATENATE("id_subcategoria: '",INDEX($W:$W,MATCH($AC2236,$P:$P,0)),"',"),0),"")</f>
        <v/>
      </c>
    </row>
    <row r="2243" spans="30:30" x14ac:dyDescent="0.25">
      <c r="AD2243" t="str">
        <f>IFERROR(IF(MATCH($AC2236,$P:$P,0)&gt;0,CONCATENATE("precio: ",INDEX($X:$X,MATCH($AC2236,$P:$P,0)),","),0),"")</f>
        <v/>
      </c>
    </row>
    <row r="2244" spans="30:30" x14ac:dyDescent="0.25">
      <c r="AD2244" t="str">
        <f>IFERROR(IF(MATCH($AC2236,$P:$P,0)&gt;0,CONCATENATE("video: ",IF(OR(INDEX($Y:$Y,MATCH($AC2236,$P:$P,0))=0,INDEX($Y:$Y,MATCH($AC2236,$P:$P,0))=" ",INDEX($Y:$Y,MATCH($AC2236,$P:$P,0))=""),CONCATENATE(CHAR(39),CHAR(39)),CONCATENATE(CHAR(39),INDEX($Y:$Y,MATCH($AC2236,$P:$P,0)),CHAR(39))),","),0),"")</f>
        <v/>
      </c>
    </row>
    <row r="2245" spans="30:30" x14ac:dyDescent="0.25">
      <c r="AD2245" t="str">
        <f>IFERROR(IF(MATCH($AC2236,$P:$P,0)&gt;0,CONCATENATE("disponible: ",INDEX($Z:$Z,MATCH($AC2236,$P:$P,0)),","),0),"")</f>
        <v/>
      </c>
    </row>
    <row r="2246" spans="30:30" x14ac:dyDescent="0.25">
      <c r="AD2246" t="str">
        <f>IFERROR(IF(MATCH($AC2236,$P:$P,0)&gt;0,"},",0),"")</f>
        <v/>
      </c>
    </row>
    <row r="2247" spans="30:30" x14ac:dyDescent="0.25">
      <c r="AD2247" t="str">
        <f>IFERROR(IF(MATCH($AC2247,$P:$P,0)&gt;0,"{",0),"")</f>
        <v/>
      </c>
    </row>
    <row r="2248" spans="30:30" x14ac:dyDescent="0.25">
      <c r="AD2248" t="str">
        <f>IFERROR(IF(MATCH($AC2247,$P:$P,0)&gt;0,CONCATENATE("id_articulo: ",$AC2247,","),0),"")</f>
        <v/>
      </c>
    </row>
    <row r="2249" spans="30:30" x14ac:dyDescent="0.25">
      <c r="AD2249" t="str">
        <f>IFERROR(IF(MATCH($AC2247,$P:$P,0)&gt;0,CONCATENATE("nombre: '",INDEX($Q:$Q,MATCH($AC2247,$P:$P,0)),"',"),0),"")</f>
        <v/>
      </c>
    </row>
    <row r="2250" spans="30:30" x14ac:dyDescent="0.25">
      <c r="AD2250" t="str">
        <f>IFERROR(IF(MATCH($AC2247,$P:$P,0)&gt;0,CONCATENATE("descripcion: '",INDEX($R:$R,MATCH($AC2247,$P:$P,0)),"',"),0),"")</f>
        <v/>
      </c>
    </row>
    <row r="2251" spans="30:30" x14ac:dyDescent="0.25">
      <c r="AD2251" t="str">
        <f>IFERROR(IF(MATCH($AC2247,$P:$P,0)&gt;0,CONCATENATE("descripcion_larga: '",INDEX($S:$S,MATCH($AC2247,$P:$P,0)),"',"),0),"")</f>
        <v/>
      </c>
    </row>
    <row r="2252" spans="30:30" x14ac:dyDescent="0.25">
      <c r="AD2252" t="str">
        <f>IFERROR(IF(MATCH($AC2247,$P:$P,0)&gt;0,CONCATENATE("id_categoria: '",INDEX($V:$V,MATCH($AC2247,$P:$P,0)),"',"),0),"")</f>
        <v/>
      </c>
    </row>
    <row r="2253" spans="30:30" x14ac:dyDescent="0.25">
      <c r="AD2253" t="str">
        <f>IFERROR(IF(MATCH($AC2247,$P:$P,0)&gt;0,CONCATENATE("id_subcategoria: '",INDEX($W:$W,MATCH($AC2247,$P:$P,0)),"',"),0),"")</f>
        <v/>
      </c>
    </row>
    <row r="2254" spans="30:30" x14ac:dyDescent="0.25">
      <c r="AD2254" t="str">
        <f>IFERROR(IF(MATCH($AC2247,$P:$P,0)&gt;0,CONCATENATE("precio: ",INDEX($X:$X,MATCH($AC2247,$P:$P,0)),","),0),"")</f>
        <v/>
      </c>
    </row>
    <row r="2255" spans="30:30" x14ac:dyDescent="0.25">
      <c r="AD2255" t="str">
        <f>IFERROR(IF(MATCH($AC2247,$P:$P,0)&gt;0,CONCATENATE("video: ",IF(OR(INDEX($Y:$Y,MATCH($AC2247,$P:$P,0))=0,INDEX($Y:$Y,MATCH($AC2247,$P:$P,0))=" ",INDEX($Y:$Y,MATCH($AC2247,$P:$P,0))=""),CONCATENATE(CHAR(39),CHAR(39)),CONCATENATE(CHAR(39),INDEX($Y:$Y,MATCH($AC2247,$P:$P,0)),CHAR(39))),","),0),"")</f>
        <v/>
      </c>
    </row>
    <row r="2256" spans="30:30" x14ac:dyDescent="0.25">
      <c r="AD2256" t="str">
        <f>IFERROR(IF(MATCH($AC2247,$P:$P,0)&gt;0,CONCATENATE("disponible: ",INDEX($Z:$Z,MATCH($AC2247,$P:$P,0)),","),0),"")</f>
        <v/>
      </c>
    </row>
    <row r="2257" spans="30:30" x14ac:dyDescent="0.25">
      <c r="AD2257" t="str">
        <f>IFERROR(IF(MATCH($AC2247,$P:$P,0)&gt;0,"},",0),"")</f>
        <v/>
      </c>
    </row>
    <row r="2258" spans="30:30" x14ac:dyDescent="0.25">
      <c r="AD2258" t="str">
        <f>IFERROR(IF(MATCH($AC2258,$P:$P,0)&gt;0,"{",0),"")</f>
        <v/>
      </c>
    </row>
    <row r="2259" spans="30:30" x14ac:dyDescent="0.25">
      <c r="AD2259" t="str">
        <f>IFERROR(IF(MATCH($AC2258,$P:$P,0)&gt;0,CONCATENATE("id_articulo: ",$AC2258,","),0),"")</f>
        <v/>
      </c>
    </row>
    <row r="2260" spans="30:30" x14ac:dyDescent="0.25">
      <c r="AD2260" t="str">
        <f>IFERROR(IF(MATCH($AC2258,$P:$P,0)&gt;0,CONCATENATE("nombre: '",INDEX($Q:$Q,MATCH($AC2258,$P:$P,0)),"',"),0),"")</f>
        <v/>
      </c>
    </row>
    <row r="2261" spans="30:30" x14ac:dyDescent="0.25">
      <c r="AD2261" t="str">
        <f>IFERROR(IF(MATCH($AC2258,$P:$P,0)&gt;0,CONCATENATE("descripcion: '",INDEX($R:$R,MATCH($AC2258,$P:$P,0)),"',"),0),"")</f>
        <v/>
      </c>
    </row>
    <row r="2262" spans="30:30" x14ac:dyDescent="0.25">
      <c r="AD2262" t="str">
        <f>IFERROR(IF(MATCH($AC2258,$P:$P,0)&gt;0,CONCATENATE("descripcion_larga: '",INDEX($S:$S,MATCH($AC2258,$P:$P,0)),"',"),0),"")</f>
        <v/>
      </c>
    </row>
    <row r="2263" spans="30:30" x14ac:dyDescent="0.25">
      <c r="AD2263" t="str">
        <f>IFERROR(IF(MATCH($AC2258,$P:$P,0)&gt;0,CONCATENATE("id_categoria: '",INDEX($V:$V,MATCH($AC2258,$P:$P,0)),"',"),0),"")</f>
        <v/>
      </c>
    </row>
    <row r="2264" spans="30:30" x14ac:dyDescent="0.25">
      <c r="AD2264" t="str">
        <f>IFERROR(IF(MATCH($AC2258,$P:$P,0)&gt;0,CONCATENATE("id_subcategoria: '",INDEX($W:$W,MATCH($AC2258,$P:$P,0)),"',"),0),"")</f>
        <v/>
      </c>
    </row>
    <row r="2265" spans="30:30" x14ac:dyDescent="0.25">
      <c r="AD2265" t="str">
        <f>IFERROR(IF(MATCH($AC2258,$P:$P,0)&gt;0,CONCATENATE("precio: ",INDEX($X:$X,MATCH($AC2258,$P:$P,0)),","),0),"")</f>
        <v/>
      </c>
    </row>
    <row r="2266" spans="30:30" x14ac:dyDescent="0.25">
      <c r="AD2266" t="str">
        <f>IFERROR(IF(MATCH($AC2258,$P:$P,0)&gt;0,CONCATENATE("video: ",IF(OR(INDEX($Y:$Y,MATCH($AC2258,$P:$P,0))=0,INDEX($Y:$Y,MATCH($AC2258,$P:$P,0))=" ",INDEX($Y:$Y,MATCH($AC2258,$P:$P,0))=""),CONCATENATE(CHAR(39),CHAR(39)),CONCATENATE(CHAR(39),INDEX($Y:$Y,MATCH($AC2258,$P:$P,0)),CHAR(39))),","),0),"")</f>
        <v/>
      </c>
    </row>
    <row r="2267" spans="30:30" x14ac:dyDescent="0.25">
      <c r="AD2267" t="str">
        <f>IFERROR(IF(MATCH($AC2258,$P:$P,0)&gt;0,CONCATENATE("disponible: ",INDEX($Z:$Z,MATCH($AC2258,$P:$P,0)),","),0),"")</f>
        <v/>
      </c>
    </row>
    <row r="2268" spans="30:30" x14ac:dyDescent="0.25">
      <c r="AD2268" t="str">
        <f>IFERROR(IF(MATCH($AC2258,$P:$P,0)&gt;0,"},",0),"")</f>
        <v/>
      </c>
    </row>
    <row r="2269" spans="30:30" x14ac:dyDescent="0.25">
      <c r="AD2269" t="str">
        <f>IFERROR(IF(MATCH($AC2269,$P:$P,0)&gt;0,"{",0),"")</f>
        <v/>
      </c>
    </row>
    <row r="2270" spans="30:30" x14ac:dyDescent="0.25">
      <c r="AD2270" t="str">
        <f>IFERROR(IF(MATCH($AC2269,$P:$P,0)&gt;0,CONCATENATE("id_articulo: ",$AC2269,","),0),"")</f>
        <v/>
      </c>
    </row>
    <row r="2271" spans="30:30" x14ac:dyDescent="0.25">
      <c r="AD2271" t="str">
        <f>IFERROR(IF(MATCH($AC2269,$P:$P,0)&gt;0,CONCATENATE("nombre: '",INDEX($Q:$Q,MATCH($AC2269,$P:$P,0)),"',"),0),"")</f>
        <v/>
      </c>
    </row>
    <row r="2272" spans="30:30" x14ac:dyDescent="0.25">
      <c r="AD2272" t="str">
        <f>IFERROR(IF(MATCH($AC2269,$P:$P,0)&gt;0,CONCATENATE("descripcion: '",INDEX($R:$R,MATCH($AC2269,$P:$P,0)),"',"),0),"")</f>
        <v/>
      </c>
    </row>
    <row r="2273" spans="30:30" x14ac:dyDescent="0.25">
      <c r="AD2273" t="str">
        <f>IFERROR(IF(MATCH($AC2269,$P:$P,0)&gt;0,CONCATENATE("descripcion_larga: '",INDEX($S:$S,MATCH($AC2269,$P:$P,0)),"',"),0),"")</f>
        <v/>
      </c>
    </row>
    <row r="2274" spans="30:30" x14ac:dyDescent="0.25">
      <c r="AD2274" t="str">
        <f>IFERROR(IF(MATCH($AC2269,$P:$P,0)&gt;0,CONCATENATE("id_categoria: '",INDEX($V:$V,MATCH($AC2269,$P:$P,0)),"',"),0),"")</f>
        <v/>
      </c>
    </row>
    <row r="2275" spans="30:30" x14ac:dyDescent="0.25">
      <c r="AD2275" t="str">
        <f>IFERROR(IF(MATCH($AC2269,$P:$P,0)&gt;0,CONCATENATE("id_subcategoria: '",INDEX($W:$W,MATCH($AC2269,$P:$P,0)),"',"),0),"")</f>
        <v/>
      </c>
    </row>
    <row r="2276" spans="30:30" x14ac:dyDescent="0.25">
      <c r="AD2276" t="str">
        <f>IFERROR(IF(MATCH($AC2269,$P:$P,0)&gt;0,CONCATENATE("precio: ",INDEX($X:$X,MATCH($AC2269,$P:$P,0)),","),0),"")</f>
        <v/>
      </c>
    </row>
    <row r="2277" spans="30:30" x14ac:dyDescent="0.25">
      <c r="AD2277" t="str">
        <f>IFERROR(IF(MATCH($AC2269,$P:$P,0)&gt;0,CONCATENATE("video: ",IF(OR(INDEX($Y:$Y,MATCH($AC2269,$P:$P,0))=0,INDEX($Y:$Y,MATCH($AC2269,$P:$P,0))=" ",INDEX($Y:$Y,MATCH($AC2269,$P:$P,0))=""),CONCATENATE(CHAR(39),CHAR(39)),CONCATENATE(CHAR(39),INDEX($Y:$Y,MATCH($AC2269,$P:$P,0)),CHAR(39))),","),0),"")</f>
        <v/>
      </c>
    </row>
    <row r="2278" spans="30:30" x14ac:dyDescent="0.25">
      <c r="AD2278" t="str">
        <f>IFERROR(IF(MATCH($AC2269,$P:$P,0)&gt;0,CONCATENATE("disponible: ",INDEX($Z:$Z,MATCH($AC2269,$P:$P,0)),","),0),"")</f>
        <v/>
      </c>
    </row>
    <row r="2279" spans="30:30" x14ac:dyDescent="0.25">
      <c r="AD2279" t="str">
        <f>IFERROR(IF(MATCH($AC2269,$P:$P,0)&gt;0,"},",0),"")</f>
        <v/>
      </c>
    </row>
    <row r="2280" spans="30:30" x14ac:dyDescent="0.25">
      <c r="AD2280" t="str">
        <f>IFERROR(IF(MATCH($AC2280,$P:$P,0)&gt;0,"{",0),"")</f>
        <v/>
      </c>
    </row>
    <row r="2281" spans="30:30" x14ac:dyDescent="0.25">
      <c r="AD2281" t="str">
        <f>IFERROR(IF(MATCH($AC2280,$P:$P,0)&gt;0,CONCATENATE("id_articulo: ",$AC2280,","),0),"")</f>
        <v/>
      </c>
    </row>
    <row r="2282" spans="30:30" x14ac:dyDescent="0.25">
      <c r="AD2282" t="str">
        <f>IFERROR(IF(MATCH($AC2280,$P:$P,0)&gt;0,CONCATENATE("nombre: '",INDEX($Q:$Q,MATCH($AC2280,$P:$P,0)),"',"),0),"")</f>
        <v/>
      </c>
    </row>
    <row r="2283" spans="30:30" x14ac:dyDescent="0.25">
      <c r="AD2283" t="str">
        <f>IFERROR(IF(MATCH($AC2280,$P:$P,0)&gt;0,CONCATENATE("descripcion: '",INDEX($R:$R,MATCH($AC2280,$P:$P,0)),"',"),0),"")</f>
        <v/>
      </c>
    </row>
    <row r="2284" spans="30:30" x14ac:dyDescent="0.25">
      <c r="AD2284" t="str">
        <f>IFERROR(IF(MATCH($AC2280,$P:$P,0)&gt;0,CONCATENATE("descripcion_larga: '",INDEX($S:$S,MATCH($AC2280,$P:$P,0)),"',"),0),"")</f>
        <v/>
      </c>
    </row>
    <row r="2285" spans="30:30" x14ac:dyDescent="0.25">
      <c r="AD2285" t="str">
        <f>IFERROR(IF(MATCH($AC2280,$P:$P,0)&gt;0,CONCATENATE("id_categoria: '",INDEX($V:$V,MATCH($AC2280,$P:$P,0)),"',"),0),"")</f>
        <v/>
      </c>
    </row>
    <row r="2286" spans="30:30" x14ac:dyDescent="0.25">
      <c r="AD2286" t="str">
        <f>IFERROR(IF(MATCH($AC2280,$P:$P,0)&gt;0,CONCATENATE("id_subcategoria: '",INDEX($W:$W,MATCH($AC2280,$P:$P,0)),"',"),0),"")</f>
        <v/>
      </c>
    </row>
    <row r="2287" spans="30:30" x14ac:dyDescent="0.25">
      <c r="AD2287" t="str">
        <f>IFERROR(IF(MATCH($AC2280,$P:$P,0)&gt;0,CONCATENATE("precio: ",INDEX($X:$X,MATCH($AC2280,$P:$P,0)),","),0),"")</f>
        <v/>
      </c>
    </row>
    <row r="2288" spans="30:30" x14ac:dyDescent="0.25">
      <c r="AD2288" t="str">
        <f>IFERROR(IF(MATCH($AC2280,$P:$P,0)&gt;0,CONCATENATE("video: ",IF(OR(INDEX($Y:$Y,MATCH($AC2280,$P:$P,0))=0,INDEX($Y:$Y,MATCH($AC2280,$P:$P,0))=" ",INDEX($Y:$Y,MATCH($AC2280,$P:$P,0))=""),CONCATENATE(CHAR(39),CHAR(39)),CONCATENATE(CHAR(39),INDEX($Y:$Y,MATCH($AC2280,$P:$P,0)),CHAR(39))),","),0),"")</f>
        <v/>
      </c>
    </row>
    <row r="2289" spans="30:30" x14ac:dyDescent="0.25">
      <c r="AD2289" t="str">
        <f>IFERROR(IF(MATCH($AC2280,$P:$P,0)&gt;0,CONCATENATE("disponible: ",INDEX($Z:$Z,MATCH($AC2280,$P:$P,0)),","),0),"")</f>
        <v/>
      </c>
    </row>
    <row r="2290" spans="30:30" x14ac:dyDescent="0.25">
      <c r="AD2290" t="str">
        <f>IFERROR(IF(MATCH($AC2280,$P:$P,0)&gt;0,"},",0),"")</f>
        <v/>
      </c>
    </row>
    <row r="2291" spans="30:30" x14ac:dyDescent="0.25">
      <c r="AD2291" t="str">
        <f>IFERROR(IF(MATCH($AC2291,$P:$P,0)&gt;0,"{",0),"")</f>
        <v/>
      </c>
    </row>
    <row r="2292" spans="30:30" x14ac:dyDescent="0.25">
      <c r="AD2292" t="str">
        <f>IFERROR(IF(MATCH($AC2291,$P:$P,0)&gt;0,CONCATENATE("id_articulo: ",$AC2291,","),0),"")</f>
        <v/>
      </c>
    </row>
    <row r="2293" spans="30:30" x14ac:dyDescent="0.25">
      <c r="AD2293" t="str">
        <f>IFERROR(IF(MATCH($AC2291,$P:$P,0)&gt;0,CONCATENATE("nombre: '",INDEX($Q:$Q,MATCH($AC2291,$P:$P,0)),"',"),0),"")</f>
        <v/>
      </c>
    </row>
    <row r="2294" spans="30:30" x14ac:dyDescent="0.25">
      <c r="AD2294" t="str">
        <f>IFERROR(IF(MATCH($AC2291,$P:$P,0)&gt;0,CONCATENATE("descripcion: '",INDEX($R:$R,MATCH($AC2291,$P:$P,0)),"',"),0),"")</f>
        <v/>
      </c>
    </row>
    <row r="2295" spans="30:30" x14ac:dyDescent="0.25">
      <c r="AD2295" t="str">
        <f>IFERROR(IF(MATCH($AC2291,$P:$P,0)&gt;0,CONCATENATE("descripcion_larga: '",INDEX($S:$S,MATCH($AC2291,$P:$P,0)),"',"),0),"")</f>
        <v/>
      </c>
    </row>
    <row r="2296" spans="30:30" x14ac:dyDescent="0.25">
      <c r="AD2296" t="str">
        <f>IFERROR(IF(MATCH($AC2291,$P:$P,0)&gt;0,CONCATENATE("id_categoria: '",INDEX($V:$V,MATCH($AC2291,$P:$P,0)),"',"),0),"")</f>
        <v/>
      </c>
    </row>
    <row r="2297" spans="30:30" x14ac:dyDescent="0.25">
      <c r="AD2297" t="str">
        <f>IFERROR(IF(MATCH($AC2291,$P:$P,0)&gt;0,CONCATENATE("id_subcategoria: '",INDEX($W:$W,MATCH($AC2291,$P:$P,0)),"',"),0),"")</f>
        <v/>
      </c>
    </row>
    <row r="2298" spans="30:30" x14ac:dyDescent="0.25">
      <c r="AD2298" t="str">
        <f>IFERROR(IF(MATCH($AC2291,$P:$P,0)&gt;0,CONCATENATE("precio: ",INDEX($X:$X,MATCH($AC2291,$P:$P,0)),","),0),"")</f>
        <v/>
      </c>
    </row>
    <row r="2299" spans="30:30" x14ac:dyDescent="0.25">
      <c r="AD2299" t="str">
        <f>IFERROR(IF(MATCH($AC2291,$P:$P,0)&gt;0,CONCATENATE("video: ",IF(OR(INDEX($Y:$Y,MATCH($AC2291,$P:$P,0))=0,INDEX($Y:$Y,MATCH($AC2291,$P:$P,0))=" ",INDEX($Y:$Y,MATCH($AC2291,$P:$P,0))=""),CONCATENATE(CHAR(39),CHAR(39)),CONCATENATE(CHAR(39),INDEX($Y:$Y,MATCH($AC2291,$P:$P,0)),CHAR(39))),","),0),"")</f>
        <v/>
      </c>
    </row>
    <row r="2300" spans="30:30" x14ac:dyDescent="0.25">
      <c r="AD2300" t="str">
        <f>IFERROR(IF(MATCH($AC2291,$P:$P,0)&gt;0,CONCATENATE("disponible: ",INDEX($Z:$Z,MATCH($AC2291,$P:$P,0)),","),0),"")</f>
        <v/>
      </c>
    </row>
    <row r="2301" spans="30:30" x14ac:dyDescent="0.25">
      <c r="AD2301" t="str">
        <f>IFERROR(IF(MATCH($AC2291,$P:$P,0)&gt;0,"},",0),"")</f>
        <v/>
      </c>
    </row>
    <row r="2302" spans="30:30" x14ac:dyDescent="0.25">
      <c r="AD2302" t="str">
        <f>IFERROR(IF(MATCH($AC2302,$P:$P,0)&gt;0,"{",0),"")</f>
        <v/>
      </c>
    </row>
    <row r="2303" spans="30:30" x14ac:dyDescent="0.25">
      <c r="AD2303" t="str">
        <f>IFERROR(IF(MATCH($AC2302,$P:$P,0)&gt;0,CONCATENATE("id_articulo: ",$AC2302,","),0),"")</f>
        <v/>
      </c>
    </row>
    <row r="2304" spans="30:30" x14ac:dyDescent="0.25">
      <c r="AD2304" t="str">
        <f>IFERROR(IF(MATCH($AC2302,$P:$P,0)&gt;0,CONCATENATE("nombre: '",INDEX($Q:$Q,MATCH($AC2302,$P:$P,0)),"',"),0),"")</f>
        <v/>
      </c>
    </row>
    <row r="2305" spans="30:30" x14ac:dyDescent="0.25">
      <c r="AD2305" t="str">
        <f>IFERROR(IF(MATCH($AC2302,$P:$P,0)&gt;0,CONCATENATE("descripcion: '",INDEX($R:$R,MATCH($AC2302,$P:$P,0)),"',"),0),"")</f>
        <v/>
      </c>
    </row>
    <row r="2306" spans="30:30" x14ac:dyDescent="0.25">
      <c r="AD2306" t="str">
        <f>IFERROR(IF(MATCH($AC2302,$P:$P,0)&gt;0,CONCATENATE("descripcion_larga: '",INDEX($S:$S,MATCH($AC2302,$P:$P,0)),"',"),0),"")</f>
        <v/>
      </c>
    </row>
    <row r="2307" spans="30:30" x14ac:dyDescent="0.25">
      <c r="AD2307" t="str">
        <f>IFERROR(IF(MATCH($AC2302,$P:$P,0)&gt;0,CONCATENATE("id_categoria: '",INDEX($V:$V,MATCH($AC2302,$P:$P,0)),"',"),0),"")</f>
        <v/>
      </c>
    </row>
    <row r="2308" spans="30:30" x14ac:dyDescent="0.25">
      <c r="AD2308" t="str">
        <f>IFERROR(IF(MATCH($AC2302,$P:$P,0)&gt;0,CONCATENATE("id_subcategoria: '",INDEX($W:$W,MATCH($AC2302,$P:$P,0)),"',"),0),"")</f>
        <v/>
      </c>
    </row>
    <row r="2309" spans="30:30" x14ac:dyDescent="0.25">
      <c r="AD2309" t="str">
        <f>IFERROR(IF(MATCH($AC2302,$P:$P,0)&gt;0,CONCATENATE("precio: ",INDEX($X:$X,MATCH($AC2302,$P:$P,0)),","),0),"")</f>
        <v/>
      </c>
    </row>
    <row r="2310" spans="30:30" x14ac:dyDescent="0.25">
      <c r="AD2310" t="str">
        <f>IFERROR(IF(MATCH($AC2302,$P:$P,0)&gt;0,CONCATENATE("video: ",IF(OR(INDEX($Y:$Y,MATCH($AC2302,$P:$P,0))=0,INDEX($Y:$Y,MATCH($AC2302,$P:$P,0))=" ",INDEX($Y:$Y,MATCH($AC2302,$P:$P,0))=""),CONCATENATE(CHAR(39),CHAR(39)),CONCATENATE(CHAR(39),INDEX($Y:$Y,MATCH($AC2302,$P:$P,0)),CHAR(39))),","),0),"")</f>
        <v/>
      </c>
    </row>
    <row r="2311" spans="30:30" x14ac:dyDescent="0.25">
      <c r="AD2311" t="str">
        <f>IFERROR(IF(MATCH($AC2302,$P:$P,0)&gt;0,CONCATENATE("disponible: ",INDEX($Z:$Z,MATCH($AC2302,$P:$P,0)),","),0),"")</f>
        <v/>
      </c>
    </row>
    <row r="2312" spans="30:30" x14ac:dyDescent="0.25">
      <c r="AD2312" t="str">
        <f>IFERROR(IF(MATCH($AC2302,$P:$P,0)&gt;0,"},",0),"")</f>
        <v/>
      </c>
    </row>
    <row r="2313" spans="30:30" x14ac:dyDescent="0.25">
      <c r="AD2313" t="str">
        <f>IFERROR(IF(MATCH($AC2313,$P:$P,0)&gt;0,"{",0),"")</f>
        <v/>
      </c>
    </row>
    <row r="2314" spans="30:30" x14ac:dyDescent="0.25">
      <c r="AD2314" t="str">
        <f>IFERROR(IF(MATCH($AC2313,$P:$P,0)&gt;0,CONCATENATE("id_articulo: ",$AC2313,","),0),"")</f>
        <v/>
      </c>
    </row>
    <row r="2315" spans="30:30" x14ac:dyDescent="0.25">
      <c r="AD2315" t="str">
        <f>IFERROR(IF(MATCH($AC2313,$P:$P,0)&gt;0,CONCATENATE("nombre: '",INDEX($Q:$Q,MATCH($AC2313,$P:$P,0)),"',"),0),"")</f>
        <v/>
      </c>
    </row>
    <row r="2316" spans="30:30" x14ac:dyDescent="0.25">
      <c r="AD2316" t="str">
        <f>IFERROR(IF(MATCH($AC2313,$P:$P,0)&gt;0,CONCATENATE("descripcion: '",INDEX($R:$R,MATCH($AC2313,$P:$P,0)),"',"),0),"")</f>
        <v/>
      </c>
    </row>
    <row r="2317" spans="30:30" x14ac:dyDescent="0.25">
      <c r="AD2317" t="str">
        <f>IFERROR(IF(MATCH($AC2313,$P:$P,0)&gt;0,CONCATENATE("descripcion_larga: '",INDEX($S:$S,MATCH($AC2313,$P:$P,0)),"',"),0),"")</f>
        <v/>
      </c>
    </row>
    <row r="2318" spans="30:30" x14ac:dyDescent="0.25">
      <c r="AD2318" t="str">
        <f>IFERROR(IF(MATCH($AC2313,$P:$P,0)&gt;0,CONCATENATE("id_categoria: '",INDEX($V:$V,MATCH($AC2313,$P:$P,0)),"',"),0),"")</f>
        <v/>
      </c>
    </row>
    <row r="2319" spans="30:30" x14ac:dyDescent="0.25">
      <c r="AD2319" t="str">
        <f>IFERROR(IF(MATCH($AC2313,$P:$P,0)&gt;0,CONCATENATE("id_subcategoria: '",INDEX($W:$W,MATCH($AC2313,$P:$P,0)),"',"),0),"")</f>
        <v/>
      </c>
    </row>
    <row r="2320" spans="30:30" x14ac:dyDescent="0.25">
      <c r="AD2320" t="str">
        <f>IFERROR(IF(MATCH($AC2313,$P:$P,0)&gt;0,CONCATENATE("precio: ",INDEX($X:$X,MATCH($AC2313,$P:$P,0)),","),0),"")</f>
        <v/>
      </c>
    </row>
    <row r="2321" spans="30:30" x14ac:dyDescent="0.25">
      <c r="AD2321" t="str">
        <f>IFERROR(IF(MATCH($AC2313,$P:$P,0)&gt;0,CONCATENATE("video: ",IF(OR(INDEX($Y:$Y,MATCH($AC2313,$P:$P,0))=0,INDEX($Y:$Y,MATCH($AC2313,$P:$P,0))=" ",INDEX($Y:$Y,MATCH($AC2313,$P:$P,0))=""),CONCATENATE(CHAR(39),CHAR(39)),CONCATENATE(CHAR(39),INDEX($Y:$Y,MATCH($AC2313,$P:$P,0)),CHAR(39))),","),0),"")</f>
        <v/>
      </c>
    </row>
    <row r="2322" spans="30:30" x14ac:dyDescent="0.25">
      <c r="AD2322" t="str">
        <f>IFERROR(IF(MATCH($AC2313,$P:$P,0)&gt;0,CONCATENATE("disponible: ",INDEX($Z:$Z,MATCH($AC2313,$P:$P,0)),","),0),"")</f>
        <v/>
      </c>
    </row>
    <row r="2323" spans="30:30" x14ac:dyDescent="0.25">
      <c r="AD2323" t="str">
        <f>IFERROR(IF(MATCH($AC2313,$P:$P,0)&gt;0,"},",0),"")</f>
        <v/>
      </c>
    </row>
    <row r="2324" spans="30:30" x14ac:dyDescent="0.25">
      <c r="AD2324" t="str">
        <f>IFERROR(IF(MATCH($AC2324,$P:$P,0)&gt;0,"{",0),"")</f>
        <v/>
      </c>
    </row>
    <row r="2325" spans="30:30" x14ac:dyDescent="0.25">
      <c r="AD2325" t="str">
        <f>IFERROR(IF(MATCH($AC2324,$P:$P,0)&gt;0,CONCATENATE("id_articulo: ",$AC2324,","),0),"")</f>
        <v/>
      </c>
    </row>
    <row r="2326" spans="30:30" x14ac:dyDescent="0.25">
      <c r="AD2326" t="str">
        <f>IFERROR(IF(MATCH($AC2324,$P:$P,0)&gt;0,CONCATENATE("nombre: '",INDEX($Q:$Q,MATCH($AC2324,$P:$P,0)),"',"),0),"")</f>
        <v/>
      </c>
    </row>
    <row r="2327" spans="30:30" x14ac:dyDescent="0.25">
      <c r="AD2327" t="str">
        <f>IFERROR(IF(MATCH($AC2324,$P:$P,0)&gt;0,CONCATENATE("descripcion: '",INDEX($R:$R,MATCH($AC2324,$P:$P,0)),"',"),0),"")</f>
        <v/>
      </c>
    </row>
    <row r="2328" spans="30:30" x14ac:dyDescent="0.25">
      <c r="AD2328" t="str">
        <f>IFERROR(IF(MATCH($AC2324,$P:$P,0)&gt;0,CONCATENATE("descripcion_larga: '",INDEX($S:$S,MATCH($AC2324,$P:$P,0)),"',"),0),"")</f>
        <v/>
      </c>
    </row>
    <row r="2329" spans="30:30" x14ac:dyDescent="0.25">
      <c r="AD2329" t="str">
        <f>IFERROR(IF(MATCH($AC2324,$P:$P,0)&gt;0,CONCATENATE("id_categoria: '",INDEX($V:$V,MATCH($AC2324,$P:$P,0)),"',"),0),"")</f>
        <v/>
      </c>
    </row>
    <row r="2330" spans="30:30" x14ac:dyDescent="0.25">
      <c r="AD2330" t="str">
        <f>IFERROR(IF(MATCH($AC2324,$P:$P,0)&gt;0,CONCATENATE("id_subcategoria: '",INDEX($W:$W,MATCH($AC2324,$P:$P,0)),"',"),0),"")</f>
        <v/>
      </c>
    </row>
    <row r="2331" spans="30:30" x14ac:dyDescent="0.25">
      <c r="AD2331" t="str">
        <f>IFERROR(IF(MATCH($AC2324,$P:$P,0)&gt;0,CONCATENATE("precio: ",INDEX($X:$X,MATCH($AC2324,$P:$P,0)),","),0),"")</f>
        <v/>
      </c>
    </row>
    <row r="2332" spans="30:30" x14ac:dyDescent="0.25">
      <c r="AD2332" t="str">
        <f>IFERROR(IF(MATCH($AC2324,$P:$P,0)&gt;0,CONCATENATE("video: ",IF(OR(INDEX($Y:$Y,MATCH($AC2324,$P:$P,0))=0,INDEX($Y:$Y,MATCH($AC2324,$P:$P,0))=" ",INDEX($Y:$Y,MATCH($AC2324,$P:$P,0))=""),CONCATENATE(CHAR(39),CHAR(39)),CONCATENATE(CHAR(39),INDEX($Y:$Y,MATCH($AC2324,$P:$P,0)),CHAR(39))),","),0),"")</f>
        <v/>
      </c>
    </row>
    <row r="2333" spans="30:30" x14ac:dyDescent="0.25">
      <c r="AD2333" t="str">
        <f>IFERROR(IF(MATCH($AC2324,$P:$P,0)&gt;0,CONCATENATE("disponible: ",INDEX($Z:$Z,MATCH($AC2324,$P:$P,0)),","),0),"")</f>
        <v/>
      </c>
    </row>
    <row r="2334" spans="30:30" x14ac:dyDescent="0.25">
      <c r="AD2334" t="str">
        <f>IFERROR(IF(MATCH($AC2324,$P:$P,0)&gt;0,"},",0),"")</f>
        <v/>
      </c>
    </row>
    <row r="2335" spans="30:30" x14ac:dyDescent="0.25">
      <c r="AD2335" t="str">
        <f>IFERROR(IF(MATCH($AC2335,$P:$P,0)&gt;0,"{",0),"")</f>
        <v/>
      </c>
    </row>
    <row r="2336" spans="30:30" x14ac:dyDescent="0.25">
      <c r="AD2336" t="str">
        <f>IFERROR(IF(MATCH($AC2335,$P:$P,0)&gt;0,CONCATENATE("id_articulo: ",$AC2335,","),0),"")</f>
        <v/>
      </c>
    </row>
    <row r="2337" spans="30:30" x14ac:dyDescent="0.25">
      <c r="AD2337" t="str">
        <f>IFERROR(IF(MATCH($AC2335,$P:$P,0)&gt;0,CONCATENATE("nombre: '",INDEX($Q:$Q,MATCH($AC2335,$P:$P,0)),"',"),0),"")</f>
        <v/>
      </c>
    </row>
    <row r="2338" spans="30:30" x14ac:dyDescent="0.25">
      <c r="AD2338" t="str">
        <f>IFERROR(IF(MATCH($AC2335,$P:$P,0)&gt;0,CONCATENATE("descripcion: '",INDEX($R:$R,MATCH($AC2335,$P:$P,0)),"',"),0),"")</f>
        <v/>
      </c>
    </row>
    <row r="2339" spans="30:30" x14ac:dyDescent="0.25">
      <c r="AD2339" t="str">
        <f>IFERROR(IF(MATCH($AC2335,$P:$P,0)&gt;0,CONCATENATE("descripcion_larga: '",INDEX($S:$S,MATCH($AC2335,$P:$P,0)),"',"),0),"")</f>
        <v/>
      </c>
    </row>
    <row r="2340" spans="30:30" x14ac:dyDescent="0.25">
      <c r="AD2340" t="str">
        <f>IFERROR(IF(MATCH($AC2335,$P:$P,0)&gt;0,CONCATENATE("id_categoria: '",INDEX($V:$V,MATCH($AC2335,$P:$P,0)),"',"),0),"")</f>
        <v/>
      </c>
    </row>
    <row r="2341" spans="30:30" x14ac:dyDescent="0.25">
      <c r="AD2341" t="str">
        <f>IFERROR(IF(MATCH($AC2335,$P:$P,0)&gt;0,CONCATENATE("id_subcategoria: '",INDEX($W:$W,MATCH($AC2335,$P:$P,0)),"',"),0),"")</f>
        <v/>
      </c>
    </row>
    <row r="2342" spans="30:30" x14ac:dyDescent="0.25">
      <c r="AD2342" t="str">
        <f>IFERROR(IF(MATCH($AC2335,$P:$P,0)&gt;0,CONCATENATE("precio: ",INDEX($X:$X,MATCH($AC2335,$P:$P,0)),","),0),"")</f>
        <v/>
      </c>
    </row>
    <row r="2343" spans="30:30" x14ac:dyDescent="0.25">
      <c r="AD2343" t="str">
        <f>IFERROR(IF(MATCH($AC2335,$P:$P,0)&gt;0,CONCATENATE("video: ",IF(OR(INDEX($Y:$Y,MATCH($AC2335,$P:$P,0))=0,INDEX($Y:$Y,MATCH($AC2335,$P:$P,0))=" ",INDEX($Y:$Y,MATCH($AC2335,$P:$P,0))=""),CONCATENATE(CHAR(39),CHAR(39)),CONCATENATE(CHAR(39),INDEX($Y:$Y,MATCH($AC2335,$P:$P,0)),CHAR(39))),","),0),"")</f>
        <v/>
      </c>
    </row>
    <row r="2344" spans="30:30" x14ac:dyDescent="0.25">
      <c r="AD2344" t="str">
        <f>IFERROR(IF(MATCH($AC2335,$P:$P,0)&gt;0,CONCATENATE("disponible: ",INDEX($Z:$Z,MATCH($AC2335,$P:$P,0)),","),0),"")</f>
        <v/>
      </c>
    </row>
    <row r="2345" spans="30:30" x14ac:dyDescent="0.25">
      <c r="AD2345" t="str">
        <f>IFERROR(IF(MATCH($AC2335,$P:$P,0)&gt;0,"},",0),"")</f>
        <v/>
      </c>
    </row>
    <row r="2346" spans="30:30" x14ac:dyDescent="0.25">
      <c r="AD2346" t="str">
        <f>IFERROR(IF(MATCH($AC2346,$P:$P,0)&gt;0,"{",0),"")</f>
        <v/>
      </c>
    </row>
    <row r="2347" spans="30:30" x14ac:dyDescent="0.25">
      <c r="AD2347" t="str">
        <f>IFERROR(IF(MATCH($AC2346,$P:$P,0)&gt;0,CONCATENATE("id_articulo: ",$AC2346,","),0),"")</f>
        <v/>
      </c>
    </row>
    <row r="2348" spans="30:30" x14ac:dyDescent="0.25">
      <c r="AD2348" t="str">
        <f>IFERROR(IF(MATCH($AC2346,$P:$P,0)&gt;0,CONCATENATE("nombre: '",INDEX($Q:$Q,MATCH($AC2346,$P:$P,0)),"',"),0),"")</f>
        <v/>
      </c>
    </row>
    <row r="2349" spans="30:30" x14ac:dyDescent="0.25">
      <c r="AD2349" t="str">
        <f>IFERROR(IF(MATCH($AC2346,$P:$P,0)&gt;0,CONCATENATE("descripcion: '",INDEX($R:$R,MATCH($AC2346,$P:$P,0)),"',"),0),"")</f>
        <v/>
      </c>
    </row>
    <row r="2350" spans="30:30" x14ac:dyDescent="0.25">
      <c r="AD2350" t="str">
        <f>IFERROR(IF(MATCH($AC2346,$P:$P,0)&gt;0,CONCATENATE("descripcion_larga: '",INDEX($S:$S,MATCH($AC2346,$P:$P,0)),"',"),0),"")</f>
        <v/>
      </c>
    </row>
    <row r="2351" spans="30:30" x14ac:dyDescent="0.25">
      <c r="AD2351" t="str">
        <f>IFERROR(IF(MATCH($AC2346,$P:$P,0)&gt;0,CONCATENATE("id_categoria: '",INDEX($V:$V,MATCH($AC2346,$P:$P,0)),"',"),0),"")</f>
        <v/>
      </c>
    </row>
    <row r="2352" spans="30:30" x14ac:dyDescent="0.25">
      <c r="AD2352" t="str">
        <f>IFERROR(IF(MATCH($AC2346,$P:$P,0)&gt;0,CONCATENATE("id_subcategoria: '",INDEX($W:$W,MATCH($AC2346,$P:$P,0)),"',"),0),"")</f>
        <v/>
      </c>
    </row>
    <row r="2353" spans="30:30" x14ac:dyDescent="0.25">
      <c r="AD2353" t="str">
        <f>IFERROR(IF(MATCH($AC2346,$P:$P,0)&gt;0,CONCATENATE("precio: ",INDEX($X:$X,MATCH($AC2346,$P:$P,0)),","),0),"")</f>
        <v/>
      </c>
    </row>
    <row r="2354" spans="30:30" x14ac:dyDescent="0.25">
      <c r="AD2354" t="str">
        <f>IFERROR(IF(MATCH($AC2346,$P:$P,0)&gt;0,CONCATENATE("video: ",IF(OR(INDEX($Y:$Y,MATCH($AC2346,$P:$P,0))=0,INDEX($Y:$Y,MATCH($AC2346,$P:$P,0))=" ",INDEX($Y:$Y,MATCH($AC2346,$P:$P,0))=""),CONCATENATE(CHAR(39),CHAR(39)),CONCATENATE(CHAR(39),INDEX($Y:$Y,MATCH($AC2346,$P:$P,0)),CHAR(39))),","),0),"")</f>
        <v/>
      </c>
    </row>
    <row r="2355" spans="30:30" x14ac:dyDescent="0.25">
      <c r="AD2355" t="str">
        <f>IFERROR(IF(MATCH($AC2346,$P:$P,0)&gt;0,CONCATENATE("disponible: ",INDEX($Z:$Z,MATCH($AC2346,$P:$P,0)),","),0),"")</f>
        <v/>
      </c>
    </row>
    <row r="2356" spans="30:30" x14ac:dyDescent="0.25">
      <c r="AD2356" t="str">
        <f>IFERROR(IF(MATCH($AC2346,$P:$P,0)&gt;0,"},",0),"")</f>
        <v/>
      </c>
    </row>
    <row r="2357" spans="30:30" x14ac:dyDescent="0.25">
      <c r="AD2357" t="str">
        <f>IFERROR(IF(MATCH($AC2357,$P:$P,0)&gt;0,"{",0),"")</f>
        <v/>
      </c>
    </row>
    <row r="2358" spans="30:30" x14ac:dyDescent="0.25">
      <c r="AD2358" t="str">
        <f>IFERROR(IF(MATCH($AC2357,$P:$P,0)&gt;0,CONCATENATE("id_articulo: ",$AC2357,","),0),"")</f>
        <v/>
      </c>
    </row>
    <row r="2359" spans="30:30" x14ac:dyDescent="0.25">
      <c r="AD2359" t="str">
        <f>IFERROR(IF(MATCH($AC2357,$P:$P,0)&gt;0,CONCATENATE("nombre: '",INDEX($Q:$Q,MATCH($AC2357,$P:$P,0)),"',"),0),"")</f>
        <v/>
      </c>
    </row>
    <row r="2360" spans="30:30" x14ac:dyDescent="0.25">
      <c r="AD2360" t="str">
        <f>IFERROR(IF(MATCH($AC2357,$P:$P,0)&gt;0,CONCATENATE("descripcion: '",INDEX($R:$R,MATCH($AC2357,$P:$P,0)),"',"),0),"")</f>
        <v/>
      </c>
    </row>
    <row r="2361" spans="30:30" x14ac:dyDescent="0.25">
      <c r="AD2361" t="str">
        <f>IFERROR(IF(MATCH($AC2357,$P:$P,0)&gt;0,CONCATENATE("descripcion_larga: '",INDEX($S:$S,MATCH($AC2357,$P:$P,0)),"',"),0),"")</f>
        <v/>
      </c>
    </row>
    <row r="2362" spans="30:30" x14ac:dyDescent="0.25">
      <c r="AD2362" t="str">
        <f>IFERROR(IF(MATCH($AC2357,$P:$P,0)&gt;0,CONCATENATE("id_categoria: '",INDEX($V:$V,MATCH($AC2357,$P:$P,0)),"',"),0),"")</f>
        <v/>
      </c>
    </row>
    <row r="2363" spans="30:30" x14ac:dyDescent="0.25">
      <c r="AD2363" t="str">
        <f>IFERROR(IF(MATCH($AC2357,$P:$P,0)&gt;0,CONCATENATE("id_subcategoria: '",INDEX($W:$W,MATCH($AC2357,$P:$P,0)),"',"),0),"")</f>
        <v/>
      </c>
    </row>
    <row r="2364" spans="30:30" x14ac:dyDescent="0.25">
      <c r="AD2364" t="str">
        <f>IFERROR(IF(MATCH($AC2357,$P:$P,0)&gt;0,CONCATENATE("precio: ",INDEX($X:$X,MATCH($AC2357,$P:$P,0)),","),0),"")</f>
        <v/>
      </c>
    </row>
    <row r="2365" spans="30:30" x14ac:dyDescent="0.25">
      <c r="AD2365" t="str">
        <f>IFERROR(IF(MATCH($AC2357,$P:$P,0)&gt;0,CONCATENATE("video: ",IF(OR(INDEX($Y:$Y,MATCH($AC2357,$P:$P,0))=0,INDEX($Y:$Y,MATCH($AC2357,$P:$P,0))=" ",INDEX($Y:$Y,MATCH($AC2357,$P:$P,0))=""),CONCATENATE(CHAR(39),CHAR(39)),CONCATENATE(CHAR(39),INDEX($Y:$Y,MATCH($AC2357,$P:$P,0)),CHAR(39))),","),0),"")</f>
        <v/>
      </c>
    </row>
    <row r="2366" spans="30:30" x14ac:dyDescent="0.25">
      <c r="AD2366" t="str">
        <f>IFERROR(IF(MATCH($AC2357,$P:$P,0)&gt;0,CONCATENATE("disponible: ",INDEX($Z:$Z,MATCH($AC2357,$P:$P,0)),","),0),"")</f>
        <v/>
      </c>
    </row>
    <row r="2367" spans="30:30" x14ac:dyDescent="0.25">
      <c r="AD2367" t="str">
        <f>IFERROR(IF(MATCH($AC2357,$P:$P,0)&gt;0,"},",0),"")</f>
        <v/>
      </c>
    </row>
    <row r="2368" spans="30:30" x14ac:dyDescent="0.25">
      <c r="AD2368" t="str">
        <f>IFERROR(IF(MATCH($AC2368,$P:$P,0)&gt;0,"{",0),"")</f>
        <v/>
      </c>
    </row>
    <row r="2369" spans="30:30" x14ac:dyDescent="0.25">
      <c r="AD2369" t="str">
        <f>IFERROR(IF(MATCH($AC2368,$P:$P,0)&gt;0,CONCATENATE("id_articulo: ",$AC2368,","),0),"")</f>
        <v/>
      </c>
    </row>
    <row r="2370" spans="30:30" x14ac:dyDescent="0.25">
      <c r="AD2370" t="str">
        <f>IFERROR(IF(MATCH($AC2368,$P:$P,0)&gt;0,CONCATENATE("nombre: '",INDEX($Q:$Q,MATCH($AC2368,$P:$P,0)),"',"),0),"")</f>
        <v/>
      </c>
    </row>
    <row r="2371" spans="30:30" x14ac:dyDescent="0.25">
      <c r="AD2371" t="str">
        <f>IFERROR(IF(MATCH($AC2368,$P:$P,0)&gt;0,CONCATENATE("descripcion: '",INDEX($R:$R,MATCH($AC2368,$P:$P,0)),"',"),0),"")</f>
        <v/>
      </c>
    </row>
    <row r="2372" spans="30:30" x14ac:dyDescent="0.25">
      <c r="AD2372" t="str">
        <f>IFERROR(IF(MATCH($AC2368,$P:$P,0)&gt;0,CONCATENATE("descripcion_larga: '",INDEX($S:$S,MATCH($AC2368,$P:$P,0)),"',"),0),"")</f>
        <v/>
      </c>
    </row>
    <row r="2373" spans="30:30" x14ac:dyDescent="0.25">
      <c r="AD2373" t="str">
        <f>IFERROR(IF(MATCH($AC2368,$P:$P,0)&gt;0,CONCATENATE("id_categoria: '",INDEX($V:$V,MATCH($AC2368,$P:$P,0)),"',"),0),"")</f>
        <v/>
      </c>
    </row>
    <row r="2374" spans="30:30" x14ac:dyDescent="0.25">
      <c r="AD2374" t="str">
        <f>IFERROR(IF(MATCH($AC2368,$P:$P,0)&gt;0,CONCATENATE("id_subcategoria: '",INDEX($W:$W,MATCH($AC2368,$P:$P,0)),"',"),0),"")</f>
        <v/>
      </c>
    </row>
    <row r="2375" spans="30:30" x14ac:dyDescent="0.25">
      <c r="AD2375" t="str">
        <f>IFERROR(IF(MATCH($AC2368,$P:$P,0)&gt;0,CONCATENATE("precio: ",INDEX($X:$X,MATCH($AC2368,$P:$P,0)),","),0),"")</f>
        <v/>
      </c>
    </row>
    <row r="2376" spans="30:30" x14ac:dyDescent="0.25">
      <c r="AD2376" t="str">
        <f>IFERROR(IF(MATCH($AC2368,$P:$P,0)&gt;0,CONCATENATE("video: ",IF(OR(INDEX($Y:$Y,MATCH($AC2368,$P:$P,0))=0,INDEX($Y:$Y,MATCH($AC2368,$P:$P,0))=" ",INDEX($Y:$Y,MATCH($AC2368,$P:$P,0))=""),CONCATENATE(CHAR(39),CHAR(39)),CONCATENATE(CHAR(39),INDEX($Y:$Y,MATCH($AC2368,$P:$P,0)),CHAR(39))),","),0),"")</f>
        <v/>
      </c>
    </row>
    <row r="2377" spans="30:30" x14ac:dyDescent="0.25">
      <c r="AD2377" t="str">
        <f>IFERROR(IF(MATCH($AC2368,$P:$P,0)&gt;0,CONCATENATE("disponible: ",INDEX($Z:$Z,MATCH($AC2368,$P:$P,0)),","),0),"")</f>
        <v/>
      </c>
    </row>
    <row r="2378" spans="30:30" x14ac:dyDescent="0.25">
      <c r="AD2378" t="str">
        <f>IFERROR(IF(MATCH($AC2368,$P:$P,0)&gt;0,"},",0),"")</f>
        <v/>
      </c>
    </row>
    <row r="2379" spans="30:30" x14ac:dyDescent="0.25">
      <c r="AD2379" t="str">
        <f>IFERROR(IF(MATCH($AC2379,$P:$P,0)&gt;0,"{",0),"")</f>
        <v/>
      </c>
    </row>
    <row r="2380" spans="30:30" x14ac:dyDescent="0.25">
      <c r="AD2380" t="str">
        <f>IFERROR(IF(MATCH($AC2379,$P:$P,0)&gt;0,CONCATENATE("id_articulo: ",$AC2379,","),0),"")</f>
        <v/>
      </c>
    </row>
    <row r="2381" spans="30:30" x14ac:dyDescent="0.25">
      <c r="AD2381" t="str">
        <f>IFERROR(IF(MATCH($AC2379,$P:$P,0)&gt;0,CONCATENATE("nombre: '",INDEX($Q:$Q,MATCH($AC2379,$P:$P,0)),"',"),0),"")</f>
        <v/>
      </c>
    </row>
    <row r="2382" spans="30:30" x14ac:dyDescent="0.25">
      <c r="AD2382" t="str">
        <f>IFERROR(IF(MATCH($AC2379,$P:$P,0)&gt;0,CONCATENATE("descripcion: '",INDEX($R:$R,MATCH($AC2379,$P:$P,0)),"',"),0),"")</f>
        <v/>
      </c>
    </row>
    <row r="2383" spans="30:30" x14ac:dyDescent="0.25">
      <c r="AD2383" t="str">
        <f>IFERROR(IF(MATCH($AC2379,$P:$P,0)&gt;0,CONCATENATE("descripcion_larga: '",INDEX($S:$S,MATCH($AC2379,$P:$P,0)),"',"),0),"")</f>
        <v/>
      </c>
    </row>
    <row r="2384" spans="30:30" x14ac:dyDescent="0.25">
      <c r="AD2384" t="str">
        <f>IFERROR(IF(MATCH($AC2379,$P:$P,0)&gt;0,CONCATENATE("id_categoria: '",INDEX($V:$V,MATCH($AC2379,$P:$P,0)),"',"),0),"")</f>
        <v/>
      </c>
    </row>
    <row r="2385" spans="30:30" x14ac:dyDescent="0.25">
      <c r="AD2385" t="str">
        <f>IFERROR(IF(MATCH($AC2379,$P:$P,0)&gt;0,CONCATENATE("id_subcategoria: '",INDEX($W:$W,MATCH($AC2379,$P:$P,0)),"',"),0),"")</f>
        <v/>
      </c>
    </row>
    <row r="2386" spans="30:30" x14ac:dyDescent="0.25">
      <c r="AD2386" t="str">
        <f>IFERROR(IF(MATCH($AC2379,$P:$P,0)&gt;0,CONCATENATE("precio: ",INDEX($X:$X,MATCH($AC2379,$P:$P,0)),","),0),"")</f>
        <v/>
      </c>
    </row>
    <row r="2387" spans="30:30" x14ac:dyDescent="0.25">
      <c r="AD2387" t="str">
        <f>IFERROR(IF(MATCH($AC2379,$P:$P,0)&gt;0,CONCATENATE("video: ",IF(OR(INDEX($Y:$Y,MATCH($AC2379,$P:$P,0))=0,INDEX($Y:$Y,MATCH($AC2379,$P:$P,0))=" ",INDEX($Y:$Y,MATCH($AC2379,$P:$P,0))=""),CONCATENATE(CHAR(39),CHAR(39)),CONCATENATE(CHAR(39),INDEX($Y:$Y,MATCH($AC2379,$P:$P,0)),CHAR(39))),","),0),"")</f>
        <v/>
      </c>
    </row>
    <row r="2388" spans="30:30" x14ac:dyDescent="0.25">
      <c r="AD2388" t="str">
        <f>IFERROR(IF(MATCH($AC2379,$P:$P,0)&gt;0,CONCATENATE("disponible: ",INDEX($Z:$Z,MATCH($AC2379,$P:$P,0)),","),0),"")</f>
        <v/>
      </c>
    </row>
    <row r="2389" spans="30:30" x14ac:dyDescent="0.25">
      <c r="AD2389" t="str">
        <f>IFERROR(IF(MATCH($AC2379,$P:$P,0)&gt;0,"},",0),"")</f>
        <v/>
      </c>
    </row>
    <row r="2390" spans="30:30" x14ac:dyDescent="0.25">
      <c r="AD2390" t="str">
        <f>IFERROR(IF(MATCH($AC2390,$P:$P,0)&gt;0,"{",0),"")</f>
        <v/>
      </c>
    </row>
    <row r="2391" spans="30:30" x14ac:dyDescent="0.25">
      <c r="AD2391" t="str">
        <f>IFERROR(IF(MATCH($AC2390,$P:$P,0)&gt;0,CONCATENATE("id_articulo: ",$AC2390,","),0),"")</f>
        <v/>
      </c>
    </row>
    <row r="2392" spans="30:30" x14ac:dyDescent="0.25">
      <c r="AD2392" t="str">
        <f>IFERROR(IF(MATCH($AC2390,$P:$P,0)&gt;0,CONCATENATE("nombre: '",INDEX($Q:$Q,MATCH($AC2390,$P:$P,0)),"',"),0),"")</f>
        <v/>
      </c>
    </row>
    <row r="2393" spans="30:30" x14ac:dyDescent="0.25">
      <c r="AD2393" t="str">
        <f>IFERROR(IF(MATCH($AC2390,$P:$P,0)&gt;0,CONCATENATE("descripcion: '",INDEX($R:$R,MATCH($AC2390,$P:$P,0)),"',"),0),"")</f>
        <v/>
      </c>
    </row>
    <row r="2394" spans="30:30" x14ac:dyDescent="0.25">
      <c r="AD2394" t="str">
        <f>IFERROR(IF(MATCH($AC2390,$P:$P,0)&gt;0,CONCATENATE("descripcion_larga: '",INDEX($S:$S,MATCH($AC2390,$P:$P,0)),"',"),0),"")</f>
        <v/>
      </c>
    </row>
    <row r="2395" spans="30:30" x14ac:dyDescent="0.25">
      <c r="AD2395" t="str">
        <f>IFERROR(IF(MATCH($AC2390,$P:$P,0)&gt;0,CONCATENATE("id_categoria: '",INDEX($V:$V,MATCH($AC2390,$P:$P,0)),"',"),0),"")</f>
        <v/>
      </c>
    </row>
    <row r="2396" spans="30:30" x14ac:dyDescent="0.25">
      <c r="AD2396" t="str">
        <f>IFERROR(IF(MATCH($AC2390,$P:$P,0)&gt;0,CONCATENATE("id_subcategoria: '",INDEX($W:$W,MATCH($AC2390,$P:$P,0)),"',"),0),"")</f>
        <v/>
      </c>
    </row>
    <row r="2397" spans="30:30" x14ac:dyDescent="0.25">
      <c r="AD2397" t="str">
        <f>IFERROR(IF(MATCH($AC2390,$P:$P,0)&gt;0,CONCATENATE("precio: ",INDEX($X:$X,MATCH($AC2390,$P:$P,0)),","),0),"")</f>
        <v/>
      </c>
    </row>
    <row r="2398" spans="30:30" x14ac:dyDescent="0.25">
      <c r="AD2398" t="str">
        <f>IFERROR(IF(MATCH($AC2390,$P:$P,0)&gt;0,CONCATENATE("video: ",IF(OR(INDEX($Y:$Y,MATCH($AC2390,$P:$P,0))=0,INDEX($Y:$Y,MATCH($AC2390,$P:$P,0))=" ",INDEX($Y:$Y,MATCH($AC2390,$P:$P,0))=""),CONCATENATE(CHAR(39),CHAR(39)),CONCATENATE(CHAR(39),INDEX($Y:$Y,MATCH($AC2390,$P:$P,0)),CHAR(39))),","),0),"")</f>
        <v/>
      </c>
    </row>
    <row r="2399" spans="30:30" x14ac:dyDescent="0.25">
      <c r="AD2399" t="str">
        <f>IFERROR(IF(MATCH($AC2390,$P:$P,0)&gt;0,CONCATENATE("disponible: ",INDEX($Z:$Z,MATCH($AC2390,$P:$P,0)),","),0),"")</f>
        <v/>
      </c>
    </row>
    <row r="2400" spans="30:30" x14ac:dyDescent="0.25">
      <c r="AD2400" t="str">
        <f>IFERROR(IF(MATCH($AC2390,$P:$P,0)&gt;0,"},",0),"")</f>
        <v/>
      </c>
    </row>
    <row r="2401" spans="30:30" x14ac:dyDescent="0.25">
      <c r="AD2401" t="str">
        <f>IFERROR(IF(MATCH($AC2401,$P:$P,0)&gt;0,"{",0),"")</f>
        <v/>
      </c>
    </row>
    <row r="2402" spans="30:30" x14ac:dyDescent="0.25">
      <c r="AD2402" t="str">
        <f>IFERROR(IF(MATCH($AC2401,$P:$P,0)&gt;0,CONCATENATE("id_articulo: ",$AC2401,","),0),"")</f>
        <v/>
      </c>
    </row>
    <row r="2403" spans="30:30" x14ac:dyDescent="0.25">
      <c r="AD2403" t="str">
        <f>IFERROR(IF(MATCH($AC2401,$P:$P,0)&gt;0,CONCATENATE("nombre: '",INDEX($Q:$Q,MATCH($AC2401,$P:$P,0)),"',"),0),"")</f>
        <v/>
      </c>
    </row>
    <row r="2404" spans="30:30" x14ac:dyDescent="0.25">
      <c r="AD2404" t="str">
        <f>IFERROR(IF(MATCH($AC2401,$P:$P,0)&gt;0,CONCATENATE("descripcion: '",INDEX($R:$R,MATCH($AC2401,$P:$P,0)),"',"),0),"")</f>
        <v/>
      </c>
    </row>
    <row r="2405" spans="30:30" x14ac:dyDescent="0.25">
      <c r="AD2405" t="str">
        <f>IFERROR(IF(MATCH($AC2401,$P:$P,0)&gt;0,CONCATENATE("descripcion_larga: '",INDEX($S:$S,MATCH($AC2401,$P:$P,0)),"',"),0),"")</f>
        <v/>
      </c>
    </row>
    <row r="2406" spans="30:30" x14ac:dyDescent="0.25">
      <c r="AD2406" t="str">
        <f>IFERROR(IF(MATCH($AC2401,$P:$P,0)&gt;0,CONCATENATE("id_categoria: '",INDEX($V:$V,MATCH($AC2401,$P:$P,0)),"',"),0),"")</f>
        <v/>
      </c>
    </row>
    <row r="2407" spans="30:30" x14ac:dyDescent="0.25">
      <c r="AD2407" t="str">
        <f>IFERROR(IF(MATCH($AC2401,$P:$P,0)&gt;0,CONCATENATE("id_subcategoria: '",INDEX($W:$W,MATCH($AC2401,$P:$P,0)),"',"),0),"")</f>
        <v/>
      </c>
    </row>
    <row r="2408" spans="30:30" x14ac:dyDescent="0.25">
      <c r="AD2408" t="str">
        <f>IFERROR(IF(MATCH($AC2401,$P:$P,0)&gt;0,CONCATENATE("precio: ",INDEX($X:$X,MATCH($AC2401,$P:$P,0)),","),0),"")</f>
        <v/>
      </c>
    </row>
    <row r="2409" spans="30:30" x14ac:dyDescent="0.25">
      <c r="AD2409" t="str">
        <f>IFERROR(IF(MATCH($AC2401,$P:$P,0)&gt;0,CONCATENATE("video: ",IF(OR(INDEX($Y:$Y,MATCH($AC2401,$P:$P,0))=0,INDEX($Y:$Y,MATCH($AC2401,$P:$P,0))=" ",INDEX($Y:$Y,MATCH($AC2401,$P:$P,0))=""),CONCATENATE(CHAR(39),CHAR(39)),CONCATENATE(CHAR(39),INDEX($Y:$Y,MATCH($AC2401,$P:$P,0)),CHAR(39))),","),0),"")</f>
        <v/>
      </c>
    </row>
    <row r="2410" spans="30:30" x14ac:dyDescent="0.25">
      <c r="AD2410" t="str">
        <f>IFERROR(IF(MATCH($AC2401,$P:$P,0)&gt;0,CONCATENATE("disponible: ",INDEX($Z:$Z,MATCH($AC2401,$P:$P,0)),","),0),"")</f>
        <v/>
      </c>
    </row>
    <row r="2411" spans="30:30" x14ac:dyDescent="0.25">
      <c r="AD2411" t="str">
        <f>IFERROR(IF(MATCH($AC2401,$P:$P,0)&gt;0,"},",0),"")</f>
        <v/>
      </c>
    </row>
    <row r="2412" spans="30:30" x14ac:dyDescent="0.25">
      <c r="AD2412" t="str">
        <f>IFERROR(IF(MATCH($AC2412,$P:$P,0)&gt;0,"{",0),"")</f>
        <v/>
      </c>
    </row>
    <row r="2413" spans="30:30" x14ac:dyDescent="0.25">
      <c r="AD2413" t="str">
        <f>IFERROR(IF(MATCH($AC2412,$P:$P,0)&gt;0,CONCATENATE("id_articulo: ",$AC2412,","),0),"")</f>
        <v/>
      </c>
    </row>
    <row r="2414" spans="30:30" x14ac:dyDescent="0.25">
      <c r="AD2414" t="str">
        <f>IFERROR(IF(MATCH($AC2412,$P:$P,0)&gt;0,CONCATENATE("nombre: '",INDEX($Q:$Q,MATCH($AC2412,$P:$P,0)),"',"),0),"")</f>
        <v/>
      </c>
    </row>
    <row r="2415" spans="30:30" x14ac:dyDescent="0.25">
      <c r="AD2415" t="str">
        <f>IFERROR(IF(MATCH($AC2412,$P:$P,0)&gt;0,CONCATENATE("descripcion: '",INDEX($R:$R,MATCH($AC2412,$P:$P,0)),"',"),0),"")</f>
        <v/>
      </c>
    </row>
    <row r="2416" spans="30:30" x14ac:dyDescent="0.25">
      <c r="AD2416" t="str">
        <f>IFERROR(IF(MATCH($AC2412,$P:$P,0)&gt;0,CONCATENATE("descripcion_larga: '",INDEX($S:$S,MATCH($AC2412,$P:$P,0)),"',"),0),"")</f>
        <v/>
      </c>
    </row>
    <row r="2417" spans="30:30" x14ac:dyDescent="0.25">
      <c r="AD2417" t="str">
        <f>IFERROR(IF(MATCH($AC2412,$P:$P,0)&gt;0,CONCATENATE("id_categoria: '",INDEX($V:$V,MATCH($AC2412,$P:$P,0)),"',"),0),"")</f>
        <v/>
      </c>
    </row>
    <row r="2418" spans="30:30" x14ac:dyDescent="0.25">
      <c r="AD2418" t="str">
        <f>IFERROR(IF(MATCH($AC2412,$P:$P,0)&gt;0,CONCATENATE("id_subcategoria: '",INDEX($W:$W,MATCH($AC2412,$P:$P,0)),"',"),0),"")</f>
        <v/>
      </c>
    </row>
    <row r="2419" spans="30:30" x14ac:dyDescent="0.25">
      <c r="AD2419" t="str">
        <f>IFERROR(IF(MATCH($AC2412,$P:$P,0)&gt;0,CONCATENATE("precio: ",INDEX($X:$X,MATCH($AC2412,$P:$P,0)),","),0),"")</f>
        <v/>
      </c>
    </row>
    <row r="2420" spans="30:30" x14ac:dyDescent="0.25">
      <c r="AD2420" t="str">
        <f>IFERROR(IF(MATCH($AC2412,$P:$P,0)&gt;0,CONCATENATE("video: ",IF(OR(INDEX($Y:$Y,MATCH($AC2412,$P:$P,0))=0,INDEX($Y:$Y,MATCH($AC2412,$P:$P,0))=" ",INDEX($Y:$Y,MATCH($AC2412,$P:$P,0))=""),CONCATENATE(CHAR(39),CHAR(39)),CONCATENATE(CHAR(39),INDEX($Y:$Y,MATCH($AC2412,$P:$P,0)),CHAR(39))),","),0),"")</f>
        <v/>
      </c>
    </row>
    <row r="2421" spans="30:30" x14ac:dyDescent="0.25">
      <c r="AD2421" t="str">
        <f>IFERROR(IF(MATCH($AC2412,$P:$P,0)&gt;0,CONCATENATE("disponible: ",INDEX($Z:$Z,MATCH($AC2412,$P:$P,0)),","),0),"")</f>
        <v/>
      </c>
    </row>
    <row r="2422" spans="30:30" x14ac:dyDescent="0.25">
      <c r="AD2422" t="str">
        <f>IFERROR(IF(MATCH($AC2412,$P:$P,0)&gt;0,"},",0),"")</f>
        <v/>
      </c>
    </row>
    <row r="2423" spans="30:30" x14ac:dyDescent="0.25">
      <c r="AD2423" t="str">
        <f>IFERROR(IF(MATCH($AC2423,$P:$P,0)&gt;0,"{",0),"")</f>
        <v/>
      </c>
    </row>
    <row r="2424" spans="30:30" x14ac:dyDescent="0.25">
      <c r="AD2424" t="str">
        <f>IFERROR(IF(MATCH($AC2423,$P:$P,0)&gt;0,CONCATENATE("id_articulo: ",$AC2423,","),0),"")</f>
        <v/>
      </c>
    </row>
    <row r="2425" spans="30:30" x14ac:dyDescent="0.25">
      <c r="AD2425" t="str">
        <f>IFERROR(IF(MATCH($AC2423,$P:$P,0)&gt;0,CONCATENATE("nombre: '",INDEX($Q:$Q,MATCH($AC2423,$P:$P,0)),"',"),0),"")</f>
        <v/>
      </c>
    </row>
    <row r="2426" spans="30:30" x14ac:dyDescent="0.25">
      <c r="AD2426" t="str">
        <f>IFERROR(IF(MATCH($AC2423,$P:$P,0)&gt;0,CONCATENATE("descripcion: '",INDEX($R:$R,MATCH($AC2423,$P:$P,0)),"',"),0),"")</f>
        <v/>
      </c>
    </row>
    <row r="2427" spans="30:30" x14ac:dyDescent="0.25">
      <c r="AD2427" t="str">
        <f>IFERROR(IF(MATCH($AC2423,$P:$P,0)&gt;0,CONCATENATE("descripcion_larga: '",INDEX($S:$S,MATCH($AC2423,$P:$P,0)),"',"),0),"")</f>
        <v/>
      </c>
    </row>
    <row r="2428" spans="30:30" x14ac:dyDescent="0.25">
      <c r="AD2428" t="str">
        <f>IFERROR(IF(MATCH($AC2423,$P:$P,0)&gt;0,CONCATENATE("id_categoria: '",INDEX($V:$V,MATCH($AC2423,$P:$P,0)),"',"),0),"")</f>
        <v/>
      </c>
    </row>
    <row r="2429" spans="30:30" x14ac:dyDescent="0.25">
      <c r="AD2429" t="str">
        <f>IFERROR(IF(MATCH($AC2423,$P:$P,0)&gt;0,CONCATENATE("id_subcategoria: '",INDEX($W:$W,MATCH($AC2423,$P:$P,0)),"',"),0),"")</f>
        <v/>
      </c>
    </row>
    <row r="2430" spans="30:30" x14ac:dyDescent="0.25">
      <c r="AD2430" t="str">
        <f>IFERROR(IF(MATCH($AC2423,$P:$P,0)&gt;0,CONCATENATE("precio: ",INDEX($X:$X,MATCH($AC2423,$P:$P,0)),","),0),"")</f>
        <v/>
      </c>
    </row>
    <row r="2431" spans="30:30" x14ac:dyDescent="0.25">
      <c r="AD2431" t="str">
        <f>IFERROR(IF(MATCH($AC2423,$P:$P,0)&gt;0,CONCATENATE("video: ",IF(OR(INDEX($Y:$Y,MATCH($AC2423,$P:$P,0))=0,INDEX($Y:$Y,MATCH($AC2423,$P:$P,0))=" ",INDEX($Y:$Y,MATCH($AC2423,$P:$P,0))=""),CONCATENATE(CHAR(39),CHAR(39)),CONCATENATE(CHAR(39),INDEX($Y:$Y,MATCH($AC2423,$P:$P,0)),CHAR(39))),","),0),"")</f>
        <v/>
      </c>
    </row>
    <row r="2432" spans="30:30" x14ac:dyDescent="0.25">
      <c r="AD2432" t="str">
        <f>IFERROR(IF(MATCH($AC2423,$P:$P,0)&gt;0,CONCATENATE("disponible: ",INDEX($Z:$Z,MATCH($AC2423,$P:$P,0)),","),0),"")</f>
        <v/>
      </c>
    </row>
    <row r="2433" spans="30:30" x14ac:dyDescent="0.25">
      <c r="AD2433" t="str">
        <f>IFERROR(IF(MATCH($AC2423,$P:$P,0)&gt;0,"},",0),"")</f>
        <v/>
      </c>
    </row>
    <row r="2434" spans="30:30" x14ac:dyDescent="0.25">
      <c r="AD2434" t="str">
        <f>IFERROR(IF(MATCH($AC2434,$P:$P,0)&gt;0,"{",0),"")</f>
        <v/>
      </c>
    </row>
    <row r="2435" spans="30:30" x14ac:dyDescent="0.25">
      <c r="AD2435" t="str">
        <f>IFERROR(IF(MATCH($AC2434,$P:$P,0)&gt;0,CONCATENATE("id_articulo: ",$AC2434,","),0),"")</f>
        <v/>
      </c>
    </row>
    <row r="2436" spans="30:30" x14ac:dyDescent="0.25">
      <c r="AD2436" t="str">
        <f>IFERROR(IF(MATCH($AC2434,$P:$P,0)&gt;0,CONCATENATE("nombre: '",INDEX($Q:$Q,MATCH($AC2434,$P:$P,0)),"',"),0),"")</f>
        <v/>
      </c>
    </row>
    <row r="2437" spans="30:30" x14ac:dyDescent="0.25">
      <c r="AD2437" t="str">
        <f>IFERROR(IF(MATCH($AC2434,$P:$P,0)&gt;0,CONCATENATE("descripcion: '",INDEX($R:$R,MATCH($AC2434,$P:$P,0)),"',"),0),"")</f>
        <v/>
      </c>
    </row>
    <row r="2438" spans="30:30" x14ac:dyDescent="0.25">
      <c r="AD2438" t="str">
        <f>IFERROR(IF(MATCH($AC2434,$P:$P,0)&gt;0,CONCATENATE("descripcion_larga: '",INDEX($S:$S,MATCH($AC2434,$P:$P,0)),"',"),0),"")</f>
        <v/>
      </c>
    </row>
    <row r="2439" spans="30:30" x14ac:dyDescent="0.25">
      <c r="AD2439" t="str">
        <f>IFERROR(IF(MATCH($AC2434,$P:$P,0)&gt;0,CONCATENATE("id_categoria: '",INDEX($V:$V,MATCH($AC2434,$P:$P,0)),"',"),0),"")</f>
        <v/>
      </c>
    </row>
    <row r="2440" spans="30:30" x14ac:dyDescent="0.25">
      <c r="AD2440" t="str">
        <f>IFERROR(IF(MATCH($AC2434,$P:$P,0)&gt;0,CONCATENATE("id_subcategoria: '",INDEX($W:$W,MATCH($AC2434,$P:$P,0)),"',"),0),"")</f>
        <v/>
      </c>
    </row>
    <row r="2441" spans="30:30" x14ac:dyDescent="0.25">
      <c r="AD2441" t="str">
        <f>IFERROR(IF(MATCH($AC2434,$P:$P,0)&gt;0,CONCATENATE("precio: ",INDEX($X:$X,MATCH($AC2434,$P:$P,0)),","),0),"")</f>
        <v/>
      </c>
    </row>
    <row r="2442" spans="30:30" x14ac:dyDescent="0.25">
      <c r="AD2442" t="str">
        <f>IFERROR(IF(MATCH($AC2434,$P:$P,0)&gt;0,CONCATENATE("video: ",IF(OR(INDEX($Y:$Y,MATCH($AC2434,$P:$P,0))=0,INDEX($Y:$Y,MATCH($AC2434,$P:$P,0))=" ",INDEX($Y:$Y,MATCH($AC2434,$P:$P,0))=""),CONCATENATE(CHAR(39),CHAR(39)),CONCATENATE(CHAR(39),INDEX($Y:$Y,MATCH($AC2434,$P:$P,0)),CHAR(39))),","),0),"")</f>
        <v/>
      </c>
    </row>
    <row r="2443" spans="30:30" x14ac:dyDescent="0.25">
      <c r="AD2443" t="str">
        <f>IFERROR(IF(MATCH($AC2434,$P:$P,0)&gt;0,CONCATENATE("disponible: ",INDEX($Z:$Z,MATCH($AC2434,$P:$P,0)),","),0),"")</f>
        <v/>
      </c>
    </row>
    <row r="2444" spans="30:30" x14ac:dyDescent="0.25">
      <c r="AD2444" t="str">
        <f>IFERROR(IF(MATCH($AC2434,$P:$P,0)&gt;0,"},",0),"")</f>
        <v/>
      </c>
    </row>
    <row r="2445" spans="30:30" x14ac:dyDescent="0.25">
      <c r="AD2445" t="str">
        <f>IFERROR(IF(MATCH($AC2445,$P:$P,0)&gt;0,"{",0),"")</f>
        <v/>
      </c>
    </row>
    <row r="2446" spans="30:30" x14ac:dyDescent="0.25">
      <c r="AD2446" t="str">
        <f>IFERROR(IF(MATCH($AC2445,$P:$P,0)&gt;0,CONCATENATE("id_articulo: ",$AC2445,","),0),"")</f>
        <v/>
      </c>
    </row>
    <row r="2447" spans="30:30" x14ac:dyDescent="0.25">
      <c r="AD2447" t="str">
        <f>IFERROR(IF(MATCH($AC2445,$P:$P,0)&gt;0,CONCATENATE("nombre: '",INDEX($Q:$Q,MATCH($AC2445,$P:$P,0)),"',"),0),"")</f>
        <v/>
      </c>
    </row>
    <row r="2448" spans="30:30" x14ac:dyDescent="0.25">
      <c r="AD2448" t="str">
        <f>IFERROR(IF(MATCH($AC2445,$P:$P,0)&gt;0,CONCATENATE("descripcion: '",INDEX($R:$R,MATCH($AC2445,$P:$P,0)),"',"),0),"")</f>
        <v/>
      </c>
    </row>
    <row r="2449" spans="30:30" x14ac:dyDescent="0.25">
      <c r="AD2449" t="str">
        <f>IFERROR(IF(MATCH($AC2445,$P:$P,0)&gt;0,CONCATENATE("descripcion_larga: '",INDEX($S:$S,MATCH($AC2445,$P:$P,0)),"',"),0),"")</f>
        <v/>
      </c>
    </row>
    <row r="2450" spans="30:30" x14ac:dyDescent="0.25">
      <c r="AD2450" t="str">
        <f>IFERROR(IF(MATCH($AC2445,$P:$P,0)&gt;0,CONCATENATE("id_categoria: '",INDEX($V:$V,MATCH($AC2445,$P:$P,0)),"',"),0),"")</f>
        <v/>
      </c>
    </row>
    <row r="2451" spans="30:30" x14ac:dyDescent="0.25">
      <c r="AD2451" t="str">
        <f>IFERROR(IF(MATCH($AC2445,$P:$P,0)&gt;0,CONCATENATE("id_subcategoria: '",INDEX($W:$W,MATCH($AC2445,$P:$P,0)),"',"),0),"")</f>
        <v/>
      </c>
    </row>
    <row r="2452" spans="30:30" x14ac:dyDescent="0.25">
      <c r="AD2452" t="str">
        <f>IFERROR(IF(MATCH($AC2445,$P:$P,0)&gt;0,CONCATENATE("precio: ",INDEX($X:$X,MATCH($AC2445,$P:$P,0)),","),0),"")</f>
        <v/>
      </c>
    </row>
    <row r="2453" spans="30:30" x14ac:dyDescent="0.25">
      <c r="AD2453" t="str">
        <f>IFERROR(IF(MATCH($AC2445,$P:$P,0)&gt;0,CONCATENATE("video: ",IF(OR(INDEX($Y:$Y,MATCH($AC2445,$P:$P,0))=0,INDEX($Y:$Y,MATCH($AC2445,$P:$P,0))=" ",INDEX($Y:$Y,MATCH($AC2445,$P:$P,0))=""),CONCATENATE(CHAR(39),CHAR(39)),CONCATENATE(CHAR(39),INDEX($Y:$Y,MATCH($AC2445,$P:$P,0)),CHAR(39))),","),0),"")</f>
        <v/>
      </c>
    </row>
    <row r="2454" spans="30:30" x14ac:dyDescent="0.25">
      <c r="AD2454" t="str">
        <f>IFERROR(IF(MATCH($AC2445,$P:$P,0)&gt;0,CONCATENATE("disponible: ",INDEX($Z:$Z,MATCH($AC2445,$P:$P,0)),","),0),"")</f>
        <v/>
      </c>
    </row>
    <row r="2455" spans="30:30" x14ac:dyDescent="0.25">
      <c r="AD2455" t="str">
        <f>IFERROR(IF(MATCH($AC2445,$P:$P,0)&gt;0,"},",0),"")</f>
        <v/>
      </c>
    </row>
    <row r="2456" spans="30:30" x14ac:dyDescent="0.25">
      <c r="AD2456" t="str">
        <f>IFERROR(IF(MATCH($AC2456,$P:$P,0)&gt;0,"{",0),"")</f>
        <v/>
      </c>
    </row>
    <row r="2457" spans="30:30" x14ac:dyDescent="0.25">
      <c r="AD2457" t="str">
        <f>IFERROR(IF(MATCH($AC2456,$P:$P,0)&gt;0,CONCATENATE("id_articulo: ",$AC2456,","),0),"")</f>
        <v/>
      </c>
    </row>
    <row r="2458" spans="30:30" x14ac:dyDescent="0.25">
      <c r="AD2458" t="str">
        <f>IFERROR(IF(MATCH($AC2456,$P:$P,0)&gt;0,CONCATENATE("nombre: '",INDEX($Q:$Q,MATCH($AC2456,$P:$P,0)),"',"),0),"")</f>
        <v/>
      </c>
    </row>
    <row r="2459" spans="30:30" x14ac:dyDescent="0.25">
      <c r="AD2459" t="str">
        <f>IFERROR(IF(MATCH($AC2456,$P:$P,0)&gt;0,CONCATENATE("descripcion: '",INDEX($R:$R,MATCH($AC2456,$P:$P,0)),"',"),0),"")</f>
        <v/>
      </c>
    </row>
    <row r="2460" spans="30:30" x14ac:dyDescent="0.25">
      <c r="AD2460" t="str">
        <f>IFERROR(IF(MATCH($AC2456,$P:$P,0)&gt;0,CONCATENATE("descripcion_larga: '",INDEX($S:$S,MATCH($AC2456,$P:$P,0)),"',"),0),"")</f>
        <v/>
      </c>
    </row>
    <row r="2461" spans="30:30" x14ac:dyDescent="0.25">
      <c r="AD2461" t="str">
        <f>IFERROR(IF(MATCH($AC2456,$P:$P,0)&gt;0,CONCATENATE("id_categoria: '",INDEX($V:$V,MATCH($AC2456,$P:$P,0)),"',"),0),"")</f>
        <v/>
      </c>
    </row>
    <row r="2462" spans="30:30" x14ac:dyDescent="0.25">
      <c r="AD2462" t="str">
        <f>IFERROR(IF(MATCH($AC2456,$P:$P,0)&gt;0,CONCATENATE("id_subcategoria: '",INDEX($W:$W,MATCH($AC2456,$P:$P,0)),"',"),0),"")</f>
        <v/>
      </c>
    </row>
    <row r="2463" spans="30:30" x14ac:dyDescent="0.25">
      <c r="AD2463" t="str">
        <f>IFERROR(IF(MATCH($AC2456,$P:$P,0)&gt;0,CONCATENATE("precio: ",INDEX($X:$X,MATCH($AC2456,$P:$P,0)),","),0),"")</f>
        <v/>
      </c>
    </row>
    <row r="2464" spans="30:30" x14ac:dyDescent="0.25">
      <c r="AD2464" t="str">
        <f>IFERROR(IF(MATCH($AC2456,$P:$P,0)&gt;0,CONCATENATE("video: ",IF(OR(INDEX($Y:$Y,MATCH($AC2456,$P:$P,0))=0,INDEX($Y:$Y,MATCH($AC2456,$P:$P,0))=" ",INDEX($Y:$Y,MATCH($AC2456,$P:$P,0))=""),CONCATENATE(CHAR(39),CHAR(39)),CONCATENATE(CHAR(39),INDEX($Y:$Y,MATCH($AC2456,$P:$P,0)),CHAR(39))),","),0),"")</f>
        <v/>
      </c>
    </row>
    <row r="2465" spans="30:30" x14ac:dyDescent="0.25">
      <c r="AD2465" t="str">
        <f>IFERROR(IF(MATCH($AC2456,$P:$P,0)&gt;0,CONCATENATE("disponible: ",INDEX($Z:$Z,MATCH($AC2456,$P:$P,0)),","),0),"")</f>
        <v/>
      </c>
    </row>
    <row r="2466" spans="30:30" x14ac:dyDescent="0.25">
      <c r="AD2466" t="str">
        <f>IFERROR(IF(MATCH($AC2456,$P:$P,0)&gt;0,"},",0),"")</f>
        <v/>
      </c>
    </row>
    <row r="2467" spans="30:30" x14ac:dyDescent="0.25">
      <c r="AD2467" t="str">
        <f>IFERROR(IF(MATCH($AC2467,$P:$P,0)&gt;0,"{",0),"")</f>
        <v/>
      </c>
    </row>
    <row r="2468" spans="30:30" x14ac:dyDescent="0.25">
      <c r="AD2468" t="str">
        <f>IFERROR(IF(MATCH($AC2467,$P:$P,0)&gt;0,CONCATENATE("id_articulo: ",$AC2467,","),0),"")</f>
        <v/>
      </c>
    </row>
    <row r="2469" spans="30:30" x14ac:dyDescent="0.25">
      <c r="AD2469" t="str">
        <f>IFERROR(IF(MATCH($AC2467,$P:$P,0)&gt;0,CONCATENATE("nombre: '",INDEX($Q:$Q,MATCH($AC2467,$P:$P,0)),"',"),0),"")</f>
        <v/>
      </c>
    </row>
    <row r="2470" spans="30:30" x14ac:dyDescent="0.25">
      <c r="AD2470" t="str">
        <f>IFERROR(IF(MATCH($AC2467,$P:$P,0)&gt;0,CONCATENATE("descripcion: '",INDEX($R:$R,MATCH($AC2467,$P:$P,0)),"',"),0),"")</f>
        <v/>
      </c>
    </row>
    <row r="2471" spans="30:30" x14ac:dyDescent="0.25">
      <c r="AD2471" t="str">
        <f>IFERROR(IF(MATCH($AC2467,$P:$P,0)&gt;0,CONCATENATE("descripcion_larga: '",INDEX($S:$S,MATCH($AC2467,$P:$P,0)),"',"),0),"")</f>
        <v/>
      </c>
    </row>
    <row r="2472" spans="30:30" x14ac:dyDescent="0.25">
      <c r="AD2472" t="str">
        <f>IFERROR(IF(MATCH($AC2467,$P:$P,0)&gt;0,CONCATENATE("id_categoria: '",INDEX($V:$V,MATCH($AC2467,$P:$P,0)),"',"),0),"")</f>
        <v/>
      </c>
    </row>
    <row r="2473" spans="30:30" x14ac:dyDescent="0.25">
      <c r="AD2473" t="str">
        <f>IFERROR(IF(MATCH($AC2467,$P:$P,0)&gt;0,CONCATENATE("id_subcategoria: '",INDEX($W:$W,MATCH($AC2467,$P:$P,0)),"',"),0),"")</f>
        <v/>
      </c>
    </row>
    <row r="2474" spans="30:30" x14ac:dyDescent="0.25">
      <c r="AD2474" t="str">
        <f>IFERROR(IF(MATCH($AC2467,$P:$P,0)&gt;0,CONCATENATE("precio: ",INDEX($X:$X,MATCH($AC2467,$P:$P,0)),","),0),"")</f>
        <v/>
      </c>
    </row>
    <row r="2475" spans="30:30" x14ac:dyDescent="0.25">
      <c r="AD2475" t="str">
        <f>IFERROR(IF(MATCH($AC2467,$P:$P,0)&gt;0,CONCATENATE("video: ",IF(OR(INDEX($Y:$Y,MATCH($AC2467,$P:$P,0))=0,INDEX($Y:$Y,MATCH($AC2467,$P:$P,0))=" ",INDEX($Y:$Y,MATCH($AC2467,$P:$P,0))=""),CONCATENATE(CHAR(39),CHAR(39)),CONCATENATE(CHAR(39),INDEX($Y:$Y,MATCH($AC2467,$P:$P,0)),CHAR(39))),","),0),"")</f>
        <v/>
      </c>
    </row>
    <row r="2476" spans="30:30" x14ac:dyDescent="0.25">
      <c r="AD2476" t="str">
        <f>IFERROR(IF(MATCH($AC2467,$P:$P,0)&gt;0,CONCATENATE("disponible: ",INDEX($Z:$Z,MATCH($AC2467,$P:$P,0)),","),0),"")</f>
        <v/>
      </c>
    </row>
    <row r="2477" spans="30:30" x14ac:dyDescent="0.25">
      <c r="AD2477" t="str">
        <f>IFERROR(IF(MATCH($AC2467,$P:$P,0)&gt;0,"},",0),"")</f>
        <v/>
      </c>
    </row>
    <row r="2478" spans="30:30" x14ac:dyDescent="0.25">
      <c r="AD2478" t="str">
        <f>IFERROR(IF(MATCH($AC2478,$P:$P,0)&gt;0,"{",0),"")</f>
        <v/>
      </c>
    </row>
    <row r="2479" spans="30:30" x14ac:dyDescent="0.25">
      <c r="AD2479" t="str">
        <f>IFERROR(IF(MATCH($AC2478,$P:$P,0)&gt;0,CONCATENATE("id_articulo: ",$AC2478,","),0),"")</f>
        <v/>
      </c>
    </row>
    <row r="2480" spans="30:30" x14ac:dyDescent="0.25">
      <c r="AD2480" t="str">
        <f>IFERROR(IF(MATCH($AC2478,$P:$P,0)&gt;0,CONCATENATE("nombre: '",INDEX($Q:$Q,MATCH($AC2478,$P:$P,0)),"',"),0),"")</f>
        <v/>
      </c>
    </row>
    <row r="2481" spans="30:30" x14ac:dyDescent="0.25">
      <c r="AD2481" t="str">
        <f>IFERROR(IF(MATCH($AC2478,$P:$P,0)&gt;0,CONCATENATE("descripcion: '",INDEX($R:$R,MATCH($AC2478,$P:$P,0)),"',"),0),"")</f>
        <v/>
      </c>
    </row>
    <row r="2482" spans="30:30" x14ac:dyDescent="0.25">
      <c r="AD2482" t="str">
        <f>IFERROR(IF(MATCH($AC2478,$P:$P,0)&gt;0,CONCATENATE("descripcion_larga: '",INDEX($S:$S,MATCH($AC2478,$P:$P,0)),"',"),0),"")</f>
        <v/>
      </c>
    </row>
    <row r="2483" spans="30:30" x14ac:dyDescent="0.25">
      <c r="AD2483" t="str">
        <f>IFERROR(IF(MATCH($AC2478,$P:$P,0)&gt;0,CONCATENATE("id_categoria: '",INDEX($V:$V,MATCH($AC2478,$P:$P,0)),"',"),0),"")</f>
        <v/>
      </c>
    </row>
    <row r="2484" spans="30:30" x14ac:dyDescent="0.25">
      <c r="AD2484" t="str">
        <f>IFERROR(IF(MATCH($AC2478,$P:$P,0)&gt;0,CONCATENATE("id_subcategoria: '",INDEX($W:$W,MATCH($AC2478,$P:$P,0)),"',"),0),"")</f>
        <v/>
      </c>
    </row>
    <row r="2485" spans="30:30" x14ac:dyDescent="0.25">
      <c r="AD2485" t="str">
        <f>IFERROR(IF(MATCH($AC2478,$P:$P,0)&gt;0,CONCATENATE("precio: ",INDEX($X:$X,MATCH($AC2478,$P:$P,0)),","),0),"")</f>
        <v/>
      </c>
    </row>
    <row r="2486" spans="30:30" x14ac:dyDescent="0.25">
      <c r="AD2486" t="str">
        <f>IFERROR(IF(MATCH($AC2478,$P:$P,0)&gt;0,CONCATENATE("video: ",IF(OR(INDEX($Y:$Y,MATCH($AC2478,$P:$P,0))=0,INDEX($Y:$Y,MATCH($AC2478,$P:$P,0))=" ",INDEX($Y:$Y,MATCH($AC2478,$P:$P,0))=""),CONCATENATE(CHAR(39),CHAR(39)),CONCATENATE(CHAR(39),INDEX($Y:$Y,MATCH($AC2478,$P:$P,0)),CHAR(39))),","),0),"")</f>
        <v/>
      </c>
    </row>
    <row r="2487" spans="30:30" x14ac:dyDescent="0.25">
      <c r="AD2487" t="str">
        <f>IFERROR(IF(MATCH($AC2478,$P:$P,0)&gt;0,CONCATENATE("disponible: ",INDEX($Z:$Z,MATCH($AC2478,$P:$P,0)),","),0),"")</f>
        <v/>
      </c>
    </row>
    <row r="2488" spans="30:30" x14ac:dyDescent="0.25">
      <c r="AD2488" t="str">
        <f>IFERROR(IF(MATCH($AC2478,$P:$P,0)&gt;0,"},",0),"")</f>
        <v/>
      </c>
    </row>
    <row r="2489" spans="30:30" x14ac:dyDescent="0.25">
      <c r="AD2489" t="str">
        <f>IFERROR(IF(MATCH($AC2489,$P:$P,0)&gt;0,"{",0),"")</f>
        <v/>
      </c>
    </row>
    <row r="2490" spans="30:30" x14ac:dyDescent="0.25">
      <c r="AD2490" t="str">
        <f>IFERROR(IF(MATCH($AC2489,$P:$P,0)&gt;0,CONCATENATE("id_articulo: ",$AC2489,","),0),"")</f>
        <v/>
      </c>
    </row>
    <row r="2491" spans="30:30" x14ac:dyDescent="0.25">
      <c r="AD2491" t="str">
        <f>IFERROR(IF(MATCH($AC2489,$P:$P,0)&gt;0,CONCATENATE("nombre: '",INDEX($Q:$Q,MATCH($AC2489,$P:$P,0)),"',"),0),"")</f>
        <v/>
      </c>
    </row>
    <row r="2492" spans="30:30" x14ac:dyDescent="0.25">
      <c r="AD2492" t="str">
        <f>IFERROR(IF(MATCH($AC2489,$P:$P,0)&gt;0,CONCATENATE("descripcion: '",INDEX($R:$R,MATCH($AC2489,$P:$P,0)),"',"),0),"")</f>
        <v/>
      </c>
    </row>
    <row r="2493" spans="30:30" x14ac:dyDescent="0.25">
      <c r="AD2493" t="str">
        <f>IFERROR(IF(MATCH($AC2489,$P:$P,0)&gt;0,CONCATENATE("descripcion_larga: '",INDEX($S:$S,MATCH($AC2489,$P:$P,0)),"',"),0),"")</f>
        <v/>
      </c>
    </row>
    <row r="2494" spans="30:30" x14ac:dyDescent="0.25">
      <c r="AD2494" t="str">
        <f>IFERROR(IF(MATCH($AC2489,$P:$P,0)&gt;0,CONCATENATE("id_categoria: '",INDEX($V:$V,MATCH($AC2489,$P:$P,0)),"',"),0),"")</f>
        <v/>
      </c>
    </row>
    <row r="2495" spans="30:30" x14ac:dyDescent="0.25">
      <c r="AD2495" t="str">
        <f>IFERROR(IF(MATCH($AC2489,$P:$P,0)&gt;0,CONCATENATE("id_subcategoria: '",INDEX($W:$W,MATCH($AC2489,$P:$P,0)),"',"),0),"")</f>
        <v/>
      </c>
    </row>
    <row r="2496" spans="30:30" x14ac:dyDescent="0.25">
      <c r="AD2496" t="str">
        <f>IFERROR(IF(MATCH($AC2489,$P:$P,0)&gt;0,CONCATENATE("precio: ",INDEX($X:$X,MATCH($AC2489,$P:$P,0)),","),0),"")</f>
        <v/>
      </c>
    </row>
    <row r="2497" spans="30:30" x14ac:dyDescent="0.25">
      <c r="AD2497" t="str">
        <f>IFERROR(IF(MATCH($AC2489,$P:$P,0)&gt;0,CONCATENATE("video: ",IF(OR(INDEX($Y:$Y,MATCH($AC2489,$P:$P,0))=0,INDEX($Y:$Y,MATCH($AC2489,$P:$P,0))=" ",INDEX($Y:$Y,MATCH($AC2489,$P:$P,0))=""),CONCATENATE(CHAR(39),CHAR(39)),CONCATENATE(CHAR(39),INDEX($Y:$Y,MATCH($AC2489,$P:$P,0)),CHAR(39))),","),0),"")</f>
        <v/>
      </c>
    </row>
    <row r="2498" spans="30:30" x14ac:dyDescent="0.25">
      <c r="AD2498" t="str">
        <f>IFERROR(IF(MATCH($AC2489,$P:$P,0)&gt;0,CONCATENATE("disponible: ",INDEX($Z:$Z,MATCH($AC2489,$P:$P,0)),","),0),"")</f>
        <v/>
      </c>
    </row>
    <row r="2499" spans="30:30" x14ac:dyDescent="0.25">
      <c r="AD2499" t="str">
        <f>IFERROR(IF(MATCH($AC2489,$P:$P,0)&gt;0,"},",0),"")</f>
        <v/>
      </c>
    </row>
    <row r="2500" spans="30:30" x14ac:dyDescent="0.25">
      <c r="AD2500" t="str">
        <f>IFERROR(IF(MATCH($AC2500,$P:$P,0)&gt;0,"{",0),"")</f>
        <v/>
      </c>
    </row>
    <row r="2501" spans="30:30" x14ac:dyDescent="0.25">
      <c r="AD2501" t="str">
        <f>IFERROR(IF(MATCH($AC2500,$P:$P,0)&gt;0,CONCATENATE("id_articulo: ",$AC2500,","),0),"")</f>
        <v/>
      </c>
    </row>
    <row r="2502" spans="30:30" x14ac:dyDescent="0.25">
      <c r="AD2502" t="str">
        <f>IFERROR(IF(MATCH($AC2500,$P:$P,0)&gt;0,CONCATENATE("nombre: '",INDEX($Q:$Q,MATCH($AC2500,$P:$P,0)),"',"),0),"")</f>
        <v/>
      </c>
    </row>
    <row r="2503" spans="30:30" x14ac:dyDescent="0.25">
      <c r="AD2503" t="str">
        <f>IFERROR(IF(MATCH($AC2500,$P:$P,0)&gt;0,CONCATENATE("descripcion: '",INDEX($R:$R,MATCH($AC2500,$P:$P,0)),"',"),0),"")</f>
        <v/>
      </c>
    </row>
    <row r="2504" spans="30:30" x14ac:dyDescent="0.25">
      <c r="AD2504" t="str">
        <f>IFERROR(IF(MATCH($AC2500,$P:$P,0)&gt;0,CONCATENATE("descripcion_larga: '",INDEX($S:$S,MATCH($AC2500,$P:$P,0)),"',"),0),"")</f>
        <v/>
      </c>
    </row>
    <row r="2505" spans="30:30" x14ac:dyDescent="0.25">
      <c r="AD2505" t="str">
        <f>IFERROR(IF(MATCH($AC2500,$P:$P,0)&gt;0,CONCATENATE("id_categoria: '",INDEX($V:$V,MATCH($AC2500,$P:$P,0)),"',"),0),"")</f>
        <v/>
      </c>
    </row>
    <row r="2506" spans="30:30" x14ac:dyDescent="0.25">
      <c r="AD2506" t="str">
        <f>IFERROR(IF(MATCH($AC2500,$P:$P,0)&gt;0,CONCATENATE("id_subcategoria: '",INDEX($W:$W,MATCH($AC2500,$P:$P,0)),"',"),0),"")</f>
        <v/>
      </c>
    </row>
    <row r="2507" spans="30:30" x14ac:dyDescent="0.25">
      <c r="AD2507" t="str">
        <f>IFERROR(IF(MATCH($AC2500,$P:$P,0)&gt;0,CONCATENATE("precio: ",INDEX($X:$X,MATCH($AC2500,$P:$P,0)),","),0),"")</f>
        <v/>
      </c>
    </row>
    <row r="2508" spans="30:30" x14ac:dyDescent="0.25">
      <c r="AD2508" t="str">
        <f>IFERROR(IF(MATCH($AC2500,$P:$P,0)&gt;0,CONCATENATE("video: ",IF(OR(INDEX($Y:$Y,MATCH($AC2500,$P:$P,0))=0,INDEX($Y:$Y,MATCH($AC2500,$P:$P,0))=" ",INDEX($Y:$Y,MATCH($AC2500,$P:$P,0))=""),CONCATENATE(CHAR(39),CHAR(39)),CONCATENATE(CHAR(39),INDEX($Y:$Y,MATCH($AC2500,$P:$P,0)),CHAR(39))),","),0),"")</f>
        <v/>
      </c>
    </row>
    <row r="2509" spans="30:30" x14ac:dyDescent="0.25">
      <c r="AD2509" t="str">
        <f>IFERROR(IF(MATCH($AC2500,$P:$P,0)&gt;0,CONCATENATE("disponible: ",INDEX($Z:$Z,MATCH($AC2500,$P:$P,0)),","),0),"")</f>
        <v/>
      </c>
    </row>
    <row r="2510" spans="30:30" x14ac:dyDescent="0.25">
      <c r="AD2510" t="str">
        <f>IFERROR(IF(MATCH($AC2500,$P:$P,0)&gt;0,"},",0),"")</f>
        <v/>
      </c>
    </row>
    <row r="2511" spans="30:30" x14ac:dyDescent="0.25">
      <c r="AD2511" t="str">
        <f>IFERROR(IF(MATCH($AC2511,$P:$P,0)&gt;0,"{",0),"")</f>
        <v/>
      </c>
    </row>
    <row r="2512" spans="30:30" x14ac:dyDescent="0.25">
      <c r="AD2512" t="str">
        <f>IFERROR(IF(MATCH($AC2511,$P:$P,0)&gt;0,CONCATENATE("id_articulo: ",$AC2511,","),0),"")</f>
        <v/>
      </c>
    </row>
    <row r="2513" spans="30:30" x14ac:dyDescent="0.25">
      <c r="AD2513" t="str">
        <f>IFERROR(IF(MATCH($AC2511,$P:$P,0)&gt;0,CONCATENATE("nombre: '",INDEX($Q:$Q,MATCH($AC2511,$P:$P,0)),"',"),0),"")</f>
        <v/>
      </c>
    </row>
    <row r="2514" spans="30:30" x14ac:dyDescent="0.25">
      <c r="AD2514" t="str">
        <f>IFERROR(IF(MATCH($AC2511,$P:$P,0)&gt;0,CONCATENATE("descripcion: '",INDEX($R:$R,MATCH($AC2511,$P:$P,0)),"',"),0),"")</f>
        <v/>
      </c>
    </row>
    <row r="2515" spans="30:30" x14ac:dyDescent="0.25">
      <c r="AD2515" t="str">
        <f>IFERROR(IF(MATCH($AC2511,$P:$P,0)&gt;0,CONCATENATE("descripcion_larga: '",INDEX($S:$S,MATCH($AC2511,$P:$P,0)),"',"),0),"")</f>
        <v/>
      </c>
    </row>
    <row r="2516" spans="30:30" x14ac:dyDescent="0.25">
      <c r="AD2516" t="str">
        <f>IFERROR(IF(MATCH($AC2511,$P:$P,0)&gt;0,CONCATENATE("id_categoria: '",INDEX($V:$V,MATCH($AC2511,$P:$P,0)),"',"),0),"")</f>
        <v/>
      </c>
    </row>
    <row r="2517" spans="30:30" x14ac:dyDescent="0.25">
      <c r="AD2517" t="str">
        <f>IFERROR(IF(MATCH($AC2511,$P:$P,0)&gt;0,CONCATENATE("id_subcategoria: '",INDEX($W:$W,MATCH($AC2511,$P:$P,0)),"',"),0),"")</f>
        <v/>
      </c>
    </row>
    <row r="2518" spans="30:30" x14ac:dyDescent="0.25">
      <c r="AD2518" t="str">
        <f>IFERROR(IF(MATCH($AC2511,$P:$P,0)&gt;0,CONCATENATE("precio: ",INDEX($X:$X,MATCH($AC2511,$P:$P,0)),","),0),"")</f>
        <v/>
      </c>
    </row>
    <row r="2519" spans="30:30" x14ac:dyDescent="0.25">
      <c r="AD2519" t="str">
        <f>IFERROR(IF(MATCH($AC2511,$P:$P,0)&gt;0,CONCATENATE("video: ",IF(OR(INDEX($Y:$Y,MATCH($AC2511,$P:$P,0))=0,INDEX($Y:$Y,MATCH($AC2511,$P:$P,0))=" ",INDEX($Y:$Y,MATCH($AC2511,$P:$P,0))=""),CONCATENATE(CHAR(39),CHAR(39)),CONCATENATE(CHAR(39),INDEX($Y:$Y,MATCH($AC2511,$P:$P,0)),CHAR(39))),","),0),"")</f>
        <v/>
      </c>
    </row>
    <row r="2520" spans="30:30" x14ac:dyDescent="0.25">
      <c r="AD2520" t="str">
        <f>IFERROR(IF(MATCH($AC2511,$P:$P,0)&gt;0,CONCATENATE("disponible: ",INDEX($Z:$Z,MATCH($AC2511,$P:$P,0)),","),0),"")</f>
        <v/>
      </c>
    </row>
    <row r="2521" spans="30:30" x14ac:dyDescent="0.25">
      <c r="AD2521" t="str">
        <f>IFERROR(IF(MATCH($AC2511,$P:$P,0)&gt;0,"},",0),"")</f>
        <v/>
      </c>
    </row>
    <row r="2522" spans="30:30" x14ac:dyDescent="0.25">
      <c r="AD2522" t="str">
        <f>IFERROR(IF(MATCH($AC2522,$P:$P,0)&gt;0,"{",0),"")</f>
        <v/>
      </c>
    </row>
    <row r="2523" spans="30:30" x14ac:dyDescent="0.25">
      <c r="AD2523" t="str">
        <f>IFERROR(IF(MATCH($AC2522,$P:$P,0)&gt;0,CONCATENATE("id_articulo: ",$AC2522,","),0),"")</f>
        <v/>
      </c>
    </row>
    <row r="2524" spans="30:30" x14ac:dyDescent="0.25">
      <c r="AD2524" t="str">
        <f>IFERROR(IF(MATCH($AC2522,$P:$P,0)&gt;0,CONCATENATE("nombre: '",INDEX($Q:$Q,MATCH($AC2522,$P:$P,0)),"',"),0),"")</f>
        <v/>
      </c>
    </row>
    <row r="2525" spans="30:30" x14ac:dyDescent="0.25">
      <c r="AD2525" t="str">
        <f>IFERROR(IF(MATCH($AC2522,$P:$P,0)&gt;0,CONCATENATE("descripcion: '",INDEX($R:$R,MATCH($AC2522,$P:$P,0)),"',"),0),"")</f>
        <v/>
      </c>
    </row>
    <row r="2526" spans="30:30" x14ac:dyDescent="0.25">
      <c r="AD2526" t="str">
        <f>IFERROR(IF(MATCH($AC2522,$P:$P,0)&gt;0,CONCATENATE("descripcion_larga: '",INDEX($S:$S,MATCH($AC2522,$P:$P,0)),"',"),0),"")</f>
        <v/>
      </c>
    </row>
    <row r="2527" spans="30:30" x14ac:dyDescent="0.25">
      <c r="AD2527" t="str">
        <f>IFERROR(IF(MATCH($AC2522,$P:$P,0)&gt;0,CONCATENATE("id_categoria: '",INDEX($V:$V,MATCH($AC2522,$P:$P,0)),"',"),0),"")</f>
        <v/>
      </c>
    </row>
    <row r="2528" spans="30:30" x14ac:dyDescent="0.25">
      <c r="AD2528" t="str">
        <f>IFERROR(IF(MATCH($AC2522,$P:$P,0)&gt;0,CONCATENATE("id_subcategoria: '",INDEX($W:$W,MATCH($AC2522,$P:$P,0)),"',"),0),"")</f>
        <v/>
      </c>
    </row>
    <row r="2529" spans="30:30" x14ac:dyDescent="0.25">
      <c r="AD2529" t="str">
        <f>IFERROR(IF(MATCH($AC2522,$P:$P,0)&gt;0,CONCATENATE("precio: ",INDEX($X:$X,MATCH($AC2522,$P:$P,0)),","),0),"")</f>
        <v/>
      </c>
    </row>
    <row r="2530" spans="30:30" x14ac:dyDescent="0.25">
      <c r="AD2530" t="str">
        <f>IFERROR(IF(MATCH($AC2522,$P:$P,0)&gt;0,CONCATENATE("video: ",IF(OR(INDEX($Y:$Y,MATCH($AC2522,$P:$P,0))=0,INDEX($Y:$Y,MATCH($AC2522,$P:$P,0))=" ",INDEX($Y:$Y,MATCH($AC2522,$P:$P,0))=""),CONCATENATE(CHAR(39),CHAR(39)),CONCATENATE(CHAR(39),INDEX($Y:$Y,MATCH($AC2522,$P:$P,0)),CHAR(39))),","),0),"")</f>
        <v/>
      </c>
    </row>
    <row r="2531" spans="30:30" x14ac:dyDescent="0.25">
      <c r="AD2531" t="str">
        <f>IFERROR(IF(MATCH($AC2522,$P:$P,0)&gt;0,CONCATENATE("disponible: ",INDEX($Z:$Z,MATCH($AC2522,$P:$P,0)),","),0),"")</f>
        <v/>
      </c>
    </row>
    <row r="2532" spans="30:30" x14ac:dyDescent="0.25">
      <c r="AD2532" t="str">
        <f>IFERROR(IF(MATCH($AC2522,$P:$P,0)&gt;0,"},",0),"")</f>
        <v/>
      </c>
    </row>
    <row r="2533" spans="30:30" x14ac:dyDescent="0.25">
      <c r="AD2533" t="str">
        <f>IFERROR(IF(MATCH($AC2533,$P:$P,0)&gt;0,"{",0),"")</f>
        <v/>
      </c>
    </row>
    <row r="2534" spans="30:30" x14ac:dyDescent="0.25">
      <c r="AD2534" t="str">
        <f>IFERROR(IF(MATCH($AC2533,$P:$P,0)&gt;0,CONCATENATE("id_articulo: ",$AC2533,","),0),"")</f>
        <v/>
      </c>
    </row>
    <row r="2535" spans="30:30" x14ac:dyDescent="0.25">
      <c r="AD2535" t="str">
        <f>IFERROR(IF(MATCH($AC2533,$P:$P,0)&gt;0,CONCATENATE("nombre: '",INDEX($Q:$Q,MATCH($AC2533,$P:$P,0)),"',"),0),"")</f>
        <v/>
      </c>
    </row>
    <row r="2536" spans="30:30" x14ac:dyDescent="0.25">
      <c r="AD2536" t="str">
        <f>IFERROR(IF(MATCH($AC2533,$P:$P,0)&gt;0,CONCATENATE("descripcion: '",INDEX($R:$R,MATCH($AC2533,$P:$P,0)),"',"),0),"")</f>
        <v/>
      </c>
    </row>
    <row r="2537" spans="30:30" x14ac:dyDescent="0.25">
      <c r="AD2537" t="str">
        <f>IFERROR(IF(MATCH($AC2533,$P:$P,0)&gt;0,CONCATENATE("descripcion_larga: '",INDEX($S:$S,MATCH($AC2533,$P:$P,0)),"',"),0),"")</f>
        <v/>
      </c>
    </row>
    <row r="2538" spans="30:30" x14ac:dyDescent="0.25">
      <c r="AD2538" t="str">
        <f>IFERROR(IF(MATCH($AC2533,$P:$P,0)&gt;0,CONCATENATE("id_categoria: '",INDEX($V:$V,MATCH($AC2533,$P:$P,0)),"',"),0),"")</f>
        <v/>
      </c>
    </row>
    <row r="2539" spans="30:30" x14ac:dyDescent="0.25">
      <c r="AD2539" t="str">
        <f>IFERROR(IF(MATCH($AC2533,$P:$P,0)&gt;0,CONCATENATE("id_subcategoria: '",INDEX($W:$W,MATCH($AC2533,$P:$P,0)),"',"),0),"")</f>
        <v/>
      </c>
    </row>
    <row r="2540" spans="30:30" x14ac:dyDescent="0.25">
      <c r="AD2540" t="str">
        <f>IFERROR(IF(MATCH($AC2533,$P:$P,0)&gt;0,CONCATENATE("precio: ",INDEX($X:$X,MATCH($AC2533,$P:$P,0)),","),0),"")</f>
        <v/>
      </c>
    </row>
    <row r="2541" spans="30:30" x14ac:dyDescent="0.25">
      <c r="AD2541" t="str">
        <f>IFERROR(IF(MATCH($AC2533,$P:$P,0)&gt;0,CONCATENATE("video: ",IF(OR(INDEX($Y:$Y,MATCH($AC2533,$P:$P,0))=0,INDEX($Y:$Y,MATCH($AC2533,$P:$P,0))=" ",INDEX($Y:$Y,MATCH($AC2533,$P:$P,0))=""),CONCATENATE(CHAR(39),CHAR(39)),CONCATENATE(CHAR(39),INDEX($Y:$Y,MATCH($AC2533,$P:$P,0)),CHAR(39))),","),0),"")</f>
        <v/>
      </c>
    </row>
    <row r="2542" spans="30:30" x14ac:dyDescent="0.25">
      <c r="AD2542" t="str">
        <f>IFERROR(IF(MATCH($AC2533,$P:$P,0)&gt;0,CONCATENATE("disponible: ",INDEX($Z:$Z,MATCH($AC2533,$P:$P,0)),","),0),"")</f>
        <v/>
      </c>
    </row>
    <row r="2543" spans="30:30" x14ac:dyDescent="0.25">
      <c r="AD2543" t="str">
        <f>IFERROR(IF(MATCH($AC2533,$P:$P,0)&gt;0,"},",0),"")</f>
        <v/>
      </c>
    </row>
    <row r="2544" spans="30:30" x14ac:dyDescent="0.25">
      <c r="AD2544" t="str">
        <f>IFERROR(IF(MATCH($AC2544,$P:$P,0)&gt;0,"{",0),"")</f>
        <v/>
      </c>
    </row>
    <row r="2545" spans="30:30" x14ac:dyDescent="0.25">
      <c r="AD2545" t="str">
        <f>IFERROR(IF(MATCH($AC2544,$P:$P,0)&gt;0,CONCATENATE("id_articulo: ",$AC2544,","),0),"")</f>
        <v/>
      </c>
    </row>
    <row r="2546" spans="30:30" x14ac:dyDescent="0.25">
      <c r="AD2546" t="str">
        <f>IFERROR(IF(MATCH($AC2544,$P:$P,0)&gt;0,CONCATENATE("nombre: '",INDEX($Q:$Q,MATCH($AC2544,$P:$P,0)),"',"),0),"")</f>
        <v/>
      </c>
    </row>
    <row r="2547" spans="30:30" x14ac:dyDescent="0.25">
      <c r="AD2547" t="str">
        <f>IFERROR(IF(MATCH($AC2544,$P:$P,0)&gt;0,CONCATENATE("descripcion: '",INDEX($R:$R,MATCH($AC2544,$P:$P,0)),"',"),0),"")</f>
        <v/>
      </c>
    </row>
    <row r="2548" spans="30:30" x14ac:dyDescent="0.25">
      <c r="AD2548" t="str">
        <f>IFERROR(IF(MATCH($AC2544,$P:$P,0)&gt;0,CONCATENATE("descripcion_larga: '",INDEX($S:$S,MATCH($AC2544,$P:$P,0)),"',"),0),"")</f>
        <v/>
      </c>
    </row>
    <row r="2549" spans="30:30" x14ac:dyDescent="0.25">
      <c r="AD2549" t="str">
        <f>IFERROR(IF(MATCH($AC2544,$P:$P,0)&gt;0,CONCATENATE("id_categoria: '",INDEX($V:$V,MATCH($AC2544,$P:$P,0)),"',"),0),"")</f>
        <v/>
      </c>
    </row>
    <row r="2550" spans="30:30" x14ac:dyDescent="0.25">
      <c r="AD2550" t="str">
        <f>IFERROR(IF(MATCH($AC2544,$P:$P,0)&gt;0,CONCATENATE("id_subcategoria: '",INDEX($W:$W,MATCH($AC2544,$P:$P,0)),"',"),0),"")</f>
        <v/>
      </c>
    </row>
    <row r="2551" spans="30:30" x14ac:dyDescent="0.25">
      <c r="AD2551" t="str">
        <f>IFERROR(IF(MATCH($AC2544,$P:$P,0)&gt;0,CONCATENATE("precio: ",INDEX($X:$X,MATCH($AC2544,$P:$P,0)),","),0),"")</f>
        <v/>
      </c>
    </row>
    <row r="2552" spans="30:30" x14ac:dyDescent="0.25">
      <c r="AD2552" t="str">
        <f>IFERROR(IF(MATCH($AC2544,$P:$P,0)&gt;0,CONCATENATE("video: ",IF(OR(INDEX($Y:$Y,MATCH($AC2544,$P:$P,0))=0,INDEX($Y:$Y,MATCH($AC2544,$P:$P,0))=" ",INDEX($Y:$Y,MATCH($AC2544,$P:$P,0))=""),CONCATENATE(CHAR(39),CHAR(39)),CONCATENATE(CHAR(39),INDEX($Y:$Y,MATCH($AC2544,$P:$P,0)),CHAR(39))),","),0),"")</f>
        <v/>
      </c>
    </row>
    <row r="2553" spans="30:30" x14ac:dyDescent="0.25">
      <c r="AD2553" t="str">
        <f>IFERROR(IF(MATCH($AC2544,$P:$P,0)&gt;0,CONCATENATE("disponible: ",INDEX($Z:$Z,MATCH($AC2544,$P:$P,0)),","),0),"")</f>
        <v/>
      </c>
    </row>
    <row r="2554" spans="30:30" x14ac:dyDescent="0.25">
      <c r="AD2554" t="str">
        <f>IFERROR(IF(MATCH($AC2544,$P:$P,0)&gt;0,"},",0),"")</f>
        <v/>
      </c>
    </row>
    <row r="2555" spans="30:30" x14ac:dyDescent="0.25">
      <c r="AD2555" t="str">
        <f>IFERROR(IF(MATCH($AC2555,$P:$P,0)&gt;0,"{",0),"")</f>
        <v/>
      </c>
    </row>
    <row r="2556" spans="30:30" x14ac:dyDescent="0.25">
      <c r="AD2556" t="str">
        <f>IFERROR(IF(MATCH($AC2555,$P:$P,0)&gt;0,CONCATENATE("id_articulo: ",$AC2555,","),0),"")</f>
        <v/>
      </c>
    </row>
    <row r="2557" spans="30:30" x14ac:dyDescent="0.25">
      <c r="AD2557" t="str">
        <f>IFERROR(IF(MATCH($AC2555,$P:$P,0)&gt;0,CONCATENATE("nombre: '",INDEX($Q:$Q,MATCH($AC2555,$P:$P,0)),"',"),0),"")</f>
        <v/>
      </c>
    </row>
    <row r="2558" spans="30:30" x14ac:dyDescent="0.25">
      <c r="AD2558" t="str">
        <f>IFERROR(IF(MATCH($AC2555,$P:$P,0)&gt;0,CONCATENATE("descripcion: '",INDEX($R:$R,MATCH($AC2555,$P:$P,0)),"',"),0),"")</f>
        <v/>
      </c>
    </row>
    <row r="2559" spans="30:30" x14ac:dyDescent="0.25">
      <c r="AD2559" t="str">
        <f>IFERROR(IF(MATCH($AC2555,$P:$P,0)&gt;0,CONCATENATE("descripcion_larga: '",INDEX($S:$S,MATCH($AC2555,$P:$P,0)),"',"),0),"")</f>
        <v/>
      </c>
    </row>
    <row r="2560" spans="30:30" x14ac:dyDescent="0.25">
      <c r="AD2560" t="str">
        <f>IFERROR(IF(MATCH($AC2555,$P:$P,0)&gt;0,CONCATENATE("id_categoria: '",INDEX($V:$V,MATCH($AC2555,$P:$P,0)),"',"),0),"")</f>
        <v/>
      </c>
    </row>
    <row r="2561" spans="30:30" x14ac:dyDescent="0.25">
      <c r="AD2561" t="str">
        <f>IFERROR(IF(MATCH($AC2555,$P:$P,0)&gt;0,CONCATENATE("id_subcategoria: '",INDEX($W:$W,MATCH($AC2555,$P:$P,0)),"',"),0),"")</f>
        <v/>
      </c>
    </row>
    <row r="2562" spans="30:30" x14ac:dyDescent="0.25">
      <c r="AD2562" t="str">
        <f>IFERROR(IF(MATCH($AC2555,$P:$P,0)&gt;0,CONCATENATE("precio: ",INDEX($X:$X,MATCH($AC2555,$P:$P,0)),","),0),"")</f>
        <v/>
      </c>
    </row>
    <row r="2563" spans="30:30" x14ac:dyDescent="0.25">
      <c r="AD2563" t="str">
        <f>IFERROR(IF(MATCH($AC2555,$P:$P,0)&gt;0,CONCATENATE("video: ",IF(OR(INDEX($Y:$Y,MATCH($AC2555,$P:$P,0))=0,INDEX($Y:$Y,MATCH($AC2555,$P:$P,0))=" ",INDEX($Y:$Y,MATCH($AC2555,$P:$P,0))=""),CONCATENATE(CHAR(39),CHAR(39)),CONCATENATE(CHAR(39),INDEX($Y:$Y,MATCH($AC2555,$P:$P,0)),CHAR(39))),","),0),"")</f>
        <v/>
      </c>
    </row>
    <row r="2564" spans="30:30" x14ac:dyDescent="0.25">
      <c r="AD2564" t="str">
        <f>IFERROR(IF(MATCH($AC2555,$P:$P,0)&gt;0,CONCATENATE("disponible: ",INDEX($Z:$Z,MATCH($AC2555,$P:$P,0)),","),0),"")</f>
        <v/>
      </c>
    </row>
    <row r="2565" spans="30:30" x14ac:dyDescent="0.25">
      <c r="AD2565" t="str">
        <f>IFERROR(IF(MATCH($AC2555,$P:$P,0)&gt;0,"},",0),"")</f>
        <v/>
      </c>
    </row>
    <row r="2566" spans="30:30" x14ac:dyDescent="0.25">
      <c r="AD2566" t="str">
        <f>IFERROR(IF(MATCH($AC2566,$P:$P,0)&gt;0,"{",0),"")</f>
        <v/>
      </c>
    </row>
    <row r="2567" spans="30:30" x14ac:dyDescent="0.25">
      <c r="AD2567" t="str">
        <f>IFERROR(IF(MATCH($AC2566,$P:$P,0)&gt;0,CONCATENATE("id_articulo: ",$AC2566,","),0),"")</f>
        <v/>
      </c>
    </row>
    <row r="2568" spans="30:30" x14ac:dyDescent="0.25">
      <c r="AD2568" t="str">
        <f>IFERROR(IF(MATCH($AC2566,$P:$P,0)&gt;0,CONCATENATE("nombre: '",INDEX($Q:$Q,MATCH($AC2566,$P:$P,0)),"',"),0),"")</f>
        <v/>
      </c>
    </row>
    <row r="2569" spans="30:30" x14ac:dyDescent="0.25">
      <c r="AD2569" t="str">
        <f>IFERROR(IF(MATCH($AC2566,$P:$P,0)&gt;0,CONCATENATE("descripcion: '",INDEX($R:$R,MATCH($AC2566,$P:$P,0)),"',"),0),"")</f>
        <v/>
      </c>
    </row>
    <row r="2570" spans="30:30" x14ac:dyDescent="0.25">
      <c r="AD2570" t="str">
        <f>IFERROR(IF(MATCH($AC2566,$P:$P,0)&gt;0,CONCATENATE("descripcion_larga: '",INDEX($S:$S,MATCH($AC2566,$P:$P,0)),"',"),0),"")</f>
        <v/>
      </c>
    </row>
    <row r="2571" spans="30:30" x14ac:dyDescent="0.25">
      <c r="AD2571" t="str">
        <f>IFERROR(IF(MATCH($AC2566,$P:$P,0)&gt;0,CONCATENATE("id_categoria: '",INDEX($V:$V,MATCH($AC2566,$P:$P,0)),"',"),0),"")</f>
        <v/>
      </c>
    </row>
    <row r="2572" spans="30:30" x14ac:dyDescent="0.25">
      <c r="AD2572" t="str">
        <f>IFERROR(IF(MATCH($AC2566,$P:$P,0)&gt;0,CONCATENATE("id_subcategoria: '",INDEX($W:$W,MATCH($AC2566,$P:$P,0)),"',"),0),"")</f>
        <v/>
      </c>
    </row>
    <row r="2573" spans="30:30" x14ac:dyDescent="0.25">
      <c r="AD2573" t="str">
        <f>IFERROR(IF(MATCH($AC2566,$P:$P,0)&gt;0,CONCATENATE("precio: ",INDEX($X:$X,MATCH($AC2566,$P:$P,0)),","),0),"")</f>
        <v/>
      </c>
    </row>
    <row r="2574" spans="30:30" x14ac:dyDescent="0.25">
      <c r="AD2574" t="str">
        <f>IFERROR(IF(MATCH($AC2566,$P:$P,0)&gt;0,CONCATENATE("video: ",IF(OR(INDEX($Y:$Y,MATCH($AC2566,$P:$P,0))=0,INDEX($Y:$Y,MATCH($AC2566,$P:$P,0))=" ",INDEX($Y:$Y,MATCH($AC2566,$P:$P,0))=""),CONCATENATE(CHAR(39),CHAR(39)),CONCATENATE(CHAR(39),INDEX($Y:$Y,MATCH($AC2566,$P:$P,0)),CHAR(39))),","),0),"")</f>
        <v/>
      </c>
    </row>
    <row r="2575" spans="30:30" x14ac:dyDescent="0.25">
      <c r="AD2575" t="str">
        <f>IFERROR(IF(MATCH($AC2566,$P:$P,0)&gt;0,CONCATENATE("disponible: ",INDEX($Z:$Z,MATCH($AC2566,$P:$P,0)),","),0),"")</f>
        <v/>
      </c>
    </row>
    <row r="2576" spans="30:30" x14ac:dyDescent="0.25">
      <c r="AD2576" t="str">
        <f>IFERROR(IF(MATCH($AC2566,$P:$P,0)&gt;0,"},",0),"")</f>
        <v/>
      </c>
    </row>
    <row r="2577" spans="30:30" x14ac:dyDescent="0.25">
      <c r="AD2577" t="str">
        <f>IFERROR(IF(MATCH($AC2577,$P:$P,0)&gt;0,"{",0),"")</f>
        <v/>
      </c>
    </row>
    <row r="2578" spans="30:30" x14ac:dyDescent="0.25">
      <c r="AD2578" t="str">
        <f>IFERROR(IF(MATCH($AC2577,$P:$P,0)&gt;0,CONCATENATE("id_articulo: ",$AC2577,","),0),"")</f>
        <v/>
      </c>
    </row>
    <row r="2579" spans="30:30" x14ac:dyDescent="0.25">
      <c r="AD2579" t="str">
        <f>IFERROR(IF(MATCH($AC2577,$P:$P,0)&gt;0,CONCATENATE("nombre: '",INDEX($Q:$Q,MATCH($AC2577,$P:$P,0)),"',"),0),"")</f>
        <v/>
      </c>
    </row>
    <row r="2580" spans="30:30" x14ac:dyDescent="0.25">
      <c r="AD2580" t="str">
        <f>IFERROR(IF(MATCH($AC2577,$P:$P,0)&gt;0,CONCATENATE("descripcion: '",INDEX($R:$R,MATCH($AC2577,$P:$P,0)),"',"),0),"")</f>
        <v/>
      </c>
    </row>
    <row r="2581" spans="30:30" x14ac:dyDescent="0.25">
      <c r="AD2581" t="str">
        <f>IFERROR(IF(MATCH($AC2577,$P:$P,0)&gt;0,CONCATENATE("descripcion_larga: '",INDEX($S:$S,MATCH($AC2577,$P:$P,0)),"',"),0),"")</f>
        <v/>
      </c>
    </row>
    <row r="2582" spans="30:30" x14ac:dyDescent="0.25">
      <c r="AD2582" t="str">
        <f>IFERROR(IF(MATCH($AC2577,$P:$P,0)&gt;0,CONCATENATE("id_categoria: '",INDEX($V:$V,MATCH($AC2577,$P:$P,0)),"',"),0),"")</f>
        <v/>
      </c>
    </row>
    <row r="2583" spans="30:30" x14ac:dyDescent="0.25">
      <c r="AD2583" t="str">
        <f>IFERROR(IF(MATCH($AC2577,$P:$P,0)&gt;0,CONCATENATE("id_subcategoria: '",INDEX($W:$W,MATCH($AC2577,$P:$P,0)),"',"),0),"")</f>
        <v/>
      </c>
    </row>
    <row r="2584" spans="30:30" x14ac:dyDescent="0.25">
      <c r="AD2584" t="str">
        <f>IFERROR(IF(MATCH($AC2577,$P:$P,0)&gt;0,CONCATENATE("precio: ",INDEX($X:$X,MATCH($AC2577,$P:$P,0)),","),0),"")</f>
        <v/>
      </c>
    </row>
    <row r="2585" spans="30:30" x14ac:dyDescent="0.25">
      <c r="AD2585" t="str">
        <f>IFERROR(IF(MATCH($AC2577,$P:$P,0)&gt;0,CONCATENATE("video: ",IF(OR(INDEX($Y:$Y,MATCH($AC2577,$P:$P,0))=0,INDEX($Y:$Y,MATCH($AC2577,$P:$P,0))=" ",INDEX($Y:$Y,MATCH($AC2577,$P:$P,0))=""),CONCATENATE(CHAR(39),CHAR(39)),CONCATENATE(CHAR(39),INDEX($Y:$Y,MATCH($AC2577,$P:$P,0)),CHAR(39))),","),0),"")</f>
        <v/>
      </c>
    </row>
    <row r="2586" spans="30:30" x14ac:dyDescent="0.25">
      <c r="AD2586" t="str">
        <f>IFERROR(IF(MATCH($AC2577,$P:$P,0)&gt;0,CONCATENATE("disponible: ",INDEX($Z:$Z,MATCH($AC2577,$P:$P,0)),","),0),"")</f>
        <v/>
      </c>
    </row>
    <row r="2587" spans="30:30" x14ac:dyDescent="0.25">
      <c r="AD2587" t="str">
        <f>IFERROR(IF(MATCH($AC2577,$P:$P,0)&gt;0,"},",0),"")</f>
        <v/>
      </c>
    </row>
    <row r="2588" spans="30:30" x14ac:dyDescent="0.25">
      <c r="AD2588" t="str">
        <f>IFERROR(IF(MATCH($AC2588,$P:$P,0)&gt;0,"{",0),"")</f>
        <v/>
      </c>
    </row>
    <row r="2589" spans="30:30" x14ac:dyDescent="0.25">
      <c r="AD2589" t="str">
        <f>IFERROR(IF(MATCH($AC2588,$P:$P,0)&gt;0,CONCATENATE("id_articulo: ",$AC2588,","),0),"")</f>
        <v/>
      </c>
    </row>
    <row r="2590" spans="30:30" x14ac:dyDescent="0.25">
      <c r="AD2590" t="str">
        <f>IFERROR(IF(MATCH($AC2588,$P:$P,0)&gt;0,CONCATENATE("nombre: '",INDEX($Q:$Q,MATCH($AC2588,$P:$P,0)),"',"),0),"")</f>
        <v/>
      </c>
    </row>
    <row r="2591" spans="30:30" x14ac:dyDescent="0.25">
      <c r="AD2591" t="str">
        <f>IFERROR(IF(MATCH($AC2588,$P:$P,0)&gt;0,CONCATENATE("descripcion: '",INDEX($R:$R,MATCH($AC2588,$P:$P,0)),"',"),0),"")</f>
        <v/>
      </c>
    </row>
    <row r="2592" spans="30:30" x14ac:dyDescent="0.25">
      <c r="AD2592" t="str">
        <f>IFERROR(IF(MATCH($AC2588,$P:$P,0)&gt;0,CONCATENATE("descripcion_larga: '",INDEX($S:$S,MATCH($AC2588,$P:$P,0)),"',"),0),"")</f>
        <v/>
      </c>
    </row>
    <row r="2593" spans="30:30" x14ac:dyDescent="0.25">
      <c r="AD2593" t="str">
        <f>IFERROR(IF(MATCH($AC2588,$P:$P,0)&gt;0,CONCATENATE("id_categoria: '",INDEX($V:$V,MATCH($AC2588,$P:$P,0)),"',"),0),"")</f>
        <v/>
      </c>
    </row>
    <row r="2594" spans="30:30" x14ac:dyDescent="0.25">
      <c r="AD2594" t="str">
        <f>IFERROR(IF(MATCH($AC2588,$P:$P,0)&gt;0,CONCATENATE("id_subcategoria: '",INDEX($W:$W,MATCH($AC2588,$P:$P,0)),"',"),0),"")</f>
        <v/>
      </c>
    </row>
    <row r="2595" spans="30:30" x14ac:dyDescent="0.25">
      <c r="AD2595" t="str">
        <f>IFERROR(IF(MATCH($AC2588,$P:$P,0)&gt;0,CONCATENATE("precio: ",INDEX($X:$X,MATCH($AC2588,$P:$P,0)),","),0),"")</f>
        <v/>
      </c>
    </row>
    <row r="2596" spans="30:30" x14ac:dyDescent="0.25">
      <c r="AD2596" t="str">
        <f>IFERROR(IF(MATCH($AC2588,$P:$P,0)&gt;0,CONCATENATE("video: ",IF(OR(INDEX($Y:$Y,MATCH($AC2588,$P:$P,0))=0,INDEX($Y:$Y,MATCH($AC2588,$P:$P,0))=" ",INDEX($Y:$Y,MATCH($AC2588,$P:$P,0))=""),CONCATENATE(CHAR(39),CHAR(39)),CONCATENATE(CHAR(39),INDEX($Y:$Y,MATCH($AC2588,$P:$P,0)),CHAR(39))),","),0),"")</f>
        <v/>
      </c>
    </row>
    <row r="2597" spans="30:30" x14ac:dyDescent="0.25">
      <c r="AD2597" t="str">
        <f>IFERROR(IF(MATCH($AC2588,$P:$P,0)&gt;0,CONCATENATE("disponible: ",INDEX($Z:$Z,MATCH($AC2588,$P:$P,0)),","),0),"")</f>
        <v/>
      </c>
    </row>
    <row r="2598" spans="30:30" x14ac:dyDescent="0.25">
      <c r="AD2598" t="str">
        <f>IFERROR(IF(MATCH($AC2588,$P:$P,0)&gt;0,"},",0),"")</f>
        <v/>
      </c>
    </row>
    <row r="2599" spans="30:30" x14ac:dyDescent="0.25">
      <c r="AD2599" t="str">
        <f>IFERROR(IF(MATCH($AC2599,$P:$P,0)&gt;0,"{",0),"")</f>
        <v/>
      </c>
    </row>
    <row r="2600" spans="30:30" x14ac:dyDescent="0.25">
      <c r="AD2600" t="str">
        <f>IFERROR(IF(MATCH($AC2599,$P:$P,0)&gt;0,CONCATENATE("id_articulo: ",$AC2599,","),0),"")</f>
        <v/>
      </c>
    </row>
    <row r="2601" spans="30:30" x14ac:dyDescent="0.25">
      <c r="AD2601" t="str">
        <f>IFERROR(IF(MATCH($AC2599,$P:$P,0)&gt;0,CONCATENATE("nombre: '",INDEX($Q:$Q,MATCH($AC2599,$P:$P,0)),"',"),0),"")</f>
        <v/>
      </c>
    </row>
    <row r="2602" spans="30:30" x14ac:dyDescent="0.25">
      <c r="AD2602" t="str">
        <f>IFERROR(IF(MATCH($AC2599,$P:$P,0)&gt;0,CONCATENATE("descripcion: '",INDEX($R:$R,MATCH($AC2599,$P:$P,0)),"',"),0),"")</f>
        <v/>
      </c>
    </row>
    <row r="2603" spans="30:30" x14ac:dyDescent="0.25">
      <c r="AD2603" t="str">
        <f>IFERROR(IF(MATCH($AC2599,$P:$P,0)&gt;0,CONCATENATE("descripcion_larga: '",INDEX($S:$S,MATCH($AC2599,$P:$P,0)),"',"),0),"")</f>
        <v/>
      </c>
    </row>
    <row r="2604" spans="30:30" x14ac:dyDescent="0.25">
      <c r="AD2604" t="str">
        <f>IFERROR(IF(MATCH($AC2599,$P:$P,0)&gt;0,CONCATENATE("id_categoria: '",INDEX($V:$V,MATCH($AC2599,$P:$P,0)),"',"),0),"")</f>
        <v/>
      </c>
    </row>
    <row r="2605" spans="30:30" x14ac:dyDescent="0.25">
      <c r="AD2605" t="str">
        <f>IFERROR(IF(MATCH($AC2599,$P:$P,0)&gt;0,CONCATENATE("id_subcategoria: '",INDEX($W:$W,MATCH($AC2599,$P:$P,0)),"',"),0),"")</f>
        <v/>
      </c>
    </row>
    <row r="2606" spans="30:30" x14ac:dyDescent="0.25">
      <c r="AD2606" t="str">
        <f>IFERROR(IF(MATCH($AC2599,$P:$P,0)&gt;0,CONCATENATE("precio: ",INDEX($X:$X,MATCH($AC2599,$P:$P,0)),","),0),"")</f>
        <v/>
      </c>
    </row>
    <row r="2607" spans="30:30" x14ac:dyDescent="0.25">
      <c r="AD2607" t="str">
        <f>IFERROR(IF(MATCH($AC2599,$P:$P,0)&gt;0,CONCATENATE("video: ",IF(OR(INDEX($Y:$Y,MATCH($AC2599,$P:$P,0))=0,INDEX($Y:$Y,MATCH($AC2599,$P:$P,0))=" ",INDEX($Y:$Y,MATCH($AC2599,$P:$P,0))=""),CONCATENATE(CHAR(39),CHAR(39)),CONCATENATE(CHAR(39),INDEX($Y:$Y,MATCH($AC2599,$P:$P,0)),CHAR(39))),","),0),"")</f>
        <v/>
      </c>
    </row>
    <row r="2608" spans="30:30" x14ac:dyDescent="0.25">
      <c r="AD2608" t="str">
        <f>IFERROR(IF(MATCH($AC2599,$P:$P,0)&gt;0,CONCATENATE("disponible: ",INDEX($Z:$Z,MATCH($AC2599,$P:$P,0)),","),0),"")</f>
        <v/>
      </c>
    </row>
    <row r="2609" spans="30:30" x14ac:dyDescent="0.25">
      <c r="AD2609" t="str">
        <f>IFERROR(IF(MATCH($AC2599,$P:$P,0)&gt;0,"},",0),"")</f>
        <v/>
      </c>
    </row>
    <row r="2610" spans="30:30" x14ac:dyDescent="0.25">
      <c r="AD2610" t="str">
        <f>IFERROR(IF(MATCH($AC2610,$P:$P,0)&gt;0,"{",0),"")</f>
        <v/>
      </c>
    </row>
    <row r="2611" spans="30:30" x14ac:dyDescent="0.25">
      <c r="AD2611" t="str">
        <f>IFERROR(IF(MATCH($AC2610,$P:$P,0)&gt;0,CONCATENATE("id_articulo: ",$AC2610,","),0),"")</f>
        <v/>
      </c>
    </row>
    <row r="2612" spans="30:30" x14ac:dyDescent="0.25">
      <c r="AD2612" t="str">
        <f>IFERROR(IF(MATCH($AC2610,$P:$P,0)&gt;0,CONCATENATE("nombre: '",INDEX($Q:$Q,MATCH($AC2610,$P:$P,0)),"',"),0),"")</f>
        <v/>
      </c>
    </row>
    <row r="2613" spans="30:30" x14ac:dyDescent="0.25">
      <c r="AD2613" t="str">
        <f>IFERROR(IF(MATCH($AC2610,$P:$P,0)&gt;0,CONCATENATE("descripcion: '",INDEX($R:$R,MATCH($AC2610,$P:$P,0)),"',"),0),"")</f>
        <v/>
      </c>
    </row>
    <row r="2614" spans="30:30" x14ac:dyDescent="0.25">
      <c r="AD2614" t="str">
        <f>IFERROR(IF(MATCH($AC2610,$P:$P,0)&gt;0,CONCATENATE("descripcion_larga: '",INDEX($S:$S,MATCH($AC2610,$P:$P,0)),"',"),0),"")</f>
        <v/>
      </c>
    </row>
    <row r="2615" spans="30:30" x14ac:dyDescent="0.25">
      <c r="AD2615" t="str">
        <f>IFERROR(IF(MATCH($AC2610,$P:$P,0)&gt;0,CONCATENATE("id_categoria: '",INDEX($V:$V,MATCH($AC2610,$P:$P,0)),"',"),0),"")</f>
        <v/>
      </c>
    </row>
    <row r="2616" spans="30:30" x14ac:dyDescent="0.25">
      <c r="AD2616" t="str">
        <f>IFERROR(IF(MATCH($AC2610,$P:$P,0)&gt;0,CONCATENATE("id_subcategoria: '",INDEX($W:$W,MATCH($AC2610,$P:$P,0)),"',"),0),"")</f>
        <v/>
      </c>
    </row>
    <row r="2617" spans="30:30" x14ac:dyDescent="0.25">
      <c r="AD2617" t="str">
        <f>IFERROR(IF(MATCH($AC2610,$P:$P,0)&gt;0,CONCATENATE("precio: ",INDEX($X:$X,MATCH($AC2610,$P:$P,0)),","),0),"")</f>
        <v/>
      </c>
    </row>
    <row r="2618" spans="30:30" x14ac:dyDescent="0.25">
      <c r="AD2618" t="str">
        <f>IFERROR(IF(MATCH($AC2610,$P:$P,0)&gt;0,CONCATENATE("video: ",IF(OR(INDEX($Y:$Y,MATCH($AC2610,$P:$P,0))=0,INDEX($Y:$Y,MATCH($AC2610,$P:$P,0))=" ",INDEX($Y:$Y,MATCH($AC2610,$P:$P,0))=""),CONCATENATE(CHAR(39),CHAR(39)),CONCATENATE(CHAR(39),INDEX($Y:$Y,MATCH($AC2610,$P:$P,0)),CHAR(39))),","),0),"")</f>
        <v/>
      </c>
    </row>
    <row r="2619" spans="30:30" x14ac:dyDescent="0.25">
      <c r="AD2619" t="str">
        <f>IFERROR(IF(MATCH($AC2610,$P:$P,0)&gt;0,CONCATENATE("disponible: ",INDEX($Z:$Z,MATCH($AC2610,$P:$P,0)),","),0),"")</f>
        <v/>
      </c>
    </row>
    <row r="2620" spans="30:30" x14ac:dyDescent="0.25">
      <c r="AD2620" t="str">
        <f>IFERROR(IF(MATCH($AC2610,$P:$P,0)&gt;0,"},",0),"")</f>
        <v/>
      </c>
    </row>
    <row r="2621" spans="30:30" x14ac:dyDescent="0.25">
      <c r="AD2621" t="str">
        <f>IFERROR(IF(MATCH($AC2621,$P:$P,0)&gt;0,"{",0),"")</f>
        <v/>
      </c>
    </row>
    <row r="2622" spans="30:30" x14ac:dyDescent="0.25">
      <c r="AD2622" t="str">
        <f>IFERROR(IF(MATCH($AC2621,$P:$P,0)&gt;0,CONCATENATE("id_articulo: ",$AC2621,","),0),"")</f>
        <v/>
      </c>
    </row>
    <row r="2623" spans="30:30" x14ac:dyDescent="0.25">
      <c r="AD2623" t="str">
        <f>IFERROR(IF(MATCH($AC2621,$P:$P,0)&gt;0,CONCATENATE("nombre: '",INDEX($Q:$Q,MATCH($AC2621,$P:$P,0)),"',"),0),"")</f>
        <v/>
      </c>
    </row>
    <row r="2624" spans="30:30" x14ac:dyDescent="0.25">
      <c r="AD2624" t="str">
        <f>IFERROR(IF(MATCH($AC2621,$P:$P,0)&gt;0,CONCATENATE("descripcion: '",INDEX($R:$R,MATCH($AC2621,$P:$P,0)),"',"),0),"")</f>
        <v/>
      </c>
    </row>
    <row r="2625" spans="30:30" x14ac:dyDescent="0.25">
      <c r="AD2625" t="str">
        <f>IFERROR(IF(MATCH($AC2621,$P:$P,0)&gt;0,CONCATENATE("descripcion_larga: '",INDEX($S:$S,MATCH($AC2621,$P:$P,0)),"',"),0),"")</f>
        <v/>
      </c>
    </row>
    <row r="2626" spans="30:30" x14ac:dyDescent="0.25">
      <c r="AD2626" t="str">
        <f>IFERROR(IF(MATCH($AC2621,$P:$P,0)&gt;0,CONCATENATE("id_categoria: '",INDEX($V:$V,MATCH($AC2621,$P:$P,0)),"',"),0),"")</f>
        <v/>
      </c>
    </row>
    <row r="2627" spans="30:30" x14ac:dyDescent="0.25">
      <c r="AD2627" t="str">
        <f>IFERROR(IF(MATCH($AC2621,$P:$P,0)&gt;0,CONCATENATE("id_subcategoria: '",INDEX($W:$W,MATCH($AC2621,$P:$P,0)),"',"),0),"")</f>
        <v/>
      </c>
    </row>
    <row r="2628" spans="30:30" x14ac:dyDescent="0.25">
      <c r="AD2628" t="str">
        <f>IFERROR(IF(MATCH($AC2621,$P:$P,0)&gt;0,CONCATENATE("precio: ",INDEX($X:$X,MATCH($AC2621,$P:$P,0)),","),0),"")</f>
        <v/>
      </c>
    </row>
    <row r="2629" spans="30:30" x14ac:dyDescent="0.25">
      <c r="AD2629" t="str">
        <f>IFERROR(IF(MATCH($AC2621,$P:$P,0)&gt;0,CONCATENATE("video: ",IF(OR(INDEX($Y:$Y,MATCH($AC2621,$P:$P,0))=0,INDEX($Y:$Y,MATCH($AC2621,$P:$P,0))=" ",INDEX($Y:$Y,MATCH($AC2621,$P:$P,0))=""),CONCATENATE(CHAR(39),CHAR(39)),CONCATENATE(CHAR(39),INDEX($Y:$Y,MATCH($AC2621,$P:$P,0)),CHAR(39))),","),0),"")</f>
        <v/>
      </c>
    </row>
    <row r="2630" spans="30:30" x14ac:dyDescent="0.25">
      <c r="AD2630" t="str">
        <f>IFERROR(IF(MATCH($AC2621,$P:$P,0)&gt;0,CONCATENATE("disponible: ",INDEX($Z:$Z,MATCH($AC2621,$P:$P,0)),","),0),"")</f>
        <v/>
      </c>
    </row>
    <row r="2631" spans="30:30" x14ac:dyDescent="0.25">
      <c r="AD2631" t="str">
        <f>IFERROR(IF(MATCH($AC2621,$P:$P,0)&gt;0,"},",0),"")</f>
        <v/>
      </c>
    </row>
    <row r="2632" spans="30:30" x14ac:dyDescent="0.25">
      <c r="AD2632" t="str">
        <f>IFERROR(IF(MATCH($AC2632,$P:$P,0)&gt;0,"{",0),"")</f>
        <v/>
      </c>
    </row>
    <row r="2633" spans="30:30" x14ac:dyDescent="0.25">
      <c r="AD2633" t="str">
        <f>IFERROR(IF(MATCH($AC2632,$P:$P,0)&gt;0,CONCATENATE("id_articulo: ",$AC2632,","),0),"")</f>
        <v/>
      </c>
    </row>
    <row r="2634" spans="30:30" x14ac:dyDescent="0.25">
      <c r="AD2634" t="str">
        <f>IFERROR(IF(MATCH($AC2632,$P:$P,0)&gt;0,CONCATENATE("nombre: '",INDEX($Q:$Q,MATCH($AC2632,$P:$P,0)),"',"),0),"")</f>
        <v/>
      </c>
    </row>
    <row r="2635" spans="30:30" x14ac:dyDescent="0.25">
      <c r="AD2635" t="str">
        <f>IFERROR(IF(MATCH($AC2632,$P:$P,0)&gt;0,CONCATENATE("descripcion: '",INDEX($R:$R,MATCH($AC2632,$P:$P,0)),"',"),0),"")</f>
        <v/>
      </c>
    </row>
    <row r="2636" spans="30:30" x14ac:dyDescent="0.25">
      <c r="AD2636" t="str">
        <f>IFERROR(IF(MATCH($AC2632,$P:$P,0)&gt;0,CONCATENATE("descripcion_larga: '",INDEX($S:$S,MATCH($AC2632,$P:$P,0)),"',"),0),"")</f>
        <v/>
      </c>
    </row>
    <row r="2637" spans="30:30" x14ac:dyDescent="0.25">
      <c r="AD2637" t="str">
        <f>IFERROR(IF(MATCH($AC2632,$P:$P,0)&gt;0,CONCATENATE("id_categoria: '",INDEX($V:$V,MATCH($AC2632,$P:$P,0)),"',"),0),"")</f>
        <v/>
      </c>
    </row>
    <row r="2638" spans="30:30" x14ac:dyDescent="0.25">
      <c r="AD2638" t="str">
        <f>IFERROR(IF(MATCH($AC2632,$P:$P,0)&gt;0,CONCATENATE("id_subcategoria: '",INDEX($W:$W,MATCH($AC2632,$P:$P,0)),"',"),0),"")</f>
        <v/>
      </c>
    </row>
    <row r="2639" spans="30:30" x14ac:dyDescent="0.25">
      <c r="AD2639" t="str">
        <f>IFERROR(IF(MATCH($AC2632,$P:$P,0)&gt;0,CONCATENATE("precio: ",INDEX($X:$X,MATCH($AC2632,$P:$P,0)),","),0),"")</f>
        <v/>
      </c>
    </row>
    <row r="2640" spans="30:30" x14ac:dyDescent="0.25">
      <c r="AD2640" t="str">
        <f>IFERROR(IF(MATCH($AC2632,$P:$P,0)&gt;0,CONCATENATE("video: ",IF(OR(INDEX($Y:$Y,MATCH($AC2632,$P:$P,0))=0,INDEX($Y:$Y,MATCH($AC2632,$P:$P,0))=" ",INDEX($Y:$Y,MATCH($AC2632,$P:$P,0))=""),CONCATENATE(CHAR(39),CHAR(39)),CONCATENATE(CHAR(39),INDEX($Y:$Y,MATCH($AC2632,$P:$P,0)),CHAR(39))),","),0),"")</f>
        <v/>
      </c>
    </row>
    <row r="2641" spans="30:30" x14ac:dyDescent="0.25">
      <c r="AD2641" t="str">
        <f>IFERROR(IF(MATCH($AC2632,$P:$P,0)&gt;0,CONCATENATE("disponible: ",INDEX($Z:$Z,MATCH($AC2632,$P:$P,0)),","),0),"")</f>
        <v/>
      </c>
    </row>
    <row r="2642" spans="30:30" x14ac:dyDescent="0.25">
      <c r="AD2642" t="str">
        <f>IFERROR(IF(MATCH($AC2632,$P:$P,0)&gt;0,"},",0),"")</f>
        <v/>
      </c>
    </row>
  </sheetData>
  <mergeCells count="4">
    <mergeCell ref="P1:X1"/>
    <mergeCell ref="AB1:AD1"/>
    <mergeCell ref="AI1:AK1"/>
    <mergeCell ref="C1:K1"/>
  </mergeCells>
  <phoneticPr fontId="2" type="noConversion"/>
  <conditionalFormatting sqref="A3:N1000">
    <cfRule type="expression" dxfId="1" priority="2">
      <formula>$N3="'no'"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81" zoomScaleNormal="145" workbookViewId="0">
      <pane ySplit="1" topLeftCell="A2" activePane="bottomLeft" state="frozen"/>
      <selection pane="bottomLeft" activeCell="F219" sqref="F2:F219"/>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IF(C2="","",INDEX(ARTICULOS!$P:$P,MATCH($C2,ARTICULOS!$Q:$Q,0)))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IF(C3="","",INDEX(ARTICULOS!$P:$P,MATCH($C3,ARTICULOS!$Q:$Q,0)))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IF(C4="","",INDEX(ARTICULOS!$P:$P,MATCH($C4,ARTICULOS!$Q:$Q,0)))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IF(C5="","",INDEX(ARTICULOS!$P:$P,MATCH($C5,ARTICULOS!$Q:$Q,0)))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IF(C6="","",INDEX(ARTICULOS!$P:$P,MATCH($C6,ARTICULOS!$Q:$Q,0)))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IF(C7="","",INDEX(ARTICULOS!$P:$P,MATCH($C7,ARTICULOS!$Q:$Q,0)))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IF(C8="","",INDEX(ARTICULOS!$P:$P,MATCH($C8,ARTICULOS!$Q:$Q,0)))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IF(C9="","",INDEX(ARTICULOS!$P:$P,MATCH($C9,ARTICULOS!$Q:$Q,0)))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IF(C10="","",INDEX(ARTICULOS!$P:$P,MATCH($C10,ARTICULOS!$Q:$Q,0)))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IF(C11="","",INDEX(ARTICULOS!$P:$P,MATCH($C11,ARTICULOS!$Q:$Q,0)))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IF(C12="","",INDEX(ARTICULOS!$P:$P,MATCH($C12,ARTICULOS!$Q:$Q,0)))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IF(C13="","",INDEX(ARTICULOS!$P:$P,MATCH($C13,ARTICULOS!$Q:$Q,0)))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IF(C14="","",INDEX(ARTICULOS!$P:$P,MATCH($C14,ARTICULOS!$Q:$Q,0)))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IF(C15="","",INDEX(ARTICULOS!$P:$P,MATCH($C15,ARTICULOS!$Q:$Q,0)))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IF(C16="","",INDEX(ARTICULOS!$P:$P,MATCH($C16,ARTICULOS!$Q:$Q,0)))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IF(C17="","",INDEX(ARTICULOS!$P:$P,MATCH($C17,ARTICULOS!$Q:$Q,0)))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IF(C18="","",INDEX(ARTICULOS!$P:$P,MATCH($C18,ARTICULOS!$Q:$Q,0)))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IF(C19="","",INDEX(ARTICULOS!$P:$P,MATCH($C19,ARTICULOS!$Q:$Q,0)))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IF(C20="","",INDEX(ARTICULOS!$P:$P,MATCH($C20,ARTICULOS!$Q:$Q,0)))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IF(C21="","",INDEX(ARTICULOS!$P:$P,MATCH($C21,ARTICULOS!$Q:$Q,0)))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IF(C22="","",INDEX(ARTICULOS!$P:$P,MATCH($C22,ARTICULOS!$Q:$Q,0)))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IF(C23="","",INDEX(ARTICULOS!$P:$P,MATCH($C23,ARTICULOS!$Q:$Q,0)))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IF(C24="","",INDEX(ARTICULOS!$P:$P,MATCH($C24,ARTICULOS!$Q:$Q,0)))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IF(C25="","",INDEX(ARTICULOS!$P:$P,MATCH($C25,ARTICULOS!$Q:$Q,0)))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IF(C26="","",INDEX(ARTICULOS!$P:$P,MATCH($C26,ARTICULOS!$Q:$Q,0)))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IF(C27="","",INDEX(ARTICULOS!$P:$P,MATCH($C27,ARTICULOS!$Q:$Q,0)))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IF(C28="","",INDEX(ARTICULOS!$P:$P,MATCH($C28,ARTICULOS!$Q:$Q,0)))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IF(C29="","",INDEX(ARTICULOS!$P:$P,MATCH($C29,ARTICULOS!$Q:$Q,0)))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IF(C30="","",INDEX(ARTICULOS!$P:$P,MATCH($C30,ARTICULOS!$Q:$Q,0)))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IF(C31="","",INDEX(ARTICULOS!$P:$P,MATCH($C31,ARTICULOS!$Q:$Q,0)))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IF(C32="","",INDEX(ARTICULOS!$P:$P,MATCH($C32,ARTICULOS!$Q:$Q,0)))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IF(C33="","",INDEX(ARTICULOS!$P:$P,MATCH($C33,ARTICULOS!$Q:$Q,0)))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IF(C34="","",INDEX(ARTICULOS!$P:$P,MATCH($C34,ARTICULOS!$Q:$Q,0)))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IF(C35="","",INDEX(ARTICULOS!$P:$P,MATCH($C35,ARTICULOS!$Q:$Q,0)))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IF(C36="","",INDEX(ARTICULOS!$P:$P,MATCH($C36,ARTICULOS!$Q:$Q,0)))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IF(C37="","",INDEX(ARTICULOS!$P:$P,MATCH($C37,ARTICULOS!$Q:$Q,0)))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IF(C38="","",INDEX(ARTICULOS!$P:$P,MATCH($C38,ARTICULOS!$Q:$Q,0)))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IF(C39="","",INDEX(ARTICULOS!$P:$P,MATCH($C39,ARTICULOS!$Q:$Q,0)))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IF(C40="","",INDEX(ARTICULOS!$P:$P,MATCH($C40,ARTICULOS!$Q:$Q,0)))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IF(C41="","",INDEX(ARTICULOS!$P:$P,MATCH($C41,ARTICULOS!$Q:$Q,0)))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IF(C42="","",INDEX(ARTICULOS!$P:$P,MATCH($C42,ARTICULOS!$Q:$Q,0)))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IF(C43="","",INDEX(ARTICULOS!$P:$P,MATCH($C43,ARTICULOS!$Q:$Q,0)))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IF(C44="","",INDEX(ARTICULOS!$P:$P,MATCH($C44,ARTICULOS!$Q:$Q,0)))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IF(C45="","",INDEX(ARTICULOS!$P:$P,MATCH($C45,ARTICULOS!$Q:$Q,0)))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IF(C46="","",INDEX(ARTICULOS!$P:$P,MATCH($C46,ARTICULOS!$Q:$Q,0)))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IF(C47="","",INDEX(ARTICULOS!$P:$P,MATCH($C47,ARTICULOS!$Q:$Q,0)))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IF(C48="","",INDEX(ARTICULOS!$P:$P,MATCH($C48,ARTICULOS!$Q:$Q,0)))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IF(C49="","",INDEX(ARTICULOS!$P:$P,MATCH($C49,ARTICULOS!$Q:$Q,0)))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IF(C50="","",INDEX(ARTICULOS!$P:$P,MATCH($C50,ARTICULOS!$Q:$Q,0)))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IF(C51="","",INDEX(ARTICULOS!$P:$P,MATCH($C51,ARTICULOS!$Q:$Q,0)))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IF(C52="","",INDEX(ARTICULOS!$P:$P,MATCH($C52,ARTICULOS!$Q:$Q,0)))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IF(C53="","",INDEX(ARTICULOS!$P:$P,MATCH($C53,ARTICULOS!$Q:$Q,0)))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IF(C54="","",INDEX(ARTICULOS!$P:$P,MATCH($C54,ARTICULOS!$Q:$Q,0)))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IF(C55="","",INDEX(ARTICULOS!$P:$P,MATCH($C55,ARTICULOS!$Q:$Q,0)))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IF(C56="","",INDEX(ARTICULOS!$P:$P,MATCH($C56,ARTICULOS!$Q:$Q,0)))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IF(C57="","",INDEX(ARTICULOS!$P:$P,MATCH($C57,ARTICULOS!$Q:$Q,0)))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IF(C58="","",INDEX(ARTICULOS!$P:$P,MATCH($C58,ARTICULOS!$Q:$Q,0)))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IF(C59="","",INDEX(ARTICULOS!$P:$P,MATCH($C59,ARTICULOS!$Q:$Q,0)))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IF(C60="","",INDEX(ARTICULOS!$P:$P,MATCH($C60,ARTICULOS!$Q:$Q,0)))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IF(C61="","",INDEX(ARTICULOS!$P:$P,MATCH($C61,ARTICULOS!$Q:$Q,0)))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IF(C62="","",INDEX(ARTICULOS!$P:$P,MATCH($C62,ARTICULOS!$Q:$Q,0)))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IF(C63="","",INDEX(ARTICULOS!$P:$P,MATCH($C63,ARTICULOS!$Q:$Q,0)))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IF(C64="","",INDEX(ARTICULOS!$P:$P,MATCH($C64,ARTICULOS!$Q:$Q,0)))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IF(C65="","",INDEX(ARTICULOS!$P:$P,MATCH($C65,ARTICULOS!$Q:$Q,0)))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IF(C66="","",INDEX(ARTICULOS!$P:$P,MATCH($C66,ARTICULOS!$Q:$Q,0)))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IF(C67="","",INDEX(ARTICULOS!$P:$P,MATCH($C67,ARTICULOS!$Q:$Q,0)))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IF(C68="","",INDEX(ARTICULOS!$P:$P,MATCH($C68,ARTICULOS!$Q:$Q,0)))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IF(C69="","",INDEX(ARTICULOS!$P:$P,MATCH($C69,ARTICULOS!$Q:$Q,0)))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IF(C70="","",INDEX(ARTICULOS!$P:$P,MATCH($C70,ARTICULOS!$Q:$Q,0)))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IF(C71="","",INDEX(ARTICULOS!$P:$P,MATCH($C71,ARTICULOS!$Q:$Q,0)))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IF(C72="","",INDEX(ARTICULOS!$P:$P,MATCH($C72,ARTICULOS!$Q:$Q,0)))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IF(C73="","",INDEX(ARTICULOS!$P:$P,MATCH($C73,ARTICULOS!$Q:$Q,0)))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IF(C74="","",INDEX(ARTICULOS!$P:$P,MATCH($C74,ARTICULOS!$Q:$Q,0)))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IF(C75="","",INDEX(ARTICULOS!$P:$P,MATCH($C75,ARTICULOS!$Q:$Q,0)))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IF(C76="","",INDEX(ARTICULOS!$P:$P,MATCH($C76,ARTICULOS!$Q:$Q,0)))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IF(C77="","",INDEX(ARTICULOS!$P:$P,MATCH($C77,ARTICULOS!$Q:$Q,0)))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IF(C78="","",INDEX(ARTICULOS!$P:$P,MATCH($C78,ARTICULOS!$Q:$Q,0)))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IF(C79="","",INDEX(ARTICULOS!$P:$P,MATCH($C79,ARTICULOS!$Q:$Q,0)))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IF(C80="","",INDEX(ARTICULOS!$P:$P,MATCH($C80,ARTICULOS!$Q:$Q,0)))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IF(C81="","",INDEX(ARTICULOS!$P:$P,MATCH($C81,ARTICULOS!$Q:$Q,0)))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IF(C82="","",INDEX(ARTICULOS!$P:$P,MATCH($C82,ARTICULOS!$Q:$Q,0)))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IF(C83="","",INDEX(ARTICULOS!$P:$P,MATCH($C83,ARTICULOS!$Q:$Q,0)))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IF(C84="","",INDEX(ARTICULOS!$P:$P,MATCH($C84,ARTICULOS!$Q:$Q,0)))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IF(C85="","",INDEX(ARTICULOS!$P:$P,MATCH($C85,ARTICULOS!$Q:$Q,0)))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IF(C86="","",INDEX(ARTICULOS!$P:$P,MATCH($C86,ARTICULOS!$Q:$Q,0)))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IF(C87="","",INDEX(ARTICULOS!$P:$P,MATCH($C87,ARTICULOS!$Q:$Q,0)))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IF(C88="","",INDEX(ARTICULOS!$P:$P,MATCH($C88,ARTICULOS!$Q:$Q,0)))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IF(C89="","",INDEX(ARTICULOS!$P:$P,MATCH($C89,ARTICULOS!$Q:$Q,0)))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IF(C90="","",INDEX(ARTICULOS!$P:$P,MATCH($C90,ARTICULOS!$Q:$Q,0)))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IF(C91="","",INDEX(ARTICULOS!$P:$P,MATCH($C91,ARTICULOS!$Q:$Q,0)))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IF(C92="","",INDEX(ARTICULOS!$P:$P,MATCH($C92,ARTICULOS!$Q:$Q,0)))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IF(C93="","",INDEX(ARTICULOS!$P:$P,MATCH($C93,ARTICULOS!$Q:$Q,0)))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IF(C94="","",INDEX(ARTICULOS!$P:$P,MATCH($C94,ARTICULOS!$Q:$Q,0)))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IF(C95="","",INDEX(ARTICULOS!$P:$P,MATCH($C95,ARTICULOS!$Q:$Q,0)))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IF(C96="","",INDEX(ARTICULOS!$P:$P,MATCH($C96,ARTICULOS!$Q:$Q,0)))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IF(C97="","",INDEX(ARTICULOS!$P:$P,MATCH($C97,ARTICULOS!$Q:$Q,0)))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IF(C98="","",INDEX(ARTICULOS!$P:$P,MATCH($C98,ARTICULOS!$Q:$Q,0)))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IF(C99="","",INDEX(ARTICULOS!$P:$P,MATCH($C99,ARTICULOS!$Q:$Q,0)))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IF(C100="","",INDEX(ARTICULOS!$P:$P,MATCH($C100,ARTICULOS!$Q:$Q,0)))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IF(C101="","",INDEX(ARTICULOS!$P:$P,MATCH($C101,ARTICULOS!$Q:$Q,0)))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IF(C102="","",INDEX(ARTICULOS!$P:$P,MATCH($C102,ARTICULOS!$Q:$Q,0)))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IF(C103="","",INDEX(ARTICULOS!$P:$P,MATCH($C103,ARTICULOS!$Q:$Q,0)))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IF(C104="","",INDEX(ARTICULOS!$P:$P,MATCH($C104,ARTICULOS!$Q:$Q,0)))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IF(C105="","",INDEX(ARTICULOS!$P:$P,MATCH($C105,ARTICULOS!$Q:$Q,0)))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IF(C106="","",INDEX(ARTICULOS!$P:$P,MATCH($C106,ARTICULOS!$Q:$Q,0)))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IF(C107="","",INDEX(ARTICULOS!$P:$P,MATCH($C107,ARTICULOS!$Q:$Q,0)))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IF(C108="","",INDEX(ARTICULOS!$P:$P,MATCH($C108,ARTICULOS!$Q:$Q,0)))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IF(C109="","",INDEX(ARTICULOS!$P:$P,MATCH($C109,ARTICULOS!$Q:$Q,0)))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IF(C110="","",INDEX(ARTICULOS!$P:$P,MATCH($C110,ARTICULOS!$Q:$Q,0)))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IF(C111="","",INDEX(ARTICULOS!$P:$P,MATCH($C111,ARTICULOS!$Q:$Q,0)))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IF(C112="","",INDEX(ARTICULOS!$P:$P,MATCH($C112,ARTICULOS!$Q:$Q,0)))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IF(C113="","",INDEX(ARTICULOS!$P:$P,MATCH($C113,ARTICULOS!$Q:$Q,0)))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IF(C114="","",INDEX(ARTICULOS!$P:$P,MATCH($C114,ARTICULOS!$Q:$Q,0)))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IF(C115="","",INDEX(ARTICULOS!$P:$P,MATCH($C115,ARTICULOS!$Q:$Q,0)))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IF(C116="","",INDEX(ARTICULOS!$P:$P,MATCH($C116,ARTICULOS!$Q:$Q,0)))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IF(C117="","",INDEX(ARTICULOS!$P:$P,MATCH($C117,ARTICULOS!$Q:$Q,0)))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IF(C118="","",INDEX(ARTICULOS!$P:$P,MATCH($C118,ARTICULOS!$Q:$Q,0)))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IF(C119="","",INDEX(ARTICULOS!$P:$P,MATCH($C119,ARTICULOS!$Q:$Q,0)))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IF(C120="","",INDEX(ARTICULOS!$P:$P,MATCH($C120,ARTICULOS!$Q:$Q,0)))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IF(C121="","",INDEX(ARTICULOS!$P:$P,MATCH($C121,ARTICULOS!$Q:$Q,0)))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IF(C122="","",INDEX(ARTICULOS!$P:$P,MATCH($C122,ARTICULOS!$Q:$Q,0)))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IF(C123="","",INDEX(ARTICULOS!$P:$P,MATCH($C123,ARTICULOS!$Q:$Q,0)))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IF(C124="","",INDEX(ARTICULOS!$P:$P,MATCH($C124,ARTICULOS!$Q:$Q,0)))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IF(C125="","",INDEX(ARTICULOS!$P:$P,MATCH($C125,ARTICULOS!$Q:$Q,0)))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IF(C126="","",INDEX(ARTICULOS!$P:$P,MATCH($C126,ARTICULOS!$Q:$Q,0)))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IF(C127="","",INDEX(ARTICULOS!$P:$P,MATCH($C127,ARTICULOS!$Q:$Q,0)))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IF(C128="","",INDEX(ARTICULOS!$P:$P,MATCH($C128,ARTICULOS!$Q:$Q,0)))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IF(C129="","",INDEX(ARTICULOS!$P:$P,MATCH($C129,ARTICULOS!$Q:$Q,0)))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IF(C130="","",INDEX(ARTICULOS!$P:$P,MATCH($C130,ARTICULOS!$Q:$Q,0)))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IF(C131="","",INDEX(ARTICULOS!$P:$P,MATCH($C131,ARTICULOS!$Q:$Q,0)))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IF(C132="","",INDEX(ARTICULOS!$P:$P,MATCH($C132,ARTICULOS!$Q:$Q,0)))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IF(C133="","",INDEX(ARTICULOS!$P:$P,MATCH($C133,ARTICULOS!$Q:$Q,0)))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IF(C134="","",INDEX(ARTICULOS!$P:$P,MATCH($C134,ARTICULOS!$Q:$Q,0)))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IF(C135="","",INDEX(ARTICULOS!$P:$P,MATCH($C135,ARTICULOS!$Q:$Q,0)))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IF(C136="","",INDEX(ARTICULOS!$P:$P,MATCH($C136,ARTICULOS!$Q:$Q,0)))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IF(C137="","",INDEX(ARTICULOS!$P:$P,MATCH($C137,ARTICULOS!$Q:$Q,0)))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IF(C138="","",INDEX(ARTICULOS!$P:$P,MATCH($C138,ARTICULOS!$Q:$Q,0)))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IF(C139="","",INDEX(ARTICULOS!$P:$P,MATCH($C139,ARTICULOS!$Q:$Q,0)))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IF(C140="","",INDEX(ARTICULOS!$P:$P,MATCH($C140,ARTICULOS!$Q:$Q,0)))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IF(C141="","",INDEX(ARTICULOS!$P:$P,MATCH($C141,ARTICULOS!$Q:$Q,0)))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IF(C142="","",INDEX(ARTICULOS!$P:$P,MATCH($C142,ARTICULOS!$Q:$Q,0)))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IF(C143="","",INDEX(ARTICULOS!$P:$P,MATCH($C143,ARTICULOS!$Q:$Q,0)))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IF(C144="","",INDEX(ARTICULOS!$P:$P,MATCH($C144,ARTICULOS!$Q:$Q,0)))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IF(C145="","",INDEX(ARTICULOS!$P:$P,MATCH($C145,ARTICULOS!$Q:$Q,0)))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IF(C146="","",INDEX(ARTICULOS!$P:$P,MATCH($C146,ARTICULOS!$Q:$Q,0)))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IF(C147="","",INDEX(ARTICULOS!$P:$P,MATCH($C147,ARTICULOS!$Q:$Q,0)))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IF(C148="","",INDEX(ARTICULOS!$P:$P,MATCH($C148,ARTICULOS!$Q:$Q,0)))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IF(C149="","",INDEX(ARTICULOS!$P:$P,MATCH($C149,ARTICULOS!$Q:$Q,0)))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IF(C150="","",INDEX(ARTICULOS!$P:$P,MATCH($C150,ARTICULOS!$Q:$Q,0)))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IF(C151="","",INDEX(ARTICULOS!$P:$P,MATCH($C151,ARTICULOS!$Q:$Q,0)))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IF(C152="","",INDEX(ARTICULOS!$P:$P,MATCH($C152,ARTICULOS!$Q:$Q,0)))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IF(C153="","",INDEX(ARTICULOS!$P:$P,MATCH($C153,ARTICULOS!$Q:$Q,0)))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IF(C154="","",INDEX(ARTICULOS!$P:$P,MATCH($C154,ARTICULOS!$Q:$Q,0)))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IF(C155="","",INDEX(ARTICULOS!$P:$P,MATCH($C155,ARTICULOS!$Q:$Q,0)))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IF(C156="","",INDEX(ARTICULOS!$P:$P,MATCH($C156,ARTICULOS!$Q:$Q,0)))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IF(C157="","",INDEX(ARTICULOS!$P:$P,MATCH($C157,ARTICULOS!$Q:$Q,0)))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IF(C158="","",INDEX(ARTICULOS!$P:$P,MATCH($C158,ARTICULOS!$Q:$Q,0)))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IF(C159="","",INDEX(ARTICULOS!$P:$P,MATCH($C159,ARTICULOS!$Q:$Q,0)))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IF(C160="","",INDEX(ARTICULOS!$P:$P,MATCH($C160,ARTICULOS!$Q:$Q,0)))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IF(C161="","",INDEX(ARTICULOS!$P:$P,MATCH($C161,ARTICULOS!$Q:$Q,0)))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IF(C162="","",INDEX(ARTICULOS!$P:$P,MATCH($C162,ARTICULOS!$Q:$Q,0)))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IF(C163="","",INDEX(ARTICULOS!$P:$P,MATCH($C163,ARTICULOS!$Q:$Q,0)))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IF(C164="","",INDEX(ARTICULOS!$P:$P,MATCH($C164,ARTICULOS!$Q:$Q,0)))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IF(C165="","",INDEX(ARTICULOS!$P:$P,MATCH($C165,ARTICULOS!$Q:$Q,0)))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IF(C166="","",INDEX(ARTICULOS!$P:$P,MATCH($C166,ARTICULOS!$Q:$Q,0)))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IF(C167="","",INDEX(ARTICULOS!$P:$P,MATCH($C167,ARTICULOS!$Q:$Q,0)))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IF(C168="","",INDEX(ARTICULOS!$P:$P,MATCH($C168,ARTICULOS!$Q:$Q,0)))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IF(C169="","",INDEX(ARTICULOS!$P:$P,MATCH($C169,ARTICULOS!$Q:$Q,0)))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IF(C170="","",INDEX(ARTICULOS!$P:$P,MATCH($C170,ARTICULOS!$Q:$Q,0)))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IF(C171="","",INDEX(ARTICULOS!$P:$P,MATCH($C171,ARTICULOS!$Q:$Q,0)))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IF(C172="","",INDEX(ARTICULOS!$P:$P,MATCH($C172,ARTICULOS!$Q:$Q,0)))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IF(C173="","",INDEX(ARTICULOS!$P:$P,MATCH($C173,ARTICULOS!$Q:$Q,0)))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IF(C174="","",INDEX(ARTICULOS!$P:$P,MATCH($C174,ARTICULOS!$Q:$Q,0)))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IF(C175="","",INDEX(ARTICULOS!$P:$P,MATCH($C175,ARTICULOS!$Q:$Q,0)))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IF(C176="","",INDEX(ARTICULOS!$P:$P,MATCH($C176,ARTICULOS!$Q:$Q,0)))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IF(C177="","",INDEX(ARTICULOS!$P:$P,MATCH($C177,ARTICULOS!$Q:$Q,0)))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IF(C178="","",INDEX(ARTICULOS!$P:$P,MATCH($C178,ARTICULOS!$Q:$Q,0)))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IF(C179="","",INDEX(ARTICULOS!$P:$P,MATCH($C179,ARTICULOS!$Q:$Q,0)))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IF(C180="","",INDEX(ARTICULOS!$P:$P,MATCH($C180,ARTICULOS!$Q:$Q,0)))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IF(C181="","",INDEX(ARTICULOS!$P:$P,MATCH($C181,ARTICULOS!$Q:$Q,0)))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IF(C182="","",INDEX(ARTICULOS!$P:$P,MATCH($C182,ARTICULOS!$Q:$Q,0)))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IF(C183="","",INDEX(ARTICULOS!$P:$P,MATCH($C183,ARTICULOS!$Q:$Q,0)))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IF(C184="","",INDEX(ARTICULOS!$P:$P,MATCH($C184,ARTICULOS!$Q:$Q,0)))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IF(C185="","",INDEX(ARTICULOS!$P:$P,MATCH($C185,ARTICULOS!$Q:$Q,0)))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IF(C186="","",INDEX(ARTICULOS!$P:$P,MATCH($C186,ARTICULOS!$Q:$Q,0)))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IF(C187="","",INDEX(ARTICULOS!$P:$P,MATCH($C187,ARTICULOS!$Q:$Q,0)))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IF(C188="","",INDEX(ARTICULOS!$P:$P,MATCH($C188,ARTICULOS!$Q:$Q,0)))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IF(C189="","",INDEX(ARTICULOS!$P:$P,MATCH($C189,ARTICULOS!$Q:$Q,0)))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IF(C190="","",INDEX(ARTICULOS!$P:$P,MATCH($C190,ARTICULOS!$Q:$Q,0)))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IF(C191="","",INDEX(ARTICULOS!$P:$P,MATCH($C191,ARTICULOS!$Q:$Q,0)))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IF(C192="","",INDEX(ARTICULOS!$P:$P,MATCH($C192,ARTICULOS!$Q:$Q,0)))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IF(C193="","",INDEX(ARTICULOS!$P:$P,MATCH($C193,ARTICULOS!$Q:$Q,0)))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IF(C194="","",INDEX(ARTICULOS!$P:$P,MATCH($C194,ARTICULOS!$Q:$Q,0)))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IF(C195="","",INDEX(ARTICULOS!$P:$P,MATCH($C195,ARTICULOS!$Q:$Q,0)))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IF(C196="","",INDEX(ARTICULOS!$P:$P,MATCH($C196,ARTICULOS!$Q:$Q,0)))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IF(C197="","",INDEX(ARTICULOS!$P:$P,MATCH($C197,ARTICULOS!$Q:$Q,0)))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IF(C198="","",INDEX(ARTICULOS!$P:$P,MATCH($C198,ARTICULOS!$Q:$Q,0)))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IF(C199="","",INDEX(ARTICULOS!$P:$P,MATCH($C199,ARTICULOS!$Q:$Q,0)))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IF(C200="","",INDEX(ARTICULOS!$P:$P,MATCH($C200,ARTICULOS!$Q:$Q,0)))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IF(C201="","",INDEX(ARTICULOS!$P:$P,MATCH($C201,ARTICULOS!$Q:$Q,0)))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IF(C202="","",INDEX(ARTICULOS!$P:$P,MATCH($C202,ARTICULOS!$Q:$Q,0)))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IF(C203="","",INDEX(ARTICULOS!$P:$P,MATCH($C203,ARTICULOS!$Q:$Q,0)))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IF(C204="","",INDEX(ARTICULOS!$P:$P,MATCH($C204,ARTICULOS!$Q:$Q,0)))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IF(C205="","",INDEX(ARTICULOS!$P:$P,MATCH($C205,ARTICULOS!$Q:$Q,0)))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IF(C206="","",INDEX(ARTICULOS!$P:$P,MATCH($C206,ARTICULOS!$Q:$Q,0)))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IF(C207="","",INDEX(ARTICULOS!$P:$P,MATCH($C207,ARTICULOS!$Q:$Q,0)))</f>
        <v>112</v>
      </c>
      <c r="F207" t="str">
        <f t="shared" si="3"/>
        <v>{ id_imagen: 206,id_articulo: 112,url: require('../images/articulos/061/27_5.jpg') },</v>
      </c>
    </row>
    <row r="208" spans="1:6" x14ac:dyDescent="0.25">
      <c r="A208" s="3">
        <f>IF(C208="","",MAX($A$1:A207)+1)</f>
        <v>207</v>
      </c>
      <c r="B208" s="3">
        <f>IFERROR(INDEX(ARTICULOS!$B:$B,MATCH(C208,ARTICULOS!$C:$C,0)),"")</f>
        <v>115</v>
      </c>
      <c r="C208" t="s">
        <v>631</v>
      </c>
      <c r="D208" t="s">
        <v>639</v>
      </c>
      <c r="E208" s="3">
        <f>IF(C208="","",INDEX(ARTICULOS!$P:$P,MATCH($C208,ARTICULOS!$Q:$Q,0)))</f>
        <v>115</v>
      </c>
      <c r="F208" t="str">
        <f t="shared" si="3"/>
        <v>{ id_imagen: 207,id_articulo: 115,url: require('../images/articulos/garage/comic_db.jpg') },</v>
      </c>
    </row>
    <row r="209" spans="1:6" x14ac:dyDescent="0.25">
      <c r="A209" s="3">
        <f>IF(C209="","",MAX($A$1:A208)+1)</f>
        <v>208</v>
      </c>
      <c r="B209" s="3">
        <f>IFERROR(INDEX(ARTICULOS!$B:$B,MATCH(C209,ARTICULOS!$C:$C,0)),"")</f>
        <v>116</v>
      </c>
      <c r="C209" t="s">
        <v>634</v>
      </c>
      <c r="D209" t="s">
        <v>638</v>
      </c>
      <c r="E209" s="3">
        <f>IF(C209="","",INDEX(ARTICULOS!$P:$P,MATCH($C209,ARTICULOS!$Q:$Q,0)))</f>
        <v>116</v>
      </c>
      <c r="F209" t="str">
        <f t="shared" si="3"/>
        <v>{ id_imagen: 208,id_articulo: 116,url: require('../images/articulos/garage/piensa_java.jpg') },</v>
      </c>
    </row>
    <row r="210" spans="1:6" x14ac:dyDescent="0.25">
      <c r="A210" s="3">
        <f>IF(C210="","",MAX($A$1:A209)+1)</f>
        <v>209</v>
      </c>
      <c r="B210" s="3">
        <f>IFERROR(INDEX(ARTICULOS!$B:$B,MATCH(C210,ARTICULOS!$C:$C,0)),"")</f>
        <v>117</v>
      </c>
      <c r="C210" t="s">
        <v>644</v>
      </c>
      <c r="D210" t="s">
        <v>647</v>
      </c>
      <c r="E210" s="3">
        <f>IF(C210="","",INDEX(ARTICULOS!$P:$P,MATCH($C210,ARTICULOS!$Q:$Q,0)))</f>
        <v>117</v>
      </c>
      <c r="F210" t="str">
        <f t="shared" si="3"/>
        <v>{ id_imagen: 209,id_articulo: 117,url: require('../images/articulos/062/1.jpg') },</v>
      </c>
    </row>
    <row r="211" spans="1:6" x14ac:dyDescent="0.25">
      <c r="A211" s="3">
        <f>IF(C211="","",MAX($A$1:A210)+1)</f>
        <v>210</v>
      </c>
      <c r="B211" s="3">
        <f>IFERROR(INDEX(ARTICULOS!$B:$B,MATCH(C211,ARTICULOS!$C:$C,0)),"")</f>
        <v>117</v>
      </c>
      <c r="C211" t="s">
        <v>644</v>
      </c>
      <c r="D211" t="s">
        <v>648</v>
      </c>
      <c r="E211" s="3">
        <f>IF(C211="","",INDEX(ARTICULOS!$P:$P,MATCH($C211,ARTICULOS!$Q:$Q,0)))</f>
        <v>117</v>
      </c>
      <c r="F211" t="str">
        <f t="shared" si="3"/>
        <v>{ id_imagen: 210,id_articulo: 117,url: require('../images/articulos/062/2.jpg') },</v>
      </c>
    </row>
    <row r="212" spans="1:6" x14ac:dyDescent="0.25">
      <c r="A212" s="3">
        <f>IF(C212="","",MAX($A$1:A211)+1)</f>
        <v>211</v>
      </c>
      <c r="B212" s="3">
        <f>IFERROR(INDEX(ARTICULOS!$B:$B,MATCH(C212,ARTICULOS!$C:$C,0)),"")</f>
        <v>117</v>
      </c>
      <c r="C212" t="s">
        <v>644</v>
      </c>
      <c r="D212" t="s">
        <v>649</v>
      </c>
      <c r="E212" s="3">
        <f>IF(C212="","",INDEX(ARTICULOS!$P:$P,MATCH($C212,ARTICULOS!$Q:$Q,0)))</f>
        <v>117</v>
      </c>
      <c r="F212" t="str">
        <f t="shared" si="3"/>
        <v>{ id_imagen: 211,id_articulo: 117,url: require('../images/articulos/062/3.jpg') },</v>
      </c>
    </row>
    <row r="213" spans="1:6" x14ac:dyDescent="0.25">
      <c r="A213" s="3">
        <f>IF(C213="","",MAX($A$1:A212)+1)</f>
        <v>212</v>
      </c>
      <c r="B213" s="3">
        <f>IFERROR(INDEX(ARTICULOS!$B:$B,MATCH(C213,ARTICULOS!$C:$C,0)),"")</f>
        <v>117</v>
      </c>
      <c r="C213" t="s">
        <v>644</v>
      </c>
      <c r="D213" t="s">
        <v>650</v>
      </c>
      <c r="E213" s="3">
        <f>IF(C213="","",INDEX(ARTICULOS!$P:$P,MATCH($C213,ARTICULOS!$Q:$Q,0)))</f>
        <v>117</v>
      </c>
      <c r="F213" t="str">
        <f t="shared" si="3"/>
        <v>{ id_imagen: 212,id_articulo: 117,url: require('../images/articulos/062/4.jpg') },</v>
      </c>
    </row>
    <row r="214" spans="1:6" x14ac:dyDescent="0.25">
      <c r="A214" s="3">
        <f>IF(C214="","",MAX($A$1:A213)+1)</f>
        <v>213</v>
      </c>
      <c r="B214" s="3">
        <f>IFERROR(INDEX(ARTICULOS!$B:$B,MATCH(C214,ARTICULOS!$C:$C,0)),"")</f>
        <v>118</v>
      </c>
      <c r="C214" t="s">
        <v>643</v>
      </c>
      <c r="D214" t="s">
        <v>651</v>
      </c>
      <c r="E214" s="3">
        <f>IF(C214="","",INDEX(ARTICULOS!$P:$P,MATCH($C214,ARTICULOS!$Q:$Q,0)))</f>
        <v>118</v>
      </c>
      <c r="F214" t="str">
        <f t="shared" si="3"/>
        <v>{ id_imagen: 213,id_articulo: 118,url: require('../images/articulos/062/5.jpg') },</v>
      </c>
    </row>
    <row r="215" spans="1:6" x14ac:dyDescent="0.25">
      <c r="A215" s="3">
        <f>IF(C215="","",MAX($A$1:A214)+1)</f>
        <v>214</v>
      </c>
      <c r="B215" s="3">
        <f>IFERROR(INDEX(ARTICULOS!$B:$B,MATCH(C215,ARTICULOS!$C:$C,0)),"")</f>
        <v>118</v>
      </c>
      <c r="C215" t="s">
        <v>643</v>
      </c>
      <c r="D215" t="s">
        <v>652</v>
      </c>
      <c r="E215" s="3">
        <f>IF(C215="","",INDEX(ARTICULOS!$P:$P,MATCH($C215,ARTICULOS!$Q:$Q,0)))</f>
        <v>118</v>
      </c>
      <c r="F215" t="str">
        <f t="shared" si="3"/>
        <v>{ id_imagen: 214,id_articulo: 118,url: require('../images/articulos/062/6.jpg') },</v>
      </c>
    </row>
    <row r="216" spans="1:6" x14ac:dyDescent="0.25">
      <c r="A216" s="3">
        <f>IF(C216="","",MAX($A$1:A215)+1)</f>
        <v>215</v>
      </c>
      <c r="B216" s="3">
        <f>IFERROR(INDEX(ARTICULOS!$B:$B,MATCH(C216,ARTICULOS!$C:$C,0)),"")</f>
        <v>122</v>
      </c>
      <c r="C216" t="s">
        <v>660</v>
      </c>
      <c r="D216" t="s">
        <v>665</v>
      </c>
      <c r="E216" s="3">
        <f>IF(C216="","",INDEX(ARTICULOS!$P:$P,MATCH($C216,ARTICULOS!$Q:$Q,0)))</f>
        <v>122</v>
      </c>
      <c r="F216" t="str">
        <f t="shared" si="3"/>
        <v>{ id_imagen: 215,id_articulo: 122,url: require('../images/articulos/062/7.jpg') },</v>
      </c>
    </row>
    <row r="217" spans="1:6" x14ac:dyDescent="0.25">
      <c r="A217" s="3">
        <f>IF(C217="","",MAX($A$1:A216)+1)</f>
        <v>216</v>
      </c>
      <c r="B217" s="3">
        <f>IFERROR(INDEX(ARTICULOS!$B:$B,MATCH(C217,ARTICULOS!$C:$C,0)),"")</f>
        <v>119</v>
      </c>
      <c r="C217" t="s">
        <v>657</v>
      </c>
      <c r="D217" t="s">
        <v>666</v>
      </c>
      <c r="E217" s="3">
        <f>IF(C217="","",INDEX(ARTICULOS!$P:$P,MATCH($C217,ARTICULOS!$Q:$Q,0)))</f>
        <v>119</v>
      </c>
      <c r="F217" t="str">
        <f t="shared" si="3"/>
        <v>{ id_imagen: 216,id_articulo: 119,url: require('../images/articulos/062/8.jpg') },</v>
      </c>
    </row>
    <row r="218" spans="1:6" x14ac:dyDescent="0.25">
      <c r="A218" s="3">
        <f>IF(C218="","",MAX($A$1:A217)+1)</f>
        <v>217</v>
      </c>
      <c r="B218" s="3">
        <f>IFERROR(INDEX(ARTICULOS!$B:$B,MATCH(C218,ARTICULOS!$C:$C,0)),"")</f>
        <v>121</v>
      </c>
      <c r="C218" t="s">
        <v>658</v>
      </c>
      <c r="D218" t="s">
        <v>667</v>
      </c>
      <c r="E218" s="3">
        <f>IF(C218="","",INDEX(ARTICULOS!$P:$P,MATCH($C218,ARTICULOS!$Q:$Q,0)))</f>
        <v>121</v>
      </c>
      <c r="F218" t="str">
        <f t="shared" si="3"/>
        <v>{ id_imagen: 217,id_articulo: 121,url: require('../images/articulos/062/9.jpg') },</v>
      </c>
    </row>
    <row r="219" spans="1:6" x14ac:dyDescent="0.25">
      <c r="A219" s="3">
        <f>IF(C219="","",MAX($A$1:A218)+1)</f>
        <v>218</v>
      </c>
      <c r="B219" s="3">
        <f>IFERROR(INDEX(ARTICULOS!$B:$B,MATCH(C219,ARTICULOS!$C:$C,0)),"")</f>
        <v>120</v>
      </c>
      <c r="C219" t="s">
        <v>656</v>
      </c>
      <c r="D219" t="s">
        <v>668</v>
      </c>
      <c r="E219" s="3">
        <f>IF(C219="","",INDEX(ARTICULOS!$P:$P,MATCH($C219,ARTICULOS!$Q:$Q,0)))</f>
        <v>120</v>
      </c>
      <c r="F219" t="str">
        <f t="shared" si="3"/>
        <v>{ id_imagen: 218,id_articulo: 120,url: require('../images/articulos/062/10.jpg') },</v>
      </c>
    </row>
    <row r="220" spans="1:6" x14ac:dyDescent="0.25">
      <c r="A220" s="3" t="str">
        <f>IF(C220="","",MAX($A$1:A219)+1)</f>
        <v/>
      </c>
      <c r="B220" s="3" t="str">
        <f>IFERROR(INDEX(ARTICULOS!$B:$B,MATCH(C220,ARTICULOS!$C:$C,0)),"")</f>
        <v/>
      </c>
      <c r="E220" s="3" t="str">
        <f>IF(C220="","",INDEX(ARTICULOS!$P:$P,MATCH($C220,ARTICULOS!$Q:$Q,0)))</f>
        <v/>
      </c>
      <c r="F220" t="str">
        <f t="shared" si="3"/>
        <v/>
      </c>
    </row>
    <row r="221" spans="1:6" x14ac:dyDescent="0.25">
      <c r="A221" s="3" t="str">
        <f>IF(C221="","",MAX($A$1:A220)+1)</f>
        <v/>
      </c>
      <c r="B221" s="3" t="str">
        <f>IFERROR(INDEX(ARTICULOS!$B:$B,MATCH(C221,ARTICULOS!$C:$C,0)),"")</f>
        <v/>
      </c>
      <c r="E221" s="3" t="str">
        <f>IF(C221="","",INDEX(ARTICULOS!$P:$P,MATCH($C221,ARTICULOS!$Q:$Q,0)))</f>
        <v/>
      </c>
      <c r="F221" t="str">
        <f t="shared" si="3"/>
        <v/>
      </c>
    </row>
    <row r="222" spans="1:6" x14ac:dyDescent="0.25">
      <c r="A222" s="3" t="str">
        <f>IF(C222="","",MAX($A$1:A221)+1)</f>
        <v/>
      </c>
      <c r="B222" s="3" t="str">
        <f>IFERROR(INDEX(ARTICULOS!$B:$B,MATCH(C222,ARTICULOS!$C:$C,0)),"")</f>
        <v/>
      </c>
      <c r="E222" s="3" t="str">
        <f>IF(C222="","",INDEX(ARTICULOS!$P:$P,MATCH($C222,ARTICULOS!$Q:$Q,0)))</f>
        <v/>
      </c>
      <c r="F222" t="str">
        <f t="shared" si="3"/>
        <v/>
      </c>
    </row>
    <row r="223" spans="1:6" x14ac:dyDescent="0.25">
      <c r="A223" s="3" t="str">
        <f>IF(C223="","",MAX($A$1:A222)+1)</f>
        <v/>
      </c>
      <c r="B223" s="3" t="str">
        <f>IFERROR(INDEX(ARTICULOS!$B:$B,MATCH(C223,ARTICULOS!$C:$C,0)),"")</f>
        <v/>
      </c>
      <c r="E223" s="3" t="str">
        <f>IF(C223="","",INDEX(ARTICULOS!$P:$P,MATCH($C223,ARTICULOS!$Q:$Q,0)))</f>
        <v/>
      </c>
      <c r="F223" t="str">
        <f t="shared" si="3"/>
        <v/>
      </c>
    </row>
    <row r="224" spans="1:6" x14ac:dyDescent="0.25">
      <c r="A224" s="3" t="str">
        <f>IF(C224="","",MAX($A$1:A223)+1)</f>
        <v/>
      </c>
      <c r="B224" s="3" t="str">
        <f>IFERROR(INDEX(ARTICULOS!$B:$B,MATCH(C224,ARTICULOS!$C:$C,0)),"")</f>
        <v/>
      </c>
      <c r="E224" s="3" t="str">
        <f>IF(C224="","",INDEX(ARTICULOS!$P:$P,MATCH($C224,ARTICULOS!$Q:$Q,0)))</f>
        <v/>
      </c>
      <c r="F224" t="str">
        <f t="shared" si="3"/>
        <v/>
      </c>
    </row>
    <row r="225" spans="1:6" x14ac:dyDescent="0.25">
      <c r="A225" s="3" t="str">
        <f>IF(C225="","",MAX($A$1:A224)+1)</f>
        <v/>
      </c>
      <c r="B225" s="3" t="str">
        <f>IFERROR(INDEX(ARTICULOS!$B:$B,MATCH(C225,ARTICULOS!$C:$C,0)),"")</f>
        <v/>
      </c>
      <c r="E225" s="3" t="str">
        <f>IF(C225="","",INDEX(ARTICULOS!$P:$P,MATCH($C225,ARTICULOS!$Q:$Q,0)))</f>
        <v/>
      </c>
      <c r="F225" t="str">
        <f t="shared" si="3"/>
        <v/>
      </c>
    </row>
    <row r="226" spans="1:6" x14ac:dyDescent="0.25">
      <c r="A226" s="3" t="str">
        <f>IF(C226="","",MAX($A$1:A225)+1)</f>
        <v/>
      </c>
      <c r="B226" s="3" t="str">
        <f>IFERROR(INDEX(ARTICULOS!$B:$B,MATCH(C226,ARTICULOS!$C:$C,0)),"")</f>
        <v/>
      </c>
      <c r="E226" s="3" t="str">
        <f>IF(C226="","",INDEX(ARTICULOS!$P:$P,MATCH($C226,ARTICULOS!$Q:$Q,0)))</f>
        <v/>
      </c>
      <c r="F226" t="str">
        <f t="shared" si="3"/>
        <v/>
      </c>
    </row>
    <row r="227" spans="1:6" x14ac:dyDescent="0.25">
      <c r="A227" s="3" t="str">
        <f>IF(C227="","",MAX($A$1:A226)+1)</f>
        <v/>
      </c>
      <c r="B227" s="3" t="str">
        <f>IFERROR(INDEX(ARTICULOS!$B:$B,MATCH(C227,ARTICULOS!$C:$C,0)),"")</f>
        <v/>
      </c>
      <c r="E227" s="3" t="str">
        <f>IF(C227="","",INDEX(ARTICULOS!$P:$P,MATCH($C227,ARTICULOS!$Q:$Q,0)))</f>
        <v/>
      </c>
      <c r="F227" t="str">
        <f t="shared" si="3"/>
        <v/>
      </c>
    </row>
    <row r="228" spans="1:6" x14ac:dyDescent="0.25">
      <c r="A228" s="3" t="str">
        <f>IF(C228="","",MAX($A$1:A227)+1)</f>
        <v/>
      </c>
      <c r="B228" s="3" t="str">
        <f>IFERROR(INDEX(ARTICULOS!$B:$B,MATCH(C228,ARTICULOS!$C:$C,0)),"")</f>
        <v/>
      </c>
      <c r="E228" s="3" t="str">
        <f>IF(C228="","",INDEX(ARTICULOS!$P:$P,MATCH($C228,ARTICULOS!$Q:$Q,0)))</f>
        <v/>
      </c>
      <c r="F228" t="str">
        <f t="shared" si="3"/>
        <v/>
      </c>
    </row>
    <row r="229" spans="1:6" x14ac:dyDescent="0.25">
      <c r="A229" s="3" t="str">
        <f>IF(C229="","",MAX($A$1:A228)+1)</f>
        <v/>
      </c>
      <c r="B229" s="3" t="str">
        <f>IFERROR(INDEX(ARTICULOS!$B:$B,MATCH(C229,ARTICULOS!$C:$C,0)),"")</f>
        <v/>
      </c>
      <c r="E229" s="3" t="str">
        <f>IF(C229="","",INDEX(ARTICULOS!$P:$P,MATCH($C229,ARTICULOS!$Q:$Q,0)))</f>
        <v/>
      </c>
      <c r="F229" t="str">
        <f t="shared" si="3"/>
        <v/>
      </c>
    </row>
    <row r="230" spans="1:6" x14ac:dyDescent="0.25">
      <c r="A230" s="3" t="str">
        <f>IF(C230="","",MAX($A$1:A229)+1)</f>
        <v/>
      </c>
      <c r="B230" s="3" t="str">
        <f>IFERROR(INDEX(ARTICULOS!$B:$B,MATCH(C230,ARTICULOS!$C:$C,0)),"")</f>
        <v/>
      </c>
      <c r="E230" s="3" t="str">
        <f>IF(C230="","",INDEX(ARTICULOS!$P:$P,MATCH($C230,ARTICULOS!$Q:$Q,0)))</f>
        <v/>
      </c>
      <c r="F230" t="str">
        <f t="shared" si="3"/>
        <v/>
      </c>
    </row>
    <row r="231" spans="1:6" x14ac:dyDescent="0.25">
      <c r="A231" s="3" t="str">
        <f>IF(C231="","",MAX($A$1:A230)+1)</f>
        <v/>
      </c>
      <c r="B231" s="3" t="str">
        <f>IFERROR(INDEX(ARTICULOS!$B:$B,MATCH(C231,ARTICULOS!$C:$C,0)),"")</f>
        <v/>
      </c>
      <c r="E231" s="3" t="str">
        <f>IF(C231="","",INDEX(ARTICULOS!$P:$P,MATCH($C231,ARTICULOS!$Q:$Q,0)))</f>
        <v/>
      </c>
      <c r="F231" t="str">
        <f t="shared" si="3"/>
        <v/>
      </c>
    </row>
    <row r="232" spans="1:6" x14ac:dyDescent="0.25">
      <c r="A232" s="3" t="str">
        <f>IF(C232="","",MAX($A$1:A231)+1)</f>
        <v/>
      </c>
      <c r="B232" s="3" t="str">
        <f>IFERROR(INDEX(ARTICULOS!$B:$B,MATCH(C232,ARTICULOS!$C:$C,0)),"")</f>
        <v/>
      </c>
      <c r="E232" s="3" t="str">
        <f>IF(C232="","",INDEX(ARTICULOS!$P:$P,MATCH($C232,ARTICULOS!$Q:$Q,0)))</f>
        <v/>
      </c>
      <c r="F232" t="str">
        <f t="shared" si="3"/>
        <v/>
      </c>
    </row>
    <row r="233" spans="1:6" x14ac:dyDescent="0.25">
      <c r="A233" s="3" t="str">
        <f>IF(C233="","",MAX($A$1:A232)+1)</f>
        <v/>
      </c>
      <c r="B233" s="3" t="str">
        <f>IFERROR(INDEX(ARTICULOS!$B:$B,MATCH(C233,ARTICULOS!$C:$C,0)),"")</f>
        <v/>
      </c>
      <c r="E233" s="3" t="str">
        <f>IF(C233="","",INDEX(ARTICULOS!$P:$P,MATCH($C233,ARTICULOS!$Q:$Q,0)))</f>
        <v/>
      </c>
      <c r="F233" t="str">
        <f t="shared" si="3"/>
        <v/>
      </c>
    </row>
    <row r="234" spans="1:6" x14ac:dyDescent="0.25">
      <c r="A234" s="3" t="str">
        <f>IF(C234="","",MAX($A$1:A233)+1)</f>
        <v/>
      </c>
      <c r="B234" s="3" t="str">
        <f>IFERROR(INDEX(ARTICULOS!$B:$B,MATCH(C234,ARTICULOS!$C:$C,0)),"")</f>
        <v/>
      </c>
      <c r="E234" s="3" t="str">
        <f>IF(C234="","",INDEX(ARTICULOS!$P:$P,MATCH($C234,ARTICULOS!$Q:$Q,0)))</f>
        <v/>
      </c>
      <c r="F234" t="str">
        <f t="shared" si="3"/>
        <v/>
      </c>
    </row>
    <row r="235" spans="1:6" x14ac:dyDescent="0.25">
      <c r="A235" s="3" t="str">
        <f>IF(C235="","",MAX($A$1:A234)+1)</f>
        <v/>
      </c>
      <c r="B235" s="3" t="str">
        <f>IFERROR(INDEX(ARTICULOS!$B:$B,MATCH(C235,ARTICULOS!$C:$C,0)),"")</f>
        <v/>
      </c>
      <c r="E235" s="3" t="str">
        <f>IF(C235="","",INDEX(ARTICULOS!$P:$P,MATCH($C235,ARTICULOS!$Q:$Q,0)))</f>
        <v/>
      </c>
      <c r="F235" t="str">
        <f t="shared" si="3"/>
        <v/>
      </c>
    </row>
    <row r="236" spans="1:6" x14ac:dyDescent="0.25">
      <c r="A236" s="3" t="str">
        <f>IF(C236="","",MAX($A$1:A235)+1)</f>
        <v/>
      </c>
      <c r="B236" s="3" t="str">
        <f>IFERROR(INDEX(ARTICULOS!$B:$B,MATCH(C236,ARTICULOS!$C:$C,0)),"")</f>
        <v/>
      </c>
      <c r="E236" s="3" t="str">
        <f>IF(C236="","",INDEX(ARTICULOS!$P:$P,MATCH($C236,ARTICULOS!$Q:$Q,0)))</f>
        <v/>
      </c>
      <c r="F236" t="str">
        <f t="shared" si="3"/>
        <v/>
      </c>
    </row>
    <row r="237" spans="1:6" x14ac:dyDescent="0.25">
      <c r="A237" s="3" t="str">
        <f>IF(C237="","",MAX($A$1:A236)+1)</f>
        <v/>
      </c>
      <c r="B237" s="3" t="str">
        <f>IFERROR(INDEX(ARTICULOS!$B:$B,MATCH(C237,ARTICULOS!$C:$C,0)),"")</f>
        <v/>
      </c>
      <c r="E237" s="3" t="str">
        <f>IF(C237="","",INDEX(ARTICULOS!$P:$P,MATCH($C237,ARTICULOS!$Q:$Q,0)))</f>
        <v/>
      </c>
      <c r="F237" t="str">
        <f t="shared" si="3"/>
        <v/>
      </c>
    </row>
    <row r="238" spans="1:6" x14ac:dyDescent="0.25">
      <c r="A238" s="3" t="str">
        <f>IF(C238="","",MAX($A$1:A237)+1)</f>
        <v/>
      </c>
      <c r="B238" s="3" t="str">
        <f>IFERROR(INDEX(ARTICULOS!$B:$B,MATCH(C238,ARTICULOS!$C:$C,0)),"")</f>
        <v/>
      </c>
      <c r="E238" s="3" t="str">
        <f>IF(C238="","",INDEX(ARTICULOS!$P:$P,MATCH($C238,ARTICULOS!$Q:$Q,0)))</f>
        <v/>
      </c>
      <c r="F238" t="str">
        <f t="shared" si="3"/>
        <v/>
      </c>
    </row>
    <row r="239" spans="1:6" x14ac:dyDescent="0.25">
      <c r="A239" s="3" t="str">
        <f>IF(C239="","",MAX($A$1:A238)+1)</f>
        <v/>
      </c>
      <c r="B239" s="3" t="str">
        <f>IFERROR(INDEX(ARTICULOS!$B:$B,MATCH(C239,ARTICULOS!$C:$C,0)),"")</f>
        <v/>
      </c>
      <c r="E239" s="3" t="str">
        <f>IF(C239="","",INDEX(ARTICULOS!$P:$P,MATCH($C239,ARTICULOS!$Q:$Q,0)))</f>
        <v/>
      </c>
      <c r="F239" t="str">
        <f t="shared" si="3"/>
        <v/>
      </c>
    </row>
    <row r="240" spans="1:6" x14ac:dyDescent="0.25">
      <c r="A240" s="3" t="str">
        <f>IF(C240="","",MAX($A$1:A239)+1)</f>
        <v/>
      </c>
      <c r="B240" s="3" t="str">
        <f>IFERROR(INDEX(ARTICULOS!$B:$B,MATCH(C240,ARTICULOS!$C:$C,0)),"")</f>
        <v/>
      </c>
      <c r="E240" s="3" t="str">
        <f>IF(C240="","",INDEX(ARTICULOS!$P:$P,MATCH($C240,ARTICULOS!$Q:$Q,0)))</f>
        <v/>
      </c>
      <c r="F240" t="str">
        <f t="shared" si="3"/>
        <v/>
      </c>
    </row>
    <row r="241" spans="1:6" x14ac:dyDescent="0.25">
      <c r="A241" s="3" t="str">
        <f>IF(C241="","",MAX($A$1:A240)+1)</f>
        <v/>
      </c>
      <c r="B241" s="3" t="str">
        <f>IFERROR(INDEX(ARTICULOS!$B:$B,MATCH(C241,ARTICULOS!$C:$C,0)),"")</f>
        <v/>
      </c>
      <c r="E241" s="3" t="str">
        <f>IF(C241="","",INDEX(ARTICULOS!$P:$P,MATCH($C241,ARTICULOS!$Q:$Q,0)))</f>
        <v/>
      </c>
      <c r="F241" t="str">
        <f t="shared" si="3"/>
        <v/>
      </c>
    </row>
    <row r="242" spans="1:6" x14ac:dyDescent="0.25">
      <c r="A242" s="3" t="str">
        <f>IF(C242="","",MAX($A$1:A241)+1)</f>
        <v/>
      </c>
      <c r="B242" s="3" t="str">
        <f>IFERROR(INDEX(ARTICULOS!$B:$B,MATCH(C242,ARTICULOS!$C:$C,0)),"")</f>
        <v/>
      </c>
      <c r="E242" s="3" t="str">
        <f>IF(C242="","",INDEX(ARTICULOS!$P:$P,MATCH($C242,ARTICULOS!$Q:$Q,0)))</f>
        <v/>
      </c>
      <c r="F242" t="str">
        <f t="shared" si="3"/>
        <v/>
      </c>
    </row>
    <row r="243" spans="1:6" x14ac:dyDescent="0.25">
      <c r="A243" s="3" t="str">
        <f>IF(C243="","",MAX($A$1:A242)+1)</f>
        <v/>
      </c>
      <c r="B243" s="3" t="str">
        <f>IFERROR(INDEX(ARTICULOS!$B:$B,MATCH(C243,ARTICULOS!$C:$C,0)),"")</f>
        <v/>
      </c>
      <c r="E243" s="3" t="str">
        <f>IF(C243="","",INDEX(ARTICULOS!$P:$P,MATCH($C243,ARTICULOS!$Q:$Q,0)))</f>
        <v/>
      </c>
      <c r="F243" t="str">
        <f t="shared" si="3"/>
        <v/>
      </c>
    </row>
    <row r="244" spans="1:6" x14ac:dyDescent="0.25">
      <c r="A244" s="3" t="str">
        <f>IF(C244="","",MAX($A$1:A243)+1)</f>
        <v/>
      </c>
      <c r="B244" s="3" t="str">
        <f>IFERROR(INDEX(ARTICULOS!$B:$B,MATCH(C244,ARTICULOS!$C:$C,0)),"")</f>
        <v/>
      </c>
      <c r="E244" s="3" t="str">
        <f>IF(C244="","",INDEX(ARTICULOS!$P:$P,MATCH($C244,ARTICULOS!$Q:$Q,0)))</f>
        <v/>
      </c>
      <c r="F244" t="str">
        <f t="shared" si="3"/>
        <v/>
      </c>
    </row>
    <row r="245" spans="1:6" x14ac:dyDescent="0.25">
      <c r="A245" s="3" t="str">
        <f>IF(C245="","",MAX($A$1:A244)+1)</f>
        <v/>
      </c>
      <c r="B245" s="3" t="str">
        <f>IFERROR(INDEX(ARTICULOS!$B:$B,MATCH(C245,ARTICULOS!$C:$C,0)),"")</f>
        <v/>
      </c>
      <c r="E245" s="3" t="str">
        <f>IF(C245="","",INDEX(ARTICULOS!$P:$P,MATCH($C245,ARTICULOS!$Q:$Q,0)))</f>
        <v/>
      </c>
      <c r="F245" t="str">
        <f t="shared" si="3"/>
        <v/>
      </c>
    </row>
    <row r="246" spans="1:6" x14ac:dyDescent="0.25">
      <c r="A246" s="3" t="str">
        <f>IF(C246="","",MAX($A$1:A245)+1)</f>
        <v/>
      </c>
      <c r="B246" s="3" t="str">
        <f>IFERROR(INDEX(ARTICULOS!$B:$B,MATCH(C246,ARTICULOS!$C:$C,0)),"")</f>
        <v/>
      </c>
      <c r="E246" s="3" t="str">
        <f>IF(C246="","",INDEX(ARTICULOS!$P:$P,MATCH($C246,ARTICULOS!$Q:$Q,0)))</f>
        <v/>
      </c>
      <c r="F246" t="str">
        <f t="shared" si="3"/>
        <v/>
      </c>
    </row>
    <row r="247" spans="1:6" x14ac:dyDescent="0.25">
      <c r="A247" s="3" t="str">
        <f>IF(C247="","",MAX($A$1:A246)+1)</f>
        <v/>
      </c>
      <c r="B247" s="3" t="str">
        <f>IFERROR(INDEX(ARTICULOS!$B:$B,MATCH(C247,ARTICULOS!$C:$C,0)),"")</f>
        <v/>
      </c>
      <c r="E247" s="3" t="str">
        <f>IF(C247="","",INDEX(ARTICULOS!$P:$P,MATCH($C247,ARTICULOS!$Q:$Q,0)))</f>
        <v/>
      </c>
      <c r="F247" t="str">
        <f t="shared" si="3"/>
        <v/>
      </c>
    </row>
    <row r="248" spans="1:6" x14ac:dyDescent="0.25">
      <c r="A248" s="3" t="str">
        <f>IF(C248="","",MAX($A$1:A247)+1)</f>
        <v/>
      </c>
      <c r="B248" s="3" t="str">
        <f>IFERROR(INDEX(ARTICULOS!$B:$B,MATCH(C248,ARTICULOS!$C:$C,0)),"")</f>
        <v/>
      </c>
      <c r="E248" s="3" t="str">
        <f>IF(C248="","",INDEX(ARTICULOS!$P:$P,MATCH($C248,ARTICULOS!$Q:$Q,0)))</f>
        <v/>
      </c>
      <c r="F248" t="str">
        <f t="shared" si="3"/>
        <v/>
      </c>
    </row>
    <row r="249" spans="1:6" x14ac:dyDescent="0.25">
      <c r="A249" s="3" t="str">
        <f>IF(C249="","",MAX($A$1:A248)+1)</f>
        <v/>
      </c>
      <c r="B249" s="3" t="str">
        <f>IFERROR(INDEX(ARTICULOS!$B:$B,MATCH(C249,ARTICULOS!$C:$C,0)),"")</f>
        <v/>
      </c>
      <c r="E249" s="3" t="str">
        <f>IF(C249="","",INDEX(ARTICULOS!$P:$P,MATCH($C249,ARTICULOS!$Q:$Q,0)))</f>
        <v/>
      </c>
      <c r="F249" t="str">
        <f t="shared" si="3"/>
        <v/>
      </c>
    </row>
    <row r="250" spans="1:6" x14ac:dyDescent="0.25">
      <c r="A250" s="3" t="str">
        <f>IF(C250="","",MAX($A$1:A249)+1)</f>
        <v/>
      </c>
      <c r="B250" s="3" t="str">
        <f>IFERROR(INDEX(ARTICULOS!$B:$B,MATCH(C250,ARTICULOS!$C:$C,0)),"")</f>
        <v/>
      </c>
      <c r="E250" s="3" t="str">
        <f>IF(C250="","",INDEX(ARTICULOS!$P:$P,MATCH($C250,ARTICULOS!$Q:$Q,0)))</f>
        <v/>
      </c>
      <c r="F250" t="str">
        <f t="shared" si="3"/>
        <v/>
      </c>
    </row>
    <row r="251" spans="1:6" x14ac:dyDescent="0.25">
      <c r="A251" s="3" t="str">
        <f>IF(C251="","",MAX($A$1:A250)+1)</f>
        <v/>
      </c>
      <c r="B251" s="3" t="str">
        <f>IFERROR(INDEX(ARTICULOS!$B:$B,MATCH(C251,ARTICULOS!$C:$C,0)),"")</f>
        <v/>
      </c>
      <c r="E251" s="3" t="str">
        <f>IF(C251="","",INDEX(ARTICULOS!$P:$P,MATCH($C251,ARTICULOS!$Q:$Q,0)))</f>
        <v/>
      </c>
      <c r="F251" t="str">
        <f t="shared" si="3"/>
        <v/>
      </c>
    </row>
    <row r="252" spans="1:6" x14ac:dyDescent="0.25">
      <c r="A252" s="3" t="str">
        <f>IF(C252="","",MAX($A$1:A251)+1)</f>
        <v/>
      </c>
      <c r="B252" s="3" t="str">
        <f>IFERROR(INDEX(ARTICULOS!$B:$B,MATCH(C252,ARTICULOS!$C:$C,0)),"")</f>
        <v/>
      </c>
      <c r="E252" s="3" t="str">
        <f>IF(C252="","",INDEX(ARTICULOS!$P:$P,MATCH($C252,ARTICULOS!$Q:$Q,0)))</f>
        <v/>
      </c>
      <c r="F252" t="str">
        <f t="shared" si="3"/>
        <v/>
      </c>
    </row>
    <row r="253" spans="1:6" x14ac:dyDescent="0.25">
      <c r="A253" s="3" t="str">
        <f>IF(C253="","",MAX($A$1:A252)+1)</f>
        <v/>
      </c>
      <c r="B253" s="3" t="str">
        <f>IFERROR(INDEX(ARTICULOS!$B:$B,MATCH(C253,ARTICULOS!$C:$C,0)),"")</f>
        <v/>
      </c>
      <c r="E253" s="3" t="str">
        <f>IF(C253="","",INDEX(ARTICULOS!$P:$P,MATCH($C253,ARTICULOS!$Q:$Q,0)))</f>
        <v/>
      </c>
      <c r="F253" t="str">
        <f t="shared" si="3"/>
        <v/>
      </c>
    </row>
    <row r="254" spans="1:6" x14ac:dyDescent="0.25">
      <c r="A254" s="3" t="str">
        <f>IF(C254="","",MAX($A$1:A253)+1)</f>
        <v/>
      </c>
      <c r="B254" s="3" t="str">
        <f>IFERROR(INDEX(ARTICULOS!$B:$B,MATCH(C254,ARTICULOS!$C:$C,0)),"")</f>
        <v/>
      </c>
      <c r="E254" s="3" t="str">
        <f>IF(C254="","",INDEX(ARTICULOS!$P:$P,MATCH($C254,ARTICULOS!$Q:$Q,0)))</f>
        <v/>
      </c>
      <c r="F254" t="str">
        <f t="shared" si="3"/>
        <v/>
      </c>
    </row>
    <row r="255" spans="1:6" x14ac:dyDescent="0.25">
      <c r="A255" s="3" t="str">
        <f>IF(C255="","",MAX($A$1:A254)+1)</f>
        <v/>
      </c>
      <c r="B255" s="3" t="str">
        <f>IFERROR(INDEX(ARTICULOS!$B:$B,MATCH(C255,ARTICULOS!$C:$C,0)),"")</f>
        <v/>
      </c>
      <c r="E255" s="3" t="str">
        <f>IF(C255="","",INDEX(ARTICULOS!$P:$P,MATCH($C255,ARTICULOS!$Q:$Q,0)))</f>
        <v/>
      </c>
      <c r="F255" t="str">
        <f t="shared" si="3"/>
        <v/>
      </c>
    </row>
    <row r="256" spans="1:6" x14ac:dyDescent="0.25">
      <c r="A256" s="3" t="str">
        <f>IF(C256="","",MAX($A$1:A255)+1)</f>
        <v/>
      </c>
      <c r="B256" s="3" t="str">
        <f>IFERROR(INDEX(ARTICULOS!$B:$B,MATCH(C256,ARTICULOS!$C:$C,0)),"")</f>
        <v/>
      </c>
      <c r="E256" s="3" t="str">
        <f>IF(C256="","",INDEX(ARTICULOS!$P:$P,MATCH($C256,ARTICULOS!$Q:$Q,0)))</f>
        <v/>
      </c>
      <c r="F256" t="str">
        <f t="shared" si="3"/>
        <v/>
      </c>
    </row>
    <row r="257" spans="1:6" x14ac:dyDescent="0.25">
      <c r="A257" s="3" t="str">
        <f>IF(C257="","",MAX($A$1:A256)+1)</f>
        <v/>
      </c>
      <c r="B257" s="3" t="str">
        <f>IFERROR(INDEX(ARTICULOS!$B:$B,MATCH(C257,ARTICULOS!$C:$C,0)),"")</f>
        <v/>
      </c>
      <c r="E257" s="3" t="str">
        <f>IF(C257="","",INDEX(ARTICULOS!$P:$P,MATCH($C257,ARTICULOS!$Q:$Q,0)))</f>
        <v/>
      </c>
      <c r="F257" t="str">
        <f t="shared" si="3"/>
        <v/>
      </c>
    </row>
    <row r="258" spans="1:6" x14ac:dyDescent="0.25">
      <c r="A258" s="3" t="str">
        <f>IF(C258="","",MAX($A$1:A257)+1)</f>
        <v/>
      </c>
      <c r="B258" s="3" t="str">
        <f>IFERROR(INDEX(ARTICULOS!$B:$B,MATCH(C258,ARTICULOS!$C:$C,0)),"")</f>
        <v/>
      </c>
      <c r="E258" s="3" t="str">
        <f>IF(C258="","",INDEX(ARTICULOS!$P:$P,MATCH($C258,ARTICULOS!$Q:$Q,0)))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IF(C259="","",INDEX(ARTICULOS!$P:$P,MATCH($C259,ARTICULOS!$Q:$Q,0)))</f>
        <v/>
      </c>
      <c r="F259" t="str">
        <f t="shared" si="4"/>
        <v/>
      </c>
    </row>
    <row r="260" spans="1:6" x14ac:dyDescent="0.25">
      <c r="A260" s="3" t="str">
        <f>IF(C260="","",MAX($A$1:A259)+1)</f>
        <v/>
      </c>
      <c r="B260" s="3" t="str">
        <f>IFERROR(INDEX(ARTICULOS!$B:$B,MATCH(C260,ARTICULOS!$C:$C,0)),"")</f>
        <v/>
      </c>
      <c r="E260" s="3" t="str">
        <f>IF(C260="","",INDEX(ARTICULOS!$P:$P,MATCH($C260,ARTICULOS!$Q:$Q,0)))</f>
        <v/>
      </c>
      <c r="F260" t="str">
        <f t="shared" si="4"/>
        <v/>
      </c>
    </row>
    <row r="261" spans="1:6" x14ac:dyDescent="0.25">
      <c r="A261" s="3" t="str">
        <f>IF(C261="","",MAX($A$1:A260)+1)</f>
        <v/>
      </c>
      <c r="B261" s="3" t="str">
        <f>IFERROR(INDEX(ARTICULOS!$B:$B,MATCH(C261,ARTICULOS!$C:$C,0)),"")</f>
        <v/>
      </c>
      <c r="E261" s="3" t="str">
        <f>IF(C261="","",INDEX(ARTICULOS!$P:$P,MATCH($C261,ARTICULOS!$Q:$Q,0)))</f>
        <v/>
      </c>
      <c r="F261" t="str">
        <f t="shared" si="4"/>
        <v/>
      </c>
    </row>
    <row r="262" spans="1:6" x14ac:dyDescent="0.25">
      <c r="A262" s="3" t="str">
        <f>IF(C262="","",MAX($A$1:A261)+1)</f>
        <v/>
      </c>
      <c r="B262" s="3" t="str">
        <f>IFERROR(INDEX(ARTICULOS!$B:$B,MATCH(C262,ARTICULOS!$C:$C,0)),"")</f>
        <v/>
      </c>
      <c r="E262" s="3" t="str">
        <f>IF(C262="","",INDEX(ARTICULOS!$P:$P,MATCH($C262,ARTICULOS!$Q:$Q,0)))</f>
        <v/>
      </c>
      <c r="F262" t="str">
        <f t="shared" si="4"/>
        <v/>
      </c>
    </row>
    <row r="263" spans="1:6" x14ac:dyDescent="0.25">
      <c r="A263" s="3" t="str">
        <f>IF(C263="","",MAX($A$1:A262)+1)</f>
        <v/>
      </c>
      <c r="B263" s="3" t="str">
        <f>IFERROR(INDEX(ARTICULOS!$B:$B,MATCH(C263,ARTICULOS!$C:$C,0)),"")</f>
        <v/>
      </c>
      <c r="E263" s="3" t="str">
        <f>IF(C263="","",INDEX(ARTICULOS!$P:$P,MATCH($C263,ARTICULOS!$Q:$Q,0)))</f>
        <v/>
      </c>
      <c r="F263" t="str">
        <f t="shared" si="4"/>
        <v/>
      </c>
    </row>
    <row r="264" spans="1:6" x14ac:dyDescent="0.25">
      <c r="A264" s="3" t="str">
        <f>IF(C264="","",MAX($A$1:A263)+1)</f>
        <v/>
      </c>
      <c r="B264" s="3" t="str">
        <f>IFERROR(INDEX(ARTICULOS!$B:$B,MATCH(C264,ARTICULOS!$C:$C,0)),"")</f>
        <v/>
      </c>
      <c r="E264" s="3" t="str">
        <f>IF(C264="","",INDEX(ARTICULOS!$P:$P,MATCH($C264,ARTICULOS!$Q:$Q,0)))</f>
        <v/>
      </c>
      <c r="F264" t="str">
        <f t="shared" si="4"/>
        <v/>
      </c>
    </row>
    <row r="265" spans="1:6" x14ac:dyDescent="0.25">
      <c r="A265" s="3" t="str">
        <f>IF(C265="","",MAX($A$1:A264)+1)</f>
        <v/>
      </c>
      <c r="B265" s="3" t="str">
        <f>IFERROR(INDEX(ARTICULOS!$B:$B,MATCH(C265,ARTICULOS!$C:$C,0)),"")</f>
        <v/>
      </c>
      <c r="E265" s="3" t="str">
        <f>IF(C265="","",INDEX(ARTICULOS!$P:$P,MATCH($C265,ARTICULOS!$Q:$Q,0)))</f>
        <v/>
      </c>
      <c r="F265" t="str">
        <f t="shared" si="4"/>
        <v/>
      </c>
    </row>
    <row r="266" spans="1:6" x14ac:dyDescent="0.25">
      <c r="A266" s="3" t="str">
        <f>IF(C266="","",MAX($A$1:A265)+1)</f>
        <v/>
      </c>
      <c r="B266" s="3" t="str">
        <f>IFERROR(INDEX(ARTICULOS!$B:$B,MATCH(C266,ARTICULOS!$C:$C,0)),"")</f>
        <v/>
      </c>
      <c r="E266" s="3" t="str">
        <f>IF(C266="","",INDEX(ARTICULOS!$P:$P,MATCH($C266,ARTICULOS!$Q:$Q,0)))</f>
        <v/>
      </c>
      <c r="F266" t="str">
        <f t="shared" si="4"/>
        <v/>
      </c>
    </row>
    <row r="267" spans="1:6" x14ac:dyDescent="0.25">
      <c r="A267" s="3" t="str">
        <f>IF(C267="","",MAX($A$1:A266)+1)</f>
        <v/>
      </c>
      <c r="B267" s="3" t="str">
        <f>IFERROR(INDEX(ARTICULOS!$B:$B,MATCH(C267,ARTICULOS!$C:$C,0)),"")</f>
        <v/>
      </c>
      <c r="E267" s="3" t="str">
        <f>IF(C267="","",INDEX(ARTICULOS!$P:$P,MATCH($C267,ARTICULOS!$Q:$Q,0)))</f>
        <v/>
      </c>
      <c r="F267" t="str">
        <f t="shared" si="4"/>
        <v/>
      </c>
    </row>
    <row r="268" spans="1:6" x14ac:dyDescent="0.25">
      <c r="A268" s="3" t="str">
        <f>IF(C268="","",MAX($A$1:A267)+1)</f>
        <v/>
      </c>
      <c r="B268" s="3" t="str">
        <f>IFERROR(INDEX(ARTICULOS!$B:$B,MATCH(C268,ARTICULOS!$C:$C,0)),"")</f>
        <v/>
      </c>
      <c r="E268" s="3" t="str">
        <f>IF(C268="","",INDEX(ARTICULOS!$P:$P,MATCH($C268,ARTICULOS!$Q:$Q,0)))</f>
        <v/>
      </c>
      <c r="F268" t="str">
        <f t="shared" si="4"/>
        <v/>
      </c>
    </row>
    <row r="269" spans="1:6" x14ac:dyDescent="0.25">
      <c r="A269" s="3" t="str">
        <f>IF(C269="","",MAX($A$1:A268)+1)</f>
        <v/>
      </c>
      <c r="B269" s="3" t="str">
        <f>IFERROR(INDEX(ARTICULOS!$B:$B,MATCH(C269,ARTICULOS!$C:$C,0)),"")</f>
        <v/>
      </c>
      <c r="E269" s="3" t="str">
        <f>IF(C269="","",INDEX(ARTICULOS!$P:$P,MATCH($C269,ARTICULOS!$Q:$Q,0)))</f>
        <v/>
      </c>
      <c r="F269" t="str">
        <f t="shared" si="4"/>
        <v/>
      </c>
    </row>
    <row r="270" spans="1:6" x14ac:dyDescent="0.25">
      <c r="A270" s="3" t="str">
        <f>IF(C270="","",MAX($A$1:A269)+1)</f>
        <v/>
      </c>
      <c r="B270" s="3" t="str">
        <f>IFERROR(INDEX(ARTICULOS!$B:$B,MATCH(C270,ARTICULOS!$C:$C,0)),"")</f>
        <v/>
      </c>
      <c r="E270" s="3" t="str">
        <f>IF(C270="","",INDEX(ARTICULOS!$P:$P,MATCH($C270,ARTICULOS!$Q:$Q,0)))</f>
        <v/>
      </c>
      <c r="F270" t="str">
        <f t="shared" si="4"/>
        <v/>
      </c>
    </row>
    <row r="271" spans="1:6" x14ac:dyDescent="0.25">
      <c r="A271" s="3" t="str">
        <f>IF(C271="","",MAX($A$1:A270)+1)</f>
        <v/>
      </c>
      <c r="B271" s="3" t="str">
        <f>IFERROR(INDEX(ARTICULOS!$B:$B,MATCH(C271,ARTICULOS!$C:$C,0)),"")</f>
        <v/>
      </c>
      <c r="E271" s="3" t="str">
        <f>IF(C271="","",INDEX(ARTICULOS!$P:$P,MATCH($C271,ARTICULOS!$Q:$Q,0)))</f>
        <v/>
      </c>
      <c r="F271" t="str">
        <f t="shared" si="4"/>
        <v/>
      </c>
    </row>
    <row r="272" spans="1:6" x14ac:dyDescent="0.25">
      <c r="A272" s="3" t="str">
        <f>IF(C272="","",MAX($A$1:A271)+1)</f>
        <v/>
      </c>
      <c r="B272" s="3" t="str">
        <f>IFERROR(INDEX(ARTICULOS!$B:$B,MATCH(C272,ARTICULOS!$C:$C,0)),"")</f>
        <v/>
      </c>
      <c r="E272" s="3" t="str">
        <f>IF(C272="","",INDEX(ARTICULOS!$P:$P,MATCH($C272,ARTICULOS!$Q:$Q,0)))</f>
        <v/>
      </c>
      <c r="F272" t="str">
        <f t="shared" si="4"/>
        <v/>
      </c>
    </row>
    <row r="273" spans="1:6" x14ac:dyDescent="0.25">
      <c r="A273" s="3" t="str">
        <f>IF(C273="","",MAX($A$1:A272)+1)</f>
        <v/>
      </c>
      <c r="B273" s="3" t="str">
        <f>IFERROR(INDEX(ARTICULOS!$B:$B,MATCH(C273,ARTICULOS!$C:$C,0)),"")</f>
        <v/>
      </c>
      <c r="E273" s="3" t="str">
        <f>IF(C273="","",INDEX(ARTICULOS!$P:$P,MATCH($C273,ARTICULOS!$Q:$Q,0)))</f>
        <v/>
      </c>
      <c r="F273" t="str">
        <f t="shared" si="4"/>
        <v/>
      </c>
    </row>
    <row r="274" spans="1:6" x14ac:dyDescent="0.25">
      <c r="A274" s="3" t="str">
        <f>IF(C274="","",MAX($A$1:A273)+1)</f>
        <v/>
      </c>
      <c r="B274" s="3" t="str">
        <f>IFERROR(INDEX(ARTICULOS!$B:$B,MATCH(C274,ARTICULOS!$C:$C,0)),"")</f>
        <v/>
      </c>
      <c r="E274" s="3" t="str">
        <f>IF(C274="","",INDEX(ARTICULOS!$P:$P,MATCH($C274,ARTICULOS!$Q:$Q,0)))</f>
        <v/>
      </c>
      <c r="F274" t="str">
        <f t="shared" si="4"/>
        <v/>
      </c>
    </row>
    <row r="275" spans="1:6" x14ac:dyDescent="0.25">
      <c r="A275" s="3" t="str">
        <f>IF(C275="","",MAX($A$1:A274)+1)</f>
        <v/>
      </c>
      <c r="B275" s="3" t="str">
        <f>IFERROR(INDEX(ARTICULOS!$B:$B,MATCH(C275,ARTICULOS!$C:$C,0)),"")</f>
        <v/>
      </c>
      <c r="E275" s="3" t="str">
        <f>IF(C275="","",INDEX(ARTICULOS!$P:$P,MATCH($C275,ARTICULOS!$Q:$Q,0)))</f>
        <v/>
      </c>
      <c r="F275" t="str">
        <f t="shared" si="4"/>
        <v/>
      </c>
    </row>
    <row r="276" spans="1:6" x14ac:dyDescent="0.25">
      <c r="A276" s="3" t="str">
        <f>IF(C276="","",MAX($A$1:A275)+1)</f>
        <v/>
      </c>
      <c r="B276" s="3" t="str">
        <f>IFERROR(INDEX(ARTICULOS!$B:$B,MATCH(C276,ARTICULOS!$C:$C,0)),"")</f>
        <v/>
      </c>
      <c r="E276" s="3" t="str">
        <f>IF(C276="","",INDEX(ARTICULOS!$P:$P,MATCH($C276,ARTICULOS!$Q:$Q,0)))</f>
        <v/>
      </c>
      <c r="F276" t="str">
        <f t="shared" si="4"/>
        <v/>
      </c>
    </row>
    <row r="277" spans="1:6" x14ac:dyDescent="0.25">
      <c r="A277" s="3" t="str">
        <f>IF(C277="","",MAX($A$1:A276)+1)</f>
        <v/>
      </c>
      <c r="B277" s="3" t="str">
        <f>IFERROR(INDEX(ARTICULOS!$B:$B,MATCH(C277,ARTICULOS!$C:$C,0)),"")</f>
        <v/>
      </c>
      <c r="E277" s="3" t="str">
        <f>IF(C277="","",INDEX(ARTICULOS!$P:$P,MATCH($C277,ARTICULOS!$Q:$Q,0)))</f>
        <v/>
      </c>
      <c r="F277" t="str">
        <f t="shared" si="4"/>
        <v/>
      </c>
    </row>
    <row r="278" spans="1:6" x14ac:dyDescent="0.25">
      <c r="A278" s="3" t="str">
        <f>IF(C278="","",MAX($A$1:A277)+1)</f>
        <v/>
      </c>
      <c r="B278" s="3" t="str">
        <f>IFERROR(INDEX(ARTICULOS!$B:$B,MATCH(C278,ARTICULOS!$C:$C,0)),"")</f>
        <v/>
      </c>
      <c r="E278" s="3" t="str">
        <f>IF(C278="","",INDEX(ARTICULOS!$P:$P,MATCH($C278,ARTICULOS!$Q:$Q,0)))</f>
        <v/>
      </c>
      <c r="F278" t="str">
        <f t="shared" si="4"/>
        <v/>
      </c>
    </row>
    <row r="279" spans="1:6" x14ac:dyDescent="0.25">
      <c r="A279" s="3" t="str">
        <f>IF(C279="","",MAX($A$1:A278)+1)</f>
        <v/>
      </c>
      <c r="B279" s="3" t="str">
        <f>IFERROR(INDEX(ARTICULOS!$B:$B,MATCH(C279,ARTICULOS!$C:$C,0)),"")</f>
        <v/>
      </c>
      <c r="E279" s="3" t="str">
        <f>IF(C279="","",INDEX(ARTICULOS!$P:$P,MATCH($C279,ARTICULOS!$Q:$Q,0)))</f>
        <v/>
      </c>
      <c r="F279" t="str">
        <f t="shared" si="4"/>
        <v/>
      </c>
    </row>
    <row r="280" spans="1:6" x14ac:dyDescent="0.25">
      <c r="A280" s="3" t="str">
        <f>IF(C280="","",MAX($A$1:A279)+1)</f>
        <v/>
      </c>
      <c r="B280" s="3" t="str">
        <f>IFERROR(INDEX(ARTICULOS!$B:$B,MATCH(C280,ARTICULOS!$C:$C,0)),"")</f>
        <v/>
      </c>
      <c r="E280" s="3" t="str">
        <f>IF(C280="","",INDEX(ARTICULOS!$P:$P,MATCH($C280,ARTICULOS!$Q:$Q,0)))</f>
        <v/>
      </c>
      <c r="F280" t="str">
        <f t="shared" si="4"/>
        <v/>
      </c>
    </row>
    <row r="281" spans="1:6" x14ac:dyDescent="0.25">
      <c r="A281" s="3" t="str">
        <f>IF(C281="","",MAX($A$1:A280)+1)</f>
        <v/>
      </c>
      <c r="B281" s="3" t="str">
        <f>IFERROR(INDEX(ARTICULOS!$B:$B,MATCH(C281,ARTICULOS!$C:$C,0)),"")</f>
        <v/>
      </c>
      <c r="E281" s="3" t="str">
        <f>IF(C281="","",INDEX(ARTICULOS!$P:$P,MATCH($C281,ARTICULOS!$Q:$Q,0)))</f>
        <v/>
      </c>
      <c r="F281" t="str">
        <f t="shared" si="4"/>
        <v/>
      </c>
    </row>
    <row r="282" spans="1:6" x14ac:dyDescent="0.25">
      <c r="A282" s="3" t="str">
        <f>IF(C282="","",MAX($A$1:A281)+1)</f>
        <v/>
      </c>
      <c r="B282" s="3" t="str">
        <f>IFERROR(INDEX(ARTICULOS!$B:$B,MATCH(C282,ARTICULOS!$C:$C,0)),"")</f>
        <v/>
      </c>
      <c r="E282" s="3" t="str">
        <f>IF(C282="","",INDEX(ARTICULOS!$P:$P,MATCH($C282,ARTICULOS!$Q:$Q,0)))</f>
        <v/>
      </c>
      <c r="F282" t="str">
        <f t="shared" si="4"/>
        <v/>
      </c>
    </row>
    <row r="283" spans="1:6" x14ac:dyDescent="0.25">
      <c r="A283" s="3" t="str">
        <f>IF(C283="","",MAX($A$1:A282)+1)</f>
        <v/>
      </c>
      <c r="B283" s="3" t="str">
        <f>IFERROR(INDEX(ARTICULOS!$B:$B,MATCH(C283,ARTICULOS!$C:$C,0)),"")</f>
        <v/>
      </c>
      <c r="E283" s="3" t="str">
        <f>IF(C283="","",INDEX(ARTICULOS!$P:$P,MATCH($C283,ARTICULOS!$Q:$Q,0)))</f>
        <v/>
      </c>
      <c r="F283" t="str">
        <f t="shared" si="4"/>
        <v/>
      </c>
    </row>
    <row r="284" spans="1:6" x14ac:dyDescent="0.25">
      <c r="A284" s="3" t="str">
        <f>IF(C284="","",MAX($A$1:A283)+1)</f>
        <v/>
      </c>
      <c r="B284" s="3" t="str">
        <f>IFERROR(INDEX(ARTICULOS!$B:$B,MATCH(C284,ARTICULOS!$C:$C,0)),"")</f>
        <v/>
      </c>
      <c r="E284" s="3" t="str">
        <f>IF(C284="","",INDEX(ARTICULOS!$P:$P,MATCH($C284,ARTICULOS!$Q:$Q,0)))</f>
        <v/>
      </c>
      <c r="F284" t="str">
        <f t="shared" si="4"/>
        <v/>
      </c>
    </row>
    <row r="285" spans="1:6" x14ac:dyDescent="0.25">
      <c r="A285" s="3" t="str">
        <f>IF(C285="","",MAX($A$1:A284)+1)</f>
        <v/>
      </c>
      <c r="B285" s="3" t="str">
        <f>IFERROR(INDEX(ARTICULOS!$B:$B,MATCH(C285,ARTICULOS!$C:$C,0)),"")</f>
        <v/>
      </c>
      <c r="E285" s="3" t="str">
        <f>IF(C285="","",INDEX(ARTICULOS!$P:$P,MATCH($C285,ARTICULOS!$Q:$Q,0)))</f>
        <v/>
      </c>
      <c r="F285" t="str">
        <f t="shared" si="4"/>
        <v/>
      </c>
    </row>
    <row r="286" spans="1:6" x14ac:dyDescent="0.25">
      <c r="A286" s="3" t="str">
        <f>IF(C286="","",MAX($A$1:A285)+1)</f>
        <v/>
      </c>
      <c r="B286" s="3" t="str">
        <f>IFERROR(INDEX(ARTICULOS!$B:$B,MATCH(C286,ARTICULOS!$C:$C,0)),"")</f>
        <v/>
      </c>
      <c r="E286" s="3" t="str">
        <f>IF(C286="","",INDEX(ARTICULOS!$P:$P,MATCH($C286,ARTICULOS!$Q:$Q,0)))</f>
        <v/>
      </c>
      <c r="F286" t="str">
        <f t="shared" si="4"/>
        <v/>
      </c>
    </row>
    <row r="287" spans="1:6" x14ac:dyDescent="0.25">
      <c r="A287" s="3" t="str">
        <f>IF(C287="","",MAX($A$1:A286)+1)</f>
        <v/>
      </c>
      <c r="B287" s="3" t="str">
        <f>IFERROR(INDEX(ARTICULOS!$B:$B,MATCH(C287,ARTICULOS!$C:$C,0)),"")</f>
        <v/>
      </c>
      <c r="E287" s="3" t="str">
        <f>IF(C287="","",INDEX(ARTICULOS!$P:$P,MATCH($C287,ARTICULOS!$Q:$Q,0)))</f>
        <v/>
      </c>
      <c r="F287" t="str">
        <f t="shared" si="4"/>
        <v/>
      </c>
    </row>
    <row r="288" spans="1:6" x14ac:dyDescent="0.25">
      <c r="A288" s="3" t="str">
        <f>IF(C288="","",MAX($A$1:A287)+1)</f>
        <v/>
      </c>
      <c r="B288" s="3" t="str">
        <f>IFERROR(INDEX(ARTICULOS!$B:$B,MATCH(C288,ARTICULOS!$C:$C,0)),"")</f>
        <v/>
      </c>
      <c r="E288" s="3" t="str">
        <f>IF(C288="","",INDEX(ARTICULOS!$P:$P,MATCH($C288,ARTICULOS!$Q:$Q,0)))</f>
        <v/>
      </c>
      <c r="F288" t="str">
        <f t="shared" si="4"/>
        <v/>
      </c>
    </row>
    <row r="289" spans="1:6" x14ac:dyDescent="0.25">
      <c r="A289" s="3" t="str">
        <f>IF(C289="","",MAX($A$1:A288)+1)</f>
        <v/>
      </c>
      <c r="B289" s="3" t="str">
        <f>IFERROR(INDEX(ARTICULOS!$B:$B,MATCH(C289,ARTICULOS!$C:$C,0)),"")</f>
        <v/>
      </c>
      <c r="E289" s="3" t="str">
        <f>IF(C289="","",INDEX(ARTICULOS!$P:$P,MATCH($C289,ARTICULOS!$Q:$Q,0)))</f>
        <v/>
      </c>
      <c r="F289" t="str">
        <f t="shared" si="4"/>
        <v/>
      </c>
    </row>
    <row r="290" spans="1:6" x14ac:dyDescent="0.25">
      <c r="A290" s="3" t="str">
        <f>IF(C290="","",MAX($A$1:A289)+1)</f>
        <v/>
      </c>
      <c r="B290" s="3" t="str">
        <f>IFERROR(INDEX(ARTICULOS!$B:$B,MATCH(C290,ARTICULOS!$C:$C,0)),"")</f>
        <v/>
      </c>
      <c r="E290" s="3" t="str">
        <f>IF(C290="","",INDEX(ARTICULOS!$P:$P,MATCH($C290,ARTICULOS!$Q:$Q,0)))</f>
        <v/>
      </c>
      <c r="F290" t="str">
        <f t="shared" si="4"/>
        <v/>
      </c>
    </row>
    <row r="291" spans="1:6" x14ac:dyDescent="0.25">
      <c r="A291" s="3" t="str">
        <f>IF(C291="","",MAX($A$1:A290)+1)</f>
        <v/>
      </c>
      <c r="B291" s="3" t="str">
        <f>IFERROR(INDEX(ARTICULOS!$B:$B,MATCH(C291,ARTICULOS!$C:$C,0)),"")</f>
        <v/>
      </c>
      <c r="E291" s="3" t="str">
        <f>IF(C291="","",INDEX(ARTICULOS!$P:$P,MATCH($C291,ARTICULOS!$Q:$Q,0)))</f>
        <v/>
      </c>
      <c r="F291" t="str">
        <f t="shared" si="4"/>
        <v/>
      </c>
    </row>
    <row r="292" spans="1:6" x14ac:dyDescent="0.25">
      <c r="A292" s="3" t="str">
        <f>IF(C292="","",MAX($A$1:A291)+1)</f>
        <v/>
      </c>
      <c r="B292" s="3" t="str">
        <f>IFERROR(INDEX(ARTICULOS!$B:$B,MATCH(C292,ARTICULOS!$C:$C,0)),"")</f>
        <v/>
      </c>
      <c r="E292" s="3" t="str">
        <f>IF(C292="","",INDEX(ARTICULOS!$P:$P,MATCH($C292,ARTICULOS!$Q:$Q,0)))</f>
        <v/>
      </c>
      <c r="F292" t="str">
        <f t="shared" si="4"/>
        <v/>
      </c>
    </row>
    <row r="293" spans="1:6" x14ac:dyDescent="0.25">
      <c r="A293" s="3" t="str">
        <f>IF(C293="","",MAX($A$1:A292)+1)</f>
        <v/>
      </c>
      <c r="B293" s="3" t="str">
        <f>IFERROR(INDEX(ARTICULOS!$B:$B,MATCH(C293,ARTICULOS!$C:$C,0)),"")</f>
        <v/>
      </c>
      <c r="E293" s="3" t="str">
        <f>IF(C293="","",INDEX(ARTICULOS!$P:$P,MATCH($C293,ARTICULOS!$Q:$Q,0)))</f>
        <v/>
      </c>
      <c r="F293" t="str">
        <f t="shared" si="4"/>
        <v/>
      </c>
    </row>
    <row r="294" spans="1:6" x14ac:dyDescent="0.25">
      <c r="A294" s="3" t="str">
        <f>IF(C294="","",MAX($A$1:A293)+1)</f>
        <v/>
      </c>
      <c r="B294" s="3" t="str">
        <f>IFERROR(INDEX(ARTICULOS!$B:$B,MATCH(C294,ARTICULOS!$C:$C,0)),"")</f>
        <v/>
      </c>
      <c r="E294" s="3" t="str">
        <f>IF(C294="","",INDEX(ARTICULOS!$P:$P,MATCH($C294,ARTICULOS!$Q:$Q,0)))</f>
        <v/>
      </c>
      <c r="F294" t="str">
        <f t="shared" si="4"/>
        <v/>
      </c>
    </row>
    <row r="295" spans="1:6" x14ac:dyDescent="0.25">
      <c r="A295" s="3" t="str">
        <f>IF(C295="","",MAX($A$1:A294)+1)</f>
        <v/>
      </c>
      <c r="B295" s="3" t="str">
        <f>IFERROR(INDEX(ARTICULOS!$B:$B,MATCH(C295,ARTICULOS!$C:$C,0)),"")</f>
        <v/>
      </c>
      <c r="E295" s="3" t="str">
        <f>IF(C295="","",INDEX(ARTICULOS!$P:$P,MATCH($C295,ARTICULOS!$Q:$Q,0)))</f>
        <v/>
      </c>
      <c r="F295" t="str">
        <f t="shared" si="4"/>
        <v/>
      </c>
    </row>
    <row r="296" spans="1:6" x14ac:dyDescent="0.25">
      <c r="A296" s="3" t="str">
        <f>IF(C296="","",MAX($A$1:A295)+1)</f>
        <v/>
      </c>
      <c r="B296" s="3" t="str">
        <f>IFERROR(INDEX(ARTICULOS!$B:$B,MATCH(C296,ARTICULOS!$C:$C,0)),"")</f>
        <v/>
      </c>
      <c r="E296" s="3" t="str">
        <f>IF(C296="","",INDEX(ARTICULOS!$P:$P,MATCH($C296,ARTICULOS!$Q:$Q,0)))</f>
        <v/>
      </c>
      <c r="F296" t="str">
        <f t="shared" si="4"/>
        <v/>
      </c>
    </row>
    <row r="297" spans="1:6" x14ac:dyDescent="0.25">
      <c r="A297" s="3" t="str">
        <f>IF(C297="","",MAX($A$1:A296)+1)</f>
        <v/>
      </c>
      <c r="B297" s="3" t="str">
        <f>IFERROR(INDEX(ARTICULOS!$B:$B,MATCH(C297,ARTICULOS!$C:$C,0)),"")</f>
        <v/>
      </c>
      <c r="E297" s="3" t="str">
        <f>IF(C297="","",INDEX(ARTICULOS!$P:$P,MATCH($C297,ARTICULOS!$Q:$Q,0)))</f>
        <v/>
      </c>
      <c r="F297" t="str">
        <f t="shared" si="4"/>
        <v/>
      </c>
    </row>
    <row r="298" spans="1:6" x14ac:dyDescent="0.25">
      <c r="A298" s="3" t="str">
        <f>IF(C298="","",MAX($A$1:A297)+1)</f>
        <v/>
      </c>
      <c r="B298" s="3" t="str">
        <f>IFERROR(INDEX(ARTICULOS!$B:$B,MATCH(C298,ARTICULOS!$C:$C,0)),"")</f>
        <v/>
      </c>
      <c r="E298" s="3" t="str">
        <f>IF(C298="","",INDEX(ARTICULOS!$P:$P,MATCH($C298,ARTICULOS!$Q:$Q,0)))</f>
        <v/>
      </c>
      <c r="F298" t="str">
        <f t="shared" si="4"/>
        <v/>
      </c>
    </row>
    <row r="299" spans="1:6" x14ac:dyDescent="0.25">
      <c r="A299" s="3" t="str">
        <f>IF(C299="","",MAX($A$1:A298)+1)</f>
        <v/>
      </c>
      <c r="B299" s="3" t="str">
        <f>IFERROR(INDEX(ARTICULOS!$B:$B,MATCH(C299,ARTICULOS!$C:$C,0)),"")</f>
        <v/>
      </c>
      <c r="E299" s="3" t="str">
        <f>IF(C299="","",INDEX(ARTICULOS!$P:$P,MATCH($C299,ARTICULOS!$Q:$Q,0)))</f>
        <v/>
      </c>
      <c r="F299" t="str">
        <f t="shared" si="4"/>
        <v/>
      </c>
    </row>
    <row r="300" spans="1:6" x14ac:dyDescent="0.25">
      <c r="A300" s="3" t="str">
        <f>IF(C300="","",MAX($A$1:A299)+1)</f>
        <v/>
      </c>
      <c r="B300" s="3" t="str">
        <f>IFERROR(INDEX(ARTICULOS!$B:$B,MATCH(C300,ARTICULOS!$C:$C,0)),"")</f>
        <v/>
      </c>
      <c r="E300" s="3" t="str">
        <f>IF(C300="","",INDEX(ARTICULOS!$P:$P,MATCH($C300,ARTICULOS!$Q:$Q,0)))</f>
        <v/>
      </c>
      <c r="F300" t="str">
        <f t="shared" si="4"/>
        <v/>
      </c>
    </row>
    <row r="301" spans="1:6" x14ac:dyDescent="0.25">
      <c r="A301" s="3" t="str">
        <f>IF(C301="","",MAX($A$1:A300)+1)</f>
        <v/>
      </c>
      <c r="B301" s="3" t="str">
        <f>IFERROR(INDEX(ARTICULOS!$B:$B,MATCH(C301,ARTICULOS!$C:$C,0)),"")</f>
        <v/>
      </c>
      <c r="E301" s="3" t="str">
        <f>IF(C301="","",INDEX(ARTICULOS!$P:$P,MATCH($C301,ARTICULOS!$Q:$Q,0)))</f>
        <v/>
      </c>
      <c r="F301" t="str">
        <f t="shared" si="4"/>
        <v/>
      </c>
    </row>
    <row r="302" spans="1:6" x14ac:dyDescent="0.25">
      <c r="A302" s="3" t="str">
        <f>IF(C302="","",MAX($A$1:A301)+1)</f>
        <v/>
      </c>
      <c r="B302" s="3" t="str">
        <f>IFERROR(INDEX(ARTICULOS!$B:$B,MATCH(C302,ARTICULOS!$C:$C,0)),"")</f>
        <v/>
      </c>
      <c r="E302" s="3" t="str">
        <f>IF(C302="","",INDEX(ARTICULOS!$P:$P,MATCH($C302,ARTICULOS!$Q:$Q,0)))</f>
        <v/>
      </c>
      <c r="F302" t="str">
        <f t="shared" si="4"/>
        <v/>
      </c>
    </row>
    <row r="303" spans="1:6" x14ac:dyDescent="0.25">
      <c r="A303" s="3" t="str">
        <f>IF(C303="","",MAX($A$1:A302)+1)</f>
        <v/>
      </c>
      <c r="B303" s="3" t="str">
        <f>IFERROR(INDEX(ARTICULOS!$B:$B,MATCH(C303,ARTICULOS!$C:$C,0)),"")</f>
        <v/>
      </c>
      <c r="E303" s="3" t="str">
        <f>IF(C303="","",INDEX(ARTICULOS!$P:$P,MATCH($C303,ARTICULOS!$Q:$Q,0)))</f>
        <v/>
      </c>
      <c r="F303" t="str">
        <f t="shared" si="4"/>
        <v/>
      </c>
    </row>
    <row r="304" spans="1:6" x14ac:dyDescent="0.25">
      <c r="A304" s="3" t="str">
        <f>IF(C304="","",MAX($A$1:A303)+1)</f>
        <v/>
      </c>
      <c r="B304" s="3" t="str">
        <f>IFERROR(INDEX(ARTICULOS!$B:$B,MATCH(C304,ARTICULOS!$C:$C,0)),"")</f>
        <v/>
      </c>
      <c r="E304" s="3" t="str">
        <f>IF(C304="","",INDEX(ARTICULOS!$P:$P,MATCH($C304,ARTICULOS!$Q:$Q,0)))</f>
        <v/>
      </c>
      <c r="F304" t="str">
        <f t="shared" si="4"/>
        <v/>
      </c>
    </row>
    <row r="305" spans="1:6" x14ac:dyDescent="0.25">
      <c r="A305" s="3" t="str">
        <f>IF(C305="","",MAX($A$1:A304)+1)</f>
        <v/>
      </c>
      <c r="B305" s="3" t="str">
        <f>IFERROR(INDEX(ARTICULOS!$B:$B,MATCH(C305,ARTICULOS!$C:$C,0)),"")</f>
        <v/>
      </c>
      <c r="E305" s="3" t="str">
        <f>IF(C305="","",INDEX(ARTICULOS!$P:$P,MATCH($C305,ARTICULOS!$Q:$Q,0)))</f>
        <v/>
      </c>
      <c r="F305" t="str">
        <f t="shared" si="4"/>
        <v/>
      </c>
    </row>
    <row r="306" spans="1:6" x14ac:dyDescent="0.25">
      <c r="A306" s="3" t="str">
        <f>IF(C306="","",MAX($A$1:A305)+1)</f>
        <v/>
      </c>
      <c r="B306" s="3" t="str">
        <f>IFERROR(INDEX(ARTICULOS!$B:$B,MATCH(C306,ARTICULOS!$C:$C,0)),"")</f>
        <v/>
      </c>
      <c r="E306" s="3" t="str">
        <f>IF(C306="","",INDEX(ARTICULOS!$P:$P,MATCH($C306,ARTICULOS!$Q:$Q,0)))</f>
        <v/>
      </c>
      <c r="F306" t="str">
        <f t="shared" si="4"/>
        <v/>
      </c>
    </row>
    <row r="307" spans="1:6" x14ac:dyDescent="0.25">
      <c r="A307" s="3" t="str">
        <f>IF(C307="","",MAX($A$1:A306)+1)</f>
        <v/>
      </c>
      <c r="B307" s="3" t="str">
        <f>IFERROR(INDEX(ARTICULOS!$B:$B,MATCH(C307,ARTICULOS!$C:$C,0)),"")</f>
        <v/>
      </c>
      <c r="E307" s="3" t="str">
        <f>IF(C307="","",INDEX(ARTICULOS!$P:$P,MATCH($C307,ARTICULOS!$Q:$Q,0)))</f>
        <v/>
      </c>
      <c r="F307" t="str">
        <f t="shared" si="4"/>
        <v/>
      </c>
    </row>
    <row r="308" spans="1:6" x14ac:dyDescent="0.25">
      <c r="A308" s="3" t="str">
        <f>IF(C308="","",MAX($A$1:A307)+1)</f>
        <v/>
      </c>
      <c r="B308" s="3" t="str">
        <f>IFERROR(INDEX(ARTICULOS!$B:$B,MATCH(C308,ARTICULOS!$C:$C,0)),"")</f>
        <v/>
      </c>
      <c r="E308" s="3" t="str">
        <f>IF(C308="","",INDEX(ARTICULOS!$P:$P,MATCH($C308,ARTICULOS!$Q:$Q,0)))</f>
        <v/>
      </c>
      <c r="F308" t="str">
        <f t="shared" si="4"/>
        <v/>
      </c>
    </row>
    <row r="309" spans="1:6" x14ac:dyDescent="0.25">
      <c r="A309" s="3" t="str">
        <f>IF(C309="","",MAX($A$1:A308)+1)</f>
        <v/>
      </c>
      <c r="B309" s="3" t="str">
        <f>IFERROR(INDEX(ARTICULOS!$B:$B,MATCH(C309,ARTICULOS!$C:$C,0)),"")</f>
        <v/>
      </c>
      <c r="E309" s="3" t="str">
        <f>IF(C309="","",INDEX(ARTICULOS!$P:$P,MATCH($C309,ARTICULOS!$Q:$Q,0)))</f>
        <v/>
      </c>
      <c r="F309" t="str">
        <f t="shared" si="4"/>
        <v/>
      </c>
    </row>
    <row r="310" spans="1:6" x14ac:dyDescent="0.25">
      <c r="A310" s="3" t="str">
        <f>IF(C310="","",MAX($A$1:A309)+1)</f>
        <v/>
      </c>
      <c r="B310" s="3" t="str">
        <f>IFERROR(INDEX(ARTICULOS!$B:$B,MATCH(C310,ARTICULOS!$C:$C,0)),"")</f>
        <v/>
      </c>
      <c r="E310" s="3" t="str">
        <f>IF(C310="","",INDEX(ARTICULOS!$P:$P,MATCH($C310,ARTICULOS!$Q:$Q,0)))</f>
        <v/>
      </c>
      <c r="F310" t="str">
        <f t="shared" si="4"/>
        <v/>
      </c>
    </row>
    <row r="311" spans="1:6" x14ac:dyDescent="0.25">
      <c r="A311" s="3" t="str">
        <f>IF(C311="","",MAX($A$1:A310)+1)</f>
        <v/>
      </c>
      <c r="B311" s="3" t="str">
        <f>IFERROR(INDEX(ARTICULOS!$B:$B,MATCH(C311,ARTICULOS!$C:$C,0)),"")</f>
        <v/>
      </c>
      <c r="E311" s="3" t="str">
        <f>IF(C311="","",INDEX(ARTICULOS!$P:$P,MATCH($C311,ARTICULOS!$Q:$Q,0)))</f>
        <v/>
      </c>
      <c r="F311" t="str">
        <f t="shared" si="4"/>
        <v/>
      </c>
    </row>
    <row r="312" spans="1:6" x14ac:dyDescent="0.25">
      <c r="A312" s="3" t="str">
        <f>IF(C312="","",MAX($A$1:A311)+1)</f>
        <v/>
      </c>
      <c r="B312" s="3" t="str">
        <f>IFERROR(INDEX(ARTICULOS!$B:$B,MATCH(C312,ARTICULOS!$C:$C,0)),"")</f>
        <v/>
      </c>
      <c r="E312" s="3" t="str">
        <f>IF(C312="","",INDEX(ARTICULOS!$P:$P,MATCH($C312,ARTICULOS!$Q:$Q,0)))</f>
        <v/>
      </c>
      <c r="F312" t="str">
        <f t="shared" si="4"/>
        <v/>
      </c>
    </row>
    <row r="313" spans="1:6" x14ac:dyDescent="0.25">
      <c r="A313" s="3" t="str">
        <f>IF(C313="","",MAX($A$1:A312)+1)</f>
        <v/>
      </c>
      <c r="B313" s="3" t="str">
        <f>IFERROR(INDEX(ARTICULOS!$B:$B,MATCH(C313,ARTICULOS!$C:$C,0)),"")</f>
        <v/>
      </c>
      <c r="E313" s="3" t="str">
        <f>IF(C313="","",INDEX(ARTICULOS!$P:$P,MATCH($C313,ARTICULOS!$Q:$Q,0)))</f>
        <v/>
      </c>
      <c r="F313" t="str">
        <f t="shared" si="4"/>
        <v/>
      </c>
    </row>
    <row r="314" spans="1:6" x14ac:dyDescent="0.25">
      <c r="A314" s="3" t="str">
        <f>IF(C314="","",MAX($A$1:A313)+1)</f>
        <v/>
      </c>
      <c r="B314" s="3" t="str">
        <f>IFERROR(INDEX(ARTICULOS!$B:$B,MATCH(C314,ARTICULOS!$C:$C,0)),"")</f>
        <v/>
      </c>
      <c r="E314" s="3" t="str">
        <f>IF(C314="","",INDEX(ARTICULOS!$P:$P,MATCH($C314,ARTICULOS!$Q:$Q,0)))</f>
        <v/>
      </c>
      <c r="F314" t="str">
        <f t="shared" si="4"/>
        <v/>
      </c>
    </row>
    <row r="315" spans="1:6" x14ac:dyDescent="0.25">
      <c r="A315" s="3" t="str">
        <f>IF(C315="","",MAX($A$1:A314)+1)</f>
        <v/>
      </c>
      <c r="B315" s="3" t="str">
        <f>IFERROR(INDEX(ARTICULOS!$B:$B,MATCH(C315,ARTICULOS!$C:$C,0)),"")</f>
        <v/>
      </c>
      <c r="E315" s="3" t="str">
        <f>IF(C315="","",INDEX(ARTICULOS!$P:$P,MATCH($C315,ARTICULOS!$Q:$Q,0)))</f>
        <v/>
      </c>
      <c r="F315" t="str">
        <f t="shared" si="4"/>
        <v/>
      </c>
    </row>
    <row r="316" spans="1:6" x14ac:dyDescent="0.25">
      <c r="A316" s="3" t="str">
        <f>IF(C316="","",MAX($A$1:A315)+1)</f>
        <v/>
      </c>
      <c r="B316" s="3" t="str">
        <f>IFERROR(INDEX(ARTICULOS!$B:$B,MATCH(C316,ARTICULOS!$C:$C,0)),"")</f>
        <v/>
      </c>
      <c r="E316" s="3" t="str">
        <f>IF(C316="","",INDEX(ARTICULOS!$P:$P,MATCH($C316,ARTICULOS!$Q:$Q,0)))</f>
        <v/>
      </c>
      <c r="F316" t="str">
        <f t="shared" si="4"/>
        <v/>
      </c>
    </row>
    <row r="317" spans="1:6" x14ac:dyDescent="0.25">
      <c r="A317" s="3" t="str">
        <f>IF(C317="","",MAX($A$1:A316)+1)</f>
        <v/>
      </c>
      <c r="B317" s="3" t="str">
        <f>IFERROR(INDEX(ARTICULOS!$B:$B,MATCH(C317,ARTICULOS!$C:$C,0)),"")</f>
        <v/>
      </c>
      <c r="E317" s="3" t="str">
        <f>IF(C317="","",INDEX(ARTICULOS!$P:$P,MATCH($C317,ARTICULOS!$Q:$Q,0)))</f>
        <v/>
      </c>
      <c r="F317" t="str">
        <f t="shared" si="4"/>
        <v/>
      </c>
    </row>
    <row r="318" spans="1:6" x14ac:dyDescent="0.25">
      <c r="A318" s="3" t="str">
        <f>IF(C318="","",MAX($A$1:A317)+1)</f>
        <v/>
      </c>
      <c r="B318" s="3" t="str">
        <f>IFERROR(INDEX(ARTICULOS!$B:$B,MATCH(C318,ARTICULOS!$C:$C,0)),"")</f>
        <v/>
      </c>
      <c r="E318" s="3" t="str">
        <f>IF(C318="","",INDEX(ARTICULOS!$P:$P,MATCH($C318,ARTICULOS!$Q:$Q,0)))</f>
        <v/>
      </c>
      <c r="F318" t="str">
        <f t="shared" si="4"/>
        <v/>
      </c>
    </row>
    <row r="319" spans="1:6" x14ac:dyDescent="0.25">
      <c r="A319" s="3" t="str">
        <f>IF(C319="","",MAX($A$1:A318)+1)</f>
        <v/>
      </c>
      <c r="B319" s="3" t="str">
        <f>IFERROR(INDEX(ARTICULOS!$B:$B,MATCH(C319,ARTICULOS!$C:$C,0)),"")</f>
        <v/>
      </c>
      <c r="E319" s="3" t="str">
        <f>IF(C319="","",INDEX(ARTICULOS!$P:$P,MATCH($C319,ARTICULOS!$Q:$Q,0)))</f>
        <v/>
      </c>
      <c r="F319" t="str">
        <f t="shared" si="4"/>
        <v/>
      </c>
    </row>
    <row r="320" spans="1:6" x14ac:dyDescent="0.25">
      <c r="A320" s="3" t="str">
        <f>IF(C320="","",MAX($A$1:A319)+1)</f>
        <v/>
      </c>
      <c r="B320" s="3" t="str">
        <f>IFERROR(INDEX(ARTICULOS!$B:$B,MATCH(C320,ARTICULOS!$C:$C,0)),"")</f>
        <v/>
      </c>
      <c r="E320" s="3" t="str">
        <f>IF(C320="","",INDEX(ARTICULOS!$P:$P,MATCH($C320,ARTICULOS!$Q:$Q,0)))</f>
        <v/>
      </c>
      <c r="F320" t="str">
        <f t="shared" si="4"/>
        <v/>
      </c>
    </row>
    <row r="321" spans="1:6" x14ac:dyDescent="0.25">
      <c r="A321" s="3" t="str">
        <f>IF(C321="","",MAX($A$1:A320)+1)</f>
        <v/>
      </c>
      <c r="B321" s="3" t="str">
        <f>IFERROR(INDEX(ARTICULOS!$B:$B,MATCH(C321,ARTICULOS!$C:$C,0)),"")</f>
        <v/>
      </c>
      <c r="E321" s="3" t="str">
        <f>IF(C321="","",INDEX(ARTICULOS!$P:$P,MATCH($C321,ARTICULOS!$Q:$Q,0)))</f>
        <v/>
      </c>
      <c r="F321" t="str">
        <f t="shared" si="4"/>
        <v/>
      </c>
    </row>
    <row r="322" spans="1:6" x14ac:dyDescent="0.25">
      <c r="A322" s="3" t="str">
        <f>IF(C322="","",MAX($A$1:A321)+1)</f>
        <v/>
      </c>
      <c r="B322" s="3" t="str">
        <f>IFERROR(INDEX(ARTICULOS!$B:$B,MATCH(C322,ARTICULOS!$C:$C,0)),"")</f>
        <v/>
      </c>
      <c r="E322" s="3" t="str">
        <f>IF(C322="","",INDEX(ARTICULOS!$P:$P,MATCH($C322,ARTICULOS!$Q:$Q,0)))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IF(C323="","",INDEX(ARTICULOS!$P:$P,MATCH($C323,ARTICULOS!$Q:$Q,0)))</f>
        <v/>
      </c>
      <c r="F323" t="str">
        <f t="shared" si="5"/>
        <v/>
      </c>
    </row>
    <row r="324" spans="1:6" x14ac:dyDescent="0.25">
      <c r="A324" s="3" t="str">
        <f>IF(C324="","",MAX($A$1:A323)+1)</f>
        <v/>
      </c>
      <c r="B324" s="3" t="str">
        <f>IFERROR(INDEX(ARTICULOS!$B:$B,MATCH(C324,ARTICULOS!$C:$C,0)),"")</f>
        <v/>
      </c>
      <c r="E324" s="3" t="str">
        <f>IF(C324="","",INDEX(ARTICULOS!$P:$P,MATCH($C324,ARTICULOS!$Q:$Q,0)))</f>
        <v/>
      </c>
      <c r="F324" t="str">
        <f t="shared" si="5"/>
        <v/>
      </c>
    </row>
    <row r="325" spans="1:6" x14ac:dyDescent="0.25">
      <c r="A325" s="3" t="str">
        <f>IF(C325="","",MAX($A$1:A324)+1)</f>
        <v/>
      </c>
      <c r="B325" s="3" t="str">
        <f>IFERROR(INDEX(ARTICULOS!$B:$B,MATCH(C325,ARTICULOS!$C:$C,0)),"")</f>
        <v/>
      </c>
      <c r="E325" s="3" t="str">
        <f>IF(C325="","",INDEX(ARTICULOS!$P:$P,MATCH($C325,ARTICULOS!$Q:$Q,0)))</f>
        <v/>
      </c>
      <c r="F325" t="str">
        <f t="shared" si="5"/>
        <v/>
      </c>
    </row>
    <row r="326" spans="1:6" x14ac:dyDescent="0.25">
      <c r="A326" s="3" t="str">
        <f>IF(C326="","",MAX($A$1:A325)+1)</f>
        <v/>
      </c>
      <c r="B326" s="3" t="str">
        <f>IFERROR(INDEX(ARTICULOS!$B:$B,MATCH(C326,ARTICULOS!$C:$C,0)),"")</f>
        <v/>
      </c>
      <c r="E326" s="3" t="str">
        <f>IF(C326="","",INDEX(ARTICULOS!$P:$P,MATCH($C326,ARTICULOS!$Q:$Q,0)))</f>
        <v/>
      </c>
      <c r="F326" t="str">
        <f t="shared" si="5"/>
        <v/>
      </c>
    </row>
    <row r="327" spans="1:6" x14ac:dyDescent="0.25">
      <c r="A327" s="3" t="str">
        <f>IF(C327="","",MAX($A$1:A326)+1)</f>
        <v/>
      </c>
      <c r="B327" s="3" t="str">
        <f>IFERROR(INDEX(ARTICULOS!$B:$B,MATCH(C327,ARTICULOS!$C:$C,0)),"")</f>
        <v/>
      </c>
      <c r="E327" s="3" t="str">
        <f>IF(C327="","",INDEX(ARTICULOS!$P:$P,MATCH($C327,ARTICULOS!$Q:$Q,0)))</f>
        <v/>
      </c>
      <c r="F327" t="str">
        <f t="shared" si="5"/>
        <v/>
      </c>
    </row>
    <row r="328" spans="1:6" x14ac:dyDescent="0.25">
      <c r="A328" s="3" t="str">
        <f>IF(C328="","",MAX($A$1:A327)+1)</f>
        <v/>
      </c>
      <c r="B328" s="3" t="str">
        <f>IFERROR(INDEX(ARTICULOS!$B:$B,MATCH(C328,ARTICULOS!$C:$C,0)),"")</f>
        <v/>
      </c>
      <c r="E328" s="3" t="str">
        <f>IF(C328="","",INDEX(ARTICULOS!$P:$P,MATCH($C328,ARTICULOS!$Q:$Q,0)))</f>
        <v/>
      </c>
      <c r="F328" t="str">
        <f t="shared" si="5"/>
        <v/>
      </c>
    </row>
    <row r="329" spans="1:6" x14ac:dyDescent="0.25">
      <c r="A329" s="3" t="str">
        <f>IF(C329="","",MAX($A$1:A328)+1)</f>
        <v/>
      </c>
      <c r="B329" s="3" t="str">
        <f>IFERROR(INDEX(ARTICULOS!$B:$B,MATCH(C329,ARTICULOS!$C:$C,0)),"")</f>
        <v/>
      </c>
      <c r="E329" s="3" t="str">
        <f>IF(C329="","",INDEX(ARTICULOS!$P:$P,MATCH($C329,ARTICULOS!$Q:$Q,0)))</f>
        <v/>
      </c>
      <c r="F329" t="str">
        <f t="shared" si="5"/>
        <v/>
      </c>
    </row>
    <row r="330" spans="1:6" x14ac:dyDescent="0.25">
      <c r="A330" s="3" t="str">
        <f>IF(C330="","",MAX($A$1:A329)+1)</f>
        <v/>
      </c>
      <c r="B330" s="3" t="str">
        <f>IFERROR(INDEX(ARTICULOS!$B:$B,MATCH(C330,ARTICULOS!$C:$C,0)),"")</f>
        <v/>
      </c>
      <c r="E330" s="3" t="str">
        <f>IF(C330="","",INDEX(ARTICULOS!$P:$P,MATCH($C330,ARTICULOS!$Q:$Q,0)))</f>
        <v/>
      </c>
      <c r="F330" t="str">
        <f t="shared" si="5"/>
        <v/>
      </c>
    </row>
    <row r="331" spans="1:6" x14ac:dyDescent="0.25">
      <c r="A331" s="3" t="str">
        <f>IF(C331="","",MAX($A$1:A330)+1)</f>
        <v/>
      </c>
      <c r="B331" s="3" t="str">
        <f>IFERROR(INDEX(ARTICULOS!$B:$B,MATCH(C331,ARTICULOS!$C:$C,0)),"")</f>
        <v/>
      </c>
      <c r="E331" s="3" t="str">
        <f>IF(C331="","",INDEX(ARTICULOS!$P:$P,MATCH($C331,ARTICULOS!$Q:$Q,0)))</f>
        <v/>
      </c>
      <c r="F331" t="str">
        <f t="shared" si="5"/>
        <v/>
      </c>
    </row>
    <row r="332" spans="1:6" x14ac:dyDescent="0.25">
      <c r="A332" s="3" t="str">
        <f>IF(C332="","",MAX($A$1:A331)+1)</f>
        <v/>
      </c>
      <c r="B332" s="3" t="str">
        <f>IFERROR(INDEX(ARTICULOS!$B:$B,MATCH(C332,ARTICULOS!$C:$C,0)),"")</f>
        <v/>
      </c>
      <c r="E332" s="3" t="str">
        <f>IF(C332="","",INDEX(ARTICULOS!$P:$P,MATCH($C332,ARTICULOS!$Q:$Q,0)))</f>
        <v/>
      </c>
      <c r="F332" t="str">
        <f t="shared" si="5"/>
        <v/>
      </c>
    </row>
    <row r="333" spans="1:6" x14ac:dyDescent="0.25">
      <c r="A333" s="3" t="str">
        <f>IF(C333="","",MAX($A$1:A332)+1)</f>
        <v/>
      </c>
      <c r="B333" s="3" t="str">
        <f>IFERROR(INDEX(ARTICULOS!$B:$B,MATCH(C333,ARTICULOS!$C:$C,0)),"")</f>
        <v/>
      </c>
      <c r="E333" s="3" t="str">
        <f>IF(C333="","",INDEX(ARTICULOS!$P:$P,MATCH($C333,ARTICULOS!$Q:$Q,0)))</f>
        <v/>
      </c>
      <c r="F333" t="str">
        <f t="shared" si="5"/>
        <v/>
      </c>
    </row>
    <row r="334" spans="1:6" x14ac:dyDescent="0.25">
      <c r="A334" s="3" t="str">
        <f>IF(C334="","",MAX($A$1:A333)+1)</f>
        <v/>
      </c>
      <c r="B334" s="3" t="str">
        <f>IFERROR(INDEX(ARTICULOS!$B:$B,MATCH(C334,ARTICULOS!$C:$C,0)),"")</f>
        <v/>
      </c>
      <c r="E334" s="3" t="str">
        <f>IF(C334="","",INDEX(ARTICULOS!$P:$P,MATCH($C334,ARTICULOS!$Q:$Q,0)))</f>
        <v/>
      </c>
      <c r="F334" t="str">
        <f t="shared" si="5"/>
        <v/>
      </c>
    </row>
    <row r="335" spans="1:6" x14ac:dyDescent="0.25">
      <c r="A335" s="3" t="str">
        <f>IF(C335="","",MAX($A$1:A334)+1)</f>
        <v/>
      </c>
      <c r="B335" s="3" t="str">
        <f>IFERROR(INDEX(ARTICULOS!$B:$B,MATCH(C335,ARTICULOS!$C:$C,0)),"")</f>
        <v/>
      </c>
      <c r="E335" s="3" t="str">
        <f>IF(C335="","",INDEX(ARTICULOS!$P:$P,MATCH($C335,ARTICULOS!$Q:$Q,0)))</f>
        <v/>
      </c>
      <c r="F335" t="str">
        <f t="shared" si="5"/>
        <v/>
      </c>
    </row>
    <row r="336" spans="1:6" x14ac:dyDescent="0.25">
      <c r="A336" s="3" t="str">
        <f>IF(C336="","",MAX($A$1:A335)+1)</f>
        <v/>
      </c>
      <c r="B336" s="3" t="str">
        <f>IFERROR(INDEX(ARTICULOS!$B:$B,MATCH(C336,ARTICULOS!$C:$C,0)),"")</f>
        <v/>
      </c>
      <c r="E336" s="3" t="str">
        <f>IF(C336="","",INDEX(ARTICULOS!$P:$P,MATCH($C336,ARTICULOS!$Q:$Q,0)))</f>
        <v/>
      </c>
      <c r="F336" t="str">
        <f t="shared" si="5"/>
        <v/>
      </c>
    </row>
    <row r="337" spans="1:6" x14ac:dyDescent="0.25">
      <c r="A337" s="3" t="str">
        <f>IF(C337="","",MAX($A$1:A336)+1)</f>
        <v/>
      </c>
      <c r="B337" s="3" t="str">
        <f>IFERROR(INDEX(ARTICULOS!$B:$B,MATCH(C337,ARTICULOS!$C:$C,0)),"")</f>
        <v/>
      </c>
      <c r="E337" s="3" t="str">
        <f>IF(C337="","",INDEX(ARTICULOS!$P:$P,MATCH($C337,ARTICULOS!$Q:$Q,0)))</f>
        <v/>
      </c>
      <c r="F337" t="str">
        <f t="shared" si="5"/>
        <v/>
      </c>
    </row>
    <row r="338" spans="1:6" x14ac:dyDescent="0.25">
      <c r="A338" s="3" t="str">
        <f>IF(C338="","",MAX($A$1:A337)+1)</f>
        <v/>
      </c>
      <c r="B338" s="3" t="str">
        <f>IFERROR(INDEX(ARTICULOS!$B:$B,MATCH(C338,ARTICULOS!$C:$C,0)),"")</f>
        <v/>
      </c>
      <c r="E338" s="3" t="str">
        <f>IF(C338="","",INDEX(ARTICULOS!$P:$P,MATCH($C338,ARTICULOS!$Q:$Q,0)))</f>
        <v/>
      </c>
      <c r="F338" t="str">
        <f t="shared" si="5"/>
        <v/>
      </c>
    </row>
    <row r="339" spans="1:6" x14ac:dyDescent="0.25">
      <c r="A339" s="3" t="str">
        <f>IF(C339="","",MAX($A$1:A338)+1)</f>
        <v/>
      </c>
      <c r="B339" s="3" t="str">
        <f>IFERROR(INDEX(ARTICULOS!$B:$B,MATCH(C339,ARTICULOS!$C:$C,0)),"")</f>
        <v/>
      </c>
      <c r="E339" s="3" t="str">
        <f>IF(C339="","",INDEX(ARTICULOS!$P:$P,MATCH($C339,ARTICULOS!$Q:$Q,0)))</f>
        <v/>
      </c>
      <c r="F339" t="str">
        <f t="shared" si="5"/>
        <v/>
      </c>
    </row>
    <row r="340" spans="1:6" x14ac:dyDescent="0.25">
      <c r="A340" s="3" t="str">
        <f>IF(C340="","",MAX($A$1:A339)+1)</f>
        <v/>
      </c>
      <c r="B340" s="3" t="str">
        <f>IFERROR(INDEX(ARTICULOS!$B:$B,MATCH(C340,ARTICULOS!$C:$C,0)),"")</f>
        <v/>
      </c>
      <c r="E340" s="3" t="str">
        <f>IF(C340="","",INDEX(ARTICULOS!$P:$P,MATCH($C340,ARTICULOS!$Q:$Q,0)))</f>
        <v/>
      </c>
      <c r="F340" t="str">
        <f t="shared" si="5"/>
        <v/>
      </c>
    </row>
    <row r="341" spans="1:6" x14ac:dyDescent="0.25">
      <c r="A341" s="3" t="str">
        <f>IF(C341="","",MAX($A$1:A340)+1)</f>
        <v/>
      </c>
      <c r="B341" s="3" t="str">
        <f>IFERROR(INDEX(ARTICULOS!$B:$B,MATCH(C341,ARTICULOS!$C:$C,0)),"")</f>
        <v/>
      </c>
      <c r="E341" s="3" t="str">
        <f>IF(C341="","",INDEX(ARTICULOS!$P:$P,MATCH($C341,ARTICULOS!$Q:$Q,0)))</f>
        <v/>
      </c>
      <c r="F341" t="str">
        <f t="shared" si="5"/>
        <v/>
      </c>
    </row>
    <row r="342" spans="1:6" x14ac:dyDescent="0.25">
      <c r="A342" s="3" t="str">
        <f>IF(C342="","",MAX($A$1:A341)+1)</f>
        <v/>
      </c>
      <c r="B342" s="3" t="str">
        <f>IFERROR(INDEX(ARTICULOS!$B:$B,MATCH(C342,ARTICULOS!$C:$C,0)),"")</f>
        <v/>
      </c>
      <c r="E342" s="3" t="str">
        <f>IF(C342="","",INDEX(ARTICULOS!$P:$P,MATCH($C342,ARTICULOS!$Q:$Q,0)))</f>
        <v/>
      </c>
      <c r="F342" t="str">
        <f t="shared" si="5"/>
        <v/>
      </c>
    </row>
    <row r="343" spans="1:6" x14ac:dyDescent="0.25">
      <c r="A343" s="3" t="str">
        <f>IF(C343="","",MAX($A$1:A342)+1)</f>
        <v/>
      </c>
      <c r="B343" s="3" t="str">
        <f>IFERROR(INDEX(ARTICULOS!$B:$B,MATCH(C343,ARTICULOS!$C:$C,0)),"")</f>
        <v/>
      </c>
      <c r="E343" s="3" t="str">
        <f>IF(C343="","",INDEX(ARTICULOS!$P:$P,MATCH($C343,ARTICULOS!$Q:$Q,0)))</f>
        <v/>
      </c>
      <c r="F343" t="str">
        <f t="shared" si="5"/>
        <v/>
      </c>
    </row>
    <row r="344" spans="1:6" x14ac:dyDescent="0.25">
      <c r="A344" s="3" t="str">
        <f>IF(C344="","",MAX($A$1:A343)+1)</f>
        <v/>
      </c>
      <c r="B344" s="3" t="str">
        <f>IFERROR(INDEX(ARTICULOS!$B:$B,MATCH(C344,ARTICULOS!$C:$C,0)),"")</f>
        <v/>
      </c>
      <c r="E344" s="3" t="str">
        <f>IF(C344="","",INDEX(ARTICULOS!$P:$P,MATCH($C344,ARTICULOS!$Q:$Q,0)))</f>
        <v/>
      </c>
      <c r="F344" t="str">
        <f t="shared" si="5"/>
        <v/>
      </c>
    </row>
    <row r="345" spans="1:6" x14ac:dyDescent="0.25">
      <c r="A345" s="3" t="str">
        <f>IF(C345="","",MAX($A$1:A344)+1)</f>
        <v/>
      </c>
      <c r="B345" s="3" t="str">
        <f>IFERROR(INDEX(ARTICULOS!$B:$B,MATCH(C345,ARTICULOS!$C:$C,0)),"")</f>
        <v/>
      </c>
      <c r="E345" s="3" t="str">
        <f>IF(C345="","",INDEX(ARTICULOS!$P:$P,MATCH($C345,ARTICULOS!$Q:$Q,0)))</f>
        <v/>
      </c>
      <c r="F345" t="str">
        <f t="shared" si="5"/>
        <v/>
      </c>
    </row>
    <row r="346" spans="1:6" x14ac:dyDescent="0.25">
      <c r="A346" s="3" t="str">
        <f>IF(C346="","",MAX($A$1:A345)+1)</f>
        <v/>
      </c>
      <c r="B346" s="3" t="str">
        <f>IFERROR(INDEX(ARTICULOS!$B:$B,MATCH(C346,ARTICULOS!$C:$C,0)),"")</f>
        <v/>
      </c>
      <c r="E346" s="3" t="str">
        <f>IF(C346="","",INDEX(ARTICULOS!$P:$P,MATCH($C346,ARTICULOS!$Q:$Q,0)))</f>
        <v/>
      </c>
      <c r="F346" t="str">
        <f t="shared" si="5"/>
        <v/>
      </c>
    </row>
    <row r="347" spans="1:6" x14ac:dyDescent="0.25">
      <c r="A347" s="3" t="str">
        <f>IF(C347="","",MAX($A$1:A346)+1)</f>
        <v/>
      </c>
      <c r="B347" s="3" t="str">
        <f>IFERROR(INDEX(ARTICULOS!$B:$B,MATCH(C347,ARTICULOS!$C:$C,0)),"")</f>
        <v/>
      </c>
      <c r="E347" s="3" t="str">
        <f>IF(C347="","",INDEX(ARTICULOS!$P:$P,MATCH($C347,ARTICULOS!$Q:$Q,0)))</f>
        <v/>
      </c>
      <c r="F347" t="str">
        <f t="shared" si="5"/>
        <v/>
      </c>
    </row>
    <row r="348" spans="1:6" x14ac:dyDescent="0.25">
      <c r="A348" s="3" t="str">
        <f>IF(C348="","",MAX($A$1:A347)+1)</f>
        <v/>
      </c>
      <c r="B348" s="3" t="str">
        <f>IFERROR(INDEX(ARTICULOS!$B:$B,MATCH(C348,ARTICULOS!$C:$C,0)),"")</f>
        <v/>
      </c>
      <c r="E348" s="3" t="str">
        <f>IF(C348="","",INDEX(ARTICULOS!$P:$P,MATCH($C348,ARTICULOS!$Q:$Q,0)))</f>
        <v/>
      </c>
      <c r="F348" t="str">
        <f t="shared" si="5"/>
        <v/>
      </c>
    </row>
    <row r="349" spans="1:6" x14ac:dyDescent="0.25">
      <c r="A349" s="3" t="str">
        <f>IF(C349="","",MAX($A$1:A348)+1)</f>
        <v/>
      </c>
      <c r="B349" s="3" t="str">
        <f>IFERROR(INDEX(ARTICULOS!$B:$B,MATCH(C349,ARTICULOS!$C:$C,0)),"")</f>
        <v/>
      </c>
      <c r="E349" s="3" t="str">
        <f>IF(C349="","",INDEX(ARTICULOS!$P:$P,MATCH($C349,ARTICULOS!$Q:$Q,0)))</f>
        <v/>
      </c>
      <c r="F349" t="str">
        <f t="shared" si="5"/>
        <v/>
      </c>
    </row>
    <row r="350" spans="1:6" x14ac:dyDescent="0.25">
      <c r="A350" s="3" t="str">
        <f>IF(C350="","",MAX($A$1:A349)+1)</f>
        <v/>
      </c>
      <c r="B350" s="3" t="str">
        <f>IFERROR(INDEX(ARTICULOS!$B:$B,MATCH(C350,ARTICULOS!$C:$C,0)),"")</f>
        <v/>
      </c>
      <c r="E350" s="3" t="str">
        <f>IF(C350="","",INDEX(ARTICULOS!$P:$P,MATCH($C350,ARTICULOS!$Q:$Q,0)))</f>
        <v/>
      </c>
      <c r="F350" t="str">
        <f t="shared" si="5"/>
        <v/>
      </c>
    </row>
    <row r="351" spans="1:6" x14ac:dyDescent="0.25">
      <c r="A351" s="3" t="str">
        <f>IF(C351="","",MAX($A$1:A350)+1)</f>
        <v/>
      </c>
      <c r="B351" s="3" t="str">
        <f>IFERROR(INDEX(ARTICULOS!$B:$B,MATCH(C351,ARTICULOS!$C:$C,0)),"")</f>
        <v/>
      </c>
      <c r="E351" s="3" t="str">
        <f>IF(C351="","",INDEX(ARTICULOS!$P:$P,MATCH($C351,ARTICULOS!$Q:$Q,0)))</f>
        <v/>
      </c>
      <c r="F351" t="str">
        <f t="shared" si="5"/>
        <v/>
      </c>
    </row>
    <row r="352" spans="1:6" x14ac:dyDescent="0.25">
      <c r="A352" s="3" t="str">
        <f>IF(C352="","",MAX($A$1:A351)+1)</f>
        <v/>
      </c>
      <c r="B352" s="3" t="str">
        <f>IFERROR(INDEX(ARTICULOS!$B:$B,MATCH(C352,ARTICULOS!$C:$C,0)),"")</f>
        <v/>
      </c>
      <c r="E352" s="3" t="str">
        <f>IF(C352="","",INDEX(ARTICULOS!$P:$P,MATCH($C352,ARTICULOS!$Q:$Q,0)))</f>
        <v/>
      </c>
      <c r="F352" t="str">
        <f t="shared" si="5"/>
        <v/>
      </c>
    </row>
    <row r="353" spans="1:6" x14ac:dyDescent="0.25">
      <c r="A353" s="3" t="str">
        <f>IF(C353="","",MAX($A$1:A352)+1)</f>
        <v/>
      </c>
      <c r="B353" s="3" t="str">
        <f>IFERROR(INDEX(ARTICULOS!$B:$B,MATCH(C353,ARTICULOS!$C:$C,0)),"")</f>
        <v/>
      </c>
      <c r="E353" s="3" t="str">
        <f>IF(C353="","",INDEX(ARTICULOS!$P:$P,MATCH($C353,ARTICULOS!$Q:$Q,0)))</f>
        <v/>
      </c>
      <c r="F353" t="str">
        <f t="shared" si="5"/>
        <v/>
      </c>
    </row>
    <row r="354" spans="1:6" x14ac:dyDescent="0.25">
      <c r="A354" s="3" t="str">
        <f>IF(C354="","",MAX($A$1:A353)+1)</f>
        <v/>
      </c>
      <c r="B354" s="3" t="str">
        <f>IFERROR(INDEX(ARTICULOS!$B:$B,MATCH(C354,ARTICULOS!$C:$C,0)),"")</f>
        <v/>
      </c>
      <c r="E354" s="3" t="str">
        <f>IF(C354="","",INDEX(ARTICULOS!$P:$P,MATCH($C354,ARTICULOS!$Q:$Q,0)))</f>
        <v/>
      </c>
      <c r="F354" t="str">
        <f t="shared" si="5"/>
        <v/>
      </c>
    </row>
    <row r="355" spans="1:6" x14ac:dyDescent="0.25">
      <c r="A355" s="3" t="str">
        <f>IF(C355="","",MAX($A$1:A354)+1)</f>
        <v/>
      </c>
      <c r="B355" s="3" t="str">
        <f>IFERROR(INDEX(ARTICULOS!$B:$B,MATCH(C355,ARTICULOS!$C:$C,0)),"")</f>
        <v/>
      </c>
      <c r="E355" s="3" t="str">
        <f>IF(C355="","",INDEX(ARTICULOS!$P:$P,MATCH($C355,ARTICULOS!$Q:$Q,0)))</f>
        <v/>
      </c>
      <c r="F355" t="str">
        <f t="shared" si="5"/>
        <v/>
      </c>
    </row>
    <row r="356" spans="1:6" x14ac:dyDescent="0.25">
      <c r="A356" s="3" t="str">
        <f>IF(C356="","",MAX($A$1:A355)+1)</f>
        <v/>
      </c>
      <c r="B356" s="3" t="str">
        <f>IFERROR(INDEX(ARTICULOS!$B:$B,MATCH(C356,ARTICULOS!$C:$C,0)),"")</f>
        <v/>
      </c>
      <c r="E356" s="3" t="str">
        <f>IF(C356="","",INDEX(ARTICULOS!$P:$P,MATCH($C356,ARTICULOS!$Q:$Q,0)))</f>
        <v/>
      </c>
      <c r="F356" t="str">
        <f t="shared" si="5"/>
        <v/>
      </c>
    </row>
    <row r="357" spans="1:6" x14ac:dyDescent="0.25">
      <c r="A357" s="3" t="str">
        <f>IF(C357="","",MAX($A$1:A356)+1)</f>
        <v/>
      </c>
      <c r="B357" s="3" t="str">
        <f>IFERROR(INDEX(ARTICULOS!$B:$B,MATCH(C357,ARTICULOS!$C:$C,0)),"")</f>
        <v/>
      </c>
      <c r="E357" s="3" t="str">
        <f>IF(C357="","",INDEX(ARTICULOS!$P:$P,MATCH($C357,ARTICULOS!$Q:$Q,0)))</f>
        <v/>
      </c>
      <c r="F357" t="str">
        <f t="shared" si="5"/>
        <v/>
      </c>
    </row>
    <row r="358" spans="1:6" x14ac:dyDescent="0.25">
      <c r="A358" s="3" t="str">
        <f>IF(C358="","",MAX($A$1:A357)+1)</f>
        <v/>
      </c>
      <c r="B358" s="3" t="str">
        <f>IFERROR(INDEX(ARTICULOS!$B:$B,MATCH(C358,ARTICULOS!$C:$C,0)),"")</f>
        <v/>
      </c>
      <c r="E358" s="3" t="str">
        <f>IF(C358="","",INDEX(ARTICULOS!$P:$P,MATCH($C358,ARTICULOS!$Q:$Q,0)))</f>
        <v/>
      </c>
      <c r="F358" t="str">
        <f t="shared" si="5"/>
        <v/>
      </c>
    </row>
    <row r="359" spans="1:6" x14ac:dyDescent="0.25">
      <c r="A359" s="3" t="str">
        <f>IF(C359="","",MAX($A$1:A358)+1)</f>
        <v/>
      </c>
      <c r="B359" s="3" t="str">
        <f>IFERROR(INDEX(ARTICULOS!$B:$B,MATCH(C359,ARTICULOS!$C:$C,0)),"")</f>
        <v/>
      </c>
      <c r="E359" s="3" t="str">
        <f>IF(C359="","",INDEX(ARTICULOS!$P:$P,MATCH($C359,ARTICULOS!$Q:$Q,0)))</f>
        <v/>
      </c>
      <c r="F359" t="str">
        <f t="shared" si="5"/>
        <v/>
      </c>
    </row>
    <row r="360" spans="1:6" x14ac:dyDescent="0.25">
      <c r="A360" s="3" t="str">
        <f>IF(C360="","",MAX($A$1:A359)+1)</f>
        <v/>
      </c>
      <c r="B360" s="3" t="str">
        <f>IFERROR(INDEX(ARTICULOS!$B:$B,MATCH(C360,ARTICULOS!$C:$C,0)),"")</f>
        <v/>
      </c>
      <c r="E360" s="3" t="str">
        <f>IF(C360="","",INDEX(ARTICULOS!$P:$P,MATCH($C360,ARTICULOS!$Q:$Q,0)))</f>
        <v/>
      </c>
      <c r="F360" t="str">
        <f t="shared" si="5"/>
        <v/>
      </c>
    </row>
    <row r="361" spans="1:6" x14ac:dyDescent="0.25">
      <c r="A361" s="3" t="str">
        <f>IF(C361="","",MAX($A$1:A360)+1)</f>
        <v/>
      </c>
      <c r="B361" s="3" t="str">
        <f>IFERROR(INDEX(ARTICULOS!$B:$B,MATCH(C361,ARTICULOS!$C:$C,0)),"")</f>
        <v/>
      </c>
      <c r="E361" s="3" t="str">
        <f>IF(C361="","",INDEX(ARTICULOS!$P:$P,MATCH($C361,ARTICULOS!$Q:$Q,0)))</f>
        <v/>
      </c>
      <c r="F361" t="str">
        <f t="shared" si="5"/>
        <v/>
      </c>
    </row>
    <row r="362" spans="1:6" x14ac:dyDescent="0.25">
      <c r="A362" s="3" t="str">
        <f>IF(C362="","",MAX($A$1:A361)+1)</f>
        <v/>
      </c>
      <c r="B362" s="3" t="str">
        <f>IFERROR(INDEX(ARTICULOS!$B:$B,MATCH(C362,ARTICULOS!$C:$C,0)),"")</f>
        <v/>
      </c>
      <c r="E362" s="3" t="str">
        <f>IF(C362="","",INDEX(ARTICULOS!$P:$P,MATCH($C362,ARTICULOS!$Q:$Q,0)))</f>
        <v/>
      </c>
      <c r="F362" t="str">
        <f t="shared" si="5"/>
        <v/>
      </c>
    </row>
    <row r="363" spans="1:6" x14ac:dyDescent="0.25">
      <c r="A363" s="3" t="str">
        <f>IF(C363="","",MAX($A$1:A362)+1)</f>
        <v/>
      </c>
      <c r="B363" s="3" t="str">
        <f>IFERROR(INDEX(ARTICULOS!$B:$B,MATCH(C363,ARTICULOS!$C:$C,0)),"")</f>
        <v/>
      </c>
      <c r="E363" s="3" t="str">
        <f>IF(C363="","",INDEX(ARTICULOS!$P:$P,MATCH($C363,ARTICULOS!$Q:$Q,0)))</f>
        <v/>
      </c>
      <c r="F363" t="str">
        <f t="shared" si="5"/>
        <v/>
      </c>
    </row>
    <row r="364" spans="1:6" x14ac:dyDescent="0.25">
      <c r="A364" s="3" t="str">
        <f>IF(C364="","",MAX($A$1:A363)+1)</f>
        <v/>
      </c>
      <c r="B364" s="3" t="str">
        <f>IFERROR(INDEX(ARTICULOS!$B:$B,MATCH(C364,ARTICULOS!$C:$C,0)),"")</f>
        <v/>
      </c>
      <c r="E364" s="3" t="str">
        <f>IF(C364="","",INDEX(ARTICULOS!$P:$P,MATCH($C364,ARTICULOS!$Q:$Q,0)))</f>
        <v/>
      </c>
      <c r="F364" t="str">
        <f t="shared" si="5"/>
        <v/>
      </c>
    </row>
    <row r="365" spans="1:6" x14ac:dyDescent="0.25">
      <c r="A365" s="3" t="str">
        <f>IF(C365="","",MAX($A$1:A364)+1)</f>
        <v/>
      </c>
      <c r="B365" s="3" t="str">
        <f>IFERROR(INDEX(ARTICULOS!$B:$B,MATCH(C365,ARTICULOS!$C:$C,0)),"")</f>
        <v/>
      </c>
      <c r="E365" s="3" t="str">
        <f>IF(C365="","",INDEX(ARTICULOS!$P:$P,MATCH($C365,ARTICULOS!$Q:$Q,0)))</f>
        <v/>
      </c>
      <c r="F365" t="str">
        <f t="shared" si="5"/>
        <v/>
      </c>
    </row>
    <row r="366" spans="1:6" x14ac:dyDescent="0.25">
      <c r="A366" s="3" t="str">
        <f>IF(C366="","",MAX($A$1:A365)+1)</f>
        <v/>
      </c>
      <c r="B366" s="3" t="str">
        <f>IFERROR(INDEX(ARTICULOS!$B:$B,MATCH(C366,ARTICULOS!$C:$C,0)),"")</f>
        <v/>
      </c>
      <c r="E366" s="3" t="str">
        <f>IF(C366="","",INDEX(ARTICULOS!$P:$P,MATCH($C366,ARTICULOS!$Q:$Q,0)))</f>
        <v/>
      </c>
      <c r="F366" t="str">
        <f t="shared" si="5"/>
        <v/>
      </c>
    </row>
    <row r="367" spans="1:6" x14ac:dyDescent="0.25">
      <c r="A367" s="3" t="str">
        <f>IF(C367="","",MAX($A$1:A366)+1)</f>
        <v/>
      </c>
      <c r="B367" s="3" t="str">
        <f>IFERROR(INDEX(ARTICULOS!$B:$B,MATCH(C367,ARTICULOS!$C:$C,0)),"")</f>
        <v/>
      </c>
      <c r="E367" s="3" t="str">
        <f>IF(C367="","",INDEX(ARTICULOS!$P:$P,MATCH($C367,ARTICULOS!$Q:$Q,0)))</f>
        <v/>
      </c>
      <c r="F367" t="str">
        <f t="shared" si="5"/>
        <v/>
      </c>
    </row>
    <row r="368" spans="1:6" x14ac:dyDescent="0.25">
      <c r="A368" s="3" t="str">
        <f>IF(C368="","",MAX($A$1:A367)+1)</f>
        <v/>
      </c>
      <c r="B368" s="3" t="str">
        <f>IFERROR(INDEX(ARTICULOS!$B:$B,MATCH(C368,ARTICULOS!$C:$C,0)),"")</f>
        <v/>
      </c>
      <c r="E368" s="3" t="str">
        <f>IF(C368="","",INDEX(ARTICULOS!$P:$P,MATCH($C368,ARTICULOS!$Q:$Q,0)))</f>
        <v/>
      </c>
      <c r="F368" t="str">
        <f t="shared" si="5"/>
        <v/>
      </c>
    </row>
    <row r="369" spans="1:6" x14ac:dyDescent="0.25">
      <c r="A369" s="3" t="str">
        <f>IF(C369="","",MAX($A$1:A368)+1)</f>
        <v/>
      </c>
      <c r="B369" s="3" t="str">
        <f>IFERROR(INDEX(ARTICULOS!$B:$B,MATCH(C369,ARTICULOS!$C:$C,0)),"")</f>
        <v/>
      </c>
      <c r="E369" s="3" t="str">
        <f>IF(C369="","",INDEX(ARTICULOS!$P:$P,MATCH($C369,ARTICULOS!$Q:$Q,0)))</f>
        <v/>
      </c>
      <c r="F369" t="str">
        <f t="shared" si="5"/>
        <v/>
      </c>
    </row>
    <row r="370" spans="1:6" x14ac:dyDescent="0.25">
      <c r="A370" s="3" t="str">
        <f>IF(C370="","",MAX($A$1:A369)+1)</f>
        <v/>
      </c>
      <c r="B370" s="3" t="str">
        <f>IFERROR(INDEX(ARTICULOS!$B:$B,MATCH(C370,ARTICULOS!$C:$C,0)),"")</f>
        <v/>
      </c>
      <c r="E370" s="3" t="str">
        <f>IF(C370="","",INDEX(ARTICULOS!$P:$P,MATCH($C370,ARTICULOS!$Q:$Q,0)))</f>
        <v/>
      </c>
      <c r="F370" t="str">
        <f t="shared" si="5"/>
        <v/>
      </c>
    </row>
    <row r="371" spans="1:6" x14ac:dyDescent="0.25">
      <c r="A371" s="3" t="str">
        <f>IF(C371="","",MAX($A$1:A370)+1)</f>
        <v/>
      </c>
      <c r="B371" s="3" t="str">
        <f>IFERROR(INDEX(ARTICULOS!$B:$B,MATCH(C371,ARTICULOS!$C:$C,0)),"")</f>
        <v/>
      </c>
      <c r="E371" s="3" t="str">
        <f>IF(C371="","",INDEX(ARTICULOS!$P:$P,MATCH($C371,ARTICULOS!$Q:$Q,0)))</f>
        <v/>
      </c>
      <c r="F371" t="str">
        <f t="shared" si="5"/>
        <v/>
      </c>
    </row>
    <row r="372" spans="1:6" x14ac:dyDescent="0.25">
      <c r="A372" s="3" t="str">
        <f>IF(C372="","",MAX($A$1:A371)+1)</f>
        <v/>
      </c>
      <c r="B372" s="3" t="str">
        <f>IFERROR(INDEX(ARTICULOS!$B:$B,MATCH(C372,ARTICULOS!$C:$C,0)),"")</f>
        <v/>
      </c>
      <c r="E372" s="3" t="str">
        <f>IF(C372="","",INDEX(ARTICULOS!$P:$P,MATCH($C372,ARTICULOS!$Q:$Q,0)))</f>
        <v/>
      </c>
      <c r="F372" t="str">
        <f t="shared" si="5"/>
        <v/>
      </c>
    </row>
    <row r="373" spans="1:6" x14ac:dyDescent="0.25">
      <c r="A373" s="3" t="str">
        <f>IF(C373="","",MAX($A$1:A372)+1)</f>
        <v/>
      </c>
      <c r="B373" s="3" t="str">
        <f>IFERROR(INDEX(ARTICULOS!$B:$B,MATCH(C373,ARTICULOS!$C:$C,0)),"")</f>
        <v/>
      </c>
      <c r="E373" s="3" t="str">
        <f>IF(C373="","",INDEX(ARTICULOS!$P:$P,MATCH($C373,ARTICULOS!$Q:$Q,0)))</f>
        <v/>
      </c>
      <c r="F373" t="str">
        <f t="shared" si="5"/>
        <v/>
      </c>
    </row>
    <row r="374" spans="1:6" x14ac:dyDescent="0.25">
      <c r="A374" s="3" t="str">
        <f>IF(C374="","",MAX($A$1:A373)+1)</f>
        <v/>
      </c>
      <c r="B374" s="3" t="str">
        <f>IFERROR(INDEX(ARTICULOS!$B:$B,MATCH(C374,ARTICULOS!$C:$C,0)),"")</f>
        <v/>
      </c>
      <c r="E374" s="3" t="str">
        <f>IF(C374="","",INDEX(ARTICULOS!$P:$P,MATCH($C374,ARTICULOS!$Q:$Q,0)))</f>
        <v/>
      </c>
      <c r="F374" t="str">
        <f t="shared" si="5"/>
        <v/>
      </c>
    </row>
    <row r="375" spans="1:6" x14ac:dyDescent="0.25">
      <c r="A375" s="3" t="str">
        <f>IF(C375="","",MAX($A$1:A374)+1)</f>
        <v/>
      </c>
      <c r="B375" s="3" t="str">
        <f>IFERROR(INDEX(ARTICULOS!$B:$B,MATCH(C375,ARTICULOS!$C:$C,0)),"")</f>
        <v/>
      </c>
      <c r="E375" s="3" t="str">
        <f>IF(C375="","",INDEX(ARTICULOS!$P:$P,MATCH($C375,ARTICULOS!$Q:$Q,0)))</f>
        <v/>
      </c>
      <c r="F375" t="str">
        <f t="shared" si="5"/>
        <v/>
      </c>
    </row>
    <row r="376" spans="1:6" x14ac:dyDescent="0.25">
      <c r="A376" s="3" t="str">
        <f>IF(C376="","",MAX($A$1:A375)+1)</f>
        <v/>
      </c>
      <c r="B376" s="3" t="str">
        <f>IFERROR(INDEX(ARTICULOS!$B:$B,MATCH(C376,ARTICULOS!$C:$C,0)),"")</f>
        <v/>
      </c>
      <c r="E376" s="3" t="str">
        <f>IF(C376="","",INDEX(ARTICULOS!$P:$P,MATCH($C376,ARTICULOS!$Q:$Q,0)))</f>
        <v/>
      </c>
      <c r="F376" t="str">
        <f t="shared" si="5"/>
        <v/>
      </c>
    </row>
    <row r="377" spans="1:6" x14ac:dyDescent="0.25">
      <c r="A377" s="3" t="str">
        <f>IF(C377="","",MAX($A$1:A376)+1)</f>
        <v/>
      </c>
      <c r="B377" s="3" t="str">
        <f>IFERROR(INDEX(ARTICULOS!$B:$B,MATCH(C377,ARTICULOS!$C:$C,0)),"")</f>
        <v/>
      </c>
      <c r="E377" s="3" t="str">
        <f>IF(C377="","",INDEX(ARTICULOS!$P:$P,MATCH($C377,ARTICULOS!$Q:$Q,0)))</f>
        <v/>
      </c>
      <c r="F377" t="str">
        <f t="shared" si="5"/>
        <v/>
      </c>
    </row>
    <row r="378" spans="1:6" x14ac:dyDescent="0.25">
      <c r="A378" s="3" t="str">
        <f>IF(C378="","",MAX($A$1:A377)+1)</f>
        <v/>
      </c>
      <c r="B378" s="3" t="str">
        <f>IFERROR(INDEX(ARTICULOS!$B:$B,MATCH(C378,ARTICULOS!$C:$C,0)),"")</f>
        <v/>
      </c>
      <c r="E378" s="3" t="str">
        <f>IF(C378="","",INDEX(ARTICULOS!$P:$P,MATCH($C378,ARTICULOS!$Q:$Q,0)))</f>
        <v/>
      </c>
      <c r="F378" t="str">
        <f t="shared" si="5"/>
        <v/>
      </c>
    </row>
    <row r="379" spans="1:6" x14ac:dyDescent="0.25">
      <c r="A379" s="3" t="str">
        <f>IF(C379="","",MAX($A$1:A378)+1)</f>
        <v/>
      </c>
      <c r="B379" s="3" t="str">
        <f>IFERROR(INDEX(ARTICULOS!$B:$B,MATCH(C379,ARTICULOS!$C:$C,0)),"")</f>
        <v/>
      </c>
      <c r="E379" s="3" t="str">
        <f>IF(C379="","",INDEX(ARTICULOS!$P:$P,MATCH($C379,ARTICULOS!$Q:$Q,0)))</f>
        <v/>
      </c>
      <c r="F379" t="str">
        <f t="shared" si="5"/>
        <v/>
      </c>
    </row>
    <row r="380" spans="1:6" x14ac:dyDescent="0.25">
      <c r="A380" s="3" t="str">
        <f>IF(C380="","",MAX($A$1:A379)+1)</f>
        <v/>
      </c>
      <c r="B380" s="3" t="str">
        <f>IFERROR(INDEX(ARTICULOS!$B:$B,MATCH(C380,ARTICULOS!$C:$C,0)),"")</f>
        <v/>
      </c>
      <c r="E380" s="3" t="str">
        <f>IF(C380="","",INDEX(ARTICULOS!$P:$P,MATCH($C380,ARTICULOS!$Q:$Q,0)))</f>
        <v/>
      </c>
      <c r="F380" t="str">
        <f t="shared" si="5"/>
        <v/>
      </c>
    </row>
    <row r="381" spans="1:6" x14ac:dyDescent="0.25">
      <c r="A381" s="3" t="str">
        <f>IF(C381="","",MAX($A$1:A380)+1)</f>
        <v/>
      </c>
      <c r="B381" s="3" t="str">
        <f>IFERROR(INDEX(ARTICULOS!$B:$B,MATCH(C381,ARTICULOS!$C:$C,0)),"")</f>
        <v/>
      </c>
      <c r="E381" s="3" t="str">
        <f>IF(C381="","",INDEX(ARTICULOS!$P:$P,MATCH($C381,ARTICULOS!$Q:$Q,0)))</f>
        <v/>
      </c>
      <c r="F381" t="str">
        <f t="shared" si="5"/>
        <v/>
      </c>
    </row>
    <row r="382" spans="1:6" x14ac:dyDescent="0.25">
      <c r="A382" s="3" t="str">
        <f>IF(C382="","",MAX($A$1:A381)+1)</f>
        <v/>
      </c>
      <c r="B382" s="3" t="str">
        <f>IFERROR(INDEX(ARTICULOS!$B:$B,MATCH(C382,ARTICULOS!$C:$C,0)),"")</f>
        <v/>
      </c>
      <c r="E382" s="3" t="str">
        <f>IF(C382="","",INDEX(ARTICULOS!$P:$P,MATCH($C382,ARTICULOS!$Q:$Q,0)))</f>
        <v/>
      </c>
      <c r="F382" t="str">
        <f t="shared" si="5"/>
        <v/>
      </c>
    </row>
    <row r="383" spans="1:6" x14ac:dyDescent="0.25">
      <c r="A383" s="3" t="str">
        <f>IF(C383="","",MAX($A$1:A382)+1)</f>
        <v/>
      </c>
      <c r="B383" s="3" t="str">
        <f>IFERROR(INDEX(ARTICULOS!$B:$B,MATCH(C383,ARTICULOS!$C:$C,0)),"")</f>
        <v/>
      </c>
      <c r="E383" s="3" t="str">
        <f>IF(C383="","",INDEX(ARTICULOS!$P:$P,MATCH($C383,ARTICULOS!$Q:$Q,0)))</f>
        <v/>
      </c>
      <c r="F383" t="str">
        <f t="shared" si="5"/>
        <v/>
      </c>
    </row>
    <row r="384" spans="1:6" x14ac:dyDescent="0.25">
      <c r="A384" s="3" t="str">
        <f>IF(C384="","",MAX($A$1:A383)+1)</f>
        <v/>
      </c>
      <c r="B384" s="3" t="str">
        <f>IFERROR(INDEX(ARTICULOS!$B:$B,MATCH(C384,ARTICULOS!$C:$C,0)),"")</f>
        <v/>
      </c>
      <c r="E384" s="3" t="str">
        <f>IF(C384="","",INDEX(ARTICULOS!$P:$P,MATCH($C384,ARTICULOS!$Q:$Q,0)))</f>
        <v/>
      </c>
      <c r="F384" t="str">
        <f t="shared" si="5"/>
        <v/>
      </c>
    </row>
    <row r="385" spans="1:6" x14ac:dyDescent="0.25">
      <c r="A385" s="3" t="str">
        <f>IF(C385="","",MAX($A$1:A384)+1)</f>
        <v/>
      </c>
      <c r="B385" s="3" t="str">
        <f>IFERROR(INDEX(ARTICULOS!$B:$B,MATCH(C385,ARTICULOS!$C:$C,0)),"")</f>
        <v/>
      </c>
      <c r="E385" s="3" t="str">
        <f>IF(C385="","",INDEX(ARTICULOS!$P:$P,MATCH($C385,ARTICULOS!$Q:$Q,0)))</f>
        <v/>
      </c>
      <c r="F385" t="str">
        <f t="shared" si="5"/>
        <v/>
      </c>
    </row>
    <row r="386" spans="1:6" x14ac:dyDescent="0.25">
      <c r="A386" s="3" t="str">
        <f>IF(C386="","",MAX($A$1:A385)+1)</f>
        <v/>
      </c>
      <c r="B386" s="3" t="str">
        <f>IFERROR(INDEX(ARTICULOS!$B:$B,MATCH(C386,ARTICULOS!$C:$C,0)),"")</f>
        <v/>
      </c>
      <c r="E386" s="3" t="str">
        <f>IF(C386="","",INDEX(ARTICULOS!$P:$P,MATCH($C386,ARTICULOS!$Q:$Q,0)))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IF(C387="","",INDEX(ARTICULOS!$P:$P,MATCH($C387,ARTICULOS!$Q:$Q,0)))</f>
        <v/>
      </c>
      <c r="F387" t="str">
        <f t="shared" si="6"/>
        <v/>
      </c>
    </row>
    <row r="388" spans="1:6" x14ac:dyDescent="0.25">
      <c r="A388" s="3" t="str">
        <f>IF(C388="","",MAX($A$1:A387)+1)</f>
        <v/>
      </c>
      <c r="B388" s="3" t="str">
        <f>IFERROR(INDEX(ARTICULOS!$B:$B,MATCH(C388,ARTICULOS!$C:$C,0)),"")</f>
        <v/>
      </c>
      <c r="E388" s="3" t="str">
        <f>IF(C388="","",INDEX(ARTICULOS!$P:$P,MATCH($C388,ARTICULOS!$Q:$Q,0)))</f>
        <v/>
      </c>
      <c r="F388" t="str">
        <f t="shared" si="6"/>
        <v/>
      </c>
    </row>
    <row r="389" spans="1:6" x14ac:dyDescent="0.25">
      <c r="A389" s="3" t="str">
        <f>IF(C389="","",MAX($A$1:A388)+1)</f>
        <v/>
      </c>
      <c r="B389" s="3" t="str">
        <f>IFERROR(INDEX(ARTICULOS!$B:$B,MATCH(C389,ARTICULOS!$C:$C,0)),"")</f>
        <v/>
      </c>
      <c r="E389" s="3" t="str">
        <f>IF(C389="","",INDEX(ARTICULOS!$P:$P,MATCH($C389,ARTICULOS!$Q:$Q,0)))</f>
        <v/>
      </c>
      <c r="F389" t="str">
        <f t="shared" si="6"/>
        <v/>
      </c>
    </row>
    <row r="390" spans="1:6" x14ac:dyDescent="0.25">
      <c r="A390" s="3" t="str">
        <f>IF(C390="","",MAX($A$1:A389)+1)</f>
        <v/>
      </c>
      <c r="B390" s="3" t="str">
        <f>IFERROR(INDEX(ARTICULOS!$B:$B,MATCH(C390,ARTICULOS!$C:$C,0)),"")</f>
        <v/>
      </c>
      <c r="E390" s="3" t="str">
        <f>IF(C390="","",INDEX(ARTICULOS!$P:$P,MATCH($C390,ARTICULOS!$Q:$Q,0)))</f>
        <v/>
      </c>
      <c r="F390" t="str">
        <f t="shared" si="6"/>
        <v/>
      </c>
    </row>
    <row r="391" spans="1:6" x14ac:dyDescent="0.25">
      <c r="A391" s="3" t="str">
        <f>IF(C391="","",MAX($A$1:A390)+1)</f>
        <v/>
      </c>
      <c r="B391" s="3" t="str">
        <f>IFERROR(INDEX(ARTICULOS!$B:$B,MATCH(C391,ARTICULOS!$C:$C,0)),"")</f>
        <v/>
      </c>
      <c r="E391" s="3" t="str">
        <f>IF(C391="","",INDEX(ARTICULOS!$P:$P,MATCH($C391,ARTICULOS!$Q:$Q,0)))</f>
        <v/>
      </c>
      <c r="F391" t="str">
        <f t="shared" si="6"/>
        <v/>
      </c>
    </row>
    <row r="392" spans="1:6" x14ac:dyDescent="0.25">
      <c r="A392" s="3" t="str">
        <f>IF(C392="","",MAX($A$1:A391)+1)</f>
        <v/>
      </c>
      <c r="B392" s="3" t="str">
        <f>IFERROR(INDEX(ARTICULOS!$B:$B,MATCH(C392,ARTICULOS!$C:$C,0)),"")</f>
        <v/>
      </c>
      <c r="E392" s="3" t="str">
        <f>IF(C392="","",INDEX(ARTICULOS!$P:$P,MATCH($C392,ARTICULOS!$Q:$Q,0)))</f>
        <v/>
      </c>
      <c r="F392" t="str">
        <f t="shared" si="6"/>
        <v/>
      </c>
    </row>
    <row r="393" spans="1:6" x14ac:dyDescent="0.25">
      <c r="A393" s="3" t="str">
        <f>IF(C393="","",MAX($A$1:A392)+1)</f>
        <v/>
      </c>
      <c r="B393" s="3" t="str">
        <f>IFERROR(INDEX(ARTICULOS!$B:$B,MATCH(C393,ARTICULOS!$C:$C,0)),"")</f>
        <v/>
      </c>
      <c r="E393" s="3" t="str">
        <f>IF(C393="","",INDEX(ARTICULOS!$P:$P,MATCH($C393,ARTICULOS!$Q:$Q,0)))</f>
        <v/>
      </c>
      <c r="F393" t="str">
        <f t="shared" si="6"/>
        <v/>
      </c>
    </row>
    <row r="394" spans="1:6" x14ac:dyDescent="0.25">
      <c r="A394" s="3" t="str">
        <f>IF(C394="","",MAX($A$1:A393)+1)</f>
        <v/>
      </c>
      <c r="B394" s="3" t="str">
        <f>IFERROR(INDEX(ARTICULOS!$B:$B,MATCH(C394,ARTICULOS!$C:$C,0)),"")</f>
        <v/>
      </c>
      <c r="E394" s="3" t="str">
        <f>IF(C394="","",INDEX(ARTICULOS!$P:$P,MATCH($C394,ARTICULOS!$Q:$Q,0)))</f>
        <v/>
      </c>
      <c r="F394" t="str">
        <f t="shared" si="6"/>
        <v/>
      </c>
    </row>
    <row r="395" spans="1:6" x14ac:dyDescent="0.25">
      <c r="A395" s="3" t="str">
        <f>IF(C395="","",MAX($A$1:A394)+1)</f>
        <v/>
      </c>
      <c r="B395" s="3" t="str">
        <f>IFERROR(INDEX(ARTICULOS!$B:$B,MATCH(C395,ARTICULOS!$C:$C,0)),"")</f>
        <v/>
      </c>
      <c r="E395" s="3" t="str">
        <f>IF(C395="","",INDEX(ARTICULOS!$P:$P,MATCH($C395,ARTICULOS!$Q:$Q,0)))</f>
        <v/>
      </c>
      <c r="F395" t="str">
        <f t="shared" si="6"/>
        <v/>
      </c>
    </row>
    <row r="396" spans="1:6" x14ac:dyDescent="0.25">
      <c r="A396" s="3" t="str">
        <f>IF(C396="","",MAX($A$1:A395)+1)</f>
        <v/>
      </c>
      <c r="B396" s="3" t="str">
        <f>IFERROR(INDEX(ARTICULOS!$B:$B,MATCH(C396,ARTICULOS!$C:$C,0)),"")</f>
        <v/>
      </c>
      <c r="E396" s="3" t="str">
        <f>IF(C396="","",INDEX(ARTICULOS!$P:$P,MATCH($C396,ARTICULOS!$Q:$Q,0)))</f>
        <v/>
      </c>
      <c r="F396" t="str">
        <f t="shared" si="6"/>
        <v/>
      </c>
    </row>
    <row r="397" spans="1:6" x14ac:dyDescent="0.25">
      <c r="A397" s="3" t="str">
        <f>IF(C397="","",MAX($A$1:A396)+1)</f>
        <v/>
      </c>
      <c r="B397" s="3" t="str">
        <f>IFERROR(INDEX(ARTICULOS!$B:$B,MATCH(C397,ARTICULOS!$C:$C,0)),"")</f>
        <v/>
      </c>
      <c r="E397" s="3" t="str">
        <f>IF(C397="","",INDEX(ARTICULOS!$P:$P,MATCH($C397,ARTICULOS!$Q:$Q,0)))</f>
        <v/>
      </c>
      <c r="F397" t="str">
        <f t="shared" si="6"/>
        <v/>
      </c>
    </row>
    <row r="398" spans="1:6" x14ac:dyDescent="0.25">
      <c r="A398" s="3" t="str">
        <f>IF(C398="","",MAX($A$1:A397)+1)</f>
        <v/>
      </c>
      <c r="B398" s="3" t="str">
        <f>IFERROR(INDEX(ARTICULOS!$B:$B,MATCH(C398,ARTICULOS!$C:$C,0)),"")</f>
        <v/>
      </c>
      <c r="E398" s="3" t="str">
        <f>IF(C398="","",INDEX(ARTICULOS!$P:$P,MATCH($C398,ARTICULOS!$Q:$Q,0)))</f>
        <v/>
      </c>
      <c r="F398" t="str">
        <f t="shared" si="6"/>
        <v/>
      </c>
    </row>
    <row r="399" spans="1:6" x14ac:dyDescent="0.25">
      <c r="A399" s="3" t="str">
        <f>IF(C399="","",MAX($A$1:A398)+1)</f>
        <v/>
      </c>
      <c r="B399" s="3" t="str">
        <f>IFERROR(INDEX(ARTICULOS!$B:$B,MATCH(C399,ARTICULOS!$C:$C,0)),"")</f>
        <v/>
      </c>
      <c r="E399" s="3" t="str">
        <f>IF(C399="","",INDEX(ARTICULOS!$P:$P,MATCH($C399,ARTICULOS!$Q:$Q,0)))</f>
        <v/>
      </c>
      <c r="F399" t="str">
        <f t="shared" si="6"/>
        <v/>
      </c>
    </row>
    <row r="400" spans="1:6" x14ac:dyDescent="0.25">
      <c r="A400" s="3" t="str">
        <f>IF(C400="","",MAX($A$1:A399)+1)</f>
        <v/>
      </c>
      <c r="B400" s="3" t="str">
        <f>IFERROR(INDEX(ARTICULOS!$B:$B,MATCH(C400,ARTICULOS!$C:$C,0)),"")</f>
        <v/>
      </c>
      <c r="E400" s="3" t="str">
        <f>IF(C400="","",INDEX(ARTICULOS!$P:$P,MATCH($C400,ARTICULOS!$Q:$Q,0)))</f>
        <v/>
      </c>
      <c r="F400" t="str">
        <f t="shared" si="6"/>
        <v/>
      </c>
    </row>
    <row r="401" spans="1:6" x14ac:dyDescent="0.25">
      <c r="A401" s="3" t="str">
        <f>IF(C401="","",MAX($A$1:A400)+1)</f>
        <v/>
      </c>
      <c r="B401" s="3" t="str">
        <f>IFERROR(INDEX(ARTICULOS!$B:$B,MATCH(C401,ARTICULOS!$C:$C,0)),"")</f>
        <v/>
      </c>
      <c r="E401" s="3" t="str">
        <f>IF(C401="","",INDEX(ARTICULOS!$P:$P,MATCH($C401,ARTICULOS!$Q:$Q,0)))</f>
        <v/>
      </c>
      <c r="F401" t="str">
        <f t="shared" si="6"/>
        <v/>
      </c>
    </row>
    <row r="402" spans="1:6" x14ac:dyDescent="0.25">
      <c r="A402" s="3" t="str">
        <f>IF(C402="","",MAX($A$1:A401)+1)</f>
        <v/>
      </c>
      <c r="B402" s="3" t="str">
        <f>IFERROR(INDEX(ARTICULOS!$B:$B,MATCH(C402,ARTICULOS!$C:$C,0)),"")</f>
        <v/>
      </c>
      <c r="E402" s="3" t="str">
        <f>IF(C402="","",INDEX(ARTICULOS!$P:$P,MATCH($C402,ARTICULOS!$Q:$Q,0)))</f>
        <v/>
      </c>
      <c r="F402" t="str">
        <f t="shared" si="6"/>
        <v/>
      </c>
    </row>
    <row r="403" spans="1:6" x14ac:dyDescent="0.25">
      <c r="A403" s="3" t="str">
        <f>IF(C403="","",MAX($A$1:A402)+1)</f>
        <v/>
      </c>
      <c r="B403" s="3" t="str">
        <f>IFERROR(INDEX(ARTICULOS!$B:$B,MATCH(C403,ARTICULOS!$C:$C,0)),"")</f>
        <v/>
      </c>
      <c r="E403" s="3" t="str">
        <f>IF(C403="","",INDEX(ARTICULOS!$P:$P,MATCH($C403,ARTICULOS!$Q:$Q,0)))</f>
        <v/>
      </c>
      <c r="F403" t="str">
        <f t="shared" si="6"/>
        <v/>
      </c>
    </row>
    <row r="404" spans="1:6" x14ac:dyDescent="0.25">
      <c r="A404" s="3" t="str">
        <f>IF(C404="","",MAX($A$1:A403)+1)</f>
        <v/>
      </c>
      <c r="B404" s="3" t="str">
        <f>IFERROR(INDEX(ARTICULOS!$B:$B,MATCH(C404,ARTICULOS!$C:$C,0)),"")</f>
        <v/>
      </c>
      <c r="E404" s="3" t="str">
        <f>IF(C404="","",INDEX(ARTICULOS!$P:$P,MATCH($C404,ARTICULOS!$Q:$Q,0)))</f>
        <v/>
      </c>
      <c r="F404" t="str">
        <f t="shared" si="6"/>
        <v/>
      </c>
    </row>
    <row r="405" spans="1:6" x14ac:dyDescent="0.25">
      <c r="A405" s="3" t="str">
        <f>IF(C405="","",MAX($A$1:A404)+1)</f>
        <v/>
      </c>
      <c r="B405" s="3" t="str">
        <f>IFERROR(INDEX(ARTICULOS!$B:$B,MATCH(C405,ARTICULOS!$C:$C,0)),"")</f>
        <v/>
      </c>
      <c r="E405" s="3" t="str">
        <f>IF(C405="","",INDEX(ARTICULOS!$P:$P,MATCH($C405,ARTICULOS!$Q:$Q,0)))</f>
        <v/>
      </c>
      <c r="F405" t="str">
        <f t="shared" si="6"/>
        <v/>
      </c>
    </row>
    <row r="406" spans="1:6" x14ac:dyDescent="0.25">
      <c r="A406" s="3" t="str">
        <f>IF(C406="","",MAX($A$1:A405)+1)</f>
        <v/>
      </c>
      <c r="B406" s="3" t="str">
        <f>IFERROR(INDEX(ARTICULOS!$B:$B,MATCH(C406,ARTICULOS!$C:$C,0)),"")</f>
        <v/>
      </c>
      <c r="E406" s="3" t="str">
        <f>IF(C406="","",INDEX(ARTICULOS!$P:$P,MATCH($C406,ARTICULOS!$Q:$Q,0)))</f>
        <v/>
      </c>
      <c r="F406" t="str">
        <f t="shared" si="6"/>
        <v/>
      </c>
    </row>
    <row r="407" spans="1:6" x14ac:dyDescent="0.25">
      <c r="A407" s="3" t="str">
        <f>IF(C407="","",MAX($A$1:A406)+1)</f>
        <v/>
      </c>
      <c r="B407" s="3" t="str">
        <f>IFERROR(INDEX(ARTICULOS!$B:$B,MATCH(C407,ARTICULOS!$C:$C,0)),"")</f>
        <v/>
      </c>
      <c r="E407" s="3" t="str">
        <f>IF(C407="","",INDEX(ARTICULOS!$P:$P,MATCH($C407,ARTICULOS!$Q:$Q,0)))</f>
        <v/>
      </c>
      <c r="F407" t="str">
        <f t="shared" si="6"/>
        <v/>
      </c>
    </row>
    <row r="408" spans="1:6" x14ac:dyDescent="0.25">
      <c r="A408" s="3" t="str">
        <f>IF(C408="","",MAX($A$1:A407)+1)</f>
        <v/>
      </c>
      <c r="B408" s="3" t="str">
        <f>IFERROR(INDEX(ARTICULOS!$B:$B,MATCH(C408,ARTICULOS!$C:$C,0)),"")</f>
        <v/>
      </c>
      <c r="E408" s="3" t="str">
        <f>IF(C408="","",INDEX(ARTICULOS!$P:$P,MATCH($C408,ARTICULOS!$Q:$Q,0)))</f>
        <v/>
      </c>
      <c r="F408" t="str">
        <f t="shared" si="6"/>
        <v/>
      </c>
    </row>
    <row r="409" spans="1:6" x14ac:dyDescent="0.25">
      <c r="A409" s="3" t="str">
        <f>IF(C409="","",MAX($A$1:A408)+1)</f>
        <v/>
      </c>
      <c r="B409" s="3" t="str">
        <f>IFERROR(INDEX(ARTICULOS!$B:$B,MATCH(C409,ARTICULOS!$C:$C,0)),"")</f>
        <v/>
      </c>
      <c r="E409" s="3" t="str">
        <f>IF(C409="","",INDEX(ARTICULOS!$P:$P,MATCH($C409,ARTICULOS!$Q:$Q,0)))</f>
        <v/>
      </c>
      <c r="F409" t="str">
        <f t="shared" si="6"/>
        <v/>
      </c>
    </row>
    <row r="410" spans="1:6" x14ac:dyDescent="0.25">
      <c r="A410" s="3" t="str">
        <f>IF(C410="","",MAX($A$1:A409)+1)</f>
        <v/>
      </c>
      <c r="B410" s="3" t="str">
        <f>IFERROR(INDEX(ARTICULOS!$B:$B,MATCH(C410,ARTICULOS!$C:$C,0)),"")</f>
        <v/>
      </c>
      <c r="E410" s="3" t="str">
        <f>IF(C410="","",INDEX(ARTICULOS!$P:$P,MATCH($C410,ARTICULOS!$Q:$Q,0)))</f>
        <v/>
      </c>
      <c r="F410" t="str">
        <f t="shared" si="6"/>
        <v/>
      </c>
    </row>
    <row r="411" spans="1:6" x14ac:dyDescent="0.25">
      <c r="A411" s="3" t="str">
        <f>IF(C411="","",MAX($A$1:A410)+1)</f>
        <v/>
      </c>
      <c r="B411" s="3" t="str">
        <f>IFERROR(INDEX(ARTICULOS!$B:$B,MATCH(C411,ARTICULOS!$C:$C,0)),"")</f>
        <v/>
      </c>
      <c r="E411" s="3" t="str">
        <f>IF(C411="","",INDEX(ARTICULOS!$P:$P,MATCH($C411,ARTICULOS!$Q:$Q,0)))</f>
        <v/>
      </c>
      <c r="F411" t="str">
        <f t="shared" si="6"/>
        <v/>
      </c>
    </row>
    <row r="412" spans="1:6" x14ac:dyDescent="0.25">
      <c r="A412" s="3" t="str">
        <f>IF(C412="","",MAX($A$1:A411)+1)</f>
        <v/>
      </c>
      <c r="B412" s="3" t="str">
        <f>IFERROR(INDEX(ARTICULOS!$B:$B,MATCH(C412,ARTICULOS!$C:$C,0)),"")</f>
        <v/>
      </c>
      <c r="E412" s="3" t="str">
        <f>IF(C412="","",INDEX(ARTICULOS!$P:$P,MATCH($C412,ARTICULOS!$Q:$Q,0)))</f>
        <v/>
      </c>
      <c r="F412" t="str">
        <f t="shared" si="6"/>
        <v/>
      </c>
    </row>
    <row r="413" spans="1:6" x14ac:dyDescent="0.25">
      <c r="A413" s="3" t="str">
        <f>IF(C413="","",MAX($A$1:A412)+1)</f>
        <v/>
      </c>
      <c r="B413" s="3" t="str">
        <f>IFERROR(INDEX(ARTICULOS!$B:$B,MATCH(C413,ARTICULOS!$C:$C,0)),"")</f>
        <v/>
      </c>
      <c r="E413" s="3" t="str">
        <f>IF(C413="","",INDEX(ARTICULOS!$P:$P,MATCH($C413,ARTICULOS!$Q:$Q,0)))</f>
        <v/>
      </c>
      <c r="F413" t="str">
        <f t="shared" si="6"/>
        <v/>
      </c>
    </row>
    <row r="414" spans="1:6" x14ac:dyDescent="0.25">
      <c r="A414" s="3" t="str">
        <f>IF(C414="","",MAX($A$1:A413)+1)</f>
        <v/>
      </c>
      <c r="B414" s="3" t="str">
        <f>IFERROR(INDEX(ARTICULOS!$B:$B,MATCH(C414,ARTICULOS!$C:$C,0)),"")</f>
        <v/>
      </c>
      <c r="E414" s="3" t="str">
        <f>IF(C414="","",INDEX(ARTICULOS!$P:$P,MATCH($C414,ARTICULOS!$Q:$Q,0)))</f>
        <v/>
      </c>
      <c r="F414" t="str">
        <f t="shared" si="6"/>
        <v/>
      </c>
    </row>
    <row r="415" spans="1:6" x14ac:dyDescent="0.25">
      <c r="A415" s="3" t="str">
        <f>IF(C415="","",MAX($A$1:A414)+1)</f>
        <v/>
      </c>
      <c r="B415" s="3" t="str">
        <f>IFERROR(INDEX(ARTICULOS!$B:$B,MATCH(C415,ARTICULOS!$C:$C,0)),"")</f>
        <v/>
      </c>
      <c r="E415" s="3" t="str">
        <f>IF(C415="","",INDEX(ARTICULOS!$P:$P,MATCH($C415,ARTICULOS!$Q:$Q,0)))</f>
        <v/>
      </c>
      <c r="F415" t="str">
        <f t="shared" si="6"/>
        <v/>
      </c>
    </row>
    <row r="416" spans="1:6" x14ac:dyDescent="0.25">
      <c r="A416" s="3" t="str">
        <f>IF(C416="","",MAX($A$1:A415)+1)</f>
        <v/>
      </c>
      <c r="B416" s="3" t="str">
        <f>IFERROR(INDEX(ARTICULOS!$B:$B,MATCH(C416,ARTICULOS!$C:$C,0)),"")</f>
        <v/>
      </c>
      <c r="E416" s="3" t="str">
        <f>IF(C416="","",INDEX(ARTICULOS!$P:$P,MATCH($C416,ARTICULOS!$Q:$Q,0)))</f>
        <v/>
      </c>
      <c r="F416" t="str">
        <f t="shared" si="6"/>
        <v/>
      </c>
    </row>
    <row r="417" spans="1:6" x14ac:dyDescent="0.25">
      <c r="A417" s="3" t="str">
        <f>IF(C417="","",MAX($A$1:A416)+1)</f>
        <v/>
      </c>
      <c r="B417" s="3" t="str">
        <f>IFERROR(INDEX(ARTICULOS!$B:$B,MATCH(C417,ARTICULOS!$C:$C,0)),"")</f>
        <v/>
      </c>
      <c r="E417" s="3" t="str">
        <f>IF(C417="","",INDEX(ARTICULOS!$P:$P,MATCH($C417,ARTICULOS!$Q:$Q,0)))</f>
        <v/>
      </c>
      <c r="F417" t="str">
        <f t="shared" si="6"/>
        <v/>
      </c>
    </row>
    <row r="418" spans="1:6" x14ac:dyDescent="0.25">
      <c r="A418" s="3" t="str">
        <f>IF(C418="","",MAX($A$1:A417)+1)</f>
        <v/>
      </c>
      <c r="B418" s="3" t="str">
        <f>IFERROR(INDEX(ARTICULOS!$B:$B,MATCH(C418,ARTICULOS!$C:$C,0)),"")</f>
        <v/>
      </c>
      <c r="E418" s="3" t="str">
        <f>IF(C418="","",INDEX(ARTICULOS!$P:$P,MATCH($C418,ARTICULOS!$Q:$Q,0)))</f>
        <v/>
      </c>
      <c r="F418" t="str">
        <f t="shared" si="6"/>
        <v/>
      </c>
    </row>
    <row r="419" spans="1:6" x14ac:dyDescent="0.25">
      <c r="A419" s="3" t="str">
        <f>IF(C419="","",MAX($A$1:A418)+1)</f>
        <v/>
      </c>
      <c r="B419" s="3" t="str">
        <f>IFERROR(INDEX(ARTICULOS!$B:$B,MATCH(C419,ARTICULOS!$C:$C,0)),"")</f>
        <v/>
      </c>
      <c r="E419" s="3" t="str">
        <f>IF(C419="","",INDEX(ARTICULOS!$P:$P,MATCH($C419,ARTICULOS!$Q:$Q,0)))</f>
        <v/>
      </c>
      <c r="F419" t="str">
        <f t="shared" si="6"/>
        <v/>
      </c>
    </row>
    <row r="420" spans="1:6" x14ac:dyDescent="0.25">
      <c r="A420" s="3" t="str">
        <f>IF(C420="","",MAX($A$1:A419)+1)</f>
        <v/>
      </c>
      <c r="B420" s="3" t="str">
        <f>IFERROR(INDEX(ARTICULOS!$B:$B,MATCH(C420,ARTICULOS!$C:$C,0)),"")</f>
        <v/>
      </c>
      <c r="E420" s="3" t="str">
        <f>IF(C420="","",INDEX(ARTICULOS!$P:$P,MATCH($C420,ARTICULOS!$Q:$Q,0)))</f>
        <v/>
      </c>
      <c r="F420" t="str">
        <f t="shared" si="6"/>
        <v/>
      </c>
    </row>
    <row r="421" spans="1:6" x14ac:dyDescent="0.25">
      <c r="A421" s="3" t="str">
        <f>IF(C421="","",MAX($A$1:A420)+1)</f>
        <v/>
      </c>
      <c r="B421" s="3" t="str">
        <f>IFERROR(INDEX(ARTICULOS!$B:$B,MATCH(C421,ARTICULOS!$C:$C,0)),"")</f>
        <v/>
      </c>
      <c r="E421" s="3" t="str">
        <f>IF(C421="","",INDEX(ARTICULOS!$P:$P,MATCH($C421,ARTICULOS!$Q:$Q,0)))</f>
        <v/>
      </c>
      <c r="F421" t="str">
        <f t="shared" si="6"/>
        <v/>
      </c>
    </row>
    <row r="422" spans="1:6" x14ac:dyDescent="0.25">
      <c r="A422" s="3" t="str">
        <f>IF(C422="","",MAX($A$1:A421)+1)</f>
        <v/>
      </c>
      <c r="B422" s="3" t="str">
        <f>IFERROR(INDEX(ARTICULOS!$B:$B,MATCH(C422,ARTICULOS!$C:$C,0)),"")</f>
        <v/>
      </c>
      <c r="E422" s="3" t="str">
        <f>IF(C422="","",INDEX(ARTICULOS!$P:$P,MATCH($C422,ARTICULOS!$Q:$Q,0)))</f>
        <v/>
      </c>
      <c r="F422" t="str">
        <f t="shared" si="6"/>
        <v/>
      </c>
    </row>
    <row r="423" spans="1:6" x14ac:dyDescent="0.25">
      <c r="A423" s="3" t="str">
        <f>IF(C423="","",MAX($A$1:A422)+1)</f>
        <v/>
      </c>
      <c r="B423" s="3" t="str">
        <f>IFERROR(INDEX(ARTICULOS!$B:$B,MATCH(C423,ARTICULOS!$C:$C,0)),"")</f>
        <v/>
      </c>
      <c r="E423" s="3" t="str">
        <f>IF(C423="","",INDEX(ARTICULOS!$P:$P,MATCH($C423,ARTICULOS!$Q:$Q,0)))</f>
        <v/>
      </c>
      <c r="F423" t="str">
        <f t="shared" si="6"/>
        <v/>
      </c>
    </row>
    <row r="424" spans="1:6" x14ac:dyDescent="0.25">
      <c r="A424" s="3" t="str">
        <f>IF(C424="","",MAX($A$1:A423)+1)</f>
        <v/>
      </c>
      <c r="B424" s="3" t="str">
        <f>IFERROR(INDEX(ARTICULOS!$B:$B,MATCH(C424,ARTICULOS!$C:$C,0)),"")</f>
        <v/>
      </c>
      <c r="E424" s="3" t="str">
        <f>IF(C424="","",INDEX(ARTICULOS!$P:$P,MATCH($C424,ARTICULOS!$Q:$Q,0)))</f>
        <v/>
      </c>
      <c r="F424" t="str">
        <f t="shared" si="6"/>
        <v/>
      </c>
    </row>
    <row r="425" spans="1:6" x14ac:dyDescent="0.25">
      <c r="A425" s="3" t="str">
        <f>IF(C425="","",MAX($A$1:A424)+1)</f>
        <v/>
      </c>
      <c r="B425" s="3" t="str">
        <f>IFERROR(INDEX(ARTICULOS!$B:$B,MATCH(C425,ARTICULOS!$C:$C,0)),"")</f>
        <v/>
      </c>
      <c r="E425" s="3" t="str">
        <f>IF(C425="","",INDEX(ARTICULOS!$P:$P,MATCH($C425,ARTICULOS!$Q:$Q,0)))</f>
        <v/>
      </c>
      <c r="F425" t="str">
        <f t="shared" si="6"/>
        <v/>
      </c>
    </row>
    <row r="426" spans="1:6" x14ac:dyDescent="0.25">
      <c r="A426" s="3" t="str">
        <f>IF(C426="","",MAX($A$1:A425)+1)</f>
        <v/>
      </c>
      <c r="B426" s="3" t="str">
        <f>IFERROR(INDEX(ARTICULOS!$B:$B,MATCH(C426,ARTICULOS!$C:$C,0)),"")</f>
        <v/>
      </c>
      <c r="E426" s="3" t="str">
        <f>IF(C426="","",INDEX(ARTICULOS!$P:$P,MATCH($C426,ARTICULOS!$Q:$Q,0)))</f>
        <v/>
      </c>
      <c r="F426" t="str">
        <f t="shared" si="6"/>
        <v/>
      </c>
    </row>
    <row r="427" spans="1:6" x14ac:dyDescent="0.25">
      <c r="A427" s="3" t="str">
        <f>IF(C427="","",MAX($A$1:A426)+1)</f>
        <v/>
      </c>
      <c r="B427" s="3" t="str">
        <f>IFERROR(INDEX(ARTICULOS!$B:$B,MATCH(C427,ARTICULOS!$C:$C,0)),"")</f>
        <v/>
      </c>
      <c r="E427" s="3" t="str">
        <f>IF(C427="","",INDEX(ARTICULOS!$P:$P,MATCH($C427,ARTICULOS!$Q:$Q,0)))</f>
        <v/>
      </c>
      <c r="F427" t="str">
        <f t="shared" si="6"/>
        <v/>
      </c>
    </row>
    <row r="428" spans="1:6" x14ac:dyDescent="0.25">
      <c r="A428" s="3" t="str">
        <f>IF(C428="","",MAX($A$1:A427)+1)</f>
        <v/>
      </c>
      <c r="B428" s="3" t="str">
        <f>IFERROR(INDEX(ARTICULOS!$B:$B,MATCH(C428,ARTICULOS!$C:$C,0)),"")</f>
        <v/>
      </c>
      <c r="E428" s="3" t="str">
        <f>IF(C428="","",INDEX(ARTICULOS!$P:$P,MATCH($C428,ARTICULOS!$Q:$Q,0)))</f>
        <v/>
      </c>
      <c r="F428" t="str">
        <f t="shared" si="6"/>
        <v/>
      </c>
    </row>
    <row r="429" spans="1:6" x14ac:dyDescent="0.25">
      <c r="A429" s="3" t="str">
        <f>IF(C429="","",MAX($A$1:A428)+1)</f>
        <v/>
      </c>
      <c r="B429" s="3" t="str">
        <f>IFERROR(INDEX(ARTICULOS!$B:$B,MATCH(C429,ARTICULOS!$C:$C,0)),"")</f>
        <v/>
      </c>
      <c r="E429" s="3" t="str">
        <f>IF(C429="","",INDEX(ARTICULOS!$P:$P,MATCH($C429,ARTICULOS!$Q:$Q,0)))</f>
        <v/>
      </c>
      <c r="F429" t="str">
        <f t="shared" si="6"/>
        <v/>
      </c>
    </row>
    <row r="430" spans="1:6" x14ac:dyDescent="0.25">
      <c r="A430" s="3" t="str">
        <f>IF(C430="","",MAX($A$1:A429)+1)</f>
        <v/>
      </c>
      <c r="B430" s="3" t="str">
        <f>IFERROR(INDEX(ARTICULOS!$B:$B,MATCH(C430,ARTICULOS!$C:$C,0)),"")</f>
        <v/>
      </c>
      <c r="E430" s="3" t="str">
        <f>IF(C430="","",INDEX(ARTICULOS!$P:$P,MATCH($C430,ARTICULOS!$Q:$Q,0)))</f>
        <v/>
      </c>
      <c r="F430" t="str">
        <f t="shared" si="6"/>
        <v/>
      </c>
    </row>
    <row r="431" spans="1:6" x14ac:dyDescent="0.25">
      <c r="A431" s="3" t="str">
        <f>IF(C431="","",MAX($A$1:A430)+1)</f>
        <v/>
      </c>
      <c r="B431" s="3" t="str">
        <f>IFERROR(INDEX(ARTICULOS!$B:$B,MATCH(C431,ARTICULOS!$C:$C,0)),"")</f>
        <v/>
      </c>
      <c r="E431" s="3" t="str">
        <f>IF(C431="","",INDEX(ARTICULOS!$P:$P,MATCH($C431,ARTICULOS!$Q:$Q,0)))</f>
        <v/>
      </c>
      <c r="F431" t="str">
        <f t="shared" si="6"/>
        <v/>
      </c>
    </row>
    <row r="432" spans="1:6" x14ac:dyDescent="0.25">
      <c r="A432" s="3" t="str">
        <f>IF(C432="","",MAX($A$1:A431)+1)</f>
        <v/>
      </c>
      <c r="B432" s="3" t="str">
        <f>IFERROR(INDEX(ARTICULOS!$B:$B,MATCH(C432,ARTICULOS!$C:$C,0)),"")</f>
        <v/>
      </c>
      <c r="E432" s="3" t="str">
        <f>IF(C432="","",INDEX(ARTICULOS!$P:$P,MATCH($C432,ARTICULOS!$Q:$Q,0)))</f>
        <v/>
      </c>
      <c r="F432" t="str">
        <f t="shared" si="6"/>
        <v/>
      </c>
    </row>
    <row r="433" spans="1:6" x14ac:dyDescent="0.25">
      <c r="A433" s="3" t="str">
        <f>IF(C433="","",MAX($A$1:A432)+1)</f>
        <v/>
      </c>
      <c r="B433" s="3" t="str">
        <f>IFERROR(INDEX(ARTICULOS!$B:$B,MATCH(C433,ARTICULOS!$C:$C,0)),"")</f>
        <v/>
      </c>
      <c r="E433" s="3" t="str">
        <f>IF(C433="","",INDEX(ARTICULOS!$P:$P,MATCH($C433,ARTICULOS!$Q:$Q,0)))</f>
        <v/>
      </c>
      <c r="F433" t="str">
        <f t="shared" si="6"/>
        <v/>
      </c>
    </row>
    <row r="434" spans="1:6" x14ac:dyDescent="0.25">
      <c r="A434" s="3" t="str">
        <f>IF(C434="","",MAX($A$1:A433)+1)</f>
        <v/>
      </c>
      <c r="B434" s="3" t="str">
        <f>IFERROR(INDEX(ARTICULOS!$B:$B,MATCH(C434,ARTICULOS!$C:$C,0)),"")</f>
        <v/>
      </c>
      <c r="E434" s="3" t="str">
        <f>IF(C434="","",INDEX(ARTICULOS!$P:$P,MATCH($C434,ARTICULOS!$Q:$Q,0)))</f>
        <v/>
      </c>
      <c r="F434" t="str">
        <f t="shared" si="6"/>
        <v/>
      </c>
    </row>
    <row r="435" spans="1:6" x14ac:dyDescent="0.25">
      <c r="A435" s="3" t="str">
        <f>IF(C435="","",MAX($A$1:A434)+1)</f>
        <v/>
      </c>
      <c r="B435" s="3" t="str">
        <f>IFERROR(INDEX(ARTICULOS!$B:$B,MATCH(C435,ARTICULOS!$C:$C,0)),"")</f>
        <v/>
      </c>
      <c r="E435" s="3" t="str">
        <f>IF(C435="","",INDEX(ARTICULOS!$P:$P,MATCH($C435,ARTICULOS!$Q:$Q,0)))</f>
        <v/>
      </c>
      <c r="F435" t="str">
        <f t="shared" si="6"/>
        <v/>
      </c>
    </row>
    <row r="436" spans="1:6" x14ac:dyDescent="0.25">
      <c r="A436" s="3" t="str">
        <f>IF(C436="","",MAX($A$1:A435)+1)</f>
        <v/>
      </c>
      <c r="B436" s="3" t="str">
        <f>IFERROR(INDEX(ARTICULOS!$B:$B,MATCH(C436,ARTICULOS!$C:$C,0)),"")</f>
        <v/>
      </c>
      <c r="E436" s="3" t="str">
        <f>IF(C436="","",INDEX(ARTICULOS!$P:$P,MATCH($C436,ARTICULOS!$Q:$Q,0)))</f>
        <v/>
      </c>
      <c r="F436" t="str">
        <f t="shared" si="6"/>
        <v/>
      </c>
    </row>
    <row r="437" spans="1:6" x14ac:dyDescent="0.25">
      <c r="A437" s="3" t="str">
        <f>IF(C437="","",MAX($A$1:A436)+1)</f>
        <v/>
      </c>
      <c r="B437" s="3" t="str">
        <f>IFERROR(INDEX(ARTICULOS!$B:$B,MATCH(C437,ARTICULOS!$C:$C,0)),"")</f>
        <v/>
      </c>
      <c r="E437" s="3" t="str">
        <f>IF(C437="","",INDEX(ARTICULOS!$P:$P,MATCH($C437,ARTICULOS!$Q:$Q,0)))</f>
        <v/>
      </c>
      <c r="F437" t="str">
        <f t="shared" si="6"/>
        <v/>
      </c>
    </row>
    <row r="438" spans="1:6" x14ac:dyDescent="0.25">
      <c r="A438" s="3" t="str">
        <f>IF(C438="","",MAX($A$1:A437)+1)</f>
        <v/>
      </c>
      <c r="B438" s="3" t="str">
        <f>IFERROR(INDEX(ARTICULOS!$B:$B,MATCH(C438,ARTICULOS!$C:$C,0)),"")</f>
        <v/>
      </c>
      <c r="E438" s="3" t="str">
        <f>IF(C438="","",INDEX(ARTICULOS!$P:$P,MATCH($C438,ARTICULOS!$Q:$Q,0)))</f>
        <v/>
      </c>
      <c r="F438" t="str">
        <f t="shared" si="6"/>
        <v/>
      </c>
    </row>
    <row r="439" spans="1:6" x14ac:dyDescent="0.25">
      <c r="A439" s="3" t="str">
        <f>IF(C439="","",MAX($A$1:A438)+1)</f>
        <v/>
      </c>
      <c r="B439" s="3" t="str">
        <f>IFERROR(INDEX(ARTICULOS!$B:$B,MATCH(C439,ARTICULOS!$C:$C,0)),"")</f>
        <v/>
      </c>
      <c r="E439" s="3" t="str">
        <f>IF(C439="","",INDEX(ARTICULOS!$P:$P,MATCH($C439,ARTICULOS!$Q:$Q,0)))</f>
        <v/>
      </c>
      <c r="F439" t="str">
        <f t="shared" si="6"/>
        <v/>
      </c>
    </row>
    <row r="440" spans="1:6" x14ac:dyDescent="0.25">
      <c r="A440" s="3" t="str">
        <f>IF(C440="","",MAX($A$1:A439)+1)</f>
        <v/>
      </c>
      <c r="B440" s="3" t="str">
        <f>IFERROR(INDEX(ARTICULOS!$B:$B,MATCH(C440,ARTICULOS!$C:$C,0)),"")</f>
        <v/>
      </c>
      <c r="E440" s="3" t="str">
        <f>IF(C440="","",INDEX(ARTICULOS!$P:$P,MATCH($C440,ARTICULOS!$Q:$Q,0)))</f>
        <v/>
      </c>
      <c r="F440" t="str">
        <f t="shared" si="6"/>
        <v/>
      </c>
    </row>
    <row r="441" spans="1:6" x14ac:dyDescent="0.25">
      <c r="A441" s="3" t="str">
        <f>IF(C441="","",MAX($A$1:A440)+1)</f>
        <v/>
      </c>
      <c r="B441" s="3" t="str">
        <f>IFERROR(INDEX(ARTICULOS!$B:$B,MATCH(C441,ARTICULOS!$C:$C,0)),"")</f>
        <v/>
      </c>
      <c r="E441" s="3" t="str">
        <f>IF(C441="","",INDEX(ARTICULOS!$P:$P,MATCH($C441,ARTICULOS!$Q:$Q,0)))</f>
        <v/>
      </c>
      <c r="F441" t="str">
        <f t="shared" si="6"/>
        <v/>
      </c>
    </row>
    <row r="442" spans="1:6" x14ac:dyDescent="0.25">
      <c r="A442" s="3" t="str">
        <f>IF(C442="","",MAX($A$1:A441)+1)</f>
        <v/>
      </c>
      <c r="B442" s="3" t="str">
        <f>IFERROR(INDEX(ARTICULOS!$B:$B,MATCH(C442,ARTICULOS!$C:$C,0)),"")</f>
        <v/>
      </c>
      <c r="E442" s="3" t="str">
        <f>IF(C442="","",INDEX(ARTICULOS!$P:$P,MATCH($C442,ARTICULOS!$Q:$Q,0)))</f>
        <v/>
      </c>
      <c r="F442" t="str">
        <f t="shared" si="6"/>
        <v/>
      </c>
    </row>
    <row r="443" spans="1:6" x14ac:dyDescent="0.25">
      <c r="A443" s="3" t="str">
        <f>IF(C443="","",MAX($A$1:A442)+1)</f>
        <v/>
      </c>
      <c r="B443" s="3" t="str">
        <f>IFERROR(INDEX(ARTICULOS!$B:$B,MATCH(C443,ARTICULOS!$C:$C,0)),"")</f>
        <v/>
      </c>
      <c r="E443" s="3" t="str">
        <f>IF(C443="","",INDEX(ARTICULOS!$P:$P,MATCH($C443,ARTICULOS!$Q:$Q,0)))</f>
        <v/>
      </c>
      <c r="F443" t="str">
        <f t="shared" si="6"/>
        <v/>
      </c>
    </row>
    <row r="444" spans="1:6" x14ac:dyDescent="0.25">
      <c r="A444" s="3" t="str">
        <f>IF(C444="","",MAX($A$1:A443)+1)</f>
        <v/>
      </c>
      <c r="B444" s="3" t="str">
        <f>IFERROR(INDEX(ARTICULOS!$B:$B,MATCH(C444,ARTICULOS!$C:$C,0)),"")</f>
        <v/>
      </c>
      <c r="E444" s="3" t="str">
        <f>IF(C444="","",INDEX(ARTICULOS!$P:$P,MATCH($C444,ARTICULOS!$Q:$Q,0)))</f>
        <v/>
      </c>
      <c r="F444" t="str">
        <f t="shared" si="6"/>
        <v/>
      </c>
    </row>
    <row r="445" spans="1:6" x14ac:dyDescent="0.25">
      <c r="A445" s="3" t="str">
        <f>IF(C445="","",MAX($A$1:A444)+1)</f>
        <v/>
      </c>
      <c r="B445" s="3" t="str">
        <f>IFERROR(INDEX(ARTICULOS!$B:$B,MATCH(C445,ARTICULOS!$C:$C,0)),"")</f>
        <v/>
      </c>
      <c r="E445" s="3" t="str">
        <f>IF(C445="","",INDEX(ARTICULOS!$P:$P,MATCH($C445,ARTICULOS!$Q:$Q,0)))</f>
        <v/>
      </c>
      <c r="F445" t="str">
        <f t="shared" si="6"/>
        <v/>
      </c>
    </row>
    <row r="446" spans="1:6" x14ac:dyDescent="0.25">
      <c r="A446" s="3" t="str">
        <f>IF(C446="","",MAX($A$1:A445)+1)</f>
        <v/>
      </c>
      <c r="B446" s="3" t="str">
        <f>IFERROR(INDEX(ARTICULOS!$B:$B,MATCH(C446,ARTICULOS!$C:$C,0)),"")</f>
        <v/>
      </c>
      <c r="E446" s="3" t="str">
        <f>IF(C446="","",INDEX(ARTICULOS!$P:$P,MATCH($C446,ARTICULOS!$Q:$Q,0)))</f>
        <v/>
      </c>
      <c r="F446" t="str">
        <f t="shared" si="6"/>
        <v/>
      </c>
    </row>
    <row r="447" spans="1:6" x14ac:dyDescent="0.25">
      <c r="A447" s="3" t="str">
        <f>IF(C447="","",MAX($A$1:A446)+1)</f>
        <v/>
      </c>
      <c r="B447" s="3" t="str">
        <f>IFERROR(INDEX(ARTICULOS!$B:$B,MATCH(C447,ARTICULOS!$C:$C,0)),"")</f>
        <v/>
      </c>
      <c r="E447" s="3" t="str">
        <f>IF(C447="","",INDEX(ARTICULOS!$P:$P,MATCH($C447,ARTICULOS!$Q:$Q,0)))</f>
        <v/>
      </c>
      <c r="F447" t="str">
        <f t="shared" si="6"/>
        <v/>
      </c>
    </row>
    <row r="448" spans="1:6" x14ac:dyDescent="0.25">
      <c r="A448" s="3" t="str">
        <f>IF(C448="","",MAX($A$1:A447)+1)</f>
        <v/>
      </c>
      <c r="B448" s="3" t="str">
        <f>IFERROR(INDEX(ARTICULOS!$B:$B,MATCH(C448,ARTICULOS!$C:$C,0)),"")</f>
        <v/>
      </c>
      <c r="E448" s="3" t="str">
        <f>IF(C448="","",INDEX(ARTICULOS!$P:$P,MATCH($C448,ARTICULOS!$Q:$Q,0)))</f>
        <v/>
      </c>
      <c r="F448" t="str">
        <f t="shared" si="6"/>
        <v/>
      </c>
    </row>
    <row r="449" spans="1:6" x14ac:dyDescent="0.25">
      <c r="A449" s="3" t="str">
        <f>IF(C449="","",MAX($A$1:A448)+1)</f>
        <v/>
      </c>
      <c r="B449" s="3" t="str">
        <f>IFERROR(INDEX(ARTICULOS!$B:$B,MATCH(C449,ARTICULOS!$C:$C,0)),"")</f>
        <v/>
      </c>
      <c r="E449" s="3" t="str">
        <f>IF(C449="","",INDEX(ARTICULOS!$P:$P,MATCH($C449,ARTICULOS!$Q:$Q,0)))</f>
        <v/>
      </c>
      <c r="F449" t="str">
        <f t="shared" si="6"/>
        <v/>
      </c>
    </row>
    <row r="450" spans="1:6" x14ac:dyDescent="0.25">
      <c r="A450" s="3" t="str">
        <f>IF(C450="","",MAX($A$1:A449)+1)</f>
        <v/>
      </c>
      <c r="B450" s="3" t="str">
        <f>IFERROR(INDEX(ARTICULOS!$B:$B,MATCH(C450,ARTICULOS!$C:$C,0)),"")</f>
        <v/>
      </c>
      <c r="E450" s="3" t="str">
        <f>IF(C450="","",INDEX(ARTICULOS!$P:$P,MATCH($C450,ARTICULOS!$Q:$Q,0)))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IF(C451="","",INDEX(ARTICULOS!$P:$P,MATCH($C451,ARTICULOS!$Q:$Q,0)))</f>
        <v/>
      </c>
      <c r="F451" t="str">
        <f t="shared" si="7"/>
        <v/>
      </c>
    </row>
    <row r="452" spans="1:6" x14ac:dyDescent="0.25">
      <c r="A452" s="3" t="str">
        <f>IF(C452="","",MAX($A$1:A451)+1)</f>
        <v/>
      </c>
      <c r="B452" s="3" t="str">
        <f>IFERROR(INDEX(ARTICULOS!$B:$B,MATCH(C452,ARTICULOS!$C:$C,0)),"")</f>
        <v/>
      </c>
      <c r="E452" s="3" t="str">
        <f>IF(C452="","",INDEX(ARTICULOS!$P:$P,MATCH($C452,ARTICULOS!$Q:$Q,0)))</f>
        <v/>
      </c>
      <c r="F452" t="str">
        <f t="shared" si="7"/>
        <v/>
      </c>
    </row>
    <row r="453" spans="1:6" x14ac:dyDescent="0.25">
      <c r="A453" s="3" t="str">
        <f>IF(C453="","",MAX($A$1:A452)+1)</f>
        <v/>
      </c>
      <c r="B453" s="3" t="str">
        <f>IFERROR(INDEX(ARTICULOS!$B:$B,MATCH(C453,ARTICULOS!$C:$C,0)),"")</f>
        <v/>
      </c>
      <c r="E453" s="3" t="str">
        <f>IF(C453="","",INDEX(ARTICULOS!$P:$P,MATCH($C453,ARTICULOS!$Q:$Q,0)))</f>
        <v/>
      </c>
      <c r="F453" t="str">
        <f t="shared" si="7"/>
        <v/>
      </c>
    </row>
    <row r="454" spans="1:6" x14ac:dyDescent="0.25">
      <c r="A454" s="3" t="str">
        <f>IF(C454="","",MAX($A$1:A453)+1)</f>
        <v/>
      </c>
      <c r="B454" s="3" t="str">
        <f>IFERROR(INDEX(ARTICULOS!$B:$B,MATCH(C454,ARTICULOS!$C:$C,0)),"")</f>
        <v/>
      </c>
      <c r="E454" s="3" t="str">
        <f>IF(C454="","",INDEX(ARTICULOS!$P:$P,MATCH($C454,ARTICULOS!$Q:$Q,0)))</f>
        <v/>
      </c>
      <c r="F454" t="str">
        <f t="shared" si="7"/>
        <v/>
      </c>
    </row>
    <row r="455" spans="1:6" x14ac:dyDescent="0.25">
      <c r="A455" s="3" t="str">
        <f>IF(C455="","",MAX($A$1:A454)+1)</f>
        <v/>
      </c>
      <c r="B455" s="3" t="str">
        <f>IFERROR(INDEX(ARTICULOS!$B:$B,MATCH(C455,ARTICULOS!$C:$C,0)),"")</f>
        <v/>
      </c>
      <c r="E455" s="3" t="str">
        <f>IF(C455="","",INDEX(ARTICULOS!$P:$P,MATCH($C455,ARTICULOS!$Q:$Q,0)))</f>
        <v/>
      </c>
      <c r="F455" t="str">
        <f t="shared" si="7"/>
        <v/>
      </c>
    </row>
    <row r="456" spans="1:6" x14ac:dyDescent="0.25">
      <c r="A456" s="3" t="str">
        <f>IF(C456="","",MAX($A$1:A455)+1)</f>
        <v/>
      </c>
      <c r="B456" s="3" t="str">
        <f>IFERROR(INDEX(ARTICULOS!$B:$B,MATCH(C456,ARTICULOS!$C:$C,0)),"")</f>
        <v/>
      </c>
      <c r="E456" s="3" t="str">
        <f>IF(C456="","",INDEX(ARTICULOS!$P:$P,MATCH($C456,ARTICULOS!$Q:$Q,0)))</f>
        <v/>
      </c>
      <c r="F456" t="str">
        <f t="shared" si="7"/>
        <v/>
      </c>
    </row>
    <row r="457" spans="1:6" x14ac:dyDescent="0.25">
      <c r="A457" s="3" t="str">
        <f>IF(C457="","",MAX($A$1:A456)+1)</f>
        <v/>
      </c>
      <c r="B457" s="3" t="str">
        <f>IFERROR(INDEX(ARTICULOS!$B:$B,MATCH(C457,ARTICULOS!$C:$C,0)),"")</f>
        <v/>
      </c>
      <c r="E457" s="3" t="str">
        <f>IF(C457="","",INDEX(ARTICULOS!$P:$P,MATCH($C457,ARTICULOS!$Q:$Q,0)))</f>
        <v/>
      </c>
      <c r="F457" t="str">
        <f t="shared" si="7"/>
        <v/>
      </c>
    </row>
    <row r="458" spans="1:6" x14ac:dyDescent="0.25">
      <c r="A458" s="3" t="str">
        <f>IF(C458="","",MAX($A$1:A457)+1)</f>
        <v/>
      </c>
      <c r="B458" s="3" t="str">
        <f>IFERROR(INDEX(ARTICULOS!$B:$B,MATCH(C458,ARTICULOS!$C:$C,0)),"")</f>
        <v/>
      </c>
      <c r="E458" s="3" t="str">
        <f>IF(C458="","",INDEX(ARTICULOS!$P:$P,MATCH($C458,ARTICULOS!$Q:$Q,0)))</f>
        <v/>
      </c>
      <c r="F458" t="str">
        <f t="shared" si="7"/>
        <v/>
      </c>
    </row>
    <row r="459" spans="1:6" x14ac:dyDescent="0.25">
      <c r="A459" s="3" t="str">
        <f>IF(C459="","",MAX($A$1:A458)+1)</f>
        <v/>
      </c>
      <c r="B459" s="3" t="str">
        <f>IFERROR(INDEX(ARTICULOS!$B:$B,MATCH(C459,ARTICULOS!$C:$C,0)),"")</f>
        <v/>
      </c>
      <c r="E459" s="3" t="str">
        <f>IF(C459="","",INDEX(ARTICULOS!$P:$P,MATCH($C459,ARTICULOS!$Q:$Q,0)))</f>
        <v/>
      </c>
      <c r="F459" t="str">
        <f t="shared" si="7"/>
        <v/>
      </c>
    </row>
    <row r="460" spans="1:6" x14ac:dyDescent="0.25">
      <c r="A460" s="3" t="str">
        <f>IF(C460="","",MAX($A$1:A459)+1)</f>
        <v/>
      </c>
      <c r="B460" s="3" t="str">
        <f>IFERROR(INDEX(ARTICULOS!$B:$B,MATCH(C460,ARTICULOS!$C:$C,0)),"")</f>
        <v/>
      </c>
      <c r="E460" s="3" t="str">
        <f>IF(C460="","",INDEX(ARTICULOS!$P:$P,MATCH($C460,ARTICULOS!$Q:$Q,0)))</f>
        <v/>
      </c>
      <c r="F460" t="str">
        <f t="shared" si="7"/>
        <v/>
      </c>
    </row>
    <row r="461" spans="1:6" x14ac:dyDescent="0.25">
      <c r="A461" s="3" t="str">
        <f>IF(C461="","",MAX($A$1:A460)+1)</f>
        <v/>
      </c>
      <c r="B461" s="3" t="str">
        <f>IFERROR(INDEX(ARTICULOS!$B:$B,MATCH(C461,ARTICULOS!$C:$C,0)),"")</f>
        <v/>
      </c>
      <c r="E461" s="3" t="str">
        <f>IF(C461="","",INDEX(ARTICULOS!$P:$P,MATCH($C461,ARTICULOS!$Q:$Q,0)))</f>
        <v/>
      </c>
      <c r="F461" t="str">
        <f t="shared" si="7"/>
        <v/>
      </c>
    </row>
    <row r="462" spans="1:6" x14ac:dyDescent="0.25">
      <c r="A462" s="3" t="str">
        <f>IF(C462="","",MAX($A$1:A461)+1)</f>
        <v/>
      </c>
      <c r="B462" s="3" t="str">
        <f>IFERROR(INDEX(ARTICULOS!$B:$B,MATCH(C462,ARTICULOS!$C:$C,0)),"")</f>
        <v/>
      </c>
      <c r="E462" s="3" t="str">
        <f>IF(C462="","",INDEX(ARTICULOS!$P:$P,MATCH($C462,ARTICULOS!$Q:$Q,0)))</f>
        <v/>
      </c>
      <c r="F462" t="str">
        <f t="shared" si="7"/>
        <v/>
      </c>
    </row>
    <row r="463" spans="1:6" x14ac:dyDescent="0.25">
      <c r="A463" s="3" t="str">
        <f>IF(C463="","",MAX($A$1:A462)+1)</f>
        <v/>
      </c>
      <c r="B463" s="3" t="str">
        <f>IFERROR(INDEX(ARTICULOS!$B:$B,MATCH(C463,ARTICULOS!$C:$C,0)),"")</f>
        <v/>
      </c>
      <c r="E463" s="3" t="str">
        <f>IF(C463="","",INDEX(ARTICULOS!$P:$P,MATCH($C463,ARTICULOS!$Q:$Q,0)))</f>
        <v/>
      </c>
      <c r="F463" t="str">
        <f t="shared" si="7"/>
        <v/>
      </c>
    </row>
    <row r="464" spans="1:6" x14ac:dyDescent="0.25">
      <c r="A464" s="3" t="str">
        <f>IF(C464="","",MAX($A$1:A463)+1)</f>
        <v/>
      </c>
      <c r="B464" s="3" t="str">
        <f>IFERROR(INDEX(ARTICULOS!$B:$B,MATCH(C464,ARTICULOS!$C:$C,0)),"")</f>
        <v/>
      </c>
      <c r="E464" s="3" t="str">
        <f>IF(C464="","",INDEX(ARTICULOS!$P:$P,MATCH($C464,ARTICULOS!$Q:$Q,0)))</f>
        <v/>
      </c>
      <c r="F464" t="str">
        <f t="shared" si="7"/>
        <v/>
      </c>
    </row>
    <row r="465" spans="1:6" x14ac:dyDescent="0.25">
      <c r="A465" s="3" t="str">
        <f>IF(C465="","",MAX($A$1:A464)+1)</f>
        <v/>
      </c>
      <c r="B465" s="3" t="str">
        <f>IFERROR(INDEX(ARTICULOS!$B:$B,MATCH(C465,ARTICULOS!$C:$C,0)),"")</f>
        <v/>
      </c>
      <c r="E465" s="3" t="str">
        <f>IF(C465="","",INDEX(ARTICULOS!$P:$P,MATCH($C465,ARTICULOS!$Q:$Q,0)))</f>
        <v/>
      </c>
      <c r="F465" t="str">
        <f t="shared" si="7"/>
        <v/>
      </c>
    </row>
    <row r="466" spans="1:6" x14ac:dyDescent="0.25">
      <c r="A466" s="3" t="str">
        <f>IF(C466="","",MAX($A$1:A465)+1)</f>
        <v/>
      </c>
      <c r="B466" s="3" t="str">
        <f>IFERROR(INDEX(ARTICULOS!$B:$B,MATCH(C466,ARTICULOS!$C:$C,0)),"")</f>
        <v/>
      </c>
      <c r="E466" s="3" t="str">
        <f>IF(C466="","",INDEX(ARTICULOS!$P:$P,MATCH($C466,ARTICULOS!$Q:$Q,0)))</f>
        <v/>
      </c>
      <c r="F466" t="str">
        <f t="shared" si="7"/>
        <v/>
      </c>
    </row>
    <row r="467" spans="1:6" x14ac:dyDescent="0.25">
      <c r="A467" s="3" t="str">
        <f>IF(C467="","",MAX($A$1:A466)+1)</f>
        <v/>
      </c>
      <c r="B467" s="3" t="str">
        <f>IFERROR(INDEX(ARTICULOS!$B:$B,MATCH(C467,ARTICULOS!$C:$C,0)),"")</f>
        <v/>
      </c>
      <c r="E467" s="3" t="str">
        <f>IF(C467="","",INDEX(ARTICULOS!$P:$P,MATCH($C467,ARTICULOS!$Q:$Q,0)))</f>
        <v/>
      </c>
      <c r="F467" t="str">
        <f t="shared" si="7"/>
        <v/>
      </c>
    </row>
    <row r="468" spans="1:6" x14ac:dyDescent="0.25">
      <c r="A468" s="3" t="str">
        <f>IF(C468="","",MAX($A$1:A467)+1)</f>
        <v/>
      </c>
      <c r="B468" s="3" t="str">
        <f>IFERROR(INDEX(ARTICULOS!$B:$B,MATCH(C468,ARTICULOS!$C:$C,0)),"")</f>
        <v/>
      </c>
      <c r="E468" s="3" t="str">
        <f>IF(C468="","",INDEX(ARTICULOS!$P:$P,MATCH($C468,ARTICULOS!$Q:$Q,0)))</f>
        <v/>
      </c>
      <c r="F468" t="str">
        <f t="shared" si="7"/>
        <v/>
      </c>
    </row>
    <row r="469" spans="1:6" x14ac:dyDescent="0.25">
      <c r="A469" s="3" t="str">
        <f>IF(C469="","",MAX($A$1:A468)+1)</f>
        <v/>
      </c>
      <c r="B469" s="3" t="str">
        <f>IFERROR(INDEX(ARTICULOS!$B:$B,MATCH(C469,ARTICULOS!$C:$C,0)),"")</f>
        <v/>
      </c>
      <c r="E469" s="3" t="str">
        <f>IF(C469="","",INDEX(ARTICULOS!$P:$P,MATCH($C469,ARTICULOS!$Q:$Q,0)))</f>
        <v/>
      </c>
      <c r="F469" t="str">
        <f t="shared" si="7"/>
        <v/>
      </c>
    </row>
    <row r="470" spans="1:6" x14ac:dyDescent="0.25">
      <c r="A470" s="3" t="str">
        <f>IF(C470="","",MAX($A$1:A469)+1)</f>
        <v/>
      </c>
      <c r="B470" s="3" t="str">
        <f>IFERROR(INDEX(ARTICULOS!$B:$B,MATCH(C470,ARTICULOS!$C:$C,0)),"")</f>
        <v/>
      </c>
      <c r="E470" s="3" t="str">
        <f>IF(C470="","",INDEX(ARTICULOS!$P:$P,MATCH($C470,ARTICULOS!$Q:$Q,0)))</f>
        <v/>
      </c>
      <c r="F470" t="str">
        <f t="shared" si="7"/>
        <v/>
      </c>
    </row>
    <row r="471" spans="1:6" x14ac:dyDescent="0.25">
      <c r="A471" s="3" t="str">
        <f>IF(C471="","",MAX($A$1:A470)+1)</f>
        <v/>
      </c>
      <c r="B471" s="3" t="str">
        <f>IFERROR(INDEX(ARTICULOS!$B:$B,MATCH(C471,ARTICULOS!$C:$C,0)),"")</f>
        <v/>
      </c>
      <c r="E471" s="3" t="str">
        <f>IF(C471="","",INDEX(ARTICULOS!$P:$P,MATCH($C471,ARTICULOS!$Q:$Q,0)))</f>
        <v/>
      </c>
      <c r="F471" t="str">
        <f t="shared" si="7"/>
        <v/>
      </c>
    </row>
    <row r="472" spans="1:6" x14ac:dyDescent="0.25">
      <c r="A472" s="3" t="str">
        <f>IF(C472="","",MAX($A$1:A471)+1)</f>
        <v/>
      </c>
      <c r="B472" s="3" t="str">
        <f>IFERROR(INDEX(ARTICULOS!$B:$B,MATCH(C472,ARTICULOS!$C:$C,0)),"")</f>
        <v/>
      </c>
      <c r="E472" s="3" t="str">
        <f>IF(C472="","",INDEX(ARTICULOS!$P:$P,MATCH($C472,ARTICULOS!$Q:$Q,0)))</f>
        <v/>
      </c>
      <c r="F472" t="str">
        <f t="shared" si="7"/>
        <v/>
      </c>
    </row>
    <row r="473" spans="1:6" x14ac:dyDescent="0.25">
      <c r="A473" s="3" t="str">
        <f>IF(C473="","",MAX($A$1:A472)+1)</f>
        <v/>
      </c>
      <c r="B473" s="3" t="str">
        <f>IFERROR(INDEX(ARTICULOS!$B:$B,MATCH(C473,ARTICULOS!$C:$C,0)),"")</f>
        <v/>
      </c>
      <c r="E473" s="3" t="str">
        <f>IF(C473="","",INDEX(ARTICULOS!$P:$P,MATCH($C473,ARTICULOS!$Q:$Q,0)))</f>
        <v/>
      </c>
      <c r="F473" t="str">
        <f t="shared" si="7"/>
        <v/>
      </c>
    </row>
    <row r="474" spans="1:6" x14ac:dyDescent="0.25">
      <c r="A474" s="3" t="str">
        <f>IF(C474="","",MAX($A$1:A473)+1)</f>
        <v/>
      </c>
      <c r="B474" s="3" t="str">
        <f>IFERROR(INDEX(ARTICULOS!$B:$B,MATCH(C474,ARTICULOS!$C:$C,0)),"")</f>
        <v/>
      </c>
      <c r="E474" s="3" t="str">
        <f>IF(C474="","",INDEX(ARTICULOS!$P:$P,MATCH($C474,ARTICULOS!$Q:$Q,0)))</f>
        <v/>
      </c>
      <c r="F474" t="str">
        <f t="shared" si="7"/>
        <v/>
      </c>
    </row>
    <row r="475" spans="1:6" x14ac:dyDescent="0.25">
      <c r="A475" s="3" t="str">
        <f>IF(C475="","",MAX($A$1:A474)+1)</f>
        <v/>
      </c>
      <c r="B475" s="3" t="str">
        <f>IFERROR(INDEX(ARTICULOS!$B:$B,MATCH(C475,ARTICULOS!$C:$C,0)),"")</f>
        <v/>
      </c>
      <c r="E475" s="3" t="str">
        <f>IF(C475="","",INDEX(ARTICULOS!$P:$P,MATCH($C475,ARTICULOS!$Q:$Q,0)))</f>
        <v/>
      </c>
      <c r="F475" t="str">
        <f t="shared" si="7"/>
        <v/>
      </c>
    </row>
    <row r="476" spans="1:6" x14ac:dyDescent="0.25">
      <c r="A476" s="3" t="str">
        <f>IF(C476="","",MAX($A$1:A475)+1)</f>
        <v/>
      </c>
      <c r="B476" s="3" t="str">
        <f>IFERROR(INDEX(ARTICULOS!$B:$B,MATCH(C476,ARTICULOS!$C:$C,0)),"")</f>
        <v/>
      </c>
      <c r="E476" s="3" t="str">
        <f>IF(C476="","",INDEX(ARTICULOS!$P:$P,MATCH($C476,ARTICULOS!$Q:$Q,0)))</f>
        <v/>
      </c>
      <c r="F476" t="str">
        <f t="shared" si="7"/>
        <v/>
      </c>
    </row>
    <row r="477" spans="1:6" x14ac:dyDescent="0.25">
      <c r="A477" s="3" t="str">
        <f>IF(C477="","",MAX($A$1:A476)+1)</f>
        <v/>
      </c>
      <c r="B477" s="3" t="str">
        <f>IFERROR(INDEX(ARTICULOS!$B:$B,MATCH(C477,ARTICULOS!$C:$C,0)),"")</f>
        <v/>
      </c>
      <c r="E477" s="3" t="str">
        <f>IF(C477="","",INDEX(ARTICULOS!$P:$P,MATCH($C477,ARTICULOS!$Q:$Q,0)))</f>
        <v/>
      </c>
      <c r="F477" t="str">
        <f t="shared" si="7"/>
        <v/>
      </c>
    </row>
    <row r="478" spans="1:6" x14ac:dyDescent="0.25">
      <c r="A478" s="3" t="str">
        <f>IF(C478="","",MAX($A$1:A477)+1)</f>
        <v/>
      </c>
      <c r="B478" s="3" t="str">
        <f>IFERROR(INDEX(ARTICULOS!$B:$B,MATCH(C478,ARTICULOS!$C:$C,0)),"")</f>
        <v/>
      </c>
      <c r="E478" s="3" t="str">
        <f>IF(C478="","",INDEX(ARTICULOS!$P:$P,MATCH($C478,ARTICULOS!$Q:$Q,0)))</f>
        <v/>
      </c>
      <c r="F478" t="str">
        <f t="shared" si="7"/>
        <v/>
      </c>
    </row>
    <row r="479" spans="1:6" x14ac:dyDescent="0.25">
      <c r="A479" s="3" t="str">
        <f>IF(C479="","",MAX($A$1:A478)+1)</f>
        <v/>
      </c>
      <c r="B479" s="3" t="str">
        <f>IFERROR(INDEX(ARTICULOS!$B:$B,MATCH(C479,ARTICULOS!$C:$C,0)),"")</f>
        <v/>
      </c>
      <c r="E479" s="3" t="str">
        <f>IF(C479="","",INDEX(ARTICULOS!$P:$P,MATCH($C479,ARTICULOS!$Q:$Q,0)))</f>
        <v/>
      </c>
      <c r="F479" t="str">
        <f t="shared" si="7"/>
        <v/>
      </c>
    </row>
    <row r="480" spans="1:6" x14ac:dyDescent="0.25">
      <c r="A480" s="3" t="str">
        <f>IF(C480="","",MAX($A$1:A479)+1)</f>
        <v/>
      </c>
      <c r="B480" s="3" t="str">
        <f>IFERROR(INDEX(ARTICULOS!$B:$B,MATCH(C480,ARTICULOS!$C:$C,0)),"")</f>
        <v/>
      </c>
      <c r="E480" s="3" t="str">
        <f>IF(C480="","",INDEX(ARTICULOS!$P:$P,MATCH($C480,ARTICULOS!$Q:$Q,0)))</f>
        <v/>
      </c>
      <c r="F480" t="str">
        <f t="shared" si="7"/>
        <v/>
      </c>
    </row>
    <row r="481" spans="1:6" x14ac:dyDescent="0.25">
      <c r="A481" s="3" t="str">
        <f>IF(C481="","",MAX($A$1:A480)+1)</f>
        <v/>
      </c>
      <c r="B481" s="3" t="str">
        <f>IFERROR(INDEX(ARTICULOS!$B:$B,MATCH(C481,ARTICULOS!$C:$C,0)),"")</f>
        <v/>
      </c>
      <c r="E481" s="3" t="str">
        <f>IF(C481="","",INDEX(ARTICULOS!$P:$P,MATCH($C481,ARTICULOS!$Q:$Q,0)))</f>
        <v/>
      </c>
      <c r="F481" t="str">
        <f t="shared" si="7"/>
        <v/>
      </c>
    </row>
    <row r="482" spans="1:6" x14ac:dyDescent="0.25">
      <c r="A482" s="3" t="str">
        <f>IF(C482="","",MAX($A$1:A481)+1)</f>
        <v/>
      </c>
      <c r="B482" s="3" t="str">
        <f>IFERROR(INDEX(ARTICULOS!$B:$B,MATCH(C482,ARTICULOS!$C:$C,0)),"")</f>
        <v/>
      </c>
      <c r="E482" s="3" t="str">
        <f>IF(C482="","",INDEX(ARTICULOS!$P:$P,MATCH($C482,ARTICULOS!$Q:$Q,0)))</f>
        <v/>
      </c>
      <c r="F482" t="str">
        <f t="shared" si="7"/>
        <v/>
      </c>
    </row>
    <row r="483" spans="1:6" x14ac:dyDescent="0.25">
      <c r="A483" s="3" t="str">
        <f>IF(C483="","",MAX($A$1:A482)+1)</f>
        <v/>
      </c>
      <c r="B483" s="3" t="str">
        <f>IFERROR(INDEX(ARTICULOS!$B:$B,MATCH(C483,ARTICULOS!$C:$C,0)),"")</f>
        <v/>
      </c>
      <c r="E483" s="3" t="str">
        <f>IF(C483="","",INDEX(ARTICULOS!$P:$P,MATCH($C483,ARTICULOS!$Q:$Q,0)))</f>
        <v/>
      </c>
      <c r="F483" t="str">
        <f t="shared" si="7"/>
        <v/>
      </c>
    </row>
    <row r="484" spans="1:6" x14ac:dyDescent="0.25">
      <c r="A484" s="3" t="str">
        <f>IF(C484="","",MAX($A$1:A483)+1)</f>
        <v/>
      </c>
      <c r="B484" s="3" t="str">
        <f>IFERROR(INDEX(ARTICULOS!$B:$B,MATCH(C484,ARTICULOS!$C:$C,0)),"")</f>
        <v/>
      </c>
      <c r="E484" s="3" t="str">
        <f>IF(C484="","",INDEX(ARTICULOS!$P:$P,MATCH($C484,ARTICULOS!$Q:$Q,0)))</f>
        <v/>
      </c>
      <c r="F484" t="str">
        <f t="shared" si="7"/>
        <v/>
      </c>
    </row>
    <row r="485" spans="1:6" x14ac:dyDescent="0.25">
      <c r="A485" s="3" t="str">
        <f>IF(C485="","",MAX($A$1:A484)+1)</f>
        <v/>
      </c>
      <c r="B485" s="3" t="str">
        <f>IFERROR(INDEX(ARTICULOS!$B:$B,MATCH(C485,ARTICULOS!$C:$C,0)),"")</f>
        <v/>
      </c>
      <c r="E485" s="3" t="str">
        <f>IF(C485="","",INDEX(ARTICULOS!$P:$P,MATCH($C485,ARTICULOS!$Q:$Q,0)))</f>
        <v/>
      </c>
      <c r="F485" t="str">
        <f t="shared" si="7"/>
        <v/>
      </c>
    </row>
    <row r="486" spans="1:6" x14ac:dyDescent="0.25">
      <c r="A486" s="3" t="str">
        <f>IF(C486="","",MAX($A$1:A485)+1)</f>
        <v/>
      </c>
      <c r="B486" s="3" t="str">
        <f>IFERROR(INDEX(ARTICULOS!$B:$B,MATCH(C486,ARTICULOS!$C:$C,0)),"")</f>
        <v/>
      </c>
      <c r="E486" s="3" t="str">
        <f>IF(C486="","",INDEX(ARTICULOS!$P:$P,MATCH($C486,ARTICULOS!$Q:$Q,0)))</f>
        <v/>
      </c>
      <c r="F486" t="str">
        <f t="shared" si="7"/>
        <v/>
      </c>
    </row>
    <row r="487" spans="1:6" x14ac:dyDescent="0.25">
      <c r="A487" s="3" t="str">
        <f>IF(C487="","",MAX($A$1:A486)+1)</f>
        <v/>
      </c>
      <c r="B487" s="3" t="str">
        <f>IFERROR(INDEX(ARTICULOS!$B:$B,MATCH(C487,ARTICULOS!$C:$C,0)),"")</f>
        <v/>
      </c>
      <c r="E487" s="3" t="str">
        <f>IF(C487="","",INDEX(ARTICULOS!$P:$P,MATCH($C487,ARTICULOS!$Q:$Q,0)))</f>
        <v/>
      </c>
      <c r="F487" t="str">
        <f t="shared" si="7"/>
        <v/>
      </c>
    </row>
    <row r="488" spans="1:6" x14ac:dyDescent="0.25">
      <c r="A488" s="3" t="str">
        <f>IF(C488="","",MAX($A$1:A487)+1)</f>
        <v/>
      </c>
      <c r="B488" s="3" t="str">
        <f>IFERROR(INDEX(ARTICULOS!$B:$B,MATCH(C488,ARTICULOS!$C:$C,0)),"")</f>
        <v/>
      </c>
      <c r="E488" s="3" t="str">
        <f>IF(C488="","",INDEX(ARTICULOS!$P:$P,MATCH($C488,ARTICULOS!$Q:$Q,0)))</f>
        <v/>
      </c>
      <c r="F488" t="str">
        <f t="shared" si="7"/>
        <v/>
      </c>
    </row>
    <row r="489" spans="1:6" x14ac:dyDescent="0.25">
      <c r="A489" s="3" t="str">
        <f>IF(C489="","",MAX($A$1:A488)+1)</f>
        <v/>
      </c>
      <c r="B489" s="3" t="str">
        <f>IFERROR(INDEX(ARTICULOS!$B:$B,MATCH(C489,ARTICULOS!$C:$C,0)),"")</f>
        <v/>
      </c>
      <c r="E489" s="3" t="str">
        <f>IF(C489="","",INDEX(ARTICULOS!$P:$P,MATCH($C489,ARTICULOS!$Q:$Q,0)))</f>
        <v/>
      </c>
      <c r="F489" t="str">
        <f t="shared" si="7"/>
        <v/>
      </c>
    </row>
    <row r="490" spans="1:6" x14ac:dyDescent="0.25">
      <c r="A490" s="3" t="str">
        <f>IF(C490="","",MAX($A$1:A489)+1)</f>
        <v/>
      </c>
      <c r="B490" s="3" t="str">
        <f>IFERROR(INDEX(ARTICULOS!$B:$B,MATCH(C490,ARTICULOS!$C:$C,0)),"")</f>
        <v/>
      </c>
      <c r="E490" s="3" t="str">
        <f>IF(C490="","",INDEX(ARTICULOS!$P:$P,MATCH($C490,ARTICULOS!$Q:$Q,0)))</f>
        <v/>
      </c>
      <c r="F490" t="str">
        <f t="shared" si="7"/>
        <v/>
      </c>
    </row>
    <row r="491" spans="1:6" x14ac:dyDescent="0.25">
      <c r="A491" s="3" t="str">
        <f>IF(C491="","",MAX($A$1:A490)+1)</f>
        <v/>
      </c>
      <c r="B491" s="3" t="str">
        <f>IFERROR(INDEX(ARTICULOS!$B:$B,MATCH(C491,ARTICULOS!$C:$C,0)),"")</f>
        <v/>
      </c>
      <c r="E491" s="3" t="str">
        <f>IF(C491="","",INDEX(ARTICULOS!$P:$P,MATCH($C491,ARTICULOS!$Q:$Q,0)))</f>
        <v/>
      </c>
      <c r="F491" t="str">
        <f t="shared" si="7"/>
        <v/>
      </c>
    </row>
    <row r="492" spans="1:6" x14ac:dyDescent="0.25">
      <c r="A492" s="3" t="str">
        <f>IF(C492="","",MAX($A$1:A491)+1)</f>
        <v/>
      </c>
      <c r="B492" s="3" t="str">
        <f>IFERROR(INDEX(ARTICULOS!$B:$B,MATCH(C492,ARTICULOS!$C:$C,0)),"")</f>
        <v/>
      </c>
      <c r="E492" s="3" t="str">
        <f>IF(C492="","",INDEX(ARTICULOS!$P:$P,MATCH($C492,ARTICULOS!$Q:$Q,0)))</f>
        <v/>
      </c>
      <c r="F492" t="str">
        <f t="shared" si="7"/>
        <v/>
      </c>
    </row>
    <row r="493" spans="1:6" x14ac:dyDescent="0.25">
      <c r="A493" s="3" t="str">
        <f>IF(C493="","",MAX($A$1:A492)+1)</f>
        <v/>
      </c>
      <c r="B493" s="3" t="str">
        <f>IFERROR(INDEX(ARTICULOS!$B:$B,MATCH(C493,ARTICULOS!$C:$C,0)),"")</f>
        <v/>
      </c>
      <c r="E493" s="3" t="str">
        <f>IF(C493="","",INDEX(ARTICULOS!$P:$P,MATCH($C493,ARTICULOS!$Q:$Q,0)))</f>
        <v/>
      </c>
      <c r="F493" t="str">
        <f t="shared" si="7"/>
        <v/>
      </c>
    </row>
    <row r="494" spans="1:6" x14ac:dyDescent="0.25">
      <c r="A494" s="3" t="str">
        <f>IF(C494="","",MAX($A$1:A493)+1)</f>
        <v/>
      </c>
      <c r="B494" s="3" t="str">
        <f>IFERROR(INDEX(ARTICULOS!$B:$B,MATCH(C494,ARTICULOS!$C:$C,0)),"")</f>
        <v/>
      </c>
      <c r="E494" s="3" t="str">
        <f>IF(C494="","",INDEX(ARTICULOS!$P:$P,MATCH($C494,ARTICULOS!$Q:$Q,0)))</f>
        <v/>
      </c>
      <c r="F494" t="str">
        <f t="shared" si="7"/>
        <v/>
      </c>
    </row>
    <row r="495" spans="1:6" x14ac:dyDescent="0.25">
      <c r="A495" s="3" t="str">
        <f>IF(C495="","",MAX($A$1:A494)+1)</f>
        <v/>
      </c>
      <c r="B495" s="3" t="str">
        <f>IFERROR(INDEX(ARTICULOS!$B:$B,MATCH(C495,ARTICULOS!$C:$C,0)),"")</f>
        <v/>
      </c>
      <c r="E495" s="3" t="str">
        <f>IF(C495="","",INDEX(ARTICULOS!$P:$P,MATCH($C495,ARTICULOS!$Q:$Q,0)))</f>
        <v/>
      </c>
      <c r="F495" t="str">
        <f t="shared" si="7"/>
        <v/>
      </c>
    </row>
    <row r="496" spans="1:6" x14ac:dyDescent="0.25">
      <c r="A496" s="3" t="str">
        <f>IF(C496="","",MAX($A$1:A495)+1)</f>
        <v/>
      </c>
      <c r="B496" s="3" t="str">
        <f>IFERROR(INDEX(ARTICULOS!$B:$B,MATCH(C496,ARTICULOS!$C:$C,0)),"")</f>
        <v/>
      </c>
      <c r="E496" s="3" t="str">
        <f>IF(C496="","",INDEX(ARTICULOS!$P:$P,MATCH($C496,ARTICULOS!$Q:$Q,0)))</f>
        <v/>
      </c>
      <c r="F496" t="str">
        <f t="shared" si="7"/>
        <v/>
      </c>
    </row>
    <row r="497" spans="1:6" x14ac:dyDescent="0.25">
      <c r="A497" s="3" t="str">
        <f>IF(C497="","",MAX($A$1:A496)+1)</f>
        <v/>
      </c>
      <c r="B497" s="3" t="str">
        <f>IFERROR(INDEX(ARTICULOS!$B:$B,MATCH(C497,ARTICULOS!$C:$C,0)),"")</f>
        <v/>
      </c>
      <c r="E497" s="3" t="str">
        <f>IF(C497="","",INDEX(ARTICULOS!$P:$P,MATCH($C497,ARTICULOS!$Q:$Q,0)))</f>
        <v/>
      </c>
      <c r="F497" t="str">
        <f t="shared" si="7"/>
        <v/>
      </c>
    </row>
    <row r="498" spans="1:6" x14ac:dyDescent="0.25">
      <c r="A498" s="3" t="str">
        <f>IF(C498="","",MAX($A$1:A497)+1)</f>
        <v/>
      </c>
      <c r="B498" s="3" t="str">
        <f>IFERROR(INDEX(ARTICULOS!$B:$B,MATCH(C498,ARTICULOS!$C:$C,0)),"")</f>
        <v/>
      </c>
      <c r="E498" s="3" t="str">
        <f>IF(C498="","",INDEX(ARTICULOS!$P:$P,MATCH($C498,ARTICULOS!$Q:$Q,0)))</f>
        <v/>
      </c>
      <c r="F498" t="str">
        <f t="shared" si="7"/>
        <v/>
      </c>
    </row>
    <row r="499" spans="1:6" x14ac:dyDescent="0.25">
      <c r="A499" s="3" t="str">
        <f>IF(C499="","",MAX($A$1:A498)+1)</f>
        <v/>
      </c>
      <c r="B499" s="3" t="str">
        <f>IFERROR(INDEX(ARTICULOS!$B:$B,MATCH(C499,ARTICULOS!$C:$C,0)),"")</f>
        <v/>
      </c>
      <c r="E499" s="3" t="str">
        <f>IF(C499="","",INDEX(ARTICULOS!$P:$P,MATCH($C499,ARTICULOS!$Q:$Q,0)))</f>
        <v/>
      </c>
      <c r="F499" t="str">
        <f t="shared" si="7"/>
        <v/>
      </c>
    </row>
    <row r="500" spans="1:6" x14ac:dyDescent="0.25">
      <c r="A500" s="3" t="str">
        <f>IF(C500="","",MAX($A$1:A499)+1)</f>
        <v/>
      </c>
      <c r="B500" s="3" t="str">
        <f>IFERROR(INDEX(ARTICULOS!$B:$B,MATCH(C500,ARTICULOS!$C:$C,0)),"")</f>
        <v/>
      </c>
      <c r="E500" s="3" t="str">
        <f>IF(C500="","",INDEX(ARTICULOS!$P:$P,MATCH($C500,ARTICULOS!$Q:$Q,0)))</f>
        <v/>
      </c>
      <c r="F500" t="str">
        <f t="shared" si="7"/>
        <v/>
      </c>
    </row>
    <row r="501" spans="1:6" x14ac:dyDescent="0.25">
      <c r="A501" s="3" t="str">
        <f>IF(C501="","",MAX($A$1:A500)+1)</f>
        <v/>
      </c>
      <c r="B501" s="3" t="str">
        <f>IFERROR(INDEX(ARTICULOS!$B:$B,MATCH(C501,ARTICULOS!$C:$C,0)),"")</f>
        <v/>
      </c>
      <c r="E501" s="3" t="str">
        <f>IF(C501="","",INDEX(ARTICULOS!$P:$P,MATCH($C501,ARTICULOS!$Q:$Q,0)))</f>
        <v/>
      </c>
      <c r="F501" t="str">
        <f t="shared" si="7"/>
        <v/>
      </c>
    </row>
    <row r="502" spans="1:6" x14ac:dyDescent="0.25">
      <c r="A502" s="3" t="str">
        <f>IF(C502="","",MAX($A$1:A501)+1)</f>
        <v/>
      </c>
      <c r="B502" s="3" t="str">
        <f>IFERROR(INDEX(ARTICULOS!$B:$B,MATCH(C502,ARTICULOS!$C:$C,0)),"")</f>
        <v/>
      </c>
      <c r="E502" s="3" t="str">
        <f>IF(C502="","",INDEX(ARTICULOS!$P:$P,MATCH($C502,ARTICULOS!$Q:$Q,0)))</f>
        <v/>
      </c>
      <c r="F502" t="str">
        <f t="shared" si="7"/>
        <v/>
      </c>
    </row>
    <row r="503" spans="1:6" x14ac:dyDescent="0.25">
      <c r="A503" s="3" t="str">
        <f>IF(C503="","",MAX($A$1:A502)+1)</f>
        <v/>
      </c>
      <c r="B503" s="3" t="str">
        <f>IFERROR(INDEX(ARTICULOS!$B:$B,MATCH(C503,ARTICULOS!$C:$C,0)),"")</f>
        <v/>
      </c>
      <c r="E503" s="3" t="str">
        <f>IF(C503="","",INDEX(ARTICULOS!$P:$P,MATCH($C503,ARTICULOS!$Q:$Q,0)))</f>
        <v/>
      </c>
      <c r="F503" t="str">
        <f t="shared" si="7"/>
        <v/>
      </c>
    </row>
    <row r="504" spans="1:6" x14ac:dyDescent="0.25">
      <c r="A504" s="3" t="str">
        <f>IF(C504="","",MAX($A$1:A503)+1)</f>
        <v/>
      </c>
      <c r="B504" s="3" t="str">
        <f>IFERROR(INDEX(ARTICULOS!$B:$B,MATCH(C504,ARTICULOS!$C:$C,0)),"")</f>
        <v/>
      </c>
      <c r="E504" s="3" t="str">
        <f>IF(C504="","",INDEX(ARTICULOS!$P:$P,MATCH($C504,ARTICULOS!$Q:$Q,0)))</f>
        <v/>
      </c>
      <c r="F504" t="str">
        <f t="shared" si="7"/>
        <v/>
      </c>
    </row>
    <row r="505" spans="1:6" x14ac:dyDescent="0.25">
      <c r="A505" s="3" t="str">
        <f>IF(C505="","",MAX($A$1:A504)+1)</f>
        <v/>
      </c>
      <c r="B505" s="3" t="str">
        <f>IFERROR(INDEX(ARTICULOS!$B:$B,MATCH(C505,ARTICULOS!$C:$C,0)),"")</f>
        <v/>
      </c>
      <c r="E505" s="3" t="str">
        <f>IF(C505="","",INDEX(ARTICULOS!$P:$P,MATCH($C505,ARTICULOS!$Q:$Q,0)))</f>
        <v/>
      </c>
      <c r="F505" t="str">
        <f t="shared" si="7"/>
        <v/>
      </c>
    </row>
    <row r="506" spans="1:6" x14ac:dyDescent="0.25">
      <c r="A506" s="3" t="str">
        <f>IF(C506="","",MAX($A$1:A505)+1)</f>
        <v/>
      </c>
      <c r="B506" s="3" t="str">
        <f>IFERROR(INDEX(ARTICULOS!$B:$B,MATCH(C506,ARTICULOS!$C:$C,0)),"")</f>
        <v/>
      </c>
      <c r="E506" s="3" t="str">
        <f>IF(C506="","",INDEX(ARTICULOS!$P:$P,MATCH($C506,ARTICULOS!$Q:$Q,0)))</f>
        <v/>
      </c>
      <c r="F506" t="str">
        <f t="shared" si="7"/>
        <v/>
      </c>
    </row>
    <row r="507" spans="1:6" x14ac:dyDescent="0.25">
      <c r="A507" s="3" t="str">
        <f>IF(C507="","",MAX($A$1:A506)+1)</f>
        <v/>
      </c>
      <c r="B507" s="3" t="str">
        <f>IFERROR(INDEX(ARTICULOS!$B:$B,MATCH(C507,ARTICULOS!$C:$C,0)),"")</f>
        <v/>
      </c>
      <c r="E507" s="3" t="str">
        <f>IF(C507="","",INDEX(ARTICULOS!$P:$P,MATCH($C507,ARTICULOS!$Q:$Q,0)))</f>
        <v/>
      </c>
      <c r="F507" t="str">
        <f t="shared" si="7"/>
        <v/>
      </c>
    </row>
    <row r="508" spans="1:6" x14ac:dyDescent="0.25">
      <c r="A508" s="3" t="str">
        <f>IF(C508="","",MAX($A$1:A507)+1)</f>
        <v/>
      </c>
      <c r="B508" s="3" t="str">
        <f>IFERROR(INDEX(ARTICULOS!$B:$B,MATCH(C508,ARTICULOS!$C:$C,0)),"")</f>
        <v/>
      </c>
      <c r="E508" s="3" t="str">
        <f>IF(C508="","",INDEX(ARTICULOS!$P:$P,MATCH($C508,ARTICULOS!$Q:$Q,0)))</f>
        <v/>
      </c>
      <c r="F508" t="str">
        <f t="shared" si="7"/>
        <v/>
      </c>
    </row>
    <row r="509" spans="1:6" x14ac:dyDescent="0.25">
      <c r="A509" s="3" t="str">
        <f>IF(C509="","",MAX($A$1:A508)+1)</f>
        <v/>
      </c>
      <c r="B509" s="3" t="str">
        <f>IFERROR(INDEX(ARTICULOS!$B:$B,MATCH(C509,ARTICULOS!$C:$C,0)),"")</f>
        <v/>
      </c>
      <c r="E509" s="3" t="str">
        <f>IF(C509="","",INDEX(ARTICULOS!$P:$P,MATCH($C509,ARTICULOS!$Q:$Q,0)))</f>
        <v/>
      </c>
      <c r="F509" t="str">
        <f t="shared" si="7"/>
        <v/>
      </c>
    </row>
    <row r="510" spans="1:6" x14ac:dyDescent="0.25">
      <c r="A510" s="3" t="str">
        <f>IF(C510="","",MAX($A$1:A509)+1)</f>
        <v/>
      </c>
      <c r="B510" s="3" t="str">
        <f>IFERROR(INDEX(ARTICULOS!$B:$B,MATCH(C510,ARTICULOS!$C:$C,0)),"")</f>
        <v/>
      </c>
      <c r="E510" s="3" t="str">
        <f>IF(C510="","",INDEX(ARTICULOS!$P:$P,MATCH($C510,ARTICULOS!$Q:$Q,0)))</f>
        <v/>
      </c>
      <c r="F510" t="str">
        <f t="shared" si="7"/>
        <v/>
      </c>
    </row>
    <row r="511" spans="1:6" x14ac:dyDescent="0.25">
      <c r="A511" s="3" t="str">
        <f>IF(C511="","",MAX($A$1:A510)+1)</f>
        <v/>
      </c>
      <c r="B511" s="3" t="str">
        <f>IFERROR(INDEX(ARTICULOS!$B:$B,MATCH(C511,ARTICULOS!$C:$C,0)),"")</f>
        <v/>
      </c>
      <c r="E511" s="3" t="str">
        <f>IF(C511="","",INDEX(ARTICULOS!$P:$P,MATCH($C511,ARTICULOS!$Q:$Q,0)))</f>
        <v/>
      </c>
      <c r="F511" t="str">
        <f t="shared" si="7"/>
        <v/>
      </c>
    </row>
    <row r="512" spans="1:6" x14ac:dyDescent="0.25">
      <c r="A512" s="3" t="str">
        <f>IF(C512="","",MAX($A$1:A511)+1)</f>
        <v/>
      </c>
      <c r="B512" s="3" t="str">
        <f>IFERROR(INDEX(ARTICULOS!$B:$B,MATCH(C512,ARTICULOS!$C:$C,0)),"")</f>
        <v/>
      </c>
      <c r="E512" s="3" t="str">
        <f>IF(C512="","",INDEX(ARTICULOS!$P:$P,MATCH($C512,ARTICULOS!$Q:$Q,0)))</f>
        <v/>
      </c>
      <c r="F512" t="str">
        <f t="shared" si="7"/>
        <v/>
      </c>
    </row>
    <row r="513" spans="1:6" x14ac:dyDescent="0.25">
      <c r="A513" s="3" t="str">
        <f>IF(C513="","",MAX($A$1:A512)+1)</f>
        <v/>
      </c>
      <c r="B513" s="3" t="str">
        <f>IFERROR(INDEX(ARTICULOS!$B:$B,MATCH(C513,ARTICULOS!$C:$C,0)),"")</f>
        <v/>
      </c>
      <c r="E513" s="3" t="str">
        <f>IF(C513="","",INDEX(ARTICULOS!$P:$P,MATCH($C513,ARTICULOS!$Q:$Q,0)))</f>
        <v/>
      </c>
      <c r="F513" t="str">
        <f t="shared" si="7"/>
        <v/>
      </c>
    </row>
    <row r="514" spans="1:6" x14ac:dyDescent="0.25">
      <c r="A514" s="3" t="str">
        <f>IF(C514="","",MAX($A$1:A513)+1)</f>
        <v/>
      </c>
      <c r="B514" s="3" t="str">
        <f>IFERROR(INDEX(ARTICULOS!$B:$B,MATCH(C514,ARTICULOS!$C:$C,0)),"")</f>
        <v/>
      </c>
      <c r="E514" s="3" t="str">
        <f>IF(C514="","",INDEX(ARTICULOS!$P:$P,MATCH($C514,ARTICULOS!$Q:$Q,0)))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IF(C515="","",INDEX(ARTICULOS!$P:$P,MATCH($C515,ARTICULOS!$Q:$Q,0)))</f>
        <v/>
      </c>
      <c r="F515" t="str">
        <f t="shared" si="8"/>
        <v/>
      </c>
    </row>
    <row r="516" spans="1:6" x14ac:dyDescent="0.25">
      <c r="A516" s="3" t="str">
        <f>IF(C516="","",MAX($A$1:A515)+1)</f>
        <v/>
      </c>
      <c r="B516" s="3" t="str">
        <f>IFERROR(INDEX(ARTICULOS!$B:$B,MATCH(C516,ARTICULOS!$C:$C,0)),"")</f>
        <v/>
      </c>
      <c r="E516" s="3" t="str">
        <f>IF(C516="","",INDEX(ARTICULOS!$P:$P,MATCH($C516,ARTICULOS!$Q:$Q,0)))</f>
        <v/>
      </c>
      <c r="F516" t="str">
        <f t="shared" si="8"/>
        <v/>
      </c>
    </row>
    <row r="517" spans="1:6" x14ac:dyDescent="0.25">
      <c r="A517" s="3" t="str">
        <f>IF(C517="","",MAX($A$1:A516)+1)</f>
        <v/>
      </c>
      <c r="B517" s="3" t="str">
        <f>IFERROR(INDEX(ARTICULOS!$B:$B,MATCH(C517,ARTICULOS!$C:$C,0)),"")</f>
        <v/>
      </c>
      <c r="E517" s="3" t="str">
        <f>IF(C517="","",INDEX(ARTICULOS!$P:$P,MATCH($C517,ARTICULOS!$Q:$Q,0)))</f>
        <v/>
      </c>
      <c r="F517" t="str">
        <f t="shared" si="8"/>
        <v/>
      </c>
    </row>
    <row r="518" spans="1:6" x14ac:dyDescent="0.25">
      <c r="A518" s="3" t="str">
        <f>IF(C518="","",MAX($A$1:A517)+1)</f>
        <v/>
      </c>
      <c r="B518" s="3" t="str">
        <f>IFERROR(INDEX(ARTICULOS!$B:$B,MATCH(C518,ARTICULOS!$C:$C,0)),"")</f>
        <v/>
      </c>
      <c r="E518" s="3" t="str">
        <f>IF(C518="","",INDEX(ARTICULOS!$P:$P,MATCH($C518,ARTICULOS!$Q:$Q,0)))</f>
        <v/>
      </c>
      <c r="F518" t="str">
        <f t="shared" si="8"/>
        <v/>
      </c>
    </row>
    <row r="519" spans="1:6" x14ac:dyDescent="0.25">
      <c r="A519" s="3" t="str">
        <f>IF(C519="","",MAX($A$1:A518)+1)</f>
        <v/>
      </c>
      <c r="B519" s="3" t="str">
        <f>IFERROR(INDEX(ARTICULOS!$B:$B,MATCH(C519,ARTICULOS!$C:$C,0)),"")</f>
        <v/>
      </c>
      <c r="E519" s="3" t="str">
        <f>IF(C519="","",INDEX(ARTICULOS!$P:$P,MATCH($C519,ARTICULOS!$Q:$Q,0)))</f>
        <v/>
      </c>
      <c r="F519" t="str">
        <f t="shared" si="8"/>
        <v/>
      </c>
    </row>
    <row r="520" spans="1:6" x14ac:dyDescent="0.25">
      <c r="A520" s="3" t="str">
        <f>IF(C520="","",MAX($A$1:A519)+1)</f>
        <v/>
      </c>
      <c r="B520" s="3" t="str">
        <f>IFERROR(INDEX(ARTICULOS!$B:$B,MATCH(C520,ARTICULOS!$C:$C,0)),"")</f>
        <v/>
      </c>
      <c r="E520" s="3" t="str">
        <f>IF(C520="","",INDEX(ARTICULOS!$P:$P,MATCH($C520,ARTICULOS!$Q:$Q,0)))</f>
        <v/>
      </c>
      <c r="F520" t="str">
        <f t="shared" si="8"/>
        <v/>
      </c>
    </row>
    <row r="521" spans="1:6" x14ac:dyDescent="0.25">
      <c r="A521" s="3" t="str">
        <f>IF(C521="","",MAX($A$1:A520)+1)</f>
        <v/>
      </c>
      <c r="B521" s="3" t="str">
        <f>IFERROR(INDEX(ARTICULOS!$B:$B,MATCH(C521,ARTICULOS!$C:$C,0)),"")</f>
        <v/>
      </c>
      <c r="E521" s="3" t="str">
        <f>IF(C521="","",INDEX(ARTICULOS!$P:$P,MATCH($C521,ARTICULOS!$Q:$Q,0)))</f>
        <v/>
      </c>
      <c r="F521" t="str">
        <f t="shared" si="8"/>
        <v/>
      </c>
    </row>
    <row r="522" spans="1:6" x14ac:dyDescent="0.25">
      <c r="A522" s="3" t="str">
        <f>IF(C522="","",MAX($A$1:A521)+1)</f>
        <v/>
      </c>
      <c r="B522" s="3" t="str">
        <f>IFERROR(INDEX(ARTICULOS!$B:$B,MATCH(C522,ARTICULOS!$C:$C,0)),"")</f>
        <v/>
      </c>
      <c r="E522" s="3" t="str">
        <f>IF(C522="","",INDEX(ARTICULOS!$P:$P,MATCH($C522,ARTICULOS!$Q:$Q,0)))</f>
        <v/>
      </c>
      <c r="F522" t="str">
        <f t="shared" si="8"/>
        <v/>
      </c>
    </row>
    <row r="523" spans="1:6" x14ac:dyDescent="0.25">
      <c r="A523" s="3" t="str">
        <f>IF(C523="","",MAX($A$1:A522)+1)</f>
        <v/>
      </c>
      <c r="B523" s="3" t="str">
        <f>IFERROR(INDEX(ARTICULOS!$B:$B,MATCH(C523,ARTICULOS!$C:$C,0)),"")</f>
        <v/>
      </c>
      <c r="E523" s="3" t="str">
        <f>IF(C523="","",INDEX(ARTICULOS!$P:$P,MATCH($C523,ARTICULOS!$Q:$Q,0)))</f>
        <v/>
      </c>
      <c r="F523" t="str">
        <f t="shared" si="8"/>
        <v/>
      </c>
    </row>
    <row r="524" spans="1:6" x14ac:dyDescent="0.25">
      <c r="A524" s="3" t="str">
        <f>IF(C524="","",MAX($A$1:A523)+1)</f>
        <v/>
      </c>
      <c r="B524" s="3" t="str">
        <f>IFERROR(INDEX(ARTICULOS!$B:$B,MATCH(C524,ARTICULOS!$C:$C,0)),"")</f>
        <v/>
      </c>
      <c r="E524" s="3" t="str">
        <f>IF(C524="","",INDEX(ARTICULOS!$P:$P,MATCH($C524,ARTICULOS!$Q:$Q,0)))</f>
        <v/>
      </c>
      <c r="F524" t="str">
        <f t="shared" si="8"/>
        <v/>
      </c>
    </row>
    <row r="525" spans="1:6" x14ac:dyDescent="0.25">
      <c r="A525" s="3" t="str">
        <f>IF(C525="","",MAX($A$1:A524)+1)</f>
        <v/>
      </c>
      <c r="B525" s="3" t="str">
        <f>IFERROR(INDEX(ARTICULOS!$B:$B,MATCH(C525,ARTICULOS!$C:$C,0)),"")</f>
        <v/>
      </c>
      <c r="E525" s="3" t="str">
        <f>IF(C525="","",INDEX(ARTICULOS!$P:$P,MATCH($C525,ARTICULOS!$Q:$Q,0)))</f>
        <v/>
      </c>
      <c r="F525" t="str">
        <f t="shared" si="8"/>
        <v/>
      </c>
    </row>
    <row r="526" spans="1:6" x14ac:dyDescent="0.25">
      <c r="A526" s="3" t="str">
        <f>IF(C526="","",MAX($A$1:A525)+1)</f>
        <v/>
      </c>
      <c r="B526" s="3" t="str">
        <f>IFERROR(INDEX(ARTICULOS!$B:$B,MATCH(C526,ARTICULOS!$C:$C,0)),"")</f>
        <v/>
      </c>
      <c r="E526" s="3" t="str">
        <f>IF(C526="","",INDEX(ARTICULOS!$P:$P,MATCH($C526,ARTICULOS!$Q:$Q,0)))</f>
        <v/>
      </c>
      <c r="F526" t="str">
        <f t="shared" si="8"/>
        <v/>
      </c>
    </row>
    <row r="527" spans="1:6" x14ac:dyDescent="0.25">
      <c r="A527" s="3" t="str">
        <f>IF(C527="","",MAX($A$1:A526)+1)</f>
        <v/>
      </c>
      <c r="B527" s="3" t="str">
        <f>IFERROR(INDEX(ARTICULOS!$B:$B,MATCH(C527,ARTICULOS!$C:$C,0)),"")</f>
        <v/>
      </c>
      <c r="E527" s="3" t="str">
        <f>IF(C527="","",INDEX(ARTICULOS!$P:$P,MATCH($C527,ARTICULOS!$Q:$Q,0)))</f>
        <v/>
      </c>
      <c r="F527" t="str">
        <f t="shared" si="8"/>
        <v/>
      </c>
    </row>
    <row r="528" spans="1:6" x14ac:dyDescent="0.25">
      <c r="A528" s="3" t="str">
        <f>IF(C528="","",MAX($A$1:A527)+1)</f>
        <v/>
      </c>
      <c r="B528" s="3" t="str">
        <f>IFERROR(INDEX(ARTICULOS!$B:$B,MATCH(C528,ARTICULOS!$C:$C,0)),"")</f>
        <v/>
      </c>
      <c r="E528" s="3" t="str">
        <f>IF(C528="","",INDEX(ARTICULOS!$P:$P,MATCH($C528,ARTICULOS!$Q:$Q,0)))</f>
        <v/>
      </c>
      <c r="F528" t="str">
        <f t="shared" si="8"/>
        <v/>
      </c>
    </row>
    <row r="529" spans="1:6" x14ac:dyDescent="0.25">
      <c r="A529" s="3" t="str">
        <f>IF(C529="","",MAX($A$1:A528)+1)</f>
        <v/>
      </c>
      <c r="B529" s="3" t="str">
        <f>IFERROR(INDEX(ARTICULOS!$B:$B,MATCH(C529,ARTICULOS!$C:$C,0)),"")</f>
        <v/>
      </c>
      <c r="E529" s="3" t="str">
        <f>IF(C529="","",INDEX(ARTICULOS!$P:$P,MATCH($C529,ARTICULOS!$Q:$Q,0)))</f>
        <v/>
      </c>
      <c r="F529" t="str">
        <f t="shared" si="8"/>
        <v/>
      </c>
    </row>
    <row r="530" spans="1:6" x14ac:dyDescent="0.25">
      <c r="A530" s="3" t="str">
        <f>IF(C530="","",MAX($A$1:A529)+1)</f>
        <v/>
      </c>
      <c r="B530" s="3" t="str">
        <f>IFERROR(INDEX(ARTICULOS!$B:$B,MATCH(C530,ARTICULOS!$C:$C,0)),"")</f>
        <v/>
      </c>
      <c r="E530" s="3" t="str">
        <f>IF(C530="","",INDEX(ARTICULOS!$P:$P,MATCH($C530,ARTICULOS!$Q:$Q,0)))</f>
        <v/>
      </c>
      <c r="F530" t="str">
        <f t="shared" si="8"/>
        <v/>
      </c>
    </row>
    <row r="531" spans="1:6" x14ac:dyDescent="0.25">
      <c r="A531" s="3" t="str">
        <f>IF(C531="","",MAX($A$1:A530)+1)</f>
        <v/>
      </c>
      <c r="B531" s="3" t="str">
        <f>IFERROR(INDEX(ARTICULOS!$B:$B,MATCH(C531,ARTICULOS!$C:$C,0)),"")</f>
        <v/>
      </c>
      <c r="E531" s="3" t="str">
        <f>IF(C531="","",INDEX(ARTICULOS!$P:$P,MATCH($C531,ARTICULOS!$Q:$Q,0)))</f>
        <v/>
      </c>
      <c r="F531" t="str">
        <f t="shared" si="8"/>
        <v/>
      </c>
    </row>
    <row r="532" spans="1:6" x14ac:dyDescent="0.25">
      <c r="A532" s="3" t="str">
        <f>IF(C532="","",MAX($A$1:A531)+1)</f>
        <v/>
      </c>
      <c r="B532" s="3" t="str">
        <f>IFERROR(INDEX(ARTICULOS!$B:$B,MATCH(C532,ARTICULOS!$C:$C,0)),"")</f>
        <v/>
      </c>
      <c r="E532" s="3" t="str">
        <f>IF(C532="","",INDEX(ARTICULOS!$P:$P,MATCH($C532,ARTICULOS!$Q:$Q,0)))</f>
        <v/>
      </c>
      <c r="F532" t="str">
        <f t="shared" si="8"/>
        <v/>
      </c>
    </row>
    <row r="533" spans="1:6" x14ac:dyDescent="0.25">
      <c r="A533" s="3" t="str">
        <f>IF(C533="","",MAX($A$1:A532)+1)</f>
        <v/>
      </c>
      <c r="B533" s="3" t="str">
        <f>IFERROR(INDEX(ARTICULOS!$B:$B,MATCH(C533,ARTICULOS!$C:$C,0)),"")</f>
        <v/>
      </c>
      <c r="E533" s="3" t="str">
        <f>IF(C533="","",INDEX(ARTICULOS!$P:$P,MATCH($C533,ARTICULOS!$Q:$Q,0)))</f>
        <v/>
      </c>
      <c r="F533" t="str">
        <f t="shared" si="8"/>
        <v/>
      </c>
    </row>
    <row r="534" spans="1:6" x14ac:dyDescent="0.25">
      <c r="A534" s="3" t="str">
        <f>IF(C534="","",MAX($A$1:A533)+1)</f>
        <v/>
      </c>
      <c r="B534" s="3" t="str">
        <f>IFERROR(INDEX(ARTICULOS!$B:$B,MATCH(C534,ARTICULOS!$C:$C,0)),"")</f>
        <v/>
      </c>
      <c r="E534" s="3" t="str">
        <f>IF(C534="","",INDEX(ARTICULOS!$P:$P,MATCH($C534,ARTICULOS!$Q:$Q,0)))</f>
        <v/>
      </c>
      <c r="F534" t="str">
        <f t="shared" si="8"/>
        <v/>
      </c>
    </row>
    <row r="535" spans="1:6" x14ac:dyDescent="0.25">
      <c r="A535" s="3" t="str">
        <f>IF(C535="","",MAX($A$1:A534)+1)</f>
        <v/>
      </c>
      <c r="B535" s="3" t="str">
        <f>IFERROR(INDEX(ARTICULOS!$B:$B,MATCH(C535,ARTICULOS!$C:$C,0)),"")</f>
        <v/>
      </c>
      <c r="E535" s="3" t="str">
        <f>IF(C535="","",INDEX(ARTICULOS!$P:$P,MATCH($C535,ARTICULOS!$Q:$Q,0)))</f>
        <v/>
      </c>
      <c r="F535" t="str">
        <f t="shared" si="8"/>
        <v/>
      </c>
    </row>
    <row r="536" spans="1:6" x14ac:dyDescent="0.25">
      <c r="A536" s="3" t="str">
        <f>IF(C536="","",MAX($A$1:A535)+1)</f>
        <v/>
      </c>
      <c r="B536" s="3" t="str">
        <f>IFERROR(INDEX(ARTICULOS!$B:$B,MATCH(C536,ARTICULOS!$C:$C,0)),"")</f>
        <v/>
      </c>
      <c r="E536" s="3" t="str">
        <f>IF(C536="","",INDEX(ARTICULOS!$P:$P,MATCH($C536,ARTICULOS!$Q:$Q,0)))</f>
        <v/>
      </c>
      <c r="F536" t="str">
        <f t="shared" si="8"/>
        <v/>
      </c>
    </row>
    <row r="537" spans="1:6" x14ac:dyDescent="0.25">
      <c r="A537" s="3" t="str">
        <f>IF(C537="","",MAX($A$1:A536)+1)</f>
        <v/>
      </c>
      <c r="B537" s="3" t="str">
        <f>IFERROR(INDEX(ARTICULOS!$B:$B,MATCH(C537,ARTICULOS!$C:$C,0)),"")</f>
        <v/>
      </c>
      <c r="E537" s="3" t="str">
        <f>IF(C537="","",INDEX(ARTICULOS!$P:$P,MATCH($C537,ARTICULOS!$Q:$Q,0)))</f>
        <v/>
      </c>
      <c r="F537" t="str">
        <f t="shared" si="8"/>
        <v/>
      </c>
    </row>
    <row r="538" spans="1:6" x14ac:dyDescent="0.25">
      <c r="A538" s="3" t="str">
        <f>IF(C538="","",MAX($A$1:A537)+1)</f>
        <v/>
      </c>
      <c r="B538" s="3" t="str">
        <f>IFERROR(INDEX(ARTICULOS!$B:$B,MATCH(C538,ARTICULOS!$C:$C,0)),"")</f>
        <v/>
      </c>
      <c r="E538" s="3" t="str">
        <f>IF(C538="","",INDEX(ARTICULOS!$P:$P,MATCH($C538,ARTICULOS!$Q:$Q,0)))</f>
        <v/>
      </c>
      <c r="F538" t="str">
        <f t="shared" si="8"/>
        <v/>
      </c>
    </row>
    <row r="539" spans="1:6" x14ac:dyDescent="0.25">
      <c r="A539" s="3" t="str">
        <f>IF(C539="","",MAX($A$1:A538)+1)</f>
        <v/>
      </c>
      <c r="B539" s="3" t="str">
        <f>IFERROR(INDEX(ARTICULOS!$B:$B,MATCH(C539,ARTICULOS!$C:$C,0)),"")</f>
        <v/>
      </c>
      <c r="E539" s="3" t="str">
        <f>IF(C539="","",INDEX(ARTICULOS!$P:$P,MATCH($C539,ARTICULOS!$Q:$Q,0)))</f>
        <v/>
      </c>
      <c r="F539" t="str">
        <f t="shared" si="8"/>
        <v/>
      </c>
    </row>
    <row r="540" spans="1:6" x14ac:dyDescent="0.25">
      <c r="A540" s="3" t="str">
        <f>IF(C540="","",MAX($A$1:A539)+1)</f>
        <v/>
      </c>
      <c r="B540" s="3" t="str">
        <f>IFERROR(INDEX(ARTICULOS!$B:$B,MATCH(C540,ARTICULOS!$C:$C,0)),"")</f>
        <v/>
      </c>
      <c r="E540" s="3" t="str">
        <f>IF(C540="","",INDEX(ARTICULOS!$P:$P,MATCH($C540,ARTICULOS!$Q:$Q,0)))</f>
        <v/>
      </c>
      <c r="F540" t="str">
        <f t="shared" si="8"/>
        <v/>
      </c>
    </row>
    <row r="541" spans="1:6" x14ac:dyDescent="0.25">
      <c r="A541" s="3" t="str">
        <f>IF(C541="","",MAX($A$1:A540)+1)</f>
        <v/>
      </c>
      <c r="B541" s="3" t="str">
        <f>IFERROR(INDEX(ARTICULOS!$B:$B,MATCH(C541,ARTICULOS!$C:$C,0)),"")</f>
        <v/>
      </c>
      <c r="E541" s="3" t="str">
        <f>IF(C541="","",INDEX(ARTICULOS!$P:$P,MATCH($C541,ARTICULOS!$Q:$Q,0)))</f>
        <v/>
      </c>
      <c r="F541" t="str">
        <f t="shared" si="8"/>
        <v/>
      </c>
    </row>
    <row r="542" spans="1:6" x14ac:dyDescent="0.25">
      <c r="A542" s="3" t="str">
        <f>IF(C542="","",MAX($A$1:A541)+1)</f>
        <v/>
      </c>
      <c r="B542" s="3" t="str">
        <f>IFERROR(INDEX(ARTICULOS!$B:$B,MATCH(C542,ARTICULOS!$C:$C,0)),"")</f>
        <v/>
      </c>
      <c r="E542" s="3" t="str">
        <f>IF(C542="","",INDEX(ARTICULOS!$P:$P,MATCH($C542,ARTICULOS!$Q:$Q,0)))</f>
        <v/>
      </c>
      <c r="F542" t="str">
        <f t="shared" si="8"/>
        <v/>
      </c>
    </row>
    <row r="543" spans="1:6" x14ac:dyDescent="0.25">
      <c r="A543" s="3" t="str">
        <f>IF(C543="","",MAX($A$1:A542)+1)</f>
        <v/>
      </c>
      <c r="B543" s="3" t="str">
        <f>IFERROR(INDEX(ARTICULOS!$B:$B,MATCH(C543,ARTICULOS!$C:$C,0)),"")</f>
        <v/>
      </c>
      <c r="E543" s="3" t="str">
        <f>IF(C543="","",INDEX(ARTICULOS!$P:$P,MATCH($C543,ARTICULOS!$Q:$Q,0)))</f>
        <v/>
      </c>
      <c r="F543" t="str">
        <f t="shared" si="8"/>
        <v/>
      </c>
    </row>
    <row r="544" spans="1:6" x14ac:dyDescent="0.25">
      <c r="A544" s="3" t="str">
        <f>IF(C544="","",MAX($A$1:A543)+1)</f>
        <v/>
      </c>
      <c r="B544" s="3" t="str">
        <f>IFERROR(INDEX(ARTICULOS!$B:$B,MATCH(C544,ARTICULOS!$C:$C,0)),"")</f>
        <v/>
      </c>
      <c r="E544" s="3" t="str">
        <f>IF(C544="","",INDEX(ARTICULOS!$P:$P,MATCH($C544,ARTICULOS!$Q:$Q,0)))</f>
        <v/>
      </c>
      <c r="F544" t="str">
        <f t="shared" si="8"/>
        <v/>
      </c>
    </row>
    <row r="545" spans="1:6" x14ac:dyDescent="0.25">
      <c r="A545" s="3" t="str">
        <f>IF(C545="","",MAX($A$1:A544)+1)</f>
        <v/>
      </c>
      <c r="B545" s="3" t="str">
        <f>IFERROR(INDEX(ARTICULOS!$B:$B,MATCH(C545,ARTICULOS!$C:$C,0)),"")</f>
        <v/>
      </c>
      <c r="E545" s="3" t="str">
        <f>IF(C545="","",INDEX(ARTICULOS!$P:$P,MATCH($C545,ARTICULOS!$Q:$Q,0)))</f>
        <v/>
      </c>
      <c r="F545" t="str">
        <f t="shared" si="8"/>
        <v/>
      </c>
    </row>
    <row r="546" spans="1:6" x14ac:dyDescent="0.25">
      <c r="A546" s="3" t="str">
        <f>IF(C546="","",MAX($A$1:A545)+1)</f>
        <v/>
      </c>
      <c r="B546" s="3" t="str">
        <f>IFERROR(INDEX(ARTICULOS!$B:$B,MATCH(C546,ARTICULOS!$C:$C,0)),"")</f>
        <v/>
      </c>
      <c r="E546" s="3" t="str">
        <f>IF(C546="","",INDEX(ARTICULOS!$P:$P,MATCH($C546,ARTICULOS!$Q:$Q,0)))</f>
        <v/>
      </c>
      <c r="F546" t="str">
        <f t="shared" si="8"/>
        <v/>
      </c>
    </row>
    <row r="547" spans="1:6" x14ac:dyDescent="0.25">
      <c r="A547" s="3" t="str">
        <f>IF(C547="","",MAX($A$1:A546)+1)</f>
        <v/>
      </c>
      <c r="B547" s="3" t="str">
        <f>IFERROR(INDEX(ARTICULOS!$B:$B,MATCH(C547,ARTICULOS!$C:$C,0)),"")</f>
        <v/>
      </c>
      <c r="E547" s="3" t="str">
        <f>IF(C547="","",INDEX(ARTICULOS!$P:$P,MATCH($C547,ARTICULOS!$Q:$Q,0)))</f>
        <v/>
      </c>
      <c r="F547" t="str">
        <f t="shared" si="8"/>
        <v/>
      </c>
    </row>
    <row r="548" spans="1:6" x14ac:dyDescent="0.25">
      <c r="A548" s="3" t="str">
        <f>IF(C548="","",MAX($A$1:A547)+1)</f>
        <v/>
      </c>
      <c r="B548" s="3" t="str">
        <f>IFERROR(INDEX(ARTICULOS!$B:$B,MATCH(C548,ARTICULOS!$C:$C,0)),"")</f>
        <v/>
      </c>
      <c r="E548" s="3" t="str">
        <f>IF(C548="","",INDEX(ARTICULOS!$P:$P,MATCH($C548,ARTICULOS!$Q:$Q,0)))</f>
        <v/>
      </c>
      <c r="F548" t="str">
        <f t="shared" si="8"/>
        <v/>
      </c>
    </row>
    <row r="549" spans="1:6" x14ac:dyDescent="0.25">
      <c r="A549" s="3" t="str">
        <f>IF(C549="","",MAX($A$1:A548)+1)</f>
        <v/>
      </c>
      <c r="B549" s="3" t="str">
        <f>IFERROR(INDEX(ARTICULOS!$B:$B,MATCH(C549,ARTICULOS!$C:$C,0)),"")</f>
        <v/>
      </c>
      <c r="E549" s="3" t="str">
        <f>IF(C549="","",INDEX(ARTICULOS!$P:$P,MATCH($C549,ARTICULOS!$Q:$Q,0)))</f>
        <v/>
      </c>
      <c r="F549" t="str">
        <f t="shared" si="8"/>
        <v/>
      </c>
    </row>
    <row r="550" spans="1:6" x14ac:dyDescent="0.25">
      <c r="A550" s="3" t="str">
        <f>IF(C550="","",MAX($A$1:A549)+1)</f>
        <v/>
      </c>
      <c r="B550" s="3" t="str">
        <f>IFERROR(INDEX(ARTICULOS!$B:$B,MATCH(C550,ARTICULOS!$C:$C,0)),"")</f>
        <v/>
      </c>
      <c r="E550" s="3" t="str">
        <f>IF(C550="","",INDEX(ARTICULOS!$P:$P,MATCH($C550,ARTICULOS!$Q:$Q,0)))</f>
        <v/>
      </c>
      <c r="F550" t="str">
        <f t="shared" si="8"/>
        <v/>
      </c>
    </row>
    <row r="551" spans="1:6" x14ac:dyDescent="0.25">
      <c r="A551" s="3" t="str">
        <f>IF(C551="","",MAX($A$1:A550)+1)</f>
        <v/>
      </c>
      <c r="B551" s="3" t="str">
        <f>IFERROR(INDEX(ARTICULOS!$B:$B,MATCH(C551,ARTICULOS!$C:$C,0)),"")</f>
        <v/>
      </c>
      <c r="E551" s="3" t="str">
        <f>IF(C551="","",INDEX(ARTICULOS!$P:$P,MATCH($C551,ARTICULOS!$Q:$Q,0)))</f>
        <v/>
      </c>
      <c r="F551" t="str">
        <f t="shared" si="8"/>
        <v/>
      </c>
    </row>
    <row r="552" spans="1:6" x14ac:dyDescent="0.25">
      <c r="A552" s="3" t="str">
        <f>IF(C552="","",MAX($A$1:A551)+1)</f>
        <v/>
      </c>
      <c r="B552" s="3" t="str">
        <f>IFERROR(INDEX(ARTICULOS!$B:$B,MATCH(C552,ARTICULOS!$C:$C,0)),"")</f>
        <v/>
      </c>
      <c r="E552" s="3" t="str">
        <f>IF(C552="","",INDEX(ARTICULOS!$P:$P,MATCH($C552,ARTICULOS!$Q:$Q,0)))</f>
        <v/>
      </c>
      <c r="F552" t="str">
        <f t="shared" si="8"/>
        <v/>
      </c>
    </row>
    <row r="553" spans="1:6" x14ac:dyDescent="0.25">
      <c r="A553" s="3" t="str">
        <f>IF(C553="","",MAX($A$1:A552)+1)</f>
        <v/>
      </c>
      <c r="B553" s="3" t="str">
        <f>IFERROR(INDEX(ARTICULOS!$B:$B,MATCH(C553,ARTICULOS!$C:$C,0)),"")</f>
        <v/>
      </c>
      <c r="E553" s="3" t="str">
        <f>IF(C553="","",INDEX(ARTICULOS!$P:$P,MATCH($C553,ARTICULOS!$Q:$Q,0)))</f>
        <v/>
      </c>
      <c r="F553" t="str">
        <f t="shared" si="8"/>
        <v/>
      </c>
    </row>
    <row r="554" spans="1:6" x14ac:dyDescent="0.25">
      <c r="A554" s="3" t="str">
        <f>IF(C554="","",MAX($A$1:A553)+1)</f>
        <v/>
      </c>
      <c r="B554" s="3" t="str">
        <f>IFERROR(INDEX(ARTICULOS!$B:$B,MATCH(C554,ARTICULOS!$C:$C,0)),"")</f>
        <v/>
      </c>
      <c r="E554" s="3" t="str">
        <f>IF(C554="","",INDEX(ARTICULOS!$P:$P,MATCH($C554,ARTICULOS!$Q:$Q,0)))</f>
        <v/>
      </c>
      <c r="F554" t="str">
        <f t="shared" si="8"/>
        <v/>
      </c>
    </row>
    <row r="555" spans="1:6" x14ac:dyDescent="0.25">
      <c r="A555" s="3" t="str">
        <f>IF(C555="","",MAX($A$1:A554)+1)</f>
        <v/>
      </c>
      <c r="B555" s="3" t="str">
        <f>IFERROR(INDEX(ARTICULOS!$B:$B,MATCH(C555,ARTICULOS!$C:$C,0)),"")</f>
        <v/>
      </c>
      <c r="E555" s="3" t="str">
        <f>IF(C555="","",INDEX(ARTICULOS!$P:$P,MATCH($C555,ARTICULOS!$Q:$Q,0)))</f>
        <v/>
      </c>
      <c r="F555" t="str">
        <f t="shared" si="8"/>
        <v/>
      </c>
    </row>
    <row r="556" spans="1:6" x14ac:dyDescent="0.25">
      <c r="A556" s="3" t="str">
        <f>IF(C556="","",MAX($A$1:A555)+1)</f>
        <v/>
      </c>
      <c r="B556" s="3" t="str">
        <f>IFERROR(INDEX(ARTICULOS!$B:$B,MATCH(C556,ARTICULOS!$C:$C,0)),"")</f>
        <v/>
      </c>
      <c r="E556" s="3" t="str">
        <f>IF(C556="","",INDEX(ARTICULOS!$P:$P,MATCH($C556,ARTICULOS!$Q:$Q,0)))</f>
        <v/>
      </c>
      <c r="F556" t="str">
        <f t="shared" si="8"/>
        <v/>
      </c>
    </row>
    <row r="557" spans="1:6" x14ac:dyDescent="0.25">
      <c r="A557" s="3" t="str">
        <f>IF(C557="","",MAX($A$1:A556)+1)</f>
        <v/>
      </c>
      <c r="B557" s="3" t="str">
        <f>IFERROR(INDEX(ARTICULOS!$B:$B,MATCH(C557,ARTICULOS!$C:$C,0)),"")</f>
        <v/>
      </c>
      <c r="E557" s="3" t="str">
        <f>IF(C557="","",INDEX(ARTICULOS!$P:$P,MATCH($C557,ARTICULOS!$Q:$Q,0)))</f>
        <v/>
      </c>
      <c r="F557" t="str">
        <f t="shared" si="8"/>
        <v/>
      </c>
    </row>
    <row r="558" spans="1:6" x14ac:dyDescent="0.25">
      <c r="A558" s="3" t="str">
        <f>IF(C558="","",MAX($A$1:A557)+1)</f>
        <v/>
      </c>
      <c r="B558" s="3" t="str">
        <f>IFERROR(INDEX(ARTICULOS!$B:$B,MATCH(C558,ARTICULOS!$C:$C,0)),"")</f>
        <v/>
      </c>
      <c r="E558" s="3" t="str">
        <f>IF(C558="","",INDEX(ARTICULOS!$P:$P,MATCH($C558,ARTICULOS!$Q:$Q,0)))</f>
        <v/>
      </c>
      <c r="F558" t="str">
        <f t="shared" si="8"/>
        <v/>
      </c>
    </row>
    <row r="559" spans="1:6" x14ac:dyDescent="0.25">
      <c r="A559" s="3" t="str">
        <f>IF(C559="","",MAX($A$1:A558)+1)</f>
        <v/>
      </c>
      <c r="B559" s="3" t="str">
        <f>IFERROR(INDEX(ARTICULOS!$B:$B,MATCH(C559,ARTICULOS!$C:$C,0)),"")</f>
        <v/>
      </c>
      <c r="E559" s="3" t="str">
        <f>IF(C559="","",INDEX(ARTICULOS!$P:$P,MATCH($C559,ARTICULOS!$Q:$Q,0)))</f>
        <v/>
      </c>
      <c r="F559" t="str">
        <f t="shared" si="8"/>
        <v/>
      </c>
    </row>
    <row r="560" spans="1:6" x14ac:dyDescent="0.25">
      <c r="A560" s="3" t="str">
        <f>IF(C560="","",MAX($A$1:A559)+1)</f>
        <v/>
      </c>
      <c r="B560" s="3" t="str">
        <f>IFERROR(INDEX(ARTICULOS!$B:$B,MATCH(C560,ARTICULOS!$C:$C,0)),"")</f>
        <v/>
      </c>
      <c r="E560" s="3" t="str">
        <f>IF(C560="","",INDEX(ARTICULOS!$P:$P,MATCH($C560,ARTICULOS!$Q:$Q,0)))</f>
        <v/>
      </c>
      <c r="F560" t="str">
        <f t="shared" si="8"/>
        <v/>
      </c>
    </row>
    <row r="561" spans="1:6" x14ac:dyDescent="0.25">
      <c r="A561" s="3" t="str">
        <f>IF(C561="","",MAX($A$1:A560)+1)</f>
        <v/>
      </c>
      <c r="B561" s="3" t="str">
        <f>IFERROR(INDEX(ARTICULOS!$B:$B,MATCH(C561,ARTICULOS!$C:$C,0)),"")</f>
        <v/>
      </c>
      <c r="E561" s="3" t="str">
        <f>IF(C561="","",INDEX(ARTICULOS!$P:$P,MATCH($C561,ARTICULOS!$Q:$Q,0)))</f>
        <v/>
      </c>
      <c r="F561" t="str">
        <f t="shared" si="8"/>
        <v/>
      </c>
    </row>
    <row r="562" spans="1:6" x14ac:dyDescent="0.25">
      <c r="A562" s="3" t="str">
        <f>IF(C562="","",MAX($A$1:A561)+1)</f>
        <v/>
      </c>
      <c r="B562" s="3" t="str">
        <f>IFERROR(INDEX(ARTICULOS!$B:$B,MATCH(C562,ARTICULOS!$C:$C,0)),"")</f>
        <v/>
      </c>
      <c r="E562" s="3" t="str">
        <f>IF(C562="","",INDEX(ARTICULOS!$P:$P,MATCH($C562,ARTICULOS!$Q:$Q,0)))</f>
        <v/>
      </c>
      <c r="F562" t="str">
        <f t="shared" si="8"/>
        <v/>
      </c>
    </row>
    <row r="563" spans="1:6" x14ac:dyDescent="0.25">
      <c r="A563" s="3" t="str">
        <f>IF(C563="","",MAX($A$1:A562)+1)</f>
        <v/>
      </c>
      <c r="B563" s="3" t="str">
        <f>IFERROR(INDEX(ARTICULOS!$B:$B,MATCH(C563,ARTICULOS!$C:$C,0)),"")</f>
        <v/>
      </c>
      <c r="E563" s="3" t="str">
        <f>IF(C563="","",INDEX(ARTICULOS!$P:$P,MATCH($C563,ARTICULOS!$Q:$Q,0)))</f>
        <v/>
      </c>
      <c r="F563" t="str">
        <f t="shared" si="8"/>
        <v/>
      </c>
    </row>
    <row r="564" spans="1:6" x14ac:dyDescent="0.25">
      <c r="A564" s="3" t="str">
        <f>IF(C564="","",MAX($A$1:A563)+1)</f>
        <v/>
      </c>
      <c r="B564" s="3" t="str">
        <f>IFERROR(INDEX(ARTICULOS!$B:$B,MATCH(C564,ARTICULOS!$C:$C,0)),"")</f>
        <v/>
      </c>
      <c r="E564" s="3" t="str">
        <f>IF(C564="","",INDEX(ARTICULOS!$P:$P,MATCH($C564,ARTICULOS!$Q:$Q,0)))</f>
        <v/>
      </c>
      <c r="F564" t="str">
        <f t="shared" si="8"/>
        <v/>
      </c>
    </row>
    <row r="565" spans="1:6" x14ac:dyDescent="0.25">
      <c r="A565" s="3" t="str">
        <f>IF(C565="","",MAX($A$1:A564)+1)</f>
        <v/>
      </c>
      <c r="B565" s="3" t="str">
        <f>IFERROR(INDEX(ARTICULOS!$B:$B,MATCH(C565,ARTICULOS!$C:$C,0)),"")</f>
        <v/>
      </c>
      <c r="E565" s="3" t="str">
        <f>IF(C565="","",INDEX(ARTICULOS!$P:$P,MATCH($C565,ARTICULOS!$Q:$Q,0)))</f>
        <v/>
      </c>
      <c r="F565" t="str">
        <f t="shared" si="8"/>
        <v/>
      </c>
    </row>
    <row r="566" spans="1:6" x14ac:dyDescent="0.25">
      <c r="A566" s="3" t="str">
        <f>IF(C566="","",MAX($A$1:A565)+1)</f>
        <v/>
      </c>
      <c r="B566" s="3" t="str">
        <f>IFERROR(INDEX(ARTICULOS!$B:$B,MATCH(C566,ARTICULOS!$C:$C,0)),"")</f>
        <v/>
      </c>
      <c r="E566" s="3" t="str">
        <f>IF(C566="","",INDEX(ARTICULOS!$P:$P,MATCH($C566,ARTICULOS!$Q:$Q,0)))</f>
        <v/>
      </c>
      <c r="F566" t="str">
        <f t="shared" si="8"/>
        <v/>
      </c>
    </row>
    <row r="567" spans="1:6" x14ac:dyDescent="0.25">
      <c r="A567" s="3" t="str">
        <f>IF(C567="","",MAX($A$1:A566)+1)</f>
        <v/>
      </c>
      <c r="B567" s="3" t="str">
        <f>IFERROR(INDEX(ARTICULOS!$B:$B,MATCH(C567,ARTICULOS!$C:$C,0)),"")</f>
        <v/>
      </c>
      <c r="E567" s="3" t="str">
        <f>IF(C567="","",INDEX(ARTICULOS!$P:$P,MATCH($C567,ARTICULOS!$Q:$Q,0)))</f>
        <v/>
      </c>
      <c r="F567" t="str">
        <f t="shared" si="8"/>
        <v/>
      </c>
    </row>
    <row r="568" spans="1:6" x14ac:dyDescent="0.25">
      <c r="A568" s="3" t="str">
        <f>IF(C568="","",MAX($A$1:A567)+1)</f>
        <v/>
      </c>
      <c r="B568" s="3" t="str">
        <f>IFERROR(INDEX(ARTICULOS!$B:$B,MATCH(C568,ARTICULOS!$C:$C,0)),"")</f>
        <v/>
      </c>
      <c r="E568" s="3" t="str">
        <f>IF(C568="","",INDEX(ARTICULOS!$P:$P,MATCH($C568,ARTICULOS!$Q:$Q,0)))</f>
        <v/>
      </c>
      <c r="F568" t="str">
        <f t="shared" si="8"/>
        <v/>
      </c>
    </row>
    <row r="569" spans="1:6" x14ac:dyDescent="0.25">
      <c r="A569" s="3" t="str">
        <f>IF(C569="","",MAX($A$1:A568)+1)</f>
        <v/>
      </c>
      <c r="B569" s="3" t="str">
        <f>IFERROR(INDEX(ARTICULOS!$B:$B,MATCH(C569,ARTICULOS!$C:$C,0)),"")</f>
        <v/>
      </c>
      <c r="E569" s="3" t="str">
        <f>IF(C569="","",INDEX(ARTICULOS!$P:$P,MATCH($C569,ARTICULOS!$Q:$Q,0)))</f>
        <v/>
      </c>
      <c r="F569" t="str">
        <f t="shared" si="8"/>
        <v/>
      </c>
    </row>
    <row r="570" spans="1:6" x14ac:dyDescent="0.25">
      <c r="A570" s="3" t="str">
        <f>IF(C570="","",MAX($A$1:A569)+1)</f>
        <v/>
      </c>
      <c r="B570" s="3" t="str">
        <f>IFERROR(INDEX(ARTICULOS!$B:$B,MATCH(C570,ARTICULOS!$C:$C,0)),"")</f>
        <v/>
      </c>
      <c r="E570" s="3" t="str">
        <f>IF(C570="","",INDEX(ARTICULOS!$P:$P,MATCH($C570,ARTICULOS!$Q:$Q,0)))</f>
        <v/>
      </c>
      <c r="F570" t="str">
        <f t="shared" si="8"/>
        <v/>
      </c>
    </row>
    <row r="571" spans="1:6" x14ac:dyDescent="0.25">
      <c r="A571" s="3" t="str">
        <f>IF(C571="","",MAX($A$1:A570)+1)</f>
        <v/>
      </c>
      <c r="B571" s="3" t="str">
        <f>IFERROR(INDEX(ARTICULOS!$B:$B,MATCH(C571,ARTICULOS!$C:$C,0)),"")</f>
        <v/>
      </c>
      <c r="E571" s="3" t="str">
        <f>IF(C571="","",INDEX(ARTICULOS!$P:$P,MATCH($C571,ARTICULOS!$Q:$Q,0)))</f>
        <v/>
      </c>
      <c r="F571" t="str">
        <f t="shared" si="8"/>
        <v/>
      </c>
    </row>
    <row r="572" spans="1:6" x14ac:dyDescent="0.25">
      <c r="A572" s="3" t="str">
        <f>IF(C572="","",MAX($A$1:A571)+1)</f>
        <v/>
      </c>
      <c r="B572" s="3" t="str">
        <f>IFERROR(INDEX(ARTICULOS!$B:$B,MATCH(C572,ARTICULOS!$C:$C,0)),"")</f>
        <v/>
      </c>
      <c r="E572" s="3" t="str">
        <f>IF(C572="","",INDEX(ARTICULOS!$P:$P,MATCH($C572,ARTICULOS!$Q:$Q,0)))</f>
        <v/>
      </c>
      <c r="F572" t="str">
        <f t="shared" si="8"/>
        <v/>
      </c>
    </row>
    <row r="573" spans="1:6" x14ac:dyDescent="0.25">
      <c r="A573" s="3" t="str">
        <f>IF(C573="","",MAX($A$1:A572)+1)</f>
        <v/>
      </c>
      <c r="B573" s="3" t="str">
        <f>IFERROR(INDEX(ARTICULOS!$B:$B,MATCH(C573,ARTICULOS!$C:$C,0)),"")</f>
        <v/>
      </c>
      <c r="E573" s="3" t="str">
        <f>IF(C573="","",INDEX(ARTICULOS!$P:$P,MATCH($C573,ARTICULOS!$Q:$Q,0)))</f>
        <v/>
      </c>
      <c r="F573" t="str">
        <f t="shared" si="8"/>
        <v/>
      </c>
    </row>
    <row r="574" spans="1:6" x14ac:dyDescent="0.25">
      <c r="A574" s="3" t="str">
        <f>IF(C574="","",MAX($A$1:A573)+1)</f>
        <v/>
      </c>
      <c r="B574" s="3" t="str">
        <f>IFERROR(INDEX(ARTICULOS!$B:$B,MATCH(C574,ARTICULOS!$C:$C,0)),"")</f>
        <v/>
      </c>
      <c r="E574" s="3" t="str">
        <f>IF(C574="","",INDEX(ARTICULOS!$P:$P,MATCH($C574,ARTICULOS!$Q:$Q,0)))</f>
        <v/>
      </c>
      <c r="F574" t="str">
        <f t="shared" si="8"/>
        <v/>
      </c>
    </row>
    <row r="575" spans="1:6" x14ac:dyDescent="0.25">
      <c r="A575" s="3" t="str">
        <f>IF(C575="","",MAX($A$1:A574)+1)</f>
        <v/>
      </c>
      <c r="B575" s="3" t="str">
        <f>IFERROR(INDEX(ARTICULOS!$B:$B,MATCH(C575,ARTICULOS!$C:$C,0)),"")</f>
        <v/>
      </c>
      <c r="E575" s="3" t="str">
        <f>IF(C575="","",INDEX(ARTICULOS!$P:$P,MATCH($C575,ARTICULOS!$Q:$Q,0)))</f>
        <v/>
      </c>
      <c r="F575" t="str">
        <f t="shared" si="8"/>
        <v/>
      </c>
    </row>
    <row r="576" spans="1:6" x14ac:dyDescent="0.25">
      <c r="A576" s="3" t="str">
        <f>IF(C576="","",MAX($A$1:A575)+1)</f>
        <v/>
      </c>
      <c r="B576" s="3" t="str">
        <f>IFERROR(INDEX(ARTICULOS!$B:$B,MATCH(C576,ARTICULOS!$C:$C,0)),"")</f>
        <v/>
      </c>
      <c r="E576" s="3" t="str">
        <f>IF(C576="","",INDEX(ARTICULOS!$P:$P,MATCH($C576,ARTICULOS!$Q:$Q,0)))</f>
        <v/>
      </c>
      <c r="F576" t="str">
        <f t="shared" si="8"/>
        <v/>
      </c>
    </row>
    <row r="577" spans="1:6" x14ac:dyDescent="0.25">
      <c r="A577" s="3" t="str">
        <f>IF(C577="","",MAX($A$1:A576)+1)</f>
        <v/>
      </c>
      <c r="B577" s="3" t="str">
        <f>IFERROR(INDEX(ARTICULOS!$B:$B,MATCH(C577,ARTICULOS!$C:$C,0)),"")</f>
        <v/>
      </c>
      <c r="E577" s="3" t="str">
        <f>IF(C577="","",INDEX(ARTICULOS!$P:$P,MATCH($C577,ARTICULOS!$Q:$Q,0)))</f>
        <v/>
      </c>
      <c r="F577" t="str">
        <f t="shared" si="8"/>
        <v/>
      </c>
    </row>
    <row r="578" spans="1:6" x14ac:dyDescent="0.25">
      <c r="A578" s="3" t="str">
        <f>IF(C578="","",MAX($A$1:A577)+1)</f>
        <v/>
      </c>
      <c r="B578" s="3" t="str">
        <f>IFERROR(INDEX(ARTICULOS!$B:$B,MATCH(C578,ARTICULOS!$C:$C,0)),"")</f>
        <v/>
      </c>
      <c r="E578" s="3" t="str">
        <f>IF(C578="","",INDEX(ARTICULOS!$P:$P,MATCH($C578,ARTICULOS!$Q:$Q,0)))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IF(C579="","",INDEX(ARTICULOS!$P:$P,MATCH($C579,ARTICULOS!$Q:$Q,0)))</f>
        <v/>
      </c>
      <c r="F579" t="str">
        <f t="shared" si="9"/>
        <v/>
      </c>
    </row>
    <row r="580" spans="1:6" x14ac:dyDescent="0.25">
      <c r="A580" s="3" t="str">
        <f>IF(C580="","",MAX($A$1:A579)+1)</f>
        <v/>
      </c>
      <c r="B580" s="3" t="str">
        <f>IFERROR(INDEX(ARTICULOS!$B:$B,MATCH(C580,ARTICULOS!$C:$C,0)),"")</f>
        <v/>
      </c>
      <c r="E580" s="3" t="str">
        <f>IF(C580="","",INDEX(ARTICULOS!$P:$P,MATCH($C580,ARTICULOS!$Q:$Q,0)))</f>
        <v/>
      </c>
      <c r="F580" t="str">
        <f t="shared" si="9"/>
        <v/>
      </c>
    </row>
    <row r="581" spans="1:6" x14ac:dyDescent="0.25">
      <c r="A581" s="3" t="str">
        <f>IF(C581="","",MAX($A$1:A580)+1)</f>
        <v/>
      </c>
      <c r="B581" s="3" t="str">
        <f>IFERROR(INDEX(ARTICULOS!$B:$B,MATCH(C581,ARTICULOS!$C:$C,0)),"")</f>
        <v/>
      </c>
      <c r="E581" s="3" t="str">
        <f>IF(C581="","",INDEX(ARTICULOS!$P:$P,MATCH($C581,ARTICULOS!$Q:$Q,0)))</f>
        <v/>
      </c>
      <c r="F581" t="str">
        <f t="shared" si="9"/>
        <v/>
      </c>
    </row>
    <row r="582" spans="1:6" x14ac:dyDescent="0.25">
      <c r="A582" s="3" t="str">
        <f>IF(C582="","",MAX($A$1:A581)+1)</f>
        <v/>
      </c>
      <c r="B582" s="3" t="str">
        <f>IFERROR(INDEX(ARTICULOS!$B:$B,MATCH(C582,ARTICULOS!$C:$C,0)),"")</f>
        <v/>
      </c>
      <c r="E582" s="3" t="str">
        <f>IF(C582="","",INDEX(ARTICULOS!$P:$P,MATCH($C582,ARTICULOS!$Q:$Q,0)))</f>
        <v/>
      </c>
      <c r="F582" t="str">
        <f t="shared" si="9"/>
        <v/>
      </c>
    </row>
    <row r="583" spans="1:6" x14ac:dyDescent="0.25">
      <c r="A583" s="3" t="str">
        <f>IF(C583="","",MAX($A$1:A582)+1)</f>
        <v/>
      </c>
      <c r="B583" s="3" t="str">
        <f>IFERROR(INDEX(ARTICULOS!$B:$B,MATCH(C583,ARTICULOS!$C:$C,0)),"")</f>
        <v/>
      </c>
      <c r="E583" s="3" t="str">
        <f>IF(C583="","",INDEX(ARTICULOS!$P:$P,MATCH($C583,ARTICULOS!$Q:$Q,0)))</f>
        <v/>
      </c>
      <c r="F583" t="str">
        <f t="shared" si="9"/>
        <v/>
      </c>
    </row>
    <row r="584" spans="1:6" x14ac:dyDescent="0.25">
      <c r="A584" s="3" t="str">
        <f>IF(C584="","",MAX($A$1:A583)+1)</f>
        <v/>
      </c>
      <c r="B584" s="3" t="str">
        <f>IFERROR(INDEX(ARTICULOS!$B:$B,MATCH(C584,ARTICULOS!$C:$C,0)),"")</f>
        <v/>
      </c>
      <c r="E584" s="3" t="str">
        <f>IF(C584="","",INDEX(ARTICULOS!$P:$P,MATCH($C584,ARTICULOS!$Q:$Q,0)))</f>
        <v/>
      </c>
      <c r="F584" t="str">
        <f t="shared" si="9"/>
        <v/>
      </c>
    </row>
    <row r="585" spans="1:6" x14ac:dyDescent="0.25">
      <c r="A585" s="3" t="str">
        <f>IF(C585="","",MAX($A$1:A584)+1)</f>
        <v/>
      </c>
      <c r="B585" s="3" t="str">
        <f>IFERROR(INDEX(ARTICULOS!$B:$B,MATCH(C585,ARTICULOS!$C:$C,0)),"")</f>
        <v/>
      </c>
      <c r="E585" s="3" t="str">
        <f>IF(C585="","",INDEX(ARTICULOS!$P:$P,MATCH($C585,ARTICULOS!$Q:$Q,0)))</f>
        <v/>
      </c>
      <c r="F585" t="str">
        <f t="shared" si="9"/>
        <v/>
      </c>
    </row>
    <row r="586" spans="1:6" x14ac:dyDescent="0.25">
      <c r="A586" s="3" t="str">
        <f>IF(C586="","",MAX($A$1:A585)+1)</f>
        <v/>
      </c>
      <c r="B586" s="3" t="str">
        <f>IFERROR(INDEX(ARTICULOS!$B:$B,MATCH(C586,ARTICULOS!$C:$C,0)),"")</f>
        <v/>
      </c>
      <c r="E586" s="3" t="str">
        <f>IF(C586="","",INDEX(ARTICULOS!$P:$P,MATCH($C586,ARTICULOS!$Q:$Q,0)))</f>
        <v/>
      </c>
      <c r="F586" t="str">
        <f t="shared" si="9"/>
        <v/>
      </c>
    </row>
    <row r="587" spans="1:6" x14ac:dyDescent="0.25">
      <c r="A587" s="3" t="str">
        <f>IF(C587="","",MAX($A$1:A586)+1)</f>
        <v/>
      </c>
      <c r="B587" s="3" t="str">
        <f>IFERROR(INDEX(ARTICULOS!$B:$B,MATCH(C587,ARTICULOS!$C:$C,0)),"")</f>
        <v/>
      </c>
      <c r="E587" s="3" t="str">
        <f>IF(C587="","",INDEX(ARTICULOS!$P:$P,MATCH($C587,ARTICULOS!$Q:$Q,0)))</f>
        <v/>
      </c>
      <c r="F587" t="str">
        <f t="shared" si="9"/>
        <v/>
      </c>
    </row>
    <row r="588" spans="1:6" x14ac:dyDescent="0.25">
      <c r="A588" s="3" t="str">
        <f>IF(C588="","",MAX($A$1:A587)+1)</f>
        <v/>
      </c>
      <c r="B588" s="3" t="str">
        <f>IFERROR(INDEX(ARTICULOS!$B:$B,MATCH(C588,ARTICULOS!$C:$C,0)),"")</f>
        <v/>
      </c>
      <c r="E588" s="3" t="str">
        <f>IF(C588="","",INDEX(ARTICULOS!$P:$P,MATCH($C588,ARTICULOS!$Q:$Q,0)))</f>
        <v/>
      </c>
      <c r="F588" t="str">
        <f t="shared" si="9"/>
        <v/>
      </c>
    </row>
    <row r="589" spans="1:6" x14ac:dyDescent="0.25">
      <c r="A589" s="3" t="str">
        <f>IF(C589="","",MAX($A$1:A588)+1)</f>
        <v/>
      </c>
      <c r="B589" s="3" t="str">
        <f>IFERROR(INDEX(ARTICULOS!$B:$B,MATCH(C589,ARTICULOS!$C:$C,0)),"")</f>
        <v/>
      </c>
      <c r="E589" s="3" t="str">
        <f>IF(C589="","",INDEX(ARTICULOS!$P:$P,MATCH($C589,ARTICULOS!$Q:$Q,0)))</f>
        <v/>
      </c>
      <c r="F589" t="str">
        <f t="shared" si="9"/>
        <v/>
      </c>
    </row>
    <row r="590" spans="1:6" x14ac:dyDescent="0.25">
      <c r="A590" s="3" t="str">
        <f>IF(C590="","",MAX($A$1:A589)+1)</f>
        <v/>
      </c>
      <c r="B590" s="3" t="str">
        <f>IFERROR(INDEX(ARTICULOS!$B:$B,MATCH(C590,ARTICULOS!$C:$C,0)),"")</f>
        <v/>
      </c>
      <c r="E590" s="3" t="str">
        <f>IF(C590="","",INDEX(ARTICULOS!$P:$P,MATCH($C590,ARTICULOS!$Q:$Q,0)))</f>
        <v/>
      </c>
      <c r="F590" t="str">
        <f t="shared" si="9"/>
        <v/>
      </c>
    </row>
    <row r="591" spans="1:6" x14ac:dyDescent="0.25">
      <c r="A591" s="3" t="str">
        <f>IF(C591="","",MAX($A$1:A590)+1)</f>
        <v/>
      </c>
      <c r="B591" s="3" t="str">
        <f>IFERROR(INDEX(ARTICULOS!$B:$B,MATCH(C591,ARTICULOS!$C:$C,0)),"")</f>
        <v/>
      </c>
      <c r="E591" s="3" t="str">
        <f>IF(C591="","",INDEX(ARTICULOS!$P:$P,MATCH($C591,ARTICULOS!$Q:$Q,0)))</f>
        <v/>
      </c>
      <c r="F591" t="str">
        <f t="shared" si="9"/>
        <v/>
      </c>
    </row>
    <row r="592" spans="1:6" x14ac:dyDescent="0.25">
      <c r="A592" s="3" t="str">
        <f>IF(C592="","",MAX($A$1:A591)+1)</f>
        <v/>
      </c>
      <c r="B592" s="3" t="str">
        <f>IFERROR(INDEX(ARTICULOS!$B:$B,MATCH(C592,ARTICULOS!$C:$C,0)),"")</f>
        <v/>
      </c>
      <c r="E592" s="3" t="str">
        <f>IF(C592="","",INDEX(ARTICULOS!$P:$P,MATCH($C592,ARTICULOS!$Q:$Q,0)))</f>
        <v/>
      </c>
      <c r="F592" t="str">
        <f t="shared" si="9"/>
        <v/>
      </c>
    </row>
    <row r="593" spans="1:6" x14ac:dyDescent="0.25">
      <c r="A593" s="3" t="str">
        <f>IF(C593="","",MAX($A$1:A592)+1)</f>
        <v/>
      </c>
      <c r="B593" s="3" t="str">
        <f>IFERROR(INDEX(ARTICULOS!$B:$B,MATCH(C593,ARTICULOS!$C:$C,0)),"")</f>
        <v/>
      </c>
      <c r="E593" s="3" t="str">
        <f>IF(C593="","",INDEX(ARTICULOS!$P:$P,MATCH($C593,ARTICULOS!$Q:$Q,0)))</f>
        <v/>
      </c>
      <c r="F593" t="str">
        <f t="shared" si="9"/>
        <v/>
      </c>
    </row>
    <row r="594" spans="1:6" x14ac:dyDescent="0.25">
      <c r="A594" s="3" t="str">
        <f>IF(C594="","",MAX($A$1:A593)+1)</f>
        <v/>
      </c>
      <c r="B594" s="3" t="str">
        <f>IFERROR(INDEX(ARTICULOS!$B:$B,MATCH(C594,ARTICULOS!$C:$C,0)),"")</f>
        <v/>
      </c>
      <c r="E594" s="3" t="str">
        <f>IF(C594="","",INDEX(ARTICULOS!$P:$P,MATCH($C594,ARTICULOS!$Q:$Q,0)))</f>
        <v/>
      </c>
      <c r="F594" t="str">
        <f t="shared" si="9"/>
        <v/>
      </c>
    </row>
    <row r="595" spans="1:6" x14ac:dyDescent="0.25">
      <c r="A595" s="3" t="str">
        <f>IF(C595="","",MAX($A$1:A594)+1)</f>
        <v/>
      </c>
      <c r="B595" s="3" t="str">
        <f>IFERROR(INDEX(ARTICULOS!$B:$B,MATCH(C595,ARTICULOS!$C:$C,0)),"")</f>
        <v/>
      </c>
      <c r="E595" s="3" t="str">
        <f>IF(C595="","",INDEX(ARTICULOS!$P:$P,MATCH($C595,ARTICULOS!$Q:$Q,0)))</f>
        <v/>
      </c>
      <c r="F595" t="str">
        <f t="shared" si="9"/>
        <v/>
      </c>
    </row>
    <row r="596" spans="1:6" x14ac:dyDescent="0.25">
      <c r="A596" s="3" t="str">
        <f>IF(C596="","",MAX($A$1:A595)+1)</f>
        <v/>
      </c>
      <c r="B596" s="3" t="str">
        <f>IFERROR(INDEX(ARTICULOS!$B:$B,MATCH(C596,ARTICULOS!$C:$C,0)),"")</f>
        <v/>
      </c>
      <c r="E596" s="3" t="str">
        <f>IF(C596="","",INDEX(ARTICULOS!$P:$P,MATCH($C596,ARTICULOS!$Q:$Q,0)))</f>
        <v/>
      </c>
      <c r="F596" t="str">
        <f t="shared" si="9"/>
        <v/>
      </c>
    </row>
    <row r="597" spans="1:6" x14ac:dyDescent="0.25">
      <c r="A597" s="3" t="str">
        <f>IF(C597="","",MAX($A$1:A596)+1)</f>
        <v/>
      </c>
      <c r="B597" s="3" t="str">
        <f>IFERROR(INDEX(ARTICULOS!$B:$B,MATCH(C597,ARTICULOS!$C:$C,0)),"")</f>
        <v/>
      </c>
      <c r="E597" s="3" t="str">
        <f>IF(C597="","",INDEX(ARTICULOS!$P:$P,MATCH($C597,ARTICULOS!$Q:$Q,0)))</f>
        <v/>
      </c>
      <c r="F597" t="str">
        <f t="shared" si="9"/>
        <v/>
      </c>
    </row>
    <row r="598" spans="1:6" x14ac:dyDescent="0.25">
      <c r="A598" s="3" t="str">
        <f>IF(C598="","",MAX($A$1:A597)+1)</f>
        <v/>
      </c>
      <c r="B598" s="3" t="str">
        <f>IFERROR(INDEX(ARTICULOS!$B:$B,MATCH(C598,ARTICULOS!$C:$C,0)),"")</f>
        <v/>
      </c>
      <c r="E598" s="3" t="str">
        <f>IF(C598="","",INDEX(ARTICULOS!$P:$P,MATCH($C598,ARTICULOS!$Q:$Q,0)))</f>
        <v/>
      </c>
      <c r="F598" t="str">
        <f t="shared" si="9"/>
        <v/>
      </c>
    </row>
    <row r="599" spans="1:6" x14ac:dyDescent="0.25">
      <c r="A599" s="3" t="str">
        <f>IF(C599="","",MAX($A$1:A598)+1)</f>
        <v/>
      </c>
      <c r="B599" s="3" t="str">
        <f>IFERROR(INDEX(ARTICULOS!$B:$B,MATCH(C599,ARTICULOS!$C:$C,0)),"")</f>
        <v/>
      </c>
      <c r="E599" s="3" t="str">
        <f>IF(C599="","",INDEX(ARTICULOS!$P:$P,MATCH($C599,ARTICULOS!$Q:$Q,0)))</f>
        <v/>
      </c>
      <c r="F599" t="str">
        <f t="shared" si="9"/>
        <v/>
      </c>
    </row>
    <row r="600" spans="1:6" x14ac:dyDescent="0.25">
      <c r="A600" s="3" t="str">
        <f>IF(C600="","",MAX($A$1:A599)+1)</f>
        <v/>
      </c>
      <c r="B600" s="3" t="str">
        <f>IFERROR(INDEX(ARTICULOS!$B:$B,MATCH(C600,ARTICULOS!$C:$C,0)),"")</f>
        <v/>
      </c>
      <c r="E600" s="3" t="str">
        <f>IF(C600="","",INDEX(ARTICULOS!$P:$P,MATCH($C600,ARTICULOS!$Q:$Q,0)))</f>
        <v/>
      </c>
      <c r="F600" t="str">
        <f t="shared" si="9"/>
        <v/>
      </c>
    </row>
    <row r="601" spans="1:6" x14ac:dyDescent="0.25">
      <c r="A601" s="3" t="str">
        <f>IF(C601="","",MAX($A$1:A600)+1)</f>
        <v/>
      </c>
      <c r="B601" s="3" t="str">
        <f>IFERROR(INDEX(ARTICULOS!$B:$B,MATCH(C601,ARTICULOS!$C:$C,0)),"")</f>
        <v/>
      </c>
      <c r="E601" s="3" t="str">
        <f>IF(C601="","",INDEX(ARTICULOS!$P:$P,MATCH($C601,ARTICULOS!$Q:$Q,0)))</f>
        <v/>
      </c>
      <c r="F601" t="str">
        <f t="shared" si="9"/>
        <v/>
      </c>
    </row>
    <row r="602" spans="1:6" x14ac:dyDescent="0.25">
      <c r="A602" s="3" t="str">
        <f>IF(C602="","",MAX($A$1:A601)+1)</f>
        <v/>
      </c>
      <c r="B602" s="3" t="str">
        <f>IFERROR(INDEX(ARTICULOS!$B:$B,MATCH(C602,ARTICULOS!$C:$C,0)),"")</f>
        <v/>
      </c>
      <c r="E602" s="3" t="str">
        <f>IF(C602="","",INDEX(ARTICULOS!$P:$P,MATCH($C602,ARTICULOS!$Q:$Q,0)))</f>
        <v/>
      </c>
      <c r="F602" t="str">
        <f t="shared" si="9"/>
        <v/>
      </c>
    </row>
    <row r="603" spans="1:6" x14ac:dyDescent="0.25">
      <c r="A603" s="3" t="str">
        <f>IF(C603="","",MAX($A$1:A602)+1)</f>
        <v/>
      </c>
      <c r="B603" s="3" t="str">
        <f>IFERROR(INDEX(ARTICULOS!$B:$B,MATCH(C603,ARTICULOS!$C:$C,0)),"")</f>
        <v/>
      </c>
      <c r="E603" s="3" t="str">
        <f>IF(C603="","",INDEX(ARTICULOS!$P:$P,MATCH($C603,ARTICULOS!$Q:$Q,0)))</f>
        <v/>
      </c>
      <c r="F603" t="str">
        <f t="shared" si="9"/>
        <v/>
      </c>
    </row>
    <row r="604" spans="1:6" x14ac:dyDescent="0.25">
      <c r="A604" s="3" t="str">
        <f>IF(C604="","",MAX($A$1:A603)+1)</f>
        <v/>
      </c>
      <c r="B604" s="3" t="str">
        <f>IFERROR(INDEX(ARTICULOS!$B:$B,MATCH(C604,ARTICULOS!$C:$C,0)),"")</f>
        <v/>
      </c>
      <c r="E604" s="3" t="str">
        <f>IF(C604="","",INDEX(ARTICULOS!$P:$P,MATCH($C604,ARTICULOS!$Q:$Q,0)))</f>
        <v/>
      </c>
      <c r="F604" t="str">
        <f t="shared" si="9"/>
        <v/>
      </c>
    </row>
    <row r="605" spans="1:6" x14ac:dyDescent="0.25">
      <c r="A605" s="3" t="str">
        <f>IF(C605="","",MAX($A$1:A604)+1)</f>
        <v/>
      </c>
      <c r="B605" s="3" t="str">
        <f>IFERROR(INDEX(ARTICULOS!$B:$B,MATCH(C605,ARTICULOS!$C:$C,0)),"")</f>
        <v/>
      </c>
      <c r="E605" s="3" t="str">
        <f>IF(C605="","",INDEX(ARTICULOS!$P:$P,MATCH($C605,ARTICULOS!$Q:$Q,0)))</f>
        <v/>
      </c>
      <c r="F605" t="str">
        <f t="shared" si="9"/>
        <v/>
      </c>
    </row>
    <row r="606" spans="1:6" x14ac:dyDescent="0.25">
      <c r="A606" s="3" t="str">
        <f>IF(C606="","",MAX($A$1:A605)+1)</f>
        <v/>
      </c>
      <c r="B606" s="3" t="str">
        <f>IFERROR(INDEX(ARTICULOS!$B:$B,MATCH(C606,ARTICULOS!$C:$C,0)),"")</f>
        <v/>
      </c>
      <c r="E606" s="3" t="str">
        <f>IF(C606="","",INDEX(ARTICULOS!$P:$P,MATCH($C606,ARTICULOS!$Q:$Q,0)))</f>
        <v/>
      </c>
      <c r="F606" t="str">
        <f t="shared" si="9"/>
        <v/>
      </c>
    </row>
    <row r="607" spans="1:6" x14ac:dyDescent="0.25">
      <c r="A607" s="3" t="str">
        <f>IF(C607="","",MAX($A$1:A606)+1)</f>
        <v/>
      </c>
      <c r="B607" s="3" t="str">
        <f>IFERROR(INDEX(ARTICULOS!$B:$B,MATCH(C607,ARTICULOS!$C:$C,0)),"")</f>
        <v/>
      </c>
      <c r="E607" s="3" t="str">
        <f>IF(C607="","",INDEX(ARTICULOS!$P:$P,MATCH($C607,ARTICULOS!$Q:$Q,0)))</f>
        <v/>
      </c>
      <c r="F607" t="str">
        <f t="shared" si="9"/>
        <v/>
      </c>
    </row>
    <row r="608" spans="1:6" x14ac:dyDescent="0.25">
      <c r="A608" s="3" t="str">
        <f>IF(C608="","",MAX($A$1:A607)+1)</f>
        <v/>
      </c>
      <c r="B608" s="3" t="str">
        <f>IFERROR(INDEX(ARTICULOS!$B:$B,MATCH(C608,ARTICULOS!$C:$C,0)),"")</f>
        <v/>
      </c>
      <c r="E608" s="3" t="str">
        <f>IF(C608="","",INDEX(ARTICULOS!$P:$P,MATCH($C608,ARTICULOS!$Q:$Q,0)))</f>
        <v/>
      </c>
      <c r="F608" t="str">
        <f t="shared" si="9"/>
        <v/>
      </c>
    </row>
    <row r="609" spans="1:6" x14ac:dyDescent="0.25">
      <c r="A609" s="3" t="str">
        <f>IF(C609="","",MAX($A$1:A608)+1)</f>
        <v/>
      </c>
      <c r="B609" s="3" t="str">
        <f>IFERROR(INDEX(ARTICULOS!$B:$B,MATCH(C609,ARTICULOS!$C:$C,0)),"")</f>
        <v/>
      </c>
      <c r="E609" s="3" t="str">
        <f>IF(C609="","",INDEX(ARTICULOS!$P:$P,MATCH($C609,ARTICULOS!$Q:$Q,0)))</f>
        <v/>
      </c>
      <c r="F609" t="str">
        <f t="shared" si="9"/>
        <v/>
      </c>
    </row>
    <row r="610" spans="1:6" x14ac:dyDescent="0.25">
      <c r="A610" s="3" t="str">
        <f>IF(C610="","",MAX($A$1:A609)+1)</f>
        <v/>
      </c>
      <c r="B610" s="3" t="str">
        <f>IFERROR(INDEX(ARTICULOS!$B:$B,MATCH(C610,ARTICULOS!$C:$C,0)),"")</f>
        <v/>
      </c>
      <c r="E610" s="3" t="str">
        <f>IF(C610="","",INDEX(ARTICULOS!$P:$P,MATCH($C610,ARTICULOS!$Q:$Q,0)))</f>
        <v/>
      </c>
      <c r="F610" t="str">
        <f t="shared" si="9"/>
        <v/>
      </c>
    </row>
    <row r="611" spans="1:6" x14ac:dyDescent="0.25">
      <c r="A611" s="3" t="str">
        <f>IF(C611="","",MAX($A$1:A610)+1)</f>
        <v/>
      </c>
      <c r="B611" s="3" t="str">
        <f>IFERROR(INDEX(ARTICULOS!$B:$B,MATCH(C611,ARTICULOS!$C:$C,0)),"")</f>
        <v/>
      </c>
      <c r="E611" s="3" t="str">
        <f>IF(C611="","",INDEX(ARTICULOS!$P:$P,MATCH($C611,ARTICULOS!$Q:$Q,0)))</f>
        <v/>
      </c>
      <c r="F611" t="str">
        <f t="shared" si="9"/>
        <v/>
      </c>
    </row>
    <row r="612" spans="1:6" x14ac:dyDescent="0.25">
      <c r="A612" s="3" t="str">
        <f>IF(C612="","",MAX($A$1:A611)+1)</f>
        <v/>
      </c>
      <c r="B612" s="3" t="str">
        <f>IFERROR(INDEX(ARTICULOS!$B:$B,MATCH(C612,ARTICULOS!$C:$C,0)),"")</f>
        <v/>
      </c>
      <c r="E612" s="3" t="str">
        <f>IF(C612="","",INDEX(ARTICULOS!$P:$P,MATCH($C612,ARTICULOS!$Q:$Q,0)))</f>
        <v/>
      </c>
      <c r="F612" t="str">
        <f t="shared" si="9"/>
        <v/>
      </c>
    </row>
    <row r="613" spans="1:6" x14ac:dyDescent="0.25">
      <c r="A613" s="3" t="str">
        <f>IF(C613="","",MAX($A$1:A612)+1)</f>
        <v/>
      </c>
      <c r="B613" s="3" t="str">
        <f>IFERROR(INDEX(ARTICULOS!$B:$B,MATCH(C613,ARTICULOS!$C:$C,0)),"")</f>
        <v/>
      </c>
      <c r="E613" s="3" t="str">
        <f>IF(C613="","",INDEX(ARTICULOS!$P:$P,MATCH($C613,ARTICULOS!$Q:$Q,0)))</f>
        <v/>
      </c>
      <c r="F613" t="str">
        <f t="shared" si="9"/>
        <v/>
      </c>
    </row>
    <row r="614" spans="1:6" x14ac:dyDescent="0.25">
      <c r="A614" s="3" t="str">
        <f>IF(C614="","",MAX($A$1:A613)+1)</f>
        <v/>
      </c>
      <c r="B614" s="3" t="str">
        <f>IFERROR(INDEX(ARTICULOS!$B:$B,MATCH(C614,ARTICULOS!$C:$C,0)),"")</f>
        <v/>
      </c>
      <c r="E614" s="3" t="str">
        <f>IF(C614="","",INDEX(ARTICULOS!$P:$P,MATCH($C614,ARTICULOS!$Q:$Q,0)))</f>
        <v/>
      </c>
      <c r="F614" t="str">
        <f t="shared" si="9"/>
        <v/>
      </c>
    </row>
    <row r="615" spans="1:6" x14ac:dyDescent="0.25">
      <c r="A615" s="3" t="str">
        <f>IF(C615="","",MAX($A$1:A614)+1)</f>
        <v/>
      </c>
      <c r="B615" s="3" t="str">
        <f>IFERROR(INDEX(ARTICULOS!$B:$B,MATCH(C615,ARTICULOS!$C:$C,0)),"")</f>
        <v/>
      </c>
      <c r="E615" s="3" t="str">
        <f>IF(C615="","",INDEX(ARTICULOS!$P:$P,MATCH($C615,ARTICULOS!$Q:$Q,0)))</f>
        <v/>
      </c>
      <c r="F615" t="str">
        <f t="shared" si="9"/>
        <v/>
      </c>
    </row>
    <row r="616" spans="1:6" x14ac:dyDescent="0.25">
      <c r="A616" s="3" t="str">
        <f>IF(C616="","",MAX($A$1:A615)+1)</f>
        <v/>
      </c>
      <c r="B616" s="3" t="str">
        <f>IFERROR(INDEX(ARTICULOS!$B:$B,MATCH(C616,ARTICULOS!$C:$C,0)),"")</f>
        <v/>
      </c>
      <c r="E616" s="3" t="str">
        <f>IF(C616="","",INDEX(ARTICULOS!$P:$P,MATCH($C616,ARTICULOS!$Q:$Q,0)))</f>
        <v/>
      </c>
      <c r="F616" t="str">
        <f t="shared" si="9"/>
        <v/>
      </c>
    </row>
    <row r="617" spans="1:6" x14ac:dyDescent="0.25">
      <c r="A617" s="3" t="str">
        <f>IF(C617="","",MAX($A$1:A616)+1)</f>
        <v/>
      </c>
      <c r="B617" s="3" t="str">
        <f>IFERROR(INDEX(ARTICULOS!$B:$B,MATCH(C617,ARTICULOS!$C:$C,0)),"")</f>
        <v/>
      </c>
      <c r="E617" s="3" t="str">
        <f>IF(C617="","",INDEX(ARTICULOS!$P:$P,MATCH($C617,ARTICULOS!$Q:$Q,0)))</f>
        <v/>
      </c>
      <c r="F617" t="str">
        <f t="shared" si="9"/>
        <v/>
      </c>
    </row>
    <row r="618" spans="1:6" x14ac:dyDescent="0.25">
      <c r="A618" s="3" t="str">
        <f>IF(C618="","",MAX($A$1:A617)+1)</f>
        <v/>
      </c>
      <c r="B618" s="3" t="str">
        <f>IFERROR(INDEX(ARTICULOS!$B:$B,MATCH(C618,ARTICULOS!$C:$C,0)),"")</f>
        <v/>
      </c>
      <c r="E618" s="3" t="str">
        <f>IF(C618="","",INDEX(ARTICULOS!$P:$P,MATCH($C618,ARTICULOS!$Q:$Q,0)))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ARTICULOS!$Q$3:$Q$1001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2024-12-04T04:12:32Z</dcterms:modified>
</cp:coreProperties>
</file>