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7EC06CC6-30E3-44E8-BB9B-12A4788EEDED}" xr6:coauthVersionLast="47" xr6:coauthVersionMax="47" xr10:uidLastSave="{00000000-0000-0000-0000-000000000000}"/>
  <bookViews>
    <workbookView xWindow="-120" yWindow="-120" windowWidth="20730" windowHeight="1104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9" i="5" l="1"/>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A199" i="5"/>
  <c r="A200" i="5" s="1"/>
  <c r="B199" i="5"/>
  <c r="B200" i="5"/>
  <c r="B201" i="5"/>
  <c r="B202" i="5"/>
  <c r="B203" i="5"/>
  <c r="B204" i="5"/>
  <c r="B205" i="5"/>
  <c r="B206"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9" i="3"/>
  <c r="A150" i="3"/>
  <c r="A151" i="3" s="1"/>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F200" i="5" l="1"/>
  <c r="A201" i="5"/>
  <c r="F201" i="5" s="1"/>
  <c r="F199" i="5"/>
  <c r="D2" i="2"/>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N149" i="3" s="1"/>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N150" i="3" s="1"/>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I718" i="3"/>
  <c r="AI694" i="3"/>
  <c r="AI586" i="3"/>
  <c r="AI562" i="3"/>
  <c r="AM958" i="3"/>
  <c r="AM670" i="3"/>
  <c r="AM538" i="3"/>
  <c r="AM514" i="3"/>
  <c r="AM334" i="3"/>
  <c r="AI671" i="3"/>
  <c r="AI538" i="3"/>
  <c r="AI514" i="3"/>
  <c r="AI406" i="3"/>
  <c r="AI382" i="3"/>
  <c r="AM491" i="3"/>
  <c r="AM431" i="3"/>
  <c r="AM275" i="3"/>
  <c r="AI839" i="3"/>
  <c r="AI731" i="3"/>
  <c r="AI587" i="3"/>
  <c r="AI479" i="3"/>
  <c r="AI335"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N151" i="3" s="1"/>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A202" i="5" l="1"/>
  <c r="F202" i="5" s="1"/>
  <c r="D10" i="4"/>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A203" i="5" l="1"/>
  <c r="E3" i="5"/>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F203" i="5" l="1"/>
  <c r="A204" i="5"/>
  <c r="AB15" i="3"/>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F204" i="5" l="1"/>
  <c r="A205" i="5"/>
  <c r="E25" i="5"/>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F205" i="5" l="1"/>
  <c r="A206" i="5"/>
  <c r="D8" i="2"/>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F206" i="5" l="1"/>
  <c r="A207" i="5"/>
  <c r="F207" i="5" s="1"/>
  <c r="AB64" i="3"/>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M44" i="3" l="1"/>
  <c r="B47" i="3"/>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632" i="3"/>
  <c r="P901" i="3"/>
  <c r="P847" i="3"/>
  <c r="P970" i="3"/>
  <c r="P908" i="3"/>
  <c r="P233" i="3"/>
  <c r="P618" i="3"/>
  <c r="P590" i="3"/>
  <c r="P217" i="3"/>
  <c r="P570" i="3"/>
  <c r="P442" i="3"/>
  <c r="P966" i="3"/>
  <c r="P997" i="3"/>
  <c r="P843" i="3"/>
  <c r="P523" i="3"/>
  <c r="P377" i="3"/>
  <c r="P604" i="3"/>
  <c r="P420" i="3"/>
  <c r="P421" i="3"/>
  <c r="P709" i="3"/>
  <c r="P675" i="3"/>
  <c r="P739" i="3"/>
  <c r="P221" i="3"/>
  <c r="P612" i="3"/>
  <c r="P595"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97" i="3"/>
  <c r="P558" i="3"/>
  <c r="P721" i="3"/>
  <c r="P559" i="3"/>
  <c r="P673" i="3"/>
  <c r="P494" i="3"/>
  <c r="P622" i="3"/>
  <c r="P251" i="3"/>
  <c r="P616" i="3"/>
  <c r="P538" i="3"/>
  <c r="P868" i="3"/>
  <c r="P223" i="3"/>
  <c r="P460" i="3"/>
  <c r="P295" i="3"/>
  <c r="P894" i="3"/>
  <c r="P742" i="3"/>
  <c r="P511" i="3"/>
  <c r="P666" i="3"/>
  <c r="P40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A33" i="3"/>
  <c r="O33" i="3" s="1"/>
  <c r="AI32" i="3"/>
  <c r="AM32" i="3"/>
  <c r="AN32" i="3" s="1"/>
  <c r="P31" i="3"/>
  <c r="R31" i="3"/>
  <c r="S31" i="3"/>
  <c r="U31" i="3" s="1"/>
  <c r="Q31" i="3"/>
  <c r="W31" i="3"/>
  <c r="T31" i="3"/>
  <c r="V31" i="3" s="1"/>
  <c r="M53" i="3" l="1"/>
  <c r="M52" i="3"/>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R35" i="3" s="1"/>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S35" i="3" l="1"/>
  <c r="U35" i="3" s="1"/>
  <c r="Q35" i="3"/>
  <c r="B60" i="3"/>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80" i="3"/>
  <c r="M79" i="3"/>
  <c r="W40" i="3"/>
  <c r="P40" i="3"/>
  <c r="AM41" i="3"/>
  <c r="AN41" i="3" s="1"/>
  <c r="Q40" i="3"/>
  <c r="R40" i="3"/>
  <c r="T40" i="3"/>
  <c r="V40" i="3" s="1"/>
  <c r="S40" i="3"/>
  <c r="U40" i="3" s="1"/>
  <c r="A113" i="5"/>
  <c r="A114" i="5" s="1"/>
  <c r="A42" i="3"/>
  <c r="O41" i="3"/>
  <c r="X41" i="3" s="1"/>
  <c r="AI41" i="3"/>
  <c r="M77" i="3" l="1"/>
  <c r="AI42" i="3"/>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M82" i="3" s="1"/>
  <c r="B83" i="3"/>
  <c r="AM43" i="3"/>
  <c r="AN43" i="3" s="1"/>
  <c r="O44" i="3"/>
  <c r="X44" i="3" s="1"/>
  <c r="AM44" i="3"/>
  <c r="AN44" i="3" s="1"/>
  <c r="AI44" i="3"/>
  <c r="A163" i="5"/>
  <c r="Q42" i="3"/>
  <c r="W42" i="3"/>
  <c r="R42" i="3"/>
  <c r="S42" i="3"/>
  <c r="U42" i="3" s="1"/>
  <c r="T42" i="3"/>
  <c r="V42" i="3" s="1"/>
  <c r="P42" i="3"/>
  <c r="O43" i="3"/>
  <c r="S43" i="3" s="1"/>
  <c r="U43" i="3" s="1"/>
  <c r="AI45" i="3"/>
  <c r="AM45" i="3"/>
  <c r="AN45" i="3" s="1"/>
  <c r="O45" i="3"/>
  <c r="A46" i="3"/>
  <c r="R44" i="3" l="1"/>
  <c r="P44" i="3"/>
  <c r="Q44" i="3"/>
  <c r="W44" i="3"/>
  <c r="S44" i="3"/>
  <c r="U44" i="3" s="1"/>
  <c r="T44" i="3"/>
  <c r="V44" i="3" s="1"/>
  <c r="B97" i="5"/>
  <c r="M83" i="3" s="1"/>
  <c r="B84" i="3"/>
  <c r="A164"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M87" i="3" s="1"/>
  <c r="B88" i="3"/>
  <c r="A168" i="5"/>
  <c r="AM50" i="3"/>
  <c r="AN50" i="3" s="1"/>
  <c r="AI50" i="3"/>
  <c r="O50" i="3"/>
  <c r="A51" i="3"/>
  <c r="X49" i="3"/>
  <c r="P49" i="3"/>
  <c r="W49" i="3"/>
  <c r="T49" i="3"/>
  <c r="V49" i="3" s="1"/>
  <c r="R49" i="3"/>
  <c r="Q49" i="3"/>
  <c r="S49" i="3"/>
  <c r="U49" i="3" s="1"/>
  <c r="B102" i="5" l="1"/>
  <c r="M88" i="3" s="1"/>
  <c r="B89"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M90" i="3" s="1"/>
  <c r="B91"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M92" i="3" s="1"/>
  <c r="B93"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A175" i="5" l="1"/>
  <c r="B111" i="5"/>
  <c r="M94" i="3" s="1"/>
  <c r="B95" i="3"/>
  <c r="X57" i="3"/>
  <c r="P57" i="3"/>
  <c r="Q57" i="3"/>
  <c r="S57" i="3"/>
  <c r="U57" i="3" s="1"/>
  <c r="R57" i="3"/>
  <c r="W57" i="3"/>
  <c r="T57" i="3"/>
  <c r="V57" i="3" s="1"/>
  <c r="AM58" i="3"/>
  <c r="AN58" i="3" s="1"/>
  <c r="O58" i="3"/>
  <c r="AI58" i="3"/>
  <c r="A59" i="3"/>
  <c r="A60" i="3" s="1"/>
  <c r="A61" i="3" s="1"/>
  <c r="A176" i="5" l="1"/>
  <c r="B112" i="5"/>
  <c r="M95" i="3" s="1"/>
  <c r="B96" i="3"/>
  <c r="O61" i="3" s="1"/>
  <c r="AM61" i="3"/>
  <c r="AN61" i="3" s="1"/>
  <c r="AI61" i="3"/>
  <c r="A62" i="3"/>
  <c r="AI60" i="3"/>
  <c r="AM60" i="3"/>
  <c r="AN60" i="3" s="1"/>
  <c r="O60" i="3"/>
  <c r="O59" i="3"/>
  <c r="AM59" i="3"/>
  <c r="AN59" i="3" s="1"/>
  <c r="AI59" i="3"/>
  <c r="X58" i="3"/>
  <c r="P58" i="3"/>
  <c r="W58" i="3"/>
  <c r="S58" i="3"/>
  <c r="U58" i="3" s="1"/>
  <c r="R58" i="3"/>
  <c r="T58" i="3"/>
  <c r="V58" i="3" s="1"/>
  <c r="Q58" i="3"/>
  <c r="A177" i="5" l="1"/>
  <c r="P61" i="3"/>
  <c r="Q61" i="3"/>
  <c r="AB586" i="3" s="1"/>
  <c r="W61" i="3"/>
  <c r="AB590" i="3" s="1"/>
  <c r="T61" i="3"/>
  <c r="V61" i="3" s="1"/>
  <c r="AB589" i="3" s="1"/>
  <c r="S61" i="3"/>
  <c r="U61" i="3" s="1"/>
  <c r="AB588" i="3" s="1"/>
  <c r="R61" i="3"/>
  <c r="AB587" i="3" s="1"/>
  <c r="AM62" i="3"/>
  <c r="AN62" i="3"/>
  <c r="AI62" i="3"/>
  <c r="A63" i="3"/>
  <c r="B144" i="5"/>
  <c r="B145" i="5"/>
  <c r="B146" i="5"/>
  <c r="B147" i="5"/>
  <c r="B142" i="5"/>
  <c r="B143" i="5"/>
  <c r="B97" i="3"/>
  <c r="O62" i="3" s="1"/>
  <c r="AB421" i="3"/>
  <c r="X60" i="3"/>
  <c r="AB581" i="3" s="1"/>
  <c r="P60" i="3"/>
  <c r="AB575" i="3" s="1"/>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05" i="3"/>
  <c r="AB485" i="3"/>
  <c r="AB450" i="3"/>
  <c r="AB554" i="3"/>
  <c r="AB537" i="3"/>
  <c r="AB585" i="3"/>
  <c r="AB493" i="3"/>
  <c r="AB473" i="3"/>
  <c r="AB563" i="3"/>
  <c r="AB551" i="3"/>
  <c r="AB451" i="3"/>
  <c r="AB442" i="3"/>
  <c r="AB497" i="3"/>
  <c r="AB542" i="3"/>
  <c r="AB437" i="3"/>
  <c r="AB494" i="3"/>
  <c r="AB441" i="3"/>
  <c r="AB444" i="3"/>
  <c r="AB562" i="3"/>
  <c r="AB439" i="3"/>
  <c r="AB553" i="3"/>
  <c r="AB519" i="3"/>
  <c r="AB546" i="3"/>
  <c r="AB500" i="3"/>
  <c r="AB472" i="3"/>
  <c r="AB502" i="3"/>
  <c r="AB501" i="3"/>
  <c r="AB462" i="3"/>
  <c r="AB533" i="3"/>
  <c r="AB453" i="3"/>
  <c r="AB482" i="3"/>
  <c r="AB524" i="3"/>
  <c r="AB511" i="3"/>
  <c r="AB544" i="3"/>
  <c r="AB516" i="3"/>
  <c r="AB548" i="3"/>
  <c r="AB545" i="3"/>
  <c r="AB534"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A178" i="5" l="1"/>
  <c r="A179" i="5" s="1"/>
  <c r="P62" i="3"/>
  <c r="T62" i="3"/>
  <c r="V62" i="3" s="1"/>
  <c r="AB599" i="3" s="1"/>
  <c r="Q62" i="3"/>
  <c r="W62" i="3"/>
  <c r="AB600" i="3" s="1"/>
  <c r="R62" i="3"/>
  <c r="AB597" i="3" s="1"/>
  <c r="S62" i="3"/>
  <c r="U62" i="3" s="1"/>
  <c r="AB598" i="3" s="1"/>
  <c r="AB602" i="3"/>
  <c r="AB596" i="3"/>
  <c r="AB594" i="3"/>
  <c r="AB595" i="3"/>
  <c r="AB593" i="3"/>
  <c r="AM63" i="3"/>
  <c r="AN63" i="3" s="1"/>
  <c r="AI63" i="3"/>
  <c r="A64" i="3"/>
  <c r="O63" i="3"/>
  <c r="B113" i="5"/>
  <c r="M97" i="3" s="1"/>
  <c r="X62" i="3" s="1"/>
  <c r="AB601" i="3" s="1"/>
  <c r="B98" i="3"/>
  <c r="A180" i="5" l="1"/>
  <c r="A181" i="5"/>
  <c r="A182" i="5"/>
  <c r="A183" i="5" s="1"/>
  <c r="A184" i="5" s="1"/>
  <c r="A185" i="5" s="1"/>
  <c r="A186" i="5" s="1"/>
  <c r="A187" i="5" s="1"/>
  <c r="A188" i="5" s="1"/>
  <c r="A189" i="5" s="1"/>
  <c r="A190" i="5" s="1"/>
  <c r="A191" i="5" s="1"/>
  <c r="A192" i="5" s="1"/>
  <c r="A193" i="5" s="1"/>
  <c r="A194" i="5" s="1"/>
  <c r="A195" i="5" s="1"/>
  <c r="A196" i="5" s="1"/>
  <c r="A197" i="5" s="1"/>
  <c r="A198" i="5" s="1"/>
  <c r="P63" i="3"/>
  <c r="AB605" i="3" s="1"/>
  <c r="T63" i="3"/>
  <c r="V63" i="3" s="1"/>
  <c r="AB609" i="3" s="1"/>
  <c r="R63" i="3"/>
  <c r="AB607" i="3" s="1"/>
  <c r="W63" i="3"/>
  <c r="AB610" i="3" s="1"/>
  <c r="S63" i="3"/>
  <c r="U63" i="3" s="1"/>
  <c r="AB608" i="3" s="1"/>
  <c r="Q63" i="3"/>
  <c r="AB606" i="3" s="1"/>
  <c r="AM64" i="3"/>
  <c r="AN64" i="3" s="1"/>
  <c r="AI64" i="3"/>
  <c r="A65" i="3"/>
  <c r="AB603" i="3"/>
  <c r="AB612" i="3"/>
  <c r="B114" i="5"/>
  <c r="M98" i="3" s="1"/>
  <c r="X63" i="3" s="1"/>
  <c r="AB611" i="3" s="1"/>
  <c r="B99" i="3"/>
  <c r="O64" i="3" s="1"/>
  <c r="AB604" i="3"/>
  <c r="P64" i="3" l="1"/>
  <c r="S64" i="3"/>
  <c r="U64" i="3" s="1"/>
  <c r="AB618" i="3" s="1"/>
  <c r="Q64" i="3"/>
  <c r="AB616" i="3" s="1"/>
  <c r="R64" i="3"/>
  <c r="AB617" i="3" s="1"/>
  <c r="W64" i="3"/>
  <c r="AB620" i="3" s="1"/>
  <c r="T64" i="3"/>
  <c r="V64" i="3" s="1"/>
  <c r="AB619" i="3" s="1"/>
  <c r="AB615"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AB637" i="3" s="1"/>
  <c r="Q66" i="3"/>
  <c r="AB636" i="3" s="1"/>
  <c r="W66" i="3"/>
  <c r="AB640" i="3" s="1"/>
  <c r="S66" i="3"/>
  <c r="U66" i="3" s="1"/>
  <c r="AB638" i="3" s="1"/>
  <c r="P65" i="3"/>
  <c r="AB625" i="3" s="1"/>
  <c r="Q65" i="3"/>
  <c r="AB626" i="3" s="1"/>
  <c r="W65" i="3"/>
  <c r="AB630" i="3" s="1"/>
  <c r="S65" i="3"/>
  <c r="U65" i="3" s="1"/>
  <c r="AB628" i="3" s="1"/>
  <c r="T65" i="3"/>
  <c r="V65" i="3" s="1"/>
  <c r="AB629" i="3" s="1"/>
  <c r="R65" i="3"/>
  <c r="AB627" i="3" s="1"/>
  <c r="AB624" i="3"/>
  <c r="AB632" i="3"/>
  <c r="AB634" i="3"/>
  <c r="AB633" i="3"/>
  <c r="AB642" i="3"/>
  <c r="AB635"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O71" i="3"/>
  <c r="AI72" i="3"/>
  <c r="AM72" i="3"/>
  <c r="AN72" i="3"/>
  <c r="A73" i="3"/>
  <c r="M106" i="3" l="1"/>
  <c r="X71" i="3" s="1"/>
  <c r="B131" i="5"/>
  <c r="M107" i="3" s="1"/>
  <c r="B108" i="3"/>
  <c r="O73" i="3" s="1"/>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M114" i="3" s="1"/>
  <c r="X79" i="3" s="1"/>
  <c r="B115" i="3"/>
  <c r="B139" i="5" l="1"/>
  <c r="M115" i="3" s="1"/>
  <c r="B116" i="3"/>
  <c r="AM81" i="3"/>
  <c r="AN81" i="3" s="1"/>
  <c r="AI81" i="3"/>
  <c r="A82" i="3"/>
  <c r="O80" i="3"/>
  <c r="X80" i="3" l="1"/>
  <c r="AM82" i="3"/>
  <c r="AN82" i="3" s="1"/>
  <c r="AI82" i="3"/>
  <c r="A83" i="3"/>
  <c r="B140" i="5"/>
  <c r="M116" i="3" s="1"/>
  <c r="B117" i="3"/>
  <c r="P80" i="3"/>
  <c r="W80" i="3"/>
  <c r="R80" i="3"/>
  <c r="T80" i="3"/>
  <c r="V80" i="3" s="1"/>
  <c r="S80" i="3"/>
  <c r="U80" i="3" s="1"/>
  <c r="Q80" i="3"/>
  <c r="O81" i="3"/>
  <c r="X81" i="3" l="1"/>
  <c r="B141" i="5"/>
  <c r="M117" i="3" s="1"/>
  <c r="B118" i="3"/>
  <c r="O83" i="3" s="1"/>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M120" i="3" s="1"/>
  <c r="X85" i="3" s="1"/>
  <c r="B121" i="3"/>
  <c r="P84" i="3"/>
  <c r="Q84" i="3"/>
  <c r="S84" i="3"/>
  <c r="U84" i="3" s="1"/>
  <c r="T84" i="3"/>
  <c r="V84" i="3" s="1"/>
  <c r="W84" i="3"/>
  <c r="R84" i="3"/>
  <c r="AM86" i="3"/>
  <c r="AN86" i="3" s="1"/>
  <c r="AI86" i="3"/>
  <c r="A87" i="3"/>
  <c r="B161" i="5" l="1"/>
  <c r="M121" i="3" s="1"/>
  <c r="B122" i="3"/>
  <c r="AM87" i="3"/>
  <c r="AI87" i="3"/>
  <c r="AN87" i="3"/>
  <c r="A88" i="3"/>
  <c r="O86" i="3"/>
  <c r="P86" i="3" l="1"/>
  <c r="Q86" i="3"/>
  <c r="T86" i="3"/>
  <c r="V86" i="3" s="1"/>
  <c r="W86" i="3"/>
  <c r="R86" i="3"/>
  <c r="S86" i="3"/>
  <c r="U86" i="3" s="1"/>
  <c r="X86" i="3"/>
  <c r="B162" i="5"/>
  <c r="B163" i="5"/>
  <c r="B123" i="3"/>
  <c r="AI88" i="3"/>
  <c r="AM88" i="3"/>
  <c r="AN88" i="3"/>
  <c r="A89" i="3"/>
  <c r="O87" i="3"/>
  <c r="P87" i="3" l="1"/>
  <c r="Q87" i="3"/>
  <c r="R87" i="3"/>
  <c r="S87" i="3"/>
  <c r="U87" i="3" s="1"/>
  <c r="T87" i="3"/>
  <c r="V87" i="3" s="1"/>
  <c r="W87" i="3"/>
  <c r="B164" i="5"/>
  <c r="M123" i="3" s="1"/>
  <c r="X88" i="3" s="1"/>
  <c r="B124" i="3"/>
  <c r="O89"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B126" i="3"/>
  <c r="O91" i="3" s="1"/>
  <c r="A92" i="3"/>
  <c r="AM91" i="3"/>
  <c r="AI91" i="3"/>
  <c r="AN91" i="3"/>
  <c r="O90" i="3"/>
  <c r="M125" i="3" l="1"/>
  <c r="X90" i="3" s="1"/>
  <c r="P91" i="3"/>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M129" i="3" s="1"/>
  <c r="X94" i="3" s="1"/>
  <c r="B130" i="3"/>
  <c r="B192" i="5" s="1"/>
  <c r="AM95" i="3"/>
  <c r="AI95" i="3"/>
  <c r="AN95" i="3"/>
  <c r="A96" i="3"/>
  <c r="A97" i="3" l="1"/>
  <c r="AM96" i="3"/>
  <c r="AN96" i="3" s="1"/>
  <c r="AI96" i="3"/>
  <c r="B131" i="3"/>
  <c r="P94" i="3"/>
  <c r="T94" i="3"/>
  <c r="V94" i="3" s="1"/>
  <c r="W94" i="3"/>
  <c r="S94" i="3"/>
  <c r="U94" i="3" s="1"/>
  <c r="R94" i="3"/>
  <c r="Q94" i="3"/>
  <c r="O95" i="3" l="1"/>
  <c r="AI97" i="3"/>
  <c r="AM97" i="3"/>
  <c r="AN97" i="3" s="1"/>
  <c r="A98" i="3"/>
  <c r="B132" i="3"/>
  <c r="B174" i="5" l="1"/>
  <c r="B175" i="5"/>
  <c r="B176" i="5"/>
  <c r="B177" i="5"/>
  <c r="P95" i="3"/>
  <c r="S95" i="3"/>
  <c r="U95" i="3" s="1"/>
  <c r="W95" i="3"/>
  <c r="R95" i="3"/>
  <c r="T95" i="3"/>
  <c r="V95" i="3" s="1"/>
  <c r="Q95" i="3"/>
  <c r="O96" i="3"/>
  <c r="B133" i="3"/>
  <c r="B191" i="5" s="1"/>
  <c r="AM98" i="3"/>
  <c r="AI98" i="3"/>
  <c r="AN98" i="3"/>
  <c r="A99" i="3"/>
  <c r="P96" i="3" l="1"/>
  <c r="W96" i="3"/>
  <c r="R96" i="3"/>
  <c r="Q96" i="3"/>
  <c r="S96" i="3"/>
  <c r="U96" i="3" s="1"/>
  <c r="T96" i="3"/>
  <c r="V96" i="3" s="1"/>
  <c r="A100" i="3"/>
  <c r="AM99" i="3"/>
  <c r="AI99" i="3"/>
  <c r="AN99" i="3"/>
  <c r="B134" i="3"/>
  <c r="O97" i="3" l="1"/>
  <c r="B170" i="5"/>
  <c r="B135" i="3"/>
  <c r="AM100" i="3"/>
  <c r="AN100" i="3" s="1"/>
  <c r="AI100" i="3"/>
  <c r="A101" i="3"/>
  <c r="P97" i="3" l="1"/>
  <c r="Q97" i="3"/>
  <c r="R97" i="3"/>
  <c r="S97" i="3"/>
  <c r="U97" i="3" s="1"/>
  <c r="T97" i="3"/>
  <c r="V97" i="3" s="1"/>
  <c r="W97" i="3"/>
  <c r="O98" i="3"/>
  <c r="B171" i="5"/>
  <c r="B136" i="3"/>
  <c r="O99" i="3" s="1"/>
  <c r="AM101" i="3"/>
  <c r="AI101" i="3"/>
  <c r="AN101" i="3"/>
  <c r="A102" i="3"/>
  <c r="M134" i="3" l="1"/>
  <c r="S99" i="3"/>
  <c r="U99" i="3" s="1"/>
  <c r="T99" i="3"/>
  <c r="V99" i="3" s="1"/>
  <c r="P99" i="3"/>
  <c r="R99" i="3"/>
  <c r="Q99" i="3"/>
  <c r="W99" i="3"/>
  <c r="W98" i="3"/>
  <c r="T98" i="3"/>
  <c r="V98" i="3" s="1"/>
  <c r="S98" i="3"/>
  <c r="U98" i="3" s="1"/>
  <c r="P98" i="3"/>
  <c r="R98" i="3"/>
  <c r="Q98" i="3"/>
  <c r="B173" i="5"/>
  <c r="B137" i="3"/>
  <c r="B186" i="5" s="1"/>
  <c r="A103" i="3"/>
  <c r="AM102" i="3"/>
  <c r="AI102" i="3"/>
  <c r="AN102" i="3"/>
  <c r="O100" i="3" l="1"/>
  <c r="B183" i="5"/>
  <c r="AM103" i="3"/>
  <c r="AN103" i="3" s="1"/>
  <c r="AI103" i="3"/>
  <c r="A104" i="3"/>
  <c r="B138" i="3"/>
  <c r="O101" i="3" l="1"/>
  <c r="T101" i="3" s="1"/>
  <c r="V101" i="3" s="1"/>
  <c r="P100" i="3"/>
  <c r="Q100" i="3"/>
  <c r="T100" i="3"/>
  <c r="V100" i="3" s="1"/>
  <c r="W100" i="3"/>
  <c r="S100" i="3"/>
  <c r="U100" i="3" s="1"/>
  <c r="R100" i="3"/>
  <c r="B139" i="3"/>
  <c r="B172" i="5"/>
  <c r="AI104" i="3"/>
  <c r="AM104" i="3"/>
  <c r="AN104" i="3" s="1"/>
  <c r="A105" i="3"/>
  <c r="M135" i="3" l="1"/>
  <c r="P101" i="3"/>
  <c r="R101" i="3"/>
  <c r="W101" i="3"/>
  <c r="Q101" i="3"/>
  <c r="AB986" i="3" s="1"/>
  <c r="S101" i="3"/>
  <c r="U101" i="3" s="1"/>
  <c r="O102" i="3"/>
  <c r="AB994" i="3" s="1"/>
  <c r="B178" i="5"/>
  <c r="B140" i="3"/>
  <c r="AM105" i="3"/>
  <c r="AI105" i="3"/>
  <c r="AN105" i="3"/>
  <c r="A106"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889" i="3"/>
  <c r="AB774" i="3"/>
  <c r="AB773" i="3"/>
  <c r="AB680" i="3"/>
  <c r="AB740" i="3"/>
  <c r="AB857" i="3"/>
  <c r="AB919" i="3"/>
  <c r="AB663" i="3"/>
  <c r="AB735" i="3"/>
  <c r="AB884" i="3"/>
  <c r="AB940" i="3"/>
  <c r="AB984" i="3"/>
  <c r="AB716" i="3"/>
  <c r="AB852" i="3"/>
  <c r="AB930" i="3"/>
  <c r="AB863" i="3"/>
  <c r="AB954" i="3"/>
  <c r="AB805"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56" i="3"/>
  <c r="AB737" i="3"/>
  <c r="AB876" i="3"/>
  <c r="AB730" i="3"/>
  <c r="AB736" i="3"/>
  <c r="AB892" i="3"/>
  <c r="AB732" i="3"/>
  <c r="AB874"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797" i="3"/>
  <c r="AB800" i="3"/>
  <c r="AB934" i="3"/>
  <c r="AB882" i="3"/>
  <c r="AB734" i="3"/>
  <c r="AB803" i="3"/>
  <c r="AB693" i="3"/>
  <c r="AB877" i="3"/>
  <c r="AB784" i="3"/>
  <c r="AB809" i="3"/>
  <c r="AB822" i="3"/>
  <c r="AB677" i="3"/>
  <c r="AB922" i="3"/>
  <c r="AB779" i="3"/>
  <c r="AB725" i="3"/>
  <c r="AB757" i="3"/>
  <c r="AB947" i="3"/>
  <c r="AB939" i="3"/>
  <c r="AB988" i="3"/>
  <c r="AB932" i="3"/>
  <c r="AB688" i="3"/>
  <c r="AB854" i="3"/>
  <c r="AB834" i="3"/>
  <c r="AB923" i="3"/>
  <c r="AB927" i="3"/>
  <c r="AB673" i="3"/>
  <c r="AB755" i="3"/>
  <c r="AB666" i="3"/>
  <c r="AB982" i="3"/>
  <c r="AB789" i="3"/>
  <c r="AB985" i="3"/>
  <c r="AB722" i="3"/>
  <c r="AB767" i="3"/>
  <c r="AB883" i="3"/>
  <c r="AB979" i="3"/>
  <c r="AB987" i="3"/>
  <c r="AB975" i="3"/>
  <c r="AB756" i="3"/>
  <c r="AB859" i="3"/>
  <c r="AB905" i="3"/>
  <c r="AB937" i="3"/>
  <c r="AB766" i="3"/>
  <c r="AB895" i="3"/>
  <c r="M27" i="3"/>
  <c r="X15" i="3" s="1"/>
  <c r="AB131" i="3" s="1"/>
  <c r="M96" i="3"/>
  <c r="X61" i="3" s="1"/>
  <c r="AB591" i="3" s="1"/>
  <c r="AB993" i="3" l="1"/>
  <c r="R102" i="3"/>
  <c r="AB997" i="3" s="1"/>
  <c r="T102" i="3"/>
  <c r="V102" i="3" s="1"/>
  <c r="AB999" i="3" s="1"/>
  <c r="W102" i="3"/>
  <c r="AB1000" i="3" s="1"/>
  <c r="Q102" i="3"/>
  <c r="AB996" i="3" s="1"/>
  <c r="P102" i="3"/>
  <c r="AB995" i="3" s="1"/>
  <c r="S102" i="3"/>
  <c r="U102" i="3" s="1"/>
  <c r="AB998" i="3" s="1"/>
  <c r="O103" i="3"/>
  <c r="B141" i="3"/>
  <c r="B184" i="5"/>
  <c r="E177" i="5"/>
  <c r="F177" i="5" s="1"/>
  <c r="E176" i="5"/>
  <c r="F176" i="5" s="1"/>
  <c r="E175" i="5"/>
  <c r="F175" i="5" s="1"/>
  <c r="AM106" i="3"/>
  <c r="AI106" i="3"/>
  <c r="AN106" i="3"/>
  <c r="A107"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P103" i="3"/>
  <c r="Q103" i="3"/>
  <c r="AB1006" i="3" s="1"/>
  <c r="S103" i="3"/>
  <c r="U103" i="3" s="1"/>
  <c r="AB1008" i="3" s="1"/>
  <c r="T103" i="3"/>
  <c r="V103" i="3" s="1"/>
  <c r="AB1009" i="3" s="1"/>
  <c r="W103" i="3"/>
  <c r="AB1010" i="3" s="1"/>
  <c r="R103" i="3"/>
  <c r="AB1007" i="3" s="1"/>
  <c r="AB1012" i="3"/>
  <c r="AB1004" i="3"/>
  <c r="AB1003" i="3"/>
  <c r="O104" i="3"/>
  <c r="B185" i="5"/>
  <c r="B142" i="3"/>
  <c r="O105" i="3" s="1"/>
  <c r="AM107" i="3"/>
  <c r="AI107" i="3"/>
  <c r="AN107" i="3"/>
  <c r="A108" i="3"/>
  <c r="AB1005" i="3" l="1"/>
  <c r="P105" i="3"/>
  <c r="W105" i="3"/>
  <c r="T105" i="3"/>
  <c r="V105" i="3" s="1"/>
  <c r="S105" i="3"/>
  <c r="U105" i="3" s="1"/>
  <c r="R105" i="3"/>
  <c r="Q105" i="3"/>
  <c r="R104" i="3"/>
  <c r="Q104" i="3"/>
  <c r="P104" i="3"/>
  <c r="T104" i="3"/>
  <c r="V104" i="3" s="1"/>
  <c r="W104" i="3"/>
  <c r="S104" i="3"/>
  <c r="U104" i="3" s="1"/>
  <c r="B143" i="3"/>
  <c r="O106" i="3" s="1"/>
  <c r="B187" i="5"/>
  <c r="AI108" i="3"/>
  <c r="AM108" i="3"/>
  <c r="AN108" i="3"/>
  <c r="A109" i="3"/>
  <c r="B144" i="3" l="1"/>
  <c r="B189" i="5" s="1"/>
  <c r="Q106" i="3"/>
  <c r="S106" i="3"/>
  <c r="U106" i="3" s="1"/>
  <c r="R106" i="3"/>
  <c r="P106" i="3"/>
  <c r="W106" i="3"/>
  <c r="T106" i="3"/>
  <c r="V106" i="3" s="1"/>
  <c r="O107" i="3"/>
  <c r="P107" i="3" s="1"/>
  <c r="B188" i="5"/>
  <c r="B145" i="3"/>
  <c r="O108" i="3" s="1"/>
  <c r="AI109" i="3"/>
  <c r="AM109" i="3"/>
  <c r="AN109" i="3" s="1"/>
  <c r="A110" i="3"/>
  <c r="W108" i="3" l="1"/>
  <c r="Q108" i="3"/>
  <c r="S108" i="3"/>
  <c r="U108" i="3" s="1"/>
  <c r="R108" i="3"/>
  <c r="T108" i="3"/>
  <c r="V108" i="3" s="1"/>
  <c r="P108" i="3"/>
  <c r="R107" i="3"/>
  <c r="W107" i="3"/>
  <c r="T107" i="3"/>
  <c r="V107" i="3" s="1"/>
  <c r="Q107" i="3"/>
  <c r="S107" i="3"/>
  <c r="U107" i="3" s="1"/>
  <c r="B179" i="5"/>
  <c r="B180" i="5"/>
  <c r="B181" i="5"/>
  <c r="B182" i="5"/>
  <c r="B146" i="3"/>
  <c r="AM110" i="3"/>
  <c r="AN110" i="3" s="1"/>
  <c r="AI110" i="3"/>
  <c r="A111" i="3"/>
  <c r="B193" i="5" l="1"/>
  <c r="B194" i="5"/>
  <c r="O109" i="3"/>
  <c r="Q109" i="3" s="1"/>
  <c r="B147" i="3"/>
  <c r="M139" i="3"/>
  <c r="M143" i="3"/>
  <c r="R109" i="3"/>
  <c r="T109" i="3"/>
  <c r="V109" i="3" s="1"/>
  <c r="P109" i="3"/>
  <c r="B190" i="5"/>
  <c r="S109" i="3"/>
  <c r="U109" i="3" s="1"/>
  <c r="W109" i="3"/>
  <c r="M133" i="3"/>
  <c r="M140" i="3"/>
  <c r="M141" i="3"/>
  <c r="M137" i="3"/>
  <c r="X100" i="3" s="1"/>
  <c r="AB981" i="3" s="1"/>
  <c r="M142" i="3"/>
  <c r="M144" i="3"/>
  <c r="O110" i="3"/>
  <c r="R110" i="3" s="1"/>
  <c r="E184" i="5"/>
  <c r="F184" i="5" s="1"/>
  <c r="AI111" i="3"/>
  <c r="AM111" i="3"/>
  <c r="O111" i="3"/>
  <c r="AN111" i="3"/>
  <c r="A112" i="3"/>
  <c r="B195" i="5" l="1"/>
  <c r="B196" i="5"/>
  <c r="B148" i="3"/>
  <c r="M132" i="3"/>
  <c r="X97" i="3" s="1"/>
  <c r="AB951" i="3" s="1"/>
  <c r="M147" i="3"/>
  <c r="M136" i="3"/>
  <c r="X99" i="3" s="1"/>
  <c r="AB971" i="3" s="1"/>
  <c r="M138" i="3"/>
  <c r="X103" i="3" s="1"/>
  <c r="AB1011" i="3" s="1"/>
  <c r="X106" i="3"/>
  <c r="M145" i="3"/>
  <c r="S110" i="3"/>
  <c r="U110" i="3" s="1"/>
  <c r="X102" i="3"/>
  <c r="AB1001" i="3" s="1"/>
  <c r="P110" i="3"/>
  <c r="X105" i="3"/>
  <c r="X104" i="3"/>
  <c r="X108" i="3"/>
  <c r="Q110" i="3"/>
  <c r="X98" i="3"/>
  <c r="AB961" i="3" s="1"/>
  <c r="M130" i="3"/>
  <c r="M131" i="3"/>
  <c r="X96" i="3" s="1"/>
  <c r="AB941" i="3" s="1"/>
  <c r="X107" i="3"/>
  <c r="M146" i="3"/>
  <c r="X111" i="3" s="1"/>
  <c r="W110" i="3"/>
  <c r="T110" i="3"/>
  <c r="V110" i="3" s="1"/>
  <c r="AI112" i="3"/>
  <c r="AM112" i="3"/>
  <c r="AN112" i="3" s="1"/>
  <c r="O112" i="3"/>
  <c r="A113" i="3"/>
  <c r="P111" i="3"/>
  <c r="W111" i="3"/>
  <c r="S111" i="3"/>
  <c r="U111" i="3" s="1"/>
  <c r="T111" i="3"/>
  <c r="V111" i="3" s="1"/>
  <c r="R111" i="3"/>
  <c r="Q111" i="3"/>
  <c r="B198" i="5" l="1"/>
  <c r="B197" i="5"/>
  <c r="M148" i="3" s="1"/>
  <c r="O1001" i="3"/>
  <c r="X101" i="3"/>
  <c r="AB991" i="3" s="1"/>
  <c r="X109" i="3"/>
  <c r="E190" i="5"/>
  <c r="F190" i="5" s="1"/>
  <c r="E191" i="5"/>
  <c r="F191" i="5" s="1"/>
  <c r="X95" i="3"/>
  <c r="AB931" i="3" s="1"/>
  <c r="X110" i="3"/>
  <c r="E189" i="5"/>
  <c r="F189" i="5" s="1"/>
  <c r="E188" i="5"/>
  <c r="F188" i="5" s="1"/>
  <c r="E187" i="5"/>
  <c r="F187" i="5" s="1"/>
  <c r="A114" i="3"/>
  <c r="AI113" i="3"/>
  <c r="AM113" i="3"/>
  <c r="AN113" i="3" s="1"/>
  <c r="O113" i="3"/>
  <c r="X112" i="3"/>
  <c r="P112" i="3"/>
  <c r="Q112" i="3"/>
  <c r="T112" i="3"/>
  <c r="V112" i="3" s="1"/>
  <c r="S112" i="3"/>
  <c r="U112" i="3" s="1"/>
  <c r="W112" i="3"/>
  <c r="R112" i="3"/>
  <c r="M150" i="3" l="1"/>
  <c r="M151" i="3"/>
  <c r="M122" i="3"/>
  <c r="X87" i="3" s="1"/>
  <c r="AB851" i="3" s="1"/>
  <c r="M149" i="3"/>
  <c r="R1001" i="3"/>
  <c r="AB647" i="3" s="1"/>
  <c r="W1001" i="3"/>
  <c r="S1001" i="3"/>
  <c r="U1001" i="3" s="1"/>
  <c r="X1001" i="3"/>
  <c r="P1001" i="3"/>
  <c r="Q1001" i="3"/>
  <c r="AB156" i="3" s="1"/>
  <c r="T1001" i="3"/>
  <c r="V1001" i="3" s="1"/>
  <c r="AB649" i="3" s="1"/>
  <c r="M15" i="3"/>
  <c r="X7" i="3" s="1"/>
  <c r="AB51" i="3" s="1"/>
  <c r="M37" i="3"/>
  <c r="X25" i="3" s="1"/>
  <c r="AB231" i="3" s="1"/>
  <c r="M16" i="3"/>
  <c r="M18" i="3"/>
  <c r="X9" i="3" s="1"/>
  <c r="AB71" i="3" s="1"/>
  <c r="M13" i="3"/>
  <c r="M35" i="3"/>
  <c r="X23" i="3" s="1"/>
  <c r="AB211" i="3" s="1"/>
  <c r="M12" i="3"/>
  <c r="X6" i="3" s="1"/>
  <c r="AB41" i="3" s="1"/>
  <c r="M14" i="3"/>
  <c r="M124" i="3"/>
  <c r="X89" i="3" s="1"/>
  <c r="AB871" i="3" s="1"/>
  <c r="M36" i="3"/>
  <c r="X24" i="3" s="1"/>
  <c r="AB221" i="3" s="1"/>
  <c r="X113" i="3"/>
  <c r="P113" i="3"/>
  <c r="R113" i="3"/>
  <c r="S113" i="3"/>
  <c r="U113" i="3" s="1"/>
  <c r="Q113" i="3"/>
  <c r="T113" i="3"/>
  <c r="V113" i="3" s="1"/>
  <c r="W113" i="3"/>
  <c r="AM114" i="3"/>
  <c r="AI114" i="3"/>
  <c r="O114" i="3"/>
  <c r="AN114" i="3"/>
  <c r="A115" i="3"/>
  <c r="E192" i="5" l="1"/>
  <c r="F192" i="5" s="1"/>
  <c r="E198" i="5"/>
  <c r="F198" i="5" s="1"/>
  <c r="E195" i="5"/>
  <c r="F195" i="5" s="1"/>
  <c r="E194" i="5"/>
  <c r="F194" i="5" s="1"/>
  <c r="E196" i="5"/>
  <c r="F196" i="5" s="1"/>
  <c r="E193" i="5"/>
  <c r="F193" i="5" s="1"/>
  <c r="E197" i="5"/>
  <c r="F197" i="5" s="1"/>
  <c r="AM115" i="3"/>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AN122" i="3" s="1"/>
  <c r="O122" i="3"/>
  <c r="A123" i="3"/>
  <c r="X121" i="3"/>
  <c r="P121" i="3"/>
  <c r="S121" i="3"/>
  <c r="U121" i="3" s="1"/>
  <c r="Q121" i="3"/>
  <c r="W121" i="3"/>
  <c r="R121" i="3"/>
  <c r="T121" i="3"/>
  <c r="V121" i="3" s="1"/>
  <c r="AI123" i="3" l="1"/>
  <c r="AM123" i="3"/>
  <c r="AN123" i="3" s="1"/>
  <c r="O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N134" i="3" s="1"/>
  <c r="AI134" i="3"/>
  <c r="O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N136" i="3" s="1"/>
  <c r="AI136" i="3"/>
  <c r="O136" i="3"/>
  <c r="A137" i="3"/>
  <c r="X135" i="3"/>
  <c r="P135" i="3"/>
  <c r="R135" i="3"/>
  <c r="T135" i="3"/>
  <c r="V135" i="3" s="1"/>
  <c r="W135" i="3"/>
  <c r="Q135" i="3"/>
  <c r="S135" i="3"/>
  <c r="U135" i="3" s="1"/>
  <c r="AI137" i="3" l="1"/>
  <c r="AM137" i="3"/>
  <c r="AN137" i="3" s="1"/>
  <c r="O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A141" i="3" s="1"/>
  <c r="X138" i="3"/>
  <c r="P138" i="3"/>
  <c r="S138" i="3"/>
  <c r="U138" i="3" s="1"/>
  <c r="R138" i="3"/>
  <c r="T138" i="3"/>
  <c r="V138" i="3" s="1"/>
  <c r="W138" i="3"/>
  <c r="Q138" i="3"/>
  <c r="A142" i="3" l="1"/>
  <c r="AI141" i="3"/>
  <c r="AM141" i="3"/>
  <c r="AN141" i="3" s="1"/>
  <c r="O141" i="3"/>
  <c r="AM140" i="3"/>
  <c r="AN140" i="3" s="1"/>
  <c r="AI140" i="3"/>
  <c r="O140" i="3"/>
  <c r="X139" i="3"/>
  <c r="P139" i="3"/>
  <c r="R139" i="3"/>
  <c r="W139" i="3"/>
  <c r="Q139" i="3"/>
  <c r="S139" i="3"/>
  <c r="U139" i="3" s="1"/>
  <c r="T139" i="3"/>
  <c r="V139" i="3" s="1"/>
  <c r="O142" i="3" l="1"/>
  <c r="AI142" i="3"/>
  <c r="AM142" i="3"/>
  <c r="AN142" i="3" s="1"/>
  <c r="A143" i="3"/>
  <c r="A144" i="3" s="1"/>
  <c r="A145" i="3" s="1"/>
  <c r="X141" i="3"/>
  <c r="P141" i="3"/>
  <c r="W141" i="3"/>
  <c r="T141" i="3"/>
  <c r="V141" i="3" s="1"/>
  <c r="Q141" i="3"/>
  <c r="S141" i="3"/>
  <c r="U141" i="3" s="1"/>
  <c r="R141" i="3"/>
  <c r="X140" i="3"/>
  <c r="P140" i="3"/>
  <c r="T140" i="3"/>
  <c r="V140" i="3" s="1"/>
  <c r="R140" i="3"/>
  <c r="W140" i="3"/>
  <c r="Q140" i="3"/>
  <c r="S140" i="3"/>
  <c r="U140" i="3" s="1"/>
  <c r="AB1035" i="3"/>
  <c r="AB1016" i="3"/>
  <c r="AB1044" i="3"/>
  <c r="AB1067" i="3"/>
  <c r="AB1024" i="3"/>
  <c r="AB1058" i="3"/>
  <c r="AB1040" i="3"/>
  <c r="AB1014" i="3"/>
  <c r="AB1053" i="3"/>
  <c r="AB1047" i="3"/>
  <c r="AB1038" i="3"/>
  <c r="AB1065" i="3"/>
  <c r="AB1017" i="3"/>
  <c r="AB1032" i="3"/>
  <c r="AB1030" i="3"/>
  <c r="AB1062" i="3"/>
  <c r="AB1070" i="3"/>
  <c r="AB1061" i="3"/>
  <c r="AB1043" i="3"/>
  <c r="AB1042" i="3"/>
  <c r="AB1013" i="3"/>
  <c r="AB1050" i="3"/>
  <c r="AB1033" i="3"/>
  <c r="AB1027" i="3"/>
  <c r="AB1057" i="3"/>
  <c r="AB1015" i="3"/>
  <c r="AB1036" i="3"/>
  <c r="AB1072" i="3"/>
  <c r="AB1034" i="3"/>
  <c r="AB1026" i="3"/>
  <c r="AB1045" i="3"/>
  <c r="AB1023" i="3"/>
  <c r="AB1022" i="3"/>
  <c r="AB1064" i="3"/>
  <c r="AB1054" i="3"/>
  <c r="AB1025" i="3"/>
  <c r="AB1066" i="3"/>
  <c r="AB1037" i="3"/>
  <c r="AB1051" i="3"/>
  <c r="AB1052" i="3"/>
  <c r="AB1041" i="3"/>
  <c r="AB1060" i="3"/>
  <c r="AB1019" i="3"/>
  <c r="AB1056" i="3"/>
  <c r="AB1049" i="3"/>
  <c r="AB1063" i="3"/>
  <c r="AB1046" i="3"/>
  <c r="AB1059" i="3"/>
  <c r="AB1055" i="3"/>
  <c r="AB1039" i="3"/>
  <c r="AB1018" i="3"/>
  <c r="AB1048" i="3"/>
  <c r="AB1071" i="3"/>
  <c r="AB1068" i="3"/>
  <c r="AB1069" i="3"/>
  <c r="AB1020" i="3"/>
  <c r="AB1021" i="3"/>
  <c r="AB1028" i="3"/>
  <c r="AB1031" i="3"/>
  <c r="AB1029" i="3"/>
  <c r="A146" i="3" l="1"/>
  <c r="A147" i="3" s="1"/>
  <c r="AM145" i="3"/>
  <c r="AN145" i="3" s="1"/>
  <c r="O145" i="3"/>
  <c r="AI145" i="3"/>
  <c r="AM144" i="3"/>
  <c r="AN144" i="3" s="1"/>
  <c r="AI144" i="3"/>
  <c r="O144" i="3"/>
  <c r="AM143" i="3"/>
  <c r="AN143" i="3" s="1"/>
  <c r="AI143" i="3"/>
  <c r="O143" i="3"/>
  <c r="X142" i="3"/>
  <c r="P142" i="3"/>
  <c r="Q142" i="3"/>
  <c r="S142" i="3"/>
  <c r="U142" i="3" s="1"/>
  <c r="R142" i="3"/>
  <c r="W142" i="3"/>
  <c r="T142" i="3"/>
  <c r="V142" i="3" s="1"/>
  <c r="E173" i="5"/>
  <c r="F173" i="5" s="1"/>
  <c r="E174" i="5"/>
  <c r="F174" i="5" s="1"/>
  <c r="A148" i="3" l="1"/>
  <c r="AI147" i="3"/>
  <c r="AM147" i="3"/>
  <c r="AN147" i="3" s="1"/>
  <c r="O147" i="3"/>
  <c r="O146" i="3"/>
  <c r="AI146" i="3"/>
  <c r="AM146" i="3"/>
  <c r="AN146" i="3" s="1"/>
  <c r="X145" i="3"/>
  <c r="P145" i="3"/>
  <c r="T145" i="3"/>
  <c r="V145" i="3" s="1"/>
  <c r="S145" i="3"/>
  <c r="U145" i="3" s="1"/>
  <c r="Q145" i="3"/>
  <c r="W145" i="3"/>
  <c r="R145" i="3"/>
  <c r="X143" i="3"/>
  <c r="P143" i="3"/>
  <c r="T143" i="3"/>
  <c r="V143" i="3" s="1"/>
  <c r="W143" i="3"/>
  <c r="Q143" i="3"/>
  <c r="R143" i="3"/>
  <c r="S143" i="3"/>
  <c r="U143" i="3" s="1"/>
  <c r="AB1082" i="3"/>
  <c r="AB1098" i="3"/>
  <c r="AB1101" i="3"/>
  <c r="AB1090" i="3"/>
  <c r="AB1102" i="3"/>
  <c r="AB1073" i="3"/>
  <c r="AB1083" i="3"/>
  <c r="AB1079" i="3"/>
  <c r="AB1091" i="3"/>
  <c r="AB1099" i="3"/>
  <c r="AB1080" i="3"/>
  <c r="AB1093" i="3"/>
  <c r="AB1084" i="3"/>
  <c r="AB1075" i="3"/>
  <c r="AB1100" i="3"/>
  <c r="AB1095" i="3"/>
  <c r="AB1086" i="3"/>
  <c r="AB1087" i="3"/>
  <c r="AB1077" i="3"/>
  <c r="AB1092" i="3"/>
  <c r="AB1088" i="3"/>
  <c r="AB1078" i="3"/>
  <c r="AB1097" i="3"/>
  <c r="AB1074" i="3"/>
  <c r="AB1089" i="3"/>
  <c r="AB1081" i="3"/>
  <c r="AB1085" i="3"/>
  <c r="AB1096" i="3"/>
  <c r="AB1094" i="3"/>
  <c r="AB1076" i="3"/>
  <c r="X144" i="3"/>
  <c r="P144" i="3"/>
  <c r="S144" i="3"/>
  <c r="U144" i="3" s="1"/>
  <c r="R144" i="3"/>
  <c r="Q144" i="3"/>
  <c r="T144" i="3"/>
  <c r="V144" i="3" s="1"/>
  <c r="W144" i="3"/>
  <c r="X147" i="3" l="1"/>
  <c r="P147" i="3"/>
  <c r="T147" i="3"/>
  <c r="V147" i="3" s="1"/>
  <c r="W147" i="3"/>
  <c r="S147" i="3"/>
  <c r="U147" i="3" s="1"/>
  <c r="R147" i="3"/>
  <c r="Q147" i="3"/>
  <c r="AI148" i="3"/>
  <c r="O148" i="3"/>
  <c r="AB1817" i="3" s="1"/>
  <c r="AM148" i="3"/>
  <c r="AN148" i="3" s="1"/>
  <c r="X146" i="3"/>
  <c r="P146" i="3"/>
  <c r="W146" i="3"/>
  <c r="T146" i="3"/>
  <c r="V146" i="3" s="1"/>
  <c r="R146" i="3"/>
  <c r="Q146" i="3"/>
  <c r="S146" i="3"/>
  <c r="U146" i="3" s="1"/>
  <c r="E183" i="5"/>
  <c r="F183" i="5" s="1"/>
  <c r="E185" i="5"/>
  <c r="F185" i="5" s="1"/>
  <c r="AB1312" i="3" l="1"/>
  <c r="AB1237" i="3"/>
  <c r="AB1356" i="3"/>
  <c r="AB1403" i="3"/>
  <c r="AB1392" i="3"/>
  <c r="AB1854" i="3"/>
  <c r="AB1164" i="3"/>
  <c r="AB1539" i="3"/>
  <c r="AB1390" i="3"/>
  <c r="AB1829" i="3"/>
  <c r="AB1770" i="3"/>
  <c r="AB1412" i="3"/>
  <c r="AB1424" i="3"/>
  <c r="AB1862" i="3"/>
  <c r="AB1612" i="3"/>
  <c r="AB1703" i="3"/>
  <c r="AB1652" i="3"/>
  <c r="AB1763" i="3"/>
  <c r="AB1724" i="3"/>
  <c r="AB1546" i="3"/>
  <c r="AB1988" i="3"/>
  <c r="AB1585" i="3"/>
  <c r="AB1153" i="3"/>
  <c r="AB1548" i="3"/>
  <c r="AB1641" i="3"/>
  <c r="AB1456" i="3"/>
  <c r="AB1502" i="3"/>
  <c r="AB1892" i="3"/>
  <c r="AB1178" i="3"/>
  <c r="AB1611" i="3"/>
  <c r="AB1600" i="3"/>
  <c r="AB1363" i="3"/>
  <c r="AB1495" i="3"/>
  <c r="AB1900" i="3"/>
  <c r="AB1761" i="3"/>
  <c r="AB1353" i="3"/>
  <c r="AB1617" i="3"/>
  <c r="AB1709" i="3"/>
  <c r="AB1979" i="3"/>
  <c r="AB1454" i="3"/>
  <c r="AB1421" i="3"/>
  <c r="AB1828" i="3"/>
  <c r="AB1496" i="3"/>
  <c r="AB1290" i="3"/>
  <c r="AB1858" i="3"/>
  <c r="AB1333" i="3"/>
  <c r="AB1825" i="3"/>
  <c r="AB1349" i="3"/>
  <c r="AB1414" i="3"/>
  <c r="AB1384" i="3"/>
  <c r="AB1998" i="3"/>
  <c r="AB1510" i="3"/>
  <c r="AB1296" i="3"/>
  <c r="AB1165" i="3"/>
  <c r="AB1919" i="3"/>
  <c r="AB1416" i="3"/>
  <c r="AB1231" i="3"/>
  <c r="AB1651" i="3"/>
  <c r="AB1224" i="3"/>
  <c r="AB1198" i="3"/>
  <c r="AB1241" i="3"/>
  <c r="AB1438" i="3"/>
  <c r="AB1940" i="3"/>
  <c r="AB1978" i="3"/>
  <c r="AB1819" i="3"/>
  <c r="AB1284" i="3"/>
  <c r="AB1816" i="3"/>
  <c r="AB1805" i="3"/>
  <c r="AB1552" i="3"/>
  <c r="AB1180" i="3"/>
  <c r="AB1152" i="3"/>
  <c r="AB1167" i="3"/>
  <c r="AB1954" i="3"/>
  <c r="AB1450" i="3"/>
  <c r="AB1275" i="3"/>
  <c r="AB1618" i="3"/>
  <c r="AB1570" i="3"/>
  <c r="AB1783" i="3"/>
  <c r="AB1717" i="3"/>
  <c r="AB1629" i="3"/>
  <c r="AB1932" i="3"/>
  <c r="AB1810" i="3"/>
  <c r="AB1801" i="3"/>
  <c r="AB1716" i="3"/>
  <c r="AB1120" i="3"/>
  <c r="AB1460" i="3"/>
  <c r="AB1419" i="3"/>
  <c r="AB1776" i="3"/>
  <c r="AB1690" i="3"/>
  <c r="AB1340" i="3"/>
  <c r="AB1466" i="3"/>
  <c r="AB1568" i="3"/>
  <c r="AB1158" i="3"/>
  <c r="AB1181" i="3"/>
  <c r="AB1649" i="3"/>
  <c r="AB1781" i="3"/>
  <c r="AB1434" i="3"/>
  <c r="AB1291" i="3"/>
  <c r="AB1124" i="3"/>
  <c r="AB1172" i="3"/>
  <c r="AB1376" i="3"/>
  <c r="AB1487" i="3"/>
  <c r="AB1448" i="3"/>
  <c r="AB1650" i="3"/>
  <c r="AB1551" i="3"/>
  <c r="AB1609" i="3"/>
  <c r="AB1777" i="3"/>
  <c r="AB1898" i="3"/>
  <c r="AB1757" i="3"/>
  <c r="AB1824" i="3"/>
  <c r="AB1984" i="3"/>
  <c r="AB1281" i="3"/>
  <c r="AB1204" i="3"/>
  <c r="AB1219" i="3"/>
  <c r="AB1395" i="3"/>
  <c r="AB1836" i="3"/>
  <c r="AB1994" i="3"/>
  <c r="AB1483" i="3"/>
  <c r="AB1127" i="3"/>
  <c r="AB1578" i="3"/>
  <c r="AB1946" i="3"/>
  <c r="AB1417" i="3"/>
  <c r="AB1364" i="3"/>
  <c r="AB1615" i="3"/>
  <c r="AB1687" i="3"/>
  <c r="AB1309" i="3"/>
  <c r="AB1105" i="3"/>
  <c r="AB1347" i="3"/>
  <c r="AB1117" i="3"/>
  <c r="AB1223" i="3"/>
  <c r="AB1894" i="3"/>
  <c r="AB1550" i="3"/>
  <c r="AB1764" i="3"/>
  <c r="AB1320" i="3"/>
  <c r="AB1659" i="3"/>
  <c r="AB1853" i="3"/>
  <c r="AB1285" i="3"/>
  <c r="AB1868" i="3"/>
  <c r="AB1401" i="3"/>
  <c r="AB1388" i="3"/>
  <c r="AB1790" i="3"/>
  <c r="AB1504" i="3"/>
  <c r="AB1830" i="3"/>
  <c r="AB1213" i="3"/>
  <c r="AB1869" i="3"/>
  <c r="AB1214" i="3"/>
  <c r="AB1689" i="3"/>
  <c r="AB1513" i="3"/>
  <c r="AB1514" i="3"/>
  <c r="AB1163" i="3"/>
  <c r="AB1864" i="3"/>
  <c r="AB1582" i="3"/>
  <c r="AB1422" i="3"/>
  <c r="AB1800" i="3"/>
  <c r="AB1886" i="3"/>
  <c r="AB1614" i="3"/>
  <c r="AB1587" i="3"/>
  <c r="AB1408" i="3"/>
  <c r="AB1885" i="3"/>
  <c r="AB1171" i="3"/>
  <c r="AB1844" i="3"/>
  <c r="AB1992" i="3"/>
  <c r="AB1194" i="3"/>
  <c r="AB1183" i="3"/>
  <c r="AB1657" i="3"/>
  <c r="AB1944" i="3"/>
  <c r="AB1469" i="3"/>
  <c r="AB1843" i="3"/>
  <c r="AB1329" i="3"/>
  <c r="AB1766" i="3"/>
  <c r="AB1383" i="3"/>
  <c r="AB1244" i="3"/>
  <c r="AB1560" i="3"/>
  <c r="AB1280" i="3"/>
  <c r="AB1596" i="3"/>
  <c r="AB1865" i="3"/>
  <c r="AB1261" i="3"/>
  <c r="AB1501" i="3"/>
  <c r="AB1632" i="3"/>
  <c r="AB1590" i="3"/>
  <c r="AB1928" i="3"/>
  <c r="AB1264" i="3"/>
  <c r="AB1774" i="3"/>
  <c r="AB1492" i="3"/>
  <c r="AB1530" i="3"/>
  <c r="AB1166" i="3"/>
  <c r="AB1443" i="3"/>
  <c r="AB1678" i="3"/>
  <c r="AB1391" i="3"/>
  <c r="AB1334" i="3"/>
  <c r="AB1598" i="3"/>
  <c r="AB1298" i="3"/>
  <c r="AB1199" i="3"/>
  <c r="AB1407" i="3"/>
  <c r="AB1995" i="3"/>
  <c r="AB1486" i="3"/>
  <c r="AB1265" i="3"/>
  <c r="AB1870" i="3"/>
  <c r="AB1463" i="3"/>
  <c r="AB1386" i="3"/>
  <c r="AB1719" i="3"/>
  <c r="AB1260" i="3"/>
  <c r="AB1592" i="3"/>
  <c r="AB1145" i="3"/>
  <c r="AB1432" i="3"/>
  <c r="AB1580" i="3"/>
  <c r="AB1698" i="3"/>
  <c r="AB1722" i="3"/>
  <c r="AB1563" i="3"/>
  <c r="AB1955" i="3"/>
  <c r="AB1254" i="3"/>
  <c r="AB1613" i="3"/>
  <c r="AB1211" i="3"/>
  <c r="AB1306" i="3"/>
  <c r="AB1608" i="3"/>
  <c r="AB1155" i="3"/>
  <c r="AB1620" i="3"/>
  <c r="AB1382" i="3"/>
  <c r="AB1697" i="3"/>
  <c r="AB1624" i="3"/>
  <c r="AB1574" i="3"/>
  <c r="AB1452" i="3"/>
  <c r="AB1972" i="3"/>
  <c r="AB1905" i="3"/>
  <c r="AB1203" i="3"/>
  <c r="AB1344" i="3"/>
  <c r="AB1890" i="3"/>
  <c r="AB1479" i="3"/>
  <c r="AB1924" i="3"/>
  <c r="AB1332" i="3"/>
  <c r="AB1744" i="3"/>
  <c r="AB1266" i="3"/>
  <c r="AB1601" i="3"/>
  <c r="AB1106" i="3"/>
  <c r="AB1725" i="3"/>
  <c r="AB1222" i="3"/>
  <c r="AB1768" i="3"/>
  <c r="AB1841" i="3"/>
  <c r="AB1883" i="3"/>
  <c r="AB1950" i="3"/>
  <c r="AB1151" i="3"/>
  <c r="AB1727" i="3"/>
  <c r="AB1731" i="3"/>
  <c r="AB1428" i="3"/>
  <c r="AB1951" i="3"/>
  <c r="AB1628" i="3"/>
  <c r="AB1121" i="3"/>
  <c r="AB1505" i="3"/>
  <c r="AB1670" i="3"/>
  <c r="AB1664" i="3"/>
  <c r="AB1207" i="3"/>
  <c r="AB1943" i="3"/>
  <c r="AB1846" i="3"/>
  <c r="AB1358" i="3"/>
  <c r="AB1111" i="3"/>
  <c r="AB1751" i="3"/>
  <c r="AB1415" i="3"/>
  <c r="AB1779" i="3"/>
  <c r="AB1977" i="3"/>
  <c r="AB1794" i="3"/>
  <c r="AB1357" i="3"/>
  <c r="AB1139" i="3"/>
  <c r="AB1929" i="3"/>
  <c r="AB1595" i="3"/>
  <c r="AB1527" i="3"/>
  <c r="AB1911" i="3"/>
  <c r="AB1926" i="3"/>
  <c r="AB1969" i="3"/>
  <c r="AB1221" i="3"/>
  <c r="AB1473" i="3"/>
  <c r="AB1243" i="3"/>
  <c r="AB1157" i="3"/>
  <c r="AB1820" i="3"/>
  <c r="AB1736" i="3"/>
  <c r="AB1655" i="3"/>
  <c r="AB1648" i="3"/>
  <c r="AB1144" i="3"/>
  <c r="AB1431" i="3"/>
  <c r="AB1682" i="3"/>
  <c r="AB1262" i="3"/>
  <c r="AB1872" i="3"/>
  <c r="AB1442" i="3"/>
  <c r="AB1567" i="3"/>
  <c r="AB1132" i="3"/>
  <c r="AB1799" i="3"/>
  <c r="AB1728" i="3"/>
  <c r="AB1429" i="3"/>
  <c r="AB1470" i="3"/>
  <c r="AB1226" i="3"/>
  <c r="AB1555" i="3"/>
  <c r="AB1935" i="3"/>
  <c r="AB1949" i="3"/>
  <c r="AB1976" i="3"/>
  <c r="AB1808" i="3"/>
  <c r="AB1123" i="3"/>
  <c r="AB1444" i="3"/>
  <c r="AB1482" i="3"/>
  <c r="AB1960" i="3"/>
  <c r="AB1410" i="3"/>
  <c r="AB1573" i="3"/>
  <c r="AB1941" i="3"/>
  <c r="AB1107" i="3"/>
  <c r="AB1750" i="3"/>
  <c r="AB1748" i="3"/>
  <c r="AB1556" i="3"/>
  <c r="AB1109" i="3"/>
  <c r="AB1712" i="3"/>
  <c r="AB1671" i="3"/>
  <c r="AB1737" i="3"/>
  <c r="AB1435" i="3"/>
  <c r="AB1661" i="3"/>
  <c r="AB1981" i="3"/>
  <c r="AB1175" i="3"/>
  <c r="AB1610" i="3"/>
  <c r="AB1114" i="3"/>
  <c r="AB1565" i="3"/>
  <c r="AB1778" i="3"/>
  <c r="AB1374" i="3"/>
  <c r="AB1485" i="3"/>
  <c r="AB1559" i="3"/>
  <c r="AB1622" i="3"/>
  <c r="AB1881" i="3"/>
  <c r="AB1210" i="3"/>
  <c r="AB1252" i="3"/>
  <c r="AB1125" i="3"/>
  <c r="AB1967" i="3"/>
  <c r="AB1952" i="3"/>
  <c r="AB1538" i="3"/>
  <c r="AB1715" i="3"/>
  <c r="AB1996" i="3"/>
  <c r="AB1688" i="3"/>
  <c r="AB1840" i="3"/>
  <c r="AB1310" i="3"/>
  <c r="AB1937" i="3"/>
  <c r="AB1672" i="3"/>
  <c r="AB1116" i="3"/>
  <c r="AB1411" i="3"/>
  <c r="AB1654" i="3"/>
  <c r="AB1404" i="3"/>
  <c r="AB1524" i="3"/>
  <c r="AB1276" i="3"/>
  <c r="AB1361" i="3"/>
  <c r="AB1604" i="3"/>
  <c r="AB1696" i="3"/>
  <c r="AB1293" i="3"/>
  <c r="AB1331" i="3"/>
  <c r="AB1532" i="3"/>
  <c r="AB1480" i="3"/>
  <c r="AB1812" i="3"/>
  <c r="AB1956" i="3"/>
  <c r="AB1503" i="3"/>
  <c r="AB1360" i="3"/>
  <c r="AB1848" i="3"/>
  <c r="AB1425" i="3"/>
  <c r="AB1806" i="3"/>
  <c r="AB1149" i="3"/>
  <c r="AB1553" i="3"/>
  <c r="AB1447" i="3"/>
  <c r="AB1464" i="3"/>
  <c r="AB1876" i="3"/>
  <c r="AB1975" i="3"/>
  <c r="AB1879" i="3"/>
  <c r="AB1342" i="3"/>
  <c r="AB1449" i="3"/>
  <c r="AB1509" i="3"/>
  <c r="AB1477" i="3"/>
  <c r="AB1154" i="3"/>
  <c r="AB1636" i="3"/>
  <c r="AB1945" i="3"/>
  <c r="AB1726" i="3"/>
  <c r="AB1531" i="3"/>
  <c r="AB1934" i="3"/>
  <c r="AB1677" i="3"/>
  <c r="AB1603" i="3"/>
  <c r="AB1316" i="3"/>
  <c r="AB1679" i="3"/>
  <c r="AB1471" i="3"/>
  <c r="AB1809" i="3"/>
  <c r="AB1773" i="3"/>
  <c r="AB1369" i="3"/>
  <c r="AB1445" i="3"/>
  <c r="AB1713" i="3"/>
  <c r="AB1558" i="3"/>
  <c r="AB1594" i="3"/>
  <c r="AB1807" i="3"/>
  <c r="AB1257" i="3"/>
  <c r="AB1948" i="3"/>
  <c r="AB1305" i="3"/>
  <c r="AB1702" i="3"/>
  <c r="AB1758" i="3"/>
  <c r="AB1327" i="3"/>
  <c r="AB1845" i="3"/>
  <c r="AB1472" i="3"/>
  <c r="AB1586" i="3"/>
  <c r="AB1933" i="3"/>
  <c r="AB1337" i="3"/>
  <c r="AB1974" i="3"/>
  <c r="AB1335" i="3"/>
  <c r="AB1302" i="3"/>
  <c r="AB1752" i="3"/>
  <c r="AB1856" i="3"/>
  <c r="AB1769" i="3"/>
  <c r="AB1301" i="3"/>
  <c r="AB1723" i="3"/>
  <c r="AB1488" i="3"/>
  <c r="AB1691" i="3"/>
  <c r="AB1880" i="3"/>
  <c r="AB1202" i="3"/>
  <c r="AB2000" i="3"/>
  <c r="AB2001" i="3"/>
  <c r="AB1638" i="3"/>
  <c r="AB1997" i="3"/>
  <c r="AB1273" i="3"/>
  <c r="AB1564" i="3"/>
  <c r="AB1732" i="3"/>
  <c r="AB1871" i="3"/>
  <c r="AB1760" i="3"/>
  <c r="AB1735" i="3"/>
  <c r="AB1113" i="3"/>
  <c r="AB1197" i="3"/>
  <c r="AB1813" i="3"/>
  <c r="AB1299" i="3"/>
  <c r="AB1920" i="3"/>
  <c r="AB1968" i="3"/>
  <c r="AB1803" i="3"/>
  <c r="AB1793" i="3"/>
  <c r="AB1936" i="3"/>
  <c r="AB1789" i="3"/>
  <c r="AB1239" i="3"/>
  <c r="AB1311" i="3"/>
  <c r="AB1108" i="3"/>
  <c r="AB1747" i="3"/>
  <c r="AB1795" i="3"/>
  <c r="AB1289" i="3"/>
  <c r="AB1406" i="3"/>
  <c r="AB1658" i="3"/>
  <c r="AB1616" i="3"/>
  <c r="AB1983" i="3"/>
  <c r="AB1526" i="3"/>
  <c r="AB1626" i="3"/>
  <c r="AB1387" i="3"/>
  <c r="AB1118" i="3"/>
  <c r="AB1354" i="3"/>
  <c r="AB1674" i="3"/>
  <c r="AB1345" i="3"/>
  <c r="AB1467" i="3"/>
  <c r="AB1468" i="3"/>
  <c r="AB1699" i="3"/>
  <c r="AB1372" i="3"/>
  <c r="AB1665" i="3"/>
  <c r="AB1991" i="3"/>
  <c r="AB1234" i="3"/>
  <c r="AB1740" i="3"/>
  <c r="AB1602" i="3"/>
  <c r="AB1571" i="3"/>
  <c r="AB1507" i="3"/>
  <c r="AB1925" i="3"/>
  <c r="AB1786" i="3"/>
  <c r="AB1667" i="3"/>
  <c r="AB1461" i="3"/>
  <c r="AB1370" i="3"/>
  <c r="AB1966" i="3"/>
  <c r="AB1939" i="3"/>
  <c r="AB1771" i="3"/>
  <c r="AB1738" i="3"/>
  <c r="AB1796" i="3"/>
  <c r="AB1695" i="3"/>
  <c r="AB1579" i="3"/>
  <c r="AB1963" i="3"/>
  <c r="AB1307" i="3"/>
  <c r="AB1533" i="3"/>
  <c r="AB1498" i="3"/>
  <c r="AB1322" i="3"/>
  <c r="AB1910" i="3"/>
  <c r="AB1980" i="3"/>
  <c r="AB1837" i="3"/>
  <c r="AB1380" i="3"/>
  <c r="AB1973" i="3"/>
  <c r="AB1749" i="3"/>
  <c r="AB1666" i="3"/>
  <c r="AB1850" i="3"/>
  <c r="AB1308" i="3"/>
  <c r="AB1745" i="3"/>
  <c r="AB1142" i="3"/>
  <c r="AB1755" i="3"/>
  <c r="AB1957" i="3"/>
  <c r="AB1517" i="3"/>
  <c r="AB1599" i="3"/>
  <c r="AB1927" i="3"/>
  <c r="AB1455" i="3"/>
  <c r="AB1831" i="3"/>
  <c r="AB1375" i="3"/>
  <c r="AB1399" i="3"/>
  <c r="AB1643" i="3"/>
  <c r="AB1953" i="3"/>
  <c r="AB1842" i="3"/>
  <c r="AB1832" i="3"/>
  <c r="AB1378" i="3"/>
  <c r="AB1681" i="3"/>
  <c r="AB1218" i="3"/>
  <c r="AB1511" i="3"/>
  <c r="AB1304" i="3"/>
  <c r="AB1250" i="3"/>
  <c r="AB1439" i="3"/>
  <c r="AB1136" i="3"/>
  <c r="AB1710" i="3"/>
  <c r="AB1286" i="3"/>
  <c r="AB1348" i="3"/>
  <c r="AB1377" i="3"/>
  <c r="AB1465" i="3"/>
  <c r="AB1433" i="3"/>
  <c r="AB1986" i="3"/>
  <c r="AB1557" i="3"/>
  <c r="AB1644" i="3"/>
  <c r="AB1785" i="3"/>
  <c r="AB1537" i="3"/>
  <c r="AB1418" i="3"/>
  <c r="AB1985" i="3"/>
  <c r="AB1245" i="3"/>
  <c r="AB1627" i="3"/>
  <c r="AB1901" i="3"/>
  <c r="AB1258" i="3"/>
  <c r="AB1129" i="3"/>
  <c r="AB1754" i="3"/>
  <c r="AB1521" i="3"/>
  <c r="AB1714" i="3"/>
  <c r="AB1274" i="3"/>
  <c r="AB1230" i="3"/>
  <c r="AB1493" i="3"/>
  <c r="AB1772" i="3"/>
  <c r="AB1906" i="3"/>
  <c r="AB1141" i="3"/>
  <c r="AB1187" i="3"/>
  <c r="AB1798" i="3"/>
  <c r="AB1797" i="3"/>
  <c r="AB1229" i="3"/>
  <c r="AB1642" i="3"/>
  <c r="AB1413" i="3"/>
  <c r="AB1191" i="3"/>
  <c r="AB1942" i="3"/>
  <c r="AB1338" i="3"/>
  <c r="AB1873" i="3"/>
  <c r="AB1904" i="3"/>
  <c r="AB1525" i="3"/>
  <c r="AB1860" i="3"/>
  <c r="AB1326" i="3"/>
  <c r="AB1607" i="3"/>
  <c r="AB1730" i="3"/>
  <c r="AB1314" i="3"/>
  <c r="AB1255" i="3"/>
  <c r="AB1315" i="3"/>
  <c r="AB1859" i="3"/>
  <c r="AB1321" i="3"/>
  <c r="AB1572" i="3"/>
  <c r="AB1577" i="3"/>
  <c r="AB1459" i="3"/>
  <c r="AB1909" i="3"/>
  <c r="AB1605" i="3"/>
  <c r="AB1989" i="3"/>
  <c r="AB1680" i="3"/>
  <c r="AB1475" i="3"/>
  <c r="AB1729" i="3"/>
  <c r="AB1851" i="3"/>
  <c r="AB1545" i="3"/>
  <c r="AB1518" i="3"/>
  <c r="AB1126" i="3"/>
  <c r="AB1177" i="3"/>
  <c r="AB1119" i="3"/>
  <c r="AB1402" i="3"/>
  <c r="AB1669" i="3"/>
  <c r="AB1861" i="3"/>
  <c r="AB1826" i="3"/>
  <c r="AB1235" i="3"/>
  <c r="AB1385" i="3"/>
  <c r="AB1756" i="3"/>
  <c r="AB1143" i="3"/>
  <c r="AB1917" i="3"/>
  <c r="AB1212" i="3"/>
  <c r="AB1877" i="3"/>
  <c r="AB1436" i="3"/>
  <c r="AB1156" i="3"/>
  <c r="AB1133" i="3"/>
  <c r="AB1341" i="3"/>
  <c r="AB1739" i="3"/>
  <c r="AB1818" i="3"/>
  <c r="AB1903" i="3"/>
  <c r="AB1394" i="3"/>
  <c r="AB1458" i="3"/>
  <c r="AB1427" i="3"/>
  <c r="AB1635" i="3"/>
  <c r="AB1268" i="3"/>
  <c r="AB1970" i="3"/>
  <c r="AB1162" i="3"/>
  <c r="AB1189" i="3"/>
  <c r="AB1325" i="3"/>
  <c r="AB1441" i="3"/>
  <c r="AB1251" i="3"/>
  <c r="AB1103" i="3"/>
  <c r="AB1625" i="3"/>
  <c r="AB1196" i="3"/>
  <c r="AB1959" i="3"/>
  <c r="AB1195" i="3"/>
  <c r="AB1400" i="3"/>
  <c r="AB1534" i="3"/>
  <c r="AB1409" i="3"/>
  <c r="AB1506" i="3"/>
  <c r="AB1478" i="3"/>
  <c r="AB1823" i="3"/>
  <c r="AB1236" i="3"/>
  <c r="AB1238" i="3"/>
  <c r="AB1169" i="3"/>
  <c r="AB1847" i="3"/>
  <c r="AB1802" i="3"/>
  <c r="AB1707" i="3"/>
  <c r="AB1908" i="3"/>
  <c r="AB1897" i="3"/>
  <c r="AB1318" i="3"/>
  <c r="AB1453" i="3"/>
  <c r="AB1637" i="3"/>
  <c r="AB1343" i="3"/>
  <c r="AB1303" i="3"/>
  <c r="AB1186" i="3"/>
  <c r="AB1134" i="3"/>
  <c r="AB1272" i="3"/>
  <c r="AB1838" i="3"/>
  <c r="AB1366" i="3"/>
  <c r="AB1179" i="3"/>
  <c r="AB1907" i="3"/>
  <c r="AB1753" i="3"/>
  <c r="AB2002" i="3"/>
  <c r="AB1216" i="3"/>
  <c r="AB1597" i="3"/>
  <c r="AB1645" i="3"/>
  <c r="AB1913" i="3"/>
  <c r="AB1882" i="3"/>
  <c r="AB1647" i="3"/>
  <c r="AB1875" i="3"/>
  <c r="AB1246" i="3"/>
  <c r="AB1958" i="3"/>
  <c r="AB1253" i="3"/>
  <c r="AB1857" i="3"/>
  <c r="AB1839" i="3"/>
  <c r="AB1295" i="3"/>
  <c r="AB1684" i="3"/>
  <c r="AB1742" i="3"/>
  <c r="AB1922" i="3"/>
  <c r="AB1743" i="3"/>
  <c r="AB1330" i="3"/>
  <c r="AB1240" i="3"/>
  <c r="AB1355" i="3"/>
  <c r="X148" i="3"/>
  <c r="P148" i="3"/>
  <c r="W148" i="3"/>
  <c r="T148" i="3"/>
  <c r="V148" i="3" s="1"/>
  <c r="R148" i="3"/>
  <c r="S148" i="3"/>
  <c r="U148" i="3" s="1"/>
  <c r="Q148" i="3"/>
  <c r="AB1263" i="3"/>
  <c r="AB1339" i="3"/>
  <c r="AB1721" i="3"/>
  <c r="AB1961" i="3"/>
  <c r="AB1490" i="3"/>
  <c r="AB1500" i="3"/>
  <c r="AB1930" i="3"/>
  <c r="AB1373" i="3"/>
  <c r="AB1135" i="3"/>
  <c r="AB1217" i="3"/>
  <c r="AB1184" i="3"/>
  <c r="AB1201" i="3"/>
  <c r="AB1208" i="3"/>
  <c r="AB1895" i="3"/>
  <c r="AB1964" i="3"/>
  <c r="AB1653" i="3"/>
  <c r="AB1176" i="3"/>
  <c r="AB1188" i="3"/>
  <c r="AB1430" i="3"/>
  <c r="AB1835" i="3"/>
  <c r="AB1225" i="3"/>
  <c r="AB1110" i="3"/>
  <c r="AB1283" i="3"/>
  <c r="AB1866" i="3"/>
  <c r="AB1987" i="3"/>
  <c r="AB1150" i="3"/>
  <c r="AB1874" i="3"/>
  <c r="AB1292" i="3"/>
  <c r="AB1228" i="3"/>
  <c r="AB1549" i="3"/>
  <c r="AB1673" i="3"/>
  <c r="AB1497" i="3"/>
  <c r="AB1287" i="3"/>
  <c r="AB1562" i="3"/>
  <c r="AB1147" i="3"/>
  <c r="AB1323" i="3"/>
  <c r="AB1122" i="3"/>
  <c r="AB1350" i="3"/>
  <c r="AB1174" i="3"/>
  <c r="AB1474" i="3"/>
  <c r="AB1720" i="3"/>
  <c r="AB1791" i="3"/>
  <c r="AB1440" i="3"/>
  <c r="AB1520" i="3"/>
  <c r="AB1938" i="3"/>
  <c r="AB1821" i="3"/>
  <c r="AB1583" i="3"/>
  <c r="AB1915" i="3"/>
  <c r="AB1130" i="3"/>
  <c r="AB1867" i="3"/>
  <c r="AB1148" i="3"/>
  <c r="AB1346" i="3"/>
  <c r="AB1489" i="3"/>
  <c r="AB1516" i="3"/>
  <c r="AB1437" i="3"/>
  <c r="AB1619" i="3"/>
  <c r="AB1668" i="3"/>
  <c r="AB1146" i="3"/>
  <c r="AB1849" i="3"/>
  <c r="AB1912" i="3"/>
  <c r="AB1277" i="3"/>
  <c r="AB1227" i="3"/>
  <c r="AB1209" i="3"/>
  <c r="AB1982" i="3"/>
  <c r="AB1675" i="3"/>
  <c r="AB1759" i="3"/>
  <c r="AB1662" i="3"/>
  <c r="AB1896" i="3"/>
  <c r="AB1423" i="3"/>
  <c r="AB1566" i="3"/>
  <c r="AB1767" i="3"/>
  <c r="AB1185" i="3"/>
  <c r="AB1576" i="3"/>
  <c r="AB1784" i="3"/>
  <c r="AB1704" i="3"/>
  <c r="AB1269" i="3"/>
  <c r="AB1815" i="3"/>
  <c r="AB1426" i="3"/>
  <c r="AB1522" i="3"/>
  <c r="AB1581" i="3"/>
  <c r="AB1389" i="3"/>
  <c r="AB1476" i="3"/>
  <c r="AB1351" i="3"/>
  <c r="AB1569" i="3"/>
  <c r="AB1137" i="3"/>
  <c r="AB1792" i="3"/>
  <c r="AB1131" i="3"/>
  <c r="AB1683" i="3"/>
  <c r="AB1990" i="3"/>
  <c r="AB1193" i="3"/>
  <c r="AB1718" i="3"/>
  <c r="AB1138" i="3"/>
  <c r="AB1319" i="3"/>
  <c r="AB1336" i="3"/>
  <c r="AB1554" i="3"/>
  <c r="AB1499" i="3"/>
  <c r="AB1259" i="3"/>
  <c r="AB1104" i="3"/>
  <c r="AB1161" i="3"/>
  <c r="AB1646" i="3"/>
  <c r="AB1701" i="3"/>
  <c r="AB1535" i="3"/>
  <c r="AB1381" i="3"/>
  <c r="AB1173" i="3"/>
  <c r="AB1279" i="3"/>
  <c r="AB1787" i="3"/>
  <c r="AB1379" i="3"/>
  <c r="AB1491" i="3"/>
  <c r="AB1788" i="3"/>
  <c r="AB1884" i="3"/>
  <c r="AB1947" i="3"/>
  <c r="AB1584" i="3"/>
  <c r="AB1190" i="3"/>
  <c r="AB1965" i="3"/>
  <c r="AB1660" i="3"/>
  <c r="AB1921" i="3"/>
  <c r="AB1543" i="3"/>
  <c r="AB1313" i="3"/>
  <c r="AB1588" i="3"/>
  <c r="AB1855" i="3"/>
  <c r="AB1288" i="3"/>
  <c r="AB1878" i="3"/>
  <c r="AB1542" i="3"/>
  <c r="AB1811" i="3"/>
  <c r="AB1544" i="3"/>
  <c r="AB1168" i="3"/>
  <c r="AB1686" i="3"/>
  <c r="AB1593" i="3"/>
  <c r="AB1931" i="3"/>
  <c r="AB1804" i="3"/>
  <c r="AB1206" i="3"/>
  <c r="AB1711" i="3"/>
  <c r="AB1962" i="3"/>
  <c r="AB1282" i="3"/>
  <c r="AB1160" i="3"/>
  <c r="AB1523" i="3"/>
  <c r="AB1398" i="3"/>
  <c r="AB1775" i="3"/>
  <c r="AB1640" i="3"/>
  <c r="AB1993" i="3"/>
  <c r="AB1589" i="3"/>
  <c r="AB1634" i="3"/>
  <c r="AB1220" i="3"/>
  <c r="AB1971" i="3"/>
  <c r="AB1367" i="3"/>
  <c r="AB1893" i="3"/>
  <c r="AB1685" i="3"/>
  <c r="AB1270" i="3"/>
  <c r="AB1902" i="3"/>
  <c r="AB1888" i="3"/>
  <c r="AB1128" i="3"/>
  <c r="AB1371" i="3"/>
  <c r="AB1762" i="3"/>
  <c r="AB1863" i="3"/>
  <c r="AB1918" i="3"/>
  <c r="AB1733" i="3"/>
  <c r="AB1833" i="3"/>
  <c r="AB1631" i="3"/>
  <c r="AB1457" i="3"/>
  <c r="AB1300" i="3"/>
  <c r="AB1249" i="3"/>
  <c r="AB1365" i="3"/>
  <c r="AB1700" i="3"/>
  <c r="AB1923" i="3"/>
  <c r="AB1112" i="3"/>
  <c r="AB1317" i="3"/>
  <c r="AB1852" i="3"/>
  <c r="AB1508" i="3"/>
  <c r="AB1999" i="3"/>
  <c r="AB1362" i="3"/>
  <c r="AB1630" i="3"/>
  <c r="AB1242" i="3"/>
  <c r="AB1248" i="3"/>
  <c r="AB1827" i="3"/>
  <c r="AB1512" i="3"/>
  <c r="AB1297" i="3"/>
  <c r="AB1462" i="3"/>
  <c r="AB1393" i="3"/>
  <c r="AB1294" i="3"/>
  <c r="AB1765" i="3"/>
  <c r="AB1693" i="3"/>
  <c r="AB1694" i="3"/>
  <c r="AB1484" i="3"/>
  <c r="AB1606" i="3"/>
  <c r="AB1734" i="3"/>
  <c r="AB1741" i="3"/>
  <c r="AB1746" i="3"/>
  <c r="AB1676" i="3"/>
  <c r="AB1396" i="3"/>
  <c r="AB1494" i="3"/>
  <c r="AB1256" i="3"/>
  <c r="AB1891" i="3"/>
  <c r="AB1115" i="3"/>
  <c r="AB1200" i="3"/>
  <c r="AB1663" i="3"/>
  <c r="AB1656" i="3"/>
  <c r="AB1914" i="3"/>
  <c r="AB1140" i="3"/>
  <c r="AB1515" i="3"/>
  <c r="AB1278" i="3"/>
  <c r="AB1708" i="3"/>
  <c r="AB1324" i="3"/>
  <c r="AB1705" i="3"/>
  <c r="AB1623" i="3"/>
  <c r="AB1887" i="3"/>
  <c r="AB1621" i="3"/>
  <c r="AB1215" i="3"/>
  <c r="AB1547" i="3"/>
  <c r="AB1916" i="3"/>
  <c r="AB1899" i="3"/>
  <c r="AB1814" i="3"/>
  <c r="AB1639" i="3"/>
  <c r="AB1889" i="3"/>
  <c r="AB1536" i="3"/>
  <c r="AB1359" i="3"/>
  <c r="AB1834" i="3"/>
  <c r="AB1397" i="3"/>
  <c r="AB1368" i="3"/>
  <c r="AB1528" i="3"/>
  <c r="AB1170" i="3"/>
  <c r="AB1205" i="3"/>
  <c r="AB1519" i="3"/>
  <c r="AB1271" i="3"/>
  <c r="AB1451" i="3"/>
  <c r="AB1446" i="3"/>
  <c r="AB1182" i="3"/>
  <c r="AB1481" i="3"/>
  <c r="AB1352" i="3"/>
  <c r="AB1692" i="3"/>
  <c r="AB1328" i="3"/>
  <c r="AB1561" i="3"/>
  <c r="AB1822" i="3"/>
  <c r="AB1529" i="3"/>
  <c r="AB1192" i="3"/>
  <c r="AB1706" i="3"/>
  <c r="AB1540" i="3"/>
  <c r="AB1159" i="3"/>
  <c r="AB1782" i="3"/>
  <c r="AB1780" i="3"/>
  <c r="AB1247" i="3"/>
  <c r="AB1232" i="3"/>
  <c r="AB1420" i="3"/>
  <c r="AB1575" i="3"/>
  <c r="AB1405" i="3"/>
  <c r="AB1233" i="3"/>
  <c r="AB1633" i="3"/>
  <c r="AB1591" i="3"/>
  <c r="AB1541" i="3"/>
  <c r="AB1267" i="3"/>
  <c r="E178" i="5"/>
  <c r="F178" i="5" s="1"/>
  <c r="E186" i="5"/>
  <c r="F186" i="5" s="1"/>
  <c r="E182" i="5"/>
  <c r="F182" i="5" s="1"/>
  <c r="E179" i="5"/>
  <c r="F179" i="5" s="1"/>
  <c r="E180" i="5"/>
  <c r="F180" i="5" s="1"/>
  <c r="E181" i="5"/>
  <c r="F181" i="5" s="1"/>
  <c r="E163" i="5" l="1"/>
  <c r="F163" i="5" s="1"/>
  <c r="E162" i="5"/>
  <c r="F162" i="5" s="1"/>
</calcChain>
</file>

<file path=xl/sharedStrings.xml><?xml version="1.0" encoding="utf-8"?>
<sst xmlns="http://schemas.openxmlformats.org/spreadsheetml/2006/main" count="1401" uniqueCount="623">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</sst>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0" activePane="bottomLeft" state="frozen"/>
      <selection pane="bottomLeft" activeCell="C31" sqref="C31"/>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abSelected="1" zoomScale="74" zoomScaleNormal="115" workbookViewId="0">
      <pane ySplit="2" topLeftCell="A3" activePane="bottomLeft" state="frozen"/>
      <selection pane="bottomLeft" activeCell="AN3" sqref="AN3:AN151"/>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6" t="s">
        <v>98</v>
      </c>
      <c r="D1" s="16"/>
      <c r="E1" s="16"/>
      <c r="F1" s="16"/>
      <c r="G1" s="16"/>
      <c r="H1" s="16"/>
      <c r="I1" s="16"/>
      <c r="J1" s="16"/>
      <c r="K1" s="16"/>
      <c r="O1" s="15" t="s">
        <v>68</v>
      </c>
      <c r="P1" s="15"/>
      <c r="Q1" s="15"/>
      <c r="R1" s="15"/>
      <c r="S1" s="15"/>
      <c r="T1" s="15"/>
      <c r="U1" s="15"/>
      <c r="V1" s="15"/>
      <c r="W1" s="15"/>
      <c r="X1" s="4"/>
      <c r="Z1" s="15" t="s">
        <v>69</v>
      </c>
      <c r="AA1" s="15"/>
      <c r="AB1" s="15"/>
      <c r="AG1" s="15" t="s">
        <v>70</v>
      </c>
      <c r="AH1" s="15"/>
      <c r="AI1" s="15"/>
    </row>
    <row r="2" spans="1:40" x14ac:dyDescent="0.25">
      <c r="A2" t="s">
        <v>31</v>
      </c>
      <c r="B2" s="3" t="s">
        <v>67</v>
      </c>
      <c r="C2" t="s">
        <v>32</v>
      </c>
      <c r="D2" t="s">
        <v>39</v>
      </c>
      <c r="E2" t="s">
        <v>40</v>
      </c>
      <c r="F2" t="s">
        <v>4</v>
      </c>
      <c r="G2" t="s">
        <v>5</v>
      </c>
      <c r="H2" t="s">
        <v>75</v>
      </c>
      <c r="I2" t="s">
        <v>42</v>
      </c>
      <c r="J2" t="s">
        <v>37</v>
      </c>
      <c r="K2" t="s">
        <v>38</v>
      </c>
      <c r="L2" s="3" t="s">
        <v>41</v>
      </c>
      <c r="M2" s="3" t="s">
        <v>115</v>
      </c>
      <c r="O2" t="s">
        <v>51</v>
      </c>
      <c r="P2" t="s">
        <v>0</v>
      </c>
      <c r="Q2" t="s">
        <v>2</v>
      </c>
      <c r="R2" t="s">
        <v>1</v>
      </c>
      <c r="S2" t="s">
        <v>3</v>
      </c>
      <c r="T2" t="s">
        <v>6</v>
      </c>
      <c r="U2" t="s">
        <v>52</v>
      </c>
      <c r="V2" t="s">
        <v>53</v>
      </c>
      <c r="W2" t="s">
        <v>54</v>
      </c>
      <c r="X2" t="s">
        <v>116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200</v>
      </c>
      <c r="E3" t="s">
        <v>43</v>
      </c>
      <c r="F3" t="s">
        <v>7</v>
      </c>
      <c r="G3" t="s">
        <v>11</v>
      </c>
      <c r="I3" t="s">
        <v>312</v>
      </c>
      <c r="J3" t="s">
        <v>43</v>
      </c>
      <c r="K3" t="s">
        <v>154</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200</v>
      </c>
      <c r="E4" t="s">
        <v>43</v>
      </c>
      <c r="F4" t="s">
        <v>8</v>
      </c>
      <c r="G4" t="s">
        <v>11</v>
      </c>
      <c r="I4" t="s">
        <v>312</v>
      </c>
      <c r="J4" t="s">
        <v>43</v>
      </c>
      <c r="K4" t="s">
        <v>154</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200</v>
      </c>
      <c r="E5" t="s">
        <v>43</v>
      </c>
      <c r="F5" t="s">
        <v>9</v>
      </c>
      <c r="G5" t="s">
        <v>11</v>
      </c>
      <c r="I5" t="s">
        <v>312</v>
      </c>
      <c r="J5" t="s">
        <v>43</v>
      </c>
      <c r="K5" t="s">
        <v>154</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200</v>
      </c>
      <c r="E6" t="s">
        <v>43</v>
      </c>
      <c r="F6" t="s">
        <v>10</v>
      </c>
      <c r="G6" t="s">
        <v>11</v>
      </c>
      <c r="I6" t="s">
        <v>312</v>
      </c>
      <c r="J6" t="s">
        <v>43</v>
      </c>
      <c r="K6" t="s">
        <v>154</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258</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258</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258</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258</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200</v>
      </c>
      <c r="E11" t="s">
        <v>45</v>
      </c>
      <c r="G11" t="s">
        <v>16</v>
      </c>
      <c r="I11">
        <v>1800</v>
      </c>
      <c r="J11" t="s">
        <v>128</v>
      </c>
      <c r="K11" t="s">
        <v>126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200</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200</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200</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200</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200</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200</v>
      </c>
      <c r="E17" t="s">
        <v>46</v>
      </c>
      <c r="F17" t="s">
        <v>21</v>
      </c>
      <c r="G17" t="s">
        <v>18</v>
      </c>
      <c r="I17">
        <v>1500</v>
      </c>
      <c r="J17" t="s">
        <v>130</v>
      </c>
      <c r="K17" t="s">
        <v>129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200</v>
      </c>
      <c r="E18" t="s">
        <v>47</v>
      </c>
      <c r="F18" t="s">
        <v>23</v>
      </c>
      <c r="G18" t="s">
        <v>24</v>
      </c>
      <c r="I18">
        <v>200</v>
      </c>
      <c r="J18" t="s">
        <v>47</v>
      </c>
      <c r="K18" t="s">
        <v>127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250</v>
      </c>
      <c r="D19" t="s">
        <v>34</v>
      </c>
      <c r="E19" t="s">
        <v>48</v>
      </c>
      <c r="H19" t="s">
        <v>85</v>
      </c>
      <c r="I19">
        <v>10000</v>
      </c>
      <c r="J19" t="s">
        <v>144</v>
      </c>
      <c r="K19" t="s">
        <v>139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250</v>
      </c>
      <c r="D20" t="s">
        <v>34</v>
      </c>
      <c r="E20" t="s">
        <v>48</v>
      </c>
      <c r="H20" t="s">
        <v>86</v>
      </c>
      <c r="I20">
        <v>10000</v>
      </c>
      <c r="J20" t="s">
        <v>144</v>
      </c>
      <c r="K20" t="s">
        <v>139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250</v>
      </c>
      <c r="D21" t="s">
        <v>34</v>
      </c>
      <c r="E21" t="s">
        <v>48</v>
      </c>
      <c r="H21" t="s">
        <v>87</v>
      </c>
      <c r="I21">
        <v>10000</v>
      </c>
      <c r="J21" t="s">
        <v>144</v>
      </c>
      <c r="K21" t="s">
        <v>139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250</v>
      </c>
      <c r="D22" t="s">
        <v>34</v>
      </c>
      <c r="E22" t="s">
        <v>48</v>
      </c>
      <c r="H22" t="s">
        <v>88</v>
      </c>
      <c r="I22">
        <v>10000</v>
      </c>
      <c r="J22" t="s">
        <v>144</v>
      </c>
      <c r="K22" t="s">
        <v>139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221</v>
      </c>
      <c r="D23" t="s">
        <v>35</v>
      </c>
      <c r="E23" t="s">
        <v>49</v>
      </c>
      <c r="F23" t="s">
        <v>14</v>
      </c>
      <c r="I23">
        <v>4500</v>
      </c>
      <c r="J23" t="s">
        <v>140</v>
      </c>
      <c r="K23" t="s">
        <v>145</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222</v>
      </c>
      <c r="D24" t="s">
        <v>35</v>
      </c>
      <c r="E24" t="s">
        <v>49</v>
      </c>
      <c r="F24" t="s">
        <v>8</v>
      </c>
      <c r="I24">
        <v>4500</v>
      </c>
      <c r="J24" t="s">
        <v>140</v>
      </c>
      <c r="K24" t="s">
        <v>145</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223</v>
      </c>
      <c r="D25" t="s">
        <v>35</v>
      </c>
      <c r="E25" t="s">
        <v>49</v>
      </c>
      <c r="F25" t="s">
        <v>13</v>
      </c>
      <c r="I25">
        <v>4500</v>
      </c>
      <c r="J25" t="s">
        <v>140</v>
      </c>
      <c r="K25" t="s">
        <v>145</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353</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396</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200</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224</v>
      </c>
      <c r="D29" t="s">
        <v>34</v>
      </c>
      <c r="E29" t="s">
        <v>48</v>
      </c>
      <c r="H29" t="s">
        <v>82</v>
      </c>
      <c r="I29">
        <v>1500</v>
      </c>
      <c r="J29" t="s">
        <v>146</v>
      </c>
      <c r="K29" t="s">
        <v>147</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225</v>
      </c>
      <c r="D30" t="s">
        <v>34</v>
      </c>
      <c r="E30" t="s">
        <v>48</v>
      </c>
      <c r="H30" t="s">
        <v>83</v>
      </c>
      <c r="I30">
        <v>1500</v>
      </c>
      <c r="J30" t="s">
        <v>146</v>
      </c>
      <c r="K30" t="s">
        <v>147</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226</v>
      </c>
      <c r="D31" t="s">
        <v>34</v>
      </c>
      <c r="E31" t="s">
        <v>48</v>
      </c>
      <c r="H31" t="s">
        <v>84</v>
      </c>
      <c r="I31">
        <v>1500</v>
      </c>
      <c r="J31" t="s">
        <v>146</v>
      </c>
      <c r="K31" t="s">
        <v>147</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200</v>
      </c>
      <c r="E32" t="s">
        <v>44</v>
      </c>
      <c r="H32" t="s">
        <v>150</v>
      </c>
      <c r="I32">
        <v>2000</v>
      </c>
      <c r="J32" t="s">
        <v>149</v>
      </c>
      <c r="K32" t="s">
        <v>148</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151</v>
      </c>
      <c r="I33">
        <v>1500</v>
      </c>
      <c r="J33" t="s">
        <v>153</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152</v>
      </c>
      <c r="I34">
        <v>1500</v>
      </c>
      <c r="J34" t="s">
        <v>153</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200</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200</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200</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200</v>
      </c>
      <c r="E38" t="s">
        <v>95</v>
      </c>
      <c r="F38" t="s">
        <v>25</v>
      </c>
      <c r="I38">
        <v>2000</v>
      </c>
      <c r="J38" t="s">
        <v>247</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200</v>
      </c>
      <c r="E39" t="s">
        <v>96</v>
      </c>
      <c r="F39" t="s">
        <v>103</v>
      </c>
      <c r="G39" t="s">
        <v>104</v>
      </c>
      <c r="I39">
        <v>2500</v>
      </c>
      <c r="J39" t="s">
        <v>245</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227</v>
      </c>
      <c r="D40" t="s">
        <v>200</v>
      </c>
      <c r="E40" t="s">
        <v>118</v>
      </c>
      <c r="H40" t="s">
        <v>120</v>
      </c>
      <c r="I40">
        <v>2000</v>
      </c>
      <c r="J40" t="s">
        <v>119</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228</v>
      </c>
      <c r="D41" t="s">
        <v>200</v>
      </c>
      <c r="E41" t="s">
        <v>118</v>
      </c>
      <c r="H41" t="s">
        <v>121</v>
      </c>
      <c r="I41">
        <v>2000</v>
      </c>
      <c r="J41" t="s">
        <v>119</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155</v>
      </c>
      <c r="D42" t="s">
        <v>200</v>
      </c>
      <c r="E42" t="s">
        <v>156</v>
      </c>
      <c r="H42" t="s">
        <v>169</v>
      </c>
      <c r="I42">
        <v>3300</v>
      </c>
      <c r="J42" t="s">
        <v>157</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158</v>
      </c>
      <c r="D43" t="s">
        <v>200</v>
      </c>
      <c r="E43" t="s">
        <v>161</v>
      </c>
      <c r="H43" t="s">
        <v>159</v>
      </c>
      <c r="I43">
        <v>3000</v>
      </c>
      <c r="J43" t="s">
        <v>160</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164</v>
      </c>
      <c r="D44" t="s">
        <v>200</v>
      </c>
      <c r="E44" t="s">
        <v>161</v>
      </c>
      <c r="H44" t="s">
        <v>165</v>
      </c>
      <c r="I44">
        <v>3000</v>
      </c>
      <c r="J44" t="s">
        <v>166</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229</v>
      </c>
      <c r="D45" t="s">
        <v>200</v>
      </c>
      <c r="E45" t="s">
        <v>168</v>
      </c>
      <c r="F45" t="s">
        <v>170</v>
      </c>
      <c r="I45">
        <v>1450</v>
      </c>
      <c r="J45" t="s">
        <v>171</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230</v>
      </c>
      <c r="D46" t="s">
        <v>200</v>
      </c>
      <c r="E46" t="s">
        <v>168</v>
      </c>
      <c r="F46" t="s">
        <v>172</v>
      </c>
      <c r="I46">
        <v>1450</v>
      </c>
      <c r="J46" t="s">
        <v>171</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269</v>
      </c>
      <c r="D47" t="s">
        <v>197</v>
      </c>
      <c r="E47" t="s">
        <v>199</v>
      </c>
      <c r="F47" t="s">
        <v>13</v>
      </c>
      <c r="I47">
        <v>1500</v>
      </c>
      <c r="J47" t="s">
        <v>244</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269</v>
      </c>
      <c r="D48" t="s">
        <v>197</v>
      </c>
      <c r="E48" t="s">
        <v>199</v>
      </c>
      <c r="F48" t="s">
        <v>103</v>
      </c>
      <c r="I48">
        <v>1500</v>
      </c>
      <c r="J48" t="s">
        <v>244</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217</v>
      </c>
      <c r="D49" t="s">
        <v>201</v>
      </c>
      <c r="E49" t="s">
        <v>177</v>
      </c>
      <c r="H49" t="s">
        <v>178</v>
      </c>
      <c r="I49">
        <v>2000</v>
      </c>
      <c r="J49" t="s">
        <v>181</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218</v>
      </c>
      <c r="D50" t="s">
        <v>201</v>
      </c>
      <c r="E50" t="s">
        <v>177</v>
      </c>
      <c r="H50" t="s">
        <v>179</v>
      </c>
      <c r="I50">
        <v>4000</v>
      </c>
      <c r="J50" t="s">
        <v>182</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219</v>
      </c>
      <c r="D51" t="s">
        <v>201</v>
      </c>
      <c r="E51" t="s">
        <v>177</v>
      </c>
      <c r="H51" t="s">
        <v>180</v>
      </c>
      <c r="I51">
        <v>4990</v>
      </c>
      <c r="J51" t="s">
        <v>183</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213</v>
      </c>
      <c r="D52" t="s">
        <v>200</v>
      </c>
      <c r="E52" t="s">
        <v>214</v>
      </c>
      <c r="H52" t="s">
        <v>215</v>
      </c>
      <c r="I52">
        <v>3000</v>
      </c>
      <c r="J52" t="s">
        <v>216</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231</v>
      </c>
      <c r="D53" t="s">
        <v>201</v>
      </c>
      <c r="E53" t="s">
        <v>232</v>
      </c>
      <c r="G53" t="s">
        <v>233</v>
      </c>
      <c r="I53">
        <v>1000</v>
      </c>
      <c r="J53" t="s">
        <v>234</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270</v>
      </c>
      <c r="D54" t="s">
        <v>34</v>
      </c>
      <c r="E54" t="s">
        <v>48</v>
      </c>
      <c r="H54" t="s">
        <v>236</v>
      </c>
      <c r="I54">
        <v>10000</v>
      </c>
      <c r="J54" t="s">
        <v>144</v>
      </c>
      <c r="K54" t="s">
        <v>139</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270</v>
      </c>
      <c r="D55" t="s">
        <v>34</v>
      </c>
      <c r="E55" t="s">
        <v>48</v>
      </c>
      <c r="H55" t="s">
        <v>237</v>
      </c>
      <c r="I55">
        <v>10000</v>
      </c>
      <c r="J55" t="s">
        <v>144</v>
      </c>
      <c r="K55" t="s">
        <v>139</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270</v>
      </c>
      <c r="D56" t="s">
        <v>34</v>
      </c>
      <c r="E56" t="s">
        <v>48</v>
      </c>
      <c r="H56" t="s">
        <v>238</v>
      </c>
      <c r="I56">
        <v>10000</v>
      </c>
      <c r="J56" t="s">
        <v>144</v>
      </c>
      <c r="K56" t="s">
        <v>139</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270</v>
      </c>
      <c r="D57" t="s">
        <v>34</v>
      </c>
      <c r="E57" t="s">
        <v>48</v>
      </c>
      <c r="H57" t="s">
        <v>239</v>
      </c>
      <c r="I57">
        <v>10000</v>
      </c>
      <c r="J57" t="s">
        <v>144</v>
      </c>
      <c r="K57" t="s">
        <v>139</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271</v>
      </c>
      <c r="D58" t="s">
        <v>35</v>
      </c>
      <c r="E58" t="s">
        <v>251</v>
      </c>
      <c r="H58" t="s">
        <v>252</v>
      </c>
      <c r="I58">
        <v>8000</v>
      </c>
      <c r="J58" t="s">
        <v>257</v>
      </c>
      <c r="K58" t="s">
        <v>253</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272</v>
      </c>
      <c r="D59" t="s">
        <v>200</v>
      </c>
      <c r="E59" t="s">
        <v>46</v>
      </c>
      <c r="H59" t="s">
        <v>274</v>
      </c>
      <c r="I59">
        <v>1000</v>
      </c>
      <c r="J59" t="s">
        <v>273</v>
      </c>
      <c r="K59" t="s">
        <v>311</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272</v>
      </c>
      <c r="D60" t="s">
        <v>200</v>
      </c>
      <c r="E60" t="s">
        <v>46</v>
      </c>
      <c r="H60" t="s">
        <v>275</v>
      </c>
      <c r="I60">
        <v>1000</v>
      </c>
      <c r="J60" t="s">
        <v>273</v>
      </c>
      <c r="K60" t="s">
        <v>311</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272</v>
      </c>
      <c r="D61" t="s">
        <v>200</v>
      </c>
      <c r="E61" t="s">
        <v>46</v>
      </c>
      <c r="H61" t="s">
        <v>276</v>
      </c>
      <c r="I61">
        <v>1000</v>
      </c>
      <c r="J61" t="s">
        <v>273</v>
      </c>
      <c r="K61" t="s">
        <v>311</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272</v>
      </c>
      <c r="D62" t="s">
        <v>200</v>
      </c>
      <c r="E62" t="s">
        <v>46</v>
      </c>
      <c r="H62" t="s">
        <v>277</v>
      </c>
      <c r="I62">
        <v>1000</v>
      </c>
      <c r="J62" t="s">
        <v>273</v>
      </c>
      <c r="K62" t="s">
        <v>311</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272</v>
      </c>
      <c r="D63" t="s">
        <v>200</v>
      </c>
      <c r="E63" t="s">
        <v>46</v>
      </c>
      <c r="H63" t="s">
        <v>278</v>
      </c>
      <c r="I63">
        <v>1000</v>
      </c>
      <c r="J63" t="s">
        <v>273</v>
      </c>
      <c r="K63" t="s">
        <v>311</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272</v>
      </c>
      <c r="D64" t="s">
        <v>200</v>
      </c>
      <c r="E64" t="s">
        <v>46</v>
      </c>
      <c r="H64" t="s">
        <v>279</v>
      </c>
      <c r="I64">
        <v>1000</v>
      </c>
      <c r="J64" t="s">
        <v>273</v>
      </c>
      <c r="K64" t="s">
        <v>311</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272</v>
      </c>
      <c r="D65" t="s">
        <v>200</v>
      </c>
      <c r="E65" t="s">
        <v>46</v>
      </c>
      <c r="H65" t="s">
        <v>280</v>
      </c>
      <c r="I65">
        <v>1000</v>
      </c>
      <c r="J65" t="s">
        <v>273</v>
      </c>
      <c r="K65" t="s">
        <v>311</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272</v>
      </c>
      <c r="D66" t="s">
        <v>200</v>
      </c>
      <c r="E66" t="s">
        <v>46</v>
      </c>
      <c r="H66" t="s">
        <v>281</v>
      </c>
      <c r="I66">
        <v>1000</v>
      </c>
      <c r="J66" t="s">
        <v>273</v>
      </c>
      <c r="K66" t="s">
        <v>311</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282</v>
      </c>
      <c r="D67" t="s">
        <v>200</v>
      </c>
      <c r="E67" t="s">
        <v>46</v>
      </c>
      <c r="H67" t="s">
        <v>274</v>
      </c>
      <c r="I67">
        <v>1500</v>
      </c>
      <c r="J67" t="s">
        <v>283</v>
      </c>
      <c r="K67" t="s">
        <v>311</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282</v>
      </c>
      <c r="D68" t="s">
        <v>200</v>
      </c>
      <c r="E68" t="s">
        <v>46</v>
      </c>
      <c r="H68" t="s">
        <v>275</v>
      </c>
      <c r="I68">
        <v>1500</v>
      </c>
      <c r="J68" t="s">
        <v>283</v>
      </c>
      <c r="K68" t="s">
        <v>311</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284</v>
      </c>
      <c r="D69" t="s">
        <v>200</v>
      </c>
      <c r="E69" t="s">
        <v>46</v>
      </c>
      <c r="H69" t="s">
        <v>274</v>
      </c>
      <c r="I69">
        <v>1500</v>
      </c>
      <c r="J69" t="s">
        <v>285</v>
      </c>
      <c r="K69" t="s">
        <v>311</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284</v>
      </c>
      <c r="D70" t="s">
        <v>200</v>
      </c>
      <c r="E70" t="s">
        <v>46</v>
      </c>
      <c r="H70" t="s">
        <v>275</v>
      </c>
      <c r="I70">
        <v>1500</v>
      </c>
      <c r="J70" t="s">
        <v>285</v>
      </c>
      <c r="K70" t="s">
        <v>311</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284</v>
      </c>
      <c r="D71" t="s">
        <v>200</v>
      </c>
      <c r="E71" t="s">
        <v>46</v>
      </c>
      <c r="H71" t="s">
        <v>276</v>
      </c>
      <c r="I71">
        <v>1500</v>
      </c>
      <c r="J71" t="s">
        <v>285</v>
      </c>
      <c r="K71" t="s">
        <v>311</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284</v>
      </c>
      <c r="D72" t="s">
        <v>200</v>
      </c>
      <c r="E72" t="s">
        <v>46</v>
      </c>
      <c r="H72" t="s">
        <v>277</v>
      </c>
      <c r="I72">
        <v>1500</v>
      </c>
      <c r="J72" t="s">
        <v>285</v>
      </c>
      <c r="K72" t="s">
        <v>311</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286</v>
      </c>
      <c r="D73" t="s">
        <v>200</v>
      </c>
      <c r="E73" t="s">
        <v>46</v>
      </c>
      <c r="H73" t="s">
        <v>274</v>
      </c>
      <c r="I73">
        <v>1300</v>
      </c>
      <c r="J73" t="s">
        <v>287</v>
      </c>
      <c r="K73" t="s">
        <v>311</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286</v>
      </c>
      <c r="D74" t="s">
        <v>200</v>
      </c>
      <c r="E74" t="s">
        <v>46</v>
      </c>
      <c r="H74" t="s">
        <v>275</v>
      </c>
      <c r="I74">
        <v>1300</v>
      </c>
      <c r="J74" t="s">
        <v>287</v>
      </c>
      <c r="K74" t="s">
        <v>311</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286</v>
      </c>
      <c r="D75" t="s">
        <v>200</v>
      </c>
      <c r="E75" t="s">
        <v>46</v>
      </c>
      <c r="H75" t="s">
        <v>276</v>
      </c>
      <c r="I75">
        <v>1300</v>
      </c>
      <c r="J75" t="s">
        <v>287</v>
      </c>
      <c r="K75" t="s">
        <v>311</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286</v>
      </c>
      <c r="D76" t="s">
        <v>200</v>
      </c>
      <c r="E76" t="s">
        <v>46</v>
      </c>
      <c r="H76" t="s">
        <v>277</v>
      </c>
      <c r="I76">
        <v>1300</v>
      </c>
      <c r="J76" t="s">
        <v>287</v>
      </c>
      <c r="K76" t="s">
        <v>311</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288</v>
      </c>
      <c r="D77" t="s">
        <v>200</v>
      </c>
      <c r="E77" t="s">
        <v>46</v>
      </c>
      <c r="H77" t="s">
        <v>274</v>
      </c>
      <c r="I77">
        <v>1000</v>
      </c>
      <c r="J77" t="s">
        <v>287</v>
      </c>
      <c r="K77" t="s">
        <v>311</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288</v>
      </c>
      <c r="D78" t="s">
        <v>200</v>
      </c>
      <c r="E78" t="s">
        <v>46</v>
      </c>
      <c r="H78" t="s">
        <v>275</v>
      </c>
      <c r="I78">
        <v>1000</v>
      </c>
      <c r="J78" t="s">
        <v>287</v>
      </c>
      <c r="K78" t="s">
        <v>311</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288</v>
      </c>
      <c r="D79" t="s">
        <v>200</v>
      </c>
      <c r="E79" t="s">
        <v>46</v>
      </c>
      <c r="H79" t="s">
        <v>276</v>
      </c>
      <c r="I79">
        <v>1000</v>
      </c>
      <c r="J79" t="s">
        <v>287</v>
      </c>
      <c r="K79" t="s">
        <v>311</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288</v>
      </c>
      <c r="D80" t="s">
        <v>200</v>
      </c>
      <c r="E80" t="s">
        <v>46</v>
      </c>
      <c r="H80" t="s">
        <v>277</v>
      </c>
      <c r="I80">
        <v>1000</v>
      </c>
      <c r="J80" t="s">
        <v>287</v>
      </c>
      <c r="K80" t="s">
        <v>311</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314</v>
      </c>
      <c r="D81" t="s">
        <v>201</v>
      </c>
      <c r="E81" t="s">
        <v>177</v>
      </c>
      <c r="H81" t="s">
        <v>178</v>
      </c>
      <c r="I81">
        <v>1500</v>
      </c>
      <c r="J81" t="s">
        <v>313</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315</v>
      </c>
      <c r="D82" t="s">
        <v>201</v>
      </c>
      <c r="E82" t="s">
        <v>177</v>
      </c>
      <c r="H82" t="s">
        <v>178</v>
      </c>
      <c r="I82">
        <v>3200</v>
      </c>
      <c r="J82" t="s">
        <v>316</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317</v>
      </c>
      <c r="D83" t="s">
        <v>34</v>
      </c>
      <c r="E83" t="s">
        <v>48</v>
      </c>
      <c r="H83" t="s">
        <v>318</v>
      </c>
      <c r="I83">
        <v>1500</v>
      </c>
      <c r="J83" t="s">
        <v>153</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319</v>
      </c>
      <c r="D84" t="s">
        <v>34</v>
      </c>
      <c r="E84" t="s">
        <v>48</v>
      </c>
      <c r="H84" t="s">
        <v>320</v>
      </c>
      <c r="I84">
        <v>1500</v>
      </c>
      <c r="J84" t="s">
        <v>153</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322</v>
      </c>
      <c r="D85" t="s">
        <v>197</v>
      </c>
      <c r="E85" t="s">
        <v>323</v>
      </c>
      <c r="H85" t="s">
        <v>324</v>
      </c>
      <c r="I85">
        <v>14990</v>
      </c>
      <c r="J85" t="s">
        <v>325</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351</v>
      </c>
      <c r="D86" t="s">
        <v>201</v>
      </c>
      <c r="E86" t="s">
        <v>326</v>
      </c>
      <c r="H86" t="s">
        <v>327</v>
      </c>
      <c r="I86">
        <v>1650</v>
      </c>
      <c r="J86" t="s">
        <v>328</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352</v>
      </c>
      <c r="D87" t="s">
        <v>201</v>
      </c>
      <c r="E87" t="s">
        <v>326</v>
      </c>
      <c r="H87" t="s">
        <v>327</v>
      </c>
      <c r="I87">
        <v>1650</v>
      </c>
      <c r="J87" t="s">
        <v>329</v>
      </c>
      <c r="L87" s="3" t="str">
        <f t="shared" si="25"/>
        <v>tamaño: 28x28cm</v>
      </c>
      <c r="M87" s="3" t="str">
        <f>IF(C87="","",IF(AND(C87&lt;&gt;"",D87&lt;&gt;"",E87&lt;&gt;"",I87&lt;&gt;"",L87&lt;&gt;"",J87&lt;&gt;"",IFERROR(MATCH(INDEX($B:$B,MATCH($C87,$C:$C,0)),IMAGENES!$B:$B,0),-1)&gt;0),"'si'","'no'"))</f>
        <v>'si'</v>
      </c>
      <c r="O87">
        <f t="shared" si="15"/>
        <v>85</v>
      </c>
      <c r="P87" t="str">
        <f t="shared" si="16"/>
        <v>Colgante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350</v>
      </c>
      <c r="D88" t="s">
        <v>201</v>
      </c>
      <c r="E88" t="s">
        <v>330</v>
      </c>
      <c r="H88" t="s">
        <v>331</v>
      </c>
      <c r="I88">
        <v>1000</v>
      </c>
      <c r="J88" t="s">
        <v>332</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348</v>
      </c>
      <c r="D89" t="s">
        <v>201</v>
      </c>
      <c r="E89" t="s">
        <v>330</v>
      </c>
      <c r="H89" t="s">
        <v>333</v>
      </c>
      <c r="I89">
        <v>1300</v>
      </c>
      <c r="J89" t="s">
        <v>347</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349</v>
      </c>
      <c r="D90" t="s">
        <v>201</v>
      </c>
      <c r="E90" t="s">
        <v>330</v>
      </c>
      <c r="H90" t="s">
        <v>334</v>
      </c>
      <c r="I90">
        <v>1600</v>
      </c>
      <c r="J90" t="s">
        <v>335</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371</v>
      </c>
      <c r="D91" t="s">
        <v>35</v>
      </c>
      <c r="E91" t="s">
        <v>354</v>
      </c>
      <c r="H91" t="s">
        <v>355</v>
      </c>
      <c r="I91">
        <v>1000</v>
      </c>
      <c r="J91" t="s">
        <v>371</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356</v>
      </c>
      <c r="D92" t="s">
        <v>201</v>
      </c>
      <c r="E92" t="s">
        <v>177</v>
      </c>
      <c r="H92" t="s">
        <v>178</v>
      </c>
      <c r="I92">
        <v>2000</v>
      </c>
      <c r="J92" t="s">
        <v>357</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365</v>
      </c>
      <c r="D93" t="s">
        <v>197</v>
      </c>
      <c r="E93" t="s">
        <v>362</v>
      </c>
      <c r="H93" t="s">
        <v>363</v>
      </c>
      <c r="I93">
        <v>2000</v>
      </c>
      <c r="J93" t="s">
        <v>364</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366</v>
      </c>
      <c r="D94" t="s">
        <v>197</v>
      </c>
      <c r="E94" t="s">
        <v>362</v>
      </c>
      <c r="H94" t="s">
        <v>363</v>
      </c>
      <c r="I94">
        <v>2000</v>
      </c>
      <c r="J94" t="s">
        <v>364</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367</v>
      </c>
      <c r="D95" t="s">
        <v>197</v>
      </c>
      <c r="E95" t="s">
        <v>362</v>
      </c>
      <c r="H95" t="s">
        <v>363</v>
      </c>
      <c r="I95">
        <v>2000</v>
      </c>
      <c r="J95" t="s">
        <v>364</v>
      </c>
      <c r="L95" s="3" t="str">
        <f t="shared" si="25"/>
        <v>1 dispensador + 40 bolsas</v>
      </c>
      <c r="M95" s="3" t="str">
        <f>IF(C95="","",IF(AND(C95&lt;&gt;"",D95&lt;&gt;"",E95&lt;&gt;"",I95&lt;&gt;"",L95&lt;&gt;"",J95&lt;&gt;"",IFERROR(MATCH(INDEX($B:$B,MATCH($C95,$C:$C,0)),IMAGENES!$B:$B,0),-1)&gt;0),"'si'","'no'"))</f>
        <v>'si'</v>
      </c>
      <c r="O95">
        <f t="shared" si="15"/>
        <v>93</v>
      </c>
      <c r="P95" t="str">
        <f t="shared" si="16"/>
        <v>Decoración Colgante de Puerta Halloween</v>
      </c>
      <c r="Q95" t="str">
        <f t="shared" si="17"/>
        <v>Adorno de puerta de Halloween festivo - Perfecto para decoraciones interiores/exteriores - No requiere electricidad</v>
      </c>
      <c r="R95">
        <f t="shared" si="18"/>
        <v>0</v>
      </c>
      <c r="S95" t="str">
        <f t="shared" si="19"/>
        <v>Actividades</v>
      </c>
      <c r="T95" t="str">
        <f t="shared" si="20"/>
        <v>Decoración Halloween</v>
      </c>
      <c r="U95">
        <f>IF($S95="","",INDEX(CATEGORIAS!$A:$A,MATCH($S95,CATEGORIAS!$B:$B,0)))</f>
        <v>6</v>
      </c>
      <c r="V95">
        <f>IF($T95="","",INDEX(SUBCATEGORIAS!$A:$A,MATCH($T95,SUBCATEGORIAS!$B:$B,0)))</f>
        <v>30</v>
      </c>
      <c r="W95">
        <f t="shared" si="21"/>
        <v>2300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376</v>
      </c>
      <c r="D96" t="s">
        <v>33</v>
      </c>
      <c r="E96" t="s">
        <v>373</v>
      </c>
      <c r="H96" t="s">
        <v>374</v>
      </c>
      <c r="I96">
        <v>8000</v>
      </c>
      <c r="J96" t="s">
        <v>375</v>
      </c>
      <c r="K96" t="s">
        <v>377</v>
      </c>
      <c r="L96" s="3" t="str">
        <f t="shared" si="25"/>
        <v>2 licencias</v>
      </c>
      <c r="M96" s="3" t="str">
        <f>IF(C96="","",IF(AND(C96&lt;&gt;"",D96&lt;&gt;"",E96&lt;&gt;"",I96&lt;&gt;"",L96&lt;&gt;"",J96&lt;&gt;"",IFERROR(MATCH(INDEX($B:$B,MATCH($C96,$C:$C,0)),IMAGENES!$B:$B,0),-1)&gt;0),"'si'","'no'"))</f>
        <v>'si'</v>
      </c>
      <c r="O96">
        <f t="shared" si="15"/>
        <v>94</v>
      </c>
      <c r="P96" t="str">
        <f t="shared" si="16"/>
        <v>Novia Fantasma Decoración Adorno</v>
      </c>
      <c r="Q96" t="str">
        <f t="shared" si="17"/>
        <v>Novia fantasma decorativa</v>
      </c>
      <c r="R96" t="str">
        <f t="shared" si="18"/>
        <v>Figura de novia fantasma para decoración.</v>
      </c>
      <c r="S96" t="str">
        <f t="shared" si="19"/>
        <v>Actividades</v>
      </c>
      <c r="T96" t="str">
        <f t="shared" si="20"/>
        <v>Decoración Halloween</v>
      </c>
      <c r="U96">
        <f>IF($S96="","",INDEX(CATEGORIAS!$A:$A,MATCH($S96,CATEGORIAS!$B:$B,0)))</f>
        <v>6</v>
      </c>
      <c r="V96">
        <f>IF($T96="","",INDEX(SUBCATEGORIAS!$A:$A,MATCH($T96,SUBCATEGORIAS!$B:$B,0)))</f>
        <v>30</v>
      </c>
      <c r="W96">
        <f t="shared" si="21"/>
        <v>9990</v>
      </c>
      <c r="X96" t="str">
        <f t="shared" si="26"/>
        <v>'si'</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387</v>
      </c>
      <c r="D97" t="s">
        <v>35</v>
      </c>
      <c r="E97" t="s">
        <v>420</v>
      </c>
      <c r="G97" t="s">
        <v>389</v>
      </c>
      <c r="I97">
        <v>3000</v>
      </c>
      <c r="J97" t="s">
        <v>448</v>
      </c>
      <c r="K97" t="s">
        <v>378</v>
      </c>
      <c r="L97" s="3" t="str">
        <f t="shared" si="25"/>
        <v>15 ml</v>
      </c>
      <c r="M97" s="3" t="str">
        <f>IF(C97="","",IF(AND(C97&lt;&gt;"",D97&lt;&gt;"",E97&lt;&gt;"",I97&lt;&gt;"",L97&lt;&gt;"",J97&lt;&gt;"",IFERROR(MATCH(INDEX($B:$B,MATCH($C97,$C:$C,0)),IMAGENES!$B:$B,0),-1)&gt;0),"'si'","'no'"))</f>
        <v>'si'</v>
      </c>
      <c r="O97">
        <f t="shared" si="15"/>
        <v>95</v>
      </c>
      <c r="P97" t="str">
        <f t="shared" si="16"/>
        <v>Decoración Colgante de Puerta Happy Halloween</v>
      </c>
      <c r="Q97" t="str">
        <f t="shared" si="17"/>
        <v>Adorno de puerta de Halloween festivo - Perfecto para decoraciones interiores/exteriores - No requiere electricidad</v>
      </c>
      <c r="R97">
        <f t="shared" si="18"/>
        <v>0</v>
      </c>
      <c r="S97" t="str">
        <f t="shared" si="19"/>
        <v>Actividades</v>
      </c>
      <c r="T97" t="str">
        <f t="shared" si="20"/>
        <v>Decoración Halloween</v>
      </c>
      <c r="U97">
        <f>IF($S97="","",INDEX(CATEGORIAS!$A:$A,MATCH($S97,CATEGORIAS!$B:$B,0)))</f>
        <v>6</v>
      </c>
      <c r="V97">
        <f>IF($T97="","",INDEX(SUBCATEGORIAS!$A:$A,MATCH($T97,SUBCATEGORIAS!$B:$B,0)))</f>
        <v>30</v>
      </c>
      <c r="W97">
        <f t="shared" si="21"/>
        <v>4000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386</v>
      </c>
      <c r="D98" t="s">
        <v>35</v>
      </c>
      <c r="E98" t="s">
        <v>420</v>
      </c>
      <c r="G98" t="s">
        <v>389</v>
      </c>
      <c r="I98">
        <v>3000</v>
      </c>
      <c r="J98" t="s">
        <v>448</v>
      </c>
      <c r="K98" t="s">
        <v>378</v>
      </c>
      <c r="L98" s="3" t="str">
        <f t="shared" si="25"/>
        <v>15 ml</v>
      </c>
      <c r="M98" s="3" t="str">
        <f>IF(C98="","",IF(AND(C98&lt;&gt;"",D98&lt;&gt;"",E98&lt;&gt;"",I98&lt;&gt;"",L98&lt;&gt;"",J98&lt;&gt;"",IFERROR(MATCH(INDEX($B:$B,MATCH($C98,$C:$C,0)),IMAGENES!$B:$B,0),-1)&gt;0),"'si'","'no'"))</f>
        <v>'si'</v>
      </c>
      <c r="O98">
        <f t="shared" si="15"/>
        <v>96</v>
      </c>
      <c r="P98" t="str">
        <f t="shared" si="16"/>
        <v>Guirnalda Bruja Halloween</v>
      </c>
      <c r="Q98" t="str">
        <f t="shared" si="17"/>
        <v>Guirnalda de brujas</v>
      </c>
      <c r="R98" t="str">
        <f t="shared" si="18"/>
        <v>Guirnalda decorativa de Halloween de 2 metros.</v>
      </c>
      <c r="S98" t="str">
        <f t="shared" si="19"/>
        <v>Actividades</v>
      </c>
      <c r="T98" t="str">
        <f t="shared" si="20"/>
        <v>Decoración Halloween</v>
      </c>
      <c r="U98">
        <f>IF($S98="","",INDEX(CATEGORIAS!$A:$A,MATCH($S98,CATEGORIAS!$B:$B,0)))</f>
        <v>6</v>
      </c>
      <c r="V98">
        <f>IF($T98="","",INDEX(SUBCATEGORIAS!$A:$A,MATCH($T98,SUBCATEGORIAS!$B:$B,0)))</f>
        <v>30</v>
      </c>
      <c r="W98">
        <f t="shared" si="21"/>
        <v>1400</v>
      </c>
      <c r="X98" t="str">
        <f t="shared" si="26"/>
        <v>'si'</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384</v>
      </c>
      <c r="D99" t="s">
        <v>35</v>
      </c>
      <c r="E99" t="s">
        <v>420</v>
      </c>
      <c r="G99" t="s">
        <v>389</v>
      </c>
      <c r="I99">
        <v>3000</v>
      </c>
      <c r="J99" t="s">
        <v>448</v>
      </c>
      <c r="K99" t="s">
        <v>378</v>
      </c>
      <c r="L99" s="3" t="str">
        <f t="shared" si="25"/>
        <v>15 ml</v>
      </c>
      <c r="M99" s="3" t="str">
        <f>IF(C99="","",IF(AND(C99&lt;&gt;"",D99&lt;&gt;"",E99&lt;&gt;"",I99&lt;&gt;"",L99&lt;&gt;"",J99&lt;&gt;"",IFERROR(MATCH(INDEX($B:$B,MATCH($C99,$C:$C,0)),IMAGENES!$B:$B,0),-1)&gt;0),"'si'","'no'"))</f>
        <v>'si'</v>
      </c>
      <c r="O99">
        <f t="shared" si="15"/>
        <v>97</v>
      </c>
      <c r="P99" t="str">
        <f t="shared" si="16"/>
        <v>Guirnalda Fantasma Grito Halloween</v>
      </c>
      <c r="Q99" t="str">
        <f t="shared" si="17"/>
        <v>Guirnalda con fantasmas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385</v>
      </c>
      <c r="D100" t="s">
        <v>35</v>
      </c>
      <c r="E100" t="s">
        <v>420</v>
      </c>
      <c r="G100" t="s">
        <v>389</v>
      </c>
      <c r="I100">
        <v>3000</v>
      </c>
      <c r="J100" t="s">
        <v>448</v>
      </c>
      <c r="K100" t="s">
        <v>378</v>
      </c>
      <c r="L100" s="3" t="str">
        <f t="shared" si="25"/>
        <v>15 ml</v>
      </c>
      <c r="M100" s="3" t="str">
        <f>IF(C100="","",IF(AND(C100&lt;&gt;"",D100&lt;&gt;"",E100&lt;&gt;"",I100&lt;&gt;"",L100&lt;&gt;"",J100&lt;&gt;"",IFERROR(MATCH(INDEX($B:$B,MATCH($C100,$C:$C,0)),IMAGENES!$B:$B,0),-1)&gt;0),"'si'","'no'"))</f>
        <v>'si'</v>
      </c>
      <c r="O100">
        <f t="shared" si="15"/>
        <v>98</v>
      </c>
      <c r="P100" t="str">
        <f t="shared" si="16"/>
        <v>Araña Adorno decorativos Halloween(24pcs)</v>
      </c>
      <c r="Q100" t="str">
        <f t="shared" si="17"/>
        <v>Arañas decorativas</v>
      </c>
      <c r="R100" t="str">
        <f t="shared" si="18"/>
        <v>Set de 24 arañas decorativas de 2*2 cm.</v>
      </c>
      <c r="S100" t="str">
        <f t="shared" si="19"/>
        <v>Actividades</v>
      </c>
      <c r="T100" t="str">
        <f t="shared" si="20"/>
        <v>Decoración Halloween</v>
      </c>
      <c r="U100">
        <f>IF($S100="","",INDEX(CATEGORIAS!$A:$A,MATCH($S100,CATEGORIAS!$B:$B,0)))</f>
        <v>6</v>
      </c>
      <c r="V100">
        <f>IF($T100="","",INDEX(SUBCATEGORIAS!$A:$A,MATCH($T100,SUBCATEGORIAS!$B:$B,0)))</f>
        <v>30</v>
      </c>
      <c r="W100">
        <f t="shared" si="21"/>
        <v>1800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383</v>
      </c>
      <c r="D101" t="s">
        <v>35</v>
      </c>
      <c r="E101" t="s">
        <v>420</v>
      </c>
      <c r="G101" t="s">
        <v>388</v>
      </c>
      <c r="I101">
        <v>9990</v>
      </c>
      <c r="J101" t="s">
        <v>447</v>
      </c>
      <c r="K101" t="s">
        <v>378</v>
      </c>
      <c r="L101" s="3" t="str">
        <f t="shared" si="25"/>
        <v>350 ml</v>
      </c>
      <c r="M101" s="3" t="str">
        <f>IF(C101="","",IF(AND(C101&lt;&gt;"",D101&lt;&gt;"",E101&lt;&gt;"",I101&lt;&gt;"",L101&lt;&gt;"",J101&lt;&gt;"",IFERROR(MATCH(INDEX($B:$B,MATCH($C101,$C:$C,0)),IMAGENES!$B:$B,0),-1)&gt;0),"'si'","'no'"))</f>
        <v>'si'</v>
      </c>
      <c r="O101">
        <f t="shared" si="15"/>
        <v>99</v>
      </c>
      <c r="P101" t="str">
        <f t="shared" si="16"/>
        <v>Accesorios de arañas Halloween (blancas 50pcs)</v>
      </c>
      <c r="Q101" t="str">
        <f t="shared" si="17"/>
        <v>Accesorios de arañas</v>
      </c>
      <c r="R101" t="str">
        <f t="shared" si="18"/>
        <v>Set de 50 accesorios de arañas de 1x2.5 cm.</v>
      </c>
      <c r="S101" t="str">
        <f t="shared" si="19"/>
        <v>Actividades</v>
      </c>
      <c r="T101" t="str">
        <f t="shared" si="20"/>
        <v>Accesorios Halloween</v>
      </c>
      <c r="U101">
        <f>IF($S101="","",INDEX(CATEGORIAS!$A:$A,MATCH($S101,CATEGORIAS!$B:$B,0)))</f>
        <v>6</v>
      </c>
      <c r="V101">
        <f>IF($T101="","",INDEX(SUBCATEGORIAS!$A:$A,MATCH($T101,SUBCATEGORIAS!$B:$B,0)))</f>
        <v>32</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390</v>
      </c>
      <c r="D102" t="s">
        <v>35</v>
      </c>
      <c r="E102" t="s">
        <v>420</v>
      </c>
      <c r="G102" t="s">
        <v>388</v>
      </c>
      <c r="I102">
        <v>9990</v>
      </c>
      <c r="J102" t="s">
        <v>447</v>
      </c>
      <c r="K102" t="s">
        <v>378</v>
      </c>
      <c r="L102" s="3" t="str">
        <f t="shared" si="25"/>
        <v>350 ml</v>
      </c>
      <c r="M102" s="3" t="str">
        <f>IF(C102="","",IF(AND(C102&lt;&gt;"",D102&lt;&gt;"",E102&lt;&gt;"",I102&lt;&gt;"",L102&lt;&gt;"",J102&lt;&gt;"",IFERROR(MATCH(INDEX($B:$B,MATCH($C102,$C:$C,0)),IMAGENES!$B:$B,0),-1)&gt;0),"'si'","'no'"))</f>
        <v>'si'</v>
      </c>
      <c r="O102">
        <f t="shared" si="15"/>
        <v>100</v>
      </c>
      <c r="P102" t="str">
        <f t="shared" si="16"/>
        <v>Cintillo calabaza con Luz Halloween</v>
      </c>
      <c r="Q102" t="str">
        <f t="shared" si="17"/>
        <v>Cintillo con luz de calabaza con luz con motivo de Halloween</v>
      </c>
      <c r="R102" t="str">
        <f t="shared" si="18"/>
        <v>Cintillo decorativo con luces.</v>
      </c>
      <c r="S102" t="str">
        <f t="shared" si="19"/>
        <v>Actividades</v>
      </c>
      <c r="T102" t="str">
        <f t="shared" si="20"/>
        <v>Accesorios Halloween</v>
      </c>
      <c r="U102">
        <f>IF($S102="","",INDEX(CATEGORIAS!$A:$A,MATCH($S102,CATEGORIAS!$B:$B,0)))</f>
        <v>6</v>
      </c>
      <c r="V102">
        <f>IF($T102="","",INDEX(SUBCATEGORIAS!$A:$A,MATCH($T102,SUBCATEGORIAS!$B:$B,0)))</f>
        <v>32</v>
      </c>
      <c r="W102">
        <f t="shared" si="21"/>
        <v>3000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394</v>
      </c>
      <c r="D103" t="s">
        <v>35</v>
      </c>
      <c r="E103" t="s">
        <v>420</v>
      </c>
      <c r="G103" t="s">
        <v>388</v>
      </c>
      <c r="I103">
        <v>9990</v>
      </c>
      <c r="J103" t="s">
        <v>447</v>
      </c>
      <c r="K103" t="s">
        <v>378</v>
      </c>
      <c r="L103" s="3" t="str">
        <f t="shared" si="25"/>
        <v>350 ml</v>
      </c>
      <c r="M103" s="3" t="str">
        <f>IF(C103="","",IF(AND(C103&lt;&gt;"",D103&lt;&gt;"",E103&lt;&gt;"",I103&lt;&gt;"",L103&lt;&gt;"",J103&lt;&gt;"",IFERROR(MATCH(INDEX($B:$B,MATCH($C103,$C:$C,0)),IMAGENES!$B:$B,0),-1)&gt;0),"'si'","'no'"))</f>
        <v>'si'</v>
      </c>
      <c r="O103">
        <f t="shared" si="15"/>
        <v>101</v>
      </c>
      <c r="P103" t="str">
        <f t="shared" si="16"/>
        <v>Decoración Colgante de Puerta Trick or Treat</v>
      </c>
      <c r="Q103" t="str">
        <f t="shared" si="17"/>
        <v>Adorno de puerta colgante halloween Trick or Treat</v>
      </c>
      <c r="R103">
        <f t="shared" si="18"/>
        <v>0</v>
      </c>
      <c r="S103" t="str">
        <f t="shared" si="19"/>
        <v>Actividades</v>
      </c>
      <c r="T103" t="str">
        <f t="shared" si="20"/>
        <v>Decoración Halloween</v>
      </c>
      <c r="U103">
        <f>IF($S103="","",INDEX(CATEGORIAS!$A:$A,MATCH($S103,CATEGORIAS!$B:$B,0)))</f>
        <v>6</v>
      </c>
      <c r="V103">
        <f>IF($T103="","",INDEX(SUBCATEGORIAS!$A:$A,MATCH($T103,SUBCATEGORIAS!$B:$B,0)))</f>
        <v>30</v>
      </c>
      <c r="W103">
        <f t="shared" si="21"/>
        <v>3900</v>
      </c>
      <c r="X103" t="str">
        <f t="shared" si="26"/>
        <v>'si'</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397</v>
      </c>
      <c r="D104" t="s">
        <v>201</v>
      </c>
      <c r="E104" t="s">
        <v>177</v>
      </c>
      <c r="H104" t="s">
        <v>398</v>
      </c>
      <c r="I104">
        <v>1500</v>
      </c>
      <c r="J104" t="s">
        <v>399</v>
      </c>
      <c r="L104" s="3" t="str">
        <f t="shared" si="25"/>
        <v>Mariposa</v>
      </c>
      <c r="M104" s="3" t="str">
        <f>IF(C104="","",IF(AND(C104&lt;&gt;"",D104&lt;&gt;"",E104&lt;&gt;"",I104&lt;&gt;"",L104&lt;&gt;"",J104&lt;&gt;"",IFERROR(MATCH(INDEX($B:$B,MATCH($C104,$C:$C,0)),IMAGENES!$B:$B,0),-1)&gt;0),"'si'","'no'"))</f>
        <v>'si'</v>
      </c>
      <c r="O104">
        <f t="shared" si="15"/>
        <v>102</v>
      </c>
      <c r="P104" t="str">
        <f t="shared" si="16"/>
        <v>Cintillo Halloween Calavera Negra</v>
      </c>
      <c r="Q104" t="str">
        <f t="shared" si="17"/>
        <v>Cintillo de cabeza de calavera de Halloween, cinta de cabeza creativa extraña, accesorio de pelo</v>
      </c>
      <c r="R104">
        <f t="shared" si="18"/>
        <v>0</v>
      </c>
      <c r="S104" t="str">
        <f t="shared" si="19"/>
        <v>Actividades</v>
      </c>
      <c r="T104" t="str">
        <f t="shared" si="20"/>
        <v>Accesorios Halloween</v>
      </c>
      <c r="U104">
        <f>IF($S104="","",INDEX(CATEGORIAS!$A:$A,MATCH($S104,CATEGORIAS!$B:$B,0)))</f>
        <v>6</v>
      </c>
      <c r="V104">
        <f>IF($T104="","",INDEX(SUBCATEGORIAS!$A:$A,MATCH($T104,SUBCATEGORIAS!$B:$B,0)))</f>
        <v>32</v>
      </c>
      <c r="W104">
        <f t="shared" si="21"/>
        <v>2400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400</v>
      </c>
      <c r="D105" t="s">
        <v>200</v>
      </c>
      <c r="E105" t="s">
        <v>118</v>
      </c>
      <c r="H105" t="s">
        <v>401</v>
      </c>
      <c r="I105">
        <v>2000</v>
      </c>
      <c r="J105" t="s">
        <v>412</v>
      </c>
      <c r="L105" s="3" t="str">
        <f t="shared" si="25"/>
        <v>Stickers de niña</v>
      </c>
      <c r="M105" s="3" t="str">
        <f>IF(C105="","",IF(AND(C105&lt;&gt;"",D105&lt;&gt;"",E105&lt;&gt;"",I105&lt;&gt;"",L105&lt;&gt;"",J105&lt;&gt;"",IFERROR(MATCH(INDEX($B:$B,MATCH($C105,$C:$C,0)),IMAGENES!$B:$B,0),-1)&gt;0),"'si'","'no'"))</f>
        <v>'si'</v>
      </c>
      <c r="O105">
        <f t="shared" si="15"/>
        <v>103</v>
      </c>
      <c r="P105" t="str">
        <f t="shared" si="16"/>
        <v>Cintillo Halloween Calavera Blanca</v>
      </c>
      <c r="Q105" t="str">
        <f t="shared" si="17"/>
        <v>Cintillo de cabeza de calavera de Halloween, cinta de cabeza creativa extraña, accesorio de pelo</v>
      </c>
      <c r="R105">
        <f t="shared" si="18"/>
        <v>0</v>
      </c>
      <c r="S105" t="str">
        <f t="shared" si="19"/>
        <v>Actividades</v>
      </c>
      <c r="T105" t="str">
        <f t="shared" si="20"/>
        <v>Accesorios Halloween</v>
      </c>
      <c r="U105">
        <f>IF($S105="","",INDEX(CATEGORIAS!$A:$A,MATCH($S105,CATEGORIAS!$B:$B,0)))</f>
        <v>6</v>
      </c>
      <c r="V105">
        <f>IF($T105="","",INDEX(SUBCATEGORIAS!$A:$A,MATCH($T105,SUBCATEGORIAS!$B:$B,0)))</f>
        <v>32</v>
      </c>
      <c r="W105">
        <f t="shared" si="21"/>
        <v>2400</v>
      </c>
      <c r="X105" t="str">
        <f t="shared" si="26"/>
        <v>'si'</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402</v>
      </c>
      <c r="D106" t="s">
        <v>200</v>
      </c>
      <c r="E106" t="s">
        <v>118</v>
      </c>
      <c r="H106" t="s">
        <v>403</v>
      </c>
      <c r="I106">
        <v>2000</v>
      </c>
      <c r="J106" t="s">
        <v>413</v>
      </c>
      <c r="L106" s="3" t="str">
        <f t="shared" si="25"/>
        <v>Stickers de animalitos</v>
      </c>
      <c r="M106" s="3" t="str">
        <f>IF(C106="","",IF(AND(C106&lt;&gt;"",D106&lt;&gt;"",E106&lt;&gt;"",I106&lt;&gt;"",L106&lt;&gt;"",J106&lt;&gt;"",IFERROR(MATCH(INDEX($B:$B,MATCH($C106,$C:$C,0)),IMAGENES!$B:$B,0),-1)&gt;0),"'si'","'no'"))</f>
        <v>'si'</v>
      </c>
      <c r="O106">
        <f t="shared" si="15"/>
        <v>104</v>
      </c>
      <c r="P106" t="str">
        <f t="shared" si="16"/>
        <v>Colmillos Blancos de Halloween</v>
      </c>
      <c r="Q106" t="str">
        <f t="shared" si="17"/>
        <v>Colmillos blancos de Halloween - Ideal para juegos de simulación y decoraciones de fiesta</v>
      </c>
      <c r="R106">
        <f t="shared" si="18"/>
        <v>0</v>
      </c>
      <c r="S106" t="str">
        <f t="shared" si="19"/>
        <v>Actividades</v>
      </c>
      <c r="T106" t="str">
        <f t="shared" si="20"/>
        <v>Accesorios Halloween</v>
      </c>
      <c r="U106">
        <f>IF($S106="","",INDEX(CATEGORIAS!$A:$A,MATCH($S106,CATEGORIAS!$B:$B,0)))</f>
        <v>6</v>
      </c>
      <c r="V106">
        <f>IF($T106="","",INDEX(SUBCATEGORIAS!$A:$A,MATCH($T106,SUBCATEGORIAS!$B:$B,0)))</f>
        <v>32</v>
      </c>
      <c r="W106">
        <f t="shared" si="21"/>
        <v>900</v>
      </c>
      <c r="X106" t="str">
        <f t="shared" si="26"/>
        <v>'si'</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416</v>
      </c>
      <c r="D107" t="s">
        <v>35</v>
      </c>
      <c r="E107" t="s">
        <v>420</v>
      </c>
      <c r="F107" t="s">
        <v>419</v>
      </c>
      <c r="H107" t="s">
        <v>417</v>
      </c>
      <c r="I107">
        <v>3500</v>
      </c>
      <c r="J107" t="s">
        <v>418</v>
      </c>
      <c r="L107" s="3" t="str">
        <f t="shared" si="25"/>
        <v>Color blanca - 25 unidades</v>
      </c>
      <c r="M107" s="3" t="str">
        <f>IF(C107="","",IF(AND(C107&lt;&gt;"",D107&lt;&gt;"",E107&lt;&gt;"",I107&lt;&gt;"",L107&lt;&gt;"",J107&lt;&gt;"",IFERROR(MATCH(INDEX($B:$B,MATCH($C107,$C:$C,0)),IMAGENES!$B:$B,0),-1)&gt;0),"'si'","'no'"))</f>
        <v>'si'</v>
      </c>
      <c r="O107">
        <f t="shared" si="15"/>
        <v>105</v>
      </c>
      <c r="P107" t="str">
        <f t="shared" si="16"/>
        <v>Pack Pilas Triple Aa Kingever 4 Unidades</v>
      </c>
      <c r="Q107" t="str">
        <f t="shared" si="17"/>
        <v>Disfruta de este fantástico pack de 4 pilas AA, ideal para una gran variedad de dispositivos que las requieran, como controles remotos, radios, cámaras, peluches, relojes e incluso micrófonos.</v>
      </c>
      <c r="R107">
        <f t="shared" si="18"/>
        <v>0</v>
      </c>
      <c r="S107" t="str">
        <f t="shared" si="19"/>
        <v>Hogar</v>
      </c>
      <c r="T107" t="str">
        <f t="shared" si="20"/>
        <v>Baterías</v>
      </c>
      <c r="U107">
        <f>IF($S107="","",INDEX(CATEGORIAS!$A:$A,MATCH($S107,CATEGORIAS!$B:$B,0)))</f>
        <v>2</v>
      </c>
      <c r="V107">
        <f>IF($T107="","",INDEX(SUBCATEGORIAS!$A:$A,MATCH($T107,SUBCATEGORIAS!$B:$B,0)))</f>
        <v>33</v>
      </c>
      <c r="W107">
        <f t="shared" si="21"/>
        <v>1000</v>
      </c>
      <c r="X107" t="str">
        <f t="shared" si="26"/>
        <v>'si'</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421</v>
      </c>
      <c r="D108" t="s">
        <v>35</v>
      </c>
      <c r="E108" t="s">
        <v>420</v>
      </c>
      <c r="H108" t="s">
        <v>422</v>
      </c>
      <c r="I108">
        <v>2000</v>
      </c>
      <c r="J108" t="s">
        <v>425</v>
      </c>
      <c r="L108" s="3" t="str">
        <f t="shared" si="25"/>
        <v>Aprox 20 Varas</v>
      </c>
      <c r="M108" s="3" t="str">
        <f>IF(C108="","",IF(AND(C108&lt;&gt;"",D108&lt;&gt;"",E108&lt;&gt;"",I108&lt;&gt;"",L108&lt;&gt;"",J108&lt;&gt;"",IFERROR(MATCH(INDEX($B:$B,MATCH($C108,$C:$C,0)),IMAGENES!$B:$B,0),-1)&gt;0),"'si'","'no'"))</f>
        <v>'si'</v>
      </c>
      <c r="O108">
        <f t="shared" si="15"/>
        <v>106</v>
      </c>
      <c r="P108" t="str">
        <f t="shared" si="16"/>
        <v>Pack Pilas Doble Aa Kingever 4 Unidades</v>
      </c>
      <c r="Q108" t="str">
        <f t="shared" si="17"/>
        <v>Disfruta de este fantástico pack de 4 pilas AA, ideal para una gran variedad de dispositivos que las requieran, como controles remotos, radios, cámaras, peluches, relojes e incluso micrófonos.</v>
      </c>
      <c r="R108">
        <f t="shared" si="18"/>
        <v>0</v>
      </c>
      <c r="S108" t="str">
        <f t="shared" si="19"/>
        <v>Hogar</v>
      </c>
      <c r="T108" t="str">
        <f t="shared" si="20"/>
        <v>Baterías</v>
      </c>
      <c r="U108">
        <f>IF($S108="","",INDEX(CATEGORIAS!$A:$A,MATCH($S108,CATEGORIAS!$B:$B,0)))</f>
        <v>2</v>
      </c>
      <c r="V108">
        <f>IF($T108="","",INDEX(SUBCATEGORIAS!$A:$A,MATCH($T108,SUBCATEGORIAS!$B:$B,0)))</f>
        <v>33</v>
      </c>
      <c r="W108">
        <f t="shared" si="21"/>
        <v>1000</v>
      </c>
      <c r="X108" t="str">
        <f t="shared" si="26"/>
        <v>'si'</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423</v>
      </c>
      <c r="D109" t="s">
        <v>35</v>
      </c>
      <c r="E109" t="s">
        <v>420</v>
      </c>
      <c r="H109" t="s">
        <v>422</v>
      </c>
      <c r="I109">
        <v>2000</v>
      </c>
      <c r="J109" t="s">
        <v>424</v>
      </c>
      <c r="L109" s="3" t="str">
        <f t="shared" si="25"/>
        <v>Aprox 20 Varas</v>
      </c>
      <c r="M109" s="3" t="str">
        <f>IF(C109="","",IF(AND(C109&lt;&gt;"",D109&lt;&gt;"",E109&lt;&gt;"",I109&lt;&gt;"",L109&lt;&gt;"",J109&lt;&gt;"",IFERROR(MATCH(INDEX($B:$B,MATCH($C109,$C:$C,0)),IMAGENES!$B:$B,0),-1)&gt;0),"'si'","'no'"))</f>
        <v>'si'</v>
      </c>
      <c r="O109">
        <f t="shared" si="15"/>
        <v>107</v>
      </c>
      <c r="P109" t="str">
        <f t="shared" si="16"/>
        <v>Pegatinas Gel Adhesivo halloween</v>
      </c>
      <c r="Q109" t="str">
        <f t="shared" si="17"/>
        <v>Pegatinas de Gel para ventana de Halloween para niños, cubierta de ventana</v>
      </c>
      <c r="R109" t="str">
        <f t="shared" si="18"/>
        <v>Stickers de gel decorativos para ventanas.</v>
      </c>
      <c r="S109" t="str">
        <f t="shared" si="19"/>
        <v>Actividades</v>
      </c>
      <c r="T109" t="str">
        <f t="shared" si="20"/>
        <v>Decoración Halloween</v>
      </c>
      <c r="U109">
        <f>IF($S109="","",INDEX(CATEGORIAS!$A:$A,MATCH($S109,CATEGORIAS!$B:$B,0)))</f>
        <v>6</v>
      </c>
      <c r="V109">
        <f>IF($T109="","",INDEX(SUBCATEGORIAS!$A:$A,MATCH($T109,SUBCATEGORIAS!$B:$B,0)))</f>
        <v>30</v>
      </c>
      <c r="W109">
        <f t="shared" si="21"/>
        <v>1450</v>
      </c>
      <c r="X109" t="str">
        <f t="shared" si="26"/>
        <v>'si'</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426</v>
      </c>
      <c r="D110" t="s">
        <v>35</v>
      </c>
      <c r="E110" t="s">
        <v>420</v>
      </c>
      <c r="H110" t="s">
        <v>422</v>
      </c>
      <c r="I110">
        <v>2000</v>
      </c>
      <c r="J110" t="s">
        <v>427</v>
      </c>
      <c r="L110" s="3" t="str">
        <f t="shared" si="25"/>
        <v>Aprox 20 Varas</v>
      </c>
      <c r="M110" s="3" t="str">
        <f>IF(C110="","",IF(AND(C110&lt;&gt;"",D110&lt;&gt;"",E110&lt;&gt;"",I110&lt;&gt;"",L110&lt;&gt;"",J110&lt;&gt;"",IFERROR(MATCH(INDEX($B:$B,MATCH($C110,$C:$C,0)),IMAGENES!$B:$B,0),-1)&gt;0),"'si'","'no'"))</f>
        <v>'si'</v>
      </c>
      <c r="O110">
        <f t="shared" si="15"/>
        <v>108</v>
      </c>
      <c r="P110" t="str">
        <f t="shared" si="16"/>
        <v>Pinche para Cabello Mano Esqueleto</v>
      </c>
      <c r="Q110" t="str">
        <f t="shared" si="17"/>
        <v>Pinza para el Cabello de Mano de Esqueleto con motivo de celebración de Halloween</v>
      </c>
      <c r="R110">
        <f t="shared" si="18"/>
        <v>0</v>
      </c>
      <c r="S110" t="str">
        <f t="shared" si="19"/>
        <v>Actividades</v>
      </c>
      <c r="T110" t="str">
        <f t="shared" si="20"/>
        <v>Accesorios Halloween</v>
      </c>
      <c r="U110">
        <f>IF($S110="","",INDEX(CATEGORIAS!$A:$A,MATCH($S110,CATEGORIAS!$B:$B,0)))</f>
        <v>6</v>
      </c>
      <c r="V110">
        <f>IF($T110="","",INDEX(SUBCATEGORIAS!$A:$A,MATCH($T110,SUBCATEGORIAS!$B:$B,0)))</f>
        <v>32</v>
      </c>
      <c r="W110">
        <f t="shared" si="21"/>
        <v>1500</v>
      </c>
      <c r="X110" t="str">
        <f t="shared" si="26"/>
        <v>'si'</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432</v>
      </c>
      <c r="D111" t="s">
        <v>35</v>
      </c>
      <c r="E111" t="s">
        <v>420</v>
      </c>
      <c r="G111" t="s">
        <v>429</v>
      </c>
      <c r="I111">
        <v>1800</v>
      </c>
      <c r="J111" t="s">
        <v>428</v>
      </c>
      <c r="L111" s="3" t="str">
        <f t="shared" si="25"/>
        <v>90 gr - aroma: Ruda</v>
      </c>
      <c r="M111" s="3" t="str">
        <f>IF(C111="","",IF(AND(C111&lt;&gt;"",D111&lt;&gt;"",E111&lt;&gt;"",I111&lt;&gt;"",L111&lt;&gt;"",J111&lt;&gt;"",IFERROR(MATCH(INDEX($B:$B,MATCH($C111,$C:$C,0)),IMAGENES!$B:$B,0),-1)&gt;0),"'si'","'no'"))</f>
        <v>'si'</v>
      </c>
      <c r="O111">
        <f t="shared" si="15"/>
        <v>109</v>
      </c>
      <c r="P111" t="str">
        <f t="shared" si="16"/>
        <v>Aromatizante de Auto 6ml - Lavanda</v>
      </c>
      <c r="Q111" t="str">
        <f t="shared" si="17"/>
        <v>Fragancias colgantes para automóvil. Diseños exclusivo y atractivo ideal para aromatizar el ambiente de tu automóvil.</v>
      </c>
      <c r="R111">
        <f t="shared" si="18"/>
        <v>0</v>
      </c>
      <c r="S111" t="str">
        <f t="shared" si="19"/>
        <v>Hogar</v>
      </c>
      <c r="T111" t="str">
        <f t="shared" si="20"/>
        <v>Accesorios de vehículo</v>
      </c>
      <c r="U111">
        <f>IF($S111="","",INDEX(CATEGORIAS!$A:$A,MATCH($S111,CATEGORIAS!$B:$B,0)))</f>
        <v>2</v>
      </c>
      <c r="V111">
        <f>IF($T111="","",INDEX(SUBCATEGORIAS!$A:$A,MATCH($T111,SUBCATEGORIAS!$B:$B,0)))</f>
        <v>34</v>
      </c>
      <c r="W111">
        <f t="shared" si="21"/>
        <v>2500</v>
      </c>
      <c r="X111" t="str">
        <f t="shared" si="26"/>
        <v>'si'</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435</v>
      </c>
      <c r="D112" t="s">
        <v>35</v>
      </c>
      <c r="E112" t="s">
        <v>420</v>
      </c>
      <c r="F112" t="s">
        <v>431</v>
      </c>
      <c r="I112">
        <v>3000</v>
      </c>
      <c r="J112" t="s">
        <v>430</v>
      </c>
      <c r="L112" s="3" t="str">
        <f t="shared" si="25"/>
        <v>color: Marrón</v>
      </c>
      <c r="M112" s="3" t="str">
        <f>IF(C112="","",IF(AND(C112&lt;&gt;"",D112&lt;&gt;"",E112&lt;&gt;"",I112&lt;&gt;"",L112&lt;&gt;"",J112&lt;&gt;"",IFERROR(MATCH(INDEX($B:$B,MATCH($C112,$C:$C,0)),IMAGENES!$B:$B,0),-1)&gt;0),"'si'","'no'"))</f>
        <v>'si'</v>
      </c>
      <c r="O112">
        <f t="shared" si="15"/>
        <v>110</v>
      </c>
      <c r="P112" t="str">
        <f t="shared" si="16"/>
        <v>Aromatizante de Auto 6ml - Rosa</v>
      </c>
      <c r="Q112" t="str">
        <f t="shared" si="17"/>
        <v>Fragancias colgantes para automóvil. Diseños exclusivo y atractivo ideal para aromatizar el ambiente de tu automóvil.</v>
      </c>
      <c r="R112">
        <f t="shared" si="18"/>
        <v>0</v>
      </c>
      <c r="S112" t="str">
        <f t="shared" si="19"/>
        <v>Hogar</v>
      </c>
      <c r="T112" t="str">
        <f t="shared" si="20"/>
        <v>Accesorios de vehículo</v>
      </c>
      <c r="U112">
        <f>IF($S112="","",INDEX(CATEGORIAS!$A:$A,MATCH($S112,CATEGORIAS!$B:$B,0)))</f>
        <v>2</v>
      </c>
      <c r="V112">
        <f>IF($T112="","",INDEX(SUBCATEGORIAS!$A:$A,MATCH($T112,SUBCATEGORIAS!$B:$B,0)))</f>
        <v>34</v>
      </c>
      <c r="W112">
        <f t="shared" si="21"/>
        <v>2500</v>
      </c>
      <c r="X112" t="str">
        <f t="shared" si="26"/>
        <v>'si'</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434</v>
      </c>
      <c r="D113" t="s">
        <v>35</v>
      </c>
      <c r="E113" t="s">
        <v>420</v>
      </c>
      <c r="F113" t="s">
        <v>433</v>
      </c>
      <c r="I113">
        <v>3000</v>
      </c>
      <c r="J113" t="s">
        <v>430</v>
      </c>
      <c r="L113" s="3" t="str">
        <f t="shared" si="25"/>
        <v>color: Morado oscuro</v>
      </c>
      <c r="M113" s="3" t="str">
        <f>IF(C113="","",IF(AND(C113&lt;&gt;"",D113&lt;&gt;"",E113&lt;&gt;"",I113&lt;&gt;"",L113&lt;&gt;"",J113&lt;&gt;"",IFERROR(MATCH(INDEX($B:$B,MATCH($C113,$C:$C,0)),IMAGENES!$B:$B,0),-1)&gt;0),"'si'","'no'"))</f>
        <v>'si'</v>
      </c>
      <c r="O113">
        <f t="shared" si="15"/>
        <v>111</v>
      </c>
      <c r="P113" t="str">
        <f t="shared" si="16"/>
        <v>Aromatizante de Auto 6ml - Jasmín</v>
      </c>
      <c r="Q113" t="str">
        <f t="shared" si="17"/>
        <v>Fragancias colgantes para automóvil. Diseños exclusivo y atractivo ideal para aromatizar el ambiente de tu automóvil.</v>
      </c>
      <c r="R113">
        <f t="shared" si="18"/>
        <v>0</v>
      </c>
      <c r="S113" t="str">
        <f t="shared" si="19"/>
        <v>Hogar</v>
      </c>
      <c r="T113" t="str">
        <f t="shared" si="20"/>
        <v>Accesorios de vehículo</v>
      </c>
      <c r="U113">
        <f>IF($S113="","",INDEX(CATEGORIAS!$A:$A,MATCH($S113,CATEGORIAS!$B:$B,0)))</f>
        <v>2</v>
      </c>
      <c r="V113">
        <f>IF($T113="","",INDEX(SUBCATEGORIAS!$A:$A,MATCH($T113,SUBCATEGORIAS!$B:$B,0)))</f>
        <v>34</v>
      </c>
      <c r="W113">
        <f t="shared" si="21"/>
        <v>2500</v>
      </c>
      <c r="X113" t="str">
        <f t="shared" si="26"/>
        <v>'si'</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446</v>
      </c>
      <c r="D114" t="s">
        <v>35</v>
      </c>
      <c r="E114" t="s">
        <v>420</v>
      </c>
      <c r="H114" t="s">
        <v>445</v>
      </c>
      <c r="I114">
        <v>4200</v>
      </c>
      <c r="J114" t="s">
        <v>443</v>
      </c>
      <c r="L114" s="3" t="str">
        <f t="shared" si="25"/>
        <v>Set de 3</v>
      </c>
      <c r="M114" s="3" t="str">
        <f>IF(C114="","",IF(AND(C114&lt;&gt;"",D114&lt;&gt;"",E114&lt;&gt;"",I114&lt;&gt;"",L114&lt;&gt;"",J114&lt;&gt;"",IFERROR(MATCH(INDEX($B:$B,MATCH($C114,$C:$C,0)),IMAGENES!$B:$B,0),-1)&gt;0),"'si'","'no'"))</f>
        <v>'si'</v>
      </c>
      <c r="O114">
        <f t="shared" si="15"/>
        <v>112</v>
      </c>
      <c r="P114" t="str">
        <f t="shared" si="16"/>
        <v>Colgante Bruja Fantasma Halloween</v>
      </c>
      <c r="Q114" t="str">
        <f t="shared" si="17"/>
        <v>Adorno colgante de Halloween festivo - Perfecto para decoraciones interiores.</v>
      </c>
      <c r="R114">
        <f t="shared" si="18"/>
        <v>0</v>
      </c>
      <c r="S114" t="str">
        <f t="shared" si="19"/>
        <v>Actividades</v>
      </c>
      <c r="T114" t="str">
        <f t="shared" si="20"/>
        <v>Decoración Halloween</v>
      </c>
      <c r="U114">
        <f>IF($S114="","",INDEX(CATEGORIAS!$A:$A,MATCH($S114,CATEGORIAS!$B:$B,0)))</f>
        <v>6</v>
      </c>
      <c r="V114">
        <f>IF($T114="","",INDEX(SUBCATEGORIAS!$A:$A,MATCH($T114,SUBCATEGORIAS!$B:$B,0)))</f>
        <v>30</v>
      </c>
      <c r="W114">
        <f t="shared" si="21"/>
        <v>3600</v>
      </c>
      <c r="X114" t="str">
        <f t="shared" si="26"/>
        <v>'si'</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449</v>
      </c>
      <c r="D115" t="s">
        <v>35</v>
      </c>
      <c r="E115" t="s">
        <v>420</v>
      </c>
      <c r="G115" t="s">
        <v>389</v>
      </c>
      <c r="I115">
        <v>3000</v>
      </c>
      <c r="J115" t="s">
        <v>448</v>
      </c>
      <c r="K115" t="s">
        <v>378</v>
      </c>
      <c r="L115" s="3" t="str">
        <f t="shared" si="25"/>
        <v>15 ml</v>
      </c>
      <c r="M115" s="3" t="str">
        <f>IF(C115="","",IF(AND(C115&lt;&gt;"",D115&lt;&gt;"",E115&lt;&gt;"",I115&lt;&gt;"",L115&lt;&gt;"",J115&lt;&gt;"",IFERROR(MATCH(INDEX($B:$B,MATCH($C115,$C:$C,0)),IMAGENES!$B:$B,0),-1)&gt;0),"'si'","'no'"))</f>
        <v>'si'</v>
      </c>
      <c r="O115">
        <f t="shared" si="15"/>
        <v>113</v>
      </c>
      <c r="P115" t="str">
        <f t="shared" si="16"/>
        <v>Colgante Bruja Murciélago Halloween</v>
      </c>
      <c r="Q115" t="str">
        <f t="shared" si="17"/>
        <v>Adorno colgante de Halloween festivo - Perfecto para decoraciones interiores.</v>
      </c>
      <c r="R115">
        <f t="shared" si="18"/>
        <v>0</v>
      </c>
      <c r="S115" t="str">
        <f t="shared" si="19"/>
        <v>Actividades</v>
      </c>
      <c r="T115" t="str">
        <f t="shared" si="20"/>
        <v>Decoración Halloween</v>
      </c>
      <c r="U115">
        <f>IF($S115="","",INDEX(CATEGORIAS!$A:$A,MATCH($S115,CATEGORIAS!$B:$B,0)))</f>
        <v>6</v>
      </c>
      <c r="V115">
        <f>IF($T115="","",INDEX(SUBCATEGORIAS!$A:$A,MATCH($T115,SUBCATEGORIAS!$B:$B,0)))</f>
        <v>30</v>
      </c>
      <c r="W115">
        <f t="shared" si="21"/>
        <v>3600</v>
      </c>
      <c r="X115" t="str">
        <f t="shared" si="26"/>
        <v>'si'</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451</v>
      </c>
      <c r="D116" t="s">
        <v>35</v>
      </c>
      <c r="E116" t="s">
        <v>420</v>
      </c>
      <c r="G116" t="s">
        <v>389</v>
      </c>
      <c r="I116">
        <v>3000</v>
      </c>
      <c r="J116" t="s">
        <v>448</v>
      </c>
      <c r="K116" t="s">
        <v>378</v>
      </c>
      <c r="L116" s="3" t="str">
        <f t="shared" si="25"/>
        <v>15 ml</v>
      </c>
      <c r="M116" s="3" t="str">
        <f>IF(C116="","",IF(AND(C116&lt;&gt;"",D116&lt;&gt;"",E116&lt;&gt;"",I116&lt;&gt;"",L116&lt;&gt;"",J116&lt;&gt;"",IFERROR(MATCH(INDEX($B:$B,MATCH($C116,$C:$C,0)),IMAGENES!$B:$B,0),-1)&gt;0),"'si'","'no'"))</f>
        <v>'si'</v>
      </c>
      <c r="O116">
        <f t="shared" si="15"/>
        <v>114</v>
      </c>
      <c r="P116" t="str">
        <f t="shared" si="16"/>
        <v>Colgante Bruja Calabaza Halloween</v>
      </c>
      <c r="Q116" t="str">
        <f t="shared" si="17"/>
        <v>Adorno colgante de Halloween festivo - Perfecto para decoraciones interiores.</v>
      </c>
      <c r="R116">
        <f t="shared" si="18"/>
        <v>0</v>
      </c>
      <c r="S116" t="str">
        <f t="shared" si="19"/>
        <v>Actividades</v>
      </c>
      <c r="T116" t="str">
        <f t="shared" si="20"/>
        <v>Decoración Halloween</v>
      </c>
      <c r="U116">
        <f>IF($S116="","",INDEX(CATEGORIAS!$A:$A,MATCH($S116,CATEGORIAS!$B:$B,0)))</f>
        <v>6</v>
      </c>
      <c r="V116">
        <f>IF($T116="","",INDEX(SUBCATEGORIAS!$A:$A,MATCH($T116,SUBCATEGORIAS!$B:$B,0)))</f>
        <v>30</v>
      </c>
      <c r="W116">
        <f t="shared" si="21"/>
        <v>3600</v>
      </c>
      <c r="X116" t="str">
        <f t="shared" si="26"/>
        <v>'si'</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452</v>
      </c>
      <c r="D117" t="s">
        <v>35</v>
      </c>
      <c r="E117" t="s">
        <v>420</v>
      </c>
      <c r="G117" t="s">
        <v>389</v>
      </c>
      <c r="I117">
        <v>3000</v>
      </c>
      <c r="J117" t="s">
        <v>448</v>
      </c>
      <c r="K117" t="s">
        <v>378</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466</v>
      </c>
      <c r="D118" t="s">
        <v>33</v>
      </c>
      <c r="E118" t="s">
        <v>373</v>
      </c>
      <c r="H118" t="s">
        <v>374</v>
      </c>
      <c r="I118">
        <v>20000</v>
      </c>
      <c r="J118" t="s">
        <v>460</v>
      </c>
      <c r="K118" t="s">
        <v>377</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469</v>
      </c>
      <c r="D119" t="s">
        <v>33</v>
      </c>
      <c r="E119" t="s">
        <v>373</v>
      </c>
      <c r="H119" t="s">
        <v>374</v>
      </c>
      <c r="I119">
        <v>10000</v>
      </c>
      <c r="J119" t="s">
        <v>470</v>
      </c>
      <c r="K119" t="s">
        <v>377</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477</v>
      </c>
      <c r="D120" t="s">
        <v>201</v>
      </c>
      <c r="E120" t="s">
        <v>488</v>
      </c>
      <c r="F120" t="s">
        <v>490</v>
      </c>
      <c r="G120" t="s">
        <v>491</v>
      </c>
      <c r="I120">
        <v>700</v>
      </c>
      <c r="J120" t="s">
        <v>504</v>
      </c>
      <c r="K120" t="s">
        <v>505</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486</v>
      </c>
      <c r="D121" t="s">
        <v>201</v>
      </c>
      <c r="E121" t="s">
        <v>488</v>
      </c>
      <c r="F121" t="s">
        <v>21</v>
      </c>
      <c r="G121" t="s">
        <v>492</v>
      </c>
      <c r="I121">
        <v>700</v>
      </c>
      <c r="J121" t="s">
        <v>506</v>
      </c>
      <c r="K121" t="s">
        <v>505</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610</v>
      </c>
      <c r="D122" t="s">
        <v>201</v>
      </c>
      <c r="E122" t="s">
        <v>488</v>
      </c>
      <c r="G122" t="s">
        <v>493</v>
      </c>
      <c r="I122">
        <v>3000</v>
      </c>
      <c r="J122" t="s">
        <v>507</v>
      </c>
      <c r="K122" t="s">
        <v>508</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481</v>
      </c>
      <c r="D123" t="s">
        <v>201</v>
      </c>
      <c r="E123" t="s">
        <v>547</v>
      </c>
      <c r="G123" t="s">
        <v>494</v>
      </c>
      <c r="I123">
        <v>1500</v>
      </c>
      <c r="J123" t="s">
        <v>509</v>
      </c>
      <c r="K123" t="s">
        <v>510</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482</v>
      </c>
      <c r="D124" t="s">
        <v>201</v>
      </c>
      <c r="E124" t="s">
        <v>547</v>
      </c>
      <c r="G124" t="s">
        <v>495</v>
      </c>
      <c r="I124">
        <v>1800</v>
      </c>
      <c r="J124" t="s">
        <v>511</v>
      </c>
      <c r="K124" t="s">
        <v>512</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483</v>
      </c>
      <c r="D125" t="s">
        <v>201</v>
      </c>
      <c r="E125" t="s">
        <v>547</v>
      </c>
      <c r="G125" t="s">
        <v>496</v>
      </c>
      <c r="I125">
        <v>1500</v>
      </c>
      <c r="J125" t="s">
        <v>513</v>
      </c>
      <c r="K125" t="s">
        <v>514</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478</v>
      </c>
      <c r="D126" t="s">
        <v>201</v>
      </c>
      <c r="E126" t="s">
        <v>548</v>
      </c>
      <c r="G126" t="s">
        <v>497</v>
      </c>
      <c r="I126">
        <v>1500</v>
      </c>
      <c r="J126" t="s">
        <v>515</v>
      </c>
      <c r="K126" t="s">
        <v>516</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487</v>
      </c>
      <c r="D127" t="s">
        <v>201</v>
      </c>
      <c r="E127" t="s">
        <v>548</v>
      </c>
      <c r="G127" t="s">
        <v>498</v>
      </c>
      <c r="I127">
        <v>5000</v>
      </c>
      <c r="J127" t="s">
        <v>517</v>
      </c>
      <c r="K127" t="s">
        <v>518</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479</v>
      </c>
      <c r="D128" t="s">
        <v>201</v>
      </c>
      <c r="E128" t="s">
        <v>489</v>
      </c>
      <c r="G128" t="s">
        <v>499</v>
      </c>
      <c r="I128">
        <v>1800</v>
      </c>
      <c r="J128" t="s">
        <v>519</v>
      </c>
      <c r="K128" t="s">
        <v>520</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480</v>
      </c>
      <c r="D129" t="s">
        <v>201</v>
      </c>
      <c r="E129" t="s">
        <v>489</v>
      </c>
      <c r="G129" t="s">
        <v>500</v>
      </c>
      <c r="I129">
        <v>2700</v>
      </c>
      <c r="J129" t="s">
        <v>521</v>
      </c>
      <c r="K129" t="s">
        <v>522</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591</v>
      </c>
      <c r="D130" t="s">
        <v>201</v>
      </c>
      <c r="E130" t="s">
        <v>488</v>
      </c>
      <c r="G130" t="s">
        <v>499</v>
      </c>
      <c r="I130">
        <v>2300</v>
      </c>
      <c r="J130" t="s">
        <v>589</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30</v>
      </c>
      <c r="AI130">
        <f t="shared" si="22"/>
        <v>128</v>
      </c>
      <c r="AK130" s="2" t="str">
        <f t="shared" si="27"/>
        <v>006</v>
      </c>
      <c r="AL130" t="str">
        <f t="shared" si="28"/>
        <v>0030</v>
      </c>
      <c r="AM130" t="str">
        <f t="shared" si="23"/>
        <v>00128</v>
      </c>
      <c r="AN130" t="str">
        <f t="shared" si="24"/>
        <v>{ id_sku: '006003000128', id_articulo: '93', variacion: '-' },</v>
      </c>
    </row>
    <row r="131" spans="1:40" x14ac:dyDescent="0.25">
      <c r="A131">
        <f>IF(C131="","",MAX($A$2:A130)+1)</f>
        <v>129</v>
      </c>
      <c r="B131" s="3">
        <f>IF(C131="","",IF(COUNTIF($C$2:$C130,$C131)=0,MAX($B$2:$B130)+1,""))</f>
        <v>94</v>
      </c>
      <c r="C131" t="s">
        <v>551</v>
      </c>
      <c r="D131" t="s">
        <v>201</v>
      </c>
      <c r="E131" t="s">
        <v>488</v>
      </c>
      <c r="G131" t="s">
        <v>499</v>
      </c>
      <c r="I131">
        <v>9990</v>
      </c>
      <c r="J131" t="s">
        <v>523</v>
      </c>
      <c r="K131" t="s">
        <v>524</v>
      </c>
      <c r="L131" s="3" t="str">
        <f t="shared" si="25"/>
        <v>-</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30</v>
      </c>
      <c r="AI131">
        <f t="shared" ref="AI131:AI194" si="37">IF(A131="","",A131)</f>
        <v>129</v>
      </c>
      <c r="AK131" s="2" t="str">
        <f t="shared" si="27"/>
        <v>006</v>
      </c>
      <c r="AL131" t="str">
        <f t="shared" si="28"/>
        <v>0030</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'006003000129', id_articulo: '94', variacion: '-' },</v>
      </c>
    </row>
    <row r="132" spans="1:40" x14ac:dyDescent="0.25">
      <c r="A132">
        <f>IF(C132="","",MAX($A$2:A131)+1)</f>
        <v>130</v>
      </c>
      <c r="B132" s="3">
        <f>IF(C132="","",IF(COUNTIF($C$2:$C131,$C132)=0,MAX($B$2:$B131)+1,""))</f>
        <v>95</v>
      </c>
      <c r="C132" t="s">
        <v>588</v>
      </c>
      <c r="D132" t="s">
        <v>201</v>
      </c>
      <c r="E132" t="s">
        <v>488</v>
      </c>
      <c r="G132" t="s">
        <v>499</v>
      </c>
      <c r="I132">
        <v>4000</v>
      </c>
      <c r="J132" t="s">
        <v>589</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484</v>
      </c>
      <c r="D133" t="s">
        <v>201</v>
      </c>
      <c r="E133" t="s">
        <v>488</v>
      </c>
      <c r="G133" t="s">
        <v>501</v>
      </c>
      <c r="I133">
        <v>1400</v>
      </c>
      <c r="J133" t="s">
        <v>526</v>
      </c>
      <c r="K133" t="s">
        <v>527</v>
      </c>
      <c r="L133" s="3" t="str">
        <f t="shared" si="40"/>
        <v>2M</v>
      </c>
      <c r="M133" s="3" t="str">
        <f>IF(C133="","",IF(AND(C133&lt;&gt;"",D133&lt;&gt;"",E133&lt;&gt;"",I133&lt;&gt;"",L133&lt;&gt;"",J133&lt;&gt;"",IFERROR(MATCH(INDEX($B:$B,MATCH($C133,$C:$C,0)),IMAGENES!$B:$B,0),-1)&gt;0),"'si'","'no'"))</f>
        <v>'si'</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f>IF($E133="","",INDEX(SUBCATEGORIAS!$A:$A,MATCH($E133,SUBCATEGORIAS!$B:$B,0)))</f>
        <v>30</v>
      </c>
      <c r="AI133">
        <f t="shared" si="37"/>
        <v>131</v>
      </c>
      <c r="AK133" s="2" t="str">
        <f t="shared" si="42"/>
        <v>006</v>
      </c>
      <c r="AL133" t="str">
        <f t="shared" si="43"/>
        <v>0030</v>
      </c>
      <c r="AM133" t="str">
        <f t="shared" si="38"/>
        <v>00131</v>
      </c>
      <c r="AN133" t="str">
        <f t="shared" si="39"/>
        <v>{ id_sku: '006003000131', id_articulo: '96', variacion: '2M' },</v>
      </c>
    </row>
    <row r="134" spans="1:40" x14ac:dyDescent="0.25">
      <c r="A134">
        <f>IF(C134="","",MAX($A$2:A133)+1)</f>
        <v>132</v>
      </c>
      <c r="B134" s="3">
        <f>IF(C134="","",IF(COUNTIF($C$2:$C133,$C134)=0,MAX($B$2:$B133)+1,""))</f>
        <v>97</v>
      </c>
      <c r="C134" t="s">
        <v>485</v>
      </c>
      <c r="D134" t="s">
        <v>201</v>
      </c>
      <c r="E134" t="s">
        <v>488</v>
      </c>
      <c r="G134" t="s">
        <v>501</v>
      </c>
      <c r="I134">
        <v>1400</v>
      </c>
      <c r="J134" t="s">
        <v>528</v>
      </c>
      <c r="K134" t="s">
        <v>527</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550</v>
      </c>
      <c r="D135" t="s">
        <v>201</v>
      </c>
      <c r="E135" t="s">
        <v>488</v>
      </c>
      <c r="G135" t="s">
        <v>502</v>
      </c>
      <c r="I135">
        <v>1800</v>
      </c>
      <c r="J135" t="s">
        <v>529</v>
      </c>
      <c r="K135" t="s">
        <v>530</v>
      </c>
      <c r="L135" s="3" t="str">
        <f t="shared" si="40"/>
        <v>2*2 cm 24 pcs</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'2*2 cm 24 pcs' },</v>
      </c>
    </row>
    <row r="136" spans="1:40" x14ac:dyDescent="0.25">
      <c r="A136">
        <f>IF(C136="","",MAX($A$2:A135)+1)</f>
        <v>134</v>
      </c>
      <c r="B136" s="3">
        <f>IF(C136="","",IF(COUNTIF($C$2:$C135,$C136)=0,MAX($B$2:$B135)+1,""))</f>
        <v>99</v>
      </c>
      <c r="C136" s="14" t="s">
        <v>595</v>
      </c>
      <c r="D136" t="s">
        <v>201</v>
      </c>
      <c r="E136" t="s">
        <v>489</v>
      </c>
      <c r="G136" t="s">
        <v>571</v>
      </c>
      <c r="I136">
        <v>1800</v>
      </c>
      <c r="J136" t="s">
        <v>531</v>
      </c>
      <c r="K136" t="s">
        <v>532</v>
      </c>
      <c r="L136" s="3" t="str">
        <f t="shared" si="40"/>
        <v>50 pcs (blancas)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32</v>
      </c>
      <c r="AI136">
        <f t="shared" si="37"/>
        <v>134</v>
      </c>
      <c r="AK136" s="2" t="str">
        <f t="shared" si="42"/>
        <v>006</v>
      </c>
      <c r="AL136" t="str">
        <f t="shared" si="43"/>
        <v>0032</v>
      </c>
      <c r="AM136" t="str">
        <f t="shared" si="38"/>
        <v>00134</v>
      </c>
      <c r="AN136" t="str">
        <f t="shared" si="39"/>
        <v>{ id_sku: '006003200134', id_articulo: '99', variacion: '50 pcs (blancas)' },</v>
      </c>
    </row>
    <row r="137" spans="1:40" x14ac:dyDescent="0.25">
      <c r="A137">
        <f>IF(C137="","",MAX($A$2:A136)+1)</f>
        <v>135</v>
      </c>
      <c r="B137" s="3">
        <f>IF(C137="","",IF(COUNTIF($C$2:$C136,$C137)=0,MAX($B$2:$B136)+1,""))</f>
        <v>100</v>
      </c>
      <c r="C137" s="14" t="s">
        <v>594</v>
      </c>
      <c r="D137" t="s">
        <v>201</v>
      </c>
      <c r="E137" t="s">
        <v>489</v>
      </c>
      <c r="G137" t="s">
        <v>503</v>
      </c>
      <c r="I137">
        <v>3000</v>
      </c>
      <c r="J137" t="s">
        <v>564</v>
      </c>
      <c r="K137" t="s">
        <v>533</v>
      </c>
      <c r="L137" s="3" t="str">
        <f t="shared" si="40"/>
        <v>12x19 cm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32</v>
      </c>
      <c r="AI137">
        <f t="shared" si="37"/>
        <v>135</v>
      </c>
      <c r="AK137" s="2" t="str">
        <f t="shared" si="42"/>
        <v>006</v>
      </c>
      <c r="AL137" t="str">
        <f t="shared" si="43"/>
        <v>0032</v>
      </c>
      <c r="AM137" t="str">
        <f t="shared" si="38"/>
        <v>00135</v>
      </c>
      <c r="AN137" t="str">
        <f t="shared" si="39"/>
        <v>{ id_sku: '006003200135', id_articulo: '100', variacion: '12x19 cm' },</v>
      </c>
    </row>
    <row r="138" spans="1:40" x14ac:dyDescent="0.25">
      <c r="A138">
        <f>IF(C138="","",MAX($A$2:A137)+1)</f>
        <v>136</v>
      </c>
      <c r="B138" s="3">
        <f>IF(C138="","",IF(COUNTIF($C$2:$C137,$C138)=0,MAX($B$2:$B137)+1,""))</f>
        <v>101</v>
      </c>
      <c r="C138" t="s">
        <v>593</v>
      </c>
      <c r="D138" t="s">
        <v>201</v>
      </c>
      <c r="E138" t="s">
        <v>488</v>
      </c>
      <c r="G138" t="s">
        <v>556</v>
      </c>
      <c r="I138">
        <v>3900</v>
      </c>
      <c r="J138" t="s">
        <v>557</v>
      </c>
      <c r="L138" s="3" t="str">
        <f t="shared" si="40"/>
        <v>40x21 cm</v>
      </c>
      <c r="M138" s="3" t="str">
        <f>IF(C138="","",IF(AND(C138&lt;&gt;"",D138&lt;&gt;"",E138&lt;&gt;"",I138&lt;&gt;"",L138&lt;&gt;"",J138&lt;&gt;"",IFERROR(MATCH(INDEX($B:$B,MATCH($C138,$C:$C,0)),IMAGENES!$B:$B,0),-1)&gt;0),"'si'","'no'"))</f>
        <v>'si'</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'40x21 cm' },</v>
      </c>
    </row>
    <row r="139" spans="1:40" x14ac:dyDescent="0.25">
      <c r="A139">
        <f>IF(C139="","",MAX($A$2:A138)+1)</f>
        <v>137</v>
      </c>
      <c r="B139" s="3">
        <f>IF(C139="","",IF(COUNTIF($C$2:$C138,$C139)=0,MAX($B$2:$B138)+1,""))</f>
        <v>102</v>
      </c>
      <c r="C139" t="s">
        <v>563</v>
      </c>
      <c r="D139" t="s">
        <v>201</v>
      </c>
      <c r="E139" t="s">
        <v>489</v>
      </c>
      <c r="G139" t="s">
        <v>566</v>
      </c>
      <c r="I139">
        <v>2400</v>
      </c>
      <c r="J139" t="s">
        <v>570</v>
      </c>
      <c r="L139" s="3" t="str">
        <f t="shared" si="40"/>
        <v>Estándar</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32</v>
      </c>
      <c r="AI139">
        <f t="shared" si="37"/>
        <v>137</v>
      </c>
      <c r="AK139" s="2" t="str">
        <f t="shared" si="42"/>
        <v>006</v>
      </c>
      <c r="AL139" t="str">
        <f t="shared" si="43"/>
        <v>0032</v>
      </c>
      <c r="AM139" t="str">
        <f t="shared" si="38"/>
        <v>00137</v>
      </c>
      <c r="AN139" t="str">
        <f t="shared" si="39"/>
        <v>{ id_sku: '006003200137', id_articulo: '102', variacion: 'Estándar' },</v>
      </c>
    </row>
    <row r="140" spans="1:40" x14ac:dyDescent="0.25">
      <c r="A140">
        <f>IF(C140="","",MAX($A$2:A139)+1)</f>
        <v>138</v>
      </c>
      <c r="B140" s="3">
        <f>IF(C140="","",IF(COUNTIF($C$2:$C139,$C140)=0,MAX($B$2:$B139)+1,""))</f>
        <v>103</v>
      </c>
      <c r="C140" t="s">
        <v>575</v>
      </c>
      <c r="D140" t="s">
        <v>201</v>
      </c>
      <c r="E140" t="s">
        <v>489</v>
      </c>
      <c r="G140" t="s">
        <v>566</v>
      </c>
      <c r="I140">
        <v>2400</v>
      </c>
      <c r="J140" t="s">
        <v>570</v>
      </c>
      <c r="L140" s="3" t="str">
        <f t="shared" si="40"/>
        <v>Estándar</v>
      </c>
      <c r="M140" s="3" t="str">
        <f>IF(C140="","",IF(AND(C140&lt;&gt;"",D140&lt;&gt;"",E140&lt;&gt;"",I140&lt;&gt;"",L140&lt;&gt;"",J140&lt;&gt;"",IFERROR(MATCH(INDEX($B:$B,MATCH($C140,$C:$C,0)),IMAGENES!$B:$B,0),-1)&gt;0),"'si'","'no'"))</f>
        <v>'si'</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f>IF($E140="","",INDEX(SUBCATEGORIAS!$A:$A,MATCH($E140,SUBCATEGORIAS!$B:$B,0)))</f>
        <v>32</v>
      </c>
      <c r="AI140">
        <f t="shared" si="37"/>
        <v>138</v>
      </c>
      <c r="AK140" s="2" t="str">
        <f t="shared" si="42"/>
        <v>006</v>
      </c>
      <c r="AL140" t="str">
        <f t="shared" si="43"/>
        <v>0032</v>
      </c>
      <c r="AM140" t="str">
        <f t="shared" si="38"/>
        <v>00138</v>
      </c>
      <c r="AN140" t="str">
        <f t="shared" si="39"/>
        <v>{ id_sku: '006003200138', id_articulo: '103', variacion: 'Estándar' },</v>
      </c>
    </row>
    <row r="141" spans="1:40" x14ac:dyDescent="0.25">
      <c r="A141">
        <f>IF(C141="","",MAX($A$2:A140)+1)</f>
        <v>139</v>
      </c>
      <c r="B141" s="3">
        <f>IF(C141="","",IF(COUNTIF($C$2:$C140,$C141)=0,MAX($B$2:$B140)+1,""))</f>
        <v>104</v>
      </c>
      <c r="C141" t="s">
        <v>583</v>
      </c>
      <c r="D141" t="s">
        <v>201</v>
      </c>
      <c r="E141" t="s">
        <v>489</v>
      </c>
      <c r="F141" t="s">
        <v>25</v>
      </c>
      <c r="I141">
        <v>900</v>
      </c>
      <c r="J141" t="s">
        <v>565</v>
      </c>
      <c r="L141" s="3" t="str">
        <f t="shared" si="40"/>
        <v>Blanco</v>
      </c>
      <c r="M141" s="3" t="str">
        <f>IF(C141="","",IF(AND(C141&lt;&gt;"",D141&lt;&gt;"",E141&lt;&gt;"",I141&lt;&gt;"",L141&lt;&gt;"",J141&lt;&gt;"",IFERROR(MATCH(INDEX($B:$B,MATCH($C141,$C:$C,0)),IMAGENES!$B:$B,0),-1)&gt;0),"'si'","'no'"))</f>
        <v>'si'</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f>IF($D141="","",INDEX(CATEGORIAS!$A:$A,MATCH($D141,CATEGORIAS!$B:$B,0)))</f>
        <v>6</v>
      </c>
      <c r="AH141">
        <f>IF($E141="","",INDEX(SUBCATEGORIAS!$A:$A,MATCH($E141,SUBCATEGORIAS!$B:$B,0)))</f>
        <v>32</v>
      </c>
      <c r="AI141">
        <f t="shared" si="37"/>
        <v>139</v>
      </c>
      <c r="AK141" s="2" t="str">
        <f t="shared" si="42"/>
        <v>006</v>
      </c>
      <c r="AL141" t="str">
        <f t="shared" si="43"/>
        <v>0032</v>
      </c>
      <c r="AM141" t="str">
        <f t="shared" si="38"/>
        <v>00139</v>
      </c>
      <c r="AN141" t="str">
        <f t="shared" si="39"/>
        <v>{ id_sku: '006003200139', id_articulo: '104', variacion: 'Blanco' },</v>
      </c>
    </row>
    <row r="142" spans="1:40" x14ac:dyDescent="0.25">
      <c r="A142">
        <f>IF(C142="","",MAX($A$2:A141)+1)</f>
        <v>140</v>
      </c>
      <c r="B142" s="3">
        <f>IF(C142="","",IF(COUNTIF($C$2:$C141,$C142)=0,MAX($B$2:$B141)+1,""))</f>
        <v>105</v>
      </c>
      <c r="C142" t="s">
        <v>579</v>
      </c>
      <c r="D142" t="s">
        <v>35</v>
      </c>
      <c r="E142" t="s">
        <v>569</v>
      </c>
      <c r="G142" t="s">
        <v>568</v>
      </c>
      <c r="I142">
        <v>1000</v>
      </c>
      <c r="J142" t="s">
        <v>578</v>
      </c>
      <c r="L142" s="3" t="str">
        <f t="shared" si="40"/>
        <v>3 unidades</v>
      </c>
      <c r="M142" s="3" t="str">
        <f>IF(C142="","",IF(AND(C142&lt;&gt;"",D142&lt;&gt;"",E142&lt;&gt;"",I142&lt;&gt;"",L142&lt;&gt;"",J142&lt;&gt;"",IFERROR(MATCH(INDEX($B:$B,MATCH($C142,$C:$C,0)),IMAGENES!$B:$B,0),-1)&gt;0),"'si'","'no'"))</f>
        <v>'si'</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f>IF($D142="","",INDEX(CATEGORIAS!$A:$A,MATCH($D142,CATEGORIAS!$B:$B,0)))</f>
        <v>2</v>
      </c>
      <c r="AH142">
        <f>IF($E142="","",INDEX(SUBCATEGORIAS!$A:$A,MATCH($E142,SUBCATEGORIAS!$B:$B,0)))</f>
        <v>33</v>
      </c>
      <c r="AI142">
        <f t="shared" si="37"/>
        <v>140</v>
      </c>
      <c r="AK142" s="2" t="str">
        <f t="shared" si="42"/>
        <v>002</v>
      </c>
      <c r="AL142" t="str">
        <f t="shared" si="43"/>
        <v>0033</v>
      </c>
      <c r="AM142" t="str">
        <f t="shared" si="38"/>
        <v>00140</v>
      </c>
      <c r="AN142" t="str">
        <f t="shared" si="39"/>
        <v>{ id_sku: '002003300140', id_articulo: '105', variacion: '3 unidades' },</v>
      </c>
    </row>
    <row r="143" spans="1:40" x14ac:dyDescent="0.25">
      <c r="A143">
        <f>IF(C143="","",MAX($A$2:A142)+1)</f>
        <v>141</v>
      </c>
      <c r="B143" s="3">
        <f>IF(C143="","",IF(COUNTIF($C$2:$C142,$C143)=0,MAX($B$2:$B142)+1,""))</f>
        <v>106</v>
      </c>
      <c r="C143" t="s">
        <v>577</v>
      </c>
      <c r="D143" t="s">
        <v>35</v>
      </c>
      <c r="E143" t="s">
        <v>569</v>
      </c>
      <c r="G143" t="s">
        <v>567</v>
      </c>
      <c r="I143">
        <v>1000</v>
      </c>
      <c r="J143" t="s">
        <v>578</v>
      </c>
      <c r="L143" s="3" t="str">
        <f t="shared" si="40"/>
        <v>4 unidades</v>
      </c>
      <c r="M143" s="3" t="str">
        <f>IF(C143="","",IF(AND(C143&lt;&gt;"",D143&lt;&gt;"",E143&lt;&gt;"",I143&lt;&gt;"",L143&lt;&gt;"",J143&lt;&gt;"",IFERROR(MATCH(INDEX($B:$B,MATCH($C143,$C:$C,0)),IMAGENES!$B:$B,0),-1)&gt;0),"'si'","'no'"))</f>
        <v>'si'</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f>IF($D143="","",INDEX(CATEGORIAS!$A:$A,MATCH($D143,CATEGORIAS!$B:$B,0)))</f>
        <v>2</v>
      </c>
      <c r="AH143">
        <f>IF($E143="","",INDEX(SUBCATEGORIAS!$A:$A,MATCH($E143,SUBCATEGORIAS!$B:$B,0)))</f>
        <v>33</v>
      </c>
      <c r="AI143">
        <f t="shared" si="37"/>
        <v>141</v>
      </c>
      <c r="AK143" s="2" t="str">
        <f t="shared" si="42"/>
        <v>002</v>
      </c>
      <c r="AL143" t="str">
        <f t="shared" si="43"/>
        <v>0033</v>
      </c>
      <c r="AM143" t="str">
        <f t="shared" si="38"/>
        <v>00141</v>
      </c>
      <c r="AN143" t="str">
        <f t="shared" si="39"/>
        <v>{ id_sku: '002003300141', id_articulo: '106', variacion: '4 unidades' },</v>
      </c>
    </row>
    <row r="144" spans="1:40" x14ac:dyDescent="0.25">
      <c r="A144">
        <f>IF(C144="","",MAX($A$2:A143)+1)</f>
        <v>142</v>
      </c>
      <c r="B144" s="3">
        <f>IF(C144="","",IF(COUNTIF($C$2:$C143,$C144)=0,MAX($B$2:$B143)+1,""))</f>
        <v>107</v>
      </c>
      <c r="C144" t="s">
        <v>586</v>
      </c>
      <c r="D144" t="s">
        <v>201</v>
      </c>
      <c r="E144" t="s">
        <v>488</v>
      </c>
      <c r="G144" t="s">
        <v>499</v>
      </c>
      <c r="I144">
        <v>1450</v>
      </c>
      <c r="J144" t="s">
        <v>576</v>
      </c>
      <c r="K144" t="s">
        <v>525</v>
      </c>
      <c r="L144" s="3" t="str">
        <f t="shared" si="40"/>
        <v>-</v>
      </c>
      <c r="M144" s="3" t="str">
        <f>IF(C144="","",IF(AND(C144&lt;&gt;"",D144&lt;&gt;"",E144&lt;&gt;"",I144&lt;&gt;"",L144&lt;&gt;"",J144&lt;&gt;"",IFERROR(MATCH(INDEX($B:$B,MATCH($C144,$C:$C,0)),IMAGENES!$B:$B,0),-1)&gt;0),"'si'","'no'"))</f>
        <v>'si'</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f>IF($D144="","",INDEX(CATEGORIAS!$A:$A,MATCH($D144,CATEGORIAS!$B:$B,0)))</f>
        <v>6</v>
      </c>
      <c r="AH144">
        <f>IF($E144="","",INDEX(SUBCATEGORIAS!$A:$A,MATCH($E144,SUBCATEGORIAS!$B:$B,0)))</f>
        <v>30</v>
      </c>
      <c r="AI144">
        <f t="shared" si="37"/>
        <v>142</v>
      </c>
      <c r="AK144" s="2" t="str">
        <f t="shared" si="42"/>
        <v>006</v>
      </c>
      <c r="AL144" t="str">
        <f t="shared" si="43"/>
        <v>0030</v>
      </c>
      <c r="AM144" t="str">
        <f t="shared" si="38"/>
        <v>00142</v>
      </c>
      <c r="AN144" t="str">
        <f t="shared" si="39"/>
        <v>{ id_sku: '006003000142', id_articulo: '107', variacion: '-' },</v>
      </c>
    </row>
    <row r="145" spans="1:40" x14ac:dyDescent="0.25">
      <c r="A145">
        <f>IF(C145="","",MAX($A$2:A144)+1)</f>
        <v>143</v>
      </c>
      <c r="B145" s="3">
        <f>IF(C145="","",IF(COUNTIF($C$2:$C144,$C145)=0,MAX($B$2:$B144)+1,""))</f>
        <v>108</v>
      </c>
      <c r="C145" t="s">
        <v>580</v>
      </c>
      <c r="D145" t="s">
        <v>201</v>
      </c>
      <c r="E145" t="s">
        <v>489</v>
      </c>
      <c r="G145" t="s">
        <v>499</v>
      </c>
      <c r="I145">
        <v>1500</v>
      </c>
      <c r="J145" t="s">
        <v>581</v>
      </c>
      <c r="L145" s="3" t="str">
        <f t="shared" si="40"/>
        <v>-</v>
      </c>
      <c r="M145" s="3" t="str">
        <f>IF(C145="","",IF(AND(C145&lt;&gt;"",D145&lt;&gt;"",E145&lt;&gt;"",I145&lt;&gt;"",L145&lt;&gt;"",J145&lt;&gt;"",IFERROR(MATCH(INDEX($B:$B,MATCH($C145,$C:$C,0)),IMAGENES!$B:$B,0),-1)&gt;0),"'si'","'no'"))</f>
        <v>'si'</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f>IF($D145="","",INDEX(CATEGORIAS!$A:$A,MATCH($D145,CATEGORIAS!$B:$B,0)))</f>
        <v>6</v>
      </c>
      <c r="AH145">
        <f>IF($E145="","",INDEX(SUBCATEGORIAS!$A:$A,MATCH($E145,SUBCATEGORIAS!$B:$B,0)))</f>
        <v>32</v>
      </c>
      <c r="AI145">
        <f t="shared" si="37"/>
        <v>143</v>
      </c>
      <c r="AK145" s="2" t="str">
        <f t="shared" si="42"/>
        <v>006</v>
      </c>
      <c r="AL145" t="str">
        <f t="shared" si="43"/>
        <v>0032</v>
      </c>
      <c r="AM145" t="str">
        <f t="shared" si="38"/>
        <v>00143</v>
      </c>
      <c r="AN145" t="str">
        <f t="shared" si="39"/>
        <v>{ id_sku: '006003200143', id_articulo: '108', variacion: '-' },</v>
      </c>
    </row>
    <row r="146" spans="1:40" x14ac:dyDescent="0.25">
      <c r="A146">
        <f>IF(C146="","",MAX($A$2:A145)+1)</f>
        <v>144</v>
      </c>
      <c r="B146" s="3">
        <f>IF(C146="","",IF(COUNTIF($C$2:$C145,$C146)=0,MAX($B$2:$B145)+1,""))</f>
        <v>109</v>
      </c>
      <c r="C146" t="s">
        <v>599</v>
      </c>
      <c r="D146" t="s">
        <v>35</v>
      </c>
      <c r="E146" t="s">
        <v>598</v>
      </c>
      <c r="H146" t="s">
        <v>604</v>
      </c>
      <c r="I146">
        <v>2500</v>
      </c>
      <c r="J146" t="s">
        <v>597</v>
      </c>
      <c r="L146" s="3" t="str">
        <f t="shared" si="40"/>
        <v>Lavanda</v>
      </c>
      <c r="M146" s="3" t="str">
        <f>IF(C146="","",IF(AND(C146&lt;&gt;"",D146&lt;&gt;"",E146&lt;&gt;"",I146&lt;&gt;"",L146&lt;&gt;"",J146&lt;&gt;"",IFERROR(MATCH(INDEX($B:$B,MATCH($C146,$C:$C,0)),IMAGENES!$B:$B,0),-1)&gt;0),"'si'","'no'"))</f>
        <v>'si'</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f>IF($D146="","",INDEX(CATEGORIAS!$A:$A,MATCH($D146,CATEGORIAS!$B:$B,0)))</f>
        <v>2</v>
      </c>
      <c r="AH146">
        <f>IF($E146="","",INDEX(SUBCATEGORIAS!$A:$A,MATCH($E146,SUBCATEGORIAS!$B:$B,0)))</f>
        <v>34</v>
      </c>
      <c r="AI146">
        <f t="shared" si="37"/>
        <v>144</v>
      </c>
      <c r="AK146" s="2" t="str">
        <f t="shared" si="42"/>
        <v>002</v>
      </c>
      <c r="AL146" t="str">
        <f t="shared" si="43"/>
        <v>0034</v>
      </c>
      <c r="AM146" t="str">
        <f t="shared" si="38"/>
        <v>00144</v>
      </c>
      <c r="AN146" t="str">
        <f t="shared" si="39"/>
        <v>{ id_sku: '002003400144', id_articulo: '109', variacion: 'Lavanda' },</v>
      </c>
    </row>
    <row r="147" spans="1:40" x14ac:dyDescent="0.25">
      <c r="A147">
        <f>IF(C147="","",MAX($A$2:A146)+1)</f>
        <v>145</v>
      </c>
      <c r="B147" s="3">
        <f>IF(C147="","",IF(COUNTIF($C$2:$C146,$C147)=0,MAX($B$2:$B146)+1,""))</f>
        <v>110</v>
      </c>
      <c r="C147" t="s">
        <v>600</v>
      </c>
      <c r="D147" t="s">
        <v>35</v>
      </c>
      <c r="E147" t="s">
        <v>598</v>
      </c>
      <c r="H147" t="s">
        <v>605</v>
      </c>
      <c r="I147">
        <v>2500</v>
      </c>
      <c r="J147" t="s">
        <v>597</v>
      </c>
      <c r="L147" s="3" t="str">
        <f t="shared" si="40"/>
        <v>Rosa</v>
      </c>
      <c r="M147" s="3" t="str">
        <f>IF(C147="","",IF(AND(C147&lt;&gt;"",D147&lt;&gt;"",E147&lt;&gt;"",I147&lt;&gt;"",L147&lt;&gt;"",J147&lt;&gt;"",IFERROR(MATCH(INDEX($B:$B,MATCH($C147,$C:$C,0)),IMAGENES!$B:$B,0),-1)&gt;0),"'si'","'no'"))</f>
        <v>'si'</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f>IF($D147="","",INDEX(CATEGORIAS!$A:$A,MATCH($D147,CATEGORIAS!$B:$B,0)))</f>
        <v>2</v>
      </c>
      <c r="AH147">
        <f>IF($E147="","",INDEX(SUBCATEGORIAS!$A:$A,MATCH($E147,SUBCATEGORIAS!$B:$B,0)))</f>
        <v>34</v>
      </c>
      <c r="AI147">
        <f t="shared" si="37"/>
        <v>145</v>
      </c>
      <c r="AK147" s="2" t="str">
        <f t="shared" si="42"/>
        <v>002</v>
      </c>
      <c r="AL147" t="str">
        <f t="shared" si="43"/>
        <v>0034</v>
      </c>
      <c r="AM147" t="str">
        <f t="shared" si="38"/>
        <v>00145</v>
      </c>
      <c r="AN147" t="str">
        <f t="shared" si="39"/>
        <v>{ id_sku: '002003400145', id_articulo: '110', variacion: 'Rosa' },</v>
      </c>
    </row>
    <row r="148" spans="1:40" x14ac:dyDescent="0.25">
      <c r="A148">
        <f>IF(C148="","",MAX($A$2:A147)+1)</f>
        <v>146</v>
      </c>
      <c r="B148" s="3">
        <f>IF(C148="","",IF(COUNTIF($C$2:$C147,$C148)=0,MAX($B$2:$B147)+1,""))</f>
        <v>111</v>
      </c>
      <c r="C148" t="s">
        <v>601</v>
      </c>
      <c r="D148" t="s">
        <v>35</v>
      </c>
      <c r="E148" t="s">
        <v>598</v>
      </c>
      <c r="H148" t="s">
        <v>606</v>
      </c>
      <c r="I148">
        <v>2500</v>
      </c>
      <c r="J148" t="s">
        <v>597</v>
      </c>
      <c r="L148" s="3" t="str">
        <f t="shared" si="40"/>
        <v>Jasmín</v>
      </c>
      <c r="M148" s="3" t="str">
        <f>IF(C148="","",IF(AND(C148&lt;&gt;"",D148&lt;&gt;"",E148&lt;&gt;"",I148&lt;&gt;"",L148&lt;&gt;"",J148&lt;&gt;"",IFERROR(MATCH(INDEX($B:$B,MATCH($C148,$C:$C,0)),IMAGENES!$B:$B,0),-1)&gt;0),"'si'","'no'"))</f>
        <v>'si'</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f>IF($D148="","",INDEX(CATEGORIAS!$A:$A,MATCH($D148,CATEGORIAS!$B:$B,0)))</f>
        <v>2</v>
      </c>
      <c r="AH148">
        <f>IF($E148="","",INDEX(SUBCATEGORIAS!$A:$A,MATCH($E148,SUBCATEGORIAS!$B:$B,0)))</f>
        <v>34</v>
      </c>
      <c r="AI148">
        <f t="shared" si="37"/>
        <v>146</v>
      </c>
      <c r="AK148" s="2" t="str">
        <f t="shared" si="42"/>
        <v>002</v>
      </c>
      <c r="AL148" t="str">
        <f t="shared" si="43"/>
        <v>0034</v>
      </c>
      <c r="AM148" t="str">
        <f t="shared" si="38"/>
        <v>00146</v>
      </c>
      <c r="AN148" t="str">
        <f t="shared" si="39"/>
        <v>{ id_sku: '002003400146', id_articulo: '111', variacion: 'Jasmín' },</v>
      </c>
    </row>
    <row r="149" spans="1:40" x14ac:dyDescent="0.25">
      <c r="A149">
        <f>IF(C149="","",MAX($A$2:A148)+1)</f>
        <v>147</v>
      </c>
      <c r="B149" s="3">
        <f>IF(C149="","",IF(COUNTIF($C$2:$C148,$C149)=0,MAX($B$2:$B148)+1,""))</f>
        <v>112</v>
      </c>
      <c r="C149" t="s">
        <v>611</v>
      </c>
      <c r="D149" t="s">
        <v>201</v>
      </c>
      <c r="E149" t="s">
        <v>488</v>
      </c>
      <c r="H149" t="s">
        <v>614</v>
      </c>
      <c r="I149">
        <v>3600</v>
      </c>
      <c r="J149" t="s">
        <v>617</v>
      </c>
      <c r="L149" s="3" t="str">
        <f t="shared" si="40"/>
        <v>Bruja-Fantasma</v>
      </c>
      <c r="M149" s="3" t="str">
        <f>IF(C149="","",IF(AND(C149&lt;&gt;"",D149&lt;&gt;"",E149&lt;&gt;"",I149&lt;&gt;"",L149&lt;&gt;"",J149&lt;&gt;"",IFERROR(MATCH(INDEX($B:$B,MATCH($C149,$C:$C,0)),IMAGENES!$B:$B,0),-1)&gt;0),"'si'","'no'"))</f>
        <v>'si'</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f>IF($D149="","",INDEX(CATEGORIAS!$A:$A,MATCH($D149,CATEGORIAS!$B:$B,0)))</f>
        <v>6</v>
      </c>
      <c r="AH149">
        <f>IF($E149="","",INDEX(SUBCATEGORIAS!$A:$A,MATCH($E149,SUBCATEGORIAS!$B:$B,0)))</f>
        <v>30</v>
      </c>
      <c r="AI149">
        <f t="shared" si="37"/>
        <v>147</v>
      </c>
      <c r="AK149" s="2" t="str">
        <f t="shared" si="42"/>
        <v>006</v>
      </c>
      <c r="AL149" t="str">
        <f t="shared" si="43"/>
        <v>0030</v>
      </c>
      <c r="AM149" t="str">
        <f t="shared" si="38"/>
        <v>00147</v>
      </c>
      <c r="AN149" t="str">
        <f t="shared" si="39"/>
        <v>{ id_sku: '006003000147', id_articulo: '112', variacion: 'Bruja-Fantasma' },</v>
      </c>
    </row>
    <row r="150" spans="1:40" x14ac:dyDescent="0.25">
      <c r="A150">
        <f>IF(C150="","",MAX($A$2:A149)+1)</f>
        <v>148</v>
      </c>
      <c r="B150" s="3">
        <f>IF(C150="","",IF(COUNTIF($C$2:$C149,$C150)=0,MAX($B$2:$B149)+1,""))</f>
        <v>113</v>
      </c>
      <c r="C150" t="s">
        <v>612</v>
      </c>
      <c r="D150" t="s">
        <v>201</v>
      </c>
      <c r="E150" t="s">
        <v>488</v>
      </c>
      <c r="H150" t="s">
        <v>615</v>
      </c>
      <c r="I150">
        <v>3600</v>
      </c>
      <c r="J150" t="s">
        <v>617</v>
      </c>
      <c r="L150" s="3" t="str">
        <f t="shared" si="40"/>
        <v>Bruja-Murciélago</v>
      </c>
      <c r="M150" s="3" t="str">
        <f>IF(C150="","",IF(AND(C150&lt;&gt;"",D150&lt;&gt;"",E150&lt;&gt;"",I150&lt;&gt;"",L150&lt;&gt;"",J150&lt;&gt;"",IFERROR(MATCH(INDEX($B:$B,MATCH($C150,$C:$C,0)),IMAGENES!$B:$B,0),-1)&gt;0),"'si'","'no'"))</f>
        <v>'si'</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f>IF($D150="","",INDEX(CATEGORIAS!$A:$A,MATCH($D150,CATEGORIAS!$B:$B,0)))</f>
        <v>6</v>
      </c>
      <c r="AH150">
        <f>IF($E150="","",INDEX(SUBCATEGORIAS!$A:$A,MATCH($E150,SUBCATEGORIAS!$B:$B,0)))</f>
        <v>30</v>
      </c>
      <c r="AI150">
        <f t="shared" si="37"/>
        <v>148</v>
      </c>
      <c r="AK150" s="2" t="str">
        <f t="shared" si="42"/>
        <v>006</v>
      </c>
      <c r="AL150" t="str">
        <f t="shared" si="43"/>
        <v>0030</v>
      </c>
      <c r="AM150" t="str">
        <f t="shared" si="38"/>
        <v>00148</v>
      </c>
      <c r="AN150" t="str">
        <f t="shared" si="39"/>
        <v>{ id_sku: '006003000148', id_articulo: '113', variacion: 'Bruja-Murciélago' },</v>
      </c>
    </row>
    <row r="151" spans="1:40" x14ac:dyDescent="0.25">
      <c r="A151">
        <f>IF(C151="","",MAX($A$2:A150)+1)</f>
        <v>149</v>
      </c>
      <c r="B151" s="3">
        <f>IF(C151="","",IF(COUNTIF($C$2:$C150,$C151)=0,MAX($B$2:$B150)+1,""))</f>
        <v>114</v>
      </c>
      <c r="C151" t="s">
        <v>613</v>
      </c>
      <c r="D151" t="s">
        <v>201</v>
      </c>
      <c r="E151" t="s">
        <v>488</v>
      </c>
      <c r="H151" t="s">
        <v>616</v>
      </c>
      <c r="I151">
        <v>3600</v>
      </c>
      <c r="J151" t="s">
        <v>617</v>
      </c>
      <c r="L151" s="3" t="str">
        <f t="shared" si="40"/>
        <v>Bruja-Calabaza</v>
      </c>
      <c r="M151" s="3" t="str">
        <f>IF(C151="","",IF(AND(C151&lt;&gt;"",D151&lt;&gt;"",E151&lt;&gt;"",I151&lt;&gt;"",L151&lt;&gt;"",J151&lt;&gt;"",IFERROR(MATCH(INDEX($B:$B,MATCH($C151,$C:$C,0)),IMAGENES!$B:$B,0),-1)&gt;0),"'si'","'no'"))</f>
        <v>'si'</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f>IF($D151="","",INDEX(CATEGORIAS!$A:$A,MATCH($D151,CATEGORIAS!$B:$B,0)))</f>
        <v>6</v>
      </c>
      <c r="AH151">
        <f>IF($E151="","",INDEX(SUBCATEGORIAS!$A:$A,MATCH($E151,SUBCATEGORIAS!$B:$B,0)))</f>
        <v>30</v>
      </c>
      <c r="AI151">
        <f t="shared" si="37"/>
        <v>149</v>
      </c>
      <c r="AK151" s="2" t="str">
        <f t="shared" si="42"/>
        <v>006</v>
      </c>
      <c r="AL151" t="str">
        <f t="shared" si="43"/>
        <v>0030</v>
      </c>
      <c r="AM151" t="str">
        <f t="shared" si="38"/>
        <v>00149</v>
      </c>
      <c r="AN151" t="str">
        <f t="shared" si="39"/>
        <v>{ id_sku: '006003000149', id_articulo: '114', variacion: 'Bruja-Calabaza'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'Colgante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'Decoración Colgante de Puerta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'Adorno de puerta de Halloween festivo - Perfecto para decoraciones interiores/exteriores - No requiere electricidad',</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'0',</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'30',</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2300,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'Novia Fantasma Decoración Adorno',</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'Novia fantasma decorativa',</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'Figura de novia fantasma para decoración.',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'30',</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9990,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'Decoración Colgante de Puerta Happy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'Adorno de puerta de Halloween festivo - Perfecto para decoraciones interiores/exteriores - No requiere electricidad',</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'0',</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4000,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'Guirnalda Bruja Halloween',</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'Guirnalda de brujas',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'Guirnalda decorativa de Halloween de 2 metros.',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id_subcategoria: '30',</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1400,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'si',</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Fantasma Grito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con fantasmas',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'Araña Adorno decorativos Halloween(24pcs)',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'Arañas decorativas',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'Set de 24 arañas decorativas de 2*2 cm.',</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1800,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'Accesorios de arañas Halloween (blancas 50pcs)',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'Accesorios de arañas',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50 accesorios de arañas de 1x2.5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'32',</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'Cintillo calabaza con Luz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'Cintillo con luz de calabaza con luz con motivo de Halloween',</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'Cintillo decorativo con luces.',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'32',</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3000,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'Decoración Colgante de Puerta Trick or Treat',</v>
      </c>
    </row>
    <row r="1006" spans="1:40" x14ac:dyDescent="0.25">
      <c r="Z1006">
        <v>1004</v>
      </c>
      <c r="AA1006" t="str">
        <f t="shared" si="239"/>
        <v/>
      </c>
      <c r="AB1006" t="str">
        <f>IFERROR(IF(MATCH($AA1003,$O:$O,0)&gt;0,CONCATENATE("descripcion: '",INDEX($Q:$Q,MATCH($AA1003,$O:$O,0)),"',"),0),"")</f>
        <v>descripcion: 'Adorno de puerta colgante halloween Trick or Treat',</v>
      </c>
    </row>
    <row r="1007" spans="1:40" x14ac:dyDescent="0.25">
      <c r="Z1007">
        <v>1005</v>
      </c>
      <c r="AA1007" t="str">
        <f t="shared" si="239"/>
        <v/>
      </c>
      <c r="AB1007" t="str">
        <f>IFERROR(IF(MATCH($AA1003,$O:$O,0)&gt;0,CONCATENATE("descripcion_larga: '",INDEX($R:$R,MATCH($AA1003,$O:$O,0)),"',"),0),"")</f>
        <v>descripcion_larga: '0',</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3900,</v>
      </c>
    </row>
    <row r="1011" spans="26:28" x14ac:dyDescent="0.25">
      <c r="Z1011">
        <v>1009</v>
      </c>
      <c r="AA1011" t="str">
        <f t="shared" si="239"/>
        <v/>
      </c>
      <c r="AB1011" t="str">
        <f>IFERROR(IF(MATCH($AA1003,$O:$O,0)&gt;0,CONCATENATE("disponible: ",INDEX($X:$X,MATCH($AA1003,$O:$O,0)),","),0),"")</f>
        <v>disponible: 'si',</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'Cintillo Halloween Calavera Negra',</v>
      </c>
    </row>
    <row r="1016" spans="26:28" x14ac:dyDescent="0.25">
      <c r="Z1016">
        <v>1014</v>
      </c>
      <c r="AA1016" t="str">
        <f t="shared" si="239"/>
        <v/>
      </c>
      <c r="AB1016" t="str">
        <f>IFERROR(IF(MATCH($AA1013,$O:$O,0)&gt;0,CONCATENATE("descripcion: '",INDEX($Q:$Q,MATCH($AA1013,$O:$O,0)),"',"),0),"")</f>
        <v>descripcion: 'Cintillo de cabeza de calavera de Halloween, cinta de cabeza creativa extraña, accesorio de pelo',</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'32',</v>
      </c>
    </row>
    <row r="1020" spans="26:28" x14ac:dyDescent="0.25">
      <c r="Z1020">
        <v>1018</v>
      </c>
      <c r="AA1020" t="str">
        <f t="shared" si="239"/>
        <v/>
      </c>
      <c r="AB1020" t="str">
        <f>IFERROR(IF(MATCH($AA1013,$O:$O,0)&gt;0,CONCATENATE("precio: ",INDEX($W:$W,MATCH($AA1013,$O:$O,0)),","),0),"")</f>
        <v>precio: 2400,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Halloween Calavera Blanca',</v>
      </c>
    </row>
    <row r="1026" spans="26:28" x14ac:dyDescent="0.25">
      <c r="Z1026">
        <v>1024</v>
      </c>
      <c r="AA1026" t="str">
        <f t="shared" si="239"/>
        <v/>
      </c>
      <c r="AB1026" t="str">
        <f>IFERROR(IF(MATCH($AA1023,$O:$O,0)&gt;0,CONCATENATE("descripcion: '",INDEX($Q:$Q,MATCH($AA1023,$O:$O,0)),"',"),0),"")</f>
        <v>descripcion: 'Cintillo de cabeza de calavera de Halloween, cinta de cabeza creativa extraña, accesorio de pelo',</v>
      </c>
    </row>
    <row r="1027" spans="26:28" x14ac:dyDescent="0.25">
      <c r="Z1027">
        <v>1025</v>
      </c>
      <c r="AA1027" t="str">
        <f t="shared" si="239"/>
        <v/>
      </c>
      <c r="AB1027" t="str">
        <f>IFERROR(IF(MATCH($AA1023,$O:$O,0)&gt;0,CONCATENATE("descripcion_larga: '",INDEX($R:$R,MATCH($AA1023,$O:$O,0)),"',"),0),"")</f>
        <v>descripcion_larga: '0',</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id_subcategoria: '32',</v>
      </c>
    </row>
    <row r="1030" spans="26:28" x14ac:dyDescent="0.25">
      <c r="Z1030">
        <v>1028</v>
      </c>
      <c r="AA1030" t="str">
        <f t="shared" si="240"/>
        <v/>
      </c>
      <c r="AB1030" t="str">
        <f>IFERROR(IF(MATCH($AA1023,$O:$O,0)&gt;0,CONCATENATE("precio: ",INDEX($W:$W,MATCH($AA1023,$O:$O,0)),","),0),"")</f>
        <v>precio: 2400,</v>
      </c>
    </row>
    <row r="1031" spans="26:28" x14ac:dyDescent="0.25">
      <c r="Z1031">
        <v>1029</v>
      </c>
      <c r="AA1031" t="str">
        <f t="shared" si="240"/>
        <v/>
      </c>
      <c r="AB1031" t="str">
        <f>IFERROR(IF(MATCH($AA1023,$O:$O,0)&gt;0,CONCATENATE("disponible: ",INDEX($X:$X,MATCH($AA1023,$O:$O,0)),","),0),"")</f>
        <v>disponible: 'si',</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v>
      </c>
    </row>
    <row r="1034" spans="26:28" x14ac:dyDescent="0.25">
      <c r="Z1034">
        <v>1032</v>
      </c>
      <c r="AA1034" t="str">
        <f t="shared" si="240"/>
        <v/>
      </c>
      <c r="AB1034" t="str">
        <f>IFERROR(IF(MATCH($AA1033,$O:$O,0)&gt;0,CONCATENATE("id_articulo: ",$AA1033,","),0),"")</f>
        <v>id_articulo: 104,</v>
      </c>
    </row>
    <row r="1035" spans="26:28" x14ac:dyDescent="0.25">
      <c r="Z1035">
        <v>1033</v>
      </c>
      <c r="AA1035" t="str">
        <f t="shared" si="240"/>
        <v/>
      </c>
      <c r="AB1035" t="str">
        <f>IFERROR(IF(MATCH($AA1033,$O:$O,0)&gt;0,CONCATENATE("nombre: '",INDEX($P:$P,MATCH($AA1033,$O:$O,0)),"',"),0),"")</f>
        <v>nombre: 'Colmillos Blancos de Halloween',</v>
      </c>
    </row>
    <row r="1036" spans="26:28" x14ac:dyDescent="0.25">
      <c r="Z1036">
        <v>1034</v>
      </c>
      <c r="AA1036" t="str">
        <f t="shared" si="240"/>
        <v/>
      </c>
      <c r="AB1036" t="str">
        <f>IFERROR(IF(MATCH($AA1033,$O:$O,0)&gt;0,CONCATENATE("descripcion: '",INDEX($Q:$Q,MATCH($AA1033,$O:$O,0)),"',"),0),"")</f>
        <v>descripcion: 'Colmillos blancos de Halloween - Ideal para juegos de simulación y decoraciones de fiesta',</v>
      </c>
    </row>
    <row r="1037" spans="26:28" x14ac:dyDescent="0.25">
      <c r="Z1037">
        <v>1035</v>
      </c>
      <c r="AA1037" t="str">
        <f t="shared" si="240"/>
        <v/>
      </c>
      <c r="AB1037" t="str">
        <f>IFERROR(IF(MATCH($AA1033,$O:$O,0)&gt;0,CONCATENATE("descripcion_larga: '",INDEX($R:$R,MATCH($AA1033,$O:$O,0)),"',"),0),"")</f>
        <v>descripcion_larga: '0',</v>
      </c>
    </row>
    <row r="1038" spans="26:28" x14ac:dyDescent="0.25">
      <c r="Z1038">
        <v>1036</v>
      </c>
      <c r="AA1038" t="str">
        <f t="shared" si="240"/>
        <v/>
      </c>
      <c r="AB1038" t="str">
        <f>IFERROR(IF(MATCH($AA1033,$O:$O,0)&gt;0,CONCATENATE("id_categoria: '",INDEX($U:$U,MATCH($AA1033,$O:$O,0)),"',"),0),"")</f>
        <v>id_categoria: '6',</v>
      </c>
    </row>
    <row r="1039" spans="26:28" x14ac:dyDescent="0.25">
      <c r="Z1039">
        <v>1037</v>
      </c>
      <c r="AA1039" t="str">
        <f t="shared" si="240"/>
        <v/>
      </c>
      <c r="AB1039" t="str">
        <f>IFERROR(IF(MATCH($AA1033,$O:$O,0)&gt;0,CONCATENATE("id_subcategoria: '",INDEX($V:$V,MATCH($AA1033,$O:$O,0)),"',"),0),"")</f>
        <v>id_subcategoria: '32',</v>
      </c>
    </row>
    <row r="1040" spans="26:28" x14ac:dyDescent="0.25">
      <c r="Z1040">
        <v>1038</v>
      </c>
      <c r="AA1040" t="str">
        <f t="shared" si="240"/>
        <v/>
      </c>
      <c r="AB1040" t="str">
        <f>IFERROR(IF(MATCH($AA1033,$O:$O,0)&gt;0,CONCATENATE("precio: ",INDEX($W:$W,MATCH($AA1033,$O:$O,0)),","),0),"")</f>
        <v>precio: 900,</v>
      </c>
    </row>
    <row r="1041" spans="26:28" x14ac:dyDescent="0.25">
      <c r="Z1041">
        <v>1039</v>
      </c>
      <c r="AA1041" t="str">
        <f t="shared" si="240"/>
        <v/>
      </c>
      <c r="AB1041" t="str">
        <f>IFERROR(IF(MATCH($AA1033,$O:$O,0)&gt;0,CONCATENATE("disponible: ",INDEX($X:$X,MATCH($AA1033,$O:$O,0)),","),0),"")</f>
        <v>disponible: 'si',</v>
      </c>
    </row>
    <row r="1042" spans="26:28" x14ac:dyDescent="0.25">
      <c r="Z1042">
        <v>1040</v>
      </c>
      <c r="AA1042" t="str">
        <f t="shared" si="240"/>
        <v/>
      </c>
      <c r="AB1042" t="str">
        <f>IFERROR(IF(MATCH($AA1033,$O:$O,0)&gt;0,"},",0),"")</f>
        <v>},</v>
      </c>
    </row>
    <row r="1043" spans="26:28" x14ac:dyDescent="0.25">
      <c r="Z1043">
        <v>1041</v>
      </c>
      <c r="AA1043">
        <f t="shared" si="240"/>
        <v>105</v>
      </c>
      <c r="AB1043" t="str">
        <f>IFERROR(IF(MATCH($AA1043,$O:$O,0)&gt;0,"{",0),"")</f>
        <v>{</v>
      </c>
    </row>
    <row r="1044" spans="26:28" x14ac:dyDescent="0.25">
      <c r="Z1044">
        <v>1042</v>
      </c>
      <c r="AA1044" t="str">
        <f t="shared" si="240"/>
        <v/>
      </c>
      <c r="AB1044" t="str">
        <f>IFERROR(IF(MATCH($AA1043,$O:$O,0)&gt;0,CONCATENATE("id_articulo: ",$AA1043,","),0),"")</f>
        <v>id_articulo: 105,</v>
      </c>
    </row>
    <row r="1045" spans="26:28" x14ac:dyDescent="0.25">
      <c r="Z1045">
        <v>1043</v>
      </c>
      <c r="AA1045" t="str">
        <f t="shared" si="240"/>
        <v/>
      </c>
      <c r="AB1045" t="str">
        <f>IFERROR(IF(MATCH($AA1043,$O:$O,0)&gt;0,CONCATENATE("nombre: '",INDEX($P:$P,MATCH($AA1043,$O:$O,0)),"',"),0),"")</f>
        <v>nombre: 'Pack Pilas Triple Aa Kingever 4 Unidades',</v>
      </c>
    </row>
    <row r="1046" spans="26:28" x14ac:dyDescent="0.25">
      <c r="Z1046">
        <v>1044</v>
      </c>
      <c r="AA1046" t="str">
        <f t="shared" si="240"/>
        <v/>
      </c>
      <c r="AB1046" t="str">
        <f>IFERROR(IF(MATCH($AA1043,$O:$O,0)&gt;0,CONCATENATE("descripcion: '",INDEX($Q:$Q,MATCH($AA1043,$O:$O,0)),"',"),0),"")</f>
        <v>descripcion: 'Disfruta de este fantástico pack de 4 pilas AA, ideal para una gran variedad de dispositivos que las requieran, como controles remotos, radios, cámaras, peluches, relojes e incluso micrófonos.',</v>
      </c>
    </row>
    <row r="1047" spans="26:28" x14ac:dyDescent="0.25">
      <c r="Z1047">
        <v>1045</v>
      </c>
      <c r="AA1047" t="str">
        <f t="shared" si="240"/>
        <v/>
      </c>
      <c r="AB1047" t="str">
        <f>IFERROR(IF(MATCH($AA1043,$O:$O,0)&gt;0,CONCATENATE("descripcion_larga: '",INDEX($R:$R,MATCH($AA1043,$O:$O,0)),"',"),0),"")</f>
        <v>descripcion_larga: '0',</v>
      </c>
    </row>
    <row r="1048" spans="26:28" x14ac:dyDescent="0.25">
      <c r="Z1048">
        <v>1046</v>
      </c>
      <c r="AA1048" t="str">
        <f t="shared" si="240"/>
        <v/>
      </c>
      <c r="AB1048" t="str">
        <f>IFERROR(IF(MATCH($AA1043,$O:$O,0)&gt;0,CONCATENATE("id_categoria: '",INDEX($U:$U,MATCH($AA1043,$O:$O,0)),"',"),0),"")</f>
        <v>id_categoria: '2',</v>
      </c>
    </row>
    <row r="1049" spans="26:28" x14ac:dyDescent="0.25">
      <c r="Z1049">
        <v>1047</v>
      </c>
      <c r="AA1049" t="str">
        <f t="shared" si="240"/>
        <v/>
      </c>
      <c r="AB1049" t="str">
        <f>IFERROR(IF(MATCH($AA1043,$O:$O,0)&gt;0,CONCATENATE("id_subcategoria: '",INDEX($V:$V,MATCH($AA1043,$O:$O,0)),"',"),0),"")</f>
        <v>id_subcategoria: '33',</v>
      </c>
    </row>
    <row r="1050" spans="26:28" x14ac:dyDescent="0.25">
      <c r="Z1050">
        <v>1048</v>
      </c>
      <c r="AA1050" t="str">
        <f t="shared" si="240"/>
        <v/>
      </c>
      <c r="AB1050" t="str">
        <f>IFERROR(IF(MATCH($AA1043,$O:$O,0)&gt;0,CONCATENATE("precio: ",INDEX($W:$W,MATCH($AA1043,$O:$O,0)),","),0),"")</f>
        <v>precio: 1000,</v>
      </c>
    </row>
    <row r="1051" spans="26:28" x14ac:dyDescent="0.25">
      <c r="Z1051">
        <v>1049</v>
      </c>
      <c r="AA1051" t="str">
        <f t="shared" si="240"/>
        <v/>
      </c>
      <c r="AB1051" t="str">
        <f>IFERROR(IF(MATCH($AA1043,$O:$O,0)&gt;0,CONCATENATE("disponible: ",INDEX($X:$X,MATCH($AA1043,$O:$O,0)),","),0),"")</f>
        <v>disponible: 'si',</v>
      </c>
    </row>
    <row r="1052" spans="26:28" x14ac:dyDescent="0.25">
      <c r="Z1052">
        <v>1050</v>
      </c>
      <c r="AA1052" t="str">
        <f t="shared" si="240"/>
        <v/>
      </c>
      <c r="AB1052" t="str">
        <f>IFERROR(IF(MATCH($AA1043,$O:$O,0)&gt;0,"},",0),"")</f>
        <v>},</v>
      </c>
    </row>
    <row r="1053" spans="26:28" x14ac:dyDescent="0.25">
      <c r="Z1053">
        <v>1051</v>
      </c>
      <c r="AA1053">
        <f t="shared" si="240"/>
        <v>106</v>
      </c>
      <c r="AB1053" t="str">
        <f>IFERROR(IF(MATCH($AA1053,$O:$O,0)&gt;0,"{",0),"")</f>
        <v>{</v>
      </c>
    </row>
    <row r="1054" spans="26:28" x14ac:dyDescent="0.25">
      <c r="Z1054">
        <v>1052</v>
      </c>
      <c r="AA1054" t="str">
        <f t="shared" si="240"/>
        <v/>
      </c>
      <c r="AB1054" t="str">
        <f>IFERROR(IF(MATCH($AA1053,$O:$O,0)&gt;0,CONCATENATE("id_articulo: ",$AA1053,","),0),"")</f>
        <v>id_articulo: 106,</v>
      </c>
    </row>
    <row r="1055" spans="26:28" x14ac:dyDescent="0.25">
      <c r="Z1055">
        <v>1053</v>
      </c>
      <c r="AA1055" t="str">
        <f t="shared" si="240"/>
        <v/>
      </c>
      <c r="AB1055" t="str">
        <f>IFERROR(IF(MATCH($AA1053,$O:$O,0)&gt;0,CONCATENATE("nombre: '",INDEX($P:$P,MATCH($AA1053,$O:$O,0)),"',"),0),"")</f>
        <v>nombre: 'Pack Pilas Doble Aa Kingever 4 Unidades',</v>
      </c>
    </row>
    <row r="1056" spans="26:28" x14ac:dyDescent="0.25">
      <c r="Z1056">
        <v>1054</v>
      </c>
      <c r="AA1056" t="str">
        <f t="shared" si="240"/>
        <v/>
      </c>
      <c r="AB1056" t="str">
        <f>IFERROR(IF(MATCH($AA1053,$O:$O,0)&gt;0,CONCATENATE("descripcion: '",INDEX($Q:$Q,MATCH($AA1053,$O:$O,0)),"',"),0),"")</f>
        <v>descripcion: 'Disfruta de este fantástico pack de 4 pilas AA, ideal para una gran variedad de dispositivos que las requieran, como controles remotos, radios, cámaras, peluches, relojes e incluso micrófonos.',</v>
      </c>
    </row>
    <row r="1057" spans="26:28" x14ac:dyDescent="0.25">
      <c r="Z1057">
        <v>1055</v>
      </c>
      <c r="AA1057" t="str">
        <f t="shared" si="240"/>
        <v/>
      </c>
      <c r="AB1057" t="str">
        <f>IFERROR(IF(MATCH($AA1053,$O:$O,0)&gt;0,CONCATENATE("descripcion_larga: '",INDEX($R:$R,MATCH($AA1053,$O:$O,0)),"',"),0),"")</f>
        <v>descripcion_larga: '0',</v>
      </c>
    </row>
    <row r="1058" spans="26:28" x14ac:dyDescent="0.25">
      <c r="Z1058">
        <v>1056</v>
      </c>
      <c r="AA1058" t="str">
        <f t="shared" si="240"/>
        <v/>
      </c>
      <c r="AB1058" t="str">
        <f>IFERROR(IF(MATCH($AA1053,$O:$O,0)&gt;0,CONCATENATE("id_categoria: '",INDEX($U:$U,MATCH($AA1053,$O:$O,0)),"',"),0),"")</f>
        <v>id_categoria: '2',</v>
      </c>
    </row>
    <row r="1059" spans="26:28" x14ac:dyDescent="0.25">
      <c r="Z1059">
        <v>1057</v>
      </c>
      <c r="AA1059" t="str">
        <f t="shared" si="240"/>
        <v/>
      </c>
      <c r="AB1059" t="str">
        <f>IFERROR(IF(MATCH($AA1053,$O:$O,0)&gt;0,CONCATENATE("id_subcategoria: '",INDEX($V:$V,MATCH($AA1053,$O:$O,0)),"',"),0),"")</f>
        <v>id_subcategoria: '33',</v>
      </c>
    </row>
    <row r="1060" spans="26:28" x14ac:dyDescent="0.25">
      <c r="Z1060">
        <v>1058</v>
      </c>
      <c r="AA1060" t="str">
        <f t="shared" si="240"/>
        <v/>
      </c>
      <c r="AB1060" t="str">
        <f>IFERROR(IF(MATCH($AA1053,$O:$O,0)&gt;0,CONCATENATE("precio: ",INDEX($W:$W,MATCH($AA1053,$O:$O,0)),","),0),"")</f>
        <v>precio: 1000,</v>
      </c>
    </row>
    <row r="1061" spans="26:28" x14ac:dyDescent="0.25">
      <c r="Z1061">
        <v>1059</v>
      </c>
      <c r="AA1061" t="str">
        <f t="shared" si="240"/>
        <v/>
      </c>
      <c r="AB1061" t="str">
        <f>IFERROR(IF(MATCH($AA1053,$O:$O,0)&gt;0,CONCATENATE("disponible: ",INDEX($X:$X,MATCH($AA1053,$O:$O,0)),","),0),"")</f>
        <v>disponible: 'si',</v>
      </c>
    </row>
    <row r="1062" spans="26:28" x14ac:dyDescent="0.25">
      <c r="Z1062">
        <v>1060</v>
      </c>
      <c r="AA1062" t="str">
        <f t="shared" si="240"/>
        <v/>
      </c>
      <c r="AB1062" t="str">
        <f>IFERROR(IF(MATCH($AA1053,$O:$O,0)&gt;0,"},",0),"")</f>
        <v>},</v>
      </c>
    </row>
    <row r="1063" spans="26:28" x14ac:dyDescent="0.25">
      <c r="Z1063">
        <v>1061</v>
      </c>
      <c r="AA1063">
        <f t="shared" si="240"/>
        <v>107</v>
      </c>
      <c r="AB1063" t="str">
        <f>IFERROR(IF(MATCH($AA1063,$O:$O,0)&gt;0,"{",0),"")</f>
        <v>{</v>
      </c>
    </row>
    <row r="1064" spans="26:28" x14ac:dyDescent="0.25">
      <c r="Z1064">
        <v>1062</v>
      </c>
      <c r="AA1064" t="str">
        <f t="shared" si="240"/>
        <v/>
      </c>
      <c r="AB1064" t="str">
        <f>IFERROR(IF(MATCH($AA1063,$O:$O,0)&gt;0,CONCATENATE("id_articulo: ",$AA1063,","),0),"")</f>
        <v>id_articulo: 107,</v>
      </c>
    </row>
    <row r="1065" spans="26:28" x14ac:dyDescent="0.25">
      <c r="Z1065">
        <v>1063</v>
      </c>
      <c r="AA1065" t="str">
        <f t="shared" si="240"/>
        <v/>
      </c>
      <c r="AB1065" t="str">
        <f>IFERROR(IF(MATCH($AA1063,$O:$O,0)&gt;0,CONCATENATE("nombre: '",INDEX($P:$P,MATCH($AA1063,$O:$O,0)),"',"),0),"")</f>
        <v>nombre: 'Pegatinas Gel Adhesivo halloween',</v>
      </c>
    </row>
    <row r="1066" spans="26:28" x14ac:dyDescent="0.25">
      <c r="Z1066">
        <v>1064</v>
      </c>
      <c r="AA1066" t="str">
        <f t="shared" si="240"/>
        <v/>
      </c>
      <c r="AB1066" t="str">
        <f>IFERROR(IF(MATCH($AA1063,$O:$O,0)&gt;0,CONCATENATE("descripcion: '",INDEX($Q:$Q,MATCH($AA1063,$O:$O,0)),"',"),0),"")</f>
        <v>descripcion: 'Pegatinas de Gel para ventana de Halloween para niños, cubierta de ventana',</v>
      </c>
    </row>
    <row r="1067" spans="26:28" x14ac:dyDescent="0.25">
      <c r="Z1067">
        <v>1065</v>
      </c>
      <c r="AA1067" t="str">
        <f t="shared" si="240"/>
        <v/>
      </c>
      <c r="AB1067" t="str">
        <f>IFERROR(IF(MATCH($AA1063,$O:$O,0)&gt;0,CONCATENATE("descripcion_larga: '",INDEX($R:$R,MATCH($AA1063,$O:$O,0)),"',"),0),"")</f>
        <v>descripcion_larga: 'Stickers de gel decorativos para ventanas.',</v>
      </c>
    </row>
    <row r="1068" spans="26:28" x14ac:dyDescent="0.25">
      <c r="Z1068">
        <v>1066</v>
      </c>
      <c r="AA1068" t="str">
        <f t="shared" si="240"/>
        <v/>
      </c>
      <c r="AB1068" t="str">
        <f>IFERROR(IF(MATCH($AA1063,$O:$O,0)&gt;0,CONCATENATE("id_categoria: '",INDEX($U:$U,MATCH($AA1063,$O:$O,0)),"',"),0),"")</f>
        <v>id_categoria: '6',</v>
      </c>
    </row>
    <row r="1069" spans="26:28" x14ac:dyDescent="0.25">
      <c r="Z1069">
        <v>1067</v>
      </c>
      <c r="AA1069" t="str">
        <f t="shared" si="240"/>
        <v/>
      </c>
      <c r="AB1069" t="str">
        <f>IFERROR(IF(MATCH($AA1063,$O:$O,0)&gt;0,CONCATENATE("id_subcategoria: '",INDEX($V:$V,MATCH($AA1063,$O:$O,0)),"',"),0),"")</f>
        <v>id_subcategoria: '30',</v>
      </c>
    </row>
    <row r="1070" spans="26:28" x14ac:dyDescent="0.25">
      <c r="Z1070">
        <v>1068</v>
      </c>
      <c r="AA1070" t="str">
        <f t="shared" si="240"/>
        <v/>
      </c>
      <c r="AB1070" t="str">
        <f>IFERROR(IF(MATCH($AA1063,$O:$O,0)&gt;0,CONCATENATE("precio: ",INDEX($W:$W,MATCH($AA1063,$O:$O,0)),","),0),"")</f>
        <v>precio: 1450,</v>
      </c>
    </row>
    <row r="1071" spans="26:28" x14ac:dyDescent="0.25">
      <c r="Z1071">
        <v>1069</v>
      </c>
      <c r="AA1071" t="str">
        <f t="shared" si="240"/>
        <v/>
      </c>
      <c r="AB1071" t="str">
        <f>IFERROR(IF(MATCH($AA1063,$O:$O,0)&gt;0,CONCATENATE("disponible: ",INDEX($X:$X,MATCH($AA1063,$O:$O,0)),","),0),"")</f>
        <v>disponible: 'si',</v>
      </c>
    </row>
    <row r="1072" spans="26:28" x14ac:dyDescent="0.25">
      <c r="Z1072">
        <v>1070</v>
      </c>
      <c r="AA1072" t="str">
        <f t="shared" si="240"/>
        <v/>
      </c>
      <c r="AB1072" t="str">
        <f>IFERROR(IF(MATCH($AA1063,$O:$O,0)&gt;0,"},",0),"")</f>
        <v>},</v>
      </c>
    </row>
    <row r="1073" spans="26:28" x14ac:dyDescent="0.25">
      <c r="Z1073">
        <v>1071</v>
      </c>
      <c r="AA1073">
        <f t="shared" si="240"/>
        <v>108</v>
      </c>
      <c r="AB1073" t="str">
        <f>IFERROR(IF(MATCH($AA1073,$O:$O,0)&gt;0,"{",0),"")</f>
        <v>{</v>
      </c>
    </row>
    <row r="1074" spans="26:28" x14ac:dyDescent="0.25">
      <c r="Z1074">
        <v>1072</v>
      </c>
      <c r="AA1074" t="str">
        <f t="shared" si="240"/>
        <v/>
      </c>
      <c r="AB1074" t="str">
        <f>IFERROR(IF(MATCH($AA1073,$O:$O,0)&gt;0,CONCATENATE("id_articulo: ",$AA1073,","),0),"")</f>
        <v>id_articulo: 108,</v>
      </c>
    </row>
    <row r="1075" spans="26:28" x14ac:dyDescent="0.25">
      <c r="Z1075">
        <v>1073</v>
      </c>
      <c r="AA1075" t="str">
        <f t="shared" si="240"/>
        <v/>
      </c>
      <c r="AB1075" t="str">
        <f>IFERROR(IF(MATCH($AA1073,$O:$O,0)&gt;0,CONCATENATE("nombre: '",INDEX($P:$P,MATCH($AA1073,$O:$O,0)),"',"),0),"")</f>
        <v>nombre: 'Pinche para Cabello Mano Esqueleto',</v>
      </c>
    </row>
    <row r="1076" spans="26:28" x14ac:dyDescent="0.25">
      <c r="Z1076">
        <v>1074</v>
      </c>
      <c r="AA1076" t="str">
        <f t="shared" si="240"/>
        <v/>
      </c>
      <c r="AB1076" t="str">
        <f>IFERROR(IF(MATCH($AA1073,$O:$O,0)&gt;0,CONCATENATE("descripcion: '",INDEX($Q:$Q,MATCH($AA1073,$O:$O,0)),"',"),0),"")</f>
        <v>descripcion: 'Pinza para el Cabello de Mano de Esqueleto con motivo de celebración de Halloween',</v>
      </c>
    </row>
    <row r="1077" spans="26:28" x14ac:dyDescent="0.25">
      <c r="Z1077">
        <v>1075</v>
      </c>
      <c r="AA1077" t="str">
        <f t="shared" si="240"/>
        <v/>
      </c>
      <c r="AB1077" t="str">
        <f>IFERROR(IF(MATCH($AA1073,$O:$O,0)&gt;0,CONCATENATE("descripcion_larga: '",INDEX($R:$R,MATCH($AA1073,$O:$O,0)),"',"),0),"")</f>
        <v>descripcion_larga: '0',</v>
      </c>
    </row>
    <row r="1078" spans="26:28" x14ac:dyDescent="0.25">
      <c r="Z1078">
        <v>1076</v>
      </c>
      <c r="AA1078" t="str">
        <f t="shared" si="240"/>
        <v/>
      </c>
      <c r="AB1078" t="str">
        <f>IFERROR(IF(MATCH($AA1073,$O:$O,0)&gt;0,CONCATENATE("id_categoria: '",INDEX($U:$U,MATCH($AA1073,$O:$O,0)),"',"),0),"")</f>
        <v>id_categoria: '6',</v>
      </c>
    </row>
    <row r="1079" spans="26:28" x14ac:dyDescent="0.25">
      <c r="Z1079">
        <v>1077</v>
      </c>
      <c r="AA1079" t="str">
        <f t="shared" si="240"/>
        <v/>
      </c>
      <c r="AB1079" t="str">
        <f>IFERROR(IF(MATCH($AA1073,$O:$O,0)&gt;0,CONCATENATE("id_subcategoria: '",INDEX($V:$V,MATCH($AA1073,$O:$O,0)),"',"),0),"")</f>
        <v>id_subcategoria: '32',</v>
      </c>
    </row>
    <row r="1080" spans="26:28" x14ac:dyDescent="0.25">
      <c r="Z1080">
        <v>1078</v>
      </c>
      <c r="AA1080" t="str">
        <f t="shared" si="240"/>
        <v/>
      </c>
      <c r="AB1080" t="str">
        <f>IFERROR(IF(MATCH($AA1073,$O:$O,0)&gt;0,CONCATENATE("precio: ",INDEX($W:$W,MATCH($AA1073,$O:$O,0)),","),0),"")</f>
        <v>precio: 1500,</v>
      </c>
    </row>
    <row r="1081" spans="26:28" x14ac:dyDescent="0.25">
      <c r="Z1081">
        <v>1079</v>
      </c>
      <c r="AA1081" t="str">
        <f t="shared" si="240"/>
        <v/>
      </c>
      <c r="AB1081" t="str">
        <f>IFERROR(IF(MATCH($AA1073,$O:$O,0)&gt;0,CONCATENATE("disponible: ",INDEX($X:$X,MATCH($AA1073,$O:$O,0)),","),0),"")</f>
        <v>disponible: 'si',</v>
      </c>
    </row>
    <row r="1082" spans="26:28" x14ac:dyDescent="0.25">
      <c r="Z1082">
        <v>1080</v>
      </c>
      <c r="AA1082" t="str">
        <f t="shared" si="240"/>
        <v/>
      </c>
      <c r="AB1082" t="str">
        <f>IFERROR(IF(MATCH($AA1073,$O:$O,0)&gt;0,"},",0),"")</f>
        <v>},</v>
      </c>
    </row>
    <row r="1083" spans="26:28" x14ac:dyDescent="0.25">
      <c r="Z1083">
        <v>1081</v>
      </c>
      <c r="AA1083">
        <f t="shared" si="240"/>
        <v>109</v>
      </c>
      <c r="AB1083" t="str">
        <f>IFERROR(IF(MATCH($AA1083,$O:$O,0)&gt;0,"{",0),"")</f>
        <v>{</v>
      </c>
    </row>
    <row r="1084" spans="26:28" x14ac:dyDescent="0.25">
      <c r="Z1084">
        <v>1082</v>
      </c>
      <c r="AA1084" t="str">
        <f t="shared" si="240"/>
        <v/>
      </c>
      <c r="AB1084" t="str">
        <f>IFERROR(IF(MATCH($AA1083,$O:$O,0)&gt;0,CONCATENATE("id_articulo: ",$AA1083,","),0),"")</f>
        <v>id_articulo: 109,</v>
      </c>
    </row>
    <row r="1085" spans="26:28" x14ac:dyDescent="0.25">
      <c r="Z1085">
        <v>1083</v>
      </c>
      <c r="AA1085" t="str">
        <f t="shared" si="240"/>
        <v/>
      </c>
      <c r="AB1085" t="str">
        <f>IFERROR(IF(MATCH($AA1083,$O:$O,0)&gt;0,CONCATENATE("nombre: '",INDEX($P:$P,MATCH($AA1083,$O:$O,0)),"',"),0),"")</f>
        <v>nombre: 'Aromatizante de Auto 6ml - Lavanda',</v>
      </c>
    </row>
    <row r="1086" spans="26:28" x14ac:dyDescent="0.25">
      <c r="Z1086">
        <v>1084</v>
      </c>
      <c r="AA1086" t="str">
        <f t="shared" si="240"/>
        <v/>
      </c>
      <c r="AB1086" t="str">
        <f>IFERROR(IF(MATCH($AA1083,$O:$O,0)&gt;0,CONCATENATE("descripcion: '",INDEX($Q:$Q,MATCH($AA1083,$O:$O,0)),"',"),0),"")</f>
        <v>descripcion: 'Fragancias colgantes para automóvil. Diseños exclusivo y atractivo ideal para aromatizar el ambiente de tu automóvil.',</v>
      </c>
    </row>
    <row r="1087" spans="26:28" x14ac:dyDescent="0.25">
      <c r="Z1087">
        <v>1085</v>
      </c>
      <c r="AA1087" t="str">
        <f t="shared" si="240"/>
        <v/>
      </c>
      <c r="AB1087" t="str">
        <f>IFERROR(IF(MATCH($AA1083,$O:$O,0)&gt;0,CONCATENATE("descripcion_larga: '",INDEX($R:$R,MATCH($AA1083,$O:$O,0)),"',"),0),"")</f>
        <v>descripcion_larga: '0',</v>
      </c>
    </row>
    <row r="1088" spans="26:28" x14ac:dyDescent="0.25">
      <c r="Z1088">
        <v>1086</v>
      </c>
      <c r="AA1088" t="str">
        <f t="shared" si="240"/>
        <v/>
      </c>
      <c r="AB1088" t="str">
        <f>IFERROR(IF(MATCH($AA1083,$O:$O,0)&gt;0,CONCATENATE("id_categoria: '",INDEX($U:$U,MATCH($AA1083,$O:$O,0)),"',"),0),"")</f>
        <v>id_categoria: '2',</v>
      </c>
    </row>
    <row r="1089" spans="26:28" x14ac:dyDescent="0.25">
      <c r="Z1089">
        <v>1087</v>
      </c>
      <c r="AA1089" t="str">
        <f t="shared" si="240"/>
        <v/>
      </c>
      <c r="AB1089" t="str">
        <f>IFERROR(IF(MATCH($AA1083,$O:$O,0)&gt;0,CONCATENATE("id_subcategoria: '",INDEX($V:$V,MATCH($AA1083,$O:$O,0)),"',"),0),"")</f>
        <v>id_subcategoria: '34',</v>
      </c>
    </row>
    <row r="1090" spans="26:28" x14ac:dyDescent="0.25">
      <c r="Z1090">
        <v>1088</v>
      </c>
      <c r="AA1090" t="str">
        <f t="shared" si="240"/>
        <v/>
      </c>
      <c r="AB1090" t="str">
        <f>IFERROR(IF(MATCH($AA1083,$O:$O,0)&gt;0,CONCATENATE("precio: ",INDEX($W:$W,MATCH($AA1083,$O:$O,0)),","),0),"")</f>
        <v>precio: 2500,</v>
      </c>
    </row>
    <row r="1091" spans="26:28" x14ac:dyDescent="0.25">
      <c r="Z1091">
        <v>1089</v>
      </c>
      <c r="AA1091" t="str">
        <f t="shared" si="240"/>
        <v/>
      </c>
      <c r="AB1091" t="str">
        <f>IFERROR(IF(MATCH($AA1083,$O:$O,0)&gt;0,CONCATENATE("disponible: ",INDEX($X:$X,MATCH($AA1083,$O:$O,0)),","),0),"")</f>
        <v>disponible: 'si',</v>
      </c>
    </row>
    <row r="1092" spans="26:28" x14ac:dyDescent="0.25">
      <c r="Z1092">
        <v>1090</v>
      </c>
      <c r="AA1092" t="str">
        <f t="shared" si="240"/>
        <v/>
      </c>
      <c r="AB1092" t="str">
        <f>IFERROR(IF(MATCH($AA1083,$O:$O,0)&gt;0,"},",0),"")</f>
        <v>},</v>
      </c>
    </row>
    <row r="1093" spans="26:28" x14ac:dyDescent="0.25">
      <c r="Z1093">
        <v>1091</v>
      </c>
      <c r="AA1093">
        <f t="shared" ref="AA1093:AA1156" si="241">IF(Z1092/10=INT(Z1092/10),Z1092/10+1,"")</f>
        <v>110</v>
      </c>
      <c r="AB1093" t="str">
        <f>IFERROR(IF(MATCH($AA1093,$O:$O,0)&gt;0,"{",0),"")</f>
        <v>{</v>
      </c>
    </row>
    <row r="1094" spans="26:28" x14ac:dyDescent="0.25">
      <c r="Z1094">
        <v>1092</v>
      </c>
      <c r="AA1094" t="str">
        <f t="shared" si="241"/>
        <v/>
      </c>
      <c r="AB1094" t="str">
        <f>IFERROR(IF(MATCH($AA1093,$O:$O,0)&gt;0,CONCATENATE("id_articulo: ",$AA1093,","),0),"")</f>
        <v>id_articulo: 110,</v>
      </c>
    </row>
    <row r="1095" spans="26:28" x14ac:dyDescent="0.25">
      <c r="Z1095">
        <v>1093</v>
      </c>
      <c r="AA1095" t="str">
        <f t="shared" si="241"/>
        <v/>
      </c>
      <c r="AB1095" t="str">
        <f>IFERROR(IF(MATCH($AA1093,$O:$O,0)&gt;0,CONCATENATE("nombre: '",INDEX($P:$P,MATCH($AA1093,$O:$O,0)),"',"),0),"")</f>
        <v>nombre: 'Aromatizante de Auto 6ml - Rosa',</v>
      </c>
    </row>
    <row r="1096" spans="26:28" x14ac:dyDescent="0.25">
      <c r="Z1096">
        <v>1094</v>
      </c>
      <c r="AA1096" t="str">
        <f t="shared" si="241"/>
        <v/>
      </c>
      <c r="AB1096" t="str">
        <f>IFERROR(IF(MATCH($AA1093,$O:$O,0)&gt;0,CONCATENATE("descripcion: '",INDEX($Q:$Q,MATCH($AA1093,$O:$O,0)),"',"),0),"")</f>
        <v>descripcion: 'Fragancias colgantes para automóvil. Diseños exclusivo y atractivo ideal para aromatizar el ambiente de tu automóvil.',</v>
      </c>
    </row>
    <row r="1097" spans="26:28" x14ac:dyDescent="0.25">
      <c r="Z1097">
        <v>1095</v>
      </c>
      <c r="AA1097" t="str">
        <f t="shared" si="241"/>
        <v/>
      </c>
      <c r="AB1097" t="str">
        <f>IFERROR(IF(MATCH($AA1093,$O:$O,0)&gt;0,CONCATENATE("descripcion_larga: '",INDEX($R:$R,MATCH($AA1093,$O:$O,0)),"',"),0),"")</f>
        <v>descripcion_larga: '0',</v>
      </c>
    </row>
    <row r="1098" spans="26:28" x14ac:dyDescent="0.25">
      <c r="Z1098">
        <v>1096</v>
      </c>
      <c r="AA1098" t="str">
        <f t="shared" si="241"/>
        <v/>
      </c>
      <c r="AB1098" t="str">
        <f>IFERROR(IF(MATCH($AA1093,$O:$O,0)&gt;0,CONCATENATE("id_categoria: '",INDEX($U:$U,MATCH($AA1093,$O:$O,0)),"',"),0),"")</f>
        <v>id_categoria: '2',</v>
      </c>
    </row>
    <row r="1099" spans="26:28" x14ac:dyDescent="0.25">
      <c r="Z1099">
        <v>1097</v>
      </c>
      <c r="AA1099" t="str">
        <f t="shared" si="241"/>
        <v/>
      </c>
      <c r="AB1099" t="str">
        <f>IFERROR(IF(MATCH($AA1093,$O:$O,0)&gt;0,CONCATENATE("id_subcategoria: '",INDEX($V:$V,MATCH($AA1093,$O:$O,0)),"',"),0),"")</f>
        <v>id_subcategoria: '34',</v>
      </c>
    </row>
    <row r="1100" spans="26:28" x14ac:dyDescent="0.25">
      <c r="Z1100">
        <v>1098</v>
      </c>
      <c r="AA1100" t="str">
        <f t="shared" si="241"/>
        <v/>
      </c>
      <c r="AB1100" t="str">
        <f>IFERROR(IF(MATCH($AA1093,$O:$O,0)&gt;0,CONCATENATE("precio: ",INDEX($W:$W,MATCH($AA1093,$O:$O,0)),","),0),"")</f>
        <v>precio: 2500,</v>
      </c>
    </row>
    <row r="1101" spans="26:28" x14ac:dyDescent="0.25">
      <c r="Z1101">
        <v>1099</v>
      </c>
      <c r="AA1101" t="str">
        <f t="shared" si="241"/>
        <v/>
      </c>
      <c r="AB1101" t="str">
        <f>IFERROR(IF(MATCH($AA1093,$O:$O,0)&gt;0,CONCATENATE("disponible: ",INDEX($X:$X,MATCH($AA1093,$O:$O,0)),","),0),"")</f>
        <v>disponible: 'si',</v>
      </c>
    </row>
    <row r="1102" spans="26:28" x14ac:dyDescent="0.25">
      <c r="Z1102">
        <v>1100</v>
      </c>
      <c r="AA1102" t="str">
        <f t="shared" si="241"/>
        <v/>
      </c>
      <c r="AB1102" t="str">
        <f>IFERROR(IF(MATCH($AA1093,$O:$O,0)&gt;0,"},",0),"")</f>
        <v>},</v>
      </c>
    </row>
    <row r="1103" spans="26:28" x14ac:dyDescent="0.25">
      <c r="Z1103">
        <v>1101</v>
      </c>
      <c r="AA1103">
        <f t="shared" si="241"/>
        <v>111</v>
      </c>
      <c r="AB1103" t="str">
        <f>IFERROR(IF(MATCH($AA1103,$O:$O,0)&gt;0,"{",0),"")</f>
        <v>{</v>
      </c>
    </row>
    <row r="1104" spans="26:28" x14ac:dyDescent="0.25">
      <c r="Z1104">
        <v>1102</v>
      </c>
      <c r="AA1104" t="str">
        <f t="shared" si="241"/>
        <v/>
      </c>
      <c r="AB1104" t="str">
        <f>IFERROR(IF(MATCH($AA1103,$O:$O,0)&gt;0,CONCATENATE("id_articulo: ",$AA1103,","),0),"")</f>
        <v>id_articulo: 111,</v>
      </c>
    </row>
    <row r="1105" spans="26:28" x14ac:dyDescent="0.25">
      <c r="Z1105">
        <v>1103</v>
      </c>
      <c r="AA1105" t="str">
        <f t="shared" si="241"/>
        <v/>
      </c>
      <c r="AB1105" t="str">
        <f>IFERROR(IF(MATCH($AA1103,$O:$O,0)&gt;0,CONCATENATE("nombre: '",INDEX($P:$P,MATCH($AA1103,$O:$O,0)),"',"),0),"")</f>
        <v>nombre: 'Aromatizante de Auto 6ml - Jasmín',</v>
      </c>
    </row>
    <row r="1106" spans="26:28" x14ac:dyDescent="0.25">
      <c r="Z1106">
        <v>1104</v>
      </c>
      <c r="AA1106" t="str">
        <f t="shared" si="241"/>
        <v/>
      </c>
      <c r="AB1106" t="str">
        <f>IFERROR(IF(MATCH($AA1103,$O:$O,0)&gt;0,CONCATENATE("descripcion: '",INDEX($Q:$Q,MATCH($AA1103,$O:$O,0)),"',"),0),"")</f>
        <v>descripcion: 'Fragancias colgantes para automóvil. Diseños exclusivo y atractivo ideal para aromatizar el ambiente de tu automóvil.',</v>
      </c>
    </row>
    <row r="1107" spans="26:28" x14ac:dyDescent="0.25">
      <c r="Z1107">
        <v>1105</v>
      </c>
      <c r="AA1107" t="str">
        <f t="shared" si="241"/>
        <v/>
      </c>
      <c r="AB1107" t="str">
        <f>IFERROR(IF(MATCH($AA1103,$O:$O,0)&gt;0,CONCATENATE("descripcion_larga: '",INDEX($R:$R,MATCH($AA1103,$O:$O,0)),"',"),0),"")</f>
        <v>descripcion_larga: '0',</v>
      </c>
    </row>
    <row r="1108" spans="26:28" x14ac:dyDescent="0.25">
      <c r="Z1108">
        <v>1106</v>
      </c>
      <c r="AA1108" t="str">
        <f t="shared" si="241"/>
        <v/>
      </c>
      <c r="AB1108" t="str">
        <f>IFERROR(IF(MATCH($AA1103,$O:$O,0)&gt;0,CONCATENATE("id_categoria: '",INDEX($U:$U,MATCH($AA1103,$O:$O,0)),"',"),0),"")</f>
        <v>id_categoria: '2',</v>
      </c>
    </row>
    <row r="1109" spans="26:28" x14ac:dyDescent="0.25">
      <c r="Z1109">
        <v>1107</v>
      </c>
      <c r="AA1109" t="str">
        <f t="shared" si="241"/>
        <v/>
      </c>
      <c r="AB1109" t="str">
        <f>IFERROR(IF(MATCH($AA1103,$O:$O,0)&gt;0,CONCATENATE("id_subcategoria: '",INDEX($V:$V,MATCH($AA1103,$O:$O,0)),"',"),0),"")</f>
        <v>id_subcategoria: '34',</v>
      </c>
    </row>
    <row r="1110" spans="26:28" x14ac:dyDescent="0.25">
      <c r="Z1110">
        <v>1108</v>
      </c>
      <c r="AA1110" t="str">
        <f t="shared" si="241"/>
        <v/>
      </c>
      <c r="AB1110" t="str">
        <f>IFERROR(IF(MATCH($AA1103,$O:$O,0)&gt;0,CONCATENATE("precio: ",INDEX($W:$W,MATCH($AA1103,$O:$O,0)),","),0),"")</f>
        <v>precio: 2500,</v>
      </c>
    </row>
    <row r="1111" spans="26:28" x14ac:dyDescent="0.25">
      <c r="Z1111">
        <v>1109</v>
      </c>
      <c r="AA1111" t="str">
        <f t="shared" si="241"/>
        <v/>
      </c>
      <c r="AB1111" t="str">
        <f>IFERROR(IF(MATCH($AA1103,$O:$O,0)&gt;0,CONCATENATE("disponible: ",INDEX($X:$X,MATCH($AA1103,$O:$O,0)),","),0),"")</f>
        <v>disponible: 'si',</v>
      </c>
    </row>
    <row r="1112" spans="26:28" x14ac:dyDescent="0.25">
      <c r="Z1112">
        <v>1110</v>
      </c>
      <c r="AA1112" t="str">
        <f t="shared" si="241"/>
        <v/>
      </c>
      <c r="AB1112" t="str">
        <f>IFERROR(IF(MATCH($AA1103,$O:$O,0)&gt;0,"},",0),"")</f>
        <v>},</v>
      </c>
    </row>
    <row r="1113" spans="26:28" x14ac:dyDescent="0.25">
      <c r="Z1113">
        <v>1111</v>
      </c>
      <c r="AA1113">
        <f t="shared" si="241"/>
        <v>112</v>
      </c>
      <c r="AB1113" t="str">
        <f>IFERROR(IF(MATCH($AA1113,$O:$O,0)&gt;0,"{",0),"")</f>
        <v>{</v>
      </c>
    </row>
    <row r="1114" spans="26:28" x14ac:dyDescent="0.25">
      <c r="Z1114">
        <v>1112</v>
      </c>
      <c r="AA1114" t="str">
        <f t="shared" si="241"/>
        <v/>
      </c>
      <c r="AB1114" t="str">
        <f>IFERROR(IF(MATCH($AA1113,$O:$O,0)&gt;0,CONCATENATE("id_articulo: ",$AA1113,","),0),"")</f>
        <v>id_articulo: 112,</v>
      </c>
    </row>
    <row r="1115" spans="26:28" x14ac:dyDescent="0.25">
      <c r="Z1115">
        <v>1113</v>
      </c>
      <c r="AA1115" t="str">
        <f t="shared" si="241"/>
        <v/>
      </c>
      <c r="AB1115" t="str">
        <f>IFERROR(IF(MATCH($AA1113,$O:$O,0)&gt;0,CONCATENATE("nombre: '",INDEX($P:$P,MATCH($AA1113,$O:$O,0)),"',"),0),"")</f>
        <v>nombre: 'Colgante Bruja Fantasma Halloween',</v>
      </c>
    </row>
    <row r="1116" spans="26:28" x14ac:dyDescent="0.25">
      <c r="Z1116">
        <v>1114</v>
      </c>
      <c r="AA1116" t="str">
        <f t="shared" si="241"/>
        <v/>
      </c>
      <c r="AB1116" t="str">
        <f>IFERROR(IF(MATCH($AA1113,$O:$O,0)&gt;0,CONCATENATE("descripcion: '",INDEX($Q:$Q,MATCH($AA1113,$O:$O,0)),"',"),0),"")</f>
        <v>descripcion: 'Adorno colgante de Halloween festivo - Perfecto para decoraciones interiores.',</v>
      </c>
    </row>
    <row r="1117" spans="26:28" x14ac:dyDescent="0.25">
      <c r="Z1117">
        <v>1115</v>
      </c>
      <c r="AA1117" t="str">
        <f t="shared" si="241"/>
        <v/>
      </c>
      <c r="AB1117" t="str">
        <f>IFERROR(IF(MATCH($AA1113,$O:$O,0)&gt;0,CONCATENATE("descripcion_larga: '",INDEX($R:$R,MATCH($AA1113,$O:$O,0)),"',"),0),"")</f>
        <v>descripcion_larga: '0',</v>
      </c>
    </row>
    <row r="1118" spans="26:28" x14ac:dyDescent="0.25">
      <c r="Z1118">
        <v>1116</v>
      </c>
      <c r="AA1118" t="str">
        <f t="shared" si="241"/>
        <v/>
      </c>
      <c r="AB1118" t="str">
        <f>IFERROR(IF(MATCH($AA1113,$O:$O,0)&gt;0,CONCATENATE("id_categoria: '",INDEX($U:$U,MATCH($AA1113,$O:$O,0)),"',"),0),"")</f>
        <v>id_categoria: '6',</v>
      </c>
    </row>
    <row r="1119" spans="26:28" x14ac:dyDescent="0.25">
      <c r="Z1119">
        <v>1117</v>
      </c>
      <c r="AA1119" t="str">
        <f t="shared" si="241"/>
        <v/>
      </c>
      <c r="AB1119" t="str">
        <f>IFERROR(IF(MATCH($AA1113,$O:$O,0)&gt;0,CONCATENATE("id_subcategoria: '",INDEX($V:$V,MATCH($AA1113,$O:$O,0)),"',"),0),"")</f>
        <v>id_subcategoria: '30',</v>
      </c>
    </row>
    <row r="1120" spans="26:28" x14ac:dyDescent="0.25">
      <c r="Z1120">
        <v>1118</v>
      </c>
      <c r="AA1120" t="str">
        <f t="shared" si="241"/>
        <v/>
      </c>
      <c r="AB1120" t="str">
        <f>IFERROR(IF(MATCH($AA1113,$O:$O,0)&gt;0,CONCATENATE("precio: ",INDEX($W:$W,MATCH($AA1113,$O:$O,0)),","),0),"")</f>
        <v>precio: 3600,</v>
      </c>
    </row>
    <row r="1121" spans="26:28" x14ac:dyDescent="0.25">
      <c r="Z1121">
        <v>1119</v>
      </c>
      <c r="AA1121" t="str">
        <f t="shared" si="241"/>
        <v/>
      </c>
      <c r="AB1121" t="str">
        <f>IFERROR(IF(MATCH($AA1113,$O:$O,0)&gt;0,CONCATENATE("disponible: ",INDEX($X:$X,MATCH($AA1113,$O:$O,0)),","),0),"")</f>
        <v>disponible: 'si',</v>
      </c>
    </row>
    <row r="1122" spans="26:28" x14ac:dyDescent="0.25">
      <c r="Z1122">
        <v>1120</v>
      </c>
      <c r="AA1122" t="str">
        <f t="shared" si="241"/>
        <v/>
      </c>
      <c r="AB1122" t="str">
        <f>IFERROR(IF(MATCH($AA1113,$O:$O,0)&gt;0,"},",0),"")</f>
        <v>},</v>
      </c>
    </row>
    <row r="1123" spans="26:28" x14ac:dyDescent="0.25">
      <c r="Z1123">
        <v>1121</v>
      </c>
      <c r="AA1123">
        <f t="shared" si="241"/>
        <v>113</v>
      </c>
      <c r="AB1123" t="str">
        <f>IFERROR(IF(MATCH($AA1123,$O:$O,0)&gt;0,"{",0),"")</f>
        <v>{</v>
      </c>
    </row>
    <row r="1124" spans="26:28" x14ac:dyDescent="0.25">
      <c r="Z1124">
        <v>1122</v>
      </c>
      <c r="AA1124" t="str">
        <f t="shared" si="241"/>
        <v/>
      </c>
      <c r="AB1124" t="str">
        <f>IFERROR(IF(MATCH($AA1123,$O:$O,0)&gt;0,CONCATENATE("id_articulo: ",$AA1123,","),0),"")</f>
        <v>id_articulo: 113,</v>
      </c>
    </row>
    <row r="1125" spans="26:28" x14ac:dyDescent="0.25">
      <c r="Z1125">
        <v>1123</v>
      </c>
      <c r="AA1125" t="str">
        <f t="shared" si="241"/>
        <v/>
      </c>
      <c r="AB1125" t="str">
        <f>IFERROR(IF(MATCH($AA1123,$O:$O,0)&gt;0,CONCATENATE("nombre: '",INDEX($P:$P,MATCH($AA1123,$O:$O,0)),"',"),0),"")</f>
        <v>nombre: 'Colgante Bruja Murciélago Halloween',</v>
      </c>
    </row>
    <row r="1126" spans="26:28" x14ac:dyDescent="0.25">
      <c r="Z1126">
        <v>1124</v>
      </c>
      <c r="AA1126" t="str">
        <f t="shared" si="241"/>
        <v/>
      </c>
      <c r="AB1126" t="str">
        <f>IFERROR(IF(MATCH($AA1123,$O:$O,0)&gt;0,CONCATENATE("descripcion: '",INDEX($Q:$Q,MATCH($AA1123,$O:$O,0)),"',"),0),"")</f>
        <v>descripcion: 'Adorno colgante de Halloween festivo - Perfecto para decoraciones interiores.',</v>
      </c>
    </row>
    <row r="1127" spans="26:28" x14ac:dyDescent="0.25">
      <c r="Z1127">
        <v>1125</v>
      </c>
      <c r="AA1127" t="str">
        <f t="shared" si="241"/>
        <v/>
      </c>
      <c r="AB1127" t="str">
        <f>IFERROR(IF(MATCH($AA1123,$O:$O,0)&gt;0,CONCATENATE("descripcion_larga: '",INDEX($R:$R,MATCH($AA1123,$O:$O,0)),"',"),0),"")</f>
        <v>descripcion_larga: '0',</v>
      </c>
    </row>
    <row r="1128" spans="26:28" x14ac:dyDescent="0.25">
      <c r="Z1128">
        <v>1126</v>
      </c>
      <c r="AA1128" t="str">
        <f t="shared" si="241"/>
        <v/>
      </c>
      <c r="AB1128" t="str">
        <f>IFERROR(IF(MATCH($AA1123,$O:$O,0)&gt;0,CONCATENATE("id_categoria: '",INDEX($U:$U,MATCH($AA1123,$O:$O,0)),"',"),0),"")</f>
        <v>id_categoria: '6',</v>
      </c>
    </row>
    <row r="1129" spans="26:28" x14ac:dyDescent="0.25">
      <c r="Z1129">
        <v>1127</v>
      </c>
      <c r="AA1129" t="str">
        <f t="shared" si="241"/>
        <v/>
      </c>
      <c r="AB1129" t="str">
        <f>IFERROR(IF(MATCH($AA1123,$O:$O,0)&gt;0,CONCATENATE("id_subcategoria: '",INDEX($V:$V,MATCH($AA1123,$O:$O,0)),"',"),0),"")</f>
        <v>id_subcategoria: '30',</v>
      </c>
    </row>
    <row r="1130" spans="26:28" x14ac:dyDescent="0.25">
      <c r="Z1130">
        <v>1128</v>
      </c>
      <c r="AA1130" t="str">
        <f t="shared" si="241"/>
        <v/>
      </c>
      <c r="AB1130" t="str">
        <f>IFERROR(IF(MATCH($AA1123,$O:$O,0)&gt;0,CONCATENATE("precio: ",INDEX($W:$W,MATCH($AA1123,$O:$O,0)),","),0),"")</f>
        <v>precio: 3600,</v>
      </c>
    </row>
    <row r="1131" spans="26:28" x14ac:dyDescent="0.25">
      <c r="Z1131">
        <v>1129</v>
      </c>
      <c r="AA1131" t="str">
        <f t="shared" si="241"/>
        <v/>
      </c>
      <c r="AB1131" t="str">
        <f>IFERROR(IF(MATCH($AA1123,$O:$O,0)&gt;0,CONCATENATE("disponible: ",INDEX($X:$X,MATCH($AA1123,$O:$O,0)),","),0),"")</f>
        <v>disponible: 'si',</v>
      </c>
    </row>
    <row r="1132" spans="26:28" x14ac:dyDescent="0.25">
      <c r="Z1132">
        <v>1130</v>
      </c>
      <c r="AA1132" t="str">
        <f t="shared" si="241"/>
        <v/>
      </c>
      <c r="AB1132" t="str">
        <f>IFERROR(IF(MATCH($AA1123,$O:$O,0)&gt;0,"},",0),"")</f>
        <v>},</v>
      </c>
    </row>
    <row r="1133" spans="26:28" x14ac:dyDescent="0.25">
      <c r="Z1133">
        <v>1131</v>
      </c>
      <c r="AA1133">
        <f t="shared" si="241"/>
        <v>114</v>
      </c>
      <c r="AB1133" t="str">
        <f>IFERROR(IF(MATCH($AA1133,$O:$O,0)&gt;0,"{",0),"")</f>
        <v>{</v>
      </c>
    </row>
    <row r="1134" spans="26:28" x14ac:dyDescent="0.25">
      <c r="Z1134">
        <v>1132</v>
      </c>
      <c r="AA1134" t="str">
        <f t="shared" si="241"/>
        <v/>
      </c>
      <c r="AB1134" t="str">
        <f>IFERROR(IF(MATCH($AA1133,$O:$O,0)&gt;0,CONCATENATE("id_articulo: ",$AA1133,","),0),"")</f>
        <v>id_articulo: 114,</v>
      </c>
    </row>
    <row r="1135" spans="26:28" x14ac:dyDescent="0.25">
      <c r="Z1135">
        <v>1133</v>
      </c>
      <c r="AA1135" t="str">
        <f t="shared" si="241"/>
        <v/>
      </c>
      <c r="AB1135" t="str">
        <f>IFERROR(IF(MATCH($AA1133,$O:$O,0)&gt;0,CONCATENATE("nombre: '",INDEX($P:$P,MATCH($AA1133,$O:$O,0)),"',"),0),"")</f>
        <v>nombre: 'Colgante Bruja Calabaza Halloween',</v>
      </c>
    </row>
    <row r="1136" spans="26:28" x14ac:dyDescent="0.25">
      <c r="Z1136">
        <v>1134</v>
      </c>
      <c r="AA1136" t="str">
        <f t="shared" si="241"/>
        <v/>
      </c>
      <c r="AB1136" t="str">
        <f>IFERROR(IF(MATCH($AA1133,$O:$O,0)&gt;0,CONCATENATE("descripcion: '",INDEX($Q:$Q,MATCH($AA1133,$O:$O,0)),"',"),0),"")</f>
        <v>descripcion: 'Adorno colgante de Halloween festivo - Perfecto para decoraciones interiores.',</v>
      </c>
    </row>
    <row r="1137" spans="26:28" x14ac:dyDescent="0.25">
      <c r="Z1137">
        <v>1135</v>
      </c>
      <c r="AA1137" t="str">
        <f t="shared" si="241"/>
        <v/>
      </c>
      <c r="AB1137" t="str">
        <f>IFERROR(IF(MATCH($AA1133,$O:$O,0)&gt;0,CONCATENATE("descripcion_larga: '",INDEX($R:$R,MATCH($AA1133,$O:$O,0)),"',"),0),"")</f>
        <v>descripcion_larga: '0',</v>
      </c>
    </row>
    <row r="1138" spans="26:28" x14ac:dyDescent="0.25">
      <c r="Z1138">
        <v>1136</v>
      </c>
      <c r="AA1138" t="str">
        <f t="shared" si="241"/>
        <v/>
      </c>
      <c r="AB1138" t="str">
        <f>IFERROR(IF(MATCH($AA1133,$O:$O,0)&gt;0,CONCATENATE("id_categoria: '",INDEX($U:$U,MATCH($AA1133,$O:$O,0)),"',"),0),"")</f>
        <v>id_categoria: '6',</v>
      </c>
    </row>
    <row r="1139" spans="26:28" x14ac:dyDescent="0.25">
      <c r="Z1139">
        <v>1137</v>
      </c>
      <c r="AA1139" t="str">
        <f t="shared" si="241"/>
        <v/>
      </c>
      <c r="AB1139" t="str">
        <f>IFERROR(IF(MATCH($AA1133,$O:$O,0)&gt;0,CONCATENATE("id_subcategoria: '",INDEX($V:$V,MATCH($AA1133,$O:$O,0)),"',"),0),"")</f>
        <v>id_subcategoria: '30',</v>
      </c>
    </row>
    <row r="1140" spans="26:28" x14ac:dyDescent="0.25">
      <c r="Z1140">
        <v>1138</v>
      </c>
      <c r="AA1140" t="str">
        <f t="shared" si="241"/>
        <v/>
      </c>
      <c r="AB1140" t="str">
        <f>IFERROR(IF(MATCH($AA1133,$O:$O,0)&gt;0,CONCATENATE("precio: ",INDEX($W:$W,MATCH($AA1133,$O:$O,0)),","),0),"")</f>
        <v>precio: 3600,</v>
      </c>
    </row>
    <row r="1141" spans="26:28" x14ac:dyDescent="0.25">
      <c r="Z1141">
        <v>1139</v>
      </c>
      <c r="AA1141" t="str">
        <f t="shared" si="241"/>
        <v/>
      </c>
      <c r="AB1141" t="str">
        <f>IFERROR(IF(MATCH($AA1133,$O:$O,0)&gt;0,CONCATENATE("disponible: ",INDEX($X:$X,MATCH($AA1133,$O:$O,0)),","),0),"")</f>
        <v>disponible: 'si',</v>
      </c>
    </row>
    <row r="1142" spans="26:28" x14ac:dyDescent="0.25">
      <c r="Z1142">
        <v>1140</v>
      </c>
      <c r="AA1142" t="str">
        <f t="shared" si="241"/>
        <v/>
      </c>
      <c r="AB1142" t="str">
        <f>IFERROR(IF(MATCH($AA1133,$O:$O,0)&gt;0,"},",0),"")</f>
        <v>},</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2" activePane="bottomLeft" state="frozen"/>
      <selection pane="bottomLeft" activeCell="D14" sqref="D14"/>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IF(C170="","",INDEX(ARTICULOS!$O:$O,MATCH($C170,ARTICULOS!$P:$P,0)))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IF(C171="","",INDEX(ARTICULOS!$O:$O,MATCH($C171,ARTICULOS!$P:$P,0)))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IF(C172="","",INDEX(ARTICULOS!$O:$O,MATCH($C172,ARTICULOS!$P:$P,0)))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IF(C173="","",INDEX(ARTICULOS!$O:$O,MATCH($C173,ARTICULOS!$P:$P,0)))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IF(C174="","",INDEX(ARTICULOS!$O:$O,MATCH($C174,ARTICULOS!$P:$P,0)))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IF(C175="","",INDEX(ARTICULOS!$O:$O,MATCH($C175,ARTICULOS!$P:$P,0)))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IF(C176="","",INDEX(ARTICULOS!$O:$O,MATCH($C176,ARTICULOS!$P:$P,0)))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IF(C177="","",INDEX(ARTICULOS!$O:$O,MATCH($C177,ARTICULOS!$P:$P,0)))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IF(C178="","",INDEX(ARTICULOS!$O:$O,MATCH($C178,ARTICULOS!$P:$P,0)))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IF(C179="","",INDEX(ARTICULOS!$O:$O,MATCH($C179,ARTICULOS!$P:$P,0)))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IF(C180="","",INDEX(ARTICULOS!$O:$O,MATCH($C180,ARTICULOS!$P:$P,0)))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IF(C181="","",INDEX(ARTICULOS!$O:$O,MATCH($C181,ARTICULOS!$P:$P,0)))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IF(C182="","",INDEX(ARTICULOS!$O:$O,MATCH($C182,ARTICULOS!$P:$P,0)))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IF(C183="","",INDEX(ARTICULOS!$O:$O,MATCH($C183,ARTICULOS!$P:$P,0)))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IF(C184="","",INDEX(ARTICULOS!$O:$O,MATCH($C184,ARTICULOS!$P:$P,0)))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IF(C185="","",INDEX(ARTICULOS!$O:$O,MATCH($C185,ARTICULOS!$P:$P,0)))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IF(C186="","",INDEX(ARTICULOS!$O:$O,MATCH($C186,ARTICULOS!$P:$P,0)))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IF(C187="","",INDEX(ARTICULOS!$O:$O,MATCH($C187,ARTICULOS!$P:$P,0)))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IF(C188="","",INDEX(ARTICULOS!$O:$O,MATCH($C188,ARTICULOS!$P:$P,0)))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IF(C189="","",INDEX(ARTICULOS!$O:$O,MATCH($C189,ARTICULOS!$P:$P,0)))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IF(C190="","",INDEX(ARTICULOS!$O:$O,MATCH($C190,ARTICULOS!$P:$P,0)))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IF(C191="","",INDEX(ARTICULOS!$O:$O,MATCH($C191,ARTICULOS!$P:$P,0)))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IF(C192="","",INDEX(ARTICULOS!$O:$O,MATCH($C192,ARTICULOS!$P:$P,0)))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IF(C193="","",INDEX(ARTICULOS!$O:$O,MATCH($C193,ARTICULOS!$P:$P,0)))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IF(C194="","",INDEX(ARTICULOS!$O:$O,MATCH($C194,ARTICULOS!$P:$P,0)))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IF(C195="","",INDEX(ARTICULOS!$O:$O,MATCH($C195,ARTICULOS!$P:$P,0)))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IF(C196="","",INDEX(ARTICULOS!$O:$O,MATCH($C196,ARTICULOS!$P:$P,0)))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IF(C197="","",INDEX(ARTICULOS!$O:$O,MATCH($C197,ARTICULOS!$P:$P,0)))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IF(C198="","",INDEX(ARTICULOS!$O:$O,MATCH($C198,ARTICULOS!$P:$P,0)))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IF(C199="","",INDEX(ARTICULOS!$O:$O,MATCH($C199,ARTICULOS!$P:$P,0)))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IF(C200="","",INDEX(ARTICULOS!$O:$O,MATCH($C200,ARTICULOS!$P:$P,0)))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IF(C201="","",INDEX(ARTICULOS!$O:$O,MATCH($C201,ARTICULOS!$P:$P,0)))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IF(C202="","",INDEX(ARTICULOS!$O:$O,MATCH($C202,ARTICULOS!$P:$P,0)))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IF(C203="","",INDEX(ARTICULOS!$O:$O,MATCH($C203,ARTICULOS!$P:$P,0)))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IF(C204="","",INDEX(ARTICULOS!$O:$O,MATCH($C204,ARTICULOS!$P:$P,0)))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IF(C205="","",INDEX(ARTICULOS!$O:$O,MATCH($C205,ARTICULOS!$P:$P,0)))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IF(C206="","",INDEX(ARTICULOS!$O:$O,MATCH($C206,ARTICULOS!$P:$P,0)))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IF(C207="","",INDEX(ARTICULOS!$O:$O,MATCH($C207,ARTICULOS!$P:$P,0)))</f>
        <v>112</v>
      </c>
      <c r="F207" t="str">
        <f t="shared" si="3"/>
        <v>{ id_imagen: 206,id_articulo: 112,url: require('../images/articulos/061/27_5.jpg')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2024-10-27T21:28:36Z</dcterms:modified>
</cp:coreProperties>
</file>