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ACC793D7-B87C-4908-B79A-15B433A8743A}"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3" i="5" l="1"/>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AA1814" i="3"/>
  <c r="AA1815" i="3"/>
  <c r="AA1816" i="3"/>
  <c r="AA1817" i="3"/>
  <c r="AA1818" i="3"/>
  <c r="AA1819" i="3"/>
  <c r="AA1820" i="3"/>
  <c r="AA1821" i="3"/>
  <c r="AA1822" i="3"/>
  <c r="AA1823" i="3"/>
  <c r="AA1824" i="3"/>
  <c r="AA1825" i="3"/>
  <c r="AA1826" i="3"/>
  <c r="AA1827" i="3"/>
  <c r="AA1828" i="3"/>
  <c r="AA1829" i="3"/>
  <c r="AA1830" i="3"/>
  <c r="AA1831" i="3"/>
  <c r="AA1832" i="3"/>
  <c r="AA1833" i="3"/>
  <c r="AA1834" i="3"/>
  <c r="AA1835" i="3"/>
  <c r="AA1836" i="3"/>
  <c r="AA1837" i="3"/>
  <c r="AA1838" i="3"/>
  <c r="AA1839" i="3"/>
  <c r="AA1840" i="3"/>
  <c r="AA1841" i="3"/>
  <c r="AA1842" i="3"/>
  <c r="AA1843" i="3"/>
  <c r="AA1844" i="3"/>
  <c r="AA1845" i="3"/>
  <c r="AA1846" i="3"/>
  <c r="AA1847" i="3"/>
  <c r="AA1848" i="3"/>
  <c r="AA1849" i="3"/>
  <c r="AA1850" i="3"/>
  <c r="AA1851" i="3"/>
  <c r="AA1852" i="3"/>
  <c r="AA1853" i="3"/>
  <c r="AA1854" i="3"/>
  <c r="AA1855" i="3"/>
  <c r="AA1856" i="3"/>
  <c r="AA1857" i="3"/>
  <c r="AA1858" i="3"/>
  <c r="AA1859" i="3"/>
  <c r="AA1860" i="3"/>
  <c r="AA1861" i="3"/>
  <c r="AA1862" i="3"/>
  <c r="AA1863" i="3"/>
  <c r="AA1864" i="3"/>
  <c r="AA1865" i="3"/>
  <c r="AA1866" i="3"/>
  <c r="AA1867" i="3"/>
  <c r="AA1868" i="3"/>
  <c r="AA1869" i="3"/>
  <c r="AA1870" i="3"/>
  <c r="AA1871" i="3"/>
  <c r="AA1872" i="3"/>
  <c r="AA1873" i="3"/>
  <c r="AA1874" i="3"/>
  <c r="AA1875" i="3"/>
  <c r="AA1876" i="3"/>
  <c r="AA1877" i="3"/>
  <c r="AA1878" i="3"/>
  <c r="AA1879" i="3"/>
  <c r="AA1880" i="3"/>
  <c r="AA1881" i="3"/>
  <c r="AA1882" i="3"/>
  <c r="AA1883" i="3"/>
  <c r="AA1884" i="3"/>
  <c r="AA1885" i="3"/>
  <c r="AA1886" i="3"/>
  <c r="AA1887" i="3"/>
  <c r="AA1888" i="3"/>
  <c r="AA1889" i="3"/>
  <c r="AA1890" i="3"/>
  <c r="AA1891" i="3"/>
  <c r="AA1892" i="3"/>
  <c r="AA1893" i="3"/>
  <c r="AA1894" i="3"/>
  <c r="AA1895" i="3"/>
  <c r="AA1896" i="3"/>
  <c r="AA1897" i="3"/>
  <c r="AA1898" i="3"/>
  <c r="AA1899" i="3"/>
  <c r="AA1900" i="3"/>
  <c r="AA1901" i="3"/>
  <c r="AA1902" i="3"/>
  <c r="AA1903" i="3"/>
  <c r="AA1904" i="3"/>
  <c r="AA1905" i="3"/>
  <c r="AA1906" i="3"/>
  <c r="AA1907" i="3"/>
  <c r="AA1908" i="3"/>
  <c r="AA1909" i="3"/>
  <c r="AA1910" i="3"/>
  <c r="AA1911" i="3"/>
  <c r="AA1912" i="3"/>
  <c r="AA1913" i="3"/>
  <c r="AA1914" i="3"/>
  <c r="AA1915" i="3"/>
  <c r="AA1916" i="3"/>
  <c r="AA1917" i="3"/>
  <c r="AA1918" i="3"/>
  <c r="AA1919" i="3"/>
  <c r="AA1920" i="3"/>
  <c r="AA1921" i="3"/>
  <c r="AA1922" i="3"/>
  <c r="AA1923" i="3"/>
  <c r="AA1924" i="3"/>
  <c r="AA1925" i="3"/>
  <c r="AA1926" i="3"/>
  <c r="AA1927" i="3"/>
  <c r="AA1928" i="3"/>
  <c r="AA1929" i="3"/>
  <c r="AA1930" i="3"/>
  <c r="AA1931" i="3"/>
  <c r="AA1932" i="3"/>
  <c r="AA1933" i="3"/>
  <c r="AA1934" i="3"/>
  <c r="AA1935" i="3"/>
  <c r="AA1936" i="3"/>
  <c r="AA1937" i="3"/>
  <c r="AA1938" i="3"/>
  <c r="AA1939" i="3"/>
  <c r="AA1940" i="3"/>
  <c r="AA1941" i="3"/>
  <c r="AA1942" i="3"/>
  <c r="AA1943" i="3"/>
  <c r="AA1944" i="3"/>
  <c r="AA1945" i="3"/>
  <c r="AA1946" i="3"/>
  <c r="AA1947" i="3"/>
  <c r="AA1948" i="3"/>
  <c r="AA1949" i="3"/>
  <c r="AA1950" i="3"/>
  <c r="AA1951" i="3"/>
  <c r="AA1952" i="3"/>
  <c r="AA1953" i="3"/>
  <c r="AA1954" i="3"/>
  <c r="AA1955" i="3"/>
  <c r="AA1956" i="3"/>
  <c r="AA1957" i="3"/>
  <c r="AA1958" i="3"/>
  <c r="AA1959" i="3"/>
  <c r="AA1960" i="3"/>
  <c r="AA1961" i="3"/>
  <c r="AA1962" i="3"/>
  <c r="AA1963" i="3"/>
  <c r="AA1964" i="3"/>
  <c r="AA1965" i="3"/>
  <c r="AA1966" i="3"/>
  <c r="AA1967" i="3"/>
  <c r="AA1968" i="3"/>
  <c r="AA1969" i="3"/>
  <c r="AA1970" i="3"/>
  <c r="AA1971" i="3"/>
  <c r="AA1972" i="3"/>
  <c r="AA1973" i="3"/>
  <c r="AA1974" i="3"/>
  <c r="AA1975" i="3"/>
  <c r="AA1976" i="3"/>
  <c r="AA1977" i="3"/>
  <c r="AA1978" i="3"/>
  <c r="AA1979" i="3"/>
  <c r="AA1980" i="3"/>
  <c r="AA1981" i="3"/>
  <c r="AA1982" i="3"/>
  <c r="AA1983" i="3"/>
  <c r="AA1984" i="3"/>
  <c r="AA1985" i="3"/>
  <c r="AA1986" i="3"/>
  <c r="AA1987" i="3"/>
  <c r="AA1988" i="3"/>
  <c r="AA1989" i="3"/>
  <c r="AA1990" i="3"/>
  <c r="AA1991" i="3"/>
  <c r="AA1992" i="3"/>
  <c r="AA1993" i="3"/>
  <c r="AA1994" i="3"/>
  <c r="AA1995" i="3"/>
  <c r="AA1996" i="3"/>
  <c r="AA1997" i="3"/>
  <c r="AA1998" i="3"/>
  <c r="AA1999" i="3"/>
  <c r="AA2000" i="3"/>
  <c r="AA1002" i="3"/>
  <c r="AA984" i="3"/>
  <c r="AA985" i="3"/>
  <c r="AA986" i="3"/>
  <c r="AA987" i="3"/>
  <c r="AA988" i="3"/>
  <c r="AA989" i="3"/>
  <c r="AA990" i="3"/>
  <c r="AA991" i="3"/>
  <c r="AA992" i="3"/>
  <c r="AA993" i="3"/>
  <c r="AA994" i="3"/>
  <c r="AA995" i="3"/>
  <c r="AA996" i="3"/>
  <c r="AA997" i="3"/>
  <c r="AA998" i="3"/>
  <c r="AA999" i="3"/>
  <c r="AA1000" i="3"/>
  <c r="AA1001" i="3"/>
  <c r="B120" i="5"/>
  <c r="B192" i="5"/>
  <c r="A193" i="5"/>
  <c r="F193" i="5" s="1"/>
  <c r="B193" i="5"/>
  <c r="A194" i="5"/>
  <c r="F194" i="5" s="1"/>
  <c r="B194" i="5"/>
  <c r="B195" i="5"/>
  <c r="B196" i="5"/>
  <c r="B197"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6" i="5"/>
  <c r="B67" i="5"/>
  <c r="B68" i="5"/>
  <c r="B69" i="5"/>
  <c r="B70" i="5"/>
  <c r="B93"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4" i="3"/>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61" i="3"/>
  <c r="B62" i="3"/>
  <c r="B63" i="3"/>
  <c r="B64" i="3"/>
  <c r="B65" i="3"/>
  <c r="B66" i="3"/>
  <c r="B68" i="3"/>
  <c r="B70" i="3"/>
  <c r="B71" i="3"/>
  <c r="B72" i="3"/>
  <c r="B74" i="3"/>
  <c r="B75" i="3"/>
  <c r="B76" i="3"/>
  <c r="B78" i="3"/>
  <c r="B79" i="3"/>
  <c r="B80"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G45" i="3"/>
  <c r="AK45" i="3" s="1"/>
  <c r="AG46" i="3"/>
  <c r="AK46" i="3" s="1"/>
  <c r="AG47" i="3"/>
  <c r="AK47" i="3" s="1"/>
  <c r="AG48" i="3"/>
  <c r="AK48" i="3" s="1"/>
  <c r="AG54" i="3"/>
  <c r="AK54" i="3" s="1"/>
  <c r="AG56" i="3"/>
  <c r="AK56" i="3" s="1"/>
  <c r="AH56" i="3"/>
  <c r="AL56" i="3" s="1"/>
  <c r="AG57" i="3"/>
  <c r="AK57" i="3" s="1"/>
  <c r="AH57" i="3"/>
  <c r="AL57" i="3" s="1"/>
  <c r="AG58" i="3"/>
  <c r="AK58" i="3" s="1"/>
  <c r="AH58" i="3"/>
  <c r="AL58" i="3" s="1"/>
  <c r="AG59" i="3"/>
  <c r="AK59" i="3" s="1"/>
  <c r="AH59" i="3"/>
  <c r="AL59" i="3" s="1"/>
  <c r="AG60" i="3"/>
  <c r="AK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5" i="3"/>
  <c r="AK85" i="3" s="1"/>
  <c r="AH85" i="3"/>
  <c r="AL85" i="3" s="1"/>
  <c r="AG86" i="3"/>
  <c r="AK86" i="3" s="1"/>
  <c r="AH86" i="3"/>
  <c r="AL86" i="3" s="1"/>
  <c r="AG93" i="3"/>
  <c r="AK93" i="3" s="1"/>
  <c r="AG98" i="3"/>
  <c r="AK98" i="3" s="1"/>
  <c r="AG99" i="3"/>
  <c r="AK99" i="3" s="1"/>
  <c r="AG100" i="3"/>
  <c r="AK100" i="3" s="1"/>
  <c r="AG101" i="3"/>
  <c r="AK101" i="3" s="1"/>
  <c r="AG102" i="3"/>
  <c r="AK102" i="3" s="1"/>
  <c r="AG103" i="3"/>
  <c r="AK103" i="3" s="1"/>
  <c r="AG104" i="3"/>
  <c r="AK104" i="3" s="1"/>
  <c r="AG105" i="3"/>
  <c r="AK105" i="3" s="1"/>
  <c r="AG107" i="3"/>
  <c r="AK107" i="3" s="1"/>
  <c r="AG108" i="3"/>
  <c r="AK108" i="3" s="1"/>
  <c r="AG109" i="3"/>
  <c r="AK109" i="3" s="1"/>
  <c r="AG110" i="3"/>
  <c r="AK110" i="3" s="1"/>
  <c r="AG111" i="3"/>
  <c r="AK111" i="3" s="1"/>
  <c r="AG112" i="3"/>
  <c r="AK112" i="3" s="1"/>
  <c r="AG113" i="3"/>
  <c r="AK113" i="3" s="1"/>
  <c r="AG114" i="3"/>
  <c r="AK114" i="3" s="1"/>
  <c r="AG115" i="3"/>
  <c r="AK115" i="3" s="1"/>
  <c r="AG116" i="3"/>
  <c r="AK116" i="3" s="1"/>
  <c r="AG117" i="3"/>
  <c r="AK117" i="3" s="1"/>
  <c r="AG118" i="3"/>
  <c r="AK118" i="3" s="1"/>
  <c r="AG119" i="3"/>
  <c r="AK119" i="3" s="1"/>
  <c r="AG120" i="3"/>
  <c r="AK120" i="3" s="1"/>
  <c r="AG121" i="3"/>
  <c r="AK121" i="3" s="1"/>
  <c r="AH132" i="3"/>
  <c r="AL132" i="3" s="1"/>
  <c r="AH133" i="3"/>
  <c r="AL133" i="3" s="1"/>
  <c r="AH135" i="3"/>
  <c r="AL135" i="3" s="1"/>
  <c r="AH139" i="3"/>
  <c r="AL139"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A195" i="5" l="1"/>
  <c r="D2" i="2"/>
  <c r="A3" i="2"/>
  <c r="AH11" i="3"/>
  <c r="AL11" i="3" s="1"/>
  <c r="A5" i="4"/>
  <c r="M3" i="3"/>
  <c r="O928" i="3"/>
  <c r="X928" i="3" s="1"/>
  <c r="M6" i="3"/>
  <c r="M17" i="3"/>
  <c r="M5" i="3"/>
  <c r="A4" i="5"/>
  <c r="A3" i="5"/>
  <c r="AM225" i="3"/>
  <c r="O976" i="3"/>
  <c r="X976" i="3" s="1"/>
  <c r="O880" i="3"/>
  <c r="X880" i="3" s="1"/>
  <c r="O496" i="3"/>
  <c r="X496" i="3" s="1"/>
  <c r="O448" i="3"/>
  <c r="X448" i="3" s="1"/>
  <c r="O352" i="3"/>
  <c r="X352" i="3" s="1"/>
  <c r="O304" i="3"/>
  <c r="X304" i="3" s="1"/>
  <c r="AM165" i="3"/>
  <c r="O400" i="3"/>
  <c r="X400" i="3" s="1"/>
  <c r="O256" i="3"/>
  <c r="X256" i="3" s="1"/>
  <c r="O784" i="3"/>
  <c r="X784" i="3" s="1"/>
  <c r="O208" i="3"/>
  <c r="X208" i="3" s="1"/>
  <c r="O832" i="3"/>
  <c r="X832" i="3" s="1"/>
  <c r="O164" i="3"/>
  <c r="X164" i="3" s="1"/>
  <c r="O736" i="3"/>
  <c r="X736" i="3" s="1"/>
  <c r="O160" i="3"/>
  <c r="X160" i="3" s="1"/>
  <c r="O688" i="3"/>
  <c r="X688"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779" i="3"/>
  <c r="X779" i="3" s="1"/>
  <c r="O443" i="3"/>
  <c r="X443"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532" i="3"/>
  <c r="O532" i="3"/>
  <c r="X532" i="3" s="1"/>
  <c r="AN388" i="3"/>
  <c r="O388" i="3"/>
  <c r="X388" i="3" s="1"/>
  <c r="AN316" i="3"/>
  <c r="O316" i="3"/>
  <c r="X316" i="3" s="1"/>
  <c r="AN244" i="3"/>
  <c r="O244" i="3"/>
  <c r="X24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AN628" i="3"/>
  <c r="O628" i="3"/>
  <c r="X628" i="3" s="1"/>
  <c r="AN580" i="3"/>
  <c r="O580" i="3"/>
  <c r="X580" i="3" s="1"/>
  <c r="AN460" i="3"/>
  <c r="O460" i="3"/>
  <c r="X460" i="3" s="1"/>
  <c r="AN412" i="3"/>
  <c r="O412" i="3"/>
  <c r="X412" i="3" s="1"/>
  <c r="AN196" i="3"/>
  <c r="O196" i="3"/>
  <c r="X196"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AM393" i="3"/>
  <c r="AI417" i="3"/>
  <c r="AI153" i="3"/>
  <c r="A4" i="3"/>
  <c r="AM3" i="3"/>
  <c r="AN3" i="3" s="1"/>
  <c r="B7" i="3"/>
  <c r="AM849" i="3"/>
  <c r="AI873" i="3"/>
  <c r="AI465" i="3"/>
  <c r="AM897" i="3"/>
  <c r="AI645" i="3"/>
  <c r="AM801" i="3"/>
  <c r="AM466" i="3"/>
  <c r="AI286" i="3"/>
  <c r="AM337" i="3"/>
  <c r="AI874" i="3"/>
  <c r="AI171" i="3"/>
  <c r="AM735" i="3"/>
  <c r="AM326" i="3"/>
  <c r="AI399" i="3"/>
  <c r="AM699" i="3"/>
  <c r="AM315" i="3"/>
  <c r="AI387" i="3"/>
  <c r="AM627" i="3"/>
  <c r="AM243" i="3"/>
  <c r="AI351" i="3"/>
  <c r="AM614" i="3"/>
  <c r="AI795" i="3"/>
  <c r="AI327" i="3"/>
  <c r="AM591" i="3"/>
  <c r="AM219" i="3"/>
  <c r="AI675" i="3"/>
  <c r="AI315" i="3"/>
  <c r="AI159" i="3"/>
  <c r="AM579" i="3"/>
  <c r="AM207" i="3"/>
  <c r="AM543" i="3"/>
  <c r="AM171" i="3"/>
  <c r="AI639" i="3"/>
  <c r="AI279" i="3"/>
  <c r="AM471" i="3"/>
  <c r="AI591" i="3"/>
  <c r="AI243" i="3"/>
  <c r="AI543" i="3"/>
  <c r="AI207" i="3"/>
  <c r="AM879" i="3"/>
  <c r="AM435" i="3"/>
  <c r="AI471" i="3"/>
  <c r="AI195" i="3"/>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M700" i="3"/>
  <c r="AM869" i="3"/>
  <c r="AM485" i="3"/>
  <c r="AM305" i="3"/>
  <c r="AI592" i="3"/>
  <c r="AI388" i="3"/>
  <c r="AM665" i="3"/>
  <c r="AM245" i="3"/>
  <c r="AI196" i="3"/>
  <c r="AM664" i="3"/>
  <c r="AM244" i="3"/>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967" i="3"/>
  <c r="AI334" i="3"/>
  <c r="AM613" i="3"/>
  <c r="AM481" i="3"/>
  <c r="AI469" i="3"/>
  <c r="AM973" i="3"/>
  <c r="AI877" i="3"/>
  <c r="AI745" i="3"/>
  <c r="AI217" i="3"/>
  <c r="AI613" i="3"/>
  <c r="AM673" i="3"/>
  <c r="AI701" i="3"/>
  <c r="AM913" i="3"/>
  <c r="AI409" i="3"/>
  <c r="AI817" i="3"/>
  <c r="AI289" i="3"/>
  <c r="AI169" i="3"/>
  <c r="AM169" i="3"/>
  <c r="AI541" i="3"/>
  <c r="AM901" i="3"/>
  <c r="AM845" i="3"/>
  <c r="AM793" i="3"/>
  <c r="AM721" i="3"/>
  <c r="AM601" i="3"/>
  <c r="AM529" i="3"/>
  <c r="AM469" i="3"/>
  <c r="AM217" i="3"/>
  <c r="AI946" i="3"/>
  <c r="AI802" i="3"/>
  <c r="AI737" i="3"/>
  <c r="AI670" i="3"/>
  <c r="AI529" i="3"/>
  <c r="AI397" i="3"/>
  <c r="AI337" i="3"/>
  <c r="AM541" i="3"/>
  <c r="AM661" i="3"/>
  <c r="AI349" i="3"/>
  <c r="AI517" i="3"/>
  <c r="AI277" i="3"/>
  <c r="AI157" i="3"/>
  <c r="AM778" i="3"/>
  <c r="AM706" i="3"/>
  <c r="AM589" i="3"/>
  <c r="AM457" i="3"/>
  <c r="AM394" i="3"/>
  <c r="AM253" i="3"/>
  <c r="AM157" i="3"/>
  <c r="AI649" i="3"/>
  <c r="AI457" i="3"/>
  <c r="AI265" i="3"/>
  <c r="AI601" i="3"/>
  <c r="AM709" i="3"/>
  <c r="AM265" i="3"/>
  <c r="AI205" i="3"/>
  <c r="AM889" i="3"/>
  <c r="AM841" i="3"/>
  <c r="AM649" i="3"/>
  <c r="AM205" i="3"/>
  <c r="AI997" i="3"/>
  <c r="AI925" i="3"/>
  <c r="AI865" i="3"/>
  <c r="AI793" i="3"/>
  <c r="AI721" i="3"/>
  <c r="AI646" i="3"/>
  <c r="AI589" i="3"/>
  <c r="AI385" i="3"/>
  <c r="AI262" i="3"/>
  <c r="AM397" i="3"/>
  <c r="AI733" i="3"/>
  <c r="AM937" i="3"/>
  <c r="AM829" i="3"/>
  <c r="AM769" i="3"/>
  <c r="AM646" i="3"/>
  <c r="AM505" i="3"/>
  <c r="AM445" i="3"/>
  <c r="AM313" i="3"/>
  <c r="AI994" i="3"/>
  <c r="AI922" i="3"/>
  <c r="AI853" i="3"/>
  <c r="AI781" i="3"/>
  <c r="AI581" i="3"/>
  <c r="AI505" i="3"/>
  <c r="AI445" i="3"/>
  <c r="AI373" i="3"/>
  <c r="AI325" i="3"/>
  <c r="AI253" i="3"/>
  <c r="AI193" i="3"/>
  <c r="AM961" i="3"/>
  <c r="AM949" i="3"/>
  <c r="AM781" i="3"/>
  <c r="AM517" i="3"/>
  <c r="AM325" i="3"/>
  <c r="AI937" i="3"/>
  <c r="AI661" i="3"/>
  <c r="AM934" i="3"/>
  <c r="AM877" i="3"/>
  <c r="AM826" i="3"/>
  <c r="AM757" i="3"/>
  <c r="AM701" i="3"/>
  <c r="AM637" i="3"/>
  <c r="AM577" i="3"/>
  <c r="AM442" i="3"/>
  <c r="AM385" i="3"/>
  <c r="AM310" i="3"/>
  <c r="AM202" i="3"/>
  <c r="AI985" i="3"/>
  <c r="AI778" i="3"/>
  <c r="AI709" i="3"/>
  <c r="AI577" i="3"/>
  <c r="AI190" i="3"/>
  <c r="AI673" i="3"/>
  <c r="AM373" i="3"/>
  <c r="AI949" i="3"/>
  <c r="AM997" i="3"/>
  <c r="AM565" i="3"/>
  <c r="AI913" i="3"/>
  <c r="AI493" i="3"/>
  <c r="AI241" i="3"/>
  <c r="AM929" i="3"/>
  <c r="AM865" i="3"/>
  <c r="AM745" i="3"/>
  <c r="AM625" i="3"/>
  <c r="AM553" i="3"/>
  <c r="AM493" i="3"/>
  <c r="AM433" i="3"/>
  <c r="AM301" i="3"/>
  <c r="AM229" i="3"/>
  <c r="AM181" i="3"/>
  <c r="AI970" i="3"/>
  <c r="AI901" i="3"/>
  <c r="AI829" i="3"/>
  <c r="AI769" i="3"/>
  <c r="AI697" i="3"/>
  <c r="AI553" i="3"/>
  <c r="AI490" i="3"/>
  <c r="AI421" i="3"/>
  <c r="AI361" i="3"/>
  <c r="AI313" i="3"/>
  <c r="AI238" i="3"/>
  <c r="AI181" i="3"/>
  <c r="AM277" i="3"/>
  <c r="AM817" i="3"/>
  <c r="AM193" i="3"/>
  <c r="AM985" i="3"/>
  <c r="AM925" i="3"/>
  <c r="AM853" i="3"/>
  <c r="AM805" i="3"/>
  <c r="AM697" i="3"/>
  <c r="AM622" i="3"/>
  <c r="AM490" i="3"/>
  <c r="AM361" i="3"/>
  <c r="AM289" i="3"/>
  <c r="AM178" i="3"/>
  <c r="AI898" i="3"/>
  <c r="AI826" i="3"/>
  <c r="AI637" i="3"/>
  <c r="AI481" i="3"/>
  <c r="AI358" i="3"/>
  <c r="AI310" i="3"/>
  <c r="AM409" i="3"/>
  <c r="AI805" i="3"/>
  <c r="AM754" i="3"/>
  <c r="AM24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I964" i="3"/>
  <c r="AI880" i="3"/>
  <c r="AI843" i="3"/>
  <c r="AI760" i="3"/>
  <c r="AI711" i="3"/>
  <c r="AI640" i="3"/>
  <c r="AI507" i="3"/>
  <c r="AI435" i="3"/>
  <c r="AI280" i="3"/>
  <c r="AI832" i="3"/>
  <c r="AM903" i="3"/>
  <c r="AM867" i="3"/>
  <c r="AM760" i="3"/>
  <c r="AM724" i="3"/>
  <c r="AM652" i="3"/>
  <c r="AM615" i="3"/>
  <c r="AM532" i="3"/>
  <c r="AM351" i="3"/>
  <c r="AM279" i="3"/>
  <c r="AI952" i="3"/>
  <c r="AI916" i="3"/>
  <c r="AI700" i="3"/>
  <c r="AI663" i="3"/>
  <c r="AI628" i="3"/>
  <c r="AI496" i="3"/>
  <c r="AI423" i="3"/>
  <c r="AI268" i="3"/>
  <c r="AI232" i="3"/>
  <c r="AM868" i="3"/>
  <c r="AM280" i="3"/>
  <c r="AM832" i="3"/>
  <c r="AM759" i="3"/>
  <c r="AM723" i="3"/>
  <c r="AM688" i="3"/>
  <c r="AM651" i="3"/>
  <c r="AM568" i="3"/>
  <c r="AM531" i="3"/>
  <c r="AM496" i="3"/>
  <c r="AM460" i="3"/>
  <c r="AM424" i="3"/>
  <c r="AM232" i="3"/>
  <c r="AI988" i="3"/>
  <c r="AI951" i="3"/>
  <c r="AI915" i="3"/>
  <c r="AI784" i="3"/>
  <c r="AI699" i="3"/>
  <c r="AI627" i="3"/>
  <c r="AI532" i="3"/>
  <c r="AI495" i="3"/>
  <c r="AI460" i="3"/>
  <c r="AI376" i="3"/>
  <c r="AI340" i="3"/>
  <c r="AI267" i="3"/>
  <c r="AI231" i="3"/>
  <c r="AM975" i="3"/>
  <c r="AM856" i="3"/>
  <c r="AM831" i="3"/>
  <c r="AM796" i="3"/>
  <c r="AM687" i="3"/>
  <c r="AM567" i="3"/>
  <c r="AM495" i="3"/>
  <c r="AM459" i="3"/>
  <c r="AM423" i="3"/>
  <c r="AM388" i="3"/>
  <c r="AM340" i="3"/>
  <c r="AM231" i="3"/>
  <c r="AI987" i="3"/>
  <c r="AI783" i="3"/>
  <c r="AI652" i="3"/>
  <c r="AI579" i="3"/>
  <c r="AI531" i="3"/>
  <c r="AI459" i="3"/>
  <c r="AI375" i="3"/>
  <c r="AI339" i="3"/>
  <c r="AI304" i="3"/>
  <c r="AM904" i="3"/>
  <c r="AM855" i="3"/>
  <c r="AM795" i="3"/>
  <c r="AM712" i="3"/>
  <c r="AM520" i="3"/>
  <c r="AM387" i="3"/>
  <c r="AM339" i="3"/>
  <c r="AM304" i="3"/>
  <c r="AM268" i="3"/>
  <c r="AM196" i="3"/>
  <c r="AM160" i="3"/>
  <c r="AI904" i="3"/>
  <c r="AI868" i="3"/>
  <c r="AI820" i="3"/>
  <c r="AI736" i="3"/>
  <c r="AI651" i="3"/>
  <c r="AI616" i="3"/>
  <c r="AI303" i="3"/>
  <c r="AI220" i="3"/>
  <c r="AI184" i="3"/>
  <c r="AM964" i="3"/>
  <c r="AM928" i="3"/>
  <c r="AM892" i="3"/>
  <c r="AM748" i="3"/>
  <c r="AM711" i="3"/>
  <c r="AM676" i="3"/>
  <c r="AM640" i="3"/>
  <c r="AM604" i="3"/>
  <c r="AM556" i="3"/>
  <c r="AM519" i="3"/>
  <c r="AM303" i="3"/>
  <c r="AM267" i="3"/>
  <c r="AM195" i="3"/>
  <c r="AM159" i="3"/>
  <c r="AI976" i="3"/>
  <c r="AI940" i="3"/>
  <c r="AI903" i="3"/>
  <c r="AI867" i="3"/>
  <c r="AI819" i="3"/>
  <c r="AI688" i="3"/>
  <c r="AI615" i="3"/>
  <c r="AI568" i="3"/>
  <c r="AI520" i="3"/>
  <c r="AI484" i="3"/>
  <c r="AI412" i="3"/>
  <c r="AI256" i="3"/>
  <c r="AI219" i="3"/>
  <c r="AI183" i="3"/>
  <c r="AM616" i="3"/>
  <c r="AI424" i="3"/>
  <c r="AM963" i="3"/>
  <c r="AM927" i="3"/>
  <c r="AM891" i="3"/>
  <c r="AM820" i="3"/>
  <c r="AM784" i="3"/>
  <c r="AM747" i="3"/>
  <c r="AM675" i="3"/>
  <c r="AM639" i="3"/>
  <c r="AM603" i="3"/>
  <c r="AM555" i="3"/>
  <c r="AM448" i="3"/>
  <c r="AM412" i="3"/>
  <c r="AM376" i="3"/>
  <c r="AI975" i="3"/>
  <c r="AI939" i="3"/>
  <c r="AI687" i="3"/>
  <c r="AI519" i="3"/>
  <c r="AI483" i="3"/>
  <c r="AI448" i="3"/>
  <c r="AI411" i="3"/>
  <c r="AI330" i="3"/>
  <c r="AI292" i="3"/>
  <c r="AI255" i="3"/>
  <c r="AM819" i="3"/>
  <c r="AM783" i="3"/>
  <c r="AM510" i="3"/>
  <c r="AM484" i="3"/>
  <c r="AM447" i="3"/>
  <c r="AM411" i="3"/>
  <c r="AM375" i="3"/>
  <c r="AM328" i="3"/>
  <c r="AM292" i="3"/>
  <c r="AM256" i="3"/>
  <c r="AM184" i="3"/>
  <c r="AI855" i="3"/>
  <c r="AI808" i="3"/>
  <c r="AI772" i="3"/>
  <c r="AI724" i="3"/>
  <c r="AI604" i="3"/>
  <c r="AI556" i="3"/>
  <c r="AI447" i="3"/>
  <c r="AI364" i="3"/>
  <c r="AI291" i="3"/>
  <c r="AM352" i="3"/>
  <c r="AI664" i="3"/>
  <c r="AM952" i="3"/>
  <c r="AM916" i="3"/>
  <c r="AM880" i="3"/>
  <c r="AM736" i="3"/>
  <c r="AM628" i="3"/>
  <c r="AM592" i="3"/>
  <c r="AM483" i="3"/>
  <c r="AM327" i="3"/>
  <c r="AM291" i="3"/>
  <c r="AM255" i="3"/>
  <c r="AM220" i="3"/>
  <c r="AM183" i="3"/>
  <c r="AI928" i="3"/>
  <c r="AI891" i="3"/>
  <c r="AI807" i="3"/>
  <c r="AI771" i="3"/>
  <c r="AI676" i="3"/>
  <c r="AI603" i="3"/>
  <c r="AI555" i="3"/>
  <c r="AI472" i="3"/>
  <c r="AI400" i="3"/>
  <c r="AI363" i="3"/>
  <c r="AI328" i="3"/>
  <c r="AI244" i="3"/>
  <c r="AI208" i="3"/>
  <c r="AI172" i="3"/>
  <c r="AI917" i="3"/>
  <c r="AI809" i="3"/>
  <c r="AI978" i="3"/>
  <c r="AM953" i="3"/>
  <c r="AM809" i="3"/>
  <c r="AM785" i="3"/>
  <c r="AM629" i="3"/>
  <c r="AM605" i="3"/>
  <c r="AM365" i="3"/>
  <c r="AM186" i="3"/>
  <c r="AM161" i="3"/>
  <c r="AI473" i="3"/>
  <c r="AI293" i="3"/>
  <c r="AI233" i="3"/>
  <c r="AM989" i="3"/>
  <c r="AM569" i="3"/>
  <c r="AM449" i="3"/>
  <c r="AM329" i="3"/>
  <c r="AM210" i="3"/>
  <c r="AM185" i="3"/>
  <c r="AI833" i="3"/>
  <c r="AI773" i="3"/>
  <c r="AI665" i="3"/>
  <c r="AI641" i="3"/>
  <c r="AI605" i="3"/>
  <c r="AI569" i="3"/>
  <c r="AI534" i="3"/>
  <c r="AI413" i="3"/>
  <c r="AI378" i="3"/>
  <c r="AI353" i="3"/>
  <c r="AI197" i="3"/>
  <c r="AM749" i="3"/>
  <c r="AM689" i="3"/>
  <c r="AM533" i="3"/>
  <c r="AM473" i="3"/>
  <c r="AM269" i="3"/>
  <c r="AM233" i="3"/>
  <c r="AM209" i="3"/>
  <c r="AI941" i="3"/>
  <c r="AI533" i="3"/>
  <c r="AI377" i="3"/>
  <c r="AI257" i="3"/>
  <c r="AM918" i="3"/>
  <c r="AM893" i="3"/>
  <c r="AM857" i="3"/>
  <c r="AM833" i="3"/>
  <c r="AM713" i="3"/>
  <c r="AM653" i="3"/>
  <c r="AM390" i="3"/>
  <c r="AM293" i="3"/>
  <c r="AI725" i="3"/>
  <c r="AI690" i="3"/>
  <c r="AI497" i="3"/>
  <c r="AI437" i="3"/>
  <c r="AI317" i="3"/>
  <c r="AI161" i="3"/>
  <c r="AM942" i="3"/>
  <c r="AM917" i="3"/>
  <c r="AM594" i="3"/>
  <c r="AM413" i="3"/>
  <c r="AM389" i="3"/>
  <c r="AM353" i="3"/>
  <c r="AM149" i="3"/>
  <c r="AI797" i="3"/>
  <c r="AI689" i="3"/>
  <c r="AI557" i="3"/>
  <c r="AI221" i="3"/>
  <c r="AM977" i="3"/>
  <c r="AM941" i="3"/>
  <c r="AM773" i="3"/>
  <c r="AM618" i="3"/>
  <c r="AM593" i="3"/>
  <c r="AM557" i="3"/>
  <c r="AM497" i="3"/>
  <c r="AI965" i="3"/>
  <c r="AI653" i="3"/>
  <c r="AI629" i="3"/>
  <c r="AI401" i="3"/>
  <c r="AI341" i="3"/>
  <c r="AI281" i="3"/>
  <c r="AM737" i="3"/>
  <c r="AM677" i="3"/>
  <c r="AM617" i="3"/>
  <c r="AM521" i="3"/>
  <c r="AM438" i="3"/>
  <c r="AM317" i="3"/>
  <c r="AM257" i="3"/>
  <c r="AM173" i="3"/>
  <c r="AI822" i="3"/>
  <c r="AI713" i="3"/>
  <c r="AI593" i="3"/>
  <c r="AI521" i="3"/>
  <c r="AI245" i="3"/>
  <c r="AM881" i="3"/>
  <c r="AM798" i="3"/>
  <c r="AM462" i="3"/>
  <c r="AM437" i="3"/>
  <c r="AI989" i="3"/>
  <c r="AI857" i="3"/>
  <c r="AI821" i="3"/>
  <c r="AI461" i="3"/>
  <c r="AI425" i="3"/>
  <c r="AI185" i="3"/>
  <c r="AM965" i="3"/>
  <c r="AM821" i="3"/>
  <c r="AM797" i="3"/>
  <c r="AM641" i="3"/>
  <c r="AM461" i="3"/>
  <c r="AM401" i="3"/>
  <c r="AM377" i="3"/>
  <c r="AM341" i="3"/>
  <c r="AM197" i="3"/>
  <c r="AI749" i="3"/>
  <c r="AI677" i="3"/>
  <c r="AI485" i="3"/>
  <c r="AI365" i="3"/>
  <c r="AI305" i="3"/>
  <c r="AM905" i="3"/>
  <c r="AM761" i="3"/>
  <c r="AM581" i="3"/>
  <c r="AM281" i="3"/>
  <c r="AM221" i="3"/>
  <c r="AI953" i="3"/>
  <c r="AI881" i="3"/>
  <c r="AI617" i="3"/>
  <c r="AI545" i="3"/>
  <c r="AI389" i="3"/>
  <c r="AI269" i="3"/>
  <c r="AI209" i="3"/>
  <c r="AI149"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I582" i="3"/>
  <c r="AI474" i="3"/>
  <c r="AI270" i="3"/>
  <c r="AM810" i="3"/>
  <c r="AM762" i="3"/>
  <c r="AM402" i="3"/>
  <c r="AI894" i="3"/>
  <c r="AI870" i="3"/>
  <c r="AI786" i="3"/>
  <c r="AI762" i="3"/>
  <c r="AI654" i="3"/>
  <c r="AI606" i="3"/>
  <c r="AI498" i="3"/>
  <c r="AI450" i="3"/>
  <c r="AI29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I858" i="3"/>
  <c r="AI750" i="3"/>
  <c r="AI438" i="3"/>
  <c r="AI414" i="3"/>
  <c r="AI258" i="3"/>
  <c r="AI234" i="3"/>
  <c r="AM702" i="3"/>
  <c r="AM570" i="3"/>
  <c r="AM366" i="3"/>
  <c r="AI930" i="3"/>
  <c r="AI906" i="3"/>
  <c r="AI594" i="3"/>
  <c r="AI510" i="3"/>
  <c r="AI486" i="3"/>
  <c r="AI282" i="3"/>
  <c r="AM546" i="3"/>
  <c r="AM750" i="3"/>
  <c r="AM976" i="3"/>
  <c r="AM870" i="3"/>
  <c r="AM822" i="3"/>
  <c r="AM774" i="3"/>
  <c r="AM414" i="3"/>
  <c r="AM234" i="3"/>
  <c r="AI954" i="3"/>
  <c r="AI929" i="3"/>
  <c r="AI905" i="3"/>
  <c r="AI856" i="3"/>
  <c r="AI798" i="3"/>
  <c r="AI774" i="3"/>
  <c r="AI748" i="3"/>
  <c r="AI723" i="3"/>
  <c r="AI666" i="3"/>
  <c r="AI618" i="3"/>
  <c r="AI567" i="3"/>
  <c r="AI462" i="3"/>
  <c r="AI30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I682" i="3"/>
  <c r="AI526" i="3"/>
  <c r="AI502" i="3"/>
  <c r="AI394" i="3"/>
  <c r="AI370" i="3"/>
  <c r="AM946" i="3"/>
  <c r="AM838" i="3"/>
  <c r="AM814" i="3"/>
  <c r="AM634" i="3"/>
  <c r="AI658" i="3"/>
  <c r="AI478" i="3"/>
  <c r="AM922" i="3"/>
  <c r="AM898" i="3"/>
  <c r="AM611" i="3"/>
  <c r="AM478" i="3"/>
  <c r="AM454" i="3"/>
  <c r="AM322" i="3"/>
  <c r="AM298" i="3"/>
  <c r="AM214" i="3"/>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I718" i="3"/>
  <c r="AI694" i="3"/>
  <c r="AI586" i="3"/>
  <c r="AI562" i="3"/>
  <c r="AM958" i="3"/>
  <c r="AM670" i="3"/>
  <c r="AM538" i="3"/>
  <c r="AM514" i="3"/>
  <c r="AM334" i="3"/>
  <c r="AI671" i="3"/>
  <c r="AI538" i="3"/>
  <c r="AI514" i="3"/>
  <c r="AI406" i="3"/>
  <c r="AI382" i="3"/>
  <c r="AM491" i="3"/>
  <c r="AM431" i="3"/>
  <c r="AM275" i="3"/>
  <c r="AI839" i="3"/>
  <c r="AI731" i="3"/>
  <c r="AI587" i="3"/>
  <c r="AI479" i="3"/>
  <c r="AI335"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I959" i="3"/>
  <c r="AI215" i="3"/>
  <c r="AM599" i="3"/>
  <c r="AM479" i="3"/>
  <c r="AM419" i="3"/>
  <c r="AM323" i="3"/>
  <c r="AI551" i="3"/>
  <c r="AI407" i="3"/>
  <c r="AM635" i="3"/>
  <c r="AM515" i="3"/>
  <c r="AM359" i="3"/>
  <c r="AM263" i="3"/>
  <c r="AI803" i="3"/>
  <c r="AI695" i="3"/>
  <c r="AI383" i="3"/>
  <c r="AI299" i="3"/>
  <c r="AM887" i="3"/>
  <c r="AM803" i="3"/>
  <c r="AM575" i="3"/>
  <c r="AM455" i="3"/>
  <c r="AM395" i="3"/>
  <c r="AM299" i="3"/>
  <c r="AI911" i="3"/>
  <c r="AI887" i="3"/>
  <c r="AI527" i="3"/>
  <c r="AM717" i="3"/>
  <c r="AM765" i="3"/>
  <c r="AI561" i="3"/>
  <c r="AI284" i="3"/>
  <c r="AM955" i="3"/>
  <c r="AM632" i="3"/>
  <c r="AM933" i="3"/>
  <c r="AM884" i="3"/>
  <c r="AM835" i="3"/>
  <c r="AM787" i="3"/>
  <c r="AM753" i="3"/>
  <c r="AM597" i="3"/>
  <c r="AM488" i="3"/>
  <c r="AM441" i="3"/>
  <c r="AM379" i="3"/>
  <c r="AM319" i="3"/>
  <c r="AM273" i="3"/>
  <c r="AM259" i="3"/>
  <c r="AM213" i="3"/>
  <c r="AM152" i="3"/>
  <c r="AI957" i="3"/>
  <c r="AI909" i="3"/>
  <c r="AI860" i="3"/>
  <c r="AI729" i="3"/>
  <c r="AI679" i="3"/>
  <c r="AI631" i="3"/>
  <c r="AI583" i="3"/>
  <c r="AI501" i="3"/>
  <c r="AI451" i="3"/>
  <c r="AI403" i="3"/>
  <c r="AI355" i="3"/>
  <c r="AI321" i="3"/>
  <c r="AI273" i="3"/>
  <c r="AI223"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M945" i="3"/>
  <c r="AM813" i="3"/>
  <c r="AM668" i="3"/>
  <c r="AM992" i="3"/>
  <c r="AM943" i="3"/>
  <c r="AM861" i="3"/>
  <c r="AM812" i="3"/>
  <c r="AM763" i="3"/>
  <c r="AM715" i="3"/>
  <c r="AM667" i="3"/>
  <c r="AM621" i="3"/>
  <c r="AM559" i="3"/>
  <c r="AM511" i="3"/>
  <c r="AM405" i="3"/>
  <c r="AM357" i="3"/>
  <c r="AM343" i="3"/>
  <c r="AM297" i="3"/>
  <c r="AM237" i="3"/>
  <c r="AM177" i="3"/>
  <c r="AI885" i="3"/>
  <c r="AI837" i="3"/>
  <c r="AI788" i="3"/>
  <c r="AI657" i="3"/>
  <c r="AI607" i="3"/>
  <c r="AI559" i="3"/>
  <c r="AI511" i="3"/>
  <c r="AI429" i="3"/>
  <c r="AI379" i="3"/>
  <c r="AI331" i="3"/>
  <c r="AI283" i="3"/>
  <c r="AI249" i="3"/>
  <c r="AI201" i="3"/>
  <c r="AI165" i="3"/>
  <c r="AM561" i="3"/>
  <c r="AM453" i="3"/>
  <c r="AI693" i="3"/>
  <c r="AM993" i="3"/>
  <c r="AM991" i="3"/>
  <c r="AM957" i="3"/>
  <c r="AM909" i="3"/>
  <c r="AM860" i="3"/>
  <c r="AM811" i="3"/>
  <c r="AM681" i="3"/>
  <c r="AM619" i="3"/>
  <c r="AM573" i="3"/>
  <c r="AM465" i="3"/>
  <c r="AM403" i="3"/>
  <c r="AM356" i="3"/>
  <c r="AM296" i="3"/>
  <c r="AM235" i="3"/>
  <c r="AM175" i="3"/>
  <c r="AI933" i="3"/>
  <c r="AI883" i="3"/>
  <c r="AI835" i="3"/>
  <c r="AI787" i="3"/>
  <c r="AI753" i="3"/>
  <c r="AI705" i="3"/>
  <c r="AI656" i="3"/>
  <c r="AI525" i="3"/>
  <c r="AI477" i="3"/>
  <c r="AI428" i="3"/>
  <c r="AI297" i="3"/>
  <c r="AI248" i="3"/>
  <c r="AI199" i="3"/>
  <c r="AI163" i="3"/>
  <c r="AI741" i="3"/>
  <c r="AM560" i="3"/>
  <c r="AM956" i="3"/>
  <c r="AM907" i="3"/>
  <c r="AM859" i="3"/>
  <c r="AM825" i="3"/>
  <c r="AM777" i="3"/>
  <c r="AM729" i="3"/>
  <c r="AM679" i="3"/>
  <c r="AM633" i="3"/>
  <c r="AM572" i="3"/>
  <c r="AM525" i="3"/>
  <c r="AM463" i="3"/>
  <c r="AM417" i="3"/>
  <c r="AM355" i="3"/>
  <c r="AM295" i="3"/>
  <c r="AM189" i="3"/>
  <c r="AI999" i="3"/>
  <c r="AI981" i="3"/>
  <c r="AI932" i="3"/>
  <c r="AI801" i="3"/>
  <c r="AI751" i="3"/>
  <c r="AI703" i="3"/>
  <c r="AI655" i="3"/>
  <c r="AI573" i="3"/>
  <c r="AI523" i="3"/>
  <c r="AI475" i="3"/>
  <c r="AI427" i="3"/>
  <c r="AI393" i="3"/>
  <c r="AI345" i="3"/>
  <c r="AI296" i="3"/>
  <c r="AI247" i="3"/>
  <c r="AM345" i="3"/>
  <c r="AM513" i="3"/>
  <c r="AM344" i="3"/>
  <c r="AI381" i="3"/>
  <c r="AM823" i="3"/>
  <c r="AM776" i="3"/>
  <c r="AM727" i="3"/>
  <c r="AM571" i="3"/>
  <c r="AM523" i="3"/>
  <c r="AM416" i="3"/>
  <c r="AM369" i="3"/>
  <c r="AM309" i="3"/>
  <c r="AM249" i="3"/>
  <c r="AM188" i="3"/>
  <c r="AI979" i="3"/>
  <c r="AI931" i="3"/>
  <c r="AI897" i="3"/>
  <c r="AI849" i="3"/>
  <c r="AI800" i="3"/>
  <c r="AI669" i="3"/>
  <c r="AI621" i="3"/>
  <c r="AI572" i="3"/>
  <c r="AI441" i="3"/>
  <c r="AI391" i="3"/>
  <c r="AI343" i="3"/>
  <c r="AI295" i="3"/>
  <c r="AI213" i="3"/>
  <c r="AI921" i="3"/>
  <c r="AI609" i="3"/>
  <c r="AM969" i="3"/>
  <c r="AM921" i="3"/>
  <c r="AM873" i="3"/>
  <c r="AM775" i="3"/>
  <c r="AM741" i="3"/>
  <c r="AM645" i="3"/>
  <c r="AM631" i="3"/>
  <c r="AM585" i="3"/>
  <c r="AM477" i="3"/>
  <c r="AM429" i="3"/>
  <c r="AM415" i="3"/>
  <c r="AM367" i="3"/>
  <c r="AM307" i="3"/>
  <c r="AM247" i="3"/>
  <c r="AM201" i="3"/>
  <c r="AM187" i="3"/>
  <c r="AI945" i="3"/>
  <c r="AI895" i="3"/>
  <c r="AI847" i="3"/>
  <c r="AI799" i="3"/>
  <c r="AI717" i="3"/>
  <c r="AI667" i="3"/>
  <c r="AI619" i="3"/>
  <c r="AI571" i="3"/>
  <c r="AI537" i="3"/>
  <c r="AI489" i="3"/>
  <c r="AI440" i="3"/>
  <c r="AI309" i="3"/>
  <c r="AI261" i="3"/>
  <c r="AI211" i="3"/>
  <c r="AI177" i="3"/>
  <c r="AM669" i="3"/>
  <c r="AM285" i="3"/>
  <c r="AI969" i="3"/>
  <c r="AI285" i="3"/>
  <c r="AM716" i="3"/>
  <c r="AI512" i="3"/>
  <c r="AI333" i="3"/>
  <c r="AM967" i="3"/>
  <c r="AM920" i="3"/>
  <c r="AM871" i="3"/>
  <c r="AM789" i="3"/>
  <c r="AM740" i="3"/>
  <c r="AM693" i="3"/>
  <c r="AM644" i="3"/>
  <c r="AM583" i="3"/>
  <c r="AM537" i="3"/>
  <c r="AM475" i="3"/>
  <c r="AM428" i="3"/>
  <c r="AM261" i="3"/>
  <c r="AM200" i="3"/>
  <c r="AI993" i="3"/>
  <c r="AI977" i="3"/>
  <c r="AI944" i="3"/>
  <c r="AI879" i="3"/>
  <c r="AI831" i="3"/>
  <c r="AI813" i="3"/>
  <c r="AI765" i="3"/>
  <c r="AI716" i="3"/>
  <c r="AI585" i="3"/>
  <c r="AI535" i="3"/>
  <c r="AI487" i="3"/>
  <c r="AI439" i="3"/>
  <c r="AI357" i="3"/>
  <c r="AI307" i="3"/>
  <c r="AI259" i="3"/>
  <c r="AI175" i="3"/>
  <c r="AM919" i="3"/>
  <c r="AM885" i="3"/>
  <c r="AM837" i="3"/>
  <c r="AM788" i="3"/>
  <c r="AM739" i="3"/>
  <c r="AM691" i="3"/>
  <c r="AM643" i="3"/>
  <c r="AM535" i="3"/>
  <c r="AM489" i="3"/>
  <c r="AM427" i="3"/>
  <c r="AM381" i="3"/>
  <c r="AM321" i="3"/>
  <c r="AM260" i="3"/>
  <c r="AM199" i="3"/>
  <c r="AM153" i="3"/>
  <c r="AI991" i="3"/>
  <c r="AI943" i="3"/>
  <c r="AI893" i="3"/>
  <c r="AI861" i="3"/>
  <c r="AI845" i="3"/>
  <c r="AI811" i="3"/>
  <c r="AI763" i="3"/>
  <c r="AI747" i="3"/>
  <c r="AI715" i="3"/>
  <c r="AI681" i="3"/>
  <c r="AI633" i="3"/>
  <c r="AI584" i="3"/>
  <c r="AI453" i="3"/>
  <c r="AI405" i="3"/>
  <c r="AI356" i="3"/>
  <c r="AI225"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M926" i="3"/>
  <c r="AN926" i="3"/>
  <c r="AI770" i="3"/>
  <c r="AN770" i="3"/>
  <c r="AM944" i="3"/>
  <c r="AM872" i="3"/>
  <c r="AM800" i="3"/>
  <c r="AM728" i="3"/>
  <c r="AM656" i="3"/>
  <c r="AM284" i="3"/>
  <c r="AI971" i="3"/>
  <c r="AI899" i="3"/>
  <c r="AI827" i="3"/>
  <c r="AI755" i="3"/>
  <c r="AI683" i="3"/>
  <c r="AI611" i="3"/>
  <c r="AI539" i="3"/>
  <c r="AI467" i="3"/>
  <c r="AI395" i="3"/>
  <c r="AI323" i="3"/>
  <c r="AI236" i="3"/>
  <c r="AI191"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M470" i="3"/>
  <c r="AM182" i="3"/>
  <c r="AI974" i="3"/>
  <c r="AI830" i="3"/>
  <c r="AI686" i="3"/>
  <c r="AM206" i="3"/>
  <c r="AI542" i="3"/>
  <c r="AI398" i="3"/>
  <c r="AI254" i="3"/>
  <c r="AM902" i="3"/>
  <c r="AM758" i="3"/>
  <c r="AM914" i="3"/>
  <c r="AM770" i="3"/>
  <c r="AM626" i="3"/>
  <c r="AM482" i="3"/>
  <c r="AM338" i="3"/>
  <c r="AM194" i="3"/>
  <c r="AI986" i="3"/>
  <c r="AI842" i="3"/>
  <c r="AI698" i="3"/>
  <c r="AI554" i="3"/>
  <c r="AI410" i="3"/>
  <c r="AI266" i="3"/>
  <c r="AM350" i="3"/>
  <c r="AI854" i="3"/>
  <c r="AI710" i="3"/>
  <c r="AI566" i="3"/>
  <c r="AI422" i="3"/>
  <c r="AI278" i="3"/>
  <c r="AM938" i="3"/>
  <c r="AM794" i="3"/>
  <c r="AM650" i="3"/>
  <c r="AM506" i="3"/>
  <c r="AM362" i="3"/>
  <c r="AM218" i="3"/>
  <c r="AI866" i="3"/>
  <c r="AI722" i="3"/>
  <c r="AI578" i="3"/>
  <c r="AI434" i="3"/>
  <c r="AI290" i="3"/>
  <c r="AI998" i="3"/>
  <c r="AM950" i="3"/>
  <c r="AM806" i="3"/>
  <c r="AM662" i="3"/>
  <c r="AM518" i="3"/>
  <c r="AM374" i="3"/>
  <c r="AM230" i="3"/>
  <c r="AI878" i="3"/>
  <c r="AI734" i="3"/>
  <c r="AI590" i="3"/>
  <c r="AI446" i="3"/>
  <c r="AI302" i="3"/>
  <c r="AI158" i="3"/>
  <c r="AM782" i="3"/>
  <c r="AM962" i="3"/>
  <c r="AM818" i="3"/>
  <c r="AM674" i="3"/>
  <c r="AM530" i="3"/>
  <c r="AM386" i="3"/>
  <c r="AM242" i="3"/>
  <c r="AI890" i="3"/>
  <c r="AI746" i="3"/>
  <c r="AI602" i="3"/>
  <c r="AI458" i="3"/>
  <c r="AI314" i="3"/>
  <c r="AI170" i="3"/>
  <c r="AM638" i="3"/>
  <c r="AM974" i="3"/>
  <c r="AM830" i="3"/>
  <c r="AM686" i="3"/>
  <c r="AM542" i="3"/>
  <c r="AM398" i="3"/>
  <c r="AM254" i="3"/>
  <c r="AM986" i="3"/>
  <c r="AM842" i="3"/>
  <c r="AM698" i="3"/>
  <c r="AM554" i="3"/>
  <c r="AM410" i="3"/>
  <c r="AM266" i="3"/>
  <c r="AM998" i="3"/>
  <c r="AM854" i="3"/>
  <c r="AM710" i="3"/>
  <c r="AM566" i="3"/>
  <c r="AM422" i="3"/>
  <c r="AM278" i="3"/>
  <c r="AI926" i="3"/>
  <c r="AI494" i="3"/>
  <c r="AM866" i="3"/>
  <c r="AM722" i="3"/>
  <c r="AM578" i="3"/>
  <c r="AM434" i="3"/>
  <c r="AM290"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F195" i="5" l="1"/>
  <c r="A196" i="5"/>
  <c r="F196" i="5" s="1"/>
  <c r="D10" i="4"/>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A197" i="5" l="1"/>
  <c r="F197" i="5" s="1"/>
  <c r="A198" i="5"/>
  <c r="F198" i="5" s="1"/>
  <c r="E3" i="5"/>
  <c r="F3" i="5" s="1"/>
  <c r="E4" i="5"/>
  <c r="F4" i="5" s="1"/>
  <c r="E5" i="5"/>
  <c r="F5" i="5" s="1"/>
  <c r="A5" i="2"/>
  <c r="A6" i="2"/>
  <c r="AH18" i="3"/>
  <c r="AL18" i="3" s="1"/>
  <c r="AH28" i="3"/>
  <c r="AL28" i="3" s="1"/>
  <c r="A7" i="4"/>
  <c r="AB5" i="3"/>
  <c r="A6" i="5"/>
  <c r="A7" i="5" s="1"/>
  <c r="AB32" i="3"/>
  <c r="AB24" i="3"/>
  <c r="AB23" i="3"/>
  <c r="P4" i="3"/>
  <c r="E69" i="5" s="1"/>
  <c r="F69" i="5" s="1"/>
  <c r="AB22" i="3"/>
  <c r="AB14" i="3"/>
  <c r="B15" i="3"/>
  <c r="B17" i="3" s="1"/>
  <c r="B18" i="3" s="1"/>
  <c r="AI5" i="3"/>
  <c r="AM5" i="3"/>
  <c r="AN5" i="3" s="1"/>
  <c r="A6" i="3"/>
  <c r="O6" i="3" s="1"/>
  <c r="E2" i="5"/>
  <c r="F2" i="5" s="1"/>
  <c r="T4" i="3"/>
  <c r="V4" i="3" s="1"/>
  <c r="AB19" i="3" s="1"/>
  <c r="W4" i="3"/>
  <c r="AB20" i="3" s="1"/>
  <c r="S4" i="3"/>
  <c r="U4" i="3" s="1"/>
  <c r="AB18" i="3" s="1"/>
  <c r="R4" i="3"/>
  <c r="AB17" i="3" s="1"/>
  <c r="Q4" i="3"/>
  <c r="AB16" i="3" s="1"/>
  <c r="AB15" i="3" l="1"/>
  <c r="E70" i="5"/>
  <c r="F70" i="5" s="1"/>
  <c r="E67" i="5"/>
  <c r="F67" i="5" s="1"/>
  <c r="E68" i="5"/>
  <c r="F68" i="5" s="1"/>
  <c r="E65" i="5"/>
  <c r="F65" i="5" s="1"/>
  <c r="E66" i="5"/>
  <c r="F66" i="5" s="1"/>
  <c r="D19" i="4"/>
  <c r="D23" i="4"/>
  <c r="D27" i="4"/>
  <c r="D11" i="4"/>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B19" i="3"/>
  <c r="AM6" i="3"/>
  <c r="AN6" i="3" s="1"/>
  <c r="AI6" i="3"/>
  <c r="S5" i="3"/>
  <c r="U5" i="3" s="1"/>
  <c r="AB28" i="3" s="1"/>
  <c r="P5" i="3"/>
  <c r="R5" i="3"/>
  <c r="AB27" i="3" s="1"/>
  <c r="W5" i="3"/>
  <c r="AB30" i="3" s="1"/>
  <c r="T5" i="3"/>
  <c r="V5" i="3" s="1"/>
  <c r="AB29" i="3" s="1"/>
  <c r="Q5" i="3"/>
  <c r="AB26" i="3" s="1"/>
  <c r="E25" i="5" l="1"/>
  <c r="F25" i="5" s="1"/>
  <c r="E24" i="5"/>
  <c r="F24" i="5" s="1"/>
  <c r="E23" i="5"/>
  <c r="F23" i="5" s="1"/>
  <c r="AB43" i="3"/>
  <c r="D21" i="4"/>
  <c r="D30" i="4"/>
  <c r="D24" i="4"/>
  <c r="AG96" i="3"/>
  <c r="AK96" i="3" s="1"/>
  <c r="AG49" i="3"/>
  <c r="AK49" i="3" s="1"/>
  <c r="AG97" i="3"/>
  <c r="AK97" i="3" s="1"/>
  <c r="D28" i="4"/>
  <c r="AG50" i="3"/>
  <c r="AK50" i="3" s="1"/>
  <c r="AG87" i="3"/>
  <c r="AK87" i="3" s="1"/>
  <c r="AG95" i="3"/>
  <c r="AK95" i="3" s="1"/>
  <c r="D7" i="2"/>
  <c r="D20" i="4"/>
  <c r="A8" i="2"/>
  <c r="AH23" i="3"/>
  <c r="AL23" i="3" s="1"/>
  <c r="AH24" i="3"/>
  <c r="AL24" i="3" s="1"/>
  <c r="AH25" i="3"/>
  <c r="AL25" i="3" s="1"/>
  <c r="A9" i="4"/>
  <c r="AB25" i="3"/>
  <c r="A9" i="5"/>
  <c r="AB44" i="3"/>
  <c r="AB52" i="3"/>
  <c r="B20" i="3"/>
  <c r="B21" i="3" s="1"/>
  <c r="B22" i="3" s="1"/>
  <c r="AI7" i="3"/>
  <c r="AM7" i="3"/>
  <c r="AN7" i="3" s="1"/>
  <c r="A8" i="3"/>
  <c r="O8" i="3" s="1"/>
  <c r="W6" i="3"/>
  <c r="AB40" i="3" s="1"/>
  <c r="P6" i="3"/>
  <c r="R6" i="3"/>
  <c r="AB37" i="3" s="1"/>
  <c r="Q6" i="3"/>
  <c r="AB36" i="3" s="1"/>
  <c r="S6" i="3"/>
  <c r="U6" i="3" s="1"/>
  <c r="AB38" i="3" s="1"/>
  <c r="T6" i="3"/>
  <c r="V6" i="3" s="1"/>
  <c r="AB39" i="3" s="1"/>
  <c r="D8" i="2" l="1"/>
  <c r="AG84" i="3"/>
  <c r="AK84" i="3" s="1"/>
  <c r="AG90" i="3"/>
  <c r="AK90" i="3" s="1"/>
  <c r="AG126" i="3"/>
  <c r="AK126" i="3" s="1"/>
  <c r="AG132" i="3"/>
  <c r="AK132" i="3" s="1"/>
  <c r="AG138" i="3"/>
  <c r="AK138" i="3" s="1"/>
  <c r="D25" i="4"/>
  <c r="D26" i="4"/>
  <c r="AG55" i="3"/>
  <c r="AK55" i="3" s="1"/>
  <c r="AG91" i="3"/>
  <c r="AK91" i="3" s="1"/>
  <c r="AG127" i="3"/>
  <c r="AK127" i="3" s="1"/>
  <c r="AG133" i="3"/>
  <c r="AK133" i="3" s="1"/>
  <c r="AG139" i="3"/>
  <c r="AK139" i="3" s="1"/>
  <c r="AG92" i="3"/>
  <c r="AK92" i="3" s="1"/>
  <c r="AG122" i="3"/>
  <c r="AK122" i="3" s="1"/>
  <c r="AG128" i="3"/>
  <c r="AK128" i="3" s="1"/>
  <c r="AG134" i="3"/>
  <c r="AK134" i="3" s="1"/>
  <c r="AG140" i="3"/>
  <c r="AK140" i="3" s="1"/>
  <c r="AG51" i="3"/>
  <c r="AK51" i="3" s="1"/>
  <c r="AG123" i="3"/>
  <c r="AK123" i="3" s="1"/>
  <c r="AG129" i="3"/>
  <c r="AK129" i="3" s="1"/>
  <c r="AG135" i="3"/>
  <c r="AK135" i="3" s="1"/>
  <c r="D31" i="4"/>
  <c r="D32" i="4"/>
  <c r="AG52" i="3"/>
  <c r="AK52" i="3" s="1"/>
  <c r="AG88" i="3"/>
  <c r="AK88" i="3" s="1"/>
  <c r="AG94" i="3"/>
  <c r="AK94" i="3" s="1"/>
  <c r="AG106" i="3"/>
  <c r="AK106" i="3" s="1"/>
  <c r="AG124" i="3"/>
  <c r="AK124" i="3" s="1"/>
  <c r="AG130" i="3"/>
  <c r="AK130" i="3" s="1"/>
  <c r="AG136" i="3"/>
  <c r="AK136" i="3" s="1"/>
  <c r="D33" i="4"/>
  <c r="D22" i="4"/>
  <c r="D34" i="4"/>
  <c r="AG53" i="3"/>
  <c r="AK53" i="3" s="1"/>
  <c r="AG83" i="3"/>
  <c r="AK83" i="3" s="1"/>
  <c r="AG89" i="3"/>
  <c r="AK89" i="3" s="1"/>
  <c r="AG125" i="3"/>
  <c r="AK125" i="3" s="1"/>
  <c r="AG131" i="3"/>
  <c r="AK131" i="3" s="1"/>
  <c r="AG137" i="3"/>
  <c r="AK137" i="3" s="1"/>
  <c r="B9" i="5"/>
  <c r="B10" i="5"/>
  <c r="B11" i="5"/>
  <c r="B12" i="5"/>
  <c r="A10" i="4"/>
  <c r="A11" i="4"/>
  <c r="E11" i="4" s="1"/>
  <c r="AH26" i="3"/>
  <c r="AL26" i="3" s="1"/>
  <c r="AB35" i="3"/>
  <c r="A10" i="5"/>
  <c r="AB62" i="3"/>
  <c r="X8" i="3"/>
  <c r="AB61" i="3" s="1"/>
  <c r="AB53" i="3"/>
  <c r="AB54" i="3"/>
  <c r="AM8" i="3"/>
  <c r="AN8" i="3" s="1"/>
  <c r="A9" i="3"/>
  <c r="O9" i="3" s="1"/>
  <c r="AI8" i="3"/>
  <c r="B23" i="3"/>
  <c r="B24" i="3" s="1"/>
  <c r="B25" i="3" s="1"/>
  <c r="AB64" i="3" l="1"/>
  <c r="A12" i="4"/>
  <c r="E12" i="4" s="1"/>
  <c r="B26" i="3"/>
  <c r="B25" i="5"/>
  <c r="B26" i="5"/>
  <c r="B27" i="5"/>
  <c r="AH35" i="3"/>
  <c r="AL35" i="3" s="1"/>
  <c r="AH36" i="3"/>
  <c r="AL36" i="3" s="1"/>
  <c r="AH37" i="3"/>
  <c r="AL37" i="3" s="1"/>
  <c r="AH38" i="3"/>
  <c r="AL38" i="3" s="1"/>
  <c r="AH39" i="3"/>
  <c r="AL39" i="3" s="1"/>
  <c r="AH27" i="3"/>
  <c r="AL27" i="3" s="1"/>
  <c r="A13" i="4"/>
  <c r="E13" i="4" s="1"/>
  <c r="A11" i="5"/>
  <c r="AB63" i="3"/>
  <c r="B27" i="3"/>
  <c r="B28" i="3" s="1"/>
  <c r="B29" i="3" s="1"/>
  <c r="B30" i="3" s="1"/>
  <c r="B31" i="3" s="1"/>
  <c r="AM9" i="3"/>
  <c r="AN9" i="3" s="1"/>
  <c r="A10" i="3"/>
  <c r="O10" i="3" s="1"/>
  <c r="AI9" i="3"/>
  <c r="B13" i="5" l="1"/>
  <c r="B14" i="5"/>
  <c r="B17" i="5"/>
  <c r="B18" i="5"/>
  <c r="B15" i="5"/>
  <c r="B16" i="5"/>
  <c r="AH40" i="3"/>
  <c r="AL40" i="3" s="1"/>
  <c r="A14" i="4"/>
  <c r="E14" i="4" s="1"/>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E7" i="5" l="1"/>
  <c r="F7" i="5" s="1"/>
  <c r="E8" i="5"/>
  <c r="F8" i="5" s="1"/>
  <c r="E6" i="5"/>
  <c r="F6" i="5" s="1"/>
  <c r="E9" i="5"/>
  <c r="F9" i="5" s="1"/>
  <c r="AH108" i="3"/>
  <c r="AL108" i="3" s="1"/>
  <c r="AH107" i="3"/>
  <c r="AL107" i="3" s="1"/>
  <c r="E15" i="4"/>
  <c r="M32" i="3"/>
  <c r="B34" i="3"/>
  <c r="B28" i="5"/>
  <c r="B29" i="5"/>
  <c r="M11" i="3"/>
  <c r="X5" i="3" s="1"/>
  <c r="AB31" i="3" s="1"/>
  <c r="AB112" i="3"/>
  <c r="AH42" i="3"/>
  <c r="AL42" i="3" s="1"/>
  <c r="AH43" i="3"/>
  <c r="AL43" i="3" s="1"/>
  <c r="A16" i="4"/>
  <c r="A17" i="4" s="1"/>
  <c r="AB45" i="3"/>
  <c r="A14" i="5"/>
  <c r="AB103" i="3"/>
  <c r="AB102" i="3"/>
  <c r="AB93" i="3"/>
  <c r="AB104" i="3"/>
  <c r="AB94" i="3"/>
  <c r="AI13" i="3"/>
  <c r="AM13" i="3"/>
  <c r="AN13" i="3" s="1"/>
  <c r="A14" i="3"/>
  <c r="O14" i="3" s="1"/>
  <c r="P9" i="3"/>
  <c r="R9" i="3"/>
  <c r="AB67" i="3" s="1"/>
  <c r="S9" i="3"/>
  <c r="U9" i="3" s="1"/>
  <c r="AB68" i="3" s="1"/>
  <c r="T9" i="3"/>
  <c r="V9" i="3" s="1"/>
  <c r="W9" i="3"/>
  <c r="Q9" i="3"/>
  <c r="AB66" i="3" s="1"/>
  <c r="P10" i="3"/>
  <c r="E10" i="5" l="1"/>
  <c r="F10" i="5" s="1"/>
  <c r="AH45" i="3"/>
  <c r="AL45" i="3" s="1"/>
  <c r="AH46" i="3"/>
  <c r="AL46" i="3" s="1"/>
  <c r="E17" i="4"/>
  <c r="AH44" i="3"/>
  <c r="AL44" i="3" s="1"/>
  <c r="E16" i="4"/>
  <c r="A18" i="4"/>
  <c r="M33" i="3"/>
  <c r="B35" i="3"/>
  <c r="B30" i="5"/>
  <c r="B31" i="5"/>
  <c r="A15" i="5"/>
  <c r="AB122" i="3"/>
  <c r="AB113" i="3"/>
  <c r="AB114" i="3"/>
  <c r="A15" i="3"/>
  <c r="O15" i="3" s="1"/>
  <c r="AM14" i="3"/>
  <c r="AN14" i="3" s="1"/>
  <c r="AI14" i="3"/>
  <c r="P11" i="3"/>
  <c r="T10" i="3"/>
  <c r="V10" i="3" s="1"/>
  <c r="AB79" i="3" s="1"/>
  <c r="W10" i="3"/>
  <c r="AB80" i="3" s="1"/>
  <c r="S10" i="3"/>
  <c r="U10" i="3" s="1"/>
  <c r="AB78" i="3" s="1"/>
  <c r="R10" i="3"/>
  <c r="AB77" i="3" s="1"/>
  <c r="Q10" i="3"/>
  <c r="AB76" i="3" s="1"/>
  <c r="AB85" i="3" l="1"/>
  <c r="AH47" i="3"/>
  <c r="AL47" i="3" s="1"/>
  <c r="AH48" i="3"/>
  <c r="AL48" i="3" s="1"/>
  <c r="E18" i="4"/>
  <c r="A19" i="4"/>
  <c r="A20" i="4"/>
  <c r="A16" i="5"/>
  <c r="A17" i="5" s="1"/>
  <c r="A18" i="5" s="1"/>
  <c r="M34" i="3"/>
  <c r="B36" i="3"/>
  <c r="AB132" i="3"/>
  <c r="AB124" i="3"/>
  <c r="AM15" i="3"/>
  <c r="AN15" i="3" s="1"/>
  <c r="A16" i="3"/>
  <c r="O16" i="3" s="1"/>
  <c r="AI15" i="3"/>
  <c r="T11" i="3"/>
  <c r="V11" i="3" s="1"/>
  <c r="AB89" i="3" s="1"/>
  <c r="W11" i="3"/>
  <c r="AB90" i="3" s="1"/>
  <c r="Q11" i="3"/>
  <c r="AB86" i="3" s="1"/>
  <c r="R11" i="3"/>
  <c r="AB87" i="3" s="1"/>
  <c r="S11" i="3"/>
  <c r="U11" i="3" s="1"/>
  <c r="AB88" i="3" s="1"/>
  <c r="P12" i="3"/>
  <c r="AB95" i="3" s="1"/>
  <c r="AH49" i="3" l="1"/>
  <c r="AL49" i="3" s="1"/>
  <c r="AH50" i="3"/>
  <c r="AL50" i="3" s="1"/>
  <c r="E20" i="4"/>
  <c r="A21" i="4"/>
  <c r="AH52" i="3"/>
  <c r="AL52" i="3" s="1"/>
  <c r="AH84" i="3"/>
  <c r="AL84" i="3" s="1"/>
  <c r="AH53" i="3"/>
  <c r="AL53" i="3" s="1"/>
  <c r="AH94" i="3"/>
  <c r="AL94" i="3" s="1"/>
  <c r="AH83" i="3"/>
  <c r="AL83" i="3" s="1"/>
  <c r="AH106" i="3"/>
  <c r="AL106" i="3" s="1"/>
  <c r="AH51" i="3"/>
  <c r="AL51" i="3" s="1"/>
  <c r="E19" i="4"/>
  <c r="A19" i="5"/>
  <c r="A20" i="5" s="1"/>
  <c r="A21" i="5" s="1"/>
  <c r="B37" i="3"/>
  <c r="AB134" i="3"/>
  <c r="AB133" i="3"/>
  <c r="AB142" i="3"/>
  <c r="AI16" i="3"/>
  <c r="AM16" i="3"/>
  <c r="AN16" i="3" s="1"/>
  <c r="A17" i="3"/>
  <c r="O17" i="3" s="1"/>
  <c r="S12" i="3"/>
  <c r="U12" i="3" s="1"/>
  <c r="AB98" i="3" s="1"/>
  <c r="R12" i="3"/>
  <c r="AB97" i="3" s="1"/>
  <c r="W12" i="3"/>
  <c r="AB100" i="3" s="1"/>
  <c r="T12" i="3"/>
  <c r="V12" i="3" s="1"/>
  <c r="AB99" i="3" s="1"/>
  <c r="Q12" i="3"/>
  <c r="AB96" i="3" s="1"/>
  <c r="P14" i="3"/>
  <c r="AB115" i="3" s="1"/>
  <c r="B39" i="3" l="1"/>
  <c r="B38" i="3"/>
  <c r="AH54" i="3"/>
  <c r="AL54" i="3" s="1"/>
  <c r="E21" i="4"/>
  <c r="A22" i="4"/>
  <c r="A22" i="5"/>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0" i="3" l="1"/>
  <c r="AH55" i="3"/>
  <c r="AL55" i="3" s="1"/>
  <c r="E22" i="4"/>
  <c r="A23" i="4"/>
  <c r="B61" i="5"/>
  <c r="A23" i="5"/>
  <c r="B34" i="5"/>
  <c r="B33" i="5"/>
  <c r="B32" i="5"/>
  <c r="A19" i="3"/>
  <c r="AI18" i="3"/>
  <c r="AM18" i="3"/>
  <c r="AN18" i="3" s="1"/>
  <c r="B41" i="3" l="1"/>
  <c r="AH60" i="3"/>
  <c r="AL60" i="3" s="1"/>
  <c r="E23" i="4"/>
  <c r="A24" i="4"/>
  <c r="B36" i="5"/>
  <c r="A24" i="5"/>
  <c r="O19" i="3"/>
  <c r="A20" i="3"/>
  <c r="O20" i="3" s="1"/>
  <c r="AM19" i="3"/>
  <c r="AN19" i="3" s="1"/>
  <c r="AI19" i="3"/>
  <c r="P15" i="3"/>
  <c r="AB125" i="3" s="1"/>
  <c r="B37" i="5" l="1"/>
  <c r="B42" i="3"/>
  <c r="AH87" i="3"/>
  <c r="AL87" i="3" s="1"/>
  <c r="E24" i="4"/>
  <c r="A25" i="4"/>
  <c r="A25" i="5"/>
  <c r="A26" i="5" s="1"/>
  <c r="A27" i="5" s="1"/>
  <c r="A28" i="5" s="1"/>
  <c r="A29" i="5" s="1"/>
  <c r="A30" i="5" s="1"/>
  <c r="A31" i="5" s="1"/>
  <c r="A32" i="5" s="1"/>
  <c r="A21" i="3"/>
  <c r="AI20" i="3"/>
  <c r="AM20" i="3"/>
  <c r="AN20" i="3" s="1"/>
  <c r="S15" i="3"/>
  <c r="U15" i="3" s="1"/>
  <c r="AB128" i="3" s="1"/>
  <c r="W15" i="3"/>
  <c r="AB130" i="3" s="1"/>
  <c r="T15" i="3"/>
  <c r="V15" i="3" s="1"/>
  <c r="AB129" i="3" s="1"/>
  <c r="Q15" i="3"/>
  <c r="AB126" i="3" s="1"/>
  <c r="R15" i="3"/>
  <c r="AB127" i="3" s="1"/>
  <c r="B43" i="3" l="1"/>
  <c r="B38" i="5"/>
  <c r="B44" i="3"/>
  <c r="B40" i="5" s="1"/>
  <c r="B45" i="3"/>
  <c r="AH88" i="3"/>
  <c r="AL88" i="3" s="1"/>
  <c r="AH89" i="3"/>
  <c r="AL89" i="3" s="1"/>
  <c r="E25" i="4"/>
  <c r="A26" i="4"/>
  <c r="A33" i="5"/>
  <c r="A34" i="5" s="1"/>
  <c r="A35" i="5" s="1"/>
  <c r="B41" i="5"/>
  <c r="AI21" i="3"/>
  <c r="AM21" i="3"/>
  <c r="AN21" i="3" s="1"/>
  <c r="O21" i="3"/>
  <c r="A22" i="3"/>
  <c r="A23" i="3" s="1"/>
  <c r="B35" i="5" l="1"/>
  <c r="B39" i="5"/>
  <c r="B46" i="3"/>
  <c r="AH90" i="3"/>
  <c r="AL90" i="3" s="1"/>
  <c r="AH91" i="3"/>
  <c r="AL91" i="3" s="1"/>
  <c r="AH92" i="3"/>
  <c r="AL92" i="3" s="1"/>
  <c r="E26" i="4"/>
  <c r="A27" i="4"/>
  <c r="A36" i="5"/>
  <c r="A37" i="5" s="1"/>
  <c r="A38"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M44" i="3" l="1"/>
  <c r="B47" i="3"/>
  <c r="M45" i="3"/>
  <c r="AH93" i="3"/>
  <c r="AL93" i="3" s="1"/>
  <c r="E27" i="4"/>
  <c r="A28" i="4"/>
  <c r="A39" i="5"/>
  <c r="A40" i="5" s="1"/>
  <c r="A41" i="5" s="1"/>
  <c r="A42" i="5" s="1"/>
  <c r="A43" i="5" s="1"/>
  <c r="A44" i="5" s="1"/>
  <c r="A45" i="5" s="1"/>
  <c r="A46" i="5" s="1"/>
  <c r="B42" i="5"/>
  <c r="B49" i="3"/>
  <c r="AM24" i="3"/>
  <c r="AN24" i="3" s="1"/>
  <c r="A25" i="3"/>
  <c r="AI24" i="3"/>
  <c r="R17" i="3"/>
  <c r="S17" i="3"/>
  <c r="U17" i="3" s="1"/>
  <c r="T17" i="3"/>
  <c r="V17" i="3" s="1"/>
  <c r="Q17" i="3"/>
  <c r="AB146" i="3" s="1"/>
  <c r="W17" i="3"/>
  <c r="P18" i="3"/>
  <c r="P19" i="3"/>
  <c r="AH95" i="3" l="1"/>
  <c r="AL95" i="3" s="1"/>
  <c r="AH96" i="3"/>
  <c r="AL96" i="3" s="1"/>
  <c r="AH97" i="3"/>
  <c r="AL97" i="3" s="1"/>
  <c r="E28" i="4"/>
  <c r="A29" i="4"/>
  <c r="A47" i="5"/>
  <c r="A48" i="5" s="1"/>
  <c r="A49" i="5" s="1"/>
  <c r="A50" i="5" s="1"/>
  <c r="A51" i="5" s="1"/>
  <c r="A52" i="5" s="1"/>
  <c r="A53" i="5" s="1"/>
  <c r="M46" i="3"/>
  <c r="B46" i="5"/>
  <c r="A54" i="5"/>
  <c r="A55" i="5" s="1"/>
  <c r="O25" i="3"/>
  <c r="A26" i="3"/>
  <c r="O26" i="3" s="1"/>
  <c r="AI25" i="3"/>
  <c r="B50" i="3"/>
  <c r="B108" i="5" s="1"/>
  <c r="AM25" i="3"/>
  <c r="AN25" i="3" s="1"/>
  <c r="A27" i="3"/>
  <c r="AI27" i="3" s="1"/>
  <c r="AI26" i="3"/>
  <c r="AM26" i="3"/>
  <c r="AN26" i="3" s="1"/>
  <c r="W19" i="3"/>
  <c r="T19" i="3"/>
  <c r="V19" i="3" s="1"/>
  <c r="Q19" i="3"/>
  <c r="R19" i="3"/>
  <c r="S19" i="3"/>
  <c r="U19" i="3" s="1"/>
  <c r="S18" i="3"/>
  <c r="U18" i="3" s="1"/>
  <c r="R18" i="3"/>
  <c r="W18" i="3"/>
  <c r="T18" i="3"/>
  <c r="V18" i="3" s="1"/>
  <c r="Q18" i="3"/>
  <c r="AH120" i="3" l="1"/>
  <c r="AL120" i="3" s="1"/>
  <c r="AH121" i="3"/>
  <c r="AL121" i="3" s="1"/>
  <c r="AH98" i="3"/>
  <c r="AL98" i="3" s="1"/>
  <c r="E29" i="4"/>
  <c r="A30" i="4"/>
  <c r="A56" i="5"/>
  <c r="A28" i="3"/>
  <c r="O28" i="3" s="1"/>
  <c r="B45" i="5"/>
  <c r="B51" i="3"/>
  <c r="B109" i="5" s="1"/>
  <c r="O27" i="3"/>
  <c r="AM27" i="3"/>
  <c r="AN27" i="3" s="1"/>
  <c r="AI28" i="3"/>
  <c r="AM28" i="3"/>
  <c r="AN28" i="3" s="1"/>
  <c r="A29" i="3"/>
  <c r="O29" i="3" s="1"/>
  <c r="P193" i="3"/>
  <c r="AH101" i="3" l="1"/>
  <c r="AL101" i="3" s="1"/>
  <c r="AH114" i="3"/>
  <c r="AL114" i="3" s="1"/>
  <c r="AH115" i="3"/>
  <c r="AL115" i="3" s="1"/>
  <c r="AH102" i="3"/>
  <c r="AL102" i="3" s="1"/>
  <c r="AH109" i="3"/>
  <c r="AL109" i="3" s="1"/>
  <c r="AH103" i="3"/>
  <c r="AL103" i="3" s="1"/>
  <c r="AH110" i="3"/>
  <c r="AL110" i="3" s="1"/>
  <c r="AH116" i="3"/>
  <c r="AL116" i="3" s="1"/>
  <c r="AH113" i="3"/>
  <c r="AL113" i="3" s="1"/>
  <c r="AH104" i="3"/>
  <c r="AL104" i="3" s="1"/>
  <c r="AH117" i="3"/>
  <c r="AL117" i="3" s="1"/>
  <c r="AH111" i="3"/>
  <c r="AL111" i="3" s="1"/>
  <c r="AH99" i="3"/>
  <c r="AL99" i="3" s="1"/>
  <c r="AH105" i="3"/>
  <c r="AL105" i="3" s="1"/>
  <c r="AH112" i="3"/>
  <c r="AL112" i="3" s="1"/>
  <c r="AH118" i="3"/>
  <c r="AL118" i="3" s="1"/>
  <c r="AH119" i="3"/>
  <c r="AL119" i="3" s="1"/>
  <c r="AH100" i="3"/>
  <c r="AL100" i="3" s="1"/>
  <c r="E30" i="4"/>
  <c r="A31" i="4"/>
  <c r="A57" i="5"/>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984" i="3"/>
  <c r="P459" i="3"/>
  <c r="P166" i="3"/>
  <c r="P188" i="3"/>
  <c r="P360" i="3"/>
  <c r="P261" i="3"/>
  <c r="P380" i="3"/>
  <c r="P435" i="3"/>
  <c r="P967" i="3"/>
  <c r="P691" i="3"/>
  <c r="P948" i="3"/>
  <c r="P859" i="3"/>
  <c r="P914" i="3"/>
  <c r="P850" i="3"/>
  <c r="P330" i="3"/>
  <c r="P340" i="3"/>
  <c r="P745" i="3"/>
  <c r="P337" i="3"/>
  <c r="P754" i="3"/>
  <c r="P212" i="3"/>
  <c r="P500" i="3"/>
  <c r="P362" i="3"/>
  <c r="P273" i="3"/>
  <c r="P286" i="3"/>
  <c r="P378" i="3"/>
  <c r="P912" i="3"/>
  <c r="P408" i="3"/>
  <c r="P699" i="3"/>
  <c r="P253" i="3"/>
  <c r="P991" i="3"/>
  <c r="P490" i="3"/>
  <c r="P587" i="3"/>
  <c r="P246" i="3"/>
  <c r="P503" i="3"/>
  <c r="P332" i="3"/>
  <c r="P229" i="3"/>
  <c r="P184" i="3"/>
  <c r="P213" i="3"/>
  <c r="P663" i="3"/>
  <c r="P662" i="3"/>
  <c r="P321" i="3"/>
  <c r="P351" i="3"/>
  <c r="P986" i="3"/>
  <c r="P568" i="3"/>
  <c r="P993" i="3"/>
  <c r="P627" i="3"/>
  <c r="P455" i="3"/>
  <c r="P175" i="3"/>
  <c r="P466" i="3"/>
  <c r="P892" i="3"/>
  <c r="P284" i="3"/>
  <c r="P787" i="3"/>
  <c r="P596" i="3"/>
  <c r="P429" i="3"/>
  <c r="P857" i="3"/>
  <c r="P239" i="3"/>
  <c r="P343" i="3"/>
  <c r="P940" i="3"/>
  <c r="P683"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388" i="3"/>
  <c r="P545" i="3"/>
  <c r="P406" i="3"/>
  <c r="P910" i="3"/>
  <c r="P844" i="3"/>
  <c r="P782" i="3"/>
  <c r="P244" i="3"/>
  <c r="P738" i="3"/>
  <c r="P544" i="3"/>
  <c r="P190" i="3"/>
  <c r="P954" i="3"/>
  <c r="P580" i="3"/>
  <c r="P216" i="3"/>
  <c r="P840" i="3"/>
  <c r="P302" i="3"/>
  <c r="P211" i="3"/>
  <c r="P812" i="3"/>
  <c r="P750" i="3"/>
  <c r="P259" i="3"/>
  <c r="P537" i="3"/>
  <c r="P550" i="3"/>
  <c r="P831" i="3"/>
  <c r="P444" i="3"/>
  <c r="P383" i="3"/>
  <c r="P204" i="3"/>
  <c r="P390" i="3"/>
  <c r="P795" i="3"/>
  <c r="P801" i="3"/>
  <c r="P397" i="3"/>
  <c r="P632" i="3"/>
  <c r="P901" i="3"/>
  <c r="P847" i="3"/>
  <c r="P970" i="3"/>
  <c r="P908" i="3"/>
  <c r="P233" i="3"/>
  <c r="P618" i="3"/>
  <c r="P590" i="3"/>
  <c r="P217" i="3"/>
  <c r="P570" i="3"/>
  <c r="P442" i="3"/>
  <c r="P966" i="3"/>
  <c r="P997" i="3"/>
  <c r="P843" i="3"/>
  <c r="P523" i="3"/>
  <c r="P377" i="3"/>
  <c r="P604" i="3"/>
  <c r="P420" i="3"/>
  <c r="P421" i="3"/>
  <c r="P709" i="3"/>
  <c r="P675" i="3"/>
  <c r="P739" i="3"/>
  <c r="P221" i="3"/>
  <c r="P612" i="3"/>
  <c r="P595" i="3"/>
  <c r="P316" i="3"/>
  <c r="P526" i="3"/>
  <c r="P255" i="3"/>
  <c r="P928" i="3"/>
  <c r="P524" i="3"/>
  <c r="P679" i="3"/>
  <c r="P962" i="3"/>
  <c r="P279" i="3"/>
  <c r="P806" i="3"/>
  <c r="P871" i="3"/>
  <c r="P344" i="3"/>
  <c r="P882" i="3"/>
  <c r="P201" i="3"/>
  <c r="P174" i="3"/>
  <c r="P752" i="3"/>
  <c r="P151" i="3"/>
  <c r="P224" i="3"/>
  <c r="P610" i="3"/>
  <c r="P482" i="3"/>
  <c r="P633" i="3"/>
  <c r="P401" i="3"/>
  <c r="P905" i="3"/>
  <c r="P386"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999" i="3"/>
  <c r="P919" i="3"/>
  <c r="P209" i="3"/>
  <c r="P367" i="3"/>
  <c r="P554" i="3"/>
  <c r="P381" i="3"/>
  <c r="P72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988" i="3"/>
  <c r="P483" i="3"/>
  <c r="P325" i="3"/>
  <c r="P310" i="3"/>
  <c r="P891" i="3"/>
  <c r="P314" i="3"/>
  <c r="P611" i="3"/>
  <c r="P814" i="3"/>
  <c r="P411" i="3"/>
  <c r="P195" i="3"/>
  <c r="P842" i="3"/>
  <c r="P179" i="3"/>
  <c r="P693" i="3"/>
  <c r="P297" i="3"/>
  <c r="P717" i="3"/>
  <c r="P167" i="3"/>
  <c r="P716" i="3"/>
  <c r="P793" i="3"/>
  <c r="P155"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97" i="3"/>
  <c r="P558" i="3"/>
  <c r="P721" i="3"/>
  <c r="P559" i="3"/>
  <c r="P673" i="3"/>
  <c r="P494" i="3"/>
  <c r="P622" i="3"/>
  <c r="P251" i="3"/>
  <c r="P616" i="3"/>
  <c r="P538" i="3"/>
  <c r="P868" i="3"/>
  <c r="P223" i="3"/>
  <c r="P460" i="3"/>
  <c r="P295" i="3"/>
  <c r="P894" i="3"/>
  <c r="P742" i="3"/>
  <c r="P511" i="3"/>
  <c r="P666" i="3"/>
  <c r="P403" i="3"/>
  <c r="P733" i="3"/>
  <c r="P443" i="3"/>
  <c r="P320" i="3"/>
  <c r="P254" i="3"/>
  <c r="P407" i="3"/>
  <c r="P268" i="3"/>
  <c r="P582" i="3"/>
  <c r="P298" i="3"/>
  <c r="P391" i="3"/>
  <c r="P373" i="3"/>
  <c r="P350" i="3"/>
  <c r="P670" i="3"/>
  <c r="P214" i="3"/>
  <c r="P846" i="3"/>
  <c r="P428" i="3"/>
  <c r="P784" i="3"/>
  <c r="P769" i="3"/>
  <c r="P405" i="3"/>
  <c r="P534" i="3"/>
  <c r="P987" i="3"/>
  <c r="P591" i="3"/>
  <c r="P563" i="3"/>
  <c r="P576"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730" i="3"/>
  <c r="P331" i="3"/>
  <c r="P318" i="3"/>
  <c r="P164" i="3"/>
  <c r="P366" i="3"/>
  <c r="P287" i="3"/>
  <c r="P492" i="3"/>
  <c r="P602" i="3"/>
  <c r="P498" i="3"/>
  <c r="P369" i="3"/>
  <c r="P200" i="3"/>
  <c r="P170" i="3"/>
  <c r="P199" i="3"/>
  <c r="P333" i="3"/>
  <c r="P488" i="3"/>
  <c r="P680" i="3"/>
  <c r="P560" i="3"/>
  <c r="P309" i="3"/>
  <c r="P876" i="3"/>
  <c r="P225" i="3"/>
  <c r="P265" i="3"/>
  <c r="P299" i="3"/>
  <c r="P720" i="3"/>
  <c r="P854" i="3"/>
  <c r="P572" i="3"/>
  <c r="P474" i="3"/>
  <c r="P480" i="3"/>
  <c r="P317" i="3"/>
  <c r="P305" i="3"/>
  <c r="P242" i="3"/>
  <c r="P665" i="3"/>
  <c r="P301" i="3"/>
  <c r="P385" i="3"/>
  <c r="P658" i="3"/>
  <c r="P296" i="3"/>
  <c r="P707" i="3"/>
  <c r="P740" i="3"/>
  <c r="P888" i="3"/>
  <c r="P747" i="3"/>
  <c r="P178" i="3"/>
  <c r="P964" i="3"/>
  <c r="P660" i="3"/>
  <c r="P607" i="3"/>
  <c r="P628" i="3"/>
  <c r="P400" i="3"/>
  <c r="P430" i="3"/>
  <c r="P863" i="3"/>
  <c r="P881" i="3"/>
  <c r="P821" i="3"/>
  <c r="P685" i="3"/>
  <c r="P930" i="3"/>
  <c r="P950" i="3"/>
  <c r="P282" i="3"/>
  <c r="P790" i="3"/>
  <c r="P944" i="3"/>
  <c r="P885" i="3"/>
  <c r="P758" i="3"/>
  <c r="P975" i="3"/>
  <c r="P737" i="3"/>
  <c r="P811" i="3"/>
  <c r="P667" i="3"/>
  <c r="P926" i="3"/>
  <c r="P505" i="3"/>
  <c r="P671" i="3"/>
  <c r="P776" i="3"/>
  <c r="P334" i="3"/>
  <c r="P838" i="3"/>
  <c r="P453" i="3"/>
  <c r="P713" i="3"/>
  <c r="P895" i="3"/>
  <c r="P359" i="3"/>
  <c r="P567" i="3"/>
  <c r="P735" i="3"/>
  <c r="P289" i="3"/>
  <c r="P961" i="3"/>
  <c r="P649" i="3"/>
  <c r="P172" i="3"/>
  <c r="P640" i="3"/>
  <c r="P617" i="3"/>
  <c r="P783" i="3"/>
  <c r="P376" i="3"/>
  <c r="P818" i="3"/>
  <c r="P791" i="3"/>
  <c r="P495" i="3"/>
  <c r="P943" i="3"/>
  <c r="P807" i="3"/>
  <c r="P323" i="3"/>
  <c r="P727" i="3"/>
  <c r="P384" i="3"/>
  <c r="P353" i="3"/>
  <c r="P880" i="3"/>
  <c r="P210" i="3"/>
  <c r="P502" i="3"/>
  <c r="P917" i="3"/>
  <c r="P977" i="3"/>
  <c r="P957" i="3"/>
  <c r="P348" i="3"/>
  <c r="P743" i="3"/>
  <c r="P996" i="3"/>
  <c r="P836" i="3"/>
  <c r="P937" i="3"/>
  <c r="P208" i="3"/>
  <c r="P219" i="3"/>
  <c r="P813" i="3"/>
  <c r="P834" i="3"/>
  <c r="P841" i="3"/>
  <c r="P277" i="3"/>
  <c r="P566" i="3"/>
  <c r="P938" i="3"/>
  <c r="P533" i="3"/>
  <c r="P491" i="3"/>
  <c r="P379" i="3"/>
  <c r="P858" i="3"/>
  <c r="P507" i="3"/>
  <c r="P450" i="3"/>
  <c r="P293" i="3"/>
  <c r="P163" i="3"/>
  <c r="P976" i="3"/>
  <c r="P326" i="3"/>
  <c r="P25" i="3"/>
  <c r="P347" i="3"/>
  <c r="P983" i="3"/>
  <c r="P467" i="3"/>
  <c r="P1000" i="3"/>
  <c r="P781" i="3"/>
  <c r="P899" i="3"/>
  <c r="P540" i="3"/>
  <c r="P746" i="3"/>
  <c r="P476" i="3"/>
  <c r="P232" i="3"/>
  <c r="P865" i="3"/>
  <c r="P256" i="3"/>
  <c r="P520" i="3"/>
  <c r="P661" i="3"/>
  <c r="P532" i="3"/>
  <c r="P759" i="3"/>
  <c r="P886" i="3"/>
  <c r="P231" i="3"/>
  <c r="P458" i="3"/>
  <c r="P583" i="3"/>
  <c r="P156" i="3"/>
  <c r="P202" i="3"/>
  <c r="P711" i="3"/>
  <c r="P409" i="3"/>
  <c r="P599" i="3"/>
  <c r="P446" i="3"/>
  <c r="P579" i="3"/>
  <c r="P548" i="3"/>
  <c r="P291" i="3"/>
  <c r="P501" i="3"/>
  <c r="P715" i="3"/>
  <c r="P586" i="3"/>
  <c r="P561" i="3"/>
  <c r="P956" i="3"/>
  <c r="P767" i="3"/>
  <c r="P515" i="3"/>
  <c r="P833" i="3"/>
  <c r="P382" i="3"/>
  <c r="P648" i="3"/>
  <c r="P413" i="3"/>
  <c r="P802" i="3"/>
  <c r="P290" i="3"/>
  <c r="P803" i="3"/>
  <c r="P979" i="3"/>
  <c r="P243" i="3"/>
  <c r="P278" i="3"/>
  <c r="P180" i="3"/>
  <c r="P365" i="3"/>
  <c r="P941" i="3"/>
  <c r="P688" i="3"/>
  <c r="P535" i="3"/>
  <c r="P792" i="3"/>
  <c r="P457" i="3"/>
  <c r="P744" i="3"/>
  <c r="P819" i="3"/>
  <c r="P852" i="3"/>
  <c r="P639" i="3"/>
  <c r="P438" i="3"/>
  <c r="P766" i="3"/>
  <c r="P907" i="3"/>
  <c r="P571"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89" i="3"/>
  <c r="P763" i="3"/>
  <c r="P992" i="3"/>
  <c r="P207" i="3"/>
  <c r="P522" i="3"/>
  <c r="P471" i="3"/>
  <c r="P154" i="3"/>
  <c r="P29" i="3"/>
  <c r="P162" i="3"/>
  <c r="P303" i="3"/>
  <c r="P694" i="3"/>
  <c r="P281" i="3"/>
  <c r="P870" i="3"/>
  <c r="P700" i="3"/>
  <c r="P226" i="3"/>
  <c r="P160" i="3"/>
  <c r="P276" i="3"/>
  <c r="P963" i="3"/>
  <c r="P432" i="3"/>
  <c r="P206" i="3"/>
  <c r="P664" i="3"/>
  <c r="P541" i="3"/>
  <c r="P513" i="3"/>
  <c r="P631" i="3"/>
  <c r="P728" i="3"/>
  <c r="P718" i="3"/>
  <c r="P647" i="3"/>
  <c r="P862" i="3"/>
  <c r="P187" i="3"/>
  <c r="P689" i="3"/>
  <c r="P552" i="3"/>
  <c r="P637" i="3"/>
  <c r="P27" i="3"/>
  <c r="P824" i="3"/>
  <c r="P600" i="3"/>
  <c r="P788" i="3"/>
  <c r="P477" i="3"/>
  <c r="P419" i="3"/>
  <c r="P161" i="3"/>
  <c r="P942" i="3"/>
  <c r="P26" i="3"/>
  <c r="P159" i="3"/>
  <c r="P619" i="3"/>
  <c r="P827" i="3"/>
  <c r="P829" i="3"/>
  <c r="P322" i="3"/>
  <c r="P152" i="3"/>
  <c r="P306" i="3"/>
  <c r="P338" i="3"/>
  <c r="P258" i="3"/>
  <c r="P497" i="3"/>
  <c r="P285" i="3"/>
  <c r="P817" i="3"/>
  <c r="P657" i="3"/>
  <c r="P771" i="3"/>
  <c r="P722" i="3"/>
  <c r="P518" i="3"/>
  <c r="P903" i="3"/>
  <c r="P774" i="3"/>
  <c r="P826" i="3"/>
  <c r="P906" i="3"/>
  <c r="P625" i="3"/>
  <c r="P447" i="3"/>
  <c r="P726" i="3"/>
  <c r="P530" i="3"/>
  <c r="P364" i="3"/>
  <c r="P751" i="3"/>
  <c r="P761" i="3"/>
  <c r="P800" i="3"/>
  <c r="P601" i="3"/>
  <c r="P375" i="3"/>
  <c r="P719" i="3"/>
  <c r="P569" i="3"/>
  <c r="P271" i="3"/>
  <c r="P690" i="3"/>
  <c r="P294" i="3"/>
  <c r="P706" i="3"/>
  <c r="P283" i="3"/>
  <c r="P445" i="3"/>
  <c r="P398" i="3"/>
  <c r="P263" i="3"/>
  <c r="P589" i="3"/>
  <c r="P439" i="3"/>
  <c r="P654" i="3"/>
  <c r="P394" i="3"/>
  <c r="P982" i="3"/>
  <c r="P238" i="3"/>
  <c r="P551" i="3"/>
  <c r="P770" i="3"/>
  <c r="P672" i="3"/>
  <c r="P946" i="3"/>
  <c r="P887" i="3"/>
  <c r="P508" i="3"/>
  <c r="P851" i="3"/>
  <c r="P825" i="3"/>
  <c r="P574" i="3"/>
  <c r="P676" i="3"/>
  <c r="P816" i="3"/>
  <c r="P922" i="3"/>
  <c r="P404" i="3"/>
  <c r="P708" i="3"/>
  <c r="P312" i="3"/>
  <c r="P516" i="3"/>
  <c r="P686" i="3"/>
  <c r="P341"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176" i="3"/>
  <c r="P479" i="3"/>
  <c r="P173" i="3"/>
  <c r="P753" i="3"/>
  <c r="P578" i="3"/>
  <c r="P651" i="3"/>
  <c r="P762" i="3"/>
  <c r="P185" i="3"/>
  <c r="P860" i="3"/>
  <c r="P456" i="3"/>
  <c r="P823" i="3"/>
  <c r="P556" i="3"/>
  <c r="P923" i="3"/>
  <c r="P636" i="3"/>
  <c r="P249" i="3"/>
  <c r="P933" i="3"/>
  <c r="P786" i="3"/>
  <c r="P704" i="3"/>
  <c r="P288" i="3"/>
  <c r="P493" i="3"/>
  <c r="P687" i="3"/>
  <c r="P424" i="3"/>
  <c r="P609" i="3"/>
  <c r="P509" i="3"/>
  <c r="P517" i="3"/>
  <c r="P692" i="3"/>
  <c r="P960" i="3"/>
  <c r="P327" i="3"/>
  <c r="P594" i="3"/>
  <c r="P641" i="3"/>
  <c r="P959" i="3"/>
  <c r="P705" i="3"/>
  <c r="P897" i="3"/>
  <c r="P593" i="3"/>
  <c r="P514" i="3"/>
  <c r="P920" i="3"/>
  <c r="P915" i="3"/>
  <c r="P805" i="3"/>
  <c r="P194" i="3"/>
  <c r="P866" i="3"/>
  <c r="P169" i="3"/>
  <c r="P703" i="3"/>
  <c r="P433"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393" i="3"/>
  <c r="P489" i="3"/>
  <c r="P900" i="3"/>
  <c r="P357" i="3"/>
  <c r="P732" i="3"/>
  <c r="P731" i="3"/>
  <c r="P973" i="3"/>
  <c r="P464" i="3"/>
  <c r="P528" i="3"/>
  <c r="P577" i="3"/>
  <c r="P884" i="3"/>
  <c r="P205" i="3"/>
  <c r="P183" i="3"/>
  <c r="P267" i="3"/>
  <c r="P487" i="3"/>
  <c r="P370" i="3"/>
  <c r="P220" i="3"/>
  <c r="P354" i="3"/>
  <c r="P924" i="3"/>
  <c r="P250" i="3"/>
  <c r="P695" i="3"/>
  <c r="P504" i="3"/>
  <c r="P904" i="3"/>
  <c r="P697" i="3"/>
  <c r="P712" i="3"/>
  <c r="P669" i="3"/>
  <c r="P815" i="3"/>
  <c r="P531" i="3"/>
  <c r="P543" i="3"/>
  <c r="P643" i="3"/>
  <c r="P361" i="3"/>
  <c r="P371"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668" i="3"/>
  <c r="P512" i="3"/>
  <c r="P153" i="3"/>
  <c r="P521" i="3"/>
  <c r="P749" i="3"/>
  <c r="P603" i="3"/>
  <c r="P736" i="3"/>
  <c r="P346" i="3"/>
  <c r="P856" i="3"/>
  <c r="P650" i="3"/>
  <c r="AH129" i="3" l="1"/>
  <c r="AL129" i="3" s="1"/>
  <c r="AH128" i="3"/>
  <c r="AL128" i="3" s="1"/>
  <c r="E31" i="4"/>
  <c r="A32" i="4"/>
  <c r="A64" i="5"/>
  <c r="B49" i="5"/>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306" i="3"/>
  <c r="V306" i="3" s="1"/>
  <c r="W306" i="3"/>
  <c r="R306" i="3"/>
  <c r="S306" i="3"/>
  <c r="U306" i="3" s="1"/>
  <c r="Q306" i="3"/>
  <c r="S788" i="3"/>
  <c r="U788" i="3" s="1"/>
  <c r="R788" i="3"/>
  <c r="Q788" i="3"/>
  <c r="T788" i="3"/>
  <c r="V788" i="3" s="1"/>
  <c r="W788" i="3"/>
  <c r="W728" i="3"/>
  <c r="R728" i="3"/>
  <c r="S728" i="3"/>
  <c r="U728" i="3" s="1"/>
  <c r="Q728" i="3"/>
  <c r="T728" i="3"/>
  <c r="V728" i="3" s="1"/>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R833" i="3"/>
  <c r="Q833" i="3"/>
  <c r="T833" i="3"/>
  <c r="V833" i="3" s="1"/>
  <c r="W833" i="3"/>
  <c r="S833" i="3"/>
  <c r="U833" i="3" s="1"/>
  <c r="S277" i="3"/>
  <c r="U277" i="3" s="1"/>
  <c r="T277" i="3"/>
  <c r="V277" i="3" s="1"/>
  <c r="W277" i="3"/>
  <c r="R277" i="3"/>
  <c r="Q277" i="3"/>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W418" i="3"/>
  <c r="T418" i="3"/>
  <c r="V418" i="3" s="1"/>
  <c r="R418" i="3"/>
  <c r="S418" i="3"/>
  <c r="U418" i="3" s="1"/>
  <c r="Q418" i="3"/>
  <c r="W934" i="3"/>
  <c r="Q934" i="3"/>
  <c r="S934" i="3"/>
  <c r="U934" i="3" s="1"/>
  <c r="R934" i="3"/>
  <c r="T934" i="3"/>
  <c r="V934" i="3" s="1"/>
  <c r="W860" i="3"/>
  <c r="R860" i="3"/>
  <c r="Q860" i="3"/>
  <c r="T860" i="3"/>
  <c r="V860" i="3" s="1"/>
  <c r="S860" i="3"/>
  <c r="U860"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902" i="3"/>
  <c r="V902" i="3" s="1"/>
  <c r="W902" i="3"/>
  <c r="R902" i="3"/>
  <c r="Q902" i="3"/>
  <c r="S902" i="3"/>
  <c r="U902" i="3" s="1"/>
  <c r="W694" i="3"/>
  <c r="S694" i="3"/>
  <c r="U694" i="3" s="1"/>
  <c r="Q694" i="3"/>
  <c r="T694" i="3"/>
  <c r="V694" i="3" s="1"/>
  <c r="R694" i="3"/>
  <c r="S781" i="3"/>
  <c r="U781" i="3" s="1"/>
  <c r="T781" i="3"/>
  <c r="V781" i="3" s="1"/>
  <c r="W781" i="3"/>
  <c r="R781" i="3"/>
  <c r="Q781" i="3"/>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R711" i="3"/>
  <c r="T711" i="3"/>
  <c r="V711" i="3" s="1"/>
  <c r="W711" i="3"/>
  <c r="S711" i="3"/>
  <c r="U711" i="3" s="1"/>
  <c r="Q711" i="3"/>
  <c r="R219" i="3"/>
  <c r="S219" i="3"/>
  <c r="U219" i="3" s="1"/>
  <c r="Q219" i="3"/>
  <c r="T219" i="3"/>
  <c r="V219" i="3" s="1"/>
  <c r="W219"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377" i="3"/>
  <c r="U377" i="3" s="1"/>
  <c r="W377" i="3"/>
  <c r="Q377" i="3"/>
  <c r="R377" i="3"/>
  <c r="T377" i="3"/>
  <c r="V377" i="3" s="1"/>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T507" i="3"/>
  <c r="V507" i="3" s="1"/>
  <c r="W507" i="3"/>
  <c r="R507" i="3"/>
  <c r="S507" i="3"/>
  <c r="U507" i="3" s="1"/>
  <c r="Q507" i="3"/>
  <c r="T208" i="3"/>
  <c r="V208" i="3" s="1"/>
  <c r="W208" i="3"/>
  <c r="Q208" i="3"/>
  <c r="S208" i="3"/>
  <c r="U208" i="3" s="1"/>
  <c r="R208" i="3"/>
  <c r="S210" i="3"/>
  <c r="U210" i="3" s="1"/>
  <c r="T210" i="3"/>
  <c r="V210" i="3" s="1"/>
  <c r="W210" i="3"/>
  <c r="R210" i="3"/>
  <c r="Q210"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T825" i="3"/>
  <c r="V825" i="3" s="1"/>
  <c r="Q825" i="3"/>
  <c r="W825" i="3"/>
  <c r="S825" i="3"/>
  <c r="U825" i="3" s="1"/>
  <c r="R825" i="3"/>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T379" i="3"/>
  <c r="V379" i="3" s="1"/>
  <c r="W379" i="3"/>
  <c r="S379" i="3"/>
  <c r="U379" i="3" s="1"/>
  <c r="R379" i="3"/>
  <c r="Q379" i="3"/>
  <c r="S836" i="3"/>
  <c r="U836" i="3" s="1"/>
  <c r="W836" i="3"/>
  <c r="R836" i="3"/>
  <c r="Q836" i="3"/>
  <c r="T836" i="3"/>
  <c r="V836"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T211" i="3"/>
  <c r="V211" i="3" s="1"/>
  <c r="W211" i="3"/>
  <c r="R211" i="3"/>
  <c r="S211" i="3"/>
  <c r="U211" i="3" s="1"/>
  <c r="Q211"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Q439" i="3"/>
  <c r="S439" i="3"/>
  <c r="U439" i="3" s="1"/>
  <c r="R439" i="3"/>
  <c r="T439" i="3"/>
  <c r="V439" i="3" s="1"/>
  <c r="W439" i="3"/>
  <c r="W719" i="3"/>
  <c r="T719" i="3"/>
  <c r="V719" i="3" s="1"/>
  <c r="S719" i="3"/>
  <c r="U719" i="3" s="1"/>
  <c r="R719" i="3"/>
  <c r="Q719" i="3"/>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897" i="3"/>
  <c r="T897" i="3"/>
  <c r="V897" i="3" s="1"/>
  <c r="R897" i="3"/>
  <c r="S897" i="3"/>
  <c r="U897" i="3" s="1"/>
  <c r="Q897" i="3"/>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T898" i="3"/>
  <c r="V898" i="3" s="1"/>
  <c r="Q898" i="3"/>
  <c r="R898" i="3"/>
  <c r="S898" i="3"/>
  <c r="U898" i="3" s="1"/>
  <c r="W898" i="3"/>
  <c r="T702" i="3"/>
  <c r="V702" i="3" s="1"/>
  <c r="W702" i="3"/>
  <c r="S702" i="3"/>
  <c r="U702" i="3" s="1"/>
  <c r="Q702" i="3"/>
  <c r="R702"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184" i="3"/>
  <c r="R184" i="3"/>
  <c r="S184" i="3"/>
  <c r="U184" i="3" s="1"/>
  <c r="Q184" i="3"/>
  <c r="T184" i="3"/>
  <c r="V184"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H122" i="3" l="1"/>
  <c r="AL122" i="3" s="1"/>
  <c r="AH134" i="3"/>
  <c r="AL134" i="3" s="1"/>
  <c r="AH123" i="3"/>
  <c r="AL123" i="3" s="1"/>
  <c r="AH124" i="3"/>
  <c r="AL124" i="3" s="1"/>
  <c r="AH136" i="3"/>
  <c r="AL136" i="3" s="1"/>
  <c r="AH137" i="3"/>
  <c r="AL137" i="3" s="1"/>
  <c r="AH138" i="3"/>
  <c r="AL138" i="3" s="1"/>
  <c r="E32" i="4"/>
  <c r="A33" i="4"/>
  <c r="A65" i="5"/>
  <c r="B52" i="5"/>
  <c r="B51" i="5"/>
  <c r="B54" i="3"/>
  <c r="AB69" i="3"/>
  <c r="AB139" i="3"/>
  <c r="AB65" i="3"/>
  <c r="AB75" i="3"/>
  <c r="AB70" i="3"/>
  <c r="AB150" i="3"/>
  <c r="AB57" i="3"/>
  <c r="AB147" i="3"/>
  <c r="AB157" i="3"/>
  <c r="AB138" i="3"/>
  <c r="AB148" i="3"/>
  <c r="AI31" i="3"/>
  <c r="AM31" i="3"/>
  <c r="AN31" i="3" s="1"/>
  <c r="A32" i="3"/>
  <c r="O32" i="3" s="1"/>
  <c r="M51" i="3" l="1"/>
  <c r="AH125" i="3"/>
  <c r="AL125" i="3" s="1"/>
  <c r="AH126" i="3"/>
  <c r="AL126" i="3" s="1"/>
  <c r="AH127" i="3"/>
  <c r="AL127" i="3" s="1"/>
  <c r="E33" i="4"/>
  <c r="A34" i="4"/>
  <c r="A66" i="5"/>
  <c r="B54" i="5"/>
  <c r="B55" i="3"/>
  <c r="B53" i="5"/>
  <c r="M53" i="3" s="1"/>
  <c r="A33" i="3"/>
  <c r="O33" i="3" s="1"/>
  <c r="AI32" i="3"/>
  <c r="AM32" i="3"/>
  <c r="AN32" i="3" s="1"/>
  <c r="P31" i="3"/>
  <c r="R31" i="3"/>
  <c r="S31" i="3"/>
  <c r="U31" i="3" s="1"/>
  <c r="Q31" i="3"/>
  <c r="W31" i="3"/>
  <c r="T31" i="3"/>
  <c r="V31" i="3" s="1"/>
  <c r="M52" i="3" l="1"/>
  <c r="AH130" i="3"/>
  <c r="AL130" i="3" s="1"/>
  <c r="AH131" i="3"/>
  <c r="AL131" i="3" s="1"/>
  <c r="E34" i="4"/>
  <c r="A67" i="5"/>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A68" i="5" l="1"/>
  <c r="A35" i="3"/>
  <c r="X20" i="3"/>
  <c r="AB181" i="3" s="1"/>
  <c r="B57" i="3"/>
  <c r="B58" i="3" s="1"/>
  <c r="B56" i="5"/>
  <c r="M55" i="3" s="1"/>
  <c r="X22" i="3"/>
  <c r="AB201" i="3" s="1"/>
  <c r="O34" i="3"/>
  <c r="X33" i="3"/>
  <c r="X12" i="3"/>
  <c r="AB101" i="3" s="1"/>
  <c r="AM34" i="3"/>
  <c r="AN34" i="3" s="1"/>
  <c r="X31" i="3"/>
  <c r="X32" i="3"/>
  <c r="X13" i="3"/>
  <c r="AB111" i="3" s="1"/>
  <c r="P33" i="3"/>
  <c r="R33" i="3"/>
  <c r="Q33" i="3"/>
  <c r="T33" i="3"/>
  <c r="V33" i="3" s="1"/>
  <c r="W33" i="3"/>
  <c r="S33" i="3"/>
  <c r="U33" i="3" s="1"/>
  <c r="A36" i="3"/>
  <c r="AM35" i="3"/>
  <c r="AN35" i="3" s="1"/>
  <c r="AI35" i="3"/>
  <c r="B63" i="5" l="1"/>
  <c r="B62" i="5"/>
  <c r="O35" i="3"/>
  <c r="R35" i="3" s="1"/>
  <c r="B59" i="3"/>
  <c r="A69" i="5"/>
  <c r="B58" i="5"/>
  <c r="B57" i="5"/>
  <c r="M21" i="3"/>
  <c r="M22" i="3"/>
  <c r="M20" i="3"/>
  <c r="X11" i="3" s="1"/>
  <c r="AB91" i="3" s="1"/>
  <c r="M19" i="3"/>
  <c r="X10" i="3" s="1"/>
  <c r="AB81" i="3" s="1"/>
  <c r="T34" i="3"/>
  <c r="V34" i="3" s="1"/>
  <c r="W34" i="3"/>
  <c r="Q34" i="3"/>
  <c r="S34" i="3"/>
  <c r="U34" i="3" s="1"/>
  <c r="R34" i="3"/>
  <c r="P34" i="3"/>
  <c r="O36" i="3"/>
  <c r="AM36" i="3"/>
  <c r="AN36" i="3" s="1"/>
  <c r="AI36" i="3"/>
  <c r="A37" i="3"/>
  <c r="O37" i="3" s="1"/>
  <c r="P35" i="3"/>
  <c r="W35" i="3"/>
  <c r="T35" i="3"/>
  <c r="V35" i="3" s="1"/>
  <c r="S35" i="3" l="1"/>
  <c r="U35" i="3" s="1"/>
  <c r="Q35" i="3"/>
  <c r="B60" i="3"/>
  <c r="B67" i="3" s="1"/>
  <c r="B75" i="5"/>
  <c r="B77" i="5"/>
  <c r="B71" i="5"/>
  <c r="B72" i="5"/>
  <c r="B73" i="5"/>
  <c r="B76" i="5"/>
  <c r="B74" i="5"/>
  <c r="B78" i="5"/>
  <c r="B64" i="5"/>
  <c r="B65" i="5"/>
  <c r="B59" i="5"/>
  <c r="B60" i="5"/>
  <c r="A70" i="5"/>
  <c r="X36" i="3"/>
  <c r="X37" i="3"/>
  <c r="X18" i="3"/>
  <c r="AB161" i="3" s="1"/>
  <c r="X17" i="3"/>
  <c r="AB151" i="3" s="1"/>
  <c r="X28" i="3"/>
  <c r="A38" i="3"/>
  <c r="AM37" i="3"/>
  <c r="AN37" i="3" s="1"/>
  <c r="AI37" i="3"/>
  <c r="T36" i="3"/>
  <c r="V36" i="3" s="1"/>
  <c r="S36" i="3"/>
  <c r="U36" i="3" s="1"/>
  <c r="Q36" i="3"/>
  <c r="P36" i="3"/>
  <c r="W36" i="3"/>
  <c r="R36" i="3"/>
  <c r="O38" i="3" l="1"/>
  <c r="B80" i="5"/>
  <c r="B79" i="5"/>
  <c r="B69" i="3"/>
  <c r="M67" i="3"/>
  <c r="M68" i="3"/>
  <c r="M65" i="3"/>
  <c r="M66" i="3"/>
  <c r="M63" i="3"/>
  <c r="M64" i="3"/>
  <c r="M62" i="3"/>
  <c r="M61" i="3"/>
  <c r="M7" i="3"/>
  <c r="X4" i="3" s="1"/>
  <c r="AB21" i="3" s="1"/>
  <c r="M59" i="3"/>
  <c r="M10" i="3"/>
  <c r="M38" i="3"/>
  <c r="M41" i="3"/>
  <c r="M57" i="3"/>
  <c r="M50" i="3"/>
  <c r="M49" i="3"/>
  <c r="M28" i="3"/>
  <c r="M40" i="3"/>
  <c r="M56" i="3"/>
  <c r="M9" i="3"/>
  <c r="M8" i="3"/>
  <c r="M39" i="3"/>
  <c r="M58" i="3"/>
  <c r="M60" i="3"/>
  <c r="A71" i="5"/>
  <c r="T38" i="3"/>
  <c r="V38" i="3" s="1"/>
  <c r="X38" i="3"/>
  <c r="R38" i="3"/>
  <c r="W38" i="3"/>
  <c r="P38" i="3"/>
  <c r="AI38" i="3"/>
  <c r="A39" i="3"/>
  <c r="Q38" i="3"/>
  <c r="S38" i="3"/>
  <c r="U38" i="3" s="1"/>
  <c r="AM38" i="3"/>
  <c r="AN38" i="3" s="1"/>
  <c r="T37" i="3"/>
  <c r="V37" i="3" s="1"/>
  <c r="R37" i="3"/>
  <c r="P37" i="3"/>
  <c r="Q37" i="3"/>
  <c r="W37" i="3"/>
  <c r="S37" i="3"/>
  <c r="U37" i="3" s="1"/>
  <c r="O39" i="3" l="1"/>
  <c r="Q39" i="3" s="1"/>
  <c r="B83" i="5"/>
  <c r="B82" i="5"/>
  <c r="B84" i="5"/>
  <c r="B81" i="5"/>
  <c r="B73" i="3"/>
  <c r="X35" i="3"/>
  <c r="X34" i="3"/>
  <c r="X29" i="3"/>
  <c r="X26" i="3"/>
  <c r="X30" i="3"/>
  <c r="X27" i="3"/>
  <c r="X19" i="3"/>
  <c r="AB171" i="3" s="1"/>
  <c r="X16" i="3"/>
  <c r="AB141" i="3" s="1"/>
  <c r="A72" i="5"/>
  <c r="AM39" i="3"/>
  <c r="AN39" i="3" s="1"/>
  <c r="A40" i="3"/>
  <c r="AI39" i="3"/>
  <c r="R39" i="3" l="1"/>
  <c r="X39" i="3"/>
  <c r="W39" i="3"/>
  <c r="P39" i="3"/>
  <c r="S39" i="3"/>
  <c r="U39" i="3" s="1"/>
  <c r="T39" i="3"/>
  <c r="V39" i="3" s="1"/>
  <c r="B87" i="5"/>
  <c r="B85" i="5"/>
  <c r="M75" i="3" s="1"/>
  <c r="B88" i="5"/>
  <c r="B86" i="5"/>
  <c r="B77" i="3"/>
  <c r="M76" i="3"/>
  <c r="O40" i="3"/>
  <c r="X40" i="3" s="1"/>
  <c r="M69" i="3"/>
  <c r="M70" i="3"/>
  <c r="M71" i="3"/>
  <c r="M72"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M40" i="3"/>
  <c r="AN40" i="3" s="1"/>
  <c r="A41" i="3"/>
  <c r="AI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M74" i="3" l="1"/>
  <c r="M73" i="3"/>
  <c r="B89" i="5"/>
  <c r="M78" i="3" s="1"/>
  <c r="B90" i="5"/>
  <c r="B91" i="5"/>
  <c r="B92" i="5"/>
  <c r="B81" i="3"/>
  <c r="M77" i="3"/>
  <c r="M80" i="3"/>
  <c r="M79" i="3"/>
  <c r="W40" i="3"/>
  <c r="P40" i="3"/>
  <c r="AM41" i="3"/>
  <c r="AN41" i="3" s="1"/>
  <c r="Q40" i="3"/>
  <c r="R40" i="3"/>
  <c r="T40" i="3"/>
  <c r="V40" i="3" s="1"/>
  <c r="S40" i="3"/>
  <c r="U40" i="3" s="1"/>
  <c r="A113" i="5"/>
  <c r="A114" i="5" s="1"/>
  <c r="A42" i="3"/>
  <c r="O41" i="3"/>
  <c r="X41" i="3" s="1"/>
  <c r="AI41" i="3"/>
  <c r="AI42" i="3" l="1"/>
  <c r="M26" i="3"/>
  <c r="X14" i="3" s="1"/>
  <c r="AB121" i="3" s="1"/>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O42" i="3"/>
  <c r="X42" i="3" s="1"/>
  <c r="A43" i="3"/>
  <c r="A44" i="3" s="1"/>
  <c r="A45" i="3" s="1"/>
  <c r="AM42" i="3"/>
  <c r="AN42" i="3" s="1"/>
  <c r="T41" i="3"/>
  <c r="V41" i="3" s="1"/>
  <c r="R41" i="3"/>
  <c r="W41" i="3"/>
  <c r="S41" i="3"/>
  <c r="U41" i="3" s="1"/>
  <c r="P41" i="3"/>
  <c r="Q41" i="3"/>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M81" i="3" l="1"/>
  <c r="B96" i="5"/>
  <c r="M82" i="3" s="1"/>
  <c r="B83" i="3"/>
  <c r="AM43" i="3"/>
  <c r="AN43" i="3" s="1"/>
  <c r="O44" i="3"/>
  <c r="X44" i="3" s="1"/>
  <c r="AM44" i="3"/>
  <c r="AN44" i="3" s="1"/>
  <c r="AI44" i="3"/>
  <c r="A163" i="5"/>
  <c r="Q42" i="3"/>
  <c r="W42" i="3"/>
  <c r="R42" i="3"/>
  <c r="S42" i="3"/>
  <c r="U42" i="3" s="1"/>
  <c r="T42" i="3"/>
  <c r="V42" i="3" s="1"/>
  <c r="P42" i="3"/>
  <c r="O43" i="3"/>
  <c r="S43" i="3" s="1"/>
  <c r="U43" i="3" s="1"/>
  <c r="AI45" i="3"/>
  <c r="AM45" i="3"/>
  <c r="AN45" i="3" s="1"/>
  <c r="O45" i="3"/>
  <c r="A46" i="3"/>
  <c r="R44" i="3" l="1"/>
  <c r="P44" i="3"/>
  <c r="Q44" i="3"/>
  <c r="W44" i="3"/>
  <c r="S44" i="3"/>
  <c r="U44" i="3" s="1"/>
  <c r="T44" i="3"/>
  <c r="V44" i="3" s="1"/>
  <c r="B97" i="5"/>
  <c r="B84" i="3"/>
  <c r="M83" i="3"/>
  <c r="A164" i="5"/>
  <c r="P43" i="3"/>
  <c r="Q43" i="3"/>
  <c r="W43" i="3"/>
  <c r="T43" i="3"/>
  <c r="V43" i="3" s="1"/>
  <c r="R43" i="3"/>
  <c r="X43" i="3"/>
  <c r="AI46" i="3"/>
  <c r="AM46" i="3"/>
  <c r="AN46" i="3" s="1"/>
  <c r="O46" i="3"/>
  <c r="A47" i="3"/>
  <c r="X45" i="3"/>
  <c r="P45" i="3"/>
  <c r="W45" i="3"/>
  <c r="S45" i="3"/>
  <c r="U45" i="3" s="1"/>
  <c r="R45" i="3"/>
  <c r="Q45" i="3"/>
  <c r="T45" i="3"/>
  <c r="V45" i="3" s="1"/>
  <c r="B98" i="5" l="1"/>
  <c r="M84" i="3" s="1"/>
  <c r="B85" i="3"/>
  <c r="A165" i="5"/>
  <c r="AM47" i="3"/>
  <c r="AN47" i="3" s="1"/>
  <c r="AI47" i="3"/>
  <c r="O47" i="3"/>
  <c r="A48" i="3"/>
  <c r="X46" i="3"/>
  <c r="P46" i="3"/>
  <c r="Q46" i="3"/>
  <c r="R46" i="3"/>
  <c r="W46" i="3"/>
  <c r="T46" i="3"/>
  <c r="V46" i="3" s="1"/>
  <c r="S46" i="3"/>
  <c r="U46" i="3" s="1"/>
  <c r="B99" i="5" l="1"/>
  <c r="M85" i="3" s="1"/>
  <c r="B86" i="3"/>
  <c r="A166" i="5"/>
  <c r="AI48" i="3"/>
  <c r="AM48" i="3"/>
  <c r="AN48" i="3" s="1"/>
  <c r="O48" i="3"/>
  <c r="A49" i="3"/>
  <c r="X47" i="3"/>
  <c r="P47" i="3"/>
  <c r="Q47" i="3"/>
  <c r="T47" i="3"/>
  <c r="V47" i="3" s="1"/>
  <c r="W47" i="3"/>
  <c r="S47" i="3"/>
  <c r="U47" i="3" s="1"/>
  <c r="R47" i="3"/>
  <c r="B100" i="5" l="1"/>
  <c r="M86" i="3" s="1"/>
  <c r="B87" i="3"/>
  <c r="A167" i="5"/>
  <c r="A50" i="3"/>
  <c r="AM49" i="3"/>
  <c r="AN49" i="3" s="1"/>
  <c r="AI49" i="3"/>
  <c r="O49" i="3"/>
  <c r="X48" i="3"/>
  <c r="P48" i="3"/>
  <c r="W48" i="3"/>
  <c r="T48" i="3"/>
  <c r="V48" i="3" s="1"/>
  <c r="R48" i="3"/>
  <c r="S48" i="3"/>
  <c r="U48" i="3" s="1"/>
  <c r="Q48" i="3"/>
  <c r="B101" i="5" l="1"/>
  <c r="M87" i="3" s="1"/>
  <c r="B88" i="3"/>
  <c r="A168" i="5"/>
  <c r="AM50" i="3"/>
  <c r="AN50" i="3" s="1"/>
  <c r="AI50" i="3"/>
  <c r="O50" i="3"/>
  <c r="A51" i="3"/>
  <c r="X49" i="3"/>
  <c r="P49" i="3"/>
  <c r="W49" i="3"/>
  <c r="T49" i="3"/>
  <c r="V49" i="3" s="1"/>
  <c r="R49" i="3"/>
  <c r="Q49" i="3"/>
  <c r="S49" i="3"/>
  <c r="U49" i="3" s="1"/>
  <c r="B102" i="5" l="1"/>
  <c r="M88" i="3" s="1"/>
  <c r="B89" i="3"/>
  <c r="A169" i="5"/>
  <c r="AM51" i="3"/>
  <c r="AN51" i="3" s="1"/>
  <c r="AI51" i="3"/>
  <c r="A52" i="3"/>
  <c r="O51" i="3"/>
  <c r="X50" i="3"/>
  <c r="P50" i="3"/>
  <c r="Q50" i="3"/>
  <c r="S50" i="3"/>
  <c r="U50" i="3" s="1"/>
  <c r="T50" i="3"/>
  <c r="V50" i="3" s="1"/>
  <c r="W50" i="3"/>
  <c r="R50" i="3"/>
  <c r="B103" i="5" l="1"/>
  <c r="M89" i="3" s="1"/>
  <c r="B90" i="3"/>
  <c r="A170" i="5"/>
  <c r="X51" i="3"/>
  <c r="P51" i="3"/>
  <c r="Q51" i="3"/>
  <c r="W51" i="3"/>
  <c r="R51" i="3"/>
  <c r="S51" i="3"/>
  <c r="U51" i="3" s="1"/>
  <c r="T51" i="3"/>
  <c r="V51" i="3" s="1"/>
  <c r="A53" i="3"/>
  <c r="AM52" i="3"/>
  <c r="AN52" i="3" s="1"/>
  <c r="O52" i="3"/>
  <c r="AI52" i="3"/>
  <c r="B104" i="5" l="1"/>
  <c r="M90" i="3" s="1"/>
  <c r="B91" i="3"/>
  <c r="A171" i="5"/>
  <c r="X52" i="3"/>
  <c r="P52" i="3"/>
  <c r="S52" i="3"/>
  <c r="U52" i="3" s="1"/>
  <c r="T52" i="3"/>
  <c r="V52" i="3" s="1"/>
  <c r="R52" i="3"/>
  <c r="W52" i="3"/>
  <c r="Q52" i="3"/>
  <c r="O53" i="3"/>
  <c r="AM53" i="3"/>
  <c r="AN53" i="3" s="1"/>
  <c r="AI53" i="3"/>
  <c r="A54" i="3"/>
  <c r="A55" i="3" s="1"/>
  <c r="B92" i="3" l="1"/>
  <c r="B105" i="5"/>
  <c r="M91" i="3" s="1"/>
  <c r="A172" i="5"/>
  <c r="AI55" i="3"/>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B107" i="5" l="1"/>
  <c r="B106" i="5"/>
  <c r="M92" i="3" s="1"/>
  <c r="B93" i="3"/>
  <c r="A173" i="5"/>
  <c r="A57" i="3"/>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B94" i="3" l="1"/>
  <c r="B110" i="5"/>
  <c r="M93" i="3" s="1"/>
  <c r="A174" i="5"/>
  <c r="X56" i="3"/>
  <c r="P56" i="3"/>
  <c r="R56" i="3"/>
  <c r="T56" i="3"/>
  <c r="V56" i="3" s="1"/>
  <c r="Q56" i="3"/>
  <c r="S56" i="3"/>
  <c r="U56" i="3" s="1"/>
  <c r="W56" i="3"/>
  <c r="A58" i="3"/>
  <c r="AM57" i="3"/>
  <c r="AN57" i="3" s="1"/>
  <c r="AI57" i="3"/>
  <c r="O57" i="3"/>
  <c r="A175" i="5" l="1"/>
  <c r="B111" i="5"/>
  <c r="M94" i="3" s="1"/>
  <c r="B95" i="3"/>
  <c r="X57" i="3"/>
  <c r="P57" i="3"/>
  <c r="Q57" i="3"/>
  <c r="S57" i="3"/>
  <c r="U57" i="3" s="1"/>
  <c r="R57" i="3"/>
  <c r="W57" i="3"/>
  <c r="T57" i="3"/>
  <c r="V57" i="3" s="1"/>
  <c r="AM58" i="3"/>
  <c r="AN58" i="3" s="1"/>
  <c r="O58" i="3"/>
  <c r="AI58" i="3"/>
  <c r="A59" i="3"/>
  <c r="A60" i="3" s="1"/>
  <c r="A61" i="3" s="1"/>
  <c r="A176" i="5" l="1"/>
  <c r="B112" i="5"/>
  <c r="M95" i="3" s="1"/>
  <c r="B96" i="3"/>
  <c r="O61" i="3" s="1"/>
  <c r="AM61" i="3"/>
  <c r="AN61" i="3" s="1"/>
  <c r="AI61" i="3"/>
  <c r="A62" i="3"/>
  <c r="AI60" i="3"/>
  <c r="AM60" i="3"/>
  <c r="AN60" i="3" s="1"/>
  <c r="O60" i="3"/>
  <c r="O59" i="3"/>
  <c r="AM59" i="3"/>
  <c r="AN59" i="3" s="1"/>
  <c r="AI59" i="3"/>
  <c r="X58" i="3"/>
  <c r="P58" i="3"/>
  <c r="W58" i="3"/>
  <c r="S58" i="3"/>
  <c r="U58" i="3" s="1"/>
  <c r="R58" i="3"/>
  <c r="T58" i="3"/>
  <c r="V58" i="3" s="1"/>
  <c r="Q58" i="3"/>
  <c r="A177" i="5" l="1"/>
  <c r="P61" i="3"/>
  <c r="Q61" i="3"/>
  <c r="AB586" i="3" s="1"/>
  <c r="W61" i="3"/>
  <c r="AB590" i="3" s="1"/>
  <c r="T61" i="3"/>
  <c r="V61" i="3" s="1"/>
  <c r="AB589" i="3" s="1"/>
  <c r="S61" i="3"/>
  <c r="U61" i="3" s="1"/>
  <c r="AB588" i="3" s="1"/>
  <c r="R61" i="3"/>
  <c r="AB587" i="3" s="1"/>
  <c r="AM62" i="3"/>
  <c r="AN62" i="3"/>
  <c r="AI62" i="3"/>
  <c r="A63" i="3"/>
  <c r="B144" i="5"/>
  <c r="B145" i="5"/>
  <c r="B146" i="5"/>
  <c r="B147" i="5"/>
  <c r="B142" i="5"/>
  <c r="B143" i="5"/>
  <c r="B97" i="3"/>
  <c r="O62" i="3" s="1"/>
  <c r="AB421" i="3"/>
  <c r="X60" i="3"/>
  <c r="AB581" i="3" s="1"/>
  <c r="P60" i="3"/>
  <c r="AB575" i="3" s="1"/>
  <c r="W60" i="3"/>
  <c r="AB580" i="3" s="1"/>
  <c r="Q60" i="3"/>
  <c r="AB576" i="3" s="1"/>
  <c r="T60" i="3"/>
  <c r="V60" i="3" s="1"/>
  <c r="AB579"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428" i="3"/>
  <c r="AB425" i="3"/>
  <c r="AB424" i="3"/>
  <c r="AB426" i="3"/>
  <c r="AB431" i="3"/>
  <c r="AB429" i="3"/>
  <c r="AB489" i="3"/>
  <c r="AB434" i="3"/>
  <c r="AB483" i="3"/>
  <c r="AB456" i="3"/>
  <c r="AB481" i="3"/>
  <c r="AB436" i="3"/>
  <c r="AB517" i="3"/>
  <c r="AB507" i="3"/>
  <c r="AB503" i="3"/>
  <c r="AB512" i="3"/>
  <c r="AB468" i="3"/>
  <c r="AB592" i="3"/>
  <c r="AB488" i="3"/>
  <c r="AB505" i="3"/>
  <c r="AB485" i="3"/>
  <c r="AB450" i="3"/>
  <c r="AB554" i="3"/>
  <c r="AB537" i="3"/>
  <c r="AB585" i="3"/>
  <c r="AB493" i="3"/>
  <c r="AB473" i="3"/>
  <c r="AB563" i="3"/>
  <c r="AB551" i="3"/>
  <c r="AB451" i="3"/>
  <c r="AB442" i="3"/>
  <c r="AB497" i="3"/>
  <c r="AB542" i="3"/>
  <c r="AB437" i="3"/>
  <c r="AB494" i="3"/>
  <c r="AB441" i="3"/>
  <c r="AB444" i="3"/>
  <c r="AB562" i="3"/>
  <c r="AB439" i="3"/>
  <c r="AB553" i="3"/>
  <c r="AB519" i="3"/>
  <c r="AB546" i="3"/>
  <c r="AB500" i="3"/>
  <c r="AB472" i="3"/>
  <c r="AB502" i="3"/>
  <c r="AB501" i="3"/>
  <c r="AB462" i="3"/>
  <c r="AB533" i="3"/>
  <c r="AB453" i="3"/>
  <c r="AB482" i="3"/>
  <c r="AB524" i="3"/>
  <c r="AB511" i="3"/>
  <c r="AB544" i="3"/>
  <c r="AB516" i="3"/>
  <c r="AB548" i="3"/>
  <c r="AB545" i="3"/>
  <c r="AB534" i="3"/>
  <c r="AB526" i="3"/>
  <c r="AB443" i="3"/>
  <c r="AB550" i="3"/>
  <c r="AB564" i="3"/>
  <c r="AB496" i="3"/>
  <c r="AB475" i="3"/>
  <c r="AB572" i="3"/>
  <c r="AB573" i="3"/>
  <c r="AB504" i="3"/>
  <c r="AB457" i="3"/>
  <c r="AB484" i="3"/>
  <c r="AB458" i="3"/>
  <c r="AB487" i="3"/>
  <c r="AB515" i="3"/>
  <c r="AB514" i="3"/>
  <c r="AB461" i="3"/>
  <c r="AB527" i="3"/>
  <c r="AB452" i="3"/>
  <c r="AB574" i="3"/>
  <c r="AB477" i="3"/>
  <c r="AB495" i="3"/>
  <c r="AB531" i="3"/>
  <c r="AB486" i="3"/>
  <c r="AB508" i="3"/>
  <c r="AB561" i="3"/>
  <c r="AB543" i="3"/>
  <c r="AB522" i="3"/>
  <c r="AB491" i="3"/>
  <c r="AB440" i="3"/>
  <c r="AB478" i="3"/>
  <c r="AB448" i="3"/>
  <c r="AB438" i="3"/>
  <c r="AB499" i="3"/>
  <c r="AB513" i="3"/>
  <c r="AB506" i="3"/>
  <c r="AB449" i="3"/>
  <c r="AB464" i="3"/>
  <c r="AB541" i="3"/>
  <c r="AB492" i="3"/>
  <c r="AB466" i="3"/>
  <c r="AB435" i="3"/>
  <c r="AB498" i="3"/>
  <c r="AB552" i="3"/>
  <c r="AB433" i="3"/>
  <c r="AB455" i="3"/>
  <c r="AB525" i="3"/>
  <c r="AB532" i="3"/>
  <c r="AB557" i="3"/>
  <c r="AB549" i="3"/>
  <c r="AB469" i="3"/>
  <c r="AB529" i="3"/>
  <c r="AB556" i="3"/>
  <c r="AB480" i="3"/>
  <c r="AB467" i="3"/>
  <c r="AB479" i="3"/>
  <c r="AB446" i="3"/>
  <c r="AB535" i="3"/>
  <c r="AB583" i="3"/>
  <c r="AB539" i="3"/>
  <c r="AB454" i="3"/>
  <c r="AB558" i="3"/>
  <c r="AB555" i="3"/>
  <c r="AB528" i="3"/>
  <c r="AB447" i="3"/>
  <c r="AB470" i="3"/>
  <c r="AB584" i="3"/>
  <c r="AB460" i="3"/>
  <c r="AB471" i="3"/>
  <c r="AB476" i="3"/>
  <c r="AB540" i="3"/>
  <c r="AB518" i="3"/>
  <c r="AB490" i="3"/>
  <c r="AB582" i="3"/>
  <c r="AB510" i="3"/>
  <c r="AB547" i="3"/>
  <c r="AB474" i="3"/>
  <c r="AB559" i="3"/>
  <c r="X59" i="3"/>
  <c r="AB571" i="3" s="1"/>
  <c r="P59" i="3"/>
  <c r="AB565" i="3" s="1"/>
  <c r="T59" i="3"/>
  <c r="V59" i="3" s="1"/>
  <c r="AB569" i="3" s="1"/>
  <c r="S59" i="3"/>
  <c r="U59" i="3" s="1"/>
  <c r="AB568" i="3" s="1"/>
  <c r="R59" i="3"/>
  <c r="AB567" i="3" s="1"/>
  <c r="W59" i="3"/>
  <c r="AB570" i="3" s="1"/>
  <c r="Q59" i="3"/>
  <c r="AB566" i="3" s="1"/>
  <c r="AB520" i="3"/>
  <c r="AB521" i="3"/>
  <c r="AB523" i="3"/>
  <c r="AB560" i="3"/>
  <c r="AB459" i="3"/>
  <c r="AB509" i="3"/>
  <c r="AB530" i="3"/>
  <c r="AB536" i="3"/>
  <c r="AB463" i="3"/>
  <c r="AB445" i="3"/>
  <c r="AB465" i="3"/>
  <c r="AB538" i="3"/>
  <c r="A178" i="5" l="1"/>
  <c r="A180" i="5" s="1"/>
  <c r="A179" i="5"/>
  <c r="P62" i="3"/>
  <c r="T62" i="3"/>
  <c r="V62" i="3" s="1"/>
  <c r="AB599" i="3" s="1"/>
  <c r="Q62" i="3"/>
  <c r="W62" i="3"/>
  <c r="AB600" i="3" s="1"/>
  <c r="R62" i="3"/>
  <c r="AB597" i="3" s="1"/>
  <c r="S62" i="3"/>
  <c r="U62" i="3" s="1"/>
  <c r="AB598" i="3" s="1"/>
  <c r="AB602" i="3"/>
  <c r="AB596" i="3"/>
  <c r="AB594" i="3"/>
  <c r="AB595" i="3"/>
  <c r="AB593" i="3"/>
  <c r="AM63" i="3"/>
  <c r="AN63" i="3" s="1"/>
  <c r="AI63" i="3"/>
  <c r="A64" i="3"/>
  <c r="O63" i="3"/>
  <c r="B113" i="5"/>
  <c r="M97" i="3" s="1"/>
  <c r="X62" i="3" s="1"/>
  <c r="AB601" i="3" s="1"/>
  <c r="B98" i="3"/>
  <c r="A181" i="5" l="1"/>
  <c r="A182" i="5"/>
  <c r="A183" i="5" s="1"/>
  <c r="A184" i="5" s="1"/>
  <c r="A185" i="5" s="1"/>
  <c r="A186" i="5" s="1"/>
  <c r="A187" i="5" s="1"/>
  <c r="A188" i="5" s="1"/>
  <c r="A189" i="5" s="1"/>
  <c r="A190" i="5" s="1"/>
  <c r="A191" i="5" s="1"/>
  <c r="A192" i="5" s="1"/>
  <c r="P63" i="3"/>
  <c r="AB605" i="3" s="1"/>
  <c r="T63" i="3"/>
  <c r="V63" i="3" s="1"/>
  <c r="AB609" i="3" s="1"/>
  <c r="R63" i="3"/>
  <c r="W63" i="3"/>
  <c r="AB610" i="3" s="1"/>
  <c r="S63" i="3"/>
  <c r="U63" i="3" s="1"/>
  <c r="AB608" i="3" s="1"/>
  <c r="Q63" i="3"/>
  <c r="AB606" i="3" s="1"/>
  <c r="AM64" i="3"/>
  <c r="AN64" i="3" s="1"/>
  <c r="AI64" i="3"/>
  <c r="A65" i="3"/>
  <c r="AB607" i="3"/>
  <c r="AB603" i="3"/>
  <c r="AB612" i="3"/>
  <c r="B114" i="5"/>
  <c r="M98" i="3" s="1"/>
  <c r="X63" i="3" s="1"/>
  <c r="AB611" i="3" s="1"/>
  <c r="B99" i="3"/>
  <c r="O64" i="3" s="1"/>
  <c r="AB604" i="3"/>
  <c r="P64" i="3" l="1"/>
  <c r="S64" i="3"/>
  <c r="U64" i="3" s="1"/>
  <c r="AB618" i="3" s="1"/>
  <c r="Q64" i="3"/>
  <c r="AB616" i="3" s="1"/>
  <c r="R64" i="3"/>
  <c r="AB617" i="3" s="1"/>
  <c r="W64" i="3"/>
  <c r="AB620" i="3" s="1"/>
  <c r="T64" i="3"/>
  <c r="V64" i="3" s="1"/>
  <c r="AB619" i="3" s="1"/>
  <c r="AB615" i="3"/>
  <c r="AB613" i="3"/>
  <c r="AB614" i="3"/>
  <c r="AB622" i="3"/>
  <c r="AM65" i="3"/>
  <c r="AN65" i="3" s="1"/>
  <c r="AI65" i="3"/>
  <c r="A66" i="3"/>
  <c r="B115" i="5"/>
  <c r="B100" i="3"/>
  <c r="M99" i="3"/>
  <c r="X64" i="3" s="1"/>
  <c r="AB621" i="3" s="1"/>
  <c r="B101" i="3" l="1"/>
  <c r="O66" i="3" s="1"/>
  <c r="B116" i="5"/>
  <c r="M100" i="3" s="1"/>
  <c r="AI66" i="3"/>
  <c r="AM66" i="3"/>
  <c r="AN66" i="3" s="1"/>
  <c r="A67" i="3"/>
  <c r="O65" i="3"/>
  <c r="P66" i="3" l="1"/>
  <c r="T66" i="3"/>
  <c r="V66" i="3" s="1"/>
  <c r="AB639" i="3" s="1"/>
  <c r="R66" i="3"/>
  <c r="AB637" i="3" s="1"/>
  <c r="Q66" i="3"/>
  <c r="AB636" i="3" s="1"/>
  <c r="W66" i="3"/>
  <c r="AB640" i="3" s="1"/>
  <c r="S66" i="3"/>
  <c r="U66" i="3" s="1"/>
  <c r="AB638" i="3" s="1"/>
  <c r="P65" i="3"/>
  <c r="AB625" i="3" s="1"/>
  <c r="Q65" i="3"/>
  <c r="AB626" i="3" s="1"/>
  <c r="W65" i="3"/>
  <c r="AB630" i="3" s="1"/>
  <c r="S65" i="3"/>
  <c r="U65" i="3" s="1"/>
  <c r="AB628" i="3" s="1"/>
  <c r="T65" i="3"/>
  <c r="V65" i="3" s="1"/>
  <c r="AB629" i="3" s="1"/>
  <c r="R65" i="3"/>
  <c r="AB627" i="3" s="1"/>
  <c r="AB624" i="3"/>
  <c r="AB632" i="3"/>
  <c r="AB634" i="3"/>
  <c r="AB633" i="3"/>
  <c r="AB642" i="3"/>
  <c r="AB635" i="3"/>
  <c r="AB623" i="3"/>
  <c r="AM67" i="3"/>
  <c r="AN67" i="3" s="1"/>
  <c r="AI67" i="3"/>
  <c r="O67" i="3"/>
  <c r="A68" i="3"/>
  <c r="X65" i="3"/>
  <c r="AB631" i="3" s="1"/>
  <c r="B102" i="3"/>
  <c r="B117" i="5"/>
  <c r="M101" i="3" s="1"/>
  <c r="X66" i="3" s="1"/>
  <c r="AB641" i="3" s="1"/>
  <c r="AB644" i="3" l="1"/>
  <c r="AB643" i="3"/>
  <c r="AB652" i="3"/>
  <c r="AN68" i="3"/>
  <c r="AI68" i="3"/>
  <c r="AM68" i="3"/>
  <c r="A69" i="3"/>
  <c r="P67" i="3"/>
  <c r="AB645" i="3" s="1"/>
  <c r="Q67" i="3"/>
  <c r="AB646" i="3" s="1"/>
  <c r="R67" i="3"/>
  <c r="T67" i="3"/>
  <c r="V67" i="3" s="1"/>
  <c r="S67" i="3"/>
  <c r="U67" i="3" s="1"/>
  <c r="W67" i="3"/>
  <c r="AB650" i="3" s="1"/>
  <c r="B118" i="5"/>
  <c r="M102" i="3" s="1"/>
  <c r="X67" i="3" s="1"/>
  <c r="AB651" i="3" s="1"/>
  <c r="B103" i="3"/>
  <c r="B119" i="5" l="1"/>
  <c r="M103" i="3" s="1"/>
  <c r="B104" i="3"/>
  <c r="AI69" i="3"/>
  <c r="AM69" i="3"/>
  <c r="AN69" i="3" s="1"/>
  <c r="A70" i="3"/>
  <c r="O68" i="3"/>
  <c r="AI70" i="3" l="1"/>
  <c r="AM70" i="3"/>
  <c r="AN70" i="3" s="1"/>
  <c r="A71" i="3"/>
  <c r="P68" i="3"/>
  <c r="Q68" i="3"/>
  <c r="S68" i="3"/>
  <c r="U68" i="3" s="1"/>
  <c r="T68" i="3"/>
  <c r="V68" i="3" s="1"/>
  <c r="W68" i="3"/>
  <c r="R68" i="3"/>
  <c r="AB664" i="3"/>
  <c r="X68" i="3"/>
  <c r="B129" i="5"/>
  <c r="B130" i="5"/>
  <c r="B105" i="3"/>
  <c r="O70" i="3" s="1"/>
  <c r="O69" i="3"/>
  <c r="P70" i="3" l="1"/>
  <c r="W70" i="3"/>
  <c r="S70" i="3"/>
  <c r="U70" i="3" s="1"/>
  <c r="AB678" i="3" s="1"/>
  <c r="T70" i="3"/>
  <c r="V70" i="3" s="1"/>
  <c r="Q70" i="3"/>
  <c r="R70" i="3"/>
  <c r="AM71" i="3"/>
  <c r="AN71" i="3" s="1"/>
  <c r="AI71" i="3"/>
  <c r="A72" i="3"/>
  <c r="P69" i="3"/>
  <c r="W69" i="3"/>
  <c r="S69" i="3"/>
  <c r="U69" i="3" s="1"/>
  <c r="Q69" i="3"/>
  <c r="R69" i="3"/>
  <c r="T69" i="3"/>
  <c r="V69" i="3" s="1"/>
  <c r="B121" i="5"/>
  <c r="M105" i="3" s="1"/>
  <c r="X70" i="3" s="1"/>
  <c r="B122" i="5"/>
  <c r="B123" i="5"/>
  <c r="B124" i="5"/>
  <c r="B106" i="3"/>
  <c r="B126" i="5" l="1"/>
  <c r="B128" i="5"/>
  <c r="B127" i="5"/>
  <c r="B125" i="5"/>
  <c r="M104" i="3" s="1"/>
  <c r="X69" i="3" s="1"/>
  <c r="B107" i="3"/>
  <c r="O71" i="3"/>
  <c r="AI72" i="3"/>
  <c r="AM72" i="3"/>
  <c r="AN72" i="3"/>
  <c r="A73" i="3"/>
  <c r="M106" i="3" l="1"/>
  <c r="X71" i="3" s="1"/>
  <c r="B131" i="5"/>
  <c r="M107" i="3" s="1"/>
  <c r="B108" i="3"/>
  <c r="O73" i="3" s="1"/>
  <c r="AM73" i="3"/>
  <c r="AN73" i="3" s="1"/>
  <c r="AI73" i="3"/>
  <c r="A74" i="3"/>
  <c r="O72" i="3"/>
  <c r="P71" i="3"/>
  <c r="S71" i="3"/>
  <c r="U71" i="3" s="1"/>
  <c r="T71" i="3"/>
  <c r="V71" i="3" s="1"/>
  <c r="W71" i="3"/>
  <c r="R71" i="3"/>
  <c r="Q71" i="3"/>
  <c r="P73" i="3" l="1"/>
  <c r="R73" i="3"/>
  <c r="S73" i="3"/>
  <c r="U73" i="3" s="1"/>
  <c r="Q73" i="3"/>
  <c r="W73" i="3"/>
  <c r="T73" i="3"/>
  <c r="V73" i="3" s="1"/>
  <c r="AM74" i="3"/>
  <c r="AN74" i="3" s="1"/>
  <c r="AI74" i="3"/>
  <c r="A75" i="3"/>
  <c r="P72" i="3"/>
  <c r="S72" i="3"/>
  <c r="U72" i="3" s="1"/>
  <c r="Q72" i="3"/>
  <c r="W72" i="3"/>
  <c r="R72" i="3"/>
  <c r="T72" i="3"/>
  <c r="V72" i="3" s="1"/>
  <c r="X72" i="3"/>
  <c r="B132" i="5"/>
  <c r="B109" i="3"/>
  <c r="O74" i="3" s="1"/>
  <c r="M108" i="3"/>
  <c r="X73" i="3" s="1"/>
  <c r="P74" i="3" l="1"/>
  <c r="S74" i="3"/>
  <c r="U74" i="3" s="1"/>
  <c r="R74" i="3"/>
  <c r="Q74" i="3"/>
  <c r="W74" i="3"/>
  <c r="T74" i="3"/>
  <c r="V74" i="3" s="1"/>
  <c r="AI75" i="3"/>
  <c r="AM75" i="3"/>
  <c r="AN75" i="3" s="1"/>
  <c r="A76" i="3"/>
  <c r="B133" i="5"/>
  <c r="M109" i="3" s="1"/>
  <c r="X74" i="3" s="1"/>
  <c r="B110" i="3"/>
  <c r="B134" i="5" l="1"/>
  <c r="B111" i="3"/>
  <c r="O76" i="3" s="1"/>
  <c r="M110" i="3"/>
  <c r="X75" i="3" s="1"/>
  <c r="O75" i="3"/>
  <c r="AM76" i="3"/>
  <c r="AN76" i="3" s="1"/>
  <c r="AI76" i="3"/>
  <c r="A77" i="3"/>
  <c r="P76" i="3" l="1"/>
  <c r="S76" i="3"/>
  <c r="U76" i="3" s="1"/>
  <c r="W76" i="3"/>
  <c r="Q76" i="3"/>
  <c r="T76" i="3"/>
  <c r="V76" i="3" s="1"/>
  <c r="R76" i="3"/>
  <c r="AI77" i="3"/>
  <c r="AM77" i="3"/>
  <c r="AN77" i="3" s="1"/>
  <c r="A78" i="3"/>
  <c r="P75" i="3"/>
  <c r="R75" i="3"/>
  <c r="Q75" i="3"/>
  <c r="T75" i="3"/>
  <c r="V75" i="3" s="1"/>
  <c r="W75" i="3"/>
  <c r="S75" i="3"/>
  <c r="U75" i="3" s="1"/>
  <c r="B135" i="5"/>
  <c r="B112" i="3"/>
  <c r="O77" i="3" s="1"/>
  <c r="M111" i="3"/>
  <c r="X76" i="3" s="1"/>
  <c r="P77" i="3" l="1"/>
  <c r="R77" i="3"/>
  <c r="T77" i="3"/>
  <c r="V77" i="3" s="1"/>
  <c r="S77" i="3"/>
  <c r="U77" i="3" s="1"/>
  <c r="W77" i="3"/>
  <c r="Q77" i="3"/>
  <c r="B136" i="5"/>
  <c r="M112" i="3" s="1"/>
  <c r="X77" i="3" s="1"/>
  <c r="B113" i="3"/>
  <c r="AM78" i="3"/>
  <c r="AN78" i="3" s="1"/>
  <c r="AI78" i="3"/>
  <c r="A79" i="3"/>
  <c r="B137" i="5" l="1"/>
  <c r="M113" i="3" s="1"/>
  <c r="B114" i="3"/>
  <c r="O79" i="3" s="1"/>
  <c r="AM79" i="3"/>
  <c r="AN79" i="3" s="1"/>
  <c r="AI79" i="3"/>
  <c r="A80" i="3"/>
  <c r="O78" i="3"/>
  <c r="P79" i="3" l="1"/>
  <c r="W79" i="3"/>
  <c r="Q79" i="3"/>
  <c r="T79" i="3"/>
  <c r="V79" i="3" s="1"/>
  <c r="S79" i="3"/>
  <c r="U79" i="3" s="1"/>
  <c r="R79" i="3"/>
  <c r="P78" i="3"/>
  <c r="Q78" i="3"/>
  <c r="T78" i="3"/>
  <c r="V78" i="3" s="1"/>
  <c r="W78" i="3"/>
  <c r="R78" i="3"/>
  <c r="S78" i="3"/>
  <c r="U78" i="3" s="1"/>
  <c r="AM80" i="3"/>
  <c r="AN80" i="3" s="1"/>
  <c r="AI80" i="3"/>
  <c r="A81" i="3"/>
  <c r="X78" i="3"/>
  <c r="B138" i="5"/>
  <c r="M114" i="3" s="1"/>
  <c r="X79" i="3" s="1"/>
  <c r="B115" i="3"/>
  <c r="B139" i="5" l="1"/>
  <c r="M115" i="3" s="1"/>
  <c r="B116" i="3"/>
  <c r="AM81" i="3"/>
  <c r="AN81" i="3" s="1"/>
  <c r="AI81" i="3"/>
  <c r="A82" i="3"/>
  <c r="O80" i="3"/>
  <c r="X80" i="3" l="1"/>
  <c r="AM82" i="3"/>
  <c r="AN82" i="3" s="1"/>
  <c r="AI82" i="3"/>
  <c r="A83" i="3"/>
  <c r="B140" i="5"/>
  <c r="M116" i="3" s="1"/>
  <c r="B117" i="3"/>
  <c r="P80" i="3"/>
  <c r="W80" i="3"/>
  <c r="R80" i="3"/>
  <c r="T80" i="3"/>
  <c r="V80" i="3" s="1"/>
  <c r="S80" i="3"/>
  <c r="U80" i="3" s="1"/>
  <c r="Q80" i="3"/>
  <c r="O81" i="3"/>
  <c r="X81" i="3" l="1"/>
  <c r="B141" i="5"/>
  <c r="M117" i="3" s="1"/>
  <c r="B118" i="3"/>
  <c r="O83" i="3" s="1"/>
  <c r="AM83" i="3"/>
  <c r="AI83" i="3"/>
  <c r="AN83" i="3"/>
  <c r="A84" i="3"/>
  <c r="O82" i="3"/>
  <c r="P81" i="3"/>
  <c r="W81" i="3"/>
  <c r="R81" i="3"/>
  <c r="Q81" i="3"/>
  <c r="S81" i="3"/>
  <c r="U81" i="3" s="1"/>
  <c r="T81" i="3"/>
  <c r="V81" i="3" s="1"/>
  <c r="X82" i="3" l="1"/>
  <c r="P83" i="3"/>
  <c r="S83" i="3"/>
  <c r="U83" i="3" s="1"/>
  <c r="T83" i="3"/>
  <c r="V83" i="3" s="1"/>
  <c r="Q83" i="3"/>
  <c r="R83" i="3"/>
  <c r="W83" i="3"/>
  <c r="P82" i="3"/>
  <c r="S82" i="3"/>
  <c r="U82" i="3" s="1"/>
  <c r="T82" i="3"/>
  <c r="V82" i="3" s="1"/>
  <c r="R82" i="3"/>
  <c r="W82" i="3"/>
  <c r="Q82" i="3"/>
  <c r="AI84" i="3"/>
  <c r="AM84" i="3"/>
  <c r="AN84" i="3"/>
  <c r="A85" i="3"/>
  <c r="B148" i="5"/>
  <c r="M118" i="3" s="1"/>
  <c r="X83" i="3" s="1"/>
  <c r="B150" i="5"/>
  <c r="B152" i="5"/>
  <c r="B153" i="5"/>
  <c r="B149" i="5"/>
  <c r="B151" i="5"/>
  <c r="B119" i="3"/>
  <c r="B156" i="5" l="1"/>
  <c r="B157" i="5"/>
  <c r="B158" i="5"/>
  <c r="B159" i="5"/>
  <c r="B154" i="5"/>
  <c r="B155" i="5"/>
  <c r="B120" i="3"/>
  <c r="O85" i="3" s="1"/>
  <c r="M119" i="3"/>
  <c r="X84" i="3" s="1"/>
  <c r="O84" i="3"/>
  <c r="AM85" i="3"/>
  <c r="AN85" i="3" s="1"/>
  <c r="AI85" i="3"/>
  <c r="A86" i="3"/>
  <c r="P85" i="3" l="1"/>
  <c r="W85" i="3"/>
  <c r="S85" i="3"/>
  <c r="U85" i="3" s="1"/>
  <c r="R85" i="3"/>
  <c r="T85" i="3"/>
  <c r="V85" i="3" s="1"/>
  <c r="Q85" i="3"/>
  <c r="B160" i="5"/>
  <c r="M120" i="3" s="1"/>
  <c r="X85" i="3" s="1"/>
  <c r="B121" i="3"/>
  <c r="P84" i="3"/>
  <c r="Q84" i="3"/>
  <c r="S84" i="3"/>
  <c r="U84" i="3" s="1"/>
  <c r="T84" i="3"/>
  <c r="V84" i="3" s="1"/>
  <c r="W84" i="3"/>
  <c r="R84" i="3"/>
  <c r="AM86" i="3"/>
  <c r="AN86" i="3" s="1"/>
  <c r="AI86" i="3"/>
  <c r="A87" i="3"/>
  <c r="B161" i="5" l="1"/>
  <c r="M121" i="3" s="1"/>
  <c r="B122" i="3"/>
  <c r="AM87" i="3"/>
  <c r="AI87" i="3"/>
  <c r="AN87" i="3"/>
  <c r="A88" i="3"/>
  <c r="O86" i="3"/>
  <c r="P86" i="3" l="1"/>
  <c r="Q86" i="3"/>
  <c r="T86" i="3"/>
  <c r="V86" i="3" s="1"/>
  <c r="W86" i="3"/>
  <c r="R86" i="3"/>
  <c r="S86" i="3"/>
  <c r="U86" i="3" s="1"/>
  <c r="X86" i="3"/>
  <c r="B162" i="5"/>
  <c r="M122" i="3" s="1"/>
  <c r="X87" i="3" s="1"/>
  <c r="B163" i="5"/>
  <c r="B123" i="3"/>
  <c r="AI88" i="3"/>
  <c r="AM88" i="3"/>
  <c r="AN88" i="3"/>
  <c r="A89" i="3"/>
  <c r="O87" i="3"/>
  <c r="P87" i="3" l="1"/>
  <c r="Q87" i="3"/>
  <c r="R87" i="3"/>
  <c r="S87" i="3"/>
  <c r="U87" i="3" s="1"/>
  <c r="T87" i="3"/>
  <c r="V87" i="3" s="1"/>
  <c r="W87" i="3"/>
  <c r="B164" i="5"/>
  <c r="B124" i="3"/>
  <c r="O89" i="3" s="1"/>
  <c r="M123" i="3"/>
  <c r="X88" i="3" s="1"/>
  <c r="AI89" i="3"/>
  <c r="AM89" i="3"/>
  <c r="AN89" i="3" s="1"/>
  <c r="A90" i="3"/>
  <c r="O88" i="3"/>
  <c r="P89" i="3" l="1"/>
  <c r="S89" i="3"/>
  <c r="U89" i="3" s="1"/>
  <c r="R89" i="3"/>
  <c r="T89" i="3"/>
  <c r="V89" i="3" s="1"/>
  <c r="W89" i="3"/>
  <c r="Q89" i="3"/>
  <c r="B125" i="3"/>
  <c r="P88" i="3"/>
  <c r="W88" i="3"/>
  <c r="S88" i="3"/>
  <c r="U88" i="3" s="1"/>
  <c r="T88" i="3"/>
  <c r="V88" i="3" s="1"/>
  <c r="R88" i="3"/>
  <c r="Q88" i="3"/>
  <c r="AM90" i="3"/>
  <c r="AI90" i="3"/>
  <c r="AN90" i="3"/>
  <c r="A91" i="3"/>
  <c r="B165" i="5" l="1"/>
  <c r="M125" i="3" s="1"/>
  <c r="B126" i="3"/>
  <c r="O91" i="3" s="1"/>
  <c r="A92" i="3"/>
  <c r="AM91" i="3"/>
  <c r="AI91" i="3"/>
  <c r="AN91" i="3"/>
  <c r="O90" i="3"/>
  <c r="X90" i="3" l="1"/>
  <c r="P91" i="3"/>
  <c r="W91" i="3"/>
  <c r="Q91" i="3"/>
  <c r="S91" i="3"/>
  <c r="U91" i="3" s="1"/>
  <c r="R91" i="3"/>
  <c r="T91" i="3"/>
  <c r="V91" i="3" s="1"/>
  <c r="P90" i="3"/>
  <c r="W90" i="3"/>
  <c r="R90" i="3"/>
  <c r="S90" i="3"/>
  <c r="U90" i="3" s="1"/>
  <c r="Q90" i="3"/>
  <c r="T90" i="3"/>
  <c r="V90" i="3" s="1"/>
  <c r="AM92" i="3"/>
  <c r="AI92" i="3"/>
  <c r="AN92" i="3"/>
  <c r="A93" i="3"/>
  <c r="B166" i="5"/>
  <c r="B127" i="3"/>
  <c r="O92" i="3" s="1"/>
  <c r="M126" i="3"/>
  <c r="X91" i="3" s="1"/>
  <c r="P92" i="3" l="1"/>
  <c r="T92" i="3"/>
  <c r="V92" i="3" s="1"/>
  <c r="S92" i="3"/>
  <c r="U92" i="3" s="1"/>
  <c r="Q92" i="3"/>
  <c r="R92" i="3"/>
  <c r="W92" i="3"/>
  <c r="A94" i="3"/>
  <c r="AI93" i="3"/>
  <c r="AM93" i="3"/>
  <c r="AN93" i="3"/>
  <c r="B128" i="3"/>
  <c r="O93" i="3" s="1"/>
  <c r="B167" i="5"/>
  <c r="M127" i="3" s="1"/>
  <c r="X92" i="3" s="1"/>
  <c r="P93" i="3" l="1"/>
  <c r="Q93" i="3"/>
  <c r="R93" i="3"/>
  <c r="S93" i="3"/>
  <c r="U93" i="3" s="1"/>
  <c r="T93" i="3"/>
  <c r="V93" i="3" s="1"/>
  <c r="W93" i="3"/>
  <c r="A95" i="3"/>
  <c r="AM94" i="3"/>
  <c r="AN94" i="3" s="1"/>
  <c r="AI94" i="3"/>
  <c r="B168" i="5"/>
  <c r="M128" i="3" s="1"/>
  <c r="X93" i="3" s="1"/>
  <c r="B129" i="3"/>
  <c r="O94" i="3" l="1"/>
  <c r="B169" i="5"/>
  <c r="M129" i="3" s="1"/>
  <c r="X94" i="3" s="1"/>
  <c r="B130" i="3"/>
  <c r="AM95" i="3"/>
  <c r="AI95" i="3"/>
  <c r="AN95" i="3"/>
  <c r="A96" i="3"/>
  <c r="A97" i="3" l="1"/>
  <c r="AM96" i="3"/>
  <c r="AN96" i="3" s="1"/>
  <c r="AI96" i="3"/>
  <c r="B131" i="3"/>
  <c r="P94" i="3"/>
  <c r="T94" i="3"/>
  <c r="V94" i="3" s="1"/>
  <c r="W94" i="3"/>
  <c r="S94" i="3"/>
  <c r="U94" i="3" s="1"/>
  <c r="R94" i="3"/>
  <c r="Q94" i="3"/>
  <c r="O95" i="3" l="1"/>
  <c r="AI97" i="3"/>
  <c r="AM97" i="3"/>
  <c r="AN97" i="3" s="1"/>
  <c r="A98" i="3"/>
  <c r="B132" i="3"/>
  <c r="B174" i="5" l="1"/>
  <c r="B175" i="5"/>
  <c r="B176" i="5"/>
  <c r="B177" i="5"/>
  <c r="P95" i="3"/>
  <c r="S95" i="3"/>
  <c r="U95" i="3" s="1"/>
  <c r="W95" i="3"/>
  <c r="R95" i="3"/>
  <c r="T95" i="3"/>
  <c r="V95" i="3" s="1"/>
  <c r="Q95" i="3"/>
  <c r="O96" i="3"/>
  <c r="B133" i="3"/>
  <c r="B191" i="5" s="1"/>
  <c r="AM98" i="3"/>
  <c r="AI98" i="3"/>
  <c r="AN98" i="3"/>
  <c r="A99" i="3"/>
  <c r="P96" i="3" l="1"/>
  <c r="W96" i="3"/>
  <c r="R96" i="3"/>
  <c r="Q96" i="3"/>
  <c r="S96" i="3"/>
  <c r="U96" i="3" s="1"/>
  <c r="T96" i="3"/>
  <c r="V96" i="3" s="1"/>
  <c r="A100" i="3"/>
  <c r="AM99" i="3"/>
  <c r="AI99" i="3"/>
  <c r="AN99" i="3"/>
  <c r="B134" i="3"/>
  <c r="O97" i="3" l="1"/>
  <c r="B170" i="5"/>
  <c r="B135" i="3"/>
  <c r="AM100" i="3"/>
  <c r="AN100" i="3" s="1"/>
  <c r="AI100" i="3"/>
  <c r="A101" i="3"/>
  <c r="P97" i="3" l="1"/>
  <c r="Q97" i="3"/>
  <c r="R97" i="3"/>
  <c r="S97" i="3"/>
  <c r="U97" i="3" s="1"/>
  <c r="T97" i="3"/>
  <c r="V97" i="3" s="1"/>
  <c r="W97" i="3"/>
  <c r="O98" i="3"/>
  <c r="B171" i="5"/>
  <c r="B136" i="3"/>
  <c r="O99" i="3" s="1"/>
  <c r="AM101" i="3"/>
  <c r="AI101" i="3"/>
  <c r="AN101" i="3"/>
  <c r="A102" i="3"/>
  <c r="M134" i="3" l="1"/>
  <c r="S99" i="3"/>
  <c r="U99" i="3" s="1"/>
  <c r="T99" i="3"/>
  <c r="V99" i="3" s="1"/>
  <c r="P99" i="3"/>
  <c r="R99" i="3"/>
  <c r="Q99" i="3"/>
  <c r="W99" i="3"/>
  <c r="W98" i="3"/>
  <c r="T98" i="3"/>
  <c r="V98" i="3" s="1"/>
  <c r="S98" i="3"/>
  <c r="U98" i="3" s="1"/>
  <c r="P98" i="3"/>
  <c r="R98" i="3"/>
  <c r="Q98" i="3"/>
  <c r="B173" i="5"/>
  <c r="B137" i="3"/>
  <c r="B186" i="5" s="1"/>
  <c r="A103" i="3"/>
  <c r="AM102" i="3"/>
  <c r="AI102" i="3"/>
  <c r="AN102" i="3"/>
  <c r="O100" i="3" l="1"/>
  <c r="B183" i="5"/>
  <c r="AM103" i="3"/>
  <c r="AN103" i="3" s="1"/>
  <c r="AI103" i="3"/>
  <c r="A104" i="3"/>
  <c r="B138" i="3"/>
  <c r="O101" i="3" l="1"/>
  <c r="T101" i="3" s="1"/>
  <c r="V101" i="3" s="1"/>
  <c r="P100" i="3"/>
  <c r="Q100" i="3"/>
  <c r="T100" i="3"/>
  <c r="V100" i="3" s="1"/>
  <c r="W100" i="3"/>
  <c r="S100" i="3"/>
  <c r="U100" i="3" s="1"/>
  <c r="R100" i="3"/>
  <c r="B139" i="3"/>
  <c r="B172" i="5"/>
  <c r="AI104" i="3"/>
  <c r="AM104" i="3"/>
  <c r="AN104" i="3" s="1"/>
  <c r="A105" i="3"/>
  <c r="M135" i="3" l="1"/>
  <c r="P101" i="3"/>
  <c r="R101" i="3"/>
  <c r="W101" i="3"/>
  <c r="Q101" i="3"/>
  <c r="S101" i="3"/>
  <c r="U101" i="3" s="1"/>
  <c r="O102" i="3"/>
  <c r="AB994" i="3" s="1"/>
  <c r="B178" i="5"/>
  <c r="B140" i="3"/>
  <c r="AM105" i="3"/>
  <c r="AI105" i="3"/>
  <c r="AN105" i="3"/>
  <c r="A106" i="3"/>
  <c r="AB802" i="3"/>
  <c r="AB846" i="3"/>
  <c r="AB948" i="3"/>
  <c r="AB679" i="3"/>
  <c r="AB945" i="3"/>
  <c r="AB791" i="3"/>
  <c r="AB928" i="3"/>
  <c r="AB788" i="3"/>
  <c r="AB875" i="3"/>
  <c r="AB758" i="3"/>
  <c r="AB967" i="3"/>
  <c r="AB798" i="3"/>
  <c r="AB772" i="3"/>
  <c r="AB837" i="3"/>
  <c r="AB929" i="3"/>
  <c r="AB796" i="3"/>
  <c r="AB974" i="3"/>
  <c r="AB691" i="3"/>
  <c r="AB819" i="3"/>
  <c r="AB655" i="3"/>
  <c r="AB777" i="3"/>
  <c r="AB728" i="3"/>
  <c r="AB707" i="3"/>
  <c r="AB705" i="3"/>
  <c r="AB972" i="3"/>
  <c r="AB667" i="3"/>
  <c r="AB829" i="3"/>
  <c r="AB983" i="3"/>
  <c r="AB880" i="3"/>
  <c r="AB917" i="3"/>
  <c r="AB890" i="3"/>
  <c r="AB888" i="3"/>
  <c r="AB958" i="3"/>
  <c r="AB889" i="3"/>
  <c r="AB774" i="3"/>
  <c r="AB773" i="3"/>
  <c r="AB680" i="3"/>
  <c r="AB740" i="3"/>
  <c r="AB857" i="3"/>
  <c r="AB919" i="3"/>
  <c r="AB663" i="3"/>
  <c r="AB735" i="3"/>
  <c r="AB884" i="3"/>
  <c r="AB940" i="3"/>
  <c r="AB984" i="3"/>
  <c r="AB716" i="3"/>
  <c r="AB852" i="3"/>
  <c r="AB930" i="3"/>
  <c r="AB863" i="3"/>
  <c r="AB954" i="3"/>
  <c r="AB805" i="3"/>
  <c r="AB986" i="3"/>
  <c r="AB715" i="3"/>
  <c r="AB906" i="3"/>
  <c r="AB816" i="3"/>
  <c r="AB718" i="3"/>
  <c r="AB653" i="3"/>
  <c r="AB804" i="3"/>
  <c r="AB704" i="3"/>
  <c r="AB708" i="3"/>
  <c r="AB901" i="3"/>
  <c r="AB729" i="3"/>
  <c r="AB858" i="3"/>
  <c r="AB672" i="3"/>
  <c r="AB856" i="3"/>
  <c r="AB815" i="3"/>
  <c r="AB742" i="3"/>
  <c r="AB920" i="3"/>
  <c r="AB713" i="3"/>
  <c r="AB807" i="3"/>
  <c r="AB696" i="3"/>
  <c r="AB761" i="3"/>
  <c r="AB709" i="3"/>
  <c r="AB726" i="3"/>
  <c r="AB957" i="3"/>
  <c r="AB748" i="3"/>
  <c r="AB832" i="3"/>
  <c r="AB795" i="3"/>
  <c r="AB689" i="3"/>
  <c r="AB776" i="3"/>
  <c r="AB968" i="3"/>
  <c r="AB781" i="3"/>
  <c r="AB806" i="3"/>
  <c r="AB817" i="3"/>
  <c r="AB703" i="3"/>
  <c r="AB660" i="3"/>
  <c r="AB787" i="3"/>
  <c r="AB813" i="3"/>
  <c r="AB910" i="3"/>
  <c r="AB671" i="3"/>
  <c r="AB977" i="3"/>
  <c r="AB990" i="3"/>
  <c r="AB952" i="3"/>
  <c r="AB669" i="3"/>
  <c r="AB830" i="3"/>
  <c r="AB935" i="3"/>
  <c r="AB657" i="3"/>
  <c r="AB925" i="3"/>
  <c r="AB887" i="3"/>
  <c r="AB844" i="3"/>
  <c r="AB762" i="3"/>
  <c r="AB751" i="3"/>
  <c r="AB739" i="3"/>
  <c r="AB869" i="3"/>
  <c r="AB938" i="3"/>
  <c r="AB989" i="3"/>
  <c r="AB810" i="3"/>
  <c r="AB894" i="3"/>
  <c r="AB914" i="3"/>
  <c r="AB738" i="3"/>
  <c r="AB674" i="3"/>
  <c r="AB749" i="3"/>
  <c r="AB918" i="3"/>
  <c r="AB825" i="3"/>
  <c r="AB916" i="3"/>
  <c r="AB851" i="3"/>
  <c r="AB745" i="3"/>
  <c r="AB811" i="3"/>
  <c r="AB698" i="3"/>
  <c r="AB821" i="3"/>
  <c r="AB719" i="3"/>
  <c r="AB764" i="3"/>
  <c r="AB685" i="3"/>
  <c r="AB823" i="3"/>
  <c r="AB714" i="3"/>
  <c r="AB731" i="3"/>
  <c r="AB828" i="3"/>
  <c r="AB662" i="3"/>
  <c r="AB661" i="3"/>
  <c r="AB768" i="3"/>
  <c r="AB976" i="3"/>
  <c r="AB926" i="3"/>
  <c r="AB824" i="3"/>
  <c r="AB750" i="3"/>
  <c r="AB838" i="3"/>
  <c r="AB840" i="3"/>
  <c r="AB710" i="3"/>
  <c r="AB933" i="3"/>
  <c r="AB733" i="3"/>
  <c r="AB891" i="3"/>
  <c r="AB899" i="3"/>
  <c r="AB692" i="3"/>
  <c r="AB794" i="3"/>
  <c r="AB783" i="3"/>
  <c r="AB842" i="3"/>
  <c r="AB694" i="3"/>
  <c r="AB862" i="3"/>
  <c r="AB793" i="3"/>
  <c r="AB831" i="3"/>
  <c r="AB955" i="3"/>
  <c r="AB744" i="3"/>
  <c r="AB670" i="3"/>
  <c r="AB697" i="3"/>
  <c r="AB853" i="3"/>
  <c r="AB969" i="3"/>
  <c r="AB949" i="3"/>
  <c r="AB835" i="3"/>
  <c r="AB839" i="3"/>
  <c r="AB720" i="3"/>
  <c r="AB902" i="3"/>
  <c r="AB911" i="3"/>
  <c r="AB711" i="3"/>
  <c r="AB924" i="3"/>
  <c r="AB700" i="3"/>
  <c r="AB960" i="3"/>
  <c r="AB741" i="3"/>
  <c r="AB706" i="3"/>
  <c r="AB896" i="3"/>
  <c r="AB727" i="3"/>
  <c r="AB879" i="3"/>
  <c r="AB944" i="3"/>
  <c r="AB786" i="3"/>
  <c r="AB724" i="3"/>
  <c r="AB695" i="3"/>
  <c r="AB881" i="3"/>
  <c r="AB759" i="3"/>
  <c r="AB907" i="3"/>
  <c r="AB848" i="3"/>
  <c r="AB872" i="3"/>
  <c r="AB897" i="3"/>
  <c r="AB812" i="3"/>
  <c r="AB778" i="3"/>
  <c r="AB936" i="3"/>
  <c r="AB681" i="3"/>
  <c r="AB992" i="3"/>
  <c r="AB659" i="3"/>
  <c r="AB903" i="3"/>
  <c r="AB904" i="3"/>
  <c r="AB808" i="3"/>
  <c r="AB746" i="3"/>
  <c r="AB654" i="3"/>
  <c r="AB712" i="3"/>
  <c r="AB943" i="3"/>
  <c r="AB701" i="3"/>
  <c r="AB699" i="3"/>
  <c r="AB658" i="3"/>
  <c r="AB763" i="3"/>
  <c r="AB973" i="3"/>
  <c r="AB950" i="3"/>
  <c r="AB850" i="3"/>
  <c r="AB841" i="3"/>
  <c r="AB893" i="3"/>
  <c r="AB864" i="3"/>
  <c r="AB723" i="3"/>
  <c r="AB900" i="3"/>
  <c r="AB913" i="3"/>
  <c r="AB801" i="3"/>
  <c r="AB721" i="3"/>
  <c r="AB886" i="3"/>
  <c r="AB785" i="3"/>
  <c r="AB665" i="3"/>
  <c r="AB754" i="3"/>
  <c r="AB771" i="3"/>
  <c r="AB847" i="3"/>
  <c r="AB799" i="3"/>
  <c r="AB921" i="3"/>
  <c r="AB868" i="3"/>
  <c r="AB861" i="3"/>
  <c r="AB912" i="3"/>
  <c r="AB686" i="3"/>
  <c r="AB770" i="3"/>
  <c r="AB865" i="3"/>
  <c r="AB963" i="3"/>
  <c r="AB790" i="3"/>
  <c r="AB827" i="3"/>
  <c r="AB836" i="3"/>
  <c r="AB775" i="3"/>
  <c r="AB690" i="3"/>
  <c r="AB870" i="3"/>
  <c r="AB792" i="3"/>
  <c r="AB849" i="3"/>
  <c r="AB769" i="3"/>
  <c r="AB753" i="3"/>
  <c r="AB717" i="3"/>
  <c r="AB760" i="3"/>
  <c r="AB1002" i="3"/>
  <c r="AB956" i="3"/>
  <c r="AB737" i="3"/>
  <c r="AB876" i="3"/>
  <c r="AB730" i="3"/>
  <c r="AB736" i="3"/>
  <c r="AB892" i="3"/>
  <c r="AB732" i="3"/>
  <c r="AB874" i="3"/>
  <c r="AB656" i="3"/>
  <c r="AB959" i="3"/>
  <c r="AB915" i="3"/>
  <c r="AB814" i="3"/>
  <c r="AB980" i="3"/>
  <c r="AB860" i="3"/>
  <c r="AB962" i="3"/>
  <c r="AB782" i="3"/>
  <c r="AB855" i="3"/>
  <c r="AB676" i="3"/>
  <c r="AB683" i="3"/>
  <c r="AB826" i="3"/>
  <c r="AB970" i="3"/>
  <c r="AB702" i="3"/>
  <c r="AB780" i="3"/>
  <c r="AB743" i="3"/>
  <c r="AB866" i="3"/>
  <c r="AB820" i="3"/>
  <c r="AB675" i="3"/>
  <c r="AB867" i="3"/>
  <c r="AB845" i="3"/>
  <c r="AB878" i="3"/>
  <c r="AB747" i="3"/>
  <c r="AB833" i="3"/>
  <c r="AB818" i="3"/>
  <c r="AB909" i="3"/>
  <c r="AB898" i="3"/>
  <c r="AB964" i="3"/>
  <c r="AB682" i="3"/>
  <c r="AB953" i="3"/>
  <c r="AB687" i="3"/>
  <c r="AB765" i="3"/>
  <c r="AB843" i="3"/>
  <c r="AB946" i="3"/>
  <c r="AB752" i="3"/>
  <c r="AB908" i="3"/>
  <c r="AB965" i="3"/>
  <c r="AB885" i="3"/>
  <c r="AB978" i="3"/>
  <c r="AB942" i="3"/>
  <c r="AB966" i="3"/>
  <c r="AB684" i="3"/>
  <c r="AB873" i="3"/>
  <c r="AB797" i="3"/>
  <c r="AB800" i="3"/>
  <c r="AB934" i="3"/>
  <c r="AB882" i="3"/>
  <c r="AB734" i="3"/>
  <c r="AB803" i="3"/>
  <c r="AB693" i="3"/>
  <c r="AB877" i="3"/>
  <c r="AB784" i="3"/>
  <c r="AB809" i="3"/>
  <c r="AB822" i="3"/>
  <c r="AB677" i="3"/>
  <c r="AB922" i="3"/>
  <c r="AB779" i="3"/>
  <c r="AB725" i="3"/>
  <c r="AB993" i="3"/>
  <c r="AB757" i="3"/>
  <c r="AB947" i="3"/>
  <c r="AB939" i="3"/>
  <c r="AB988" i="3"/>
  <c r="AB932" i="3"/>
  <c r="AB688" i="3"/>
  <c r="AB854" i="3"/>
  <c r="AB834" i="3"/>
  <c r="AB923" i="3"/>
  <c r="AB927" i="3"/>
  <c r="AB673" i="3"/>
  <c r="AB755" i="3"/>
  <c r="AB666" i="3"/>
  <c r="AB982" i="3"/>
  <c r="AB789" i="3"/>
  <c r="AB985" i="3"/>
  <c r="AB722" i="3"/>
  <c r="AB767" i="3"/>
  <c r="AB883" i="3"/>
  <c r="AB979" i="3"/>
  <c r="AB987" i="3"/>
  <c r="AB975" i="3"/>
  <c r="AB756" i="3"/>
  <c r="AB859" i="3"/>
  <c r="AB905" i="3"/>
  <c r="AB937" i="3"/>
  <c r="AB766" i="3"/>
  <c r="AB895" i="3"/>
  <c r="M27" i="3"/>
  <c r="X15" i="3" s="1"/>
  <c r="AB131" i="3" s="1"/>
  <c r="M96" i="3"/>
  <c r="X61" i="3" s="1"/>
  <c r="AB591" i="3" s="1"/>
  <c r="R102" i="3" l="1"/>
  <c r="AB997" i="3" s="1"/>
  <c r="T102" i="3"/>
  <c r="V102" i="3" s="1"/>
  <c r="AB999" i="3" s="1"/>
  <c r="W102" i="3"/>
  <c r="AB1000" i="3" s="1"/>
  <c r="Q102" i="3"/>
  <c r="AB996" i="3" s="1"/>
  <c r="P102" i="3"/>
  <c r="AB995" i="3" s="1"/>
  <c r="S102" i="3"/>
  <c r="U102" i="3" s="1"/>
  <c r="AB998" i="3" s="1"/>
  <c r="O103" i="3"/>
  <c r="B141" i="3"/>
  <c r="B184" i="5"/>
  <c r="E177" i="5"/>
  <c r="F177" i="5" s="1"/>
  <c r="E176" i="5"/>
  <c r="F176" i="5" s="1"/>
  <c r="E175" i="5"/>
  <c r="F175" i="5" s="1"/>
  <c r="AM106" i="3"/>
  <c r="AI106" i="3"/>
  <c r="AN106" i="3"/>
  <c r="A107" i="3"/>
  <c r="AB648" i="3"/>
  <c r="AB668"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172" i="5"/>
  <c r="F172" i="5" s="1"/>
  <c r="E163" i="5"/>
  <c r="F163"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162" i="5"/>
  <c r="F162"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P103" i="3" l="1"/>
  <c r="Q103" i="3"/>
  <c r="AB1006" i="3" s="1"/>
  <c r="S103" i="3"/>
  <c r="U103" i="3" s="1"/>
  <c r="AB1008" i="3" s="1"/>
  <c r="T103" i="3"/>
  <c r="V103" i="3" s="1"/>
  <c r="AB1009" i="3" s="1"/>
  <c r="W103" i="3"/>
  <c r="AB1010" i="3" s="1"/>
  <c r="R103" i="3"/>
  <c r="AB1007" i="3" s="1"/>
  <c r="AB1012" i="3"/>
  <c r="AB1004" i="3"/>
  <c r="AB1003" i="3"/>
  <c r="O104" i="3"/>
  <c r="B185" i="5"/>
  <c r="B142" i="3"/>
  <c r="O105" i="3" s="1"/>
  <c r="AM107" i="3"/>
  <c r="AI107" i="3"/>
  <c r="AN107" i="3"/>
  <c r="A108" i="3"/>
  <c r="AB1005" i="3" l="1"/>
  <c r="P105" i="3"/>
  <c r="W105" i="3"/>
  <c r="T105" i="3"/>
  <c r="V105" i="3" s="1"/>
  <c r="S105" i="3"/>
  <c r="U105" i="3" s="1"/>
  <c r="R105" i="3"/>
  <c r="Q105" i="3"/>
  <c r="R104" i="3"/>
  <c r="Q104" i="3"/>
  <c r="P104" i="3"/>
  <c r="T104" i="3"/>
  <c r="V104" i="3" s="1"/>
  <c r="W104" i="3"/>
  <c r="S104" i="3"/>
  <c r="U104" i="3" s="1"/>
  <c r="B143" i="3"/>
  <c r="O106" i="3" s="1"/>
  <c r="B187" i="5"/>
  <c r="AI108" i="3"/>
  <c r="AM108" i="3"/>
  <c r="AN108" i="3"/>
  <c r="A109" i="3"/>
  <c r="B144" i="3" l="1"/>
  <c r="B189" i="5" s="1"/>
  <c r="Q106" i="3"/>
  <c r="S106" i="3"/>
  <c r="U106" i="3" s="1"/>
  <c r="R106" i="3"/>
  <c r="P106" i="3"/>
  <c r="W106" i="3"/>
  <c r="T106" i="3"/>
  <c r="V106" i="3" s="1"/>
  <c r="O107" i="3"/>
  <c r="P107" i="3" s="1"/>
  <c r="B188" i="5"/>
  <c r="B145" i="3"/>
  <c r="O108" i="3" s="1"/>
  <c r="AI109" i="3"/>
  <c r="AM109" i="3"/>
  <c r="AN109" i="3" s="1"/>
  <c r="A110" i="3"/>
  <c r="W108" i="3" l="1"/>
  <c r="Q108" i="3"/>
  <c r="S108" i="3"/>
  <c r="U108" i="3" s="1"/>
  <c r="R108" i="3"/>
  <c r="T108" i="3"/>
  <c r="V108" i="3" s="1"/>
  <c r="P108" i="3"/>
  <c r="R107" i="3"/>
  <c r="W107" i="3"/>
  <c r="T107" i="3"/>
  <c r="V107" i="3" s="1"/>
  <c r="Q107" i="3"/>
  <c r="S107" i="3"/>
  <c r="U107" i="3" s="1"/>
  <c r="B179" i="5"/>
  <c r="B180" i="5"/>
  <c r="B181" i="5"/>
  <c r="B182" i="5"/>
  <c r="B146" i="3"/>
  <c r="AM110" i="3"/>
  <c r="AN110" i="3" s="1"/>
  <c r="AI110" i="3"/>
  <c r="A111" i="3"/>
  <c r="O109" i="3" l="1"/>
  <c r="Q109" i="3" s="1"/>
  <c r="B147" i="3"/>
  <c r="O1001" i="3" s="1"/>
  <c r="R1001" i="3" s="1"/>
  <c r="AB647" i="3" s="1"/>
  <c r="M139" i="3"/>
  <c r="M143" i="3"/>
  <c r="R109" i="3"/>
  <c r="T109" i="3"/>
  <c r="V109" i="3" s="1"/>
  <c r="P109" i="3"/>
  <c r="B190" i="5"/>
  <c r="S109" i="3"/>
  <c r="U109" i="3" s="1"/>
  <c r="W109" i="3"/>
  <c r="M133" i="3"/>
  <c r="M140" i="3"/>
  <c r="M141" i="3"/>
  <c r="M137" i="3"/>
  <c r="X100" i="3" s="1"/>
  <c r="AB981" i="3" s="1"/>
  <c r="M142" i="3"/>
  <c r="M144" i="3"/>
  <c r="O110" i="3"/>
  <c r="R110" i="3" s="1"/>
  <c r="E184" i="5"/>
  <c r="F184" i="5" s="1"/>
  <c r="AI111" i="3"/>
  <c r="AM111" i="3"/>
  <c r="O111" i="3"/>
  <c r="AN111" i="3"/>
  <c r="A112" i="3"/>
  <c r="M132" i="3" l="1"/>
  <c r="M148" i="3"/>
  <c r="M147" i="3"/>
  <c r="M136" i="3"/>
  <c r="X99" i="3" s="1"/>
  <c r="AB971" i="3" s="1"/>
  <c r="M138" i="3"/>
  <c r="X103" i="3" s="1"/>
  <c r="AB1011" i="3" s="1"/>
  <c r="X106" i="3"/>
  <c r="M145" i="3"/>
  <c r="S110" i="3"/>
  <c r="U110" i="3" s="1"/>
  <c r="X102" i="3"/>
  <c r="AB1001" i="3" s="1"/>
  <c r="P110" i="3"/>
  <c r="X105" i="3"/>
  <c r="X104" i="3"/>
  <c r="X108" i="3"/>
  <c r="Q110" i="3"/>
  <c r="X98" i="3"/>
  <c r="AB961" i="3" s="1"/>
  <c r="X97" i="3"/>
  <c r="AB951" i="3" s="1"/>
  <c r="M37" i="3"/>
  <c r="X25" i="3" s="1"/>
  <c r="AB231" i="3" s="1"/>
  <c r="M124" i="3"/>
  <c r="X89" i="3" s="1"/>
  <c r="AB871" i="3" s="1"/>
  <c r="M130" i="3"/>
  <c r="M36" i="3"/>
  <c r="X24" i="3" s="1"/>
  <c r="AB221" i="3" s="1"/>
  <c r="M15" i="3"/>
  <c r="X7" i="3" s="1"/>
  <c r="AB51" i="3" s="1"/>
  <c r="M16" i="3"/>
  <c r="M131" i="3"/>
  <c r="X96" i="3" s="1"/>
  <c r="AB941" i="3" s="1"/>
  <c r="M13" i="3"/>
  <c r="M35" i="3"/>
  <c r="X23" i="3" s="1"/>
  <c r="AB211" i="3" s="1"/>
  <c r="M12" i="3"/>
  <c r="X6" i="3" s="1"/>
  <c r="AB41" i="3" s="1"/>
  <c r="M14" i="3"/>
  <c r="X107" i="3"/>
  <c r="M146" i="3"/>
  <c r="X111" i="3" s="1"/>
  <c r="W110" i="3"/>
  <c r="T110" i="3"/>
  <c r="V110" i="3" s="1"/>
  <c r="M18" i="3"/>
  <c r="X9" i="3" s="1"/>
  <c r="AB71" i="3" s="1"/>
  <c r="W1001" i="3"/>
  <c r="S1001" i="3"/>
  <c r="U1001" i="3" s="1"/>
  <c r="X1001" i="3"/>
  <c r="P1001" i="3"/>
  <c r="E192" i="5" s="1"/>
  <c r="F192" i="5" s="1"/>
  <c r="Q1001" i="3"/>
  <c r="AB156" i="3" s="1"/>
  <c r="T1001" i="3"/>
  <c r="V1001" i="3" s="1"/>
  <c r="AB649" i="3" s="1"/>
  <c r="AI112" i="3"/>
  <c r="AM112" i="3"/>
  <c r="AN112" i="3" s="1"/>
  <c r="O112" i="3"/>
  <c r="A113" i="3"/>
  <c r="P111" i="3"/>
  <c r="W111" i="3"/>
  <c r="S111" i="3"/>
  <c r="U111" i="3" s="1"/>
  <c r="T111" i="3"/>
  <c r="V111" i="3" s="1"/>
  <c r="R111" i="3"/>
  <c r="Q111" i="3"/>
  <c r="X101" i="3" l="1"/>
  <c r="AB991" i="3" s="1"/>
  <c r="X109" i="3"/>
  <c r="E190" i="5"/>
  <c r="F190" i="5" s="1"/>
  <c r="E191" i="5"/>
  <c r="F191" i="5" s="1"/>
  <c r="X95" i="3"/>
  <c r="AB931" i="3" s="1"/>
  <c r="X110" i="3"/>
  <c r="E189" i="5"/>
  <c r="F189" i="5" s="1"/>
  <c r="E188" i="5"/>
  <c r="F188" i="5" s="1"/>
  <c r="E187" i="5"/>
  <c r="F187" i="5" s="1"/>
  <c r="A114" i="3"/>
  <c r="AI113" i="3"/>
  <c r="AM113" i="3"/>
  <c r="AN113" i="3" s="1"/>
  <c r="O113" i="3"/>
  <c r="X112" i="3"/>
  <c r="P112" i="3"/>
  <c r="Q112" i="3"/>
  <c r="T112" i="3"/>
  <c r="V112" i="3" s="1"/>
  <c r="S112" i="3"/>
  <c r="U112" i="3" s="1"/>
  <c r="W112" i="3"/>
  <c r="R112" i="3"/>
  <c r="X113" i="3" l="1"/>
  <c r="P113" i="3"/>
  <c r="R113" i="3"/>
  <c r="S113" i="3"/>
  <c r="U113" i="3" s="1"/>
  <c r="Q113" i="3"/>
  <c r="T113" i="3"/>
  <c r="V113" i="3" s="1"/>
  <c r="W113" i="3"/>
  <c r="AM114" i="3"/>
  <c r="AI114" i="3"/>
  <c r="O114" i="3"/>
  <c r="AN114" i="3"/>
  <c r="A115" i="3"/>
  <c r="AM115" i="3" l="1"/>
  <c r="AN115" i="3" s="1"/>
  <c r="AI115" i="3"/>
  <c r="O115" i="3"/>
  <c r="A116" i="3"/>
  <c r="X114" i="3"/>
  <c r="P114" i="3"/>
  <c r="T114" i="3"/>
  <c r="V114" i="3" s="1"/>
  <c r="W114" i="3"/>
  <c r="R114" i="3"/>
  <c r="Q114" i="3"/>
  <c r="S114" i="3"/>
  <c r="U114" i="3" s="1"/>
  <c r="AM116" i="3" l="1"/>
  <c r="AI116" i="3"/>
  <c r="O116" i="3"/>
  <c r="AN116" i="3"/>
  <c r="A117" i="3"/>
  <c r="X115" i="3"/>
  <c r="P115" i="3"/>
  <c r="R115" i="3"/>
  <c r="S115" i="3"/>
  <c r="U115" i="3" s="1"/>
  <c r="Q115" i="3"/>
  <c r="T115" i="3"/>
  <c r="V115" i="3" s="1"/>
  <c r="W115" i="3"/>
  <c r="AM117" i="3" l="1"/>
  <c r="AI117" i="3"/>
  <c r="O117" i="3"/>
  <c r="AN117" i="3"/>
  <c r="A118" i="3"/>
  <c r="X116" i="3"/>
  <c r="P116" i="3"/>
  <c r="T116" i="3"/>
  <c r="V116" i="3" s="1"/>
  <c r="R116" i="3"/>
  <c r="Q116" i="3"/>
  <c r="W116" i="3"/>
  <c r="S116" i="3"/>
  <c r="U116" i="3" s="1"/>
  <c r="AM118" i="3" l="1"/>
  <c r="AI118" i="3"/>
  <c r="O118" i="3"/>
  <c r="AN118" i="3"/>
  <c r="A119" i="3"/>
  <c r="X117" i="3"/>
  <c r="P117" i="3"/>
  <c r="S117" i="3"/>
  <c r="U117" i="3" s="1"/>
  <c r="R117" i="3"/>
  <c r="Q117" i="3"/>
  <c r="T117" i="3"/>
  <c r="V117" i="3" s="1"/>
  <c r="W117" i="3"/>
  <c r="AM119" i="3" l="1"/>
  <c r="AI119" i="3"/>
  <c r="O119" i="3"/>
  <c r="AN119" i="3"/>
  <c r="A120" i="3"/>
  <c r="X118" i="3"/>
  <c r="P118" i="3"/>
  <c r="R118" i="3"/>
  <c r="S118" i="3"/>
  <c r="U118" i="3" s="1"/>
  <c r="W118" i="3"/>
  <c r="Q118" i="3"/>
  <c r="T118" i="3"/>
  <c r="V118" i="3" s="1"/>
  <c r="AM120" i="3" l="1"/>
  <c r="AI120" i="3"/>
  <c r="O120" i="3"/>
  <c r="AN120" i="3"/>
  <c r="A121" i="3"/>
  <c r="X119" i="3"/>
  <c r="P119" i="3"/>
  <c r="S119" i="3"/>
  <c r="U119" i="3" s="1"/>
  <c r="R119" i="3"/>
  <c r="W119" i="3"/>
  <c r="Q119" i="3"/>
  <c r="T119" i="3"/>
  <c r="V119" i="3" s="1"/>
  <c r="AI121" i="3" l="1"/>
  <c r="AM121" i="3"/>
  <c r="O121" i="3"/>
  <c r="AN121" i="3"/>
  <c r="A122" i="3"/>
  <c r="X120" i="3"/>
  <c r="P120" i="3"/>
  <c r="T120" i="3"/>
  <c r="V120" i="3" s="1"/>
  <c r="W120" i="3"/>
  <c r="R120" i="3"/>
  <c r="Q120" i="3"/>
  <c r="S120" i="3"/>
  <c r="U120" i="3" s="1"/>
  <c r="AI122" i="3" l="1"/>
  <c r="AM122" i="3"/>
  <c r="O122" i="3"/>
  <c r="AN122" i="3"/>
  <c r="A123" i="3"/>
  <c r="X121" i="3"/>
  <c r="P121" i="3"/>
  <c r="S121" i="3"/>
  <c r="U121" i="3" s="1"/>
  <c r="Q121" i="3"/>
  <c r="W121" i="3"/>
  <c r="R121" i="3"/>
  <c r="T121" i="3"/>
  <c r="V121" i="3" s="1"/>
  <c r="AI123" i="3" l="1"/>
  <c r="AM123" i="3"/>
  <c r="O123" i="3"/>
  <c r="AN123" i="3"/>
  <c r="A124" i="3"/>
  <c r="X122" i="3"/>
  <c r="P122" i="3"/>
  <c r="T122" i="3"/>
  <c r="V122" i="3" s="1"/>
  <c r="S122" i="3"/>
  <c r="U122" i="3" s="1"/>
  <c r="W122" i="3"/>
  <c r="R122" i="3"/>
  <c r="Q122" i="3"/>
  <c r="AM124" i="3" l="1"/>
  <c r="AI124" i="3"/>
  <c r="O124" i="3"/>
  <c r="AN124" i="3"/>
  <c r="A125" i="3"/>
  <c r="X123" i="3"/>
  <c r="P123" i="3"/>
  <c r="T123" i="3"/>
  <c r="V123" i="3" s="1"/>
  <c r="S123" i="3"/>
  <c r="U123" i="3" s="1"/>
  <c r="R123" i="3"/>
  <c r="Q123" i="3"/>
  <c r="W123" i="3"/>
  <c r="AM125" i="3" l="1"/>
  <c r="AI125" i="3"/>
  <c r="O125" i="3"/>
  <c r="AN125" i="3"/>
  <c r="A126" i="3"/>
  <c r="X124" i="3"/>
  <c r="P124" i="3"/>
  <c r="W124" i="3"/>
  <c r="Q124" i="3"/>
  <c r="R124" i="3"/>
  <c r="S124" i="3"/>
  <c r="U124" i="3" s="1"/>
  <c r="T124" i="3"/>
  <c r="V124" i="3" s="1"/>
  <c r="AI126" i="3" l="1"/>
  <c r="AM126" i="3"/>
  <c r="O126" i="3"/>
  <c r="AN126" i="3"/>
  <c r="A127" i="3"/>
  <c r="X125" i="3"/>
  <c r="P125" i="3"/>
  <c r="R125" i="3"/>
  <c r="Q125" i="3"/>
  <c r="W125" i="3"/>
  <c r="S125" i="3"/>
  <c r="U125" i="3" s="1"/>
  <c r="T125" i="3"/>
  <c r="V125" i="3" s="1"/>
  <c r="AI127" i="3" l="1"/>
  <c r="AM127" i="3"/>
  <c r="O127" i="3"/>
  <c r="AN127" i="3"/>
  <c r="A128" i="3"/>
  <c r="X126" i="3"/>
  <c r="P126" i="3"/>
  <c r="R126" i="3"/>
  <c r="Q126" i="3"/>
  <c r="T126" i="3"/>
  <c r="V126" i="3" s="1"/>
  <c r="S126" i="3"/>
  <c r="U126" i="3" s="1"/>
  <c r="W126" i="3"/>
  <c r="AI128" i="3" l="1"/>
  <c r="AM128" i="3"/>
  <c r="O128" i="3"/>
  <c r="AN128" i="3"/>
  <c r="A129" i="3"/>
  <c r="X127" i="3"/>
  <c r="P127" i="3"/>
  <c r="W127" i="3"/>
  <c r="S127" i="3"/>
  <c r="U127" i="3" s="1"/>
  <c r="R127" i="3"/>
  <c r="Q127" i="3"/>
  <c r="T127" i="3"/>
  <c r="V127" i="3" s="1"/>
  <c r="A130" i="3" l="1"/>
  <c r="AM129" i="3"/>
  <c r="AI129" i="3"/>
  <c r="O129" i="3"/>
  <c r="AN129" i="3"/>
  <c r="X128" i="3"/>
  <c r="P128" i="3"/>
  <c r="Q128" i="3"/>
  <c r="S128" i="3"/>
  <c r="U128" i="3" s="1"/>
  <c r="T128" i="3"/>
  <c r="V128" i="3" s="1"/>
  <c r="R128" i="3"/>
  <c r="W128" i="3"/>
  <c r="X129" i="3" l="1"/>
  <c r="P129" i="3"/>
  <c r="R129" i="3"/>
  <c r="W129" i="3"/>
  <c r="T129" i="3"/>
  <c r="V129" i="3" s="1"/>
  <c r="Q129" i="3"/>
  <c r="S129" i="3"/>
  <c r="U129" i="3" s="1"/>
  <c r="AI130" i="3"/>
  <c r="AM130" i="3"/>
  <c r="AN130" i="3" s="1"/>
  <c r="O130" i="3"/>
  <c r="A131" i="3"/>
  <c r="AM131" i="3" l="1"/>
  <c r="AI131" i="3"/>
  <c r="O131" i="3"/>
  <c r="AN131" i="3"/>
  <c r="A132" i="3"/>
  <c r="X130" i="3"/>
  <c r="P130" i="3"/>
  <c r="T130" i="3"/>
  <c r="V130" i="3" s="1"/>
  <c r="W130" i="3"/>
  <c r="Q130" i="3"/>
  <c r="S130" i="3"/>
  <c r="U130" i="3" s="1"/>
  <c r="R130" i="3"/>
  <c r="AI132" i="3" l="1"/>
  <c r="AM132" i="3"/>
  <c r="AN132" i="3" s="1"/>
  <c r="O132" i="3"/>
  <c r="A133" i="3"/>
  <c r="X131" i="3"/>
  <c r="P131" i="3"/>
  <c r="R131" i="3"/>
  <c r="S131" i="3"/>
  <c r="U131" i="3" s="1"/>
  <c r="T131" i="3"/>
  <c r="V131" i="3" s="1"/>
  <c r="W131" i="3"/>
  <c r="Q131" i="3"/>
  <c r="AI133" i="3" l="1"/>
  <c r="AM133" i="3"/>
  <c r="AN133" i="3" s="1"/>
  <c r="O133" i="3"/>
  <c r="A134" i="3"/>
  <c r="X132" i="3"/>
  <c r="P132" i="3"/>
  <c r="T132" i="3"/>
  <c r="V132" i="3" s="1"/>
  <c r="W132" i="3"/>
  <c r="Q132" i="3"/>
  <c r="S132" i="3"/>
  <c r="U132" i="3" s="1"/>
  <c r="R132" i="3"/>
  <c r="AM134" i="3" l="1"/>
  <c r="AI134" i="3"/>
  <c r="O134" i="3"/>
  <c r="AN134" i="3"/>
  <c r="A135" i="3"/>
  <c r="X133" i="3"/>
  <c r="P133" i="3"/>
  <c r="T133" i="3"/>
  <c r="V133" i="3" s="1"/>
  <c r="W133" i="3"/>
  <c r="Q133" i="3"/>
  <c r="R133" i="3"/>
  <c r="S133" i="3"/>
  <c r="U133" i="3" s="1"/>
  <c r="X134" i="3" l="1"/>
  <c r="P134" i="3"/>
  <c r="Q134" i="3"/>
  <c r="T134" i="3"/>
  <c r="V134" i="3" s="1"/>
  <c r="S134" i="3"/>
  <c r="U134" i="3" s="1"/>
  <c r="W134" i="3"/>
  <c r="R134" i="3"/>
  <c r="AM135" i="3"/>
  <c r="AN135" i="3" s="1"/>
  <c r="AI135" i="3"/>
  <c r="O135" i="3"/>
  <c r="A136" i="3"/>
  <c r="AM136" i="3" l="1"/>
  <c r="AN136" i="3" s="1"/>
  <c r="AI136" i="3"/>
  <c r="O136" i="3"/>
  <c r="A137" i="3"/>
  <c r="X135" i="3"/>
  <c r="P135" i="3"/>
  <c r="R135" i="3"/>
  <c r="T135" i="3"/>
  <c r="V135" i="3" s="1"/>
  <c r="W135" i="3"/>
  <c r="Q135" i="3"/>
  <c r="S135" i="3"/>
  <c r="U135" i="3" s="1"/>
  <c r="AI137" i="3" l="1"/>
  <c r="AM137" i="3"/>
  <c r="AN137" i="3" s="1"/>
  <c r="O137" i="3"/>
  <c r="A138" i="3"/>
  <c r="X136" i="3"/>
  <c r="P136" i="3"/>
  <c r="S136" i="3"/>
  <c r="U136" i="3" s="1"/>
  <c r="W136" i="3"/>
  <c r="Q136" i="3"/>
  <c r="T136" i="3"/>
  <c r="V136" i="3" s="1"/>
  <c r="R136" i="3"/>
  <c r="X137" i="3" l="1"/>
  <c r="P137" i="3"/>
  <c r="S137" i="3"/>
  <c r="U137" i="3" s="1"/>
  <c r="W137" i="3"/>
  <c r="Q137" i="3"/>
  <c r="T137" i="3"/>
  <c r="V137" i="3" s="1"/>
  <c r="R137" i="3"/>
  <c r="AM138" i="3"/>
  <c r="AN138" i="3" s="1"/>
  <c r="AI138" i="3"/>
  <c r="O138" i="3"/>
  <c r="A139" i="3"/>
  <c r="AM139" i="3" l="1"/>
  <c r="AN139" i="3" s="1"/>
  <c r="AI139" i="3"/>
  <c r="O139" i="3"/>
  <c r="A140" i="3"/>
  <c r="A141" i="3" s="1"/>
  <c r="X138" i="3"/>
  <c r="P138" i="3"/>
  <c r="S138" i="3"/>
  <c r="U138" i="3" s="1"/>
  <c r="R138" i="3"/>
  <c r="T138" i="3"/>
  <c r="V138" i="3" s="1"/>
  <c r="W138" i="3"/>
  <c r="Q138" i="3"/>
  <c r="A142" i="3" l="1"/>
  <c r="AI141" i="3"/>
  <c r="AM141" i="3"/>
  <c r="AN141" i="3" s="1"/>
  <c r="O141" i="3"/>
  <c r="AM140" i="3"/>
  <c r="AN140" i="3" s="1"/>
  <c r="AI140" i="3"/>
  <c r="O140" i="3"/>
  <c r="X139" i="3"/>
  <c r="P139" i="3"/>
  <c r="R139" i="3"/>
  <c r="W139" i="3"/>
  <c r="Q139" i="3"/>
  <c r="S139" i="3"/>
  <c r="U139" i="3" s="1"/>
  <c r="T139" i="3"/>
  <c r="V139" i="3" s="1"/>
  <c r="O142" i="3" l="1"/>
  <c r="AI142" i="3"/>
  <c r="AM142" i="3"/>
  <c r="AN142" i="3" s="1"/>
  <c r="A143" i="3"/>
  <c r="A144" i="3" s="1"/>
  <c r="A145" i="3" s="1"/>
  <c r="X141" i="3"/>
  <c r="P141" i="3"/>
  <c r="W141" i="3"/>
  <c r="T141" i="3"/>
  <c r="V141" i="3" s="1"/>
  <c r="Q141" i="3"/>
  <c r="S141" i="3"/>
  <c r="U141" i="3" s="1"/>
  <c r="R141" i="3"/>
  <c r="X140" i="3"/>
  <c r="P140" i="3"/>
  <c r="T140" i="3"/>
  <c r="V140" i="3" s="1"/>
  <c r="R140" i="3"/>
  <c r="W140" i="3"/>
  <c r="Q140" i="3"/>
  <c r="S140" i="3"/>
  <c r="U140" i="3" s="1"/>
  <c r="AB1035" i="3"/>
  <c r="AB1016" i="3"/>
  <c r="AB1044" i="3"/>
  <c r="AB1067" i="3"/>
  <c r="AB1024" i="3"/>
  <c r="AB1058" i="3"/>
  <c r="AB1040" i="3"/>
  <c r="AB1014" i="3"/>
  <c r="AB1053" i="3"/>
  <c r="AB1047" i="3"/>
  <c r="AB1038" i="3"/>
  <c r="AB1065" i="3"/>
  <c r="AB1017" i="3"/>
  <c r="AB1032" i="3"/>
  <c r="AB1030" i="3"/>
  <c r="AB1062" i="3"/>
  <c r="AB1070" i="3"/>
  <c r="AB1061" i="3"/>
  <c r="AB1043" i="3"/>
  <c r="AB1042" i="3"/>
  <c r="AB1013" i="3"/>
  <c r="AB1050" i="3"/>
  <c r="AB1033" i="3"/>
  <c r="AB1027" i="3"/>
  <c r="AB1057" i="3"/>
  <c r="AB1015" i="3"/>
  <c r="AB1036" i="3"/>
  <c r="AB1072" i="3"/>
  <c r="AB1034" i="3"/>
  <c r="AB1026" i="3"/>
  <c r="AB1045" i="3"/>
  <c r="AB1023" i="3"/>
  <c r="AB1022" i="3"/>
  <c r="AB1064" i="3"/>
  <c r="AB1054" i="3"/>
  <c r="AB1025" i="3"/>
  <c r="AB1066" i="3"/>
  <c r="AB1037" i="3"/>
  <c r="AB1051" i="3"/>
  <c r="AB1052" i="3"/>
  <c r="AB1041" i="3"/>
  <c r="AB1060" i="3"/>
  <c r="AB1019" i="3"/>
  <c r="AB1056" i="3"/>
  <c r="AB1049" i="3"/>
  <c r="AB1063" i="3"/>
  <c r="AB1046" i="3"/>
  <c r="AB1059" i="3"/>
  <c r="AB1055" i="3"/>
  <c r="AB1039" i="3"/>
  <c r="AB1018" i="3"/>
  <c r="AB1048" i="3"/>
  <c r="AB1071" i="3"/>
  <c r="AB1068" i="3"/>
  <c r="AB1069" i="3"/>
  <c r="AB1020" i="3"/>
  <c r="AB1021" i="3"/>
  <c r="AB1028" i="3"/>
  <c r="AB1031" i="3"/>
  <c r="AB1029" i="3"/>
  <c r="A146" i="3" l="1"/>
  <c r="A147" i="3" s="1"/>
  <c r="AM145" i="3"/>
  <c r="AN145" i="3" s="1"/>
  <c r="O145" i="3"/>
  <c r="AI145" i="3"/>
  <c r="AM144" i="3"/>
  <c r="AN144" i="3" s="1"/>
  <c r="AI144" i="3"/>
  <c r="O144" i="3"/>
  <c r="AM143" i="3"/>
  <c r="AN143" i="3" s="1"/>
  <c r="AI143" i="3"/>
  <c r="O143" i="3"/>
  <c r="X142" i="3"/>
  <c r="P142" i="3"/>
  <c r="Q142" i="3"/>
  <c r="S142" i="3"/>
  <c r="U142" i="3" s="1"/>
  <c r="R142" i="3"/>
  <c r="W142" i="3"/>
  <c r="T142" i="3"/>
  <c r="V142" i="3" s="1"/>
  <c r="E173" i="5"/>
  <c r="F173" i="5" s="1"/>
  <c r="E174" i="5"/>
  <c r="F174" i="5" s="1"/>
  <c r="A148" i="3" l="1"/>
  <c r="AI147" i="3"/>
  <c r="AM147" i="3"/>
  <c r="AN147" i="3" s="1"/>
  <c r="O147" i="3"/>
  <c r="O146" i="3"/>
  <c r="AI146" i="3"/>
  <c r="AM146" i="3"/>
  <c r="AN146" i="3" s="1"/>
  <c r="X145" i="3"/>
  <c r="P145" i="3"/>
  <c r="T145" i="3"/>
  <c r="V145" i="3" s="1"/>
  <c r="S145" i="3"/>
  <c r="U145" i="3" s="1"/>
  <c r="Q145" i="3"/>
  <c r="W145" i="3"/>
  <c r="R145" i="3"/>
  <c r="X143" i="3"/>
  <c r="P143" i="3"/>
  <c r="T143" i="3"/>
  <c r="V143" i="3" s="1"/>
  <c r="W143" i="3"/>
  <c r="Q143" i="3"/>
  <c r="R143" i="3"/>
  <c r="S143" i="3"/>
  <c r="U143" i="3" s="1"/>
  <c r="AB1082" i="3"/>
  <c r="AB1098" i="3"/>
  <c r="AB1101" i="3"/>
  <c r="AB1090" i="3"/>
  <c r="AB1102" i="3"/>
  <c r="AB1073" i="3"/>
  <c r="AB1083" i="3"/>
  <c r="AB1079" i="3"/>
  <c r="AB1091" i="3"/>
  <c r="AB1099" i="3"/>
  <c r="AB1080" i="3"/>
  <c r="AB1093" i="3"/>
  <c r="AB1084" i="3"/>
  <c r="AB1075" i="3"/>
  <c r="AB1100" i="3"/>
  <c r="AB1095" i="3"/>
  <c r="AB1086" i="3"/>
  <c r="AB1087" i="3"/>
  <c r="AB1077" i="3"/>
  <c r="AB1092" i="3"/>
  <c r="AB1088" i="3"/>
  <c r="AB1078" i="3"/>
  <c r="AB1097" i="3"/>
  <c r="AB1074" i="3"/>
  <c r="AB1089" i="3"/>
  <c r="AB1081" i="3"/>
  <c r="AB1085" i="3"/>
  <c r="AB1096" i="3"/>
  <c r="AB1094" i="3"/>
  <c r="AB1076" i="3"/>
  <c r="X144" i="3"/>
  <c r="P144" i="3"/>
  <c r="S144" i="3"/>
  <c r="U144" i="3" s="1"/>
  <c r="R144" i="3"/>
  <c r="Q144" i="3"/>
  <c r="T144" i="3"/>
  <c r="V144" i="3" s="1"/>
  <c r="W144" i="3"/>
  <c r="X147" i="3" l="1"/>
  <c r="P147" i="3"/>
  <c r="T147" i="3"/>
  <c r="V147" i="3" s="1"/>
  <c r="W147" i="3"/>
  <c r="S147" i="3"/>
  <c r="U147" i="3" s="1"/>
  <c r="R147" i="3"/>
  <c r="Q147" i="3"/>
  <c r="AB1854" i="3"/>
  <c r="AB1356" i="3"/>
  <c r="AB1312" i="3"/>
  <c r="AB1392" i="3"/>
  <c r="AB1829" i="3"/>
  <c r="AB1153" i="3"/>
  <c r="AB1585" i="3"/>
  <c r="AB1988" i="3"/>
  <c r="AB1546" i="3"/>
  <c r="AB1763" i="3"/>
  <c r="AB1703" i="3"/>
  <c r="AB1862" i="3"/>
  <c r="AB1390" i="3"/>
  <c r="AB1164" i="3"/>
  <c r="AB1412" i="3"/>
  <c r="AB1770" i="3"/>
  <c r="AB1237" i="3"/>
  <c r="AI148" i="3"/>
  <c r="O148" i="3"/>
  <c r="AB1817" i="3" s="1"/>
  <c r="AM148" i="3"/>
  <c r="AN148" i="3" s="1"/>
  <c r="AB1724" i="3"/>
  <c r="AB1652" i="3"/>
  <c r="AB1612" i="3"/>
  <c r="AB1424" i="3"/>
  <c r="AB1539" i="3"/>
  <c r="AB1403" i="3"/>
  <c r="X146" i="3"/>
  <c r="P146" i="3"/>
  <c r="W146" i="3"/>
  <c r="T146" i="3"/>
  <c r="V146" i="3" s="1"/>
  <c r="R146" i="3"/>
  <c r="Q146" i="3"/>
  <c r="S146" i="3"/>
  <c r="U146" i="3" s="1"/>
  <c r="E183" i="5"/>
  <c r="F183" i="5" s="1"/>
  <c r="E185" i="5"/>
  <c r="F185" i="5" s="1"/>
  <c r="AB1548" i="3" l="1"/>
  <c r="AB1641" i="3"/>
  <c r="AB1456" i="3"/>
  <c r="AB1502" i="3"/>
  <c r="AB1892" i="3"/>
  <c r="AB1178" i="3"/>
  <c r="AB1611" i="3"/>
  <c r="AB1600" i="3"/>
  <c r="AB1363" i="3"/>
  <c r="AB1495" i="3"/>
  <c r="AB1900" i="3"/>
  <c r="AB1761" i="3"/>
  <c r="AB1353" i="3"/>
  <c r="AB1617" i="3"/>
  <c r="AB1709" i="3"/>
  <c r="AB1979" i="3"/>
  <c r="AB1454" i="3"/>
  <c r="AB1421" i="3"/>
  <c r="AB1828" i="3"/>
  <c r="AB1496" i="3"/>
  <c r="AB1290" i="3"/>
  <c r="AB1858" i="3"/>
  <c r="AB1333" i="3"/>
  <c r="AB1825" i="3"/>
  <c r="AB1349" i="3"/>
  <c r="AB1414" i="3"/>
  <c r="AB1384" i="3"/>
  <c r="AB1998" i="3"/>
  <c r="AB1510" i="3"/>
  <c r="AB1296" i="3"/>
  <c r="AB1165" i="3"/>
  <c r="AB1919" i="3"/>
  <c r="AB1416" i="3"/>
  <c r="AB1231" i="3"/>
  <c r="AB1651" i="3"/>
  <c r="AB1224" i="3"/>
  <c r="AB1198" i="3"/>
  <c r="AB1241" i="3"/>
  <c r="AB1438" i="3"/>
  <c r="AB1940" i="3"/>
  <c r="AB1978" i="3"/>
  <c r="AB1819" i="3"/>
  <c r="AB1284" i="3"/>
  <c r="AB1816" i="3"/>
  <c r="AB1805" i="3"/>
  <c r="AB1552" i="3"/>
  <c r="AB1180" i="3"/>
  <c r="AB1152" i="3"/>
  <c r="AB1167" i="3"/>
  <c r="AB1954" i="3"/>
  <c r="AB1450" i="3"/>
  <c r="AB1275" i="3"/>
  <c r="AB1618" i="3"/>
  <c r="AB1570" i="3"/>
  <c r="AB1783" i="3"/>
  <c r="AB1717" i="3"/>
  <c r="AB1629" i="3"/>
  <c r="AB1932" i="3"/>
  <c r="AB1810" i="3"/>
  <c r="AB1801" i="3"/>
  <c r="AB1716" i="3"/>
  <c r="AB1120" i="3"/>
  <c r="AB1460" i="3"/>
  <c r="AB1419" i="3"/>
  <c r="AB1776" i="3"/>
  <c r="AB1690" i="3"/>
  <c r="AB1340" i="3"/>
  <c r="AB1466" i="3"/>
  <c r="AB1568" i="3"/>
  <c r="AB1158" i="3"/>
  <c r="AB1181" i="3"/>
  <c r="AB1649" i="3"/>
  <c r="AB1781" i="3"/>
  <c r="AB1434" i="3"/>
  <c r="AB1291" i="3"/>
  <c r="AB1124" i="3"/>
  <c r="AB1172" i="3"/>
  <c r="AB1376" i="3"/>
  <c r="AB1487" i="3"/>
  <c r="AB1448" i="3"/>
  <c r="AB1650" i="3"/>
  <c r="AB1551" i="3"/>
  <c r="AB1609" i="3"/>
  <c r="AB1777" i="3"/>
  <c r="AB1898" i="3"/>
  <c r="AB1757" i="3"/>
  <c r="AB1824" i="3"/>
  <c r="AB1984" i="3"/>
  <c r="AB1281" i="3"/>
  <c r="AB1204" i="3"/>
  <c r="AB1219" i="3"/>
  <c r="AB1395" i="3"/>
  <c r="AB1836" i="3"/>
  <c r="AB1994" i="3"/>
  <c r="AB1483" i="3"/>
  <c r="AB1127" i="3"/>
  <c r="AB1578" i="3"/>
  <c r="AB1946" i="3"/>
  <c r="AB1417" i="3"/>
  <c r="AB1364" i="3"/>
  <c r="AB1615" i="3"/>
  <c r="AB1687" i="3"/>
  <c r="AB1309" i="3"/>
  <c r="AB1105" i="3"/>
  <c r="AB1347" i="3"/>
  <c r="AB1117" i="3"/>
  <c r="AB1223" i="3"/>
  <c r="AB1894" i="3"/>
  <c r="AB1550" i="3"/>
  <c r="AB1764" i="3"/>
  <c r="AB1320" i="3"/>
  <c r="AB1659" i="3"/>
  <c r="AB1853" i="3"/>
  <c r="AB1285" i="3"/>
  <c r="AB1868" i="3"/>
  <c r="AB1401" i="3"/>
  <c r="AB1388" i="3"/>
  <c r="AB1790" i="3"/>
  <c r="AB1504" i="3"/>
  <c r="AB1830" i="3"/>
  <c r="AB1213" i="3"/>
  <c r="AB1869" i="3"/>
  <c r="AB1214" i="3"/>
  <c r="AB1689" i="3"/>
  <c r="AB1513" i="3"/>
  <c r="AB1514" i="3"/>
  <c r="AB1163" i="3"/>
  <c r="AB1864" i="3"/>
  <c r="AB1582" i="3"/>
  <c r="AB1422" i="3"/>
  <c r="AB1800" i="3"/>
  <c r="AB1886" i="3"/>
  <c r="AB1614" i="3"/>
  <c r="AB1587" i="3"/>
  <c r="AB1408" i="3"/>
  <c r="AB1885" i="3"/>
  <c r="AB1171" i="3"/>
  <c r="AB1844" i="3"/>
  <c r="AB1992" i="3"/>
  <c r="AB1194" i="3"/>
  <c r="AB1183" i="3"/>
  <c r="AB1657" i="3"/>
  <c r="AB1944" i="3"/>
  <c r="AB1469" i="3"/>
  <c r="AB1843" i="3"/>
  <c r="AB1329" i="3"/>
  <c r="AB1766" i="3"/>
  <c r="AB1383" i="3"/>
  <c r="AB1244" i="3"/>
  <c r="AB1560" i="3"/>
  <c r="AB1280" i="3"/>
  <c r="AB1596" i="3"/>
  <c r="AB1865" i="3"/>
  <c r="AB1261" i="3"/>
  <c r="AB1501" i="3"/>
  <c r="AB1632" i="3"/>
  <c r="AB1590" i="3"/>
  <c r="AB1928" i="3"/>
  <c r="AB1264" i="3"/>
  <c r="AB1774" i="3"/>
  <c r="AB1492" i="3"/>
  <c r="AB1530" i="3"/>
  <c r="AB1166" i="3"/>
  <c r="AB1443" i="3"/>
  <c r="AB1678" i="3"/>
  <c r="AB1391" i="3"/>
  <c r="AB1334" i="3"/>
  <c r="AB1598" i="3"/>
  <c r="AB1298" i="3"/>
  <c r="AB1199" i="3"/>
  <c r="AB1407" i="3"/>
  <c r="AB1995" i="3"/>
  <c r="AB1486" i="3"/>
  <c r="AB1265" i="3"/>
  <c r="AB1870" i="3"/>
  <c r="AB1463" i="3"/>
  <c r="AB1386" i="3"/>
  <c r="AB1719" i="3"/>
  <c r="AB1260" i="3"/>
  <c r="AB1592" i="3"/>
  <c r="AB1145" i="3"/>
  <c r="AB1432" i="3"/>
  <c r="AB1580" i="3"/>
  <c r="AB1698" i="3"/>
  <c r="AB1722" i="3"/>
  <c r="AB1563" i="3"/>
  <c r="AB1955" i="3"/>
  <c r="AB1254" i="3"/>
  <c r="AB1613" i="3"/>
  <c r="AB1211" i="3"/>
  <c r="AB1306" i="3"/>
  <c r="AB1608" i="3"/>
  <c r="AB1155" i="3"/>
  <c r="AB1620" i="3"/>
  <c r="AB1382" i="3"/>
  <c r="AB1697" i="3"/>
  <c r="AB1624" i="3"/>
  <c r="AB1574" i="3"/>
  <c r="AB1452" i="3"/>
  <c r="AB1972" i="3"/>
  <c r="AB1905" i="3"/>
  <c r="AB1203" i="3"/>
  <c r="AB1344" i="3"/>
  <c r="AB1890" i="3"/>
  <c r="AB1479" i="3"/>
  <c r="AB1924" i="3"/>
  <c r="AB1332" i="3"/>
  <c r="AB1744" i="3"/>
  <c r="AB1266" i="3"/>
  <c r="AB1601" i="3"/>
  <c r="AB1106" i="3"/>
  <c r="AB1725" i="3"/>
  <c r="AB1222" i="3"/>
  <c r="AB1768" i="3"/>
  <c r="AB1841" i="3"/>
  <c r="AB1883" i="3"/>
  <c r="AB1950" i="3"/>
  <c r="AB1151" i="3"/>
  <c r="AB1727" i="3"/>
  <c r="AB1731" i="3"/>
  <c r="AB1428" i="3"/>
  <c r="AB1951" i="3"/>
  <c r="AB1628" i="3"/>
  <c r="AB1121" i="3"/>
  <c r="AB1505" i="3"/>
  <c r="AB1670" i="3"/>
  <c r="AB1664" i="3"/>
  <c r="AB1207" i="3"/>
  <c r="AB1943" i="3"/>
  <c r="AB1846" i="3"/>
  <c r="AB1358" i="3"/>
  <c r="AB1111" i="3"/>
  <c r="AB1751" i="3"/>
  <c r="AB1415" i="3"/>
  <c r="AB1779" i="3"/>
  <c r="AB1977" i="3"/>
  <c r="AB1794" i="3"/>
  <c r="AB1357" i="3"/>
  <c r="AB1139" i="3"/>
  <c r="AB1929" i="3"/>
  <c r="AB1595" i="3"/>
  <c r="AB1527" i="3"/>
  <c r="AB1911" i="3"/>
  <c r="AB1926" i="3"/>
  <c r="AB1969" i="3"/>
  <c r="AB1221" i="3"/>
  <c r="AB1473" i="3"/>
  <c r="AB1243" i="3"/>
  <c r="AB1157" i="3"/>
  <c r="AB1820" i="3"/>
  <c r="AB1736" i="3"/>
  <c r="AB1655" i="3"/>
  <c r="AB1648" i="3"/>
  <c r="AB1144" i="3"/>
  <c r="AB1431" i="3"/>
  <c r="AB1682" i="3"/>
  <c r="AB1262" i="3"/>
  <c r="AB1872" i="3"/>
  <c r="AB1442" i="3"/>
  <c r="AB1567" i="3"/>
  <c r="AB1132" i="3"/>
  <c r="AB1799" i="3"/>
  <c r="AB1728" i="3"/>
  <c r="AB1429" i="3"/>
  <c r="AB1470" i="3"/>
  <c r="AB1226" i="3"/>
  <c r="AB1555" i="3"/>
  <c r="AB1935" i="3"/>
  <c r="AB1949" i="3"/>
  <c r="AB1976" i="3"/>
  <c r="AB1808" i="3"/>
  <c r="AB1123" i="3"/>
  <c r="AB1444" i="3"/>
  <c r="AB1482" i="3"/>
  <c r="AB1960" i="3"/>
  <c r="AB1410" i="3"/>
  <c r="AB1573" i="3"/>
  <c r="AB1941" i="3"/>
  <c r="AB1107" i="3"/>
  <c r="AB1750" i="3"/>
  <c r="AB1748" i="3"/>
  <c r="AB1556" i="3"/>
  <c r="AB1109" i="3"/>
  <c r="AB1712" i="3"/>
  <c r="AB1671" i="3"/>
  <c r="AB1737" i="3"/>
  <c r="AB1435" i="3"/>
  <c r="AB1661" i="3"/>
  <c r="AB1981" i="3"/>
  <c r="AB1175" i="3"/>
  <c r="AB1610" i="3"/>
  <c r="AB1114" i="3"/>
  <c r="AB1565" i="3"/>
  <c r="AB1778" i="3"/>
  <c r="AB1374" i="3"/>
  <c r="AB1485" i="3"/>
  <c r="AB1559" i="3"/>
  <c r="AB1622" i="3"/>
  <c r="AB1881" i="3"/>
  <c r="AB1210" i="3"/>
  <c r="AB1252" i="3"/>
  <c r="AB1125" i="3"/>
  <c r="AB1967" i="3"/>
  <c r="AB1952" i="3"/>
  <c r="AB1538" i="3"/>
  <c r="AB1715" i="3"/>
  <c r="AB1996" i="3"/>
  <c r="AB1688" i="3"/>
  <c r="AB1840" i="3"/>
  <c r="AB1310" i="3"/>
  <c r="AB1937" i="3"/>
  <c r="AB1672" i="3"/>
  <c r="AB1116" i="3"/>
  <c r="AB1411" i="3"/>
  <c r="AB1654" i="3"/>
  <c r="AB1404" i="3"/>
  <c r="AB1524" i="3"/>
  <c r="AB1276" i="3"/>
  <c r="AB1361" i="3"/>
  <c r="AB1604" i="3"/>
  <c r="AB1696" i="3"/>
  <c r="AB1293" i="3"/>
  <c r="AB1331" i="3"/>
  <c r="AB1532" i="3"/>
  <c r="AB1480" i="3"/>
  <c r="AB1812" i="3"/>
  <c r="AB1956" i="3"/>
  <c r="AB1503" i="3"/>
  <c r="AB1360" i="3"/>
  <c r="AB1848" i="3"/>
  <c r="AB1425" i="3"/>
  <c r="AB1806" i="3"/>
  <c r="AB1149" i="3"/>
  <c r="AB1553" i="3"/>
  <c r="AB1447" i="3"/>
  <c r="AB1464" i="3"/>
  <c r="AB1876" i="3"/>
  <c r="AB1975" i="3"/>
  <c r="AB1879" i="3"/>
  <c r="AB1342" i="3"/>
  <c r="AB1449" i="3"/>
  <c r="AB1509" i="3"/>
  <c r="AB1477" i="3"/>
  <c r="AB1154" i="3"/>
  <c r="AB1636" i="3"/>
  <c r="AB1945" i="3"/>
  <c r="AB1726" i="3"/>
  <c r="AB1531" i="3"/>
  <c r="AB1934" i="3"/>
  <c r="AB1677" i="3"/>
  <c r="AB1603" i="3"/>
  <c r="AB1316" i="3"/>
  <c r="AB1679" i="3"/>
  <c r="AB1471" i="3"/>
  <c r="AB1809" i="3"/>
  <c r="AB1773" i="3"/>
  <c r="AB1369" i="3"/>
  <c r="AB1445" i="3"/>
  <c r="AB1713" i="3"/>
  <c r="AB1558" i="3"/>
  <c r="AB1594" i="3"/>
  <c r="AB1807" i="3"/>
  <c r="AB1257" i="3"/>
  <c r="AB1948" i="3"/>
  <c r="AB1305" i="3"/>
  <c r="AB1702" i="3"/>
  <c r="AB1758" i="3"/>
  <c r="AB1327" i="3"/>
  <c r="AB1845" i="3"/>
  <c r="AB1472" i="3"/>
  <c r="AB1586" i="3"/>
  <c r="AB1933" i="3"/>
  <c r="AB1337" i="3"/>
  <c r="AB1974" i="3"/>
  <c r="AB1335" i="3"/>
  <c r="AB1302" i="3"/>
  <c r="AB1752" i="3"/>
  <c r="AB1856" i="3"/>
  <c r="AB1769" i="3"/>
  <c r="AB1301" i="3"/>
  <c r="AB1723" i="3"/>
  <c r="AB1488" i="3"/>
  <c r="AB1691" i="3"/>
  <c r="AB1880" i="3"/>
  <c r="AB1202" i="3"/>
  <c r="AB2000" i="3"/>
  <c r="AB2001" i="3"/>
  <c r="AB1638" i="3"/>
  <c r="AB1997" i="3"/>
  <c r="AB1273" i="3"/>
  <c r="AB1564" i="3"/>
  <c r="AB1732" i="3"/>
  <c r="AB1871" i="3"/>
  <c r="AB1760" i="3"/>
  <c r="AB1735" i="3"/>
  <c r="AB1113" i="3"/>
  <c r="AB1197" i="3"/>
  <c r="AB1813" i="3"/>
  <c r="AB1299" i="3"/>
  <c r="AB1920" i="3"/>
  <c r="AB1968" i="3"/>
  <c r="AB1803" i="3"/>
  <c r="AB1793" i="3"/>
  <c r="AB1936" i="3"/>
  <c r="AB1789" i="3"/>
  <c r="AB1239" i="3"/>
  <c r="AB1311" i="3"/>
  <c r="AB1108" i="3"/>
  <c r="AB1747" i="3"/>
  <c r="AB1795" i="3"/>
  <c r="AB1289" i="3"/>
  <c r="AB1406" i="3"/>
  <c r="AB1658" i="3"/>
  <c r="AB1616" i="3"/>
  <c r="AB1983" i="3"/>
  <c r="AB1526" i="3"/>
  <c r="AB1626" i="3"/>
  <c r="AB1387" i="3"/>
  <c r="AB1118" i="3"/>
  <c r="AB1354" i="3"/>
  <c r="AB1674" i="3"/>
  <c r="AB1345" i="3"/>
  <c r="AB1467" i="3"/>
  <c r="AB1468" i="3"/>
  <c r="AB1699" i="3"/>
  <c r="AB1372" i="3"/>
  <c r="AB1665" i="3"/>
  <c r="AB1991" i="3"/>
  <c r="AB1234" i="3"/>
  <c r="AB1740" i="3"/>
  <c r="AB1602" i="3"/>
  <c r="AB1571" i="3"/>
  <c r="AB1507" i="3"/>
  <c r="AB1925" i="3"/>
  <c r="AB1786" i="3"/>
  <c r="AB1667" i="3"/>
  <c r="AB1461" i="3"/>
  <c r="AB1370" i="3"/>
  <c r="AB1966" i="3"/>
  <c r="AB1939" i="3"/>
  <c r="AB1771" i="3"/>
  <c r="AB1738" i="3"/>
  <c r="AB1796" i="3"/>
  <c r="AB1695" i="3"/>
  <c r="AB1579" i="3"/>
  <c r="AB1963" i="3"/>
  <c r="AB1307" i="3"/>
  <c r="AB1533" i="3"/>
  <c r="AB1498" i="3"/>
  <c r="AB1322" i="3"/>
  <c r="AB1910" i="3"/>
  <c r="AB1980" i="3"/>
  <c r="AB1837" i="3"/>
  <c r="AB1380" i="3"/>
  <c r="AB1973" i="3"/>
  <c r="AB1749" i="3"/>
  <c r="AB1666" i="3"/>
  <c r="AB1850" i="3"/>
  <c r="AB1308" i="3"/>
  <c r="AB1745" i="3"/>
  <c r="AB1142" i="3"/>
  <c r="AB1755" i="3"/>
  <c r="AB1957" i="3"/>
  <c r="AB1517" i="3"/>
  <c r="AB1599" i="3"/>
  <c r="AB1927" i="3"/>
  <c r="AB1455" i="3"/>
  <c r="AB1831" i="3"/>
  <c r="AB1375" i="3"/>
  <c r="AB1399" i="3"/>
  <c r="AB1643" i="3"/>
  <c r="AB1953" i="3"/>
  <c r="AB1842" i="3"/>
  <c r="AB1832" i="3"/>
  <c r="AB1378" i="3"/>
  <c r="AB1681" i="3"/>
  <c r="AB1218" i="3"/>
  <c r="AB1511" i="3"/>
  <c r="AB1304" i="3"/>
  <c r="AB1250" i="3"/>
  <c r="AB1439" i="3"/>
  <c r="AB1136" i="3"/>
  <c r="AB1710" i="3"/>
  <c r="AB1286" i="3"/>
  <c r="AB1348" i="3"/>
  <c r="AB1377" i="3"/>
  <c r="AB1465" i="3"/>
  <c r="AB1433" i="3"/>
  <c r="AB1986" i="3"/>
  <c r="AB1557" i="3"/>
  <c r="AB1644" i="3"/>
  <c r="AB1785" i="3"/>
  <c r="AB1537" i="3"/>
  <c r="AB1418" i="3"/>
  <c r="AB1985" i="3"/>
  <c r="AB1245" i="3"/>
  <c r="AB1627" i="3"/>
  <c r="AB1901" i="3"/>
  <c r="AB1258" i="3"/>
  <c r="AB1129" i="3"/>
  <c r="AB1754" i="3"/>
  <c r="AB1521" i="3"/>
  <c r="AB1714" i="3"/>
  <c r="AB1274" i="3"/>
  <c r="AB1230" i="3"/>
  <c r="AB1493" i="3"/>
  <c r="AB1772" i="3"/>
  <c r="AB1906" i="3"/>
  <c r="AB1141" i="3"/>
  <c r="AB1187" i="3"/>
  <c r="AB1798" i="3"/>
  <c r="AB1797" i="3"/>
  <c r="AB1229" i="3"/>
  <c r="AB1642" i="3"/>
  <c r="AB1413" i="3"/>
  <c r="AB1191" i="3"/>
  <c r="AB1942" i="3"/>
  <c r="AB1338" i="3"/>
  <c r="AB1873" i="3"/>
  <c r="AB1904" i="3"/>
  <c r="AB1525" i="3"/>
  <c r="AB1860" i="3"/>
  <c r="AB1326" i="3"/>
  <c r="AB1607" i="3"/>
  <c r="AB1730" i="3"/>
  <c r="AB1314" i="3"/>
  <c r="AB1255" i="3"/>
  <c r="AB1315" i="3"/>
  <c r="AB1859" i="3"/>
  <c r="AB1321" i="3"/>
  <c r="AB1572" i="3"/>
  <c r="AB1577" i="3"/>
  <c r="AB1459" i="3"/>
  <c r="AB1909" i="3"/>
  <c r="AB1605" i="3"/>
  <c r="AB1989" i="3"/>
  <c r="AB1680" i="3"/>
  <c r="AB1475" i="3"/>
  <c r="AB1729" i="3"/>
  <c r="AB1851" i="3"/>
  <c r="AB1545" i="3"/>
  <c r="AB1518" i="3"/>
  <c r="AB1126" i="3"/>
  <c r="AB1177" i="3"/>
  <c r="AB1119" i="3"/>
  <c r="AB1402" i="3"/>
  <c r="AB1669" i="3"/>
  <c r="AB1861" i="3"/>
  <c r="AB1826" i="3"/>
  <c r="AB1235" i="3"/>
  <c r="AB1385" i="3"/>
  <c r="AB1756" i="3"/>
  <c r="AB1143" i="3"/>
  <c r="AB1917" i="3"/>
  <c r="AB1212" i="3"/>
  <c r="AB1877" i="3"/>
  <c r="AB1436" i="3"/>
  <c r="AB1156" i="3"/>
  <c r="AB1133" i="3"/>
  <c r="AB1341" i="3"/>
  <c r="AB1739" i="3"/>
  <c r="AB1818" i="3"/>
  <c r="AB1903" i="3"/>
  <c r="AB1394" i="3"/>
  <c r="AB1458" i="3"/>
  <c r="AB1427" i="3"/>
  <c r="AB1635" i="3"/>
  <c r="AB1268" i="3"/>
  <c r="AB1970" i="3"/>
  <c r="AB1162" i="3"/>
  <c r="AB1189" i="3"/>
  <c r="AB1325" i="3"/>
  <c r="AB1441" i="3"/>
  <c r="AB1251" i="3"/>
  <c r="AB1103" i="3"/>
  <c r="AB1625" i="3"/>
  <c r="AB1196" i="3"/>
  <c r="AB1959" i="3"/>
  <c r="AB1195" i="3"/>
  <c r="AB1400" i="3"/>
  <c r="AB1534" i="3"/>
  <c r="AB1409" i="3"/>
  <c r="AB1506" i="3"/>
  <c r="AB1478" i="3"/>
  <c r="AB1823" i="3"/>
  <c r="AB1236" i="3"/>
  <c r="AB1238" i="3"/>
  <c r="AB1169" i="3"/>
  <c r="AB1847" i="3"/>
  <c r="AB1802" i="3"/>
  <c r="AB1707" i="3"/>
  <c r="AB1908" i="3"/>
  <c r="AB1897" i="3"/>
  <c r="AB1318" i="3"/>
  <c r="AB1453" i="3"/>
  <c r="AB1637" i="3"/>
  <c r="AB1343" i="3"/>
  <c r="AB1303" i="3"/>
  <c r="AB1186" i="3"/>
  <c r="AB1134" i="3"/>
  <c r="AB1272" i="3"/>
  <c r="AB1838" i="3"/>
  <c r="AB1366" i="3"/>
  <c r="AB1179" i="3"/>
  <c r="AB1907" i="3"/>
  <c r="AB1753" i="3"/>
  <c r="AB2002" i="3"/>
  <c r="AB1216" i="3"/>
  <c r="AB1597" i="3"/>
  <c r="AB1645" i="3"/>
  <c r="AB1913" i="3"/>
  <c r="AB1882" i="3"/>
  <c r="AB1647" i="3"/>
  <c r="AB1875" i="3"/>
  <c r="AB1246" i="3"/>
  <c r="AB1958" i="3"/>
  <c r="AB1253" i="3"/>
  <c r="AB1857" i="3"/>
  <c r="AB1839" i="3"/>
  <c r="AB1295" i="3"/>
  <c r="AB1684" i="3"/>
  <c r="AB1742" i="3"/>
  <c r="AB1922" i="3"/>
  <c r="AB1743" i="3"/>
  <c r="AB1330" i="3"/>
  <c r="AB1240" i="3"/>
  <c r="AB1355" i="3"/>
  <c r="X148" i="3"/>
  <c r="P148" i="3"/>
  <c r="W148" i="3"/>
  <c r="T148" i="3"/>
  <c r="V148" i="3" s="1"/>
  <c r="R148" i="3"/>
  <c r="S148" i="3"/>
  <c r="U148" i="3" s="1"/>
  <c r="Q148" i="3"/>
  <c r="AB1263" i="3"/>
  <c r="AB1339" i="3"/>
  <c r="AB1721" i="3"/>
  <c r="AB1961" i="3"/>
  <c r="AB1490" i="3"/>
  <c r="AB1500" i="3"/>
  <c r="AB1930" i="3"/>
  <c r="AB1373" i="3"/>
  <c r="AB1135" i="3"/>
  <c r="AB1217" i="3"/>
  <c r="AB1184" i="3"/>
  <c r="AB1201" i="3"/>
  <c r="AB1208" i="3"/>
  <c r="AB1895" i="3"/>
  <c r="AB1964" i="3"/>
  <c r="AB1653" i="3"/>
  <c r="AB1176" i="3"/>
  <c r="AB1188" i="3"/>
  <c r="AB1430" i="3"/>
  <c r="AB1835" i="3"/>
  <c r="AB1225" i="3"/>
  <c r="AB1110" i="3"/>
  <c r="AB1283" i="3"/>
  <c r="AB1866" i="3"/>
  <c r="AB1987" i="3"/>
  <c r="AB1150" i="3"/>
  <c r="AB1874" i="3"/>
  <c r="AB1292" i="3"/>
  <c r="AB1228" i="3"/>
  <c r="AB1549" i="3"/>
  <c r="AB1673" i="3"/>
  <c r="AB1497" i="3"/>
  <c r="AB1287" i="3"/>
  <c r="AB1562" i="3"/>
  <c r="AB1147" i="3"/>
  <c r="AB1323" i="3"/>
  <c r="AB1122" i="3"/>
  <c r="AB1350" i="3"/>
  <c r="AB1174" i="3"/>
  <c r="AB1474" i="3"/>
  <c r="AB1720" i="3"/>
  <c r="AB1791" i="3"/>
  <c r="AB1440" i="3"/>
  <c r="AB1520" i="3"/>
  <c r="AB1938" i="3"/>
  <c r="AB1821" i="3"/>
  <c r="AB1583" i="3"/>
  <c r="AB1915" i="3"/>
  <c r="AB1130" i="3"/>
  <c r="AB1867" i="3"/>
  <c r="AB1148" i="3"/>
  <c r="AB1346" i="3"/>
  <c r="AB1489" i="3"/>
  <c r="AB1516" i="3"/>
  <c r="AB1437" i="3"/>
  <c r="AB1619" i="3"/>
  <c r="AB1668" i="3"/>
  <c r="AB1146" i="3"/>
  <c r="AB1849" i="3"/>
  <c r="AB1912" i="3"/>
  <c r="AB1277" i="3"/>
  <c r="AB1227" i="3"/>
  <c r="AB1209" i="3"/>
  <c r="AB1982" i="3"/>
  <c r="AB1675" i="3"/>
  <c r="AB1759" i="3"/>
  <c r="AB1662" i="3"/>
  <c r="AB1896" i="3"/>
  <c r="AB1423" i="3"/>
  <c r="AB1566" i="3"/>
  <c r="AB1767" i="3"/>
  <c r="AB1185" i="3"/>
  <c r="AB1576" i="3"/>
  <c r="AB1784" i="3"/>
  <c r="AB1704" i="3"/>
  <c r="AB1269" i="3"/>
  <c r="AB1815" i="3"/>
  <c r="AB1426" i="3"/>
  <c r="AB1522" i="3"/>
  <c r="AB1581" i="3"/>
  <c r="AB1389" i="3"/>
  <c r="AB1476" i="3"/>
  <c r="AB1351" i="3"/>
  <c r="AB1569" i="3"/>
  <c r="AB1137" i="3"/>
  <c r="AB1792" i="3"/>
  <c r="AB1131" i="3"/>
  <c r="AB1683" i="3"/>
  <c r="AB1990" i="3"/>
  <c r="AB1193" i="3"/>
  <c r="AB1718" i="3"/>
  <c r="AB1138" i="3"/>
  <c r="AB1319" i="3"/>
  <c r="AB1336" i="3"/>
  <c r="AB1554" i="3"/>
  <c r="AB1499" i="3"/>
  <c r="AB1259" i="3"/>
  <c r="AB1104" i="3"/>
  <c r="AB1161" i="3"/>
  <c r="AB1646" i="3"/>
  <c r="AB1701" i="3"/>
  <c r="AB1535" i="3"/>
  <c r="AB1381" i="3"/>
  <c r="AB1173" i="3"/>
  <c r="AB1279" i="3"/>
  <c r="AB1787" i="3"/>
  <c r="AB1379" i="3"/>
  <c r="AB1491" i="3"/>
  <c r="AB1788" i="3"/>
  <c r="AB1884" i="3"/>
  <c r="AB1947" i="3"/>
  <c r="AB1584" i="3"/>
  <c r="AB1190" i="3"/>
  <c r="AB1965" i="3"/>
  <c r="AB1660" i="3"/>
  <c r="AB1921" i="3"/>
  <c r="AB1543" i="3"/>
  <c r="AB1313" i="3"/>
  <c r="AB1588" i="3"/>
  <c r="AB1855" i="3"/>
  <c r="AB1288" i="3"/>
  <c r="AB1878" i="3"/>
  <c r="AB1542" i="3"/>
  <c r="AB1811" i="3"/>
  <c r="AB1544" i="3"/>
  <c r="AB1168" i="3"/>
  <c r="AB1686" i="3"/>
  <c r="AB1593" i="3"/>
  <c r="AB1931" i="3"/>
  <c r="AB1804" i="3"/>
  <c r="AB1206" i="3"/>
  <c r="AB1711" i="3"/>
  <c r="AB1962" i="3"/>
  <c r="AB1282" i="3"/>
  <c r="AB1160" i="3"/>
  <c r="AB1523" i="3"/>
  <c r="AB1398" i="3"/>
  <c r="AB1775" i="3"/>
  <c r="AB1640" i="3"/>
  <c r="AB1993" i="3"/>
  <c r="AB1589" i="3"/>
  <c r="AB1634" i="3"/>
  <c r="AB1220" i="3"/>
  <c r="AB1971" i="3"/>
  <c r="AB1367" i="3"/>
  <c r="AB1893" i="3"/>
  <c r="AB1685" i="3"/>
  <c r="AB1270" i="3"/>
  <c r="AB1902" i="3"/>
  <c r="AB1888" i="3"/>
  <c r="AB1128" i="3"/>
  <c r="AB1371" i="3"/>
  <c r="AB1762" i="3"/>
  <c r="AB1863" i="3"/>
  <c r="AB1918" i="3"/>
  <c r="AB1733" i="3"/>
  <c r="AB1833" i="3"/>
  <c r="AB1631" i="3"/>
  <c r="AB1457" i="3"/>
  <c r="AB1300" i="3"/>
  <c r="AB1249" i="3"/>
  <c r="AB1365" i="3"/>
  <c r="AB1700" i="3"/>
  <c r="AB1923" i="3"/>
  <c r="AB1112" i="3"/>
  <c r="AB1317" i="3"/>
  <c r="AB1852" i="3"/>
  <c r="AB1508" i="3"/>
  <c r="AB1999" i="3"/>
  <c r="AB1362" i="3"/>
  <c r="AB1630" i="3"/>
  <c r="AB1242" i="3"/>
  <c r="AB1248" i="3"/>
  <c r="AB1827" i="3"/>
  <c r="AB1512" i="3"/>
  <c r="AB1297" i="3"/>
  <c r="AB1462" i="3"/>
  <c r="AB1393" i="3"/>
  <c r="AB1294" i="3"/>
  <c r="AB1765" i="3"/>
  <c r="AB1693" i="3"/>
  <c r="AB1694" i="3"/>
  <c r="AB1484" i="3"/>
  <c r="AB1606" i="3"/>
  <c r="AB1734" i="3"/>
  <c r="AB1741" i="3"/>
  <c r="AB1746" i="3"/>
  <c r="AB1676" i="3"/>
  <c r="AB1396" i="3"/>
  <c r="AB1494" i="3"/>
  <c r="AB1256" i="3"/>
  <c r="AB1891" i="3"/>
  <c r="AB1115" i="3"/>
  <c r="AB1200" i="3"/>
  <c r="AB1663" i="3"/>
  <c r="AB1656" i="3"/>
  <c r="AB1914" i="3"/>
  <c r="AB1140" i="3"/>
  <c r="AB1515" i="3"/>
  <c r="AB1278" i="3"/>
  <c r="AB1708" i="3"/>
  <c r="AB1324" i="3"/>
  <c r="AB1705" i="3"/>
  <c r="AB1623" i="3"/>
  <c r="AB1887" i="3"/>
  <c r="AB1621" i="3"/>
  <c r="AB1215" i="3"/>
  <c r="AB1547" i="3"/>
  <c r="AB1916" i="3"/>
  <c r="AB1899" i="3"/>
  <c r="AB1814" i="3"/>
  <c r="AB1639" i="3"/>
  <c r="AB1889" i="3"/>
  <c r="AB1536" i="3"/>
  <c r="AB1359" i="3"/>
  <c r="AB1834" i="3"/>
  <c r="AB1397" i="3"/>
  <c r="AB1368" i="3"/>
  <c r="AB1528" i="3"/>
  <c r="AB1170" i="3"/>
  <c r="AB1205" i="3"/>
  <c r="AB1519" i="3"/>
  <c r="AB1271" i="3"/>
  <c r="AB1451" i="3"/>
  <c r="AB1446" i="3"/>
  <c r="AB1182" i="3"/>
  <c r="AB1481" i="3"/>
  <c r="AB1352" i="3"/>
  <c r="AB1692" i="3"/>
  <c r="AB1328" i="3"/>
  <c r="AB1561" i="3"/>
  <c r="AB1822" i="3"/>
  <c r="AB1529" i="3"/>
  <c r="AB1192" i="3"/>
  <c r="AB1706" i="3"/>
  <c r="AB1540" i="3"/>
  <c r="AB1159" i="3"/>
  <c r="AB1782" i="3"/>
  <c r="AB1780" i="3"/>
  <c r="AB1247" i="3"/>
  <c r="AB1232" i="3"/>
  <c r="AB1420" i="3"/>
  <c r="AB1575" i="3"/>
  <c r="AB1405" i="3"/>
  <c r="AB1233" i="3"/>
  <c r="AB1633" i="3"/>
  <c r="AB1591" i="3"/>
  <c r="AB1541" i="3"/>
  <c r="AB1267" i="3"/>
  <c r="E178" i="5"/>
  <c r="F178" i="5" s="1"/>
  <c r="E186" i="5"/>
  <c r="F186" i="5" s="1"/>
  <c r="E182" i="5"/>
  <c r="F182" i="5" s="1"/>
  <c r="E179" i="5"/>
  <c r="F179" i="5" s="1"/>
  <c r="E180" i="5"/>
  <c r="F180" i="5" s="1"/>
  <c r="E181" i="5"/>
  <c r="F181" i="5" s="1"/>
</calcChain>
</file>

<file path=xl/sharedStrings.xml><?xml version="1.0" encoding="utf-8"?>
<sst xmlns="http://schemas.openxmlformats.org/spreadsheetml/2006/main" count="1368" uniqueCount="611">
  <si>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</si>
  <si>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</si>
  <si>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</si>
  <si>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</si>
  <si>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</si>
  <si>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</si>
  <si>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</si>
  <si>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</si>
  <si>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</si>
  <si>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</si>
  <si>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</si>
  <si>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</si>
  <si>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</si>
  <si>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</si>
  <si>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</si>
  <si>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</si>
  <si>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</si>
  <si>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</si>
  <si>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</si>
  <si>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</si>
  <si>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</si>
  <si>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</si>
  <si>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</si>
  <si>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</si>
  <si>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</si>
  <si>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</si>
  <si>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</si>
  <si>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</si>
  <si>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</si>
  <si>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</si>
  <si>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</si>
  <si>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</si>
  <si>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</si>
  <si>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</si>
  <si>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</si>
  <si>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</si>
  <si>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</si>
  <si>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</si>
  <si>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</si>
  <si>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</si>
  <si>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</si>
  <si>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</si>
  <si>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</si>
  <si>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</si>
  <si>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</si>
  <si>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</si>
  <si>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</si>
  <si>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</si>
  <si>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</si>
  <si>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</si>
  <si>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</si>
  <si>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</si>
  <si>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</si>
  <si>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</si>
  <si>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</si>
  <si>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</si>
  <si>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</si>
  <si>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</si>
  <si>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</si>
  <si>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</si>
  <si>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</si>
  <si>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</si>
  <si>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</si>
  <si>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</si>
  <si>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</si>
  <si>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</si>
  <si>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</si>
  <si>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</si>
  <si>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</si>
  <si>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</si>
  <si>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</si>
  <si>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</si>
  <si>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</si>
  <si>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</si>
  <si>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</si>
  <si>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</si>
  <si>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</si>
  <si>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</si>
  <si>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</si>
  <si>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</si>
  <si>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</si>
  <si>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</si>
  <si>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</si>
  <si>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</si>
  <si>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</si>
  <si>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</si>
  <si>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</si>
  <si>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</si>
  <si>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</si>
  <si>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</si>
  <si>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</si>
  <si>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</si>
  <si>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</si>
  <si>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</si>
  <si>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</si>
  <si>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</si>
  <si>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</si>
  <si>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</si>
  <si>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</si>
  <si>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</si>
  <si>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</si>
  <si>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</si>
  <si>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</si>
  <si>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</si>
  <si>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</si>
  <si>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</si>
  <si>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</si>
  <si>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</si>
  <si>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</si>
  <si>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</si>
  <si>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</si>
  <si>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</si>
  <si>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</si>
  <si>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</si>
  <si>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</si>
  <si>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</si>
  <si>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</si>
  <si>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</si>
  <si>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</si>
  <si>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</si>
  <si>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</si>
  <si>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</si>
  <si>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</si>
  <si>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</si>
  <si>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</si>
  <si>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</si>
  <si>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</si>
  <si>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</si>
  <si>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</si>
  <si>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</si>
  <si>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</si>
  <si>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</si>
  <si>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</si>
  <si>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</si>
  <si>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</si>
  <si>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</si>
  <si>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</si>
  <si>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</si>
  <si>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</si>
  <si>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</si>
  <si>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</si>
  <si>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</si>
  <si>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</si>
  <si>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</si>
  <si>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</si>
  <si>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</si>
  <si>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</si>
  <si>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</si>
  <si>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</si>
  <si>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</si>
  <si>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</si>
  <si>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</si>
  <si>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</si>
  <si>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</si>
  <si>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</si>
  <si>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</si>
  <si>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</si>
  <si>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</si>
  <si>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</si>
  <si>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</si>
  <si>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</si>
  <si>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</si>
  <si>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</si>
  <si>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</si>
  <si>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</si>
  <si>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</si>
  <si>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</si>
  <si>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</si>
  <si>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</si>
  <si>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</si>
  <si>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</si>
  <si>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</si>
  <si>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</si>
  <si>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</si>
  <si>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</si>
  <si>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</si>
  <si>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</si>
  <si>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</si>
  <si>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</si>
  <si>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</si>
  <si>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</si>
  <si>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</si>
  <si>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</si>
  <si>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</si>
  <si>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</si>
  <si>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</si>
  <si>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</si>
  <si>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</si>
  <si>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</si>
  <si>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</si>
  <si>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</si>
  <si>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</si>
  <si>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</si>
  <si>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</si>
  <si>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</si>
  <si>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</si>
  <si>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</si>
  <si>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</si>
  <si>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</si>
  <si>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</si>
  <si>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</si>
  <si>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</si>
  <si>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</si>
  <si>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</si>
  <si>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</si>
  <si>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</si>
  <si>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</si>
  <si>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</si>
  <si>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</si>
  <si>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</si>
  <si>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</si>
  <si>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</si>
  <si>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</si>
  <si>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</si>
  <si>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</si>
  <si>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</si>
  <si>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</si>
  <si>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</si>
  <si>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</si>
  <si>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</si>
  <si>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</si>
  <si>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</si>
  <si>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</si>
  <si>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</si>
  <si>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</si>
  <si>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</si>
  <si>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</si>
  <si>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</si>
  <si>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</si>
  <si>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</si>
  <si>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</si>
  <si>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</si>
  <si>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</si>
  <si>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</si>
  <si>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</si>
  <si>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</si>
  <si>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</si>
  <si>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</si>
  <si>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</si>
  <si>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</si>
  <si>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</si>
  <si>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</si>
  <si>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</si>
  <si>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</si>
  <si>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</si>
  <si>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</si>
  <si>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</si>
  <si>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</si>
  <si>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</si>
  <si>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</si>
  <si>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</si>
  <si>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</si>
  <si>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</si>
  <si>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</si>
  <si>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</si>
  <si>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</si>
  <si>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</si>
  <si>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</si>
  <si>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</si>
  <si>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</si>
  <si>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</si>
  <si>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</si>
  <si>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</si>
  <si>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</si>
  <si>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</si>
  <si>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</si>
  <si>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</si>
  <si>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</si>
  <si>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</si>
  <si>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</si>
  <si>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</si>
  <si>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</si>
  <si>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</si>
  <si>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</si>
  <si>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</si>
  <si>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</si>
  <si>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</si>
  <si>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</si>
  <si>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</si>
  <si>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</si>
  <si>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</si>
  <si>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</si>
  <si>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</si>
  <si>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</si>
  <si>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</si>
  <si>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</si>
  <si>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</si>
  <si>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</si>
  <si>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</si>
  <si>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</si>
  <si>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</si>
  <si>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</si>
  <si>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</si>
  <si>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</si>
  <si>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</si>
  <si>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</si>
  <si>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</si>
  <si>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</si>
  <si>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</si>
  <si>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</si>
  <si>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</si>
  <si>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</si>
  <si>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</si>
  <si>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</si>
  <si>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</si>
  <si>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</si>
  <si>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</si>
  <si>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</si>
  <si>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</si>
  <si>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</si>
  <si>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</si>
  <si>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</si>
  <si>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</si>
  <si>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</si>
  <si>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</si>
  <si>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</si>
  <si>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</si>
  <si>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</si>
  <si>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</si>
  <si>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</si>
  <si>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</si>
  <si>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</si>
  <si>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</si>
  <si>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</si>
  <si>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</si>
  <si>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</si>
  <si>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</si>
  <si>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</si>
  <si>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</si>
  <si>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</si>
  <si>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</si>
  <si>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</si>
  <si>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</si>
  <si>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</si>
  <si>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</si>
  <si>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</si>
  <si>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</si>
  <si>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</si>
  <si>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</si>
  <si>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</si>
  <si>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</si>
  <si>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</si>
  <si>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</si>
  <si>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</si>
  <si>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</si>
  <si>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</si>
  <si>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</si>
  <si>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</si>
  <si>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</si>
  <si>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</si>
  <si>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</si>
  <si>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</si>
  <si>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</si>
  <si>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</si>
  <si>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</si>
  <si>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</si>
  <si>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</si>
  <si>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</si>
  <si>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</si>
  <si>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</si>
  <si>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</si>
  <si>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</si>
  <si>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</si>
  <si>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</si>
  <si>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</si>
  <si>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</si>
  <si>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</si>
  <si>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</si>
  <si>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</si>
  <si>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</si>
  <si>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</si>
  <si>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</si>
  <si>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</si>
  <si>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</si>
  <si>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</si>
  <si>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</si>
  <si>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</si>
  <si>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</si>
  <si>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</si>
  <si>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</si>
  <si>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</si>
  <si>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</si>
  <si>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</si>
  <si>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</si>
  <si>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</si>
  <si>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</si>
  <si>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</si>
  <si>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</si>
  <si>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</si>
  <si>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</si>
  <si>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</si>
  <si>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</si>
  <si>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</si>
  <si>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</si>
  <si>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</si>
  <si>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</si>
  <si>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</si>
  <si>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</si>
  <si>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</si>
  <si>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</si>
  <si>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</si>
  <si>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</si>
  <si>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</si>
  <si>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</si>
  <si>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</si>
  <si>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</si>
  <si>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</si>
  <si>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</si>
  <si>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</si>
  <si>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</si>
  <si>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</si>
  <si>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</si>
  <si>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</si>
  <si>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</si>
  <si>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</si>
  <si>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</si>
  <si>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</si>
  <si>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</si>
  <si>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</si>
  <si>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</si>
  <si>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</si>
  <si>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</si>
  <si>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</si>
  <si>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</si>
  <si>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</si>
  <si>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</si>
  <si>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</si>
  <si>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</si>
  <si>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</si>
  <si>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</si>
  <si>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</si>
  <si>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</si>
  <si>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</si>
  <si>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</si>
  <si>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</si>
  <si>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</si>
  <si>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</si>
  <si>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</si>
  <si>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</si>
  <si>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</si>
  <si>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</si>
  <si>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</si>
  <si>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</si>
  <si>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</si>
  <si>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</si>
  <si>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</si>
  <si>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</si>
  <si>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</si>
  <si>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</si>
  <si>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</si>
  <si>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</si>
  <si>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</si>
  <si>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</si>
  <si>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</si>
  <si>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</si>
  <si>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</si>
  <si>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</si>
  <si>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</si>
  <si>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</si>
  <si>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</si>
  <si>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</si>
  <si>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</si>
  <si>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</si>
  <si>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</si>
  <si>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</si>
  <si>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</si>
  <si>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</si>
  <si>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</si>
  <si>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</si>
  <si>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</si>
  <si>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</si>
  <si>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</si>
  <si>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</si>
  <si>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</si>
  <si>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</si>
  <si>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</si>
  <si>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</si>
  <si>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</si>
  <si>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Guirnalda calavera Halloween</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</si>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</sst>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8" activePane="bottomLeft" state="frozen"/>
      <selection pane="bottomLeft" activeCell="E35" sqref="E2:E35"/>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549</v>
      </c>
      <c r="C30" t="s">
        <v>201</v>
      </c>
      <c r="D30">
        <f>IF(C30="","",INDEX(CATEGORIAS!$A:$A,MATCH($C30,CATEGORIAS!$B:$B,0)))</f>
        <v>6</v>
      </c>
      <c r="E30" t="str">
        <f t="shared" si="0"/>
        <v>{ id_subcategoria: 29, nombre: 'Disfraz Halloween', id_categoria: 6},</v>
      </c>
    </row>
    <row r="31" spans="1:5" x14ac:dyDescent="0.25">
      <c r="A31">
        <f>IF(B31="","",MAX($A$1:A30)+1)</f>
        <v>30</v>
      </c>
      <c r="B31" t="s">
        <v>489</v>
      </c>
      <c r="C31" t="s">
        <v>201</v>
      </c>
      <c r="D31">
        <f>IF(C31="","",INDEX(CATEGORIAS!$A:$A,MATCH($C31,CATEGORIAS!$B:$B,0)))</f>
        <v>6</v>
      </c>
      <c r="E31" t="str">
        <f t="shared" si="0"/>
        <v>{ id_subcategoria: 30, nombre: 'Decoración Halloween', id_categoria: 6},</v>
      </c>
    </row>
    <row r="32" spans="1:5" x14ac:dyDescent="0.25">
      <c r="A32">
        <f>IF(B32="","",MAX($A$1:A31)+1)</f>
        <v>31</v>
      </c>
      <c r="B32" t="s">
        <v>548</v>
      </c>
      <c r="C32" t="s">
        <v>201</v>
      </c>
      <c r="D32">
        <f>IF(C32="","",INDEX(CATEGORIAS!$A:$A,MATCH($C32,CATEGORIAS!$B:$B,0)))</f>
        <v>6</v>
      </c>
      <c r="E32" t="str">
        <f t="shared" si="0"/>
        <v>{ id_subcategoria: 31, nombre: 'Maquillaje Halloween', id_categoria: 6},</v>
      </c>
    </row>
    <row r="33" spans="1:5" x14ac:dyDescent="0.25">
      <c r="A33">
        <f>IF(B33="","",MAX($A$1:A32)+1)</f>
        <v>32</v>
      </c>
      <c r="B33" t="s">
        <v>490</v>
      </c>
      <c r="C33" t="s">
        <v>201</v>
      </c>
      <c r="D33">
        <f>IF(C33="","",INDEX(CATEGORIAS!$A:$A,MATCH($C33,CATEGORIAS!$B:$B,0)))</f>
        <v>6</v>
      </c>
      <c r="E33" t="str">
        <f t="shared" si="0"/>
        <v>{ id_subcategoria: 32, nombre: 'Accesorios Halloween', id_categoria: 6},</v>
      </c>
    </row>
    <row r="34" spans="1:5" x14ac:dyDescent="0.25">
      <c r="A34">
        <f>IF(B34="","",MAX($A$1:A33)+1)</f>
        <v>33</v>
      </c>
      <c r="B34" t="s">
        <v>570</v>
      </c>
      <c r="C34" t="s">
        <v>200</v>
      </c>
      <c r="D34">
        <f>IF(C34="","",INDEX(CATEGORIAS!$A:$A,MATCH($C34,CATEGORIAS!$B:$B,0)))</f>
        <v>1</v>
      </c>
      <c r="E34" t="str">
        <f t="shared" si="0"/>
        <v>{ id_subcategoria: 33, nombre: 'Baterías', id_categoria: 1},</v>
      </c>
    </row>
    <row r="35" spans="1:5" x14ac:dyDescent="0.25">
      <c r="A35">
        <f>IF(B35="","",MAX($A$1:A34)+1)</f>
        <v>34</v>
      </c>
      <c r="B35" t="s">
        <v>599</v>
      </c>
      <c r="C35" t="s">
        <v>35</v>
      </c>
      <c r="D35">
        <f>IF(C35="","",INDEX(CATEGORIAS!$A:$A,MATCH($C35,CATEGORIAS!$B:$B,0)))</f>
        <v>2</v>
      </c>
      <c r="E35" t="str">
        <f t="shared" si="0"/>
        <v>{ id_subcategoria: 34, nombre: 'Accesorios de vehículo', id_categoria: 2},</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2002"/>
  <sheetViews>
    <sheetView topLeftCell="S1" zoomScale="47" zoomScaleNormal="115" workbookViewId="0">
      <pane ySplit="2" topLeftCell="A3" activePane="bottomLeft" state="frozen"/>
      <selection pane="bottomLeft" activeCell="AN3" sqref="AN3:AN148"/>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6" t="s">
        <v>98</v>
      </c>
      <c r="D1" s="16"/>
      <c r="E1" s="16"/>
      <c r="F1" s="16"/>
      <c r="G1" s="16"/>
      <c r="H1" s="16"/>
      <c r="I1" s="16"/>
      <c r="J1" s="16"/>
      <c r="K1" s="16"/>
      <c r="O1" s="15" t="s">
        <v>68</v>
      </c>
      <c r="P1" s="15"/>
      <c r="Q1" s="15"/>
      <c r="R1" s="15"/>
      <c r="S1" s="15"/>
      <c r="T1" s="15"/>
      <c r="U1" s="15"/>
      <c r="V1" s="15"/>
      <c r="W1" s="15"/>
      <c r="X1" s="4"/>
      <c r="Z1" s="15" t="s">
        <v>69</v>
      </c>
      <c r="AA1" s="15"/>
      <c r="AB1" s="15"/>
      <c r="AG1" s="15" t="s">
        <v>70</v>
      </c>
      <c r="AH1" s="15"/>
      <c r="AI1" s="15"/>
    </row>
    <row r="2" spans="1:40" x14ac:dyDescent="0.25">
      <c r="A2" t="s">
        <v>31</v>
      </c>
      <c r="B2" s="3" t="s">
        <v>67</v>
      </c>
      <c r="C2" t="s">
        <v>32</v>
      </c>
      <c r="D2" t="s">
        <v>39</v>
      </c>
      <c r="E2" t="s">
        <v>40</v>
      </c>
      <c r="F2" t="s">
        <v>4</v>
      </c>
      <c r="G2" t="s">
        <v>5</v>
      </c>
      <c r="H2" t="s">
        <v>75</v>
      </c>
      <c r="I2" t="s">
        <v>42</v>
      </c>
      <c r="J2" t="s">
        <v>37</v>
      </c>
      <c r="K2" t="s">
        <v>38</v>
      </c>
      <c r="L2" s="3" t="s">
        <v>41</v>
      </c>
      <c r="M2" s="3" t="s">
        <v>115</v>
      </c>
      <c r="O2" t="s">
        <v>51</v>
      </c>
      <c r="P2" t="s">
        <v>0</v>
      </c>
      <c r="Q2" t="s">
        <v>2</v>
      </c>
      <c r="R2" t="s">
        <v>1</v>
      </c>
      <c r="S2" t="s">
        <v>3</v>
      </c>
      <c r="T2" t="s">
        <v>6</v>
      </c>
      <c r="U2" t="s">
        <v>52</v>
      </c>
      <c r="V2" t="s">
        <v>53</v>
      </c>
      <c r="W2" t="s">
        <v>54</v>
      </c>
      <c r="X2" t="s">
        <v>116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200</v>
      </c>
      <c r="E3" t="s">
        <v>43</v>
      </c>
      <c r="F3" t="s">
        <v>7</v>
      </c>
      <c r="G3" t="s">
        <v>11</v>
      </c>
      <c r="I3" t="s">
        <v>312</v>
      </c>
      <c r="J3" t="s">
        <v>43</v>
      </c>
      <c r="K3" t="s">
        <v>154</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200</v>
      </c>
      <c r="E4" t="s">
        <v>43</v>
      </c>
      <c r="F4" t="s">
        <v>8</v>
      </c>
      <c r="G4" t="s">
        <v>11</v>
      </c>
      <c r="I4" t="s">
        <v>312</v>
      </c>
      <c r="J4" t="s">
        <v>43</v>
      </c>
      <c r="K4" t="s">
        <v>154</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200</v>
      </c>
      <c r="E5" t="s">
        <v>43</v>
      </c>
      <c r="F5" t="s">
        <v>9</v>
      </c>
      <c r="G5" t="s">
        <v>11</v>
      </c>
      <c r="I5" t="s">
        <v>312</v>
      </c>
      <c r="J5" t="s">
        <v>43</v>
      </c>
      <c r="K5" t="s">
        <v>154</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200</v>
      </c>
      <c r="E6" t="s">
        <v>43</v>
      </c>
      <c r="F6" t="s">
        <v>10</v>
      </c>
      <c r="G6" t="s">
        <v>11</v>
      </c>
      <c r="I6" t="s">
        <v>312</v>
      </c>
      <c r="J6" t="s">
        <v>43</v>
      </c>
      <c r="K6" t="s">
        <v>154</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258</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258</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258</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258</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200</v>
      </c>
      <c r="E11" t="s">
        <v>45</v>
      </c>
      <c r="G11" t="s">
        <v>16</v>
      </c>
      <c r="I11">
        <v>1800</v>
      </c>
      <c r="J11" t="s">
        <v>128</v>
      </c>
      <c r="K11" t="s">
        <v>126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200</v>
      </c>
      <c r="E12" t="s">
        <v>46</v>
      </c>
      <c r="F12" t="s">
        <v>8</v>
      </c>
      <c r="G12" t="s">
        <v>16</v>
      </c>
      <c r="H12" t="s">
        <v>76</v>
      </c>
      <c r="I12">
        <v>1350</v>
      </c>
      <c r="J12" t="s">
        <v>99</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200</v>
      </c>
      <c r="E13" t="s">
        <v>46</v>
      </c>
      <c r="F13" t="s">
        <v>17</v>
      </c>
      <c r="G13" t="s">
        <v>16</v>
      </c>
      <c r="H13" t="s">
        <v>77</v>
      </c>
      <c r="I13">
        <v>1350</v>
      </c>
      <c r="J13" t="s">
        <v>100</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200</v>
      </c>
      <c r="E14" t="s">
        <v>46</v>
      </c>
      <c r="F14" t="s">
        <v>7</v>
      </c>
      <c r="G14" t="s">
        <v>16</v>
      </c>
      <c r="H14" t="s">
        <v>78</v>
      </c>
      <c r="I14">
        <v>1350</v>
      </c>
      <c r="J14" t="s">
        <v>100</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200</v>
      </c>
      <c r="E15" t="s">
        <v>46</v>
      </c>
      <c r="F15" t="s">
        <v>8</v>
      </c>
      <c r="G15" t="s">
        <v>16</v>
      </c>
      <c r="H15" t="s">
        <v>80</v>
      </c>
      <c r="I15">
        <v>1000</v>
      </c>
      <c r="J15" t="s">
        <v>101</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200</v>
      </c>
      <c r="E16" t="s">
        <v>46</v>
      </c>
      <c r="F16" t="s">
        <v>19</v>
      </c>
      <c r="G16" t="s">
        <v>16</v>
      </c>
      <c r="H16" t="s">
        <v>79</v>
      </c>
      <c r="I16">
        <v>1000</v>
      </c>
      <c r="J16" t="s">
        <v>101</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200</v>
      </c>
      <c r="E17" t="s">
        <v>46</v>
      </c>
      <c r="F17" t="s">
        <v>21</v>
      </c>
      <c r="G17" t="s">
        <v>18</v>
      </c>
      <c r="I17">
        <v>1500</v>
      </c>
      <c r="J17" t="s">
        <v>130</v>
      </c>
      <c r="K17" t="s">
        <v>129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200</v>
      </c>
      <c r="E18" t="s">
        <v>47</v>
      </c>
      <c r="F18" t="s">
        <v>23</v>
      </c>
      <c r="G18" t="s">
        <v>24</v>
      </c>
      <c r="I18">
        <v>200</v>
      </c>
      <c r="J18" t="s">
        <v>47</v>
      </c>
      <c r="K18" t="s">
        <v>127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250</v>
      </c>
      <c r="D19" t="s">
        <v>34</v>
      </c>
      <c r="E19" t="s">
        <v>48</v>
      </c>
      <c r="H19" t="s">
        <v>85</v>
      </c>
      <c r="I19">
        <v>10000</v>
      </c>
      <c r="J19" t="s">
        <v>144</v>
      </c>
      <c r="K19" t="s">
        <v>139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250</v>
      </c>
      <c r="D20" t="s">
        <v>34</v>
      </c>
      <c r="E20" t="s">
        <v>48</v>
      </c>
      <c r="H20" t="s">
        <v>86</v>
      </c>
      <c r="I20">
        <v>10000</v>
      </c>
      <c r="J20" t="s">
        <v>144</v>
      </c>
      <c r="K20" t="s">
        <v>139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250</v>
      </c>
      <c r="D21" t="s">
        <v>34</v>
      </c>
      <c r="E21" t="s">
        <v>48</v>
      </c>
      <c r="H21" t="s">
        <v>87</v>
      </c>
      <c r="I21">
        <v>10000</v>
      </c>
      <c r="J21" t="s">
        <v>144</v>
      </c>
      <c r="K21" t="s">
        <v>139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250</v>
      </c>
      <c r="D22" t="s">
        <v>34</v>
      </c>
      <c r="E22" t="s">
        <v>48</v>
      </c>
      <c r="H22" t="s">
        <v>88</v>
      </c>
      <c r="I22">
        <v>10000</v>
      </c>
      <c r="J22" t="s">
        <v>144</v>
      </c>
      <c r="K22" t="s">
        <v>139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221</v>
      </c>
      <c r="D23" t="s">
        <v>35</v>
      </c>
      <c r="E23" t="s">
        <v>49</v>
      </c>
      <c r="F23" t="s">
        <v>14</v>
      </c>
      <c r="I23">
        <v>4500</v>
      </c>
      <c r="J23" t="s">
        <v>140</v>
      </c>
      <c r="K23" t="s">
        <v>145</v>
      </c>
      <c r="L23" s="3" t="str">
        <f t="shared" si="10"/>
        <v>Naranjo</v>
      </c>
      <c r="M23" s="3" t="str">
        <f>IF(C23="","",IF(AND(C23&lt;&gt;"",D23&lt;&gt;"",E23&lt;&gt;"",I23&lt;&gt;"",L23&lt;&gt;"",J23&lt;&gt;"",IFERROR(MATCH(INDEX($B:$B,MATCH($C23,$C:$C,0)),IMAGENES!$B:$B,0),-1)&gt;0),"'si'","'no'"))</f>
        <v>'si'</v>
      </c>
      <c r="O23">
        <f t="shared" si="0"/>
        <v>21</v>
      </c>
      <c r="P23" t="str">
        <f t="shared" si="1"/>
        <v>Cinta de regalo</v>
      </c>
      <c r="Q23">
        <f t="shared" si="2"/>
        <v>0</v>
      </c>
      <c r="R23">
        <f t="shared" si="3"/>
        <v>0</v>
      </c>
      <c r="S23" t="str">
        <f t="shared" si="4"/>
        <v>Librería y papelería</v>
      </c>
      <c r="T23" t="str">
        <f t="shared" si="5"/>
        <v>Cinta de regalo</v>
      </c>
      <c r="U23">
        <f>IF($S23="","",INDEX(CATEGORIAS!$A:$A,MATCH($S23,CATEGORIAS!$B:$B,0)))</f>
        <v>1</v>
      </c>
      <c r="V23">
        <f>IF($T23="","",INDEX(SUBCATEGORIAS!$A:$A,MATCH($T23,SUBCATEGORIAS!$B:$B,0)))</f>
        <v>10</v>
      </c>
      <c r="W23">
        <f t="shared" si="6"/>
        <v>200</v>
      </c>
      <c r="X23" t="str">
        <f t="shared" si="11"/>
        <v>'no'</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222</v>
      </c>
      <c r="D24" t="s">
        <v>35</v>
      </c>
      <c r="E24" t="s">
        <v>49</v>
      </c>
      <c r="F24" t="s">
        <v>8</v>
      </c>
      <c r="I24">
        <v>4500</v>
      </c>
      <c r="J24" t="s">
        <v>140</v>
      </c>
      <c r="K24" t="s">
        <v>145</v>
      </c>
      <c r="L24" s="3" t="str">
        <f t="shared" si="10"/>
        <v>Azul</v>
      </c>
      <c r="M24" s="3" t="str">
        <f>IF(C24="","",IF(AND(C24&lt;&gt;"",D24&lt;&gt;"",E24&lt;&gt;"",I24&lt;&gt;"",L24&lt;&gt;"",J24&lt;&gt;"",IFERROR(MATCH(INDEX($B:$B,MATCH($C24,$C:$C,0)),IMAGENES!$B:$B,0),-1)&gt;0),"'si'","'no'"))</f>
        <v>'si'</v>
      </c>
      <c r="O24">
        <f t="shared" si="0"/>
        <v>22</v>
      </c>
      <c r="P24" t="str">
        <f t="shared" si="1"/>
        <v>Barras de silicona (Motarro)</v>
      </c>
      <c r="Q24" t="str">
        <f t="shared" si="2"/>
        <v>Barra de silicona x10 unidades. Dimensiones: 0.7x19cm</v>
      </c>
      <c r="R24">
        <f t="shared" si="3"/>
        <v>0</v>
      </c>
      <c r="S24" t="str">
        <f t="shared" si="4"/>
        <v>Librería y papelería</v>
      </c>
      <c r="T24" t="str">
        <f t="shared" si="5"/>
        <v>Barra de silicona</v>
      </c>
      <c r="U24">
        <f>IF($S24="","",INDEX(CATEGORIAS!$A:$A,MATCH($S24,CATEGORIAS!$B:$B,0)))</f>
        <v>1</v>
      </c>
      <c r="V24">
        <f>IF($T24="","",INDEX(SUBCATEGORIAS!$A:$A,MATCH($T24,SUBCATEGORIAS!$B:$B,0)))</f>
        <v>11</v>
      </c>
      <c r="W24">
        <f t="shared" si="6"/>
        <v>2000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223</v>
      </c>
      <c r="D25" t="s">
        <v>35</v>
      </c>
      <c r="E25" t="s">
        <v>49</v>
      </c>
      <c r="F25" t="s">
        <v>13</v>
      </c>
      <c r="I25">
        <v>4500</v>
      </c>
      <c r="J25" t="s">
        <v>140</v>
      </c>
      <c r="K25" t="s">
        <v>145</v>
      </c>
      <c r="L25" s="3" t="str">
        <f t="shared" si="10"/>
        <v>Verde</v>
      </c>
      <c r="M25" s="3" t="str">
        <f>IF(C25="","",IF(AND(C25&lt;&gt;"",D25&lt;&gt;"",E25&lt;&gt;"",I25&lt;&gt;"",L25&lt;&gt;"",J25&lt;&gt;"",IFERROR(MATCH(INDEX($B:$B,MATCH($C25,$C:$C,0)),IMAGENES!$B:$B,0),-1)&gt;0),"'si'","'no'"))</f>
        <v>'si'</v>
      </c>
      <c r="O25">
        <f t="shared" si="0"/>
        <v>23</v>
      </c>
      <c r="P25" t="str">
        <f t="shared" si="1"/>
        <v>Masas moldeables (Motarro)</v>
      </c>
      <c r="Q25" t="str">
        <f t="shared" si="2"/>
        <v>Set masas moldeables 4 unidades</v>
      </c>
      <c r="R25">
        <f t="shared" si="3"/>
        <v>0</v>
      </c>
      <c r="S25" t="str">
        <f t="shared" si="4"/>
        <v>Librería y papelería</v>
      </c>
      <c r="T25" t="str">
        <f t="shared" si="5"/>
        <v>Masas moldeables</v>
      </c>
      <c r="U25">
        <f>IF($S25="","",INDEX(CATEGORIAS!$A:$A,MATCH($S25,CATEGORIAS!$B:$B,0)))</f>
        <v>1</v>
      </c>
      <c r="V25">
        <f>IF($T25="","",INDEX(SUBCATEGORIAS!$A:$A,MATCH($T25,SUBCATEGORIAS!$B:$B,0)))</f>
        <v>12</v>
      </c>
      <c r="W25">
        <f t="shared" si="6"/>
        <v>2500</v>
      </c>
      <c r="X25" t="str">
        <f t="shared" si="11"/>
        <v>'si'</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353</v>
      </c>
      <c r="L26" s="3" t="str">
        <f t="shared" si="10"/>
        <v>Blanca con diseño</v>
      </c>
      <c r="M26" s="3" t="str">
        <f>IF(C26="","",IF(AND(C26&lt;&gt;"",D26&lt;&gt;"",E26&lt;&gt;"",I26&lt;&gt;"",L26&lt;&gt;"",J26&lt;&gt;"",IFERROR(MATCH(INDEX($B:$B,MATCH($C26,$C:$C,0)),IMAGENES!$B:$B,0),-1)&gt;0),"'si'","'no'"))</f>
        <v>'si'</v>
      </c>
      <c r="O26">
        <f t="shared" si="0"/>
        <v>24</v>
      </c>
      <c r="P26" t="str">
        <f t="shared" si="1"/>
        <v>Stickers - Animales de la selva (Motarro)</v>
      </c>
      <c r="Q26" t="str">
        <f t="shared" si="2"/>
        <v>Más de 140 stickrers</v>
      </c>
      <c r="R26">
        <f t="shared" si="3"/>
        <v>0</v>
      </c>
      <c r="S26" t="str">
        <f t="shared" si="4"/>
        <v>Librería y papelería</v>
      </c>
      <c r="T26" t="str">
        <f t="shared" si="5"/>
        <v>Stickers</v>
      </c>
      <c r="U26">
        <f>IF($S26="","",INDEX(CATEGORIAS!$A:$A,MATCH($S26,CATEGORIAS!$B:$B,0)))</f>
        <v>1</v>
      </c>
      <c r="V26">
        <f>IF($T26="","",INDEX(SUBCATEGORIAS!$A:$A,MATCH($T26,SUBCATEGORIAS!$B:$B,0)))</f>
        <v>13</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396</v>
      </c>
      <c r="L27" s="3" t="str">
        <f t="shared" si="10"/>
        <v>Blanco con diseño - One Size</v>
      </c>
      <c r="M27" s="3" t="str">
        <f>IF(C27="","",IF(AND(C27&lt;&gt;"",D27&lt;&gt;"",E27&lt;&gt;"",I27&lt;&gt;"",L27&lt;&gt;"",J27&lt;&gt;"",IFERROR(MATCH(INDEX($B:$B,MATCH($C27,$C:$C,0)),IMAGENES!$B:$B,0),-1)&gt;0),"'si'","'no'"))</f>
        <v>'si'</v>
      </c>
      <c r="O27">
        <f t="shared" si="0"/>
        <v>25</v>
      </c>
      <c r="P27" t="str">
        <f t="shared" si="1"/>
        <v>Stickers - Transporte (Motarro)</v>
      </c>
      <c r="Q27" t="str">
        <f t="shared" si="2"/>
        <v>Más de 140 stickrers</v>
      </c>
      <c r="R27">
        <f t="shared" si="3"/>
        <v>0</v>
      </c>
      <c r="S27" t="str">
        <f t="shared" si="4"/>
        <v>Librería y papelería</v>
      </c>
      <c r="T27" t="str">
        <f t="shared" si="5"/>
        <v>Stickers</v>
      </c>
      <c r="U27">
        <f>IF($S27="","",INDEX(CATEGORIAS!$A:$A,MATCH($S27,CATEGORIAS!$B:$B,0)))</f>
        <v>1</v>
      </c>
      <c r="V27">
        <f>IF($T27="","",INDEX(SUBCATEGORIAS!$A:$A,MATCH($T27,SUBCATEGORIAS!$B:$B,0)))</f>
        <v>13</v>
      </c>
      <c r="W27">
        <f t="shared" si="6"/>
        <v>2000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200</v>
      </c>
      <c r="E28" t="s">
        <v>47</v>
      </c>
      <c r="F28" t="s">
        <v>23</v>
      </c>
      <c r="G28" t="s">
        <v>16</v>
      </c>
      <c r="I28">
        <v>2200</v>
      </c>
      <c r="J28" t="s">
        <v>102</v>
      </c>
      <c r="L28" s="3" t="str">
        <f t="shared" si="10"/>
        <v>Transparente - Mediana</v>
      </c>
      <c r="M28" s="3" t="str">
        <f>IF(C28="","",IF(AND(C28&lt;&gt;"",D28&lt;&gt;"",E28&lt;&gt;"",I28&lt;&gt;"",L28&lt;&gt;"",J28&lt;&gt;"",IFERROR(MATCH(INDEX($B:$B,MATCH($C28,$C:$C,0)),IMAGENES!$B:$B,0),-1)&gt;0),"'si'","'no'"))</f>
        <v>'si'</v>
      </c>
      <c r="O28">
        <f t="shared" si="0"/>
        <v>26</v>
      </c>
      <c r="P28" t="str">
        <f t="shared" si="1"/>
        <v>Cartulina española (Motarro)</v>
      </c>
      <c r="Q28" t="str">
        <f t="shared" si="2"/>
        <v>Cartulina española 10 hojas - 10 colores 24.8 x 34.6 cms.</v>
      </c>
      <c r="R28">
        <f t="shared" si="3"/>
        <v>0</v>
      </c>
      <c r="S28" t="str">
        <f t="shared" si="4"/>
        <v>Librería y papelería</v>
      </c>
      <c r="T28" t="str">
        <f t="shared" si="5"/>
        <v>Cartulina</v>
      </c>
      <c r="U28">
        <f>IF($S28="","",INDEX(CATEGORIAS!$A:$A,MATCH($S28,CATEGORIAS!$B:$B,0)))</f>
        <v>1</v>
      </c>
      <c r="V28">
        <f>IF($T28="","",INDEX(SUBCATEGORIAS!$A:$A,MATCH($T28,SUBCATEGORIAS!$B:$B,0)))</f>
        <v>14</v>
      </c>
      <c r="W28">
        <f t="shared" si="6"/>
        <v>3300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224</v>
      </c>
      <c r="D29" t="s">
        <v>34</v>
      </c>
      <c r="E29" t="s">
        <v>48</v>
      </c>
      <c r="H29" t="s">
        <v>82</v>
      </c>
      <c r="I29">
        <v>1500</v>
      </c>
      <c r="J29" t="s">
        <v>146</v>
      </c>
      <c r="K29" t="s">
        <v>147</v>
      </c>
      <c r="L29" s="3" t="str">
        <f t="shared" si="10"/>
        <v>Primeras letras</v>
      </c>
      <c r="M29" s="3" t="str">
        <f>IF(C29="","",IF(AND(C29&lt;&gt;"",D29&lt;&gt;"",E29&lt;&gt;"",I29&lt;&gt;"",L29&lt;&gt;"",J29&lt;&gt;"",IFERROR(MATCH(INDEX($B:$B,MATCH($C29,$C:$C,0)),IMAGENES!$B:$B,0),-1)&gt;0),"'si'","'no'"))</f>
        <v>'si'</v>
      </c>
      <c r="O29">
        <f t="shared" si="0"/>
        <v>27</v>
      </c>
      <c r="P29" t="str">
        <f t="shared" si="1"/>
        <v>Lápices de color - 18 colores (Motarro)</v>
      </c>
      <c r="Q29" t="str">
        <f t="shared" si="2"/>
        <v>Colored pencils - Lápices de color - Matite colorate, 18 colores.</v>
      </c>
      <c r="R29">
        <f t="shared" si="3"/>
        <v>0</v>
      </c>
      <c r="S29" t="str">
        <f t="shared" si="4"/>
        <v>Librería y papelería</v>
      </c>
      <c r="T29" t="str">
        <f t="shared" si="5"/>
        <v>Lápices de colores</v>
      </c>
      <c r="U29">
        <f>IF($S29="","",INDEX(CATEGORIAS!$A:$A,MATCH($S29,CATEGORIAS!$B:$B,0)))</f>
        <v>1</v>
      </c>
      <c r="V29">
        <f>IF($T29="","",INDEX(SUBCATEGORIAS!$A:$A,MATCH($T29,SUBCATEGORIAS!$B:$B,0)))</f>
        <v>15</v>
      </c>
      <c r="W29">
        <f t="shared" si="6"/>
        <v>3000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225</v>
      </c>
      <c r="D30" t="s">
        <v>34</v>
      </c>
      <c r="E30" t="s">
        <v>48</v>
      </c>
      <c r="H30" t="s">
        <v>83</v>
      </c>
      <c r="I30">
        <v>1500</v>
      </c>
      <c r="J30" t="s">
        <v>146</v>
      </c>
      <c r="K30" t="s">
        <v>147</v>
      </c>
      <c r="L30" s="3" t="str">
        <f t="shared" si="10"/>
        <v>Primeras palabras</v>
      </c>
      <c r="M30" s="3" t="str">
        <f>IF(C30="","",IF(AND(C30&lt;&gt;"",D30&lt;&gt;"",E30&lt;&gt;"",I30&lt;&gt;"",L30&lt;&gt;"",J30&lt;&gt;"",IFERROR(MATCH(INDEX($B:$B,MATCH($C30,$C:$C,0)),IMAGENES!$B:$B,0),-1)&gt;0),"'si'","'no'"))</f>
        <v>'si'</v>
      </c>
      <c r="O30">
        <f t="shared" si="0"/>
        <v>28</v>
      </c>
      <c r="P30" t="str">
        <f t="shared" si="1"/>
        <v>Lápices de color - 24 colores (Motarro)</v>
      </c>
      <c r="Q30" t="str">
        <f t="shared" si="2"/>
        <v>Lápices de color, 24 colores.</v>
      </c>
      <c r="R30">
        <f t="shared" si="3"/>
        <v>0</v>
      </c>
      <c r="S30" t="str">
        <f t="shared" si="4"/>
        <v>Librería y papelería</v>
      </c>
      <c r="T30" t="str">
        <f t="shared" si="5"/>
        <v>Lápices de colores</v>
      </c>
      <c r="U30">
        <f>IF($S30="","",INDEX(CATEGORIAS!$A:$A,MATCH($S30,CATEGORIAS!$B:$B,0)))</f>
        <v>1</v>
      </c>
      <c r="V30">
        <f>IF($T30="","",INDEX(SUBCATEGORIAS!$A:$A,MATCH($T30,SUBCATEGORIAS!$B:$B,0)))</f>
        <v>15</v>
      </c>
      <c r="W30">
        <f t="shared" si="6"/>
        <v>3000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226</v>
      </c>
      <c r="D31" t="s">
        <v>34</v>
      </c>
      <c r="E31" t="s">
        <v>48</v>
      </c>
      <c r="H31" t="s">
        <v>84</v>
      </c>
      <c r="I31">
        <v>1500</v>
      </c>
      <c r="J31" t="s">
        <v>146</v>
      </c>
      <c r="K31" t="s">
        <v>147</v>
      </c>
      <c r="L31" s="3" t="str">
        <f t="shared" si="10"/>
        <v>Primeros animales</v>
      </c>
      <c r="M31" s="3" t="str">
        <f>IF(C31="","",IF(AND(C31&lt;&gt;"",D31&lt;&gt;"",E31&lt;&gt;"",I31&lt;&gt;"",L31&lt;&gt;"",J31&lt;&gt;"",IFERROR(MATCH(INDEX($B:$B,MATCH($C31,$C:$C,0)),IMAGENES!$B:$B,0),-1)&gt;0),"'si'","'no'"))</f>
        <v>'si'</v>
      </c>
      <c r="O31">
        <f t="shared" si="0"/>
        <v>29</v>
      </c>
      <c r="P31" t="str">
        <f t="shared" si="1"/>
        <v>Goma eva - glitter dorado (Motarro)</v>
      </c>
      <c r="Q31" t="str">
        <f t="shared" si="2"/>
        <v>Glitter eva sponge - 1 unidad</v>
      </c>
      <c r="R31">
        <f t="shared" si="3"/>
        <v>0</v>
      </c>
      <c r="S31" t="str">
        <f t="shared" si="4"/>
        <v>Librería y papelería</v>
      </c>
      <c r="T31" t="str">
        <f t="shared" si="5"/>
        <v>Goma eva</v>
      </c>
      <c r="U31">
        <f>IF($S31="","",INDEX(CATEGORIAS!$A:$A,MATCH($S31,CATEGORIAS!$B:$B,0)))</f>
        <v>1</v>
      </c>
      <c r="V31">
        <f>IF($T31="","",INDEX(SUBCATEGORIAS!$A:$A,MATCH($T31,SUBCATEGORIAS!$B:$B,0)))</f>
        <v>16</v>
      </c>
      <c r="W31">
        <f t="shared" si="6"/>
        <v>1450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200</v>
      </c>
      <c r="E32" t="s">
        <v>44</v>
      </c>
      <c r="H32" t="s">
        <v>150</v>
      </c>
      <c r="I32">
        <v>2000</v>
      </c>
      <c r="J32" t="s">
        <v>149</v>
      </c>
      <c r="K32" t="s">
        <v>148</v>
      </c>
      <c r="L32" s="3" t="str">
        <f>_xlfn.TEXTJOIN(" - ",TRUE,F32:H32)</f>
        <v>Mandalas</v>
      </c>
      <c r="M32" s="3" t="str">
        <f>IF(C32="","",IF(AND(C32&lt;&gt;"",D32&lt;&gt;"",E32&lt;&gt;"",I32&lt;&gt;"",L32&lt;&gt;"",J32&lt;&gt;"",IFERROR(MATCH(INDEX($B:$B,MATCH($C32,$C:$C,0)),IMAGENES!$B:$B,0),-1)&gt;0),"'si'","'no'"))</f>
        <v>'si'</v>
      </c>
      <c r="O32">
        <f t="shared" si="0"/>
        <v>30</v>
      </c>
      <c r="P32" t="str">
        <f t="shared" si="1"/>
        <v>Goma eva - glitter plateado (Motarro)</v>
      </c>
      <c r="Q32" t="str">
        <f t="shared" si="2"/>
        <v>Glitter eva sponge - 1 unidad</v>
      </c>
      <c r="R32">
        <f t="shared" si="3"/>
        <v>0</v>
      </c>
      <c r="S32" t="str">
        <f t="shared" si="4"/>
        <v>Librería y papelería</v>
      </c>
      <c r="T32" t="str">
        <f t="shared" si="5"/>
        <v>Goma eva</v>
      </c>
      <c r="U32">
        <f>IF($S32="","",INDEX(CATEGORIAS!$A:$A,MATCH($S32,CATEGORIAS!$B:$B,0)))</f>
        <v>1</v>
      </c>
      <c r="V32">
        <f>IF($T32="","",INDEX(SUBCATEGORIAS!$A:$A,MATCH($T32,SUBCATEGORIAS!$B:$B,0)))</f>
        <v>16</v>
      </c>
      <c r="W32">
        <f t="shared" si="6"/>
        <v>1450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151</v>
      </c>
      <c r="I33">
        <v>1500</v>
      </c>
      <c r="J33" t="s">
        <v>153</v>
      </c>
      <c r="L33" s="3" t="str">
        <f t="shared" si="10"/>
        <v>Fish</v>
      </c>
      <c r="M33" s="3" t="str">
        <f>IF(C33="","",IF(AND(C33&lt;&gt;"",D33&lt;&gt;"",E33&lt;&gt;"",I33&lt;&gt;"",L33&lt;&gt;"",J33&lt;&gt;"",IFERROR(MATCH(INDEX($B:$B,MATCH($C33,$C:$C,0)),IMAGENES!$B:$B,0),-1)&gt;0),"'si'","'no'"))</f>
        <v>'si'</v>
      </c>
      <c r="O33">
        <f t="shared" si="0"/>
        <v>31</v>
      </c>
      <c r="P33" t="str">
        <f t="shared" si="1"/>
        <v>Bolsas ecológicas mascotas (90un)</v>
      </c>
      <c r="Q33" t="str">
        <f t="shared" si="2"/>
        <v>Bolsas ecológicas para desecho para mascotas. 6 rollos equivalente a 90 unidades.</v>
      </c>
      <c r="R33">
        <f t="shared" si="3"/>
        <v>0</v>
      </c>
      <c r="S33" t="str">
        <f t="shared" si="4"/>
        <v>Mascotas</v>
      </c>
      <c r="T33" t="str">
        <f t="shared" si="5"/>
        <v>Bolsa desecho basura</v>
      </c>
      <c r="U33">
        <f>IF($S33="","",INDEX(CATEGORIAS!$A:$A,MATCH($S33,CATEGORIAS!$B:$B,0)))</f>
        <v>5</v>
      </c>
      <c r="V33">
        <f>IF($T33="","",INDEX(SUBCATEGORIAS!$A:$A,MATCH($T33,SUBCATEGORIAS!$B:$B,0)))</f>
        <v>18</v>
      </c>
      <c r="W33">
        <f t="shared" si="6"/>
        <v>1500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152</v>
      </c>
      <c r="I34">
        <v>1500</v>
      </c>
      <c r="J34" t="s">
        <v>153</v>
      </c>
      <c r="L34" s="3" t="str">
        <f t="shared" si="10"/>
        <v>Transportation</v>
      </c>
      <c r="M34" s="3" t="str">
        <f>IF(C34="","",IF(AND(C34&lt;&gt;"",D34&lt;&gt;"",E34&lt;&gt;"",I34&lt;&gt;"",L34&lt;&gt;"",J34&lt;&gt;"",IFERROR(MATCH(INDEX($B:$B,MATCH($C34,$C:$C,0)),IMAGENES!$B:$B,0),-1)&gt;0),"'si'","'no'"))</f>
        <v>'si'</v>
      </c>
      <c r="O34">
        <f t="shared" si="0"/>
        <v>32</v>
      </c>
      <c r="P34" t="str">
        <f t="shared" si="1"/>
        <v>Cometa bandera de Chile</v>
      </c>
      <c r="Q34" t="str">
        <f t="shared" si="2"/>
        <v>Cometa de bandera chilena 120x60cm.</v>
      </c>
      <c r="R34">
        <f t="shared" si="3"/>
        <v>0</v>
      </c>
      <c r="S34" t="str">
        <f t="shared" si="4"/>
        <v>Actividades</v>
      </c>
      <c r="T34" t="str">
        <f t="shared" si="5"/>
        <v>Cometa</v>
      </c>
      <c r="U34">
        <f>IF($S34="","",INDEX(CATEGORIAS!$A:$A,MATCH($S34,CATEGORIAS!$B:$B,0)))</f>
        <v>6</v>
      </c>
      <c r="V34">
        <f>IF($T34="","",INDEX(SUBCATEGORIAS!$A:$A,MATCH($T34,SUBCATEGORIAS!$B:$B,0)))</f>
        <v>17</v>
      </c>
      <c r="W34">
        <f t="shared" si="6"/>
        <v>2000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93</v>
      </c>
      <c r="D35" t="s">
        <v>200</v>
      </c>
      <c r="E35" t="s">
        <v>93</v>
      </c>
      <c r="F35" t="s">
        <v>13</v>
      </c>
      <c r="I35">
        <v>200</v>
      </c>
      <c r="L35" s="3" t="str">
        <f t="shared" si="10"/>
        <v>Verde</v>
      </c>
      <c r="M35" s="3" t="str">
        <f>IF(C35="","",IF(AND(C35&lt;&gt;"",D35&lt;&gt;"",E35&lt;&gt;"",I35&lt;&gt;"",L35&lt;&gt;"",J35&lt;&gt;"",IFERROR(MATCH(INDEX($B:$B,MATCH($C35,$C:$C,0)),IMAGENES!$B:$B,0),-1)&gt;0),"'si'","'no'"))</f>
        <v>'no'</v>
      </c>
      <c r="O35">
        <f t="shared" si="0"/>
        <v>33</v>
      </c>
      <c r="P35" t="str">
        <f t="shared" si="1"/>
        <v>Cometa de murcielago</v>
      </c>
      <c r="Q35" t="str">
        <f t="shared" si="2"/>
        <v>Cometa de murcielago diseño aleatorio 160x65cm.</v>
      </c>
      <c r="R35">
        <f t="shared" si="3"/>
        <v>0</v>
      </c>
      <c r="S35" t="str">
        <f t="shared" si="4"/>
        <v>Actividades</v>
      </c>
      <c r="T35" t="str">
        <f t="shared" si="5"/>
        <v>Cometa</v>
      </c>
      <c r="U35">
        <f>IF($S35="","",INDEX(CATEGORIAS!$A:$A,MATCH($S35,CATEGORIAS!$B:$B,0)))</f>
        <v>6</v>
      </c>
      <c r="V35">
        <f>IF($T35="","",INDEX(SUBCATEGORIAS!$A:$A,MATCH($T35,SUBCATEGORIAS!$B:$B,0)))</f>
        <v>17</v>
      </c>
      <c r="W35">
        <f t="shared" si="6"/>
        <v>4000</v>
      </c>
      <c r="X35" t="str">
        <f t="shared" si="11"/>
        <v>'si'</v>
      </c>
      <c r="Z35">
        <v>33</v>
      </c>
      <c r="AA35" t="str">
        <f t="shared" si="14"/>
        <v/>
      </c>
      <c r="AB35" t="str">
        <f>IFERROR(IF(MATCH($AA33,$O:$O,0)&gt;0,CONCATENATE("nombre: '",INDEX($P:$P,MATCH($AA33,$O:$O,0)),"',"),0),"")</f>
        <v>nombre: 'Bolsa de regalo',</v>
      </c>
      <c r="AG35">
        <f>IF($D35="","",INDEX(CATEGORIAS!$A:$A,MATCH($D35,CATEGORIAS!$B:$B,0)))</f>
        <v>1</v>
      </c>
      <c r="AH35">
        <f>IF($E35="","",INDEX(SUBCATEGORIAS!$A:$A,MATCH($E35,SUBCATEGORIAS!$B:$B,0)))</f>
        <v>10</v>
      </c>
      <c r="AI35">
        <f t="shared" si="7"/>
        <v>33</v>
      </c>
      <c r="AK35" s="2" t="str">
        <f t="shared" si="12"/>
        <v>001</v>
      </c>
      <c r="AL35" t="str">
        <f t="shared" si="13"/>
        <v>0010</v>
      </c>
      <c r="AM35" t="str">
        <f t="shared" si="8"/>
        <v>0033</v>
      </c>
      <c r="AN35" t="str">
        <f t="shared" si="9"/>
        <v>{ id_sku: '00100100033', id_articulo: '21', variacion: 'Verde' },</v>
      </c>
    </row>
    <row r="36" spans="1:40" x14ac:dyDescent="0.25">
      <c r="A36">
        <f>IF(C36="","",MAX($A$2:A35)+1)</f>
        <v>34</v>
      </c>
      <c r="B36" s="3" t="str">
        <f>IF(C36="","",IF(COUNTIF($C$2:$C35,$C36)=0,MAX($B$2:$B35)+1,""))</f>
        <v/>
      </c>
      <c r="C36" t="s">
        <v>93</v>
      </c>
      <c r="D36" t="s">
        <v>200</v>
      </c>
      <c r="E36" t="s">
        <v>93</v>
      </c>
      <c r="F36" t="s">
        <v>8</v>
      </c>
      <c r="I36">
        <v>200</v>
      </c>
      <c r="L36" s="3" t="str">
        <f t="shared" si="10"/>
        <v>Azul</v>
      </c>
      <c r="M36" s="3" t="str">
        <f>IF(C36="","",IF(AND(C36&lt;&gt;"",D36&lt;&gt;"",E36&lt;&gt;"",I36&lt;&gt;"",L36&lt;&gt;"",J36&lt;&gt;"",IFERROR(MATCH(INDEX($B:$B,MATCH($C36,$C:$C,0)),IMAGENES!$B:$B,0),-1)&gt;0),"'si'","'no'"))</f>
        <v>'no'</v>
      </c>
      <c r="O36">
        <f t="shared" si="0"/>
        <v>34</v>
      </c>
      <c r="P36" t="str">
        <f t="shared" si="1"/>
        <v>Cometa de tiburón</v>
      </c>
      <c r="Q36" t="str">
        <f t="shared" si="2"/>
        <v>Cometa tiburon diseño aleatorio 150x180cm</v>
      </c>
      <c r="R36">
        <f t="shared" si="3"/>
        <v>0</v>
      </c>
      <c r="S36" t="str">
        <f t="shared" si="4"/>
        <v>Actividades</v>
      </c>
      <c r="T36" t="str">
        <f t="shared" si="5"/>
        <v>Cometa</v>
      </c>
      <c r="U36">
        <f>IF($S36="","",INDEX(CATEGORIAS!$A:$A,MATCH($S36,CATEGORIAS!$B:$B,0)))</f>
        <v>6</v>
      </c>
      <c r="V36">
        <f>IF($T36="","",INDEX(SUBCATEGORIAS!$A:$A,MATCH($T36,SUBCATEGORIAS!$B:$B,0)))</f>
        <v>17</v>
      </c>
      <c r="W36">
        <f t="shared" si="6"/>
        <v>4990</v>
      </c>
      <c r="X36" t="str">
        <f t="shared" si="11"/>
        <v>'si'</v>
      </c>
      <c r="Z36">
        <v>34</v>
      </c>
      <c r="AA36" t="str">
        <f t="shared" si="14"/>
        <v/>
      </c>
      <c r="AB36" t="str">
        <f>IFERROR(IF(MATCH($AA33,$O:$O,0)&gt;0,CONCATENATE("descripcion: '",INDEX($Q:$Q,MATCH($AA33,$O:$O,0)),"',"),0),"")</f>
        <v>descripcion: 'Dimensiones: 32*26*10 .5.',</v>
      </c>
      <c r="AG36">
        <f>IF($D36="","",INDEX(CATEGORIAS!$A:$A,MATCH($D36,CATEGORIAS!$B:$B,0)))</f>
        <v>1</v>
      </c>
      <c r="AH36">
        <f>IF($E36="","",INDEX(SUBCATEGORIAS!$A:$A,MATCH($E36,SUBCATEGORIAS!$B:$B,0)))</f>
        <v>10</v>
      </c>
      <c r="AI36">
        <f t="shared" si="7"/>
        <v>34</v>
      </c>
      <c r="AK36" s="2" t="str">
        <f t="shared" si="12"/>
        <v>001</v>
      </c>
      <c r="AL36" t="str">
        <f t="shared" si="13"/>
        <v>0010</v>
      </c>
      <c r="AM36" t="str">
        <f t="shared" si="8"/>
        <v>0034</v>
      </c>
      <c r="AN36" t="str">
        <f t="shared" si="9"/>
        <v>{ id_sku: '00100100034', id_articulo: '21', variacion: 'Azul' },</v>
      </c>
    </row>
    <row r="37" spans="1:40" x14ac:dyDescent="0.25">
      <c r="A37">
        <f>IF(C37="","",MAX($A$2:A36)+1)</f>
        <v>35</v>
      </c>
      <c r="B37" s="3" t="str">
        <f>IF(C37="","",IF(COUNTIF($C$2:$C36,$C37)=0,MAX($B$2:$B36)+1,""))</f>
        <v/>
      </c>
      <c r="C37" t="s">
        <v>93</v>
      </c>
      <c r="D37" t="s">
        <v>200</v>
      </c>
      <c r="E37" t="s">
        <v>93</v>
      </c>
      <c r="F37" t="s">
        <v>19</v>
      </c>
      <c r="I37">
        <v>200</v>
      </c>
      <c r="L37" s="3" t="str">
        <f t="shared" si="10"/>
        <v>Rosada</v>
      </c>
      <c r="M37" s="3" t="str">
        <f>IF(C37="","",IF(AND(C37&lt;&gt;"",D37&lt;&gt;"",E37&lt;&gt;"",I37&lt;&gt;"",L37&lt;&gt;"",J37&lt;&gt;"",IFERROR(MATCH(INDEX($B:$B,MATCH($C37,$C:$C,0)),IMAGENES!$B:$B,0),-1)&gt;0),"'si'","'no'"))</f>
        <v>'no'</v>
      </c>
      <c r="O37">
        <f t="shared" si="0"/>
        <v>35</v>
      </c>
      <c r="P37" t="str">
        <f t="shared" si="1"/>
        <v>Lápiz Grafito Set De 12 Unidades (Motarro)</v>
      </c>
      <c r="Q37" t="str">
        <f t="shared" si="2"/>
        <v>Set de lápices mina. Cantidad: 12 unidades.</v>
      </c>
      <c r="R37">
        <f t="shared" si="3"/>
        <v>0</v>
      </c>
      <c r="S37" t="str">
        <f t="shared" si="4"/>
        <v>Librería y papelería</v>
      </c>
      <c r="T37" t="str">
        <f t="shared" si="5"/>
        <v>Lápiz grafito</v>
      </c>
      <c r="U37">
        <f>IF($S37="","",INDEX(CATEGORIAS!$A:$A,MATCH($S37,CATEGORIAS!$B:$B,0)))</f>
        <v>1</v>
      </c>
      <c r="V37">
        <f>IF($T37="","",INDEX(SUBCATEGORIAS!$A:$A,MATCH($T37,SUBCATEGORIAS!$B:$B,0)))</f>
        <v>19</v>
      </c>
      <c r="W37">
        <f t="shared" si="6"/>
        <v>3000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10</v>
      </c>
      <c r="AI37">
        <f t="shared" si="7"/>
        <v>35</v>
      </c>
      <c r="AK37" s="2" t="str">
        <f t="shared" si="12"/>
        <v>001</v>
      </c>
      <c r="AL37" t="str">
        <f t="shared" si="13"/>
        <v>0010</v>
      </c>
      <c r="AM37" t="str">
        <f t="shared" si="8"/>
        <v>0035</v>
      </c>
      <c r="AN37" t="str">
        <f t="shared" si="9"/>
        <v>{ id_sku: '00100100035', id_articulo: '21', variacion: 'Rosada' },</v>
      </c>
    </row>
    <row r="38" spans="1:40" x14ac:dyDescent="0.25">
      <c r="A38">
        <f>IF(C38="","",MAX($A$2:A37)+1)</f>
        <v>36</v>
      </c>
      <c r="B38" s="3">
        <f>IF(C38="","",IF(COUNTIF($C$2:$C37,$C38)=0,MAX($B$2:$B37)+1,""))</f>
        <v>22</v>
      </c>
      <c r="C38" t="s">
        <v>97</v>
      </c>
      <c r="D38" t="s">
        <v>200</v>
      </c>
      <c r="E38" t="s">
        <v>95</v>
      </c>
      <c r="F38" t="s">
        <v>25</v>
      </c>
      <c r="I38">
        <v>2000</v>
      </c>
      <c r="J38" t="s">
        <v>247</v>
      </c>
      <c r="L38" s="3" t="str">
        <f t="shared" si="10"/>
        <v>Blanco</v>
      </c>
      <c r="M38" s="3" t="str">
        <f>IF(C38="","",IF(AND(C38&lt;&gt;"",D38&lt;&gt;"",E38&lt;&gt;"",I38&lt;&gt;"",L38&lt;&gt;"",J38&lt;&gt;"",IFERROR(MATCH(INDEX($B:$B,MATCH($C38,$C:$C,0)),IMAGENES!$B:$B,0),-1)&gt;0),"'si'","'no'"))</f>
        <v>'si'</v>
      </c>
      <c r="O38">
        <f t="shared" si="0"/>
        <v>36</v>
      </c>
      <c r="P38" t="str">
        <f t="shared" si="1"/>
        <v>Hilo cometa 50m</v>
      </c>
      <c r="Q38" t="str">
        <f t="shared" si="2"/>
        <v>Hilo para cometa 50m - Mediano</v>
      </c>
      <c r="R38">
        <f t="shared" si="3"/>
        <v>0</v>
      </c>
      <c r="S38" t="str">
        <f t="shared" si="4"/>
        <v>Actividades</v>
      </c>
      <c r="T38" t="str">
        <f t="shared" si="5"/>
        <v>Hilo cometa</v>
      </c>
      <c r="U38">
        <f>IF($S38="","",INDEX(CATEGORIAS!$A:$A,MATCH($S38,CATEGORIAS!$B:$B,0)))</f>
        <v>6</v>
      </c>
      <c r="V38">
        <f>IF($T38="","",INDEX(SUBCATEGORIAS!$A:$A,MATCH($T38,SUBCATEGORIAS!$B:$B,0)))</f>
        <v>20</v>
      </c>
      <c r="W38">
        <f t="shared" si="6"/>
        <v>1000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'22', variacion: 'Blanco' },</v>
      </c>
    </row>
    <row r="39" spans="1:40" x14ac:dyDescent="0.25">
      <c r="A39">
        <f>IF(C39="","",MAX($A$2:A38)+1)</f>
        <v>37</v>
      </c>
      <c r="B39" s="3">
        <f>IF(C39="","",IF(COUNTIF($C$2:$C38,$C39)=0,MAX($B$2:$B38)+1,""))</f>
        <v>23</v>
      </c>
      <c r="C39" t="s">
        <v>94</v>
      </c>
      <c r="D39" t="s">
        <v>200</v>
      </c>
      <c r="E39" t="s">
        <v>96</v>
      </c>
      <c r="F39" t="s">
        <v>103</v>
      </c>
      <c r="G39" t="s">
        <v>104</v>
      </c>
      <c r="I39">
        <v>2500</v>
      </c>
      <c r="J39" t="s">
        <v>245</v>
      </c>
      <c r="L39" s="3" t="str">
        <f t="shared" si="10"/>
        <v>Multicolor - Chica</v>
      </c>
      <c r="M39" s="3" t="str">
        <f>IF(C39="","",IF(AND(C39&lt;&gt;"",D39&lt;&gt;"",E39&lt;&gt;"",I39&lt;&gt;"",L39&lt;&gt;"",J39&lt;&gt;"",IFERROR(MATCH(INDEX($B:$B,MATCH($C39,$C:$C,0)),IMAGENES!$B:$B,0),-1)&gt;0),"'si'","'no'"))</f>
        <v>'si'</v>
      </c>
      <c r="O39">
        <f t="shared" si="0"/>
        <v>37</v>
      </c>
      <c r="P39" t="str">
        <f t="shared" si="1"/>
        <v>Set de 4 Libro Habilidades - Matemáticas</v>
      </c>
      <c r="Q39" t="str">
        <f t="shared" si="2"/>
        <v>Libro Educativo Para desarrollar Habilidades. Dimensiones: 29.4x21x0.2 cm.</v>
      </c>
      <c r="R39" t="str">
        <f t="shared" si="3"/>
        <v>Recomendable para niños de 3 a 6 años</v>
      </c>
      <c r="S39" t="str">
        <f t="shared" si="4"/>
        <v>Educación</v>
      </c>
      <c r="T39" t="str">
        <f t="shared" si="5"/>
        <v>Libro educativo</v>
      </c>
      <c r="U39">
        <f>IF($S39="","",INDEX(CATEGORIAS!$A:$A,MATCH($S39,CATEGORIAS!$B:$B,0)))</f>
        <v>4</v>
      </c>
      <c r="V39">
        <f>IF($T39="","",INDEX(SUBCATEGORIAS!$A:$A,MATCH($T39,SUBCATEGORIAS!$B:$B,0)))</f>
        <v>6</v>
      </c>
      <c r="W39">
        <f t="shared" si="6"/>
        <v>10000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12</v>
      </c>
      <c r="AI39">
        <f t="shared" si="7"/>
        <v>37</v>
      </c>
      <c r="AK39" s="2" t="str">
        <f t="shared" si="12"/>
        <v>001</v>
      </c>
      <c r="AL39" t="str">
        <f t="shared" si="13"/>
        <v>0012</v>
      </c>
      <c r="AM39" t="str">
        <f t="shared" si="8"/>
        <v>0037</v>
      </c>
      <c r="AN39" t="str">
        <f t="shared" si="9"/>
        <v>{ id_sku: '00100120037', id_articulo: '23', variacion: 'Multicolor - Chica' },</v>
      </c>
    </row>
    <row r="40" spans="1:40" x14ac:dyDescent="0.25">
      <c r="A40">
        <f>IF(C40="","",MAX($A$2:A39)+1)</f>
        <v>38</v>
      </c>
      <c r="B40" s="3">
        <f>IF(C40="","",IF(COUNTIF($C$2:$C39,$C40)=0,MAX($B$2:$B39)+1,""))</f>
        <v>24</v>
      </c>
      <c r="C40" t="s">
        <v>227</v>
      </c>
      <c r="D40" t="s">
        <v>200</v>
      </c>
      <c r="E40" t="s">
        <v>118</v>
      </c>
      <c r="H40" t="s">
        <v>120</v>
      </c>
      <c r="I40">
        <v>2000</v>
      </c>
      <c r="J40" t="s">
        <v>119</v>
      </c>
      <c r="L40" s="3" t="str">
        <f t="shared" si="10"/>
        <v>Animales de la selva</v>
      </c>
      <c r="M40" s="3" t="str">
        <f>IF(C40="","",IF(AND(C40&lt;&gt;"",D40&lt;&gt;"",E40&lt;&gt;"",I40&lt;&gt;"",L40&lt;&gt;"",J40&lt;&gt;"",IFERROR(MATCH(INDEX($B:$B,MATCH($C40,$C:$C,0)),IMAGENES!$B:$B,0),-1)&gt;0),"'si'","'no'"))</f>
        <v>'si'</v>
      </c>
      <c r="O40">
        <f t="shared" si="0"/>
        <v>38</v>
      </c>
      <c r="P40" t="str">
        <f t="shared" si="1"/>
        <v>Set de 12 unidades Paños de cocina</v>
      </c>
      <c r="Q40" t="str">
        <f t="shared" si="2"/>
        <v>Set de 12 paños de cocina tela 100% algodón.</v>
      </c>
      <c r="R40" t="str">
        <f t="shared" si="3"/>
        <v>Un paño de cocina es un tipo de tela utilizado en la cocina para diversas tareas. Su principal función es secar platos, utensilios, y superficies, así como para limpiar derrames o secarse las manos mientras se cocina.</v>
      </c>
      <c r="S40" t="str">
        <f t="shared" si="4"/>
        <v>Hogar</v>
      </c>
      <c r="T40" t="str">
        <f t="shared" si="5"/>
        <v>Paño de cocina</v>
      </c>
      <c r="U40">
        <f>IF($S40="","",INDEX(CATEGORIAS!$A:$A,MATCH($S40,CATEGORIAS!$B:$B,0)))</f>
        <v>2</v>
      </c>
      <c r="V40">
        <f>IF($T40="","",INDEX(SUBCATEGORIAS!$A:$A,MATCH($T40,SUBCATEGORIAS!$B:$B,0)))</f>
        <v>21</v>
      </c>
      <c r="W40">
        <f t="shared" si="6"/>
        <v>8000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13</v>
      </c>
      <c r="AI40">
        <f t="shared" si="7"/>
        <v>38</v>
      </c>
      <c r="AK40" s="2" t="str">
        <f t="shared" si="12"/>
        <v>001</v>
      </c>
      <c r="AL40" t="str">
        <f t="shared" si="13"/>
        <v>0013</v>
      </c>
      <c r="AM40" t="str">
        <f t="shared" si="8"/>
        <v>0038</v>
      </c>
      <c r="AN40" t="str">
        <f t="shared" si="9"/>
        <v>{ id_sku: '00100130038', id_articulo: '24', variacion: 'Animales de la selva' },</v>
      </c>
    </row>
    <row r="41" spans="1:40" x14ac:dyDescent="0.25">
      <c r="A41">
        <f>IF(C41="","",MAX($A$2:A40)+1)</f>
        <v>39</v>
      </c>
      <c r="B41" s="3">
        <f>IF(C41="","",IF(COUNTIF($C$2:$C40,$C41)=0,MAX($B$2:$B40)+1,""))</f>
        <v>25</v>
      </c>
      <c r="C41" t="s">
        <v>228</v>
      </c>
      <c r="D41" t="s">
        <v>200</v>
      </c>
      <c r="E41" t="s">
        <v>118</v>
      </c>
      <c r="H41" t="s">
        <v>121</v>
      </c>
      <c r="I41">
        <v>2000</v>
      </c>
      <c r="J41" t="s">
        <v>119</v>
      </c>
      <c r="L41" s="3" t="str">
        <f t="shared" si="10"/>
        <v>Transporte</v>
      </c>
      <c r="M41" s="3" t="str">
        <f>IF(C41="","",IF(AND(C41&lt;&gt;"",D41&lt;&gt;"",E41&lt;&gt;"",I41&lt;&gt;"",L41&lt;&gt;"",J41&lt;&gt;"",IFERROR(MATCH(INDEX($B:$B,MATCH($C41,$C:$C,0)),IMAGENES!$B:$B,0),-1)&gt;0),"'si'","'no'"))</f>
        <v>'si'</v>
      </c>
      <c r="O41">
        <f t="shared" si="0"/>
        <v>39</v>
      </c>
      <c r="P41" t="str">
        <f t="shared" si="1"/>
        <v>Bolsa regalo pequeña 18x24x8.5cm</v>
      </c>
      <c r="Q41" t="str">
        <f t="shared" si="2"/>
        <v>Bolsa de regalo pequeña con diferentes motivos</v>
      </c>
      <c r="R41" t="str">
        <f t="shared" si="3"/>
        <v>En Bazar Multicolor, seleccionamos cuidadosamente nuestras bolsas de regalo para ofrecerte diseños únicos y encantadores. Con nuestras bolsas de regalo, no solo estás envolviendo un presente, sino que también estás entregando un gesto de cariño.</v>
      </c>
      <c r="S41" t="str">
        <f t="shared" si="4"/>
        <v>Librería y papelería</v>
      </c>
      <c r="T41" t="str">
        <f t="shared" si="5"/>
        <v>Bolsa de regalo</v>
      </c>
      <c r="U41">
        <f>IF($S41="","",INDEX(CATEGORIAS!$A:$A,MATCH($S41,CATEGORIAS!$B:$B,0)))</f>
        <v>1</v>
      </c>
      <c r="V41">
        <f>IF($T41="","",INDEX(SUBCATEGORIAS!$A:$A,MATCH($T41,SUBCATEGORIAS!$B:$B,0)))</f>
        <v>4</v>
      </c>
      <c r="W41">
        <f t="shared" si="6"/>
        <v>1000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'Transporte' },</v>
      </c>
    </row>
    <row r="42" spans="1:40" x14ac:dyDescent="0.25">
      <c r="A42">
        <f>IF(C42="","",MAX($A$2:A41)+1)</f>
        <v>40</v>
      </c>
      <c r="B42" s="3">
        <f>IF(C42="","",IF(COUNTIF($C$2:$C41,$C42)=0,MAX($B$2:$B41)+1,""))</f>
        <v>26</v>
      </c>
      <c r="C42" t="s">
        <v>155</v>
      </c>
      <c r="D42" t="s">
        <v>200</v>
      </c>
      <c r="E42" t="s">
        <v>156</v>
      </c>
      <c r="H42" t="s">
        <v>169</v>
      </c>
      <c r="I42">
        <v>3300</v>
      </c>
      <c r="J42" t="s">
        <v>157</v>
      </c>
      <c r="L42" s="3" t="str">
        <f t="shared" si="10"/>
        <v>Española - 10 colores</v>
      </c>
      <c r="M42" s="3" t="str">
        <f>IF(C42="","",IF(AND(C42&lt;&gt;"",D42&lt;&gt;"",E42&lt;&gt;"",I42&lt;&gt;"",L42&lt;&gt;"",J42&lt;&gt;"",IFERROR(MATCH(INDEX($B:$B,MATCH($C42,$C:$C,0)),IMAGENES!$B:$B,0),-1)&gt;0),"'si'","'no'"))</f>
        <v>'si'</v>
      </c>
      <c r="O42">
        <f t="shared" si="0"/>
        <v>40</v>
      </c>
      <c r="P42" t="str">
        <f t="shared" si="1"/>
        <v>Bolsa regalo grande 41.5x30x12cm</v>
      </c>
      <c r="Q42" t="str">
        <f t="shared" si="2"/>
        <v>Bolsa de regalo grande con diferentes motivos</v>
      </c>
      <c r="R42" t="str">
        <f t="shared" si="3"/>
        <v>En Bazar Multicolor, seleccionamos cuidadosamente nuestras bolsas de regalo para ofrecerte diseños únicos y encantadores. Con nuestras bolsas de regalo, no solo estás envolviendo un presente, sino que también estás entregando un gesto de cariño.</v>
      </c>
      <c r="S42" t="str">
        <f t="shared" si="4"/>
        <v>Librería y papelería</v>
      </c>
      <c r="T42" t="str">
        <f t="shared" si="5"/>
        <v>Bolsa de regalo</v>
      </c>
      <c r="U42">
        <f>IF($S42="","",INDEX(CATEGORIAS!$A:$A,MATCH($S42,CATEGORIAS!$B:$B,0)))</f>
        <v>1</v>
      </c>
      <c r="V42">
        <f>IF($T42="","",INDEX(SUBCATEGORIAS!$A:$A,MATCH($T42,SUBCATEGORIAS!$B:$B,0)))</f>
        <v>4</v>
      </c>
      <c r="W42">
        <f t="shared" si="6"/>
        <v>1500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'Española - 10 colores' },</v>
      </c>
    </row>
    <row r="43" spans="1:40" x14ac:dyDescent="0.25">
      <c r="A43">
        <f>IF(C43="","",MAX($A$2:A42)+1)</f>
        <v>41</v>
      </c>
      <c r="B43" s="3">
        <f>IF(C43="","",IF(COUNTIF($C$2:$C42,$C43)=0,MAX($B$2:$B42)+1,""))</f>
        <v>27</v>
      </c>
      <c r="C43" t="s">
        <v>158</v>
      </c>
      <c r="D43" t="s">
        <v>200</v>
      </c>
      <c r="E43" t="s">
        <v>161</v>
      </c>
      <c r="H43" t="s">
        <v>159</v>
      </c>
      <c r="I43">
        <v>3000</v>
      </c>
      <c r="J43" t="s">
        <v>160</v>
      </c>
      <c r="L43" s="3" t="str">
        <f t="shared" si="10"/>
        <v>18 colores</v>
      </c>
      <c r="M43" s="3" t="str">
        <f>IF(C43="","",IF(AND(C43&lt;&gt;"",D43&lt;&gt;"",E43&lt;&gt;"",I43&lt;&gt;"",L43&lt;&gt;"",J43&lt;&gt;"",IFERROR(MATCH(INDEX($B:$B,MATCH($C43,$C:$C,0)),IMAGENES!$B:$B,0),-1)&gt;0),"'si'","'no'"))</f>
        <v>'si'</v>
      </c>
      <c r="O43">
        <f t="shared" si="0"/>
        <v>41</v>
      </c>
      <c r="P43" t="str">
        <f t="shared" si="1"/>
        <v>Bolsa regalo grande para niños 40x30x12cm</v>
      </c>
      <c r="Q43" t="str">
        <f t="shared" si="2"/>
        <v>Bolsa de regalo grande para niños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1500</v>
      </c>
      <c r="X43" t="str">
        <f t="shared" si="11"/>
        <v>'si'</v>
      </c>
      <c r="Z43">
        <v>41</v>
      </c>
      <c r="AA43">
        <f t="shared" si="14"/>
        <v>5</v>
      </c>
      <c r="AB43" t="str">
        <f>IFERROR(IF(MATCH($AA43,$O:$O,0)&gt;0,"{",0),"")</f>
        <v>{</v>
      </c>
      <c r="AG43">
        <f>IF($D43="","",INDEX(CATEGORIAS!$A:$A,MATCH($D43,CATEGORIAS!$B:$B,0)))</f>
        <v>1</v>
      </c>
      <c r="AH43">
        <f>IF($E43="","",INDEX(SUBCATEGORIAS!$A:$A,MATCH($E43,SUBCATEGORIAS!$B:$B,0)))</f>
        <v>15</v>
      </c>
      <c r="AI43">
        <f t="shared" si="7"/>
        <v>41</v>
      </c>
      <c r="AK43" s="2" t="str">
        <f t="shared" si="12"/>
        <v>001</v>
      </c>
      <c r="AL43" t="str">
        <f t="shared" si="13"/>
        <v>0015</v>
      </c>
      <c r="AM43" t="str">
        <f t="shared" si="8"/>
        <v>0041</v>
      </c>
      <c r="AN43" t="str">
        <f t="shared" si="9"/>
        <v>{ id_sku: '00100150041', id_articulo: '27', variacion: '18 colores' },</v>
      </c>
    </row>
    <row r="44" spans="1:40" x14ac:dyDescent="0.25">
      <c r="A44">
        <f>IF(C44="","",MAX($A$2:A43)+1)</f>
        <v>42</v>
      </c>
      <c r="B44" s="3">
        <f>IF(C44="","",IF(COUNTIF($C$2:$C43,$C44)=0,MAX($B$2:$B43)+1,""))</f>
        <v>28</v>
      </c>
      <c r="C44" t="s">
        <v>164</v>
      </c>
      <c r="D44" t="s">
        <v>200</v>
      </c>
      <c r="E44" t="s">
        <v>161</v>
      </c>
      <c r="H44" t="s">
        <v>165</v>
      </c>
      <c r="I44">
        <v>3000</v>
      </c>
      <c r="J44" t="s">
        <v>166</v>
      </c>
      <c r="L44" s="3" t="str">
        <f t="shared" si="10"/>
        <v>24 colores</v>
      </c>
      <c r="M44" s="3" t="str">
        <f>IF(C44="","",IF(AND(C44&lt;&gt;"",D44&lt;&gt;"",E44&lt;&gt;"",I44&lt;&gt;"",L44&lt;&gt;"",J44&lt;&gt;"",IFERROR(MATCH(INDEX($B:$B,MATCH($C44,$C:$C,0)),IMAGENES!$B:$B,0),-1)&gt;0),"'si'","'no'"))</f>
        <v>'si'</v>
      </c>
      <c r="O44">
        <f t="shared" si="0"/>
        <v>42</v>
      </c>
      <c r="P44" t="str">
        <f t="shared" si="1"/>
        <v>Bolsa regalo mediana para niños 26x32x10cm</v>
      </c>
      <c r="Q44" t="str">
        <f t="shared" si="2"/>
        <v>Bolsa de regalo mediana para niños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1300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'24 colores' },</v>
      </c>
    </row>
    <row r="45" spans="1:40" x14ac:dyDescent="0.25">
      <c r="A45">
        <f>IF(C45="","",MAX($A$2:A44)+1)</f>
        <v>43</v>
      </c>
      <c r="B45" s="3">
        <f>IF(C45="","",IF(COUNTIF($C$2:$C44,$C45)=0,MAX($B$2:$B44)+1,""))</f>
        <v>29</v>
      </c>
      <c r="C45" t="s">
        <v>229</v>
      </c>
      <c r="D45" t="s">
        <v>200</v>
      </c>
      <c r="E45" t="s">
        <v>168</v>
      </c>
      <c r="F45" t="s">
        <v>170</v>
      </c>
      <c r="I45">
        <v>1450</v>
      </c>
      <c r="J45" t="s">
        <v>171</v>
      </c>
      <c r="L45" s="3" t="str">
        <f t="shared" si="10"/>
        <v>Dorado</v>
      </c>
      <c r="M45" s="3" t="str">
        <f>IF(C45="","",IF(AND(C45&lt;&gt;"",D45&lt;&gt;"",E45&lt;&gt;"",I45&lt;&gt;"",L45&lt;&gt;"",J45&lt;&gt;"",IFERROR(MATCH(INDEX($B:$B,MATCH($C45,$C:$C,0)),IMAGENES!$B:$B,0),-1)&gt;0),"'si'","'no'"))</f>
        <v>'si'</v>
      </c>
      <c r="O45">
        <f t="shared" si="0"/>
        <v>43</v>
      </c>
      <c r="P45" t="str">
        <f t="shared" si="1"/>
        <v>Bolsa regalo mediana para niños 30x26x10.5cm</v>
      </c>
      <c r="Q45" t="str">
        <f t="shared" si="2"/>
        <v>Bolsa de regalo mediana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1000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'Dorado' },</v>
      </c>
    </row>
    <row r="46" spans="1:40" x14ac:dyDescent="0.25">
      <c r="A46">
        <f>IF(C46="","",MAX($A$2:A45)+1)</f>
        <v>44</v>
      </c>
      <c r="B46" s="3">
        <f>IF(C46="","",IF(COUNTIF($C$2:$C45,$C46)=0,MAX($B$2:$B45)+1,""))</f>
        <v>30</v>
      </c>
      <c r="C46" t="s">
        <v>230</v>
      </c>
      <c r="D46" t="s">
        <v>200</v>
      </c>
      <c r="E46" t="s">
        <v>168</v>
      </c>
      <c r="F46" t="s">
        <v>172</v>
      </c>
      <c r="I46">
        <v>1450</v>
      </c>
      <c r="J46" t="s">
        <v>171</v>
      </c>
      <c r="L46" s="3" t="str">
        <f t="shared" si="10"/>
        <v>Plateado</v>
      </c>
      <c r="M46" s="3" t="str">
        <f>IF(C46="","",IF(AND(C46&lt;&gt;"",D46&lt;&gt;"",E46&lt;&gt;"",I46&lt;&gt;"",L46&lt;&gt;"",J46&lt;&gt;"",IFERROR(MATCH(INDEX($B:$B,MATCH($C46,$C:$C,0)),IMAGENES!$B:$B,0),-1)&gt;0),"'si'","'no'"))</f>
        <v>'si'</v>
      </c>
      <c r="O46">
        <f t="shared" si="0"/>
        <v>44</v>
      </c>
      <c r="P46" t="str">
        <f t="shared" si="1"/>
        <v>Cometa de abejita</v>
      </c>
      <c r="Q46" t="str">
        <f t="shared" si="2"/>
        <v>Cometa de abejita 78x76cm.</v>
      </c>
      <c r="R46">
        <f t="shared" si="3"/>
        <v>0</v>
      </c>
      <c r="S46" t="str">
        <f t="shared" si="4"/>
        <v>Actividades</v>
      </c>
      <c r="T46" t="str">
        <f t="shared" si="5"/>
        <v>Cometa</v>
      </c>
      <c r="U46">
        <f>IF($S46="","",INDEX(CATEGORIAS!$A:$A,MATCH($S46,CATEGORIAS!$B:$B,0)))</f>
        <v>6</v>
      </c>
      <c r="V46">
        <f>IF($T46="","",INDEX(SUBCATEGORIAS!$A:$A,MATCH($T46,SUBCATEGORIAS!$B:$B,0)))</f>
        <v>17</v>
      </c>
      <c r="W46">
        <f t="shared" si="6"/>
        <v>1500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'Plateado' },</v>
      </c>
    </row>
    <row r="47" spans="1:40" x14ac:dyDescent="0.25">
      <c r="A47">
        <f>IF(C47="","",MAX($A$2:A46)+1)</f>
        <v>45</v>
      </c>
      <c r="B47" s="3">
        <f>IF(C47="","",IF(COUNTIF($C$2:$C46,$C47)=0,MAX($B$2:$B46)+1,""))</f>
        <v>31</v>
      </c>
      <c r="C47" t="s">
        <v>269</v>
      </c>
      <c r="D47" t="s">
        <v>197</v>
      </c>
      <c r="E47" t="s">
        <v>199</v>
      </c>
      <c r="F47" t="s">
        <v>13</v>
      </c>
      <c r="I47">
        <v>1500</v>
      </c>
      <c r="J47" t="s">
        <v>244</v>
      </c>
      <c r="L47" s="3" t="str">
        <f t="shared" si="10"/>
        <v>Verde</v>
      </c>
      <c r="M47" s="3" t="str">
        <f>IF(C47="","",IF(AND(C47&lt;&gt;"",D47&lt;&gt;"",E47&lt;&gt;"",I47&lt;&gt;"",L47&lt;&gt;"",J47&lt;&gt;"",IFERROR(MATCH(INDEX($B:$B,MATCH($C47,$C:$C,0)),IMAGENES!$B:$B,0),-1)&gt;0),"'si'","'no'"))</f>
        <v>'si'</v>
      </c>
      <c r="O47">
        <f t="shared" si="0"/>
        <v>45</v>
      </c>
      <c r="P47" t="str">
        <f t="shared" si="1"/>
        <v>Cometa de pinguina</v>
      </c>
      <c r="Q47" t="str">
        <f t="shared" si="2"/>
        <v>Cometa de pinguina 115x160cm.</v>
      </c>
      <c r="R47">
        <f t="shared" si="3"/>
        <v>0</v>
      </c>
      <c r="S47" t="str">
        <f t="shared" si="4"/>
        <v>Actividades</v>
      </c>
      <c r="T47" t="str">
        <f t="shared" si="5"/>
        <v>Cometa</v>
      </c>
      <c r="U47">
        <f>IF($S47="","",INDEX(CATEGORIAS!$A:$A,MATCH($S47,CATEGORIAS!$B:$B,0)))</f>
        <v>6</v>
      </c>
      <c r="V47">
        <f>IF($T47="","",INDEX(SUBCATEGORIAS!$A:$A,MATCH($T47,SUBCATEGORIAS!$B:$B,0)))</f>
        <v>17</v>
      </c>
      <c r="W47">
        <f t="shared" si="6"/>
        <v>3200</v>
      </c>
      <c r="X47" t="str">
        <f t="shared" si="11"/>
        <v>'si'</v>
      </c>
      <c r="Z47">
        <v>45</v>
      </c>
      <c r="AA47" t="str">
        <f t="shared" si="14"/>
        <v/>
      </c>
      <c r="AB47" t="str">
        <f>IFERROR(IF(MATCH($AA43,$O:$O,0)&gt;0,CONCATENATE("descripcion_larga: '",INDEX($R:$R,MATCH($AA43,$O:$O,0)),"',"),0),"")</f>
        <v>descripcion_larga: '0',</v>
      </c>
      <c r="AG47">
        <f>IF($D47="","",INDEX(CATEGORIAS!$A:$A,MATCH($D47,CATEGORIAS!$B:$B,0)))</f>
        <v>5</v>
      </c>
      <c r="AH47">
        <f>IF($E47="","",INDEX(SUBCATEGORIAS!$A:$A,MATCH($E47,SUBCATEGORIAS!$B:$B,0)))</f>
        <v>18</v>
      </c>
      <c r="AI47">
        <f t="shared" si="7"/>
        <v>45</v>
      </c>
      <c r="AK47" s="2" t="str">
        <f t="shared" si="12"/>
        <v>005</v>
      </c>
      <c r="AL47" t="str">
        <f t="shared" si="13"/>
        <v>0018</v>
      </c>
      <c r="AM47" t="str">
        <f t="shared" si="8"/>
        <v>0045</v>
      </c>
      <c r="AN47" t="str">
        <f t="shared" si="9"/>
        <v>{ id_sku: '00500180045', id_articulo: '31', variacion: 'Verde' },</v>
      </c>
    </row>
    <row r="48" spans="1:40" x14ac:dyDescent="0.25">
      <c r="A48">
        <f>IF(C48="","",MAX($A$2:A47)+1)</f>
        <v>46</v>
      </c>
      <c r="B48" s="3" t="str">
        <f>IF(C48="","",IF(COUNTIF($C$2:$C47,$C48)=0,MAX($B$2:$B47)+1,""))</f>
        <v/>
      </c>
      <c r="C48" t="s">
        <v>269</v>
      </c>
      <c r="D48" t="s">
        <v>197</v>
      </c>
      <c r="E48" t="s">
        <v>199</v>
      </c>
      <c r="F48" t="s">
        <v>103</v>
      </c>
      <c r="I48">
        <v>1500</v>
      </c>
      <c r="J48" t="s">
        <v>244</v>
      </c>
      <c r="L48" s="3" t="str">
        <f t="shared" si="10"/>
        <v>Multicolor</v>
      </c>
      <c r="M48" s="3" t="str">
        <f>IF(C48="","",IF(AND(C48&lt;&gt;"",D48&lt;&gt;"",E48&lt;&gt;"",I48&lt;&gt;"",L48&lt;&gt;"",J48&lt;&gt;"",IFERROR(MATCH(INDEX($B:$B,MATCH($C48,$C:$C,0)),IMAGENES!$B:$B,0),-1)&gt;0),"'si'","'no'"))</f>
        <v>'si'</v>
      </c>
      <c r="O48">
        <f t="shared" si="0"/>
        <v>46</v>
      </c>
      <c r="P48" t="str">
        <f t="shared" si="1"/>
        <v>Libro para Colorear - Vegetables</v>
      </c>
      <c r="Q48" t="str">
        <f t="shared" si="2"/>
        <v>Libros para pintar Temático</v>
      </c>
      <c r="R48">
        <f t="shared" si="3"/>
        <v>0</v>
      </c>
      <c r="S48" t="str">
        <f t="shared" si="4"/>
        <v>Educación</v>
      </c>
      <c r="T48" t="str">
        <f t="shared" si="5"/>
        <v>Libro educativo</v>
      </c>
      <c r="U48">
        <f>IF($S48="","",INDEX(CATEGORIAS!$A:$A,MATCH($S48,CATEGORIAS!$B:$B,0)))</f>
        <v>4</v>
      </c>
      <c r="V48">
        <f>IF($T48="","",INDEX(SUBCATEGORIAS!$A:$A,MATCH($T48,SUBCATEGORIAS!$B:$B,0)))</f>
        <v>6</v>
      </c>
      <c r="W48">
        <f t="shared" si="6"/>
        <v>1500</v>
      </c>
      <c r="X48" t="str">
        <f t="shared" si="11"/>
        <v>'si'</v>
      </c>
      <c r="Z48">
        <v>46</v>
      </c>
      <c r="AA48" t="str">
        <f t="shared" si="14"/>
        <v/>
      </c>
      <c r="AB48" t="str">
        <f>IFERROR(IF(MATCH($AA43,$O:$O,0)&gt;0,CONCATENATE("id_categoria: '",INDEX($U:$U,MATCH($AA43,$O:$O,0)),"',"),0),"")</f>
        <v>id_categoria: '1',</v>
      </c>
      <c r="AG48">
        <f>IF($D48="","",INDEX(CATEGORIAS!$A:$A,MATCH($D48,CATEGORIAS!$B:$B,0)))</f>
        <v>5</v>
      </c>
      <c r="AH48">
        <f>IF($E48="","",INDEX(SUBCATEGORIAS!$A:$A,MATCH($E48,SUBCATEGORIAS!$B:$B,0)))</f>
        <v>18</v>
      </c>
      <c r="AI48">
        <f t="shared" si="7"/>
        <v>46</v>
      </c>
      <c r="AK48" s="2" t="str">
        <f t="shared" si="12"/>
        <v>005</v>
      </c>
      <c r="AL48" t="str">
        <f t="shared" si="13"/>
        <v>0018</v>
      </c>
      <c r="AM48" t="str">
        <f t="shared" si="8"/>
        <v>0046</v>
      </c>
      <c r="AN48" t="str">
        <f t="shared" si="9"/>
        <v>{ id_sku: '00500180046', id_articulo: '31', variacion: 'Multicolor' },</v>
      </c>
    </row>
    <row r="49" spans="1:40" x14ac:dyDescent="0.25">
      <c r="A49">
        <f>IF(C49="","",MAX($A$2:A48)+1)</f>
        <v>47</v>
      </c>
      <c r="B49" s="3">
        <f>IF(C49="","",IF(COUNTIF($C$2:$C48,$C49)=0,MAX($B$2:$B48)+1,""))</f>
        <v>32</v>
      </c>
      <c r="C49" t="s">
        <v>217</v>
      </c>
      <c r="D49" t="s">
        <v>201</v>
      </c>
      <c r="E49" t="s">
        <v>177</v>
      </c>
      <c r="H49" t="s">
        <v>178</v>
      </c>
      <c r="I49">
        <v>2000</v>
      </c>
      <c r="J49" t="s">
        <v>181</v>
      </c>
      <c r="L49" s="3" t="str">
        <f t="shared" si="10"/>
        <v>Chile</v>
      </c>
      <c r="M49" s="3" t="str">
        <f>IF(C49="","",IF(AND(C49&lt;&gt;"",D49&lt;&gt;"",E49&lt;&gt;"",I49&lt;&gt;"",L49&lt;&gt;"",J49&lt;&gt;"",IFERROR(MATCH(INDEX($B:$B,MATCH($C49,$C:$C,0)),IMAGENES!$B:$B,0),-1)&gt;0),"'si'","'no'"))</f>
        <v>'si'</v>
      </c>
      <c r="O49">
        <f t="shared" si="0"/>
        <v>47</v>
      </c>
      <c r="P49" t="str">
        <f t="shared" si="1"/>
        <v>Libro para Colorear - Fruit</v>
      </c>
      <c r="Q49" t="str">
        <f t="shared" si="2"/>
        <v>Libros para pintar Temático</v>
      </c>
      <c r="R49">
        <f t="shared" si="3"/>
        <v>0</v>
      </c>
      <c r="S49" t="str">
        <f t="shared" si="4"/>
        <v>Educación</v>
      </c>
      <c r="T49" t="str">
        <f t="shared" si="5"/>
        <v>Libro educativo</v>
      </c>
      <c r="U49">
        <f>IF($S49="","",INDEX(CATEGORIAS!$A:$A,MATCH($S49,CATEGORIAS!$B:$B,0)))</f>
        <v>4</v>
      </c>
      <c r="V49">
        <f>IF($T49="","",INDEX(SUBCATEGORIAS!$A:$A,MATCH($T49,SUBCATEGORIAS!$B:$B,0)))</f>
        <v>6</v>
      </c>
      <c r="W49">
        <f t="shared" si="6"/>
        <v>1500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17</v>
      </c>
      <c r="AI49">
        <f t="shared" si="7"/>
        <v>47</v>
      </c>
      <c r="AK49" s="2" t="str">
        <f t="shared" si="12"/>
        <v>006</v>
      </c>
      <c r="AL49" t="str">
        <f t="shared" si="13"/>
        <v>0017</v>
      </c>
      <c r="AM49" t="str">
        <f t="shared" si="8"/>
        <v>0047</v>
      </c>
      <c r="AN49" t="str">
        <f t="shared" si="9"/>
        <v>{ id_sku: '00600170047', id_articulo: '32', variacion: 'Chile' },</v>
      </c>
    </row>
    <row r="50" spans="1:40" x14ac:dyDescent="0.25">
      <c r="A50">
        <f>IF(C50="","",MAX($A$2:A49)+1)</f>
        <v>48</v>
      </c>
      <c r="B50" s="3">
        <f>IF(C50="","",IF(COUNTIF($C$2:$C49,$C50)=0,MAX($B$2:$B49)+1,""))</f>
        <v>33</v>
      </c>
      <c r="C50" t="s">
        <v>218</v>
      </c>
      <c r="D50" t="s">
        <v>201</v>
      </c>
      <c r="E50" t="s">
        <v>177</v>
      </c>
      <c r="H50" t="s">
        <v>179</v>
      </c>
      <c r="I50">
        <v>4000</v>
      </c>
      <c r="J50" t="s">
        <v>182</v>
      </c>
      <c r="L50" s="3" t="str">
        <f t="shared" si="10"/>
        <v>Murciélago</v>
      </c>
      <c r="M50" s="3" t="str">
        <f>IF(C50="","",IF(AND(C50&lt;&gt;"",D50&lt;&gt;"",E50&lt;&gt;"",I50&lt;&gt;"",L50&lt;&gt;"",J50&lt;&gt;"",IFERROR(MATCH(INDEX($B:$B,MATCH($C50,$C:$C,0)),IMAGENES!$B:$B,0),-1)&gt;0),"'si'","'no'"))</f>
        <v>'si'</v>
      </c>
      <c r="O50">
        <f t="shared" si="0"/>
        <v>48</v>
      </c>
      <c r="P50" t="str">
        <f t="shared" si="1"/>
        <v>Pet training pads (sabanillas)</v>
      </c>
      <c r="Q50" t="str">
        <f t="shared" si="2"/>
        <v>Pet training pads - sabanillas de entrenamiento mascotas - 40 unidades de 60x60cm</v>
      </c>
      <c r="R50">
        <f t="shared" si="3"/>
        <v>0</v>
      </c>
      <c r="S50" t="str">
        <f t="shared" si="4"/>
        <v>Mascotas</v>
      </c>
      <c r="T50" t="str">
        <f t="shared" si="5"/>
        <v>Sabanillas</v>
      </c>
      <c r="U50">
        <f>IF($S50="","",INDEX(CATEGORIAS!$A:$A,MATCH($S50,CATEGORIAS!$B:$B,0)))</f>
        <v>5</v>
      </c>
      <c r="V50">
        <f>IF($T50="","",INDEX(SUBCATEGORIAS!$A:$A,MATCH($T50,SUBCATEGORIAS!$B:$B,0)))</f>
        <v>22</v>
      </c>
      <c r="W50">
        <f t="shared" si="6"/>
        <v>14990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17</v>
      </c>
      <c r="AI50">
        <f t="shared" si="7"/>
        <v>48</v>
      </c>
      <c r="AK50" s="2" t="str">
        <f t="shared" si="12"/>
        <v>006</v>
      </c>
      <c r="AL50" t="str">
        <f t="shared" si="13"/>
        <v>0017</v>
      </c>
      <c r="AM50" t="str">
        <f t="shared" si="8"/>
        <v>0048</v>
      </c>
      <c r="AN50" t="str">
        <f t="shared" si="9"/>
        <v>{ id_sku: '00600170048', id_articulo: '33', variacion: 'Murciélago' },</v>
      </c>
    </row>
    <row r="51" spans="1:40" x14ac:dyDescent="0.25">
      <c r="A51">
        <f>IF(C51="","",MAX($A$2:A50)+1)</f>
        <v>49</v>
      </c>
      <c r="B51" s="3">
        <f>IF(C51="","",IF(COUNTIF($C$2:$C50,$C51)=0,MAX($B$2:$B50)+1,""))</f>
        <v>34</v>
      </c>
      <c r="C51" t="s">
        <v>219</v>
      </c>
      <c r="D51" t="s">
        <v>201</v>
      </c>
      <c r="E51" t="s">
        <v>177</v>
      </c>
      <c r="H51" t="s">
        <v>180</v>
      </c>
      <c r="I51">
        <v>4990</v>
      </c>
      <c r="J51" t="s">
        <v>183</v>
      </c>
      <c r="L51" s="3" t="str">
        <f t="shared" si="10"/>
        <v>Tiburón</v>
      </c>
      <c r="M51" s="3" t="str">
        <f>IF(C51="","",IF(AND(C51&lt;&gt;"",D51&lt;&gt;"",E51&lt;&gt;"",I51&lt;&gt;"",L51&lt;&gt;"",J51&lt;&gt;"",IFERROR(MATCH(INDEX($B:$B,MATCH($C51,$C:$C,0)),IMAGENES!$B:$B,0),-1)&gt;0),"'si'","'no'"))</f>
        <v>'si'</v>
      </c>
      <c r="O51">
        <f t="shared" si="0"/>
        <v>49</v>
      </c>
      <c r="P51" t="str">
        <f t="shared" si="1"/>
        <v>Pañuelo Copihue, 28x28cm</v>
      </c>
      <c r="Q51" t="str">
        <f t="shared" si="2"/>
        <v>Pañuelo Copihue de fiestas patrias, tamaño: 28x28cm</v>
      </c>
      <c r="R51">
        <f t="shared" si="3"/>
        <v>0</v>
      </c>
      <c r="S51" t="str">
        <f t="shared" si="4"/>
        <v>Actividades</v>
      </c>
      <c r="T51" t="str">
        <f t="shared" si="5"/>
        <v>Pañuelo Fiestas Patrias</v>
      </c>
      <c r="U51">
        <f>IF($S51="","",INDEX(CATEGORIAS!$A:$A,MATCH($S51,CATEGORIAS!$B:$B,0)))</f>
        <v>6</v>
      </c>
      <c r="V51">
        <f>IF($T51="","",INDEX(SUBCATEGORIAS!$A:$A,MATCH($T51,SUBCATEGORIAS!$B:$B,0)))</f>
        <v>23</v>
      </c>
      <c r="W51">
        <f t="shared" si="6"/>
        <v>1650</v>
      </c>
      <c r="X51" t="str">
        <f t="shared" si="11"/>
        <v>'si'</v>
      </c>
      <c r="Z51">
        <v>49</v>
      </c>
      <c r="AA51" t="str">
        <f t="shared" si="14"/>
        <v/>
      </c>
      <c r="AB51" t="str">
        <f>IFERROR(IF(MATCH($AA43,$O:$O,0)&gt;0,CONCATENATE("disponible: ",INDEX($X:$X,MATCH($AA43,$O:$O,0)),","),0),"")</f>
        <v>disponible: 'no',</v>
      </c>
      <c r="AG51">
        <f>IF($D51="","",INDEX(CATEGORIAS!$A:$A,MATCH($D51,CATEGORIAS!$B:$B,0)))</f>
        <v>6</v>
      </c>
      <c r="AH51">
        <f>IF($E51="","",INDEX(SUBCATEGORIAS!$A:$A,MATCH($E51,SUBCATEGORIAS!$B:$B,0)))</f>
        <v>17</v>
      </c>
      <c r="AI51">
        <f t="shared" si="7"/>
        <v>49</v>
      </c>
      <c r="AK51" s="2" t="str">
        <f t="shared" si="12"/>
        <v>006</v>
      </c>
      <c r="AL51" t="str">
        <f t="shared" si="13"/>
        <v>0017</v>
      </c>
      <c r="AM51" t="str">
        <f t="shared" si="8"/>
        <v>0049</v>
      </c>
      <c r="AN51" t="str">
        <f t="shared" si="9"/>
        <v>{ id_sku: '00600170049', id_articulo: '34', variacion: 'Tiburón' },</v>
      </c>
    </row>
    <row r="52" spans="1:40" x14ac:dyDescent="0.25">
      <c r="A52">
        <f>IF(C52="","",MAX($A$2:A51)+1)</f>
        <v>50</v>
      </c>
      <c r="B52" s="3">
        <f>IF(C52="","",IF(COUNTIF($C$2:$C51,$C52)=0,MAX($B$2:$B51)+1,""))</f>
        <v>35</v>
      </c>
      <c r="C52" t="s">
        <v>213</v>
      </c>
      <c r="D52" t="s">
        <v>200</v>
      </c>
      <c r="E52" t="s">
        <v>214</v>
      </c>
      <c r="H52" t="s">
        <v>215</v>
      </c>
      <c r="I52">
        <v>3000</v>
      </c>
      <c r="J52" t="s">
        <v>216</v>
      </c>
      <c r="L52" s="3" t="str">
        <f t="shared" si="10"/>
        <v>Set de 12 u.</v>
      </c>
      <c r="M52" s="3" t="str">
        <f>IF(C52="","",IF(AND(C52&lt;&gt;"",D52&lt;&gt;"",E52&lt;&gt;"",I52&lt;&gt;"",L52&lt;&gt;"",J52&lt;&gt;"",IFERROR(MATCH(INDEX($B:$B,MATCH($C52,$C:$C,0)),IMAGENES!$B:$B,0),-1)&gt;0),"'si'","'no'"))</f>
        <v>'si'</v>
      </c>
      <c r="O52">
        <f t="shared" si="0"/>
        <v>50</v>
      </c>
      <c r="P52" t="str">
        <f t="shared" si="1"/>
        <v>Pañuelo Viva Chile, 28x28cm</v>
      </c>
      <c r="Q52" t="str">
        <f t="shared" si="2"/>
        <v>Pañuelo Viva Chile de fiestas patrias, tamaño: 28x28cm</v>
      </c>
      <c r="R52">
        <f t="shared" si="3"/>
        <v>0</v>
      </c>
      <c r="S52" t="str">
        <f t="shared" si="4"/>
        <v>Actividades</v>
      </c>
      <c r="T52" t="str">
        <f t="shared" si="5"/>
        <v>Pañuelo Fiestas Patrias</v>
      </c>
      <c r="U52">
        <f>IF($S52="","",INDEX(CATEGORIAS!$A:$A,MATCH($S52,CATEGORIAS!$B:$B,0)))</f>
        <v>6</v>
      </c>
      <c r="V52">
        <f>IF($T52="","",INDEX(SUBCATEGORIAS!$A:$A,MATCH($T52,SUBCATEGORIAS!$B:$B,0)))</f>
        <v>23</v>
      </c>
      <c r="W52">
        <f t="shared" si="6"/>
        <v>1650</v>
      </c>
      <c r="X52" t="str">
        <f t="shared" si="11"/>
        <v>'si'</v>
      </c>
      <c r="Z52">
        <v>50</v>
      </c>
      <c r="AA52" t="str">
        <f t="shared" si="14"/>
        <v/>
      </c>
      <c r="AB52" t="str">
        <f>IFERROR(IF(MATCH($AA43,$O:$O,0)&gt;0,"},",0),"")</f>
        <v>},</v>
      </c>
      <c r="AG52">
        <f>IF($D52="","",INDEX(CATEGORIAS!$A:$A,MATCH($D52,CATEGORIAS!$B:$B,0)))</f>
        <v>1</v>
      </c>
      <c r="AH52">
        <f>IF($E52="","",INDEX(SUBCATEGORIAS!$A:$A,MATCH($E52,SUBCATEGORIAS!$B:$B,0)))</f>
        <v>19</v>
      </c>
      <c r="AI52">
        <f t="shared" si="7"/>
        <v>50</v>
      </c>
      <c r="AK52" s="2" t="str">
        <f t="shared" si="12"/>
        <v>001</v>
      </c>
      <c r="AL52" t="str">
        <f t="shared" si="13"/>
        <v>0019</v>
      </c>
      <c r="AM52" t="str">
        <f t="shared" si="8"/>
        <v>0050</v>
      </c>
      <c r="AN52" t="str">
        <f t="shared" si="9"/>
        <v>{ id_sku: '00100190050', id_articulo: '35', variacion: 'Set de 12 u.' },</v>
      </c>
    </row>
    <row r="53" spans="1:40" x14ac:dyDescent="0.25">
      <c r="A53">
        <f>IF(C53="","",MAX($A$2:A52)+1)</f>
        <v>51</v>
      </c>
      <c r="B53" s="3">
        <f>IF(C53="","",IF(COUNTIF($C$2:$C52,$C53)=0,MAX($B$2:$B52)+1,""))</f>
        <v>36</v>
      </c>
      <c r="C53" t="s">
        <v>231</v>
      </c>
      <c r="D53" t="s">
        <v>201</v>
      </c>
      <c r="E53" t="s">
        <v>232</v>
      </c>
      <c r="G53" t="s">
        <v>233</v>
      </c>
      <c r="I53">
        <v>1000</v>
      </c>
      <c r="J53" t="s">
        <v>234</v>
      </c>
      <c r="L53" s="3" t="str">
        <f t="shared" si="10"/>
        <v>50m</v>
      </c>
      <c r="M53" s="3" t="str">
        <f>IF(C53="","",IF(AND(C53&lt;&gt;"",D53&lt;&gt;"",E53&lt;&gt;"",I53&lt;&gt;"",L53&lt;&gt;"",J53&lt;&gt;"",IFERROR(MATCH(INDEX($B:$B,MATCH($C53,$C:$C,0)),IMAGENES!$B:$B,0),-1)&gt;0),"'si'","'no'"))</f>
        <v>'si'</v>
      </c>
      <c r="O53">
        <f t="shared" si="0"/>
        <v>51</v>
      </c>
      <c r="P53" t="str">
        <f t="shared" si="1"/>
        <v>Banderín de Chile pequeña, 11x23cm</v>
      </c>
      <c r="Q53" t="str">
        <f t="shared" si="2"/>
        <v>Bandera de Chile pequeña, decoración fiestas patrias, tamaño 11x23cm</v>
      </c>
      <c r="R53">
        <f t="shared" si="3"/>
        <v>0</v>
      </c>
      <c r="S53" t="str">
        <f t="shared" si="4"/>
        <v>Actividades</v>
      </c>
      <c r="T53" t="str">
        <f t="shared" si="5"/>
        <v>Decoración Fiestas Patrias</v>
      </c>
      <c r="U53">
        <f>IF($S53="","",INDEX(CATEGORIAS!$A:$A,MATCH($S53,CATEGORIAS!$B:$B,0)))</f>
        <v>6</v>
      </c>
      <c r="V53">
        <f>IF($T53="","",INDEX(SUBCATEGORIAS!$A:$A,MATCH($T53,SUBCATEGORIAS!$B:$B,0)))</f>
        <v>24</v>
      </c>
      <c r="W53">
        <f t="shared" si="6"/>
        <v>1000</v>
      </c>
      <c r="X53" t="str">
        <f t="shared" si="11"/>
        <v>'si'</v>
      </c>
      <c r="Z53">
        <v>51</v>
      </c>
      <c r="AA53">
        <f t="shared" si="14"/>
        <v>6</v>
      </c>
      <c r="AB53" t="str">
        <f>IFERROR(IF(MATCH($AA53,$O:$O,0)&gt;0,"{",0),"")</f>
        <v>{</v>
      </c>
      <c r="AG53">
        <f>IF($D53="","",INDEX(CATEGORIAS!$A:$A,MATCH($D53,CATEGORIAS!$B:$B,0)))</f>
        <v>6</v>
      </c>
      <c r="AH53">
        <f>IF($E53="","",INDEX(SUBCATEGORIAS!$A:$A,MATCH($E53,SUBCATEGORIAS!$B:$B,0)))</f>
        <v>20</v>
      </c>
      <c r="AI53">
        <f t="shared" si="7"/>
        <v>51</v>
      </c>
      <c r="AK53" s="2" t="str">
        <f t="shared" si="12"/>
        <v>006</v>
      </c>
      <c r="AL53" t="str">
        <f t="shared" si="13"/>
        <v>0020</v>
      </c>
      <c r="AM53" t="str">
        <f t="shared" si="8"/>
        <v>0051</v>
      </c>
      <c r="AN53" t="str">
        <f t="shared" si="9"/>
        <v>{ id_sku: '00600200051', id_articulo: '36', variacion: '50m' },</v>
      </c>
    </row>
    <row r="54" spans="1:40" x14ac:dyDescent="0.25">
      <c r="A54">
        <f>IF(C54="","",MAX($A$2:A53)+1)</f>
        <v>52</v>
      </c>
      <c r="B54" s="3">
        <f>IF(C54="","",IF(COUNTIF($C$2:$C53,$C54)=0,MAX($B$2:$B53)+1,""))</f>
        <v>37</v>
      </c>
      <c r="C54" t="s">
        <v>270</v>
      </c>
      <c r="D54" t="s">
        <v>34</v>
      </c>
      <c r="E54" t="s">
        <v>48</v>
      </c>
      <c r="H54" t="s">
        <v>236</v>
      </c>
      <c r="I54">
        <v>10000</v>
      </c>
      <c r="J54" t="s">
        <v>144</v>
      </c>
      <c r="K54" t="s">
        <v>139</v>
      </c>
      <c r="L54" s="3" t="str">
        <f t="shared" si="10"/>
        <v>Matemáticas 1</v>
      </c>
      <c r="M54" s="3" t="str">
        <f>IF(C54="","",IF(AND(C54&lt;&gt;"",D54&lt;&gt;"",E54&lt;&gt;"",I54&lt;&gt;"",L54&lt;&gt;"",J54&lt;&gt;"",IFERROR(MATCH(INDEX($B:$B,MATCH($C54,$C:$C,0)),IMAGENES!$B:$B,0),-1)&gt;0),"'si'","'no'"))</f>
        <v>'si'</v>
      </c>
      <c r="O54">
        <f t="shared" si="0"/>
        <v>52</v>
      </c>
      <c r="P54" t="str">
        <f t="shared" si="1"/>
        <v>Guirnaldas de fiestas patrias, 20cm</v>
      </c>
      <c r="Q54" t="str">
        <f t="shared" si="2"/>
        <v>Guirnaldas de fiestas patrias, decoración fiestas patrias, tamaño 20cm</v>
      </c>
      <c r="R54">
        <f t="shared" si="3"/>
        <v>0</v>
      </c>
      <c r="S54" t="str">
        <f t="shared" si="4"/>
        <v>Actividades</v>
      </c>
      <c r="T54" t="str">
        <f t="shared" si="5"/>
        <v>Decoración Fiestas Patrias</v>
      </c>
      <c r="U54">
        <f>IF($S54="","",INDEX(CATEGORIAS!$A:$A,MATCH($S54,CATEGORIAS!$B:$B,0)))</f>
        <v>6</v>
      </c>
      <c r="V54">
        <f>IF($T54="","",INDEX(SUBCATEGORIAS!$A:$A,MATCH($T54,SUBCATEGORIAS!$B:$B,0)))</f>
        <v>24</v>
      </c>
      <c r="W54">
        <f t="shared" si="6"/>
        <v>1300</v>
      </c>
      <c r="X54" t="str">
        <f t="shared" si="11"/>
        <v>'si'</v>
      </c>
      <c r="Z54">
        <v>52</v>
      </c>
      <c r="AA54" t="str">
        <f t="shared" si="14"/>
        <v/>
      </c>
      <c r="AB54" t="str">
        <f>IFERROR(IF(MATCH($AA53,$O:$O,0)&gt;0,CONCATENATE("id_articulo: ",$AA53,","),0),"")</f>
        <v>id_articulo: 6,</v>
      </c>
      <c r="AG54">
        <f>IF($D54="","",INDEX(CATEGORIAS!$A:$A,MATCH($D54,CATEGORIAS!$B:$B,0)))</f>
        <v>4</v>
      </c>
      <c r="AH54">
        <f>IF($E54="","",INDEX(SUBCATEGORIAS!$A:$A,MATCH($E54,SUBCATEGORIAS!$B:$B,0)))</f>
        <v>6</v>
      </c>
      <c r="AI54">
        <f t="shared" si="7"/>
        <v>52</v>
      </c>
      <c r="AK54" s="2" t="str">
        <f t="shared" si="12"/>
        <v>004</v>
      </c>
      <c r="AL54" t="str">
        <f t="shared" si="13"/>
        <v>006</v>
      </c>
      <c r="AM54" t="str">
        <f t="shared" si="8"/>
        <v>0052</v>
      </c>
      <c r="AN54" t="str">
        <f t="shared" si="9"/>
        <v>{ id_sku: '0040060052', id_articulo: '37', variacion: 'Matemáticas 1' },</v>
      </c>
    </row>
    <row r="55" spans="1:40" x14ac:dyDescent="0.25">
      <c r="A55">
        <f>IF(C55="","",MAX($A$2:A54)+1)</f>
        <v>53</v>
      </c>
      <c r="B55" s="3" t="str">
        <f>IF(C55="","",IF(COUNTIF($C$2:$C54,$C55)=0,MAX($B$2:$B54)+1,""))</f>
        <v/>
      </c>
      <c r="C55" t="s">
        <v>270</v>
      </c>
      <c r="D55" t="s">
        <v>34</v>
      </c>
      <c r="E55" t="s">
        <v>48</v>
      </c>
      <c r="H55" t="s">
        <v>237</v>
      </c>
      <c r="I55">
        <v>10000</v>
      </c>
      <c r="J55" t="s">
        <v>144</v>
      </c>
      <c r="K55" t="s">
        <v>139</v>
      </c>
      <c r="L55" s="3" t="str">
        <f t="shared" si="10"/>
        <v>Matemáticas 2</v>
      </c>
      <c r="M55" s="3" t="str">
        <f>IF(C55="","",IF(AND(C55&lt;&gt;"",D55&lt;&gt;"",E55&lt;&gt;"",I55&lt;&gt;"",L55&lt;&gt;"",J55&lt;&gt;"",IFERROR(MATCH(INDEX($B:$B,MATCH($C55,$C:$C,0)),IMAGENES!$B:$B,0),-1)&gt;0),"'si'","'no'"))</f>
        <v>'si'</v>
      </c>
      <c r="O55">
        <f t="shared" si="0"/>
        <v>53</v>
      </c>
      <c r="P55" t="str">
        <f t="shared" si="1"/>
        <v>Guirnaldas de fiestas patrias, 50cm</v>
      </c>
      <c r="Q55" t="str">
        <f t="shared" si="2"/>
        <v>Guirnaldas de fiestas patrias, decoración fiestas patrias, tamaño 50cm</v>
      </c>
      <c r="R55">
        <f t="shared" si="3"/>
        <v>0</v>
      </c>
      <c r="S55" t="str">
        <f t="shared" si="4"/>
        <v>Actividades</v>
      </c>
      <c r="T55" t="str">
        <f t="shared" si="5"/>
        <v>Decoración Fiestas Patrias</v>
      </c>
      <c r="U55">
        <f>IF($S55="","",INDEX(CATEGORIAS!$A:$A,MATCH($S55,CATEGORIAS!$B:$B,0)))</f>
        <v>6</v>
      </c>
      <c r="V55">
        <f>IF($T55="","",INDEX(SUBCATEGORIAS!$A:$A,MATCH($T55,SUBCATEGORIAS!$B:$B,0)))</f>
        <v>24</v>
      </c>
      <c r="W55">
        <f t="shared" si="6"/>
        <v>1600</v>
      </c>
      <c r="X55" t="str">
        <f t="shared" si="11"/>
        <v>'si'</v>
      </c>
      <c r="Z55">
        <v>53</v>
      </c>
      <c r="AA55" t="str">
        <f t="shared" si="14"/>
        <v/>
      </c>
      <c r="AB55" t="str">
        <f>IFERROR(IF(MATCH($AA53,$O:$O,0)&gt;0,CONCATENATE("nombre: '",INDEX($P:$P,MATCH($AA53,$O:$O,0)),"',"),0),"")</f>
        <v>nombre: 'Bolsa de regalos botellas ',</v>
      </c>
      <c r="AG55">
        <f>IF($D55="","",INDEX(CATEGORIAS!$A:$A,MATCH($D55,CATEGORIAS!$B:$B,0)))</f>
        <v>4</v>
      </c>
      <c r="AH55">
        <f>IF($E55="","",INDEX(SUBCATEGORIAS!$A:$A,MATCH($E55,SUBCATEGORIAS!$B:$B,0)))</f>
        <v>6</v>
      </c>
      <c r="AI55">
        <f t="shared" si="7"/>
        <v>53</v>
      </c>
      <c r="AK55" s="2" t="str">
        <f t="shared" si="12"/>
        <v>004</v>
      </c>
      <c r="AL55" t="str">
        <f t="shared" si="13"/>
        <v>006</v>
      </c>
      <c r="AM55" t="str">
        <f t="shared" si="8"/>
        <v>0053</v>
      </c>
      <c r="AN55" t="str">
        <f t="shared" si="9"/>
        <v>{ id_sku: '0040060053', id_articulo: '37', variacion: 'Matemáticas 2' },</v>
      </c>
    </row>
    <row r="56" spans="1:40" x14ac:dyDescent="0.25">
      <c r="A56">
        <f>IF(C56="","",MAX($A$2:A55)+1)</f>
        <v>54</v>
      </c>
      <c r="B56" s="3" t="str">
        <f>IF(C56="","",IF(COUNTIF($C$2:$C55,$C56)=0,MAX($B$2:$B55)+1,""))</f>
        <v/>
      </c>
      <c r="C56" t="s">
        <v>270</v>
      </c>
      <c r="D56" t="s">
        <v>34</v>
      </c>
      <c r="E56" t="s">
        <v>48</v>
      </c>
      <c r="H56" t="s">
        <v>238</v>
      </c>
      <c r="I56">
        <v>10000</v>
      </c>
      <c r="J56" t="s">
        <v>144</v>
      </c>
      <c r="K56" t="s">
        <v>139</v>
      </c>
      <c r="L56" s="3" t="str">
        <f t="shared" si="10"/>
        <v>Matemáticas 3</v>
      </c>
      <c r="M56" s="3" t="str">
        <f>IF(C56="","",IF(AND(C56&lt;&gt;"",D56&lt;&gt;"",E56&lt;&gt;"",I56&lt;&gt;"",L56&lt;&gt;"",J56&lt;&gt;"",IFERROR(MATCH(INDEX($B:$B,MATCH($C56,$C:$C,0)),IMAGENES!$B:$B,0),-1)&gt;0),"'si'","'no'"))</f>
        <v>'si'</v>
      </c>
      <c r="O56">
        <f t="shared" si="0"/>
        <v>54</v>
      </c>
      <c r="P56" t="str">
        <f t="shared" si="1"/>
        <v>Bolsa para prendas delicadas para lavadora</v>
      </c>
      <c r="Q56" t="str">
        <f t="shared" si="2"/>
        <v>Bolsa para prendas delicadas para lavadora</v>
      </c>
      <c r="R56">
        <f t="shared" si="3"/>
        <v>0</v>
      </c>
      <c r="S56" t="str">
        <f t="shared" si="4"/>
        <v>Hogar</v>
      </c>
      <c r="T56" t="str">
        <f t="shared" si="5"/>
        <v>Bolsa lavadora</v>
      </c>
      <c r="U56">
        <f>IF($S56="","",INDEX(CATEGORIAS!$A:$A,MATCH($S56,CATEGORIAS!$B:$B,0)))</f>
        <v>2</v>
      </c>
      <c r="V56">
        <f>IF($T56="","",INDEX(SUBCATEGORIAS!$A:$A,MATCH($T56,SUBCATEGORIAS!$B:$B,0)))</f>
        <v>25</v>
      </c>
      <c r="W56">
        <f t="shared" si="6"/>
        <v>1000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'37', variacion: 'Matemáticas 3' },</v>
      </c>
    </row>
    <row r="57" spans="1:40" x14ac:dyDescent="0.25">
      <c r="A57">
        <f>IF(C57="","",MAX($A$2:A56)+1)</f>
        <v>55</v>
      </c>
      <c r="B57" s="3" t="str">
        <f>IF(C57="","",IF(COUNTIF($C$2:$C56,$C57)=0,MAX($B$2:$B56)+1,""))</f>
        <v/>
      </c>
      <c r="C57" t="s">
        <v>270</v>
      </c>
      <c r="D57" t="s">
        <v>34</v>
      </c>
      <c r="E57" t="s">
        <v>48</v>
      </c>
      <c r="H57" t="s">
        <v>239</v>
      </c>
      <c r="I57">
        <v>10000</v>
      </c>
      <c r="J57" t="s">
        <v>144</v>
      </c>
      <c r="K57" t="s">
        <v>139</v>
      </c>
      <c r="L57" s="3" t="str">
        <f t="shared" si="10"/>
        <v>Matemáticas 4</v>
      </c>
      <c r="M57" s="3" t="str">
        <f>IF(C57="","",IF(AND(C57&lt;&gt;"",D57&lt;&gt;"",E57&lt;&gt;"",I57&lt;&gt;"",L57&lt;&gt;"",J57&lt;&gt;"",IFERROR(MATCH(INDEX($B:$B,MATCH($C57,$C:$C,0)),IMAGENES!$B:$B,0),-1)&gt;0),"'si'","'no'"))</f>
        <v>'si'</v>
      </c>
      <c r="O57">
        <f t="shared" si="0"/>
        <v>55</v>
      </c>
      <c r="P57" t="str">
        <f t="shared" si="1"/>
        <v>Cometa de Chile</v>
      </c>
      <c r="Q57" t="str">
        <f t="shared" si="2"/>
        <v>Cometa de Chile 120x60cm.</v>
      </c>
      <c r="R57">
        <f t="shared" si="3"/>
        <v>0</v>
      </c>
      <c r="S57" t="str">
        <f t="shared" si="4"/>
        <v>Actividades</v>
      </c>
      <c r="T57" t="str">
        <f t="shared" si="5"/>
        <v>Cometa</v>
      </c>
      <c r="U57">
        <f>IF($S57="","",INDEX(CATEGORIAS!$A:$A,MATCH($S57,CATEGORIAS!$B:$B,0)))</f>
        <v>6</v>
      </c>
      <c r="V57">
        <f>IF($T57="","",INDEX(SUBCATEGORIAS!$A:$A,MATCH($T57,SUBCATEGORIAS!$B:$B,0)))</f>
        <v>17</v>
      </c>
      <c r="W57">
        <f t="shared" si="6"/>
        <v>2000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'37', variacion: 'Matemáticas 4' },</v>
      </c>
    </row>
    <row r="58" spans="1:40" x14ac:dyDescent="0.25">
      <c r="A58">
        <f>IF(C58="","",MAX($A$2:A57)+1)</f>
        <v>56</v>
      </c>
      <c r="B58" s="3">
        <f>IF(C58="","",IF(COUNTIF($C$2:$C57,$C58)=0,MAX($B$2:$B57)+1,""))</f>
        <v>38</v>
      </c>
      <c r="C58" t="s">
        <v>271</v>
      </c>
      <c r="D58" t="s">
        <v>35</v>
      </c>
      <c r="E58" t="s">
        <v>251</v>
      </c>
      <c r="H58" t="s">
        <v>252</v>
      </c>
      <c r="I58">
        <v>8000</v>
      </c>
      <c r="J58" t="s">
        <v>257</v>
      </c>
      <c r="K58" t="s">
        <v>253</v>
      </c>
      <c r="L58" s="3" t="str">
        <f t="shared" si="10"/>
        <v>Colores surtidos</v>
      </c>
      <c r="M58" s="3" t="str">
        <f>IF(C58="","",IF(AND(C58&lt;&gt;"",D58&lt;&gt;"",E58&lt;&gt;"",I58&lt;&gt;"",L58&lt;&gt;"",J58&lt;&gt;"",IFERROR(MATCH(INDEX($B:$B,MATCH($C58,$C:$C,0)),IMAGENES!$B:$B,0),-1)&gt;0),"'si'","'no'"))</f>
        <v>'si'</v>
      </c>
      <c r="O58">
        <f t="shared" si="0"/>
        <v>56</v>
      </c>
      <c r="P58" t="str">
        <f t="shared" si="1"/>
        <v>Dispensador bolsas mascotas - verde</v>
      </c>
      <c r="Q58" t="str">
        <f t="shared" si="2"/>
        <v>Dispensador bolsas de desecho de mascotas + 2 rollos de bolsas (40 unidades en total)</v>
      </c>
      <c r="R58">
        <f t="shared" si="3"/>
        <v>0</v>
      </c>
      <c r="S58" t="str">
        <f t="shared" si="4"/>
        <v>Mascotas</v>
      </c>
      <c r="T58" t="str">
        <f t="shared" si="5"/>
        <v>Dispensador bolsas de mascotas</v>
      </c>
      <c r="U58">
        <f>IF($S58="","",INDEX(CATEGORIAS!$A:$A,MATCH($S58,CATEGORIAS!$B:$B,0)))</f>
        <v>5</v>
      </c>
      <c r="V58">
        <f>IF($T58="","",INDEX(SUBCATEGORIAS!$A:$A,MATCH($T58,SUBCATEGORIAS!$B:$B,0)))</f>
        <v>26</v>
      </c>
      <c r="W58">
        <f t="shared" si="6"/>
        <v>2000</v>
      </c>
      <c r="X58" t="str">
        <f t="shared" si="11"/>
        <v>'si'</v>
      </c>
      <c r="Z58">
        <v>56</v>
      </c>
      <c r="AA58" t="str">
        <f t="shared" si="14"/>
        <v/>
      </c>
      <c r="AB58" t="str">
        <f>IFERROR(IF(MATCH($AA53,$O:$O,0)&gt;0,CONCATENATE("id_categoria: '",INDEX($U:$U,MATCH($AA53,$O:$O,0)),"',"),0),"")</f>
        <v>id_categoria: '1',</v>
      </c>
      <c r="AG58">
        <f>IF($D58="","",INDEX(CATEGORIAS!$A:$A,MATCH($D58,CATEGORIAS!$B:$B,0)))</f>
        <v>2</v>
      </c>
      <c r="AH58">
        <f>IF($E58="","",INDEX(SUBCATEGORIAS!$A:$A,MATCH($E58,SUBCATEGORIAS!$B:$B,0)))</f>
        <v>21</v>
      </c>
      <c r="AI58">
        <f t="shared" si="7"/>
        <v>56</v>
      </c>
      <c r="AK58" s="2" t="str">
        <f t="shared" si="12"/>
        <v>002</v>
      </c>
      <c r="AL58" t="str">
        <f t="shared" si="13"/>
        <v>0021</v>
      </c>
      <c r="AM58" t="str">
        <f t="shared" si="8"/>
        <v>0056</v>
      </c>
      <c r="AN58" t="str">
        <f t="shared" si="9"/>
        <v>{ id_sku: '00200210056', id_articulo: '38', variacion: 'Colores surtidos' },</v>
      </c>
    </row>
    <row r="59" spans="1:40" x14ac:dyDescent="0.25">
      <c r="A59">
        <f>IF(C59="","",MAX($A$2:A58)+1)</f>
        <v>57</v>
      </c>
      <c r="B59" s="3">
        <f>IF(C59="","",IF(COUNTIF($C$2:$C58,$C59)=0,MAX($B$2:$B58)+1,""))</f>
        <v>39</v>
      </c>
      <c r="C59" t="s">
        <v>272</v>
      </c>
      <c r="D59" t="s">
        <v>200</v>
      </c>
      <c r="E59" t="s">
        <v>46</v>
      </c>
      <c r="H59" t="s">
        <v>274</v>
      </c>
      <c r="I59">
        <v>1000</v>
      </c>
      <c r="J59" t="s">
        <v>273</v>
      </c>
      <c r="K59" t="s">
        <v>311</v>
      </c>
      <c r="L59" s="3" t="str">
        <f t="shared" si="10"/>
        <v>Diseño 1</v>
      </c>
      <c r="M59" s="3" t="str">
        <f>IF(C59="","",IF(AND(C59&lt;&gt;"",D59&lt;&gt;"",E59&lt;&gt;"",I59&lt;&gt;"",L59&lt;&gt;"",J59&lt;&gt;"",IFERROR(MATCH(INDEX($B:$B,MATCH($C59,$C:$C,0)),IMAGENES!$B:$B,0),-1)&gt;0),"'si'","'no'"))</f>
        <v>'si'</v>
      </c>
      <c r="O59">
        <f t="shared" si="0"/>
        <v>57</v>
      </c>
      <c r="P59" t="str">
        <f t="shared" si="1"/>
        <v>Dispensador bolsas mascotas - rojo</v>
      </c>
      <c r="Q59" t="str">
        <f t="shared" si="2"/>
        <v>Dispensador bolsas de desecho de mascotas + 2 rollos de bolsas (40 unidades en total)</v>
      </c>
      <c r="R59">
        <f t="shared" si="3"/>
        <v>0</v>
      </c>
      <c r="S59" t="str">
        <f t="shared" si="4"/>
        <v>Mascotas</v>
      </c>
      <c r="T59" t="str">
        <f t="shared" si="5"/>
        <v>Dispensador bolsas de mascotas</v>
      </c>
      <c r="U59">
        <f>IF($S59="","",INDEX(CATEGORIAS!$A:$A,MATCH($S59,CATEGORIAS!$B:$B,0)))</f>
        <v>5</v>
      </c>
      <c r="V59">
        <f>IF($T59="","",INDEX(SUBCATEGORIAS!$A:$A,MATCH($T59,SUBCATEGORIAS!$B:$B,0)))</f>
        <v>26</v>
      </c>
      <c r="W59">
        <f t="shared" si="6"/>
        <v>2000</v>
      </c>
      <c r="X59" t="str">
        <f t="shared" si="11"/>
        <v>'si'</v>
      </c>
      <c r="Z59">
        <v>57</v>
      </c>
      <c r="AA59" t="str">
        <f t="shared" si="14"/>
        <v/>
      </c>
      <c r="AB59" t="str">
        <f>IFERROR(IF(MATCH($AA53,$O:$O,0)&gt;0,CONCATENATE("id_subcategoria: '",INDEX($V:$V,MATCH($AA53,$O:$O,0)),"',"),0),"")</f>
        <v>id_subcategoria: '4',</v>
      </c>
      <c r="AG59">
        <f>IF($D59="","",INDEX(CATEGORIAS!$A:$A,MATCH($D59,CATEGORIAS!$B:$B,0)))</f>
        <v>1</v>
      </c>
      <c r="AH59">
        <f>IF($E59="","",INDEX(SUBCATEGORIAS!$A:$A,MATCH($E59,SUBCATEGORIAS!$B:$B,0)))</f>
        <v>4</v>
      </c>
      <c r="AI59">
        <f t="shared" si="7"/>
        <v>57</v>
      </c>
      <c r="AK59" s="2" t="str">
        <f t="shared" si="12"/>
        <v>001</v>
      </c>
      <c r="AL59" t="str">
        <f t="shared" si="13"/>
        <v>004</v>
      </c>
      <c r="AM59" t="str">
        <f t="shared" si="8"/>
        <v>0057</v>
      </c>
      <c r="AN59" t="str">
        <f t="shared" si="9"/>
        <v>{ id_sku: '0010040057', id_articulo: '39', variacion: 'Diseño 1' },</v>
      </c>
    </row>
    <row r="60" spans="1:40" x14ac:dyDescent="0.25">
      <c r="A60">
        <f>IF(C60="","",MAX($A$2:A59)+1)</f>
        <v>58</v>
      </c>
      <c r="B60" s="3" t="str">
        <f>IF(C60="","",IF(COUNTIF($C$2:$C59,$C60)=0,MAX($B$2:$B59)+1,""))</f>
        <v/>
      </c>
      <c r="C60" t="s">
        <v>272</v>
      </c>
      <c r="D60" t="s">
        <v>200</v>
      </c>
      <c r="E60" t="s">
        <v>46</v>
      </c>
      <c r="H60" t="s">
        <v>275</v>
      </c>
      <c r="I60">
        <v>1000</v>
      </c>
      <c r="J60" t="s">
        <v>273</v>
      </c>
      <c r="K60" t="s">
        <v>311</v>
      </c>
      <c r="L60" s="3" t="str">
        <f t="shared" si="10"/>
        <v>Diseño 2</v>
      </c>
      <c r="M60" s="3" t="str">
        <f>IF(C60="","",IF(AND(C60&lt;&gt;"",D60&lt;&gt;"",E60&lt;&gt;"",I60&lt;&gt;"",L60&lt;&gt;"",J60&lt;&gt;"",IFERROR(MATCH(INDEX($B:$B,MATCH($C60,$C:$C,0)),IMAGENES!$B:$B,0),-1)&gt;0),"'si'","'no'"))</f>
        <v>'si'</v>
      </c>
      <c r="O60">
        <f t="shared" si="0"/>
        <v>58</v>
      </c>
      <c r="P60" t="str">
        <f t="shared" si="1"/>
        <v>Dispensador bolsas mascotas - negro</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5</v>
      </c>
      <c r="V60">
        <f>IF($T60="","",INDEX(SUBCATEGORIAS!$A:$A,MATCH($T60,SUBCATEGORIAS!$B:$B,0)))</f>
        <v>26</v>
      </c>
      <c r="W60">
        <f t="shared" si="6"/>
        <v>2000</v>
      </c>
      <c r="X60" t="str">
        <f t="shared" si="11"/>
        <v>'si'</v>
      </c>
      <c r="Z60">
        <v>58</v>
      </c>
      <c r="AA60" t="str">
        <f t="shared" si="14"/>
        <v/>
      </c>
      <c r="AB60" t="str">
        <f>IFERROR(IF(MATCH($AA53,$O:$O,0)&gt;0,CONCATENATE("precio: ",INDEX($W:$W,MATCH($AA53,$O:$O,0)),","),0),"")</f>
        <v>precio: 1500,</v>
      </c>
      <c r="AG60">
        <f>IF($D60="","",INDEX(CATEGORIAS!$A:$A,MATCH($D60,CATEGORIAS!$B:$B,0)))</f>
        <v>1</v>
      </c>
      <c r="AH60">
        <f>IF($E60="","",INDEX(SUBCATEGORIAS!$A:$A,MATCH($E60,SUBCATEGORIAS!$B:$B,0)))</f>
        <v>4</v>
      </c>
      <c r="AI60">
        <f t="shared" si="7"/>
        <v>58</v>
      </c>
      <c r="AK60" s="2" t="str">
        <f t="shared" si="12"/>
        <v>001</v>
      </c>
      <c r="AL60" t="str">
        <f t="shared" si="13"/>
        <v>004</v>
      </c>
      <c r="AM60" t="str">
        <f t="shared" si="8"/>
        <v>0058</v>
      </c>
      <c r="AN60" t="str">
        <f t="shared" si="9"/>
        <v>{ id_sku: '0010040058', id_articulo: '39', variacion: 'Diseño 2' },</v>
      </c>
    </row>
    <row r="61" spans="1:40" x14ac:dyDescent="0.25">
      <c r="A61">
        <f>IF(C61="","",MAX($A$2:A60)+1)</f>
        <v>59</v>
      </c>
      <c r="B61" s="3" t="str">
        <f>IF(C61="","",IF(COUNTIF($C$2:$C60,$C61)=0,MAX($B$2:$B60)+1,""))</f>
        <v/>
      </c>
      <c r="C61" t="s">
        <v>272</v>
      </c>
      <c r="D61" t="s">
        <v>200</v>
      </c>
      <c r="E61" t="s">
        <v>46</v>
      </c>
      <c r="H61" t="s">
        <v>276</v>
      </c>
      <c r="I61">
        <v>1000</v>
      </c>
      <c r="J61" t="s">
        <v>273</v>
      </c>
      <c r="K61" t="s">
        <v>311</v>
      </c>
      <c r="L61" s="3" t="str">
        <f t="shared" si="10"/>
        <v>Diseño 3</v>
      </c>
      <c r="M61" s="3" t="str">
        <f>IF(C61="","",IF(AND(C61&lt;&gt;"",D61&lt;&gt;"",E61&lt;&gt;"",I61&lt;&gt;"",L61&lt;&gt;"",J61&lt;&gt;"",IFERROR(MATCH(INDEX($B:$B,MATCH($C61,$C:$C,0)),IMAGENES!$B:$B,0),-1)&gt;0),"'si'","'no'"))</f>
        <v>'si'</v>
      </c>
      <c r="O61">
        <f t="shared" si="0"/>
        <v>59</v>
      </c>
      <c r="P61" t="str">
        <f t="shared" si="1"/>
        <v>App Monitor de Tareas - para profesores y jefes de área</v>
      </c>
      <c r="Q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1" t="str">
        <f t="shared" si="3"/>
        <v>**Esta aplicación esta diseñada exclusivamente para Windows y Microsoft Excel 10 en adelante. Incluye 2 licencias de uso, las cuales permiten utilizar la planilla en hasta 2 dispositivos.**</v>
      </c>
      <c r="S61" t="str">
        <f t="shared" si="4"/>
        <v>Digital</v>
      </c>
      <c r="T61" t="str">
        <f t="shared" si="5"/>
        <v>Planilla excel</v>
      </c>
      <c r="U61">
        <f>IF($S61="","",INDEX(CATEGORIAS!$A:$A,MATCH($S61,CATEGORIAS!$B:$B,0)))</f>
        <v>3</v>
      </c>
      <c r="V61">
        <f>IF($T61="","",INDEX(SUBCATEGORIAS!$A:$A,MATCH($T61,SUBCATEGORIAS!$B:$B,0)))</f>
        <v>27</v>
      </c>
      <c r="W61">
        <f t="shared" si="6"/>
        <v>8000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'39', variacion: 'Diseño 3' },</v>
      </c>
    </row>
    <row r="62" spans="1:40" x14ac:dyDescent="0.25">
      <c r="A62">
        <f>IF(C62="","",MAX($A$2:A61)+1)</f>
        <v>60</v>
      </c>
      <c r="B62" s="3" t="str">
        <f>IF(C62="","",IF(COUNTIF($C$2:$C61,$C62)=0,MAX($B$2:$B61)+1,""))</f>
        <v/>
      </c>
      <c r="C62" t="s">
        <v>272</v>
      </c>
      <c r="D62" t="s">
        <v>200</v>
      </c>
      <c r="E62" t="s">
        <v>46</v>
      </c>
      <c r="H62" t="s">
        <v>277</v>
      </c>
      <c r="I62">
        <v>1000</v>
      </c>
      <c r="J62" t="s">
        <v>273</v>
      </c>
      <c r="K62" t="s">
        <v>311</v>
      </c>
      <c r="L62" s="3" t="str">
        <f t="shared" si="10"/>
        <v>Diseño 4</v>
      </c>
      <c r="M62" s="3" t="str">
        <f>IF(C62="","",IF(AND(C62&lt;&gt;"",D62&lt;&gt;"",E62&lt;&gt;"",I62&lt;&gt;"",L62&lt;&gt;"",J62&lt;&gt;"",IFERROR(MATCH(INDEX($B:$B,MATCH($C62,$C:$C,0)),IMAGENES!$B:$B,0),-1)&gt;0),"'si'","'no'"))</f>
        <v>'si'</v>
      </c>
      <c r="O62">
        <f t="shared" si="0"/>
        <v>60</v>
      </c>
      <c r="P62" t="str">
        <f t="shared" si="1"/>
        <v>Aceite Aromático Lavanda Krishna 15 ml</v>
      </c>
      <c r="Q62" t="str">
        <f t="shared" si="2"/>
        <v>Fragancia relajante y calmante.</v>
      </c>
      <c r="R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2" t="str">
        <f t="shared" si="4"/>
        <v>Hogar</v>
      </c>
      <c r="T62" t="str">
        <f t="shared" si="5"/>
        <v>Aromaterapia</v>
      </c>
      <c r="U62">
        <f>IF($S62="","",INDEX(CATEGORIAS!$A:$A,MATCH($S62,CATEGORIAS!$B:$B,0)))</f>
        <v>2</v>
      </c>
      <c r="V62">
        <f>IF($T62="","",INDEX(SUBCATEGORIAS!$A:$A,MATCH($T62,SUBCATEGORIAS!$B:$B,0)))</f>
        <v>28</v>
      </c>
      <c r="W62">
        <f t="shared" si="6"/>
        <v>3000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'39', variacion: 'Diseño 4' },</v>
      </c>
    </row>
    <row r="63" spans="1:40" x14ac:dyDescent="0.25">
      <c r="A63">
        <f>IF(C63="","",MAX($A$2:A62)+1)</f>
        <v>61</v>
      </c>
      <c r="B63" s="3" t="str">
        <f>IF(C63="","",IF(COUNTIF($C$2:$C62,$C63)=0,MAX($B$2:$B62)+1,""))</f>
        <v/>
      </c>
      <c r="C63" t="s">
        <v>272</v>
      </c>
      <c r="D63" t="s">
        <v>200</v>
      </c>
      <c r="E63" t="s">
        <v>46</v>
      </c>
      <c r="H63" t="s">
        <v>278</v>
      </c>
      <c r="I63">
        <v>1000</v>
      </c>
      <c r="J63" t="s">
        <v>273</v>
      </c>
      <c r="K63" t="s">
        <v>311</v>
      </c>
      <c r="L63" s="3" t="str">
        <f t="shared" si="10"/>
        <v>Diseño 5</v>
      </c>
      <c r="M63" s="3" t="str">
        <f>IF(C63="","",IF(AND(C63&lt;&gt;"",D63&lt;&gt;"",E63&lt;&gt;"",I63&lt;&gt;"",L63&lt;&gt;"",J63&lt;&gt;"",IFERROR(MATCH(INDEX($B:$B,MATCH($C63,$C:$C,0)),IMAGENES!$B:$B,0),-1)&gt;0),"'si'","'no'"))</f>
        <v>'si'</v>
      </c>
      <c r="O63">
        <f t="shared" si="0"/>
        <v>61</v>
      </c>
      <c r="P63" t="str">
        <f t="shared" si="1"/>
        <v>Aceite Aromático Manzana Canela Clavo Krishna 15 ml</v>
      </c>
      <c r="Q63" t="str">
        <f t="shared" si="2"/>
        <v>Fragancia relajante y calmante.</v>
      </c>
      <c r="R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3" t="str">
        <f t="shared" si="4"/>
        <v>Hogar</v>
      </c>
      <c r="T63" t="str">
        <f t="shared" si="5"/>
        <v>Aromaterapia</v>
      </c>
      <c r="U63">
        <f>IF($S63="","",INDEX(CATEGORIAS!$A:$A,MATCH($S63,CATEGORIAS!$B:$B,0)))</f>
        <v>2</v>
      </c>
      <c r="V63">
        <f>IF($T63="","",INDEX(SUBCATEGORIAS!$A:$A,MATCH($T63,SUBCATEGORIAS!$B:$B,0)))</f>
        <v>28</v>
      </c>
      <c r="W63">
        <f t="shared" si="6"/>
        <v>3000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'39', variacion: 'Diseño 5' },</v>
      </c>
    </row>
    <row r="64" spans="1:40" x14ac:dyDescent="0.25">
      <c r="A64">
        <f>IF(C64="","",MAX($A$2:A63)+1)</f>
        <v>62</v>
      </c>
      <c r="B64" s="3" t="str">
        <f>IF(C64="","",IF(COUNTIF($C$2:$C63,$C64)=0,MAX($B$2:$B63)+1,""))</f>
        <v/>
      </c>
      <c r="C64" t="s">
        <v>272</v>
      </c>
      <c r="D64" t="s">
        <v>200</v>
      </c>
      <c r="E64" t="s">
        <v>46</v>
      </c>
      <c r="H64" t="s">
        <v>279</v>
      </c>
      <c r="I64">
        <v>1000</v>
      </c>
      <c r="J64" t="s">
        <v>273</v>
      </c>
      <c r="K64" t="s">
        <v>311</v>
      </c>
      <c r="L64" s="3" t="str">
        <f t="shared" si="10"/>
        <v>Diseño 6</v>
      </c>
      <c r="M64" s="3" t="str">
        <f>IF(C64="","",IF(AND(C64&lt;&gt;"",D64&lt;&gt;"",E64&lt;&gt;"",I64&lt;&gt;"",L64&lt;&gt;"",J64&lt;&gt;"",IFERROR(MATCH(INDEX($B:$B,MATCH($C64,$C:$C,0)),IMAGENES!$B:$B,0),-1)&gt;0),"'si'","'no'"))</f>
        <v>'si'</v>
      </c>
      <c r="O64">
        <f t="shared" si="0"/>
        <v>62</v>
      </c>
      <c r="P64" t="str">
        <f t="shared" si="1"/>
        <v>Aceite Aromático Canela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28</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'39', variacion: 'Diseño 6' },</v>
      </c>
    </row>
    <row r="65" spans="1:40" x14ac:dyDescent="0.25">
      <c r="A65">
        <f>IF(C65="","",MAX($A$2:A64)+1)</f>
        <v>63</v>
      </c>
      <c r="B65" s="3" t="str">
        <f>IF(C65="","",IF(COUNTIF($C$2:$C64,$C65)=0,MAX($B$2:$B64)+1,""))</f>
        <v/>
      </c>
      <c r="C65" t="s">
        <v>272</v>
      </c>
      <c r="D65" t="s">
        <v>200</v>
      </c>
      <c r="E65" t="s">
        <v>46</v>
      </c>
      <c r="H65" t="s">
        <v>280</v>
      </c>
      <c r="I65">
        <v>1000</v>
      </c>
      <c r="J65" t="s">
        <v>273</v>
      </c>
      <c r="K65" t="s">
        <v>311</v>
      </c>
      <c r="L65" s="3" t="str">
        <f t="shared" si="10"/>
        <v>Diseño 7</v>
      </c>
      <c r="M65" s="3" t="str">
        <f>IF(C65="","",IF(AND(C65&lt;&gt;"",D65&lt;&gt;"",E65&lt;&gt;"",I65&lt;&gt;"",L65&lt;&gt;"",J65&lt;&gt;"",IFERROR(MATCH(INDEX($B:$B,MATCH($C65,$C:$C,0)),IMAGENES!$B:$B,0),-1)&gt;0),"'si'","'no'"))</f>
        <v>'si'</v>
      </c>
      <c r="O65">
        <f t="shared" si="0"/>
        <v>63</v>
      </c>
      <c r="P65" t="str">
        <f t="shared" si="1"/>
        <v>Aceite Aromático Melisa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28</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'39', variacion: 'Diseño 7' },</v>
      </c>
    </row>
    <row r="66" spans="1:40" x14ac:dyDescent="0.25">
      <c r="A66">
        <f>IF(C66="","",MAX($A$2:A65)+1)</f>
        <v>64</v>
      </c>
      <c r="B66" s="3" t="str">
        <f>IF(C66="","",IF(COUNTIF($C$2:$C65,$C66)=0,MAX($B$2:$B65)+1,""))</f>
        <v/>
      </c>
      <c r="C66" t="s">
        <v>272</v>
      </c>
      <c r="D66" t="s">
        <v>200</v>
      </c>
      <c r="E66" t="s">
        <v>46</v>
      </c>
      <c r="H66" t="s">
        <v>281</v>
      </c>
      <c r="I66">
        <v>1000</v>
      </c>
      <c r="J66" t="s">
        <v>273</v>
      </c>
      <c r="K66" t="s">
        <v>311</v>
      </c>
      <c r="L66" s="3" t="str">
        <f t="shared" si="10"/>
        <v>Diseño 8</v>
      </c>
      <c r="M66" s="3" t="str">
        <f>IF(C66="","",IF(AND(C66&lt;&gt;"",D66&lt;&gt;"",E66&lt;&gt;"",I66&lt;&gt;"",L66&lt;&gt;"",J66&lt;&gt;"",IFERROR(MATCH(INDEX($B:$B,MATCH($C66,$C:$C,0)),IMAGENES!$B:$B,0),-1)&gt;0),"'si'","'no'"))</f>
        <v>'si'</v>
      </c>
      <c r="O66">
        <f t="shared" si="0"/>
        <v>64</v>
      </c>
      <c r="P66" t="str">
        <f t="shared" si="1"/>
        <v>Aromatizador Lavanda Con Gatillo 350 ml</v>
      </c>
      <c r="Q66" t="str">
        <f t="shared" si="2"/>
        <v>Aromatizador de ambientes líquido.</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28</v>
      </c>
      <c r="W66">
        <f t="shared" si="6"/>
        <v>9990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'39', variacion: 'Diseño 8' },</v>
      </c>
    </row>
    <row r="67" spans="1:40" x14ac:dyDescent="0.25">
      <c r="A67">
        <f>IF(C67="","",MAX($A$2:A66)+1)</f>
        <v>65</v>
      </c>
      <c r="B67" s="3">
        <f>IF(C67="","",IF(COUNTIF($C$2:$C66,$C67)=0,MAX($B$2:$B66)+1,""))</f>
        <v>40</v>
      </c>
      <c r="C67" t="s">
        <v>282</v>
      </c>
      <c r="D67" t="s">
        <v>200</v>
      </c>
      <c r="E67" t="s">
        <v>46</v>
      </c>
      <c r="H67" t="s">
        <v>274</v>
      </c>
      <c r="I67">
        <v>1500</v>
      </c>
      <c r="J67" t="s">
        <v>283</v>
      </c>
      <c r="K67" t="s">
        <v>311</v>
      </c>
      <c r="L67" s="3" t="str">
        <f t="shared" si="10"/>
        <v>Diseño 1</v>
      </c>
      <c r="M67" s="3" t="str">
        <f>IF(C67="","",IF(AND(C67&lt;&gt;"",D67&lt;&gt;"",E67&lt;&gt;"",I67&lt;&gt;"",L67&lt;&gt;"",J67&lt;&gt;"",IFERROR(MATCH(INDEX($B:$B,MATCH($C67,$C:$C,0)),IMAGENES!$B:$B,0),-1)&gt;0),"'si'","'no'"))</f>
        <v>'si'</v>
      </c>
      <c r="O67">
        <f t="shared" ref="O67:O130" si="15">IFERROR(INDEX($B:$B,MATCH($A67,$B:$B,0)),"")</f>
        <v>65</v>
      </c>
      <c r="P67" t="str">
        <f t="shared" ref="P67:P130" si="16">IF($O67="","",INDEX($C:$C,MATCH($O67,$B:$B,0)))</f>
        <v>Aromatizador Verbena Con Gatillo 350 ml</v>
      </c>
      <c r="Q67" t="str">
        <f t="shared" ref="Q67:Q130" si="17">IF($O67="","",INDEX($J:$J,MATCH($O67,$B:$B,0)))</f>
        <v>Aromatizador de ambientes líquido.</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28</v>
      </c>
      <c r="W67">
        <f t="shared" ref="W67:W130" si="21">IF($O67="","",INDEX($I:$I,MATCH($O67,$B:$B,0)))</f>
        <v>9990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'40', variacion: 'Diseño 1' },</v>
      </c>
    </row>
    <row r="68" spans="1:40" x14ac:dyDescent="0.25">
      <c r="A68">
        <f>IF(C68="","",MAX($A$2:A67)+1)</f>
        <v>66</v>
      </c>
      <c r="B68" s="3" t="str">
        <f>IF(C68="","",IF(COUNTIF($C$2:$C67,$C68)=0,MAX($B$2:$B67)+1,""))</f>
        <v/>
      </c>
      <c r="C68" t="s">
        <v>282</v>
      </c>
      <c r="D68" t="s">
        <v>200</v>
      </c>
      <c r="E68" t="s">
        <v>46</v>
      </c>
      <c r="H68" t="s">
        <v>275</v>
      </c>
      <c r="I68">
        <v>1500</v>
      </c>
      <c r="J68" t="s">
        <v>283</v>
      </c>
      <c r="K68" t="s">
        <v>311</v>
      </c>
      <c r="L68" s="3" t="str">
        <f t="shared" ref="L68:L131" si="25">_xlfn.TEXTJOIN(" - ",TRUE,F68:H68)</f>
        <v>Diseño 2</v>
      </c>
      <c r="M68" s="3" t="str">
        <f>IF(C68="","",IF(AND(C68&lt;&gt;"",D68&lt;&gt;"",E68&lt;&gt;"",I68&lt;&gt;"",L68&lt;&gt;"",J68&lt;&gt;"",IFERROR(MATCH(INDEX($B:$B,MATCH($C68,$C:$C,0)),IMAGENES!$B:$B,0),-1)&gt;0),"'si'","'no'"))</f>
        <v>'si'</v>
      </c>
      <c r="O68">
        <f t="shared" si="15"/>
        <v>66</v>
      </c>
      <c r="P68" t="str">
        <f t="shared" si="16"/>
        <v>Aromatizador Manzana Canela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28</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'40', variacion: 'Diseño 2' },</v>
      </c>
    </row>
    <row r="69" spans="1:40" x14ac:dyDescent="0.25">
      <c r="A69">
        <f>IF(C69="","",MAX($A$2:A68)+1)</f>
        <v>67</v>
      </c>
      <c r="B69" s="3">
        <f>IF(C69="","",IF(COUNTIF($C$2:$C68,$C69)=0,MAX($B$2:$B68)+1,""))</f>
        <v>41</v>
      </c>
      <c r="C69" t="s">
        <v>284</v>
      </c>
      <c r="D69" t="s">
        <v>200</v>
      </c>
      <c r="E69" t="s">
        <v>46</v>
      </c>
      <c r="H69" t="s">
        <v>274</v>
      </c>
      <c r="I69">
        <v>1500</v>
      </c>
      <c r="J69" t="s">
        <v>285</v>
      </c>
      <c r="K69" t="s">
        <v>311</v>
      </c>
      <c r="L69" s="3" t="str">
        <f t="shared" si="25"/>
        <v>Diseño 1</v>
      </c>
      <c r="M69" s="3" t="str">
        <f>IF(C69="","",IF(AND(C69&lt;&gt;"",D69&lt;&gt;"",E69&lt;&gt;"",I69&lt;&gt;"",L69&lt;&gt;"",J69&lt;&gt;"",IFERROR(MATCH(INDEX($B:$B,MATCH($C69,$C:$C,0)),IMAGENES!$B:$B,0),-1)&gt;0),"'si'","'no'"))</f>
        <v>'si'</v>
      </c>
      <c r="O69">
        <f t="shared" si="15"/>
        <v>67</v>
      </c>
      <c r="P69" t="str">
        <f t="shared" si="16"/>
        <v>Cometa de mariposa</v>
      </c>
      <c r="Q69" t="str">
        <f t="shared" si="17"/>
        <v>Cometa de mariposa, 78x76cm.</v>
      </c>
      <c r="R69">
        <f t="shared" si="18"/>
        <v>0</v>
      </c>
      <c r="S69" t="str">
        <f t="shared" si="19"/>
        <v>Actividades</v>
      </c>
      <c r="T69" t="str">
        <f t="shared" si="20"/>
        <v>Cometa</v>
      </c>
      <c r="U69">
        <f>IF($S69="","",INDEX(CATEGORIAS!$A:$A,MATCH($S69,CATEGORIAS!$B:$B,0)))</f>
        <v>6</v>
      </c>
      <c r="V69">
        <f>IF($T69="","",INDEX(SUBCATEGORIAS!$A:$A,MATCH($T69,SUBCATEGORIAS!$B:$B,0)))</f>
        <v>17</v>
      </c>
      <c r="W69">
        <f t="shared" si="21"/>
        <v>1500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'41', variacion: 'Diseño 1' },</v>
      </c>
    </row>
    <row r="70" spans="1:40" x14ac:dyDescent="0.25">
      <c r="A70">
        <f>IF(C70="","",MAX($A$2:A69)+1)</f>
        <v>68</v>
      </c>
      <c r="B70" s="3" t="str">
        <f>IF(C70="","",IF(COUNTIF($C$2:$C69,$C70)=0,MAX($B$2:$B69)+1,""))</f>
        <v/>
      </c>
      <c r="C70" t="s">
        <v>284</v>
      </c>
      <c r="D70" t="s">
        <v>200</v>
      </c>
      <c r="E70" t="s">
        <v>46</v>
      </c>
      <c r="H70" t="s">
        <v>275</v>
      </c>
      <c r="I70">
        <v>1500</v>
      </c>
      <c r="J70" t="s">
        <v>285</v>
      </c>
      <c r="K70" t="s">
        <v>311</v>
      </c>
      <c r="L70" s="3" t="str">
        <f t="shared" si="25"/>
        <v>Diseño 2</v>
      </c>
      <c r="M70" s="3" t="str">
        <f>IF(C70="","",IF(AND(C70&lt;&gt;"",D70&lt;&gt;"",E70&lt;&gt;"",I70&lt;&gt;"",L70&lt;&gt;"",J70&lt;&gt;"",IFERROR(MATCH(INDEX($B:$B,MATCH($C70,$C:$C,0)),IMAGENES!$B:$B,0),-1)&gt;0),"'si'","'no'"))</f>
        <v>'si'</v>
      </c>
      <c r="O70">
        <f t="shared" si="15"/>
        <v>68</v>
      </c>
      <c r="P70" t="str">
        <f t="shared" si="16"/>
        <v>Stickers - Álbum de stickers (Motarro)</v>
      </c>
      <c r="Q70" t="str">
        <f t="shared" si="17"/>
        <v>Álbum de stickers (Motarro) motivo de niña</v>
      </c>
      <c r="R70">
        <f t="shared" si="18"/>
        <v>0</v>
      </c>
      <c r="S70" t="str">
        <f t="shared" si="19"/>
        <v>Librería y papelería</v>
      </c>
      <c r="T70" t="str">
        <f t="shared" si="20"/>
        <v>Stickers</v>
      </c>
      <c r="U70">
        <f>IF($S70="","",INDEX(CATEGORIAS!$A:$A,MATCH($S70,CATEGORIAS!$B:$B,0)))</f>
        <v>1</v>
      </c>
      <c r="V70">
        <f>IF($T70="","",INDEX(SUBCATEGORIAS!$A:$A,MATCH($T70,SUBCATEGORIAS!$B:$B,0)))</f>
        <v>13</v>
      </c>
      <c r="W70">
        <f t="shared" si="21"/>
        <v>2000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'41', variacion: 'Diseño 2' },</v>
      </c>
    </row>
    <row r="71" spans="1:40" x14ac:dyDescent="0.25">
      <c r="A71">
        <f>IF(C71="","",MAX($A$2:A70)+1)</f>
        <v>69</v>
      </c>
      <c r="B71" s="3" t="str">
        <f>IF(C71="","",IF(COUNTIF($C$2:$C70,$C71)=0,MAX($B$2:$B70)+1,""))</f>
        <v/>
      </c>
      <c r="C71" t="s">
        <v>284</v>
      </c>
      <c r="D71" t="s">
        <v>200</v>
      </c>
      <c r="E71" t="s">
        <v>46</v>
      </c>
      <c r="H71" t="s">
        <v>276</v>
      </c>
      <c r="I71">
        <v>1500</v>
      </c>
      <c r="J71" t="s">
        <v>285</v>
      </c>
      <c r="K71" t="s">
        <v>311</v>
      </c>
      <c r="L71" s="3" t="str">
        <f t="shared" si="25"/>
        <v>Diseño 3</v>
      </c>
      <c r="M71" s="3" t="str">
        <f>IF(C71="","",IF(AND(C71&lt;&gt;"",D71&lt;&gt;"",E71&lt;&gt;"",I71&lt;&gt;"",L71&lt;&gt;"",J71&lt;&gt;"",IFERROR(MATCH(INDEX($B:$B,MATCH($C71,$C:$C,0)),IMAGENES!$B:$B,0),-1)&gt;0),"'si'","'no'"))</f>
        <v>'si'</v>
      </c>
      <c r="O71">
        <f t="shared" si="15"/>
        <v>69</v>
      </c>
      <c r="P71" t="str">
        <f t="shared" si="16"/>
        <v>Stickers - Block de stickers (Motarro)</v>
      </c>
      <c r="Q71" t="str">
        <f t="shared" si="17"/>
        <v>Stickers - Block de stickers (Motarro) motivo de animalitos</v>
      </c>
      <c r="R71">
        <f t="shared" si="18"/>
        <v>0</v>
      </c>
      <c r="S71" t="str">
        <f t="shared" si="19"/>
        <v>Librería y papelería</v>
      </c>
      <c r="T71" t="str">
        <f t="shared" si="20"/>
        <v>Stickers</v>
      </c>
      <c r="U71">
        <f>IF($S71="","",INDEX(CATEGORIAS!$A:$A,MATCH($S71,CATEGORIAS!$B:$B,0)))</f>
        <v>1</v>
      </c>
      <c r="V71">
        <f>IF($T71="","",INDEX(SUBCATEGORIAS!$A:$A,MATCH($T71,SUBCATEGORIAS!$B:$B,0)))</f>
        <v>13</v>
      </c>
      <c r="W71">
        <f t="shared" si="21"/>
        <v>2000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'41', variacion: 'Diseño 3' },</v>
      </c>
    </row>
    <row r="72" spans="1:40" x14ac:dyDescent="0.25">
      <c r="A72">
        <f>IF(C72="","",MAX($A$2:A71)+1)</f>
        <v>70</v>
      </c>
      <c r="B72" s="3" t="str">
        <f>IF(C72="","",IF(COUNTIF($C$2:$C71,$C72)=0,MAX($B$2:$B71)+1,""))</f>
        <v/>
      </c>
      <c r="C72" t="s">
        <v>284</v>
      </c>
      <c r="D72" t="s">
        <v>200</v>
      </c>
      <c r="E72" t="s">
        <v>46</v>
      </c>
      <c r="H72" t="s">
        <v>277</v>
      </c>
      <c r="I72">
        <v>1500</v>
      </c>
      <c r="J72" t="s">
        <v>285</v>
      </c>
      <c r="K72" t="s">
        <v>311</v>
      </c>
      <c r="L72" s="3" t="str">
        <f t="shared" si="25"/>
        <v>Diseño 4</v>
      </c>
      <c r="M72" s="3" t="str">
        <f>IF(C72="","",IF(AND(C72&lt;&gt;"",D72&lt;&gt;"",E72&lt;&gt;"",I72&lt;&gt;"",L72&lt;&gt;"",J72&lt;&gt;"",IFERROR(MATCH(INDEX($B:$B,MATCH($C72,$C:$C,0)),IMAGENES!$B:$B,0),-1)&gt;0),"'si'","'no'"))</f>
        <v>'si'</v>
      </c>
      <c r="O72">
        <f t="shared" si="15"/>
        <v>70</v>
      </c>
      <c r="P72" t="str">
        <f t="shared" si="16"/>
        <v>Vela Flotante Te-Light x 25 u</v>
      </c>
      <c r="Q72" t="str">
        <f t="shared" si="17"/>
        <v>Paquete de velas flotantes, especiales para difusores o para uso en agua, sirve también para decoración y difusores de cerámica. Medidas: 1 cm de alto x 3,5 cm de diámetro. Vela Flotante Duración 2,5 - 3 horas garantizado</v>
      </c>
      <c r="R72">
        <f t="shared" si="18"/>
        <v>0</v>
      </c>
      <c r="S72" t="str">
        <f t="shared" si="19"/>
        <v>Hogar</v>
      </c>
      <c r="T72" t="str">
        <f t="shared" si="20"/>
        <v>Aromaterapia</v>
      </c>
      <c r="U72">
        <f>IF($S72="","",INDEX(CATEGORIAS!$A:$A,MATCH($S72,CATEGORIAS!$B:$B,0)))</f>
        <v>2</v>
      </c>
      <c r="V72">
        <f>IF($T72="","",INDEX(SUBCATEGORIAS!$A:$A,MATCH($T72,SUBCATEGORIAS!$B:$B,0)))</f>
        <v>28</v>
      </c>
      <c r="W72">
        <f t="shared" si="21"/>
        <v>3500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'41', variacion: 'Diseño 4' },</v>
      </c>
    </row>
    <row r="73" spans="1:40" x14ac:dyDescent="0.25">
      <c r="A73">
        <f>IF(C73="","",MAX($A$2:A72)+1)</f>
        <v>71</v>
      </c>
      <c r="B73" s="3">
        <f>IF(C73="","",IF(COUNTIF($C$2:$C72,$C73)=0,MAX($B$2:$B72)+1,""))</f>
        <v>42</v>
      </c>
      <c r="C73" t="s">
        <v>286</v>
      </c>
      <c r="D73" t="s">
        <v>200</v>
      </c>
      <c r="E73" t="s">
        <v>46</v>
      </c>
      <c r="H73" t="s">
        <v>274</v>
      </c>
      <c r="I73">
        <v>1300</v>
      </c>
      <c r="J73" t="s">
        <v>287</v>
      </c>
      <c r="K73" t="s">
        <v>311</v>
      </c>
      <c r="L73" s="3" t="str">
        <f t="shared" si="25"/>
        <v>Diseño 1</v>
      </c>
      <c r="M73" s="3" t="str">
        <f>IF(C73="","",IF(AND(C73&lt;&gt;"",D73&lt;&gt;"",E73&lt;&gt;"",I73&lt;&gt;"",L73&lt;&gt;"",J73&lt;&gt;"",IFERROR(MATCH(INDEX($B:$B,MATCH($C73,$C:$C,0)),IMAGENES!$B:$B,0),-1)&gt;0),"'si'","'no'"))</f>
        <v>'si'</v>
      </c>
      <c r="O73">
        <f t="shared" si="15"/>
        <v>71</v>
      </c>
      <c r="P73" t="str">
        <f t="shared" si="16"/>
        <v>Incienso Alaukik - Purify The House</v>
      </c>
      <c r="Q73"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3">
        <f t="shared" si="18"/>
        <v>0</v>
      </c>
      <c r="S73" t="str">
        <f t="shared" si="19"/>
        <v>Hogar</v>
      </c>
      <c r="T73" t="str">
        <f t="shared" si="20"/>
        <v>Aromaterapia</v>
      </c>
      <c r="U73">
        <f>IF($S73="","",INDEX(CATEGORIAS!$A:$A,MATCH($S73,CATEGORIAS!$B:$B,0)))</f>
        <v>2</v>
      </c>
      <c r="V73">
        <f>IF($T73="","",INDEX(SUBCATEGORIAS!$A:$A,MATCH($T73,SUBCATEGORIAS!$B:$B,0)))</f>
        <v>28</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'42', variacion: 'Diseño 1' },</v>
      </c>
    </row>
    <row r="74" spans="1:40" x14ac:dyDescent="0.25">
      <c r="A74">
        <f>IF(C74="","",MAX($A$2:A73)+1)</f>
        <v>72</v>
      </c>
      <c r="B74" s="3" t="str">
        <f>IF(C74="","",IF(COUNTIF($C$2:$C73,$C74)=0,MAX($B$2:$B73)+1,""))</f>
        <v/>
      </c>
      <c r="C74" t="s">
        <v>286</v>
      </c>
      <c r="D74" t="s">
        <v>200</v>
      </c>
      <c r="E74" t="s">
        <v>46</v>
      </c>
      <c r="H74" t="s">
        <v>275</v>
      </c>
      <c r="I74">
        <v>1300</v>
      </c>
      <c r="J74" t="s">
        <v>287</v>
      </c>
      <c r="K74" t="s">
        <v>311</v>
      </c>
      <c r="L74" s="3" t="str">
        <f t="shared" si="25"/>
        <v>Diseño 2</v>
      </c>
      <c r="M74" s="3" t="str">
        <f>IF(C74="","",IF(AND(C74&lt;&gt;"",D74&lt;&gt;"",E74&lt;&gt;"",I74&lt;&gt;"",L74&lt;&gt;"",J74&lt;&gt;"",IFERROR(MATCH(INDEX($B:$B,MATCH($C74,$C:$C,0)),IMAGENES!$B:$B,0),-1)&gt;0),"'si'","'no'"))</f>
        <v>'si'</v>
      </c>
      <c r="O74">
        <f t="shared" si="15"/>
        <v>72</v>
      </c>
      <c r="P74" t="str">
        <f t="shared" si="16"/>
        <v>Incienso Alaukik - Jasmín</v>
      </c>
      <c r="Q74"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4">
        <f t="shared" si="18"/>
        <v>0</v>
      </c>
      <c r="S74" t="str">
        <f t="shared" si="19"/>
        <v>Hogar</v>
      </c>
      <c r="T74" t="str">
        <f t="shared" si="20"/>
        <v>Aromaterapia</v>
      </c>
      <c r="U74">
        <f>IF($S74="","",INDEX(CATEGORIAS!$A:$A,MATCH($S74,CATEGORIAS!$B:$B,0)))</f>
        <v>2</v>
      </c>
      <c r="V74">
        <f>IF($T74="","",INDEX(SUBCATEGORIAS!$A:$A,MATCH($T74,SUBCATEGORIAS!$B:$B,0)))</f>
        <v>28</v>
      </c>
      <c r="W74">
        <f t="shared" si="21"/>
        <v>2000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'42', variacion: 'Diseño 2' },</v>
      </c>
    </row>
    <row r="75" spans="1:40" x14ac:dyDescent="0.25">
      <c r="A75">
        <f>IF(C75="","",MAX($A$2:A74)+1)</f>
        <v>73</v>
      </c>
      <c r="B75" s="3" t="str">
        <f>IF(C75="","",IF(COUNTIF($C$2:$C74,$C75)=0,MAX($B$2:$B74)+1,""))</f>
        <v/>
      </c>
      <c r="C75" t="s">
        <v>286</v>
      </c>
      <c r="D75" t="s">
        <v>200</v>
      </c>
      <c r="E75" t="s">
        <v>46</v>
      </c>
      <c r="H75" t="s">
        <v>276</v>
      </c>
      <c r="I75">
        <v>1300</v>
      </c>
      <c r="J75" t="s">
        <v>287</v>
      </c>
      <c r="K75" t="s">
        <v>311</v>
      </c>
      <c r="L75" s="3" t="str">
        <f t="shared" si="25"/>
        <v>Diseño 3</v>
      </c>
      <c r="M75" s="3" t="str">
        <f>IF(C75="","",IF(AND(C75&lt;&gt;"",D75&lt;&gt;"",E75&lt;&gt;"",I75&lt;&gt;"",L75&lt;&gt;"",J75&lt;&gt;"",IFERROR(MATCH(INDEX($B:$B,MATCH($C75,$C:$C,0)),IMAGENES!$B:$B,0),-1)&gt;0),"'si'","'no'"))</f>
        <v>'si'</v>
      </c>
      <c r="O75">
        <f t="shared" si="15"/>
        <v>73</v>
      </c>
      <c r="P75" t="str">
        <f t="shared" si="16"/>
        <v>Incienso Alaukik - Palo Santo</v>
      </c>
      <c r="Q75"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5">
        <f t="shared" si="18"/>
        <v>0</v>
      </c>
      <c r="S75" t="str">
        <f t="shared" si="19"/>
        <v>Hogar</v>
      </c>
      <c r="T75" t="str">
        <f t="shared" si="20"/>
        <v>Aromaterapia</v>
      </c>
      <c r="U75">
        <f>IF($S75="","",INDEX(CATEGORIAS!$A:$A,MATCH($S75,CATEGORIAS!$B:$B,0)))</f>
        <v>2</v>
      </c>
      <c r="V75">
        <f>IF($T75="","",INDEX(SUBCATEGORIAS!$A:$A,MATCH($T75,SUBCATEGORIAS!$B:$B,0)))</f>
        <v>28</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'42', variacion: 'Diseño 3' },</v>
      </c>
    </row>
    <row r="76" spans="1:40" x14ac:dyDescent="0.25">
      <c r="A76">
        <f>IF(C76="","",MAX($A$2:A75)+1)</f>
        <v>74</v>
      </c>
      <c r="B76" s="3" t="str">
        <f>IF(C76="","",IF(COUNTIF($C$2:$C75,$C76)=0,MAX($B$2:$B75)+1,""))</f>
        <v/>
      </c>
      <c r="C76" t="s">
        <v>286</v>
      </c>
      <c r="D76" t="s">
        <v>200</v>
      </c>
      <c r="E76" t="s">
        <v>46</v>
      </c>
      <c r="H76" t="s">
        <v>277</v>
      </c>
      <c r="I76">
        <v>1300</v>
      </c>
      <c r="J76" t="s">
        <v>287</v>
      </c>
      <c r="K76" t="s">
        <v>311</v>
      </c>
      <c r="L76" s="3" t="str">
        <f t="shared" si="25"/>
        <v>Diseño 4</v>
      </c>
      <c r="M76" s="3" t="str">
        <f>IF(C76="","",IF(AND(C76&lt;&gt;"",D76&lt;&gt;"",E76&lt;&gt;"",I76&lt;&gt;"",L76&lt;&gt;"",J76&lt;&gt;"",IFERROR(MATCH(INDEX($B:$B,MATCH($C76,$C:$C,0)),IMAGENES!$B:$B,0),-1)&gt;0),"'si'","'no'"))</f>
        <v>'si'</v>
      </c>
      <c r="O76">
        <f t="shared" si="15"/>
        <v>74</v>
      </c>
      <c r="P76" t="str">
        <f t="shared" si="16"/>
        <v>Jabón de glicerina buena suerte - aroma: Ruda</v>
      </c>
      <c r="Q76" t="str">
        <f t="shared" si="17"/>
        <v>Jabón en barra de 90 gr con propósito ideal para atraer buena suerte a tu vida y mejorar el ámbito de la vida que deseas. Contenido 90gr. Aroma: Ruda</v>
      </c>
      <c r="R76">
        <f t="shared" si="18"/>
        <v>0</v>
      </c>
      <c r="S76" t="str">
        <f t="shared" si="19"/>
        <v>Hogar</v>
      </c>
      <c r="T76" t="str">
        <f t="shared" si="20"/>
        <v>Aromaterapia</v>
      </c>
      <c r="U76">
        <f>IF($S76="","",INDEX(CATEGORIAS!$A:$A,MATCH($S76,CATEGORIAS!$B:$B,0)))</f>
        <v>2</v>
      </c>
      <c r="V76">
        <f>IF($T76="","",INDEX(SUBCATEGORIAS!$A:$A,MATCH($T76,SUBCATEGORIAS!$B:$B,0)))</f>
        <v>28</v>
      </c>
      <c r="W76">
        <f t="shared" si="21"/>
        <v>1800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'42', variacion: 'Diseño 4' },</v>
      </c>
    </row>
    <row r="77" spans="1:40" x14ac:dyDescent="0.25">
      <c r="A77">
        <f>IF(C77="","",MAX($A$2:A76)+1)</f>
        <v>75</v>
      </c>
      <c r="B77" s="3">
        <f>IF(C77="","",IF(COUNTIF($C$2:$C76,$C77)=0,MAX($B$2:$B76)+1,""))</f>
        <v>43</v>
      </c>
      <c r="C77" t="s">
        <v>288</v>
      </c>
      <c r="D77" t="s">
        <v>200</v>
      </c>
      <c r="E77" t="s">
        <v>46</v>
      </c>
      <c r="H77" t="s">
        <v>274</v>
      </c>
      <c r="I77">
        <v>1000</v>
      </c>
      <c r="J77" t="s">
        <v>287</v>
      </c>
      <c r="K77" t="s">
        <v>311</v>
      </c>
      <c r="L77" s="3" t="str">
        <f t="shared" si="25"/>
        <v>Diseño 1</v>
      </c>
      <c r="M77" s="3" t="str">
        <f>IF(C77="","",IF(AND(C77&lt;&gt;"",D77&lt;&gt;"",E77&lt;&gt;"",I77&lt;&gt;"",L77&lt;&gt;"",J77&lt;&gt;"",IFERROR(MATCH(INDEX($B:$B,MATCH($C77,$C:$C,0)),IMAGENES!$B:$B,0),-1)&gt;0),"'si'","'no'"))</f>
        <v>'si'</v>
      </c>
      <c r="O77">
        <f t="shared" si="15"/>
        <v>75</v>
      </c>
      <c r="P77" t="str">
        <f t="shared" si="16"/>
        <v>Tabla porta incienso- 7 chakras (Marrón)</v>
      </c>
      <c r="Q77" t="str">
        <f t="shared" si="17"/>
        <v>Tabla porta incienso 7 Chakras, ideal para quemar inciensos en tu hogar. Medidas:28cm de Largo x 3,9cm de Ancho (aprox.)</v>
      </c>
      <c r="R77">
        <f t="shared" si="18"/>
        <v>0</v>
      </c>
      <c r="S77" t="str">
        <f t="shared" si="19"/>
        <v>Hogar</v>
      </c>
      <c r="T77" t="str">
        <f t="shared" si="20"/>
        <v>Aromaterapia</v>
      </c>
      <c r="U77">
        <f>IF($S77="","",INDEX(CATEGORIAS!$A:$A,MATCH($S77,CATEGORIAS!$B:$B,0)))</f>
        <v>2</v>
      </c>
      <c r="V77">
        <f>IF($T77="","",INDEX(SUBCATEGORIAS!$A:$A,MATCH($T77,SUBCATEGORIAS!$B:$B,0)))</f>
        <v>28</v>
      </c>
      <c r="W77">
        <f t="shared" si="21"/>
        <v>3000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'43', variacion: 'Diseño 1' },</v>
      </c>
    </row>
    <row r="78" spans="1:40" x14ac:dyDescent="0.25">
      <c r="A78">
        <f>IF(C78="","",MAX($A$2:A77)+1)</f>
        <v>76</v>
      </c>
      <c r="B78" s="3" t="str">
        <f>IF(C78="","",IF(COUNTIF($C$2:$C77,$C78)=0,MAX($B$2:$B77)+1,""))</f>
        <v/>
      </c>
      <c r="C78" t="s">
        <v>288</v>
      </c>
      <c r="D78" t="s">
        <v>200</v>
      </c>
      <c r="E78" t="s">
        <v>46</v>
      </c>
      <c r="H78" t="s">
        <v>275</v>
      </c>
      <c r="I78">
        <v>1000</v>
      </c>
      <c r="J78" t="s">
        <v>287</v>
      </c>
      <c r="K78" t="s">
        <v>311</v>
      </c>
      <c r="L78" s="3" t="str">
        <f t="shared" si="25"/>
        <v>Diseño 2</v>
      </c>
      <c r="M78" s="3" t="str">
        <f>IF(C78="","",IF(AND(C78&lt;&gt;"",D78&lt;&gt;"",E78&lt;&gt;"",I78&lt;&gt;"",L78&lt;&gt;"",J78&lt;&gt;"",IFERROR(MATCH(INDEX($B:$B,MATCH($C78,$C:$C,0)),IMAGENES!$B:$B,0),-1)&gt;0),"'si'","'no'"))</f>
        <v>'si'</v>
      </c>
      <c r="O78">
        <f t="shared" si="15"/>
        <v>76</v>
      </c>
      <c r="P78" t="str">
        <f t="shared" si="16"/>
        <v>Tabla porta incienso 7 chakras (Morado oscuro)</v>
      </c>
      <c r="Q78" t="str">
        <f t="shared" si="17"/>
        <v>Tabla porta incienso 7 Chakras, ideal para quemar inciensos en tu hogar. Medidas:28cm de Largo x 3,9cm de Ancho (aprox.)</v>
      </c>
      <c r="R78">
        <f t="shared" si="18"/>
        <v>0</v>
      </c>
      <c r="S78" t="str">
        <f t="shared" si="19"/>
        <v>Hogar</v>
      </c>
      <c r="T78" t="str">
        <f t="shared" si="20"/>
        <v>Aromaterapia</v>
      </c>
      <c r="U78">
        <f>IF($S78="","",INDEX(CATEGORIAS!$A:$A,MATCH($S78,CATEGORIAS!$B:$B,0)))</f>
        <v>2</v>
      </c>
      <c r="V78">
        <f>IF($T78="","",INDEX(SUBCATEGORIAS!$A:$A,MATCH($T78,SUBCATEGORIAS!$B:$B,0)))</f>
        <v>28</v>
      </c>
      <c r="W78">
        <f t="shared" si="21"/>
        <v>3000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'43', variacion: 'Diseño 2' },</v>
      </c>
    </row>
    <row r="79" spans="1:40" x14ac:dyDescent="0.25">
      <c r="A79">
        <f>IF(C79="","",MAX($A$2:A78)+1)</f>
        <v>77</v>
      </c>
      <c r="B79" s="3" t="str">
        <f>IF(C79="","",IF(COUNTIF($C$2:$C78,$C79)=0,MAX($B$2:$B78)+1,""))</f>
        <v/>
      </c>
      <c r="C79" t="s">
        <v>288</v>
      </c>
      <c r="D79" t="s">
        <v>200</v>
      </c>
      <c r="E79" t="s">
        <v>46</v>
      </c>
      <c r="H79" t="s">
        <v>276</v>
      </c>
      <c r="I79">
        <v>1000</v>
      </c>
      <c r="J79" t="s">
        <v>287</v>
      </c>
      <c r="K79" t="s">
        <v>311</v>
      </c>
      <c r="L79" s="3" t="str">
        <f t="shared" si="25"/>
        <v>Diseño 3</v>
      </c>
      <c r="M79" s="3" t="str">
        <f>IF(C79="","",IF(AND(C79&lt;&gt;"",D79&lt;&gt;"",E79&lt;&gt;"",I79&lt;&gt;"",L79&lt;&gt;"",J79&lt;&gt;"",IFERROR(MATCH(INDEX($B:$B,MATCH($C79,$C:$C,0)),IMAGENES!$B:$B,0),-1)&gt;0),"'si'","'no'"))</f>
        <v>'si'</v>
      </c>
      <c r="O79">
        <f t="shared" si="15"/>
        <v>77</v>
      </c>
      <c r="P79" t="str">
        <f t="shared" si="16"/>
        <v>Difusor - set de 3</v>
      </c>
      <c r="Q79"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79">
        <f t="shared" si="18"/>
        <v>0</v>
      </c>
      <c r="S79" t="str">
        <f t="shared" si="19"/>
        <v>Hogar</v>
      </c>
      <c r="T79" t="str">
        <f t="shared" si="20"/>
        <v>Aromaterapia</v>
      </c>
      <c r="U79">
        <f>IF($S79="","",INDEX(CATEGORIAS!$A:$A,MATCH($S79,CATEGORIAS!$B:$B,0)))</f>
        <v>2</v>
      </c>
      <c r="V79">
        <f>IF($T79="","",INDEX(SUBCATEGORIAS!$A:$A,MATCH($T79,SUBCATEGORIAS!$B:$B,0)))</f>
        <v>28</v>
      </c>
      <c r="W79">
        <f t="shared" si="21"/>
        <v>4200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'43', variacion: 'Diseño 3' },</v>
      </c>
    </row>
    <row r="80" spans="1:40" x14ac:dyDescent="0.25">
      <c r="A80">
        <f>IF(C80="","",MAX($A$2:A79)+1)</f>
        <v>78</v>
      </c>
      <c r="B80" s="3" t="str">
        <f>IF(C80="","",IF(COUNTIF($C$2:$C79,$C80)=0,MAX($B$2:$B79)+1,""))</f>
        <v/>
      </c>
      <c r="C80" t="s">
        <v>288</v>
      </c>
      <c r="D80" t="s">
        <v>200</v>
      </c>
      <c r="E80" t="s">
        <v>46</v>
      </c>
      <c r="H80" t="s">
        <v>277</v>
      </c>
      <c r="I80">
        <v>1000</v>
      </c>
      <c r="J80" t="s">
        <v>287</v>
      </c>
      <c r="K80" t="s">
        <v>311</v>
      </c>
      <c r="L80" s="3" t="str">
        <f t="shared" si="25"/>
        <v>Diseño 4</v>
      </c>
      <c r="M80" s="3" t="str">
        <f>IF(C80="","",IF(AND(C80&lt;&gt;"",D80&lt;&gt;"",E80&lt;&gt;"",I80&lt;&gt;"",L80&lt;&gt;"",J80&lt;&gt;"",IFERROR(MATCH(INDEX($B:$B,MATCH($C80,$C:$C,0)),IMAGENES!$B:$B,0),-1)&gt;0),"'si'","'no'"))</f>
        <v>'si'</v>
      </c>
      <c r="O80">
        <f t="shared" si="15"/>
        <v>78</v>
      </c>
      <c r="P80" t="str">
        <f t="shared" si="16"/>
        <v>Aceite Aromático Palo Santo Krishna 15 ml</v>
      </c>
      <c r="Q80" t="str">
        <f t="shared" si="17"/>
        <v>Fragancia relajante y calmante.</v>
      </c>
      <c r="R8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0" t="str">
        <f t="shared" si="19"/>
        <v>Hogar</v>
      </c>
      <c r="T80" t="str">
        <f t="shared" si="20"/>
        <v>Aromaterapia</v>
      </c>
      <c r="U80">
        <f>IF($S80="","",INDEX(CATEGORIAS!$A:$A,MATCH($S80,CATEGORIAS!$B:$B,0)))</f>
        <v>2</v>
      </c>
      <c r="V80">
        <f>IF($T80="","",INDEX(SUBCATEGORIAS!$A:$A,MATCH($T80,SUBCATEGORIAS!$B:$B,0)))</f>
        <v>28</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'43', variacion: 'Diseño 4' },</v>
      </c>
    </row>
    <row r="81" spans="1:40" x14ac:dyDescent="0.25">
      <c r="A81">
        <f>IF(C81="","",MAX($A$2:A80)+1)</f>
        <v>79</v>
      </c>
      <c r="B81" s="3">
        <f>IF(C81="","",IF(COUNTIF($C$2:$C80,$C81)=0,MAX($B$2:$B80)+1,""))</f>
        <v>44</v>
      </c>
      <c r="C81" t="s">
        <v>314</v>
      </c>
      <c r="D81" t="s">
        <v>201</v>
      </c>
      <c r="E81" t="s">
        <v>177</v>
      </c>
      <c r="H81" t="s">
        <v>178</v>
      </c>
      <c r="I81">
        <v>1500</v>
      </c>
      <c r="J81" t="s">
        <v>313</v>
      </c>
      <c r="L81" s="3" t="str">
        <f t="shared" si="25"/>
        <v>Chile</v>
      </c>
      <c r="M81" s="3" t="str">
        <f>IF(C81="","",IF(AND(C81&lt;&gt;"",D81&lt;&gt;"",E81&lt;&gt;"",I81&lt;&gt;"",L81&lt;&gt;"",J81&lt;&gt;"",IFERROR(MATCH(INDEX($B:$B,MATCH($C81,$C:$C,0)),IMAGENES!$B:$B,0),-1)&gt;0),"'si'","'no'"))</f>
        <v>'si'</v>
      </c>
      <c r="O81">
        <f t="shared" si="15"/>
        <v>79</v>
      </c>
      <c r="P81" t="str">
        <f t="shared" si="16"/>
        <v>Aceite Aromático Palo Canabis 15 ml</v>
      </c>
      <c r="Q81" t="str">
        <f t="shared" si="17"/>
        <v>Fragancia relajante y calmante.</v>
      </c>
      <c r="R81"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1" t="str">
        <f t="shared" si="19"/>
        <v>Hogar</v>
      </c>
      <c r="T81" t="str">
        <f t="shared" si="20"/>
        <v>Aromaterapia</v>
      </c>
      <c r="U81">
        <f>IF($S81="","",INDEX(CATEGORIAS!$A:$A,MATCH($S81,CATEGORIAS!$B:$B,0)))</f>
        <v>2</v>
      </c>
      <c r="V81">
        <f>IF($T81="","",INDEX(SUBCATEGORIAS!$A:$A,MATCH($T81,SUBCATEGORIAS!$B:$B,0)))</f>
        <v>28</v>
      </c>
      <c r="W81">
        <f t="shared" si="21"/>
        <v>3000</v>
      </c>
      <c r="X81" t="str">
        <f t="shared" si="26"/>
        <v>'si'</v>
      </c>
      <c r="Z81">
        <v>79</v>
      </c>
      <c r="AA81" t="str">
        <f t="shared" si="29"/>
        <v/>
      </c>
      <c r="AB81" t="str">
        <f>IFERROR(IF(MATCH($AA73,$O:$O,0)&gt;0,CONCATENATE("disponible: ",INDEX($X:$X,MATCH($AA73,$O:$O,0)),","),0),"")</f>
        <v>disponible: 'si',</v>
      </c>
      <c r="AG81">
        <f>IF($D81="","",INDEX(CATEGORIAS!$A:$A,MATCH($D81,CATEGORIAS!$B:$B,0)))</f>
        <v>6</v>
      </c>
      <c r="AH81">
        <f>IF($E81="","",INDEX(SUBCATEGORIAS!$A:$A,MATCH($E81,SUBCATEGORIAS!$B:$B,0)))</f>
        <v>17</v>
      </c>
      <c r="AI81">
        <f t="shared" si="22"/>
        <v>79</v>
      </c>
      <c r="AK81" s="2" t="str">
        <f t="shared" si="27"/>
        <v>006</v>
      </c>
      <c r="AL81" t="str">
        <f t="shared" si="28"/>
        <v>0017</v>
      </c>
      <c r="AM81" t="str">
        <f t="shared" si="23"/>
        <v>0079</v>
      </c>
      <c r="AN81" t="str">
        <f t="shared" si="24"/>
        <v>{ id_sku: '00600170079', id_articulo: '44', variacion: 'Chile' },</v>
      </c>
    </row>
    <row r="82" spans="1:40" x14ac:dyDescent="0.25">
      <c r="A82">
        <f>IF(C82="","",MAX($A$2:A81)+1)</f>
        <v>80</v>
      </c>
      <c r="B82" s="3">
        <f>IF(C82="","",IF(COUNTIF($C$2:$C81,$C82)=0,MAX($B$2:$B81)+1,""))</f>
        <v>45</v>
      </c>
      <c r="C82" t="s">
        <v>315</v>
      </c>
      <c r="D82" t="s">
        <v>201</v>
      </c>
      <c r="E82" t="s">
        <v>177</v>
      </c>
      <c r="H82" t="s">
        <v>178</v>
      </c>
      <c r="I82">
        <v>3200</v>
      </c>
      <c r="J82" t="s">
        <v>316</v>
      </c>
      <c r="L82" s="3" t="str">
        <f t="shared" si="25"/>
        <v>Chile</v>
      </c>
      <c r="M82" s="3" t="str">
        <f>IF(C82="","",IF(AND(C82&lt;&gt;"",D82&lt;&gt;"",E82&lt;&gt;"",I82&lt;&gt;"",L82&lt;&gt;"",J82&lt;&gt;"",IFERROR(MATCH(INDEX($B:$B,MATCH($C82,$C:$C,0)),IMAGENES!$B:$B,0),-1)&gt;0),"'si'","'no'"))</f>
        <v>'si'</v>
      </c>
      <c r="O82">
        <f t="shared" si="15"/>
        <v>80</v>
      </c>
      <c r="P82" t="str">
        <f t="shared" si="16"/>
        <v>Aceite Aromático Jazmín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28</v>
      </c>
      <c r="W82">
        <f t="shared" si="21"/>
        <v>3000</v>
      </c>
      <c r="X82" t="str">
        <f t="shared" si="26"/>
        <v>'si'</v>
      </c>
      <c r="Z82">
        <v>80</v>
      </c>
      <c r="AA82" t="str">
        <f t="shared" si="29"/>
        <v/>
      </c>
      <c r="AB82" t="str">
        <f>IFERROR(IF(MATCH($AA73,$O:$O,0)&gt;0,"},",0),"")</f>
        <v>},</v>
      </c>
      <c r="AG82">
        <f>IF($D82="","",INDEX(CATEGORIAS!$A:$A,MATCH($D82,CATEGORIAS!$B:$B,0)))</f>
        <v>6</v>
      </c>
      <c r="AH82">
        <f>IF($E82="","",INDEX(SUBCATEGORIAS!$A:$A,MATCH($E82,SUBCATEGORIAS!$B:$B,0)))</f>
        <v>17</v>
      </c>
      <c r="AI82">
        <f t="shared" si="22"/>
        <v>80</v>
      </c>
      <c r="AK82" s="2" t="str">
        <f t="shared" si="27"/>
        <v>006</v>
      </c>
      <c r="AL82" t="str">
        <f t="shared" si="28"/>
        <v>0017</v>
      </c>
      <c r="AM82" t="str">
        <f t="shared" si="23"/>
        <v>0080</v>
      </c>
      <c r="AN82" t="str">
        <f t="shared" si="24"/>
        <v>{ id_sku: '00600170080', id_articulo: '45', variacion: 'Chile' },</v>
      </c>
    </row>
    <row r="83" spans="1:40" x14ac:dyDescent="0.25">
      <c r="A83">
        <f>IF(C83="","",MAX($A$2:A82)+1)</f>
        <v>81</v>
      </c>
      <c r="B83" s="3">
        <f>IF(C83="","",IF(COUNTIF($C$2:$C82,$C83)=0,MAX($B$2:$B82)+1,""))</f>
        <v>46</v>
      </c>
      <c r="C83" t="s">
        <v>317</v>
      </c>
      <c r="D83" t="s">
        <v>34</v>
      </c>
      <c r="E83" t="s">
        <v>48</v>
      </c>
      <c r="H83" t="s">
        <v>318</v>
      </c>
      <c r="I83">
        <v>1500</v>
      </c>
      <c r="J83" t="s">
        <v>153</v>
      </c>
      <c r="L83" s="3" t="str">
        <f t="shared" si="25"/>
        <v>Vegetables</v>
      </c>
      <c r="M83" s="3" t="str">
        <f>IF(C83="","",IF(AND(C83&lt;&gt;"",D83&lt;&gt;"",E83&lt;&gt;"",I83&lt;&gt;"",L83&lt;&gt;"",J83&lt;&gt;"",IFERROR(MATCH(INDEX($B:$B,MATCH($C83,$C:$C,0)),IMAGENES!$B:$B,0),-1)&gt;0),"'si'","'no'"))</f>
        <v>'si'</v>
      </c>
      <c r="O83">
        <f t="shared" si="15"/>
        <v>81</v>
      </c>
      <c r="P83" t="str">
        <f t="shared" si="16"/>
        <v>App Ajuste de Calificaciones - para Jefe de UTP</v>
      </c>
      <c r="Q83"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3" t="str">
        <f t="shared" si="18"/>
        <v>**Esta aplicación esta diseñada exclusivamente para Windows y Microsoft Excel 10 en adelante. Incluye 2 licencias de uso, las cuales permiten utilizar la planilla en hasta 2 dispositivos.**</v>
      </c>
      <c r="S83" t="str">
        <f t="shared" si="19"/>
        <v>Digital</v>
      </c>
      <c r="T83" t="str">
        <f t="shared" si="20"/>
        <v>Planilla excel</v>
      </c>
      <c r="U83">
        <f>IF($S83="","",INDEX(CATEGORIAS!$A:$A,MATCH($S83,CATEGORIAS!$B:$B,0)))</f>
        <v>3</v>
      </c>
      <c r="V83">
        <f>IF($T83="","",INDEX(SUBCATEGORIAS!$A:$A,MATCH($T83,SUBCATEGORIAS!$B:$B,0)))</f>
        <v>27</v>
      </c>
      <c r="W83">
        <f t="shared" si="21"/>
        <v>20000</v>
      </c>
      <c r="X83" t="str">
        <f t="shared" si="26"/>
        <v>'si'</v>
      </c>
      <c r="Z83">
        <v>81</v>
      </c>
      <c r="AA83">
        <f t="shared" si="29"/>
        <v>9</v>
      </c>
      <c r="AB83" t="str">
        <f>IFERROR(IF(MATCH($AA83,$O:$O,0)&gt;0,"{",0),"")</f>
        <v>{</v>
      </c>
      <c r="AG83">
        <f>IF($D83="","",INDEX(CATEGORIAS!$A:$A,MATCH($D83,CATEGORIAS!$B:$B,0)))</f>
        <v>4</v>
      </c>
      <c r="AH83">
        <f>IF($E83="","",INDEX(SUBCATEGORIAS!$A:$A,MATCH($E83,SUBCATEGORIAS!$B:$B,0)))</f>
        <v>6</v>
      </c>
      <c r="AI83">
        <f t="shared" si="22"/>
        <v>81</v>
      </c>
      <c r="AK83" s="2" t="str">
        <f t="shared" si="27"/>
        <v>004</v>
      </c>
      <c r="AL83" t="str">
        <f t="shared" si="28"/>
        <v>006</v>
      </c>
      <c r="AM83" t="str">
        <f t="shared" si="23"/>
        <v>0081</v>
      </c>
      <c r="AN83" t="str">
        <f t="shared" si="24"/>
        <v>{ id_sku: '0040060081', id_articulo: '46', variacion: 'Vegetables' },</v>
      </c>
    </row>
    <row r="84" spans="1:40" x14ac:dyDescent="0.25">
      <c r="A84">
        <f>IF(C84="","",MAX($A$2:A83)+1)</f>
        <v>82</v>
      </c>
      <c r="B84" s="3">
        <f>IF(C84="","",IF(COUNTIF($C$2:$C83,$C84)=0,MAX($B$2:$B83)+1,""))</f>
        <v>47</v>
      </c>
      <c r="C84" t="s">
        <v>319</v>
      </c>
      <c r="D84" t="s">
        <v>34</v>
      </c>
      <c r="E84" t="s">
        <v>48</v>
      </c>
      <c r="H84" t="s">
        <v>320</v>
      </c>
      <c r="I84">
        <v>1500</v>
      </c>
      <c r="J84" t="s">
        <v>153</v>
      </c>
      <c r="L84" s="3" t="str">
        <f t="shared" si="25"/>
        <v>Fruit</v>
      </c>
      <c r="M84" s="3" t="str">
        <f>IF(C84="","",IF(AND(C84&lt;&gt;"",D84&lt;&gt;"",E84&lt;&gt;"",I84&lt;&gt;"",L84&lt;&gt;"",J84&lt;&gt;"",IFERROR(MATCH(INDEX($B:$B,MATCH($C84,$C:$C,0)),IMAGENES!$B:$B,0),-1)&gt;0),"'si'","'no'"))</f>
        <v>'si'</v>
      </c>
      <c r="O84">
        <f t="shared" si="15"/>
        <v>82</v>
      </c>
      <c r="P84" t="str">
        <f t="shared" si="16"/>
        <v>App Informe de Calificaciones(simple) - para profesores</v>
      </c>
      <c r="Q84"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4" t="str">
        <f t="shared" si="18"/>
        <v>**Esta aplicación esta diseñada exclusivamente para Windows y Microsoft Excel 10 en adelante. Incluye 2 licencias de uso, las cuales permiten utilizar la planilla en hasta 2 dispositivos.**</v>
      </c>
      <c r="S84" t="str">
        <f t="shared" si="19"/>
        <v>Digital</v>
      </c>
      <c r="T84" t="str">
        <f t="shared" si="20"/>
        <v>Planilla excel</v>
      </c>
      <c r="U84">
        <f>IF($S84="","",INDEX(CATEGORIAS!$A:$A,MATCH($S84,CATEGORIAS!$B:$B,0)))</f>
        <v>3</v>
      </c>
      <c r="V84">
        <f>IF($T84="","",INDEX(SUBCATEGORIAS!$A:$A,MATCH($T84,SUBCATEGORIAS!$B:$B,0)))</f>
        <v>27</v>
      </c>
      <c r="W84">
        <f t="shared" si="21"/>
        <v>10000</v>
      </c>
      <c r="X84" t="str">
        <f t="shared" si="26"/>
        <v>'si'</v>
      </c>
      <c r="Z84">
        <v>82</v>
      </c>
      <c r="AA84" t="str">
        <f t="shared" si="29"/>
        <v/>
      </c>
      <c r="AB84" t="str">
        <f>IFERROR(IF(MATCH($AA83,$O:$O,0)&gt;0,CONCATENATE("id_articulo: ",$AA83,","),0),"")</f>
        <v>id_articulo: 9,</v>
      </c>
      <c r="AG84">
        <f>IF($D84="","",INDEX(CATEGORIAS!$A:$A,MATCH($D84,CATEGORIAS!$B:$B,0)))</f>
        <v>4</v>
      </c>
      <c r="AH84">
        <f>IF($E84="","",INDEX(SUBCATEGORIAS!$A:$A,MATCH($E84,SUBCATEGORIAS!$B:$B,0)))</f>
        <v>6</v>
      </c>
      <c r="AI84">
        <f t="shared" si="22"/>
        <v>82</v>
      </c>
      <c r="AK84" s="2" t="str">
        <f t="shared" si="27"/>
        <v>004</v>
      </c>
      <c r="AL84" t="str">
        <f t="shared" si="28"/>
        <v>006</v>
      </c>
      <c r="AM84" t="str">
        <f t="shared" si="23"/>
        <v>0082</v>
      </c>
      <c r="AN84" t="str">
        <f t="shared" si="24"/>
        <v>{ id_sku: '0040060082', id_articulo: '47', variacion: 'Fruit' },</v>
      </c>
    </row>
    <row r="85" spans="1:40" x14ac:dyDescent="0.25">
      <c r="A85">
        <f>IF(C85="","",MAX($A$2:A84)+1)</f>
        <v>83</v>
      </c>
      <c r="B85" s="3">
        <f>IF(C85="","",IF(COUNTIF($C$2:$C84,$C85)=0,MAX($B$2:$B84)+1,""))</f>
        <v>48</v>
      </c>
      <c r="C85" t="s">
        <v>322</v>
      </c>
      <c r="D85" t="s">
        <v>197</v>
      </c>
      <c r="E85" t="s">
        <v>323</v>
      </c>
      <c r="H85" t="s">
        <v>324</v>
      </c>
      <c r="I85">
        <v>14990</v>
      </c>
      <c r="J85" t="s">
        <v>325</v>
      </c>
      <c r="L85" s="3" t="str">
        <f t="shared" si="25"/>
        <v>40 unidades</v>
      </c>
      <c r="M85" s="3" t="str">
        <f>IF(C85="","",IF(AND(C85&lt;&gt;"",D85&lt;&gt;"",E85&lt;&gt;"",I85&lt;&gt;"",L85&lt;&gt;"",J85&lt;&gt;"",IFERROR(MATCH(INDEX($B:$B,MATCH($C85,$C:$C,0)),IMAGENES!$B:$B,0),-1)&gt;0),"'si'","'no'"))</f>
        <v>'si'</v>
      </c>
      <c r="O85">
        <f t="shared" si="15"/>
        <v>83</v>
      </c>
      <c r="P85" t="str">
        <f t="shared" si="16"/>
        <v>Telaraña Halloween Blanca</v>
      </c>
      <c r="Q85" t="str">
        <f t="shared" si="17"/>
        <v>Telaraña de color blanca</v>
      </c>
      <c r="R85" t="str">
        <f t="shared" si="18"/>
        <v>Telaraña decorativa de 20 gramos. Ideal para Halloween.</v>
      </c>
      <c r="S85" t="str">
        <f t="shared" si="19"/>
        <v>Actividades</v>
      </c>
      <c r="T85" t="str">
        <f t="shared" si="20"/>
        <v>Decoración Halloween</v>
      </c>
      <c r="U85">
        <f>IF($S85="","",INDEX(CATEGORIAS!$A:$A,MATCH($S85,CATEGORIAS!$B:$B,0)))</f>
        <v>6</v>
      </c>
      <c r="V85">
        <f>IF($T85="","",INDEX(SUBCATEGORIAS!$A:$A,MATCH($T85,SUBCATEGORIAS!$B:$B,0)))</f>
        <v>30</v>
      </c>
      <c r="W85">
        <f t="shared" si="21"/>
        <v>700</v>
      </c>
      <c r="X85" t="str">
        <f t="shared" si="26"/>
        <v>'si'</v>
      </c>
      <c r="Z85">
        <v>83</v>
      </c>
      <c r="AA85" t="str">
        <f t="shared" si="29"/>
        <v/>
      </c>
      <c r="AB85" t="str">
        <f>IFERROR(IF(MATCH($AA83,$O:$O,0)&gt;0,CONCATENATE("nombre: '",INDEX($P:$P,MATCH($AA83,$O:$O,0)),"',"),0),"")</f>
        <v>nombre: 'Tablas de cortar (Multiuso) - Naranja',</v>
      </c>
      <c r="AG85">
        <f>IF($D85="","",INDEX(CATEGORIAS!$A:$A,MATCH($D85,CATEGORIAS!$B:$B,0)))</f>
        <v>5</v>
      </c>
      <c r="AH85">
        <f>IF($E85="","",INDEX(SUBCATEGORIAS!$A:$A,MATCH($E85,SUBCATEGORIAS!$B:$B,0)))</f>
        <v>22</v>
      </c>
      <c r="AI85">
        <f t="shared" si="22"/>
        <v>83</v>
      </c>
      <c r="AK85" s="2" t="str">
        <f t="shared" si="27"/>
        <v>005</v>
      </c>
      <c r="AL85" t="str">
        <f t="shared" si="28"/>
        <v>0022</v>
      </c>
      <c r="AM85" t="str">
        <f t="shared" si="23"/>
        <v>0083</v>
      </c>
      <c r="AN85" t="str">
        <f t="shared" si="24"/>
        <v>{ id_sku: '00500220083', id_articulo: '48', variacion: '40 unidades' },</v>
      </c>
    </row>
    <row r="86" spans="1:40" x14ac:dyDescent="0.25">
      <c r="A86">
        <f>IF(C86="","",MAX($A$2:A85)+1)</f>
        <v>84</v>
      </c>
      <c r="B86" s="3">
        <f>IF(C86="","",IF(COUNTIF($C$2:$C85,$C86)=0,MAX($B$2:$B85)+1,""))</f>
        <v>49</v>
      </c>
      <c r="C86" t="s">
        <v>351</v>
      </c>
      <c r="D86" t="s">
        <v>201</v>
      </c>
      <c r="E86" t="s">
        <v>326</v>
      </c>
      <c r="H86" t="s">
        <v>327</v>
      </c>
      <c r="I86">
        <v>1650</v>
      </c>
      <c r="J86" t="s">
        <v>328</v>
      </c>
      <c r="L86" s="3" t="str">
        <f t="shared" si="25"/>
        <v>tamaño: 28x28cm</v>
      </c>
      <c r="M86" s="3" t="str">
        <f>IF(C86="","",IF(AND(C86&lt;&gt;"",D86&lt;&gt;"",E86&lt;&gt;"",I86&lt;&gt;"",L86&lt;&gt;"",J86&lt;&gt;"",IFERROR(MATCH(INDEX($B:$B,MATCH($C86,$C:$C,0)),IMAGENES!$B:$B,0),-1)&gt;0),"'si'","'no'"))</f>
        <v>'si'</v>
      </c>
      <c r="O86">
        <f t="shared" si="15"/>
        <v>84</v>
      </c>
      <c r="P86" t="str">
        <f t="shared" si="16"/>
        <v>Telaraña de Halloween Negra</v>
      </c>
      <c r="Q86" t="str">
        <f t="shared" si="17"/>
        <v>Telaraña de color negro</v>
      </c>
      <c r="R86" t="str">
        <f t="shared" si="18"/>
        <v>Telaraña decorativa de 20 gramos. Ideal para Halloween.</v>
      </c>
      <c r="S86" t="str">
        <f t="shared" si="19"/>
        <v>Actividades</v>
      </c>
      <c r="T86" t="str">
        <f t="shared" si="20"/>
        <v>Decoración Halloween</v>
      </c>
      <c r="U86">
        <f>IF($S86="","",INDEX(CATEGORIAS!$A:$A,MATCH($S86,CATEGORIAS!$B:$B,0)))</f>
        <v>6</v>
      </c>
      <c r="V86">
        <f>IF($T86="","",INDEX(SUBCATEGORIAS!$A:$A,MATCH($T86,SUBCATEGORIAS!$B:$B,0)))</f>
        <v>30</v>
      </c>
      <c r="W86">
        <f t="shared" si="21"/>
        <v>700</v>
      </c>
      <c r="X86" t="str">
        <f t="shared" si="26"/>
        <v>'si'</v>
      </c>
      <c r="Z86">
        <v>84</v>
      </c>
      <c r="AA86" t="str">
        <f t="shared" si="29"/>
        <v/>
      </c>
      <c r="AB86" t="str">
        <f>IFERROR(IF(MATCH($AA83,$O:$O,0)&gt;0,CONCATENATE("descripcion: '",INDEX($Q:$Q,MATCH($AA83,$O:$O,0)),"',"),0),"")</f>
        <v>descripcion: 'Dimensiones: 27x40x05 cm.',</v>
      </c>
      <c r="AG86">
        <f>IF($D86="","",INDEX(CATEGORIAS!$A:$A,MATCH($D86,CATEGORIAS!$B:$B,0)))</f>
        <v>6</v>
      </c>
      <c r="AH86">
        <f>IF($E86="","",INDEX(SUBCATEGORIAS!$A:$A,MATCH($E86,SUBCATEGORIAS!$B:$B,0)))</f>
        <v>23</v>
      </c>
      <c r="AI86">
        <f t="shared" si="22"/>
        <v>84</v>
      </c>
      <c r="AK86" s="2" t="str">
        <f t="shared" si="27"/>
        <v>006</v>
      </c>
      <c r="AL86" t="str">
        <f t="shared" si="28"/>
        <v>0023</v>
      </c>
      <c r="AM86" t="str">
        <f t="shared" si="23"/>
        <v>0084</v>
      </c>
      <c r="AN86" t="str">
        <f t="shared" si="24"/>
        <v>{ id_sku: '00600230084', id_articulo: '49', variacion: 'tamaño: 28x28cm' },</v>
      </c>
    </row>
    <row r="87" spans="1:40" x14ac:dyDescent="0.25">
      <c r="A87">
        <f>IF(C87="","",MAX($A$2:A86)+1)</f>
        <v>85</v>
      </c>
      <c r="B87" s="3">
        <f>IF(C87="","",IF(COUNTIF($C$2:$C86,$C87)=0,MAX($B$2:$B86)+1,""))</f>
        <v>50</v>
      </c>
      <c r="C87" t="s">
        <v>352</v>
      </c>
      <c r="D87" t="s">
        <v>201</v>
      </c>
      <c r="E87" t="s">
        <v>326</v>
      </c>
      <c r="H87" t="s">
        <v>327</v>
      </c>
      <c r="I87">
        <v>1650</v>
      </c>
      <c r="J87" t="s">
        <v>329</v>
      </c>
      <c r="L87" s="3" t="str">
        <f t="shared" si="25"/>
        <v>tamaño: 28x28cm</v>
      </c>
      <c r="M87" s="3" t="str">
        <f>IF(C87="","",IF(AND(C87&lt;&gt;"",D87&lt;&gt;"",E87&lt;&gt;"",I87&lt;&gt;"",L87&lt;&gt;"",J87&lt;&gt;"",IFERROR(MATCH(INDEX($B:$B,MATCH($C87,$C:$C,0)),IMAGENES!$B:$B,0),-1)&gt;0),"'si'","'no'"))</f>
        <v>'si'</v>
      </c>
      <c r="O87">
        <f t="shared" si="15"/>
        <v>85</v>
      </c>
      <c r="P87" t="str">
        <f t="shared" si="16"/>
        <v>Guirnalda calavera Halloween</v>
      </c>
      <c r="Q87" t="str">
        <f t="shared" si="17"/>
        <v>Guirnalda con calaveras</v>
      </c>
      <c r="R87" t="str">
        <f t="shared" si="18"/>
        <v>Guirnalda decorativa de Halloween de 35x50 cm.</v>
      </c>
      <c r="S87" t="str">
        <f t="shared" si="19"/>
        <v>Actividades</v>
      </c>
      <c r="T87" t="str">
        <f t="shared" si="20"/>
        <v>Decoración Halloween</v>
      </c>
      <c r="U87">
        <f>IF($S87="","",INDEX(CATEGORIAS!$A:$A,MATCH($S87,CATEGORIAS!$B:$B,0)))</f>
        <v>6</v>
      </c>
      <c r="V87">
        <f>IF($T87="","",INDEX(SUBCATEGORIAS!$A:$A,MATCH($T87,SUBCATEGORIAS!$B:$B,0)))</f>
        <v>30</v>
      </c>
      <c r="W87">
        <f t="shared" si="21"/>
        <v>3000</v>
      </c>
      <c r="X87" t="str">
        <f t="shared" si="26"/>
        <v>'si'</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'tamaño: 28x28cm' },</v>
      </c>
    </row>
    <row r="88" spans="1:40" x14ac:dyDescent="0.25">
      <c r="A88">
        <f>IF(C88="","",MAX($A$2:A87)+1)</f>
        <v>86</v>
      </c>
      <c r="B88" s="3">
        <f>IF(C88="","",IF(COUNTIF($C$2:$C87,$C88)=0,MAX($B$2:$B87)+1,""))</f>
        <v>51</v>
      </c>
      <c r="C88" t="s">
        <v>350</v>
      </c>
      <c r="D88" t="s">
        <v>201</v>
      </c>
      <c r="E88" t="s">
        <v>330</v>
      </c>
      <c r="H88" t="s">
        <v>331</v>
      </c>
      <c r="I88">
        <v>1000</v>
      </c>
      <c r="J88" t="s">
        <v>332</v>
      </c>
      <c r="L88" s="3" t="str">
        <f t="shared" si="25"/>
        <v>tamaño: 11x23cm</v>
      </c>
      <c r="M88" s="3" t="str">
        <f>IF(C88="","",IF(AND(C88&lt;&gt;"",D88&lt;&gt;"",E88&lt;&gt;"",I88&lt;&gt;"",L88&lt;&gt;"",J88&lt;&gt;"",IFERROR(MATCH(INDEX($B:$B,MATCH($C88,$C:$C,0)),IMAGENES!$B:$B,0),-1)&gt;0),"'si'","'no'"))</f>
        <v>'si'</v>
      </c>
      <c r="O88">
        <f t="shared" si="15"/>
        <v>86</v>
      </c>
      <c r="P88" t="str">
        <f t="shared" si="16"/>
        <v>Maquillaje Halloween Cruz</v>
      </c>
      <c r="Q88" t="str">
        <f t="shared" si="17"/>
        <v>Maquillaje en forma de cruz</v>
      </c>
      <c r="R88" t="str">
        <f t="shared" si="18"/>
        <v>Set de maquillaje de Halloween. Incluye 3 piezas.</v>
      </c>
      <c r="S88" t="str">
        <f t="shared" si="19"/>
        <v>Actividades</v>
      </c>
      <c r="T88" t="str">
        <f t="shared" si="20"/>
        <v>Maquillaje Halloween</v>
      </c>
      <c r="U88">
        <f>IF($S88="","",INDEX(CATEGORIAS!$A:$A,MATCH($S88,CATEGORIAS!$B:$B,0)))</f>
        <v>6</v>
      </c>
      <c r="V88">
        <f>IF($T88="","",INDEX(SUBCATEGORIAS!$A:$A,MATCH($T88,SUBCATEGORIAS!$B:$B,0)))</f>
        <v>31</v>
      </c>
      <c r="W88">
        <f t="shared" si="21"/>
        <v>1500</v>
      </c>
      <c r="X88" t="str">
        <f t="shared" si="26"/>
        <v>'si'</v>
      </c>
      <c r="Z88">
        <v>86</v>
      </c>
      <c r="AA88" t="str">
        <f t="shared" si="29"/>
        <v/>
      </c>
      <c r="AB88" t="str">
        <f>IFERROR(IF(MATCH($AA83,$O:$O,0)&gt;0,CONCATENATE("id_categoria: '",INDEX($U:$U,MATCH($AA83,$O:$O,0)),"',"),0),"")</f>
        <v>id_categoria: '2',</v>
      </c>
      <c r="AG88">
        <f>IF($D88="","",INDEX(CATEGORIAS!$A:$A,MATCH($D88,CATEGORIAS!$B:$B,0)))</f>
        <v>6</v>
      </c>
      <c r="AH88">
        <f>IF($E88="","",INDEX(SUBCATEGORIAS!$A:$A,MATCH($E88,SUBCATEGORIAS!$B:$B,0)))</f>
        <v>24</v>
      </c>
      <c r="AI88">
        <f t="shared" si="22"/>
        <v>86</v>
      </c>
      <c r="AK88" s="2" t="str">
        <f t="shared" si="27"/>
        <v>006</v>
      </c>
      <c r="AL88" t="str">
        <f t="shared" si="28"/>
        <v>0024</v>
      </c>
      <c r="AM88" t="str">
        <f t="shared" si="23"/>
        <v>0086</v>
      </c>
      <c r="AN88" t="str">
        <f t="shared" si="24"/>
        <v>{ id_sku: '00600240086', id_articulo: '51', variacion: 'tamaño: 11x23cm' },</v>
      </c>
    </row>
    <row r="89" spans="1:40" x14ac:dyDescent="0.25">
      <c r="A89">
        <f>IF(C89="","",MAX($A$2:A88)+1)</f>
        <v>87</v>
      </c>
      <c r="B89" s="3">
        <f>IF(C89="","",IF(COUNTIF($C$2:$C88,$C89)=0,MAX($B$2:$B88)+1,""))</f>
        <v>52</v>
      </c>
      <c r="C89" t="s">
        <v>348</v>
      </c>
      <c r="D89" t="s">
        <v>201</v>
      </c>
      <c r="E89" t="s">
        <v>330</v>
      </c>
      <c r="H89" t="s">
        <v>333</v>
      </c>
      <c r="I89">
        <v>1300</v>
      </c>
      <c r="J89" t="s">
        <v>347</v>
      </c>
      <c r="L89" s="3" t="str">
        <f t="shared" si="25"/>
        <v>tamaño: 20cm</v>
      </c>
      <c r="M89" s="3" t="str">
        <f>IF(C89="","",IF(AND(C89&lt;&gt;"",D89&lt;&gt;"",E89&lt;&gt;"",I89&lt;&gt;"",L89&lt;&gt;"",J89&lt;&gt;"",IFERROR(MATCH(INDEX($B:$B,MATCH($C89,$C:$C,0)),IMAGENES!$B:$B,0),-1)&gt;0),"'si'","'no'"))</f>
        <v>'si'</v>
      </c>
      <c r="O89">
        <f t="shared" si="15"/>
        <v>87</v>
      </c>
      <c r="P89" t="str">
        <f t="shared" si="16"/>
        <v>Maquillaje Halloween Fantasma</v>
      </c>
      <c r="Q89" t="str">
        <f t="shared" si="17"/>
        <v>Maquillaje en forma de fantasma</v>
      </c>
      <c r="R89" t="str">
        <f t="shared" si="18"/>
        <v>Set de maquillaje de Halloween de 7.5x10 cm.</v>
      </c>
      <c r="S89" t="str">
        <f t="shared" si="19"/>
        <v>Actividades</v>
      </c>
      <c r="T89" t="str">
        <f t="shared" si="20"/>
        <v>Maquillaje Halloween</v>
      </c>
      <c r="U89">
        <f>IF($S89="","",INDEX(CATEGORIAS!$A:$A,MATCH($S89,CATEGORIAS!$B:$B,0)))</f>
        <v>6</v>
      </c>
      <c r="V89">
        <f>IF($T89="","",INDEX(SUBCATEGORIAS!$A:$A,MATCH($T89,SUBCATEGORIAS!$B:$B,0)))</f>
        <v>31</v>
      </c>
      <c r="W89">
        <f t="shared" si="21"/>
        <v>1800</v>
      </c>
      <c r="X89" t="str">
        <f t="shared" si="26"/>
        <v>'no'</v>
      </c>
      <c r="Z89">
        <v>87</v>
      </c>
      <c r="AA89" t="str">
        <f t="shared" si="29"/>
        <v/>
      </c>
      <c r="AB89" t="str">
        <f>IFERROR(IF(MATCH($AA83,$O:$O,0)&gt;0,CONCATENATE("id_subcategoria: '",INDEX($V:$V,MATCH($AA83,$O:$O,0)),"',"),0),"")</f>
        <v>id_subcategoria: '7',</v>
      </c>
      <c r="AG89">
        <f>IF($D89="","",INDEX(CATEGORIAS!$A:$A,MATCH($D89,CATEGORIAS!$B:$B,0)))</f>
        <v>6</v>
      </c>
      <c r="AH89">
        <f>IF($E89="","",INDEX(SUBCATEGORIAS!$A:$A,MATCH($E89,SUBCATEGORIAS!$B:$B,0)))</f>
        <v>24</v>
      </c>
      <c r="AI89">
        <f t="shared" si="22"/>
        <v>87</v>
      </c>
      <c r="AK89" s="2" t="str">
        <f t="shared" si="27"/>
        <v>006</v>
      </c>
      <c r="AL89" t="str">
        <f t="shared" si="28"/>
        <v>0024</v>
      </c>
      <c r="AM89" t="str">
        <f t="shared" si="23"/>
        <v>0087</v>
      </c>
      <c r="AN89" t="str">
        <f t="shared" si="24"/>
        <v>{ id_sku: '00600240087', id_articulo: '52', variacion: 'tamaño: 20cm' },</v>
      </c>
    </row>
    <row r="90" spans="1:40" x14ac:dyDescent="0.25">
      <c r="A90">
        <f>IF(C90="","",MAX($A$2:A89)+1)</f>
        <v>88</v>
      </c>
      <c r="B90" s="3">
        <f>IF(C90="","",IF(COUNTIF($C$2:$C89,$C90)=0,MAX($B$2:$B89)+1,""))</f>
        <v>53</v>
      </c>
      <c r="C90" t="s">
        <v>349</v>
      </c>
      <c r="D90" t="s">
        <v>201</v>
      </c>
      <c r="E90" t="s">
        <v>330</v>
      </c>
      <c r="H90" t="s">
        <v>334</v>
      </c>
      <c r="I90">
        <v>1600</v>
      </c>
      <c r="J90" t="s">
        <v>335</v>
      </c>
      <c r="L90" s="3" t="str">
        <f t="shared" si="25"/>
        <v>tamaño: 50cm</v>
      </c>
      <c r="M90" s="3" t="str">
        <f>IF(C90="","",IF(AND(C90&lt;&gt;"",D90&lt;&gt;"",E90&lt;&gt;"",I90&lt;&gt;"",L90&lt;&gt;"",J90&lt;&gt;"",IFERROR(MATCH(INDEX($B:$B,MATCH($C90,$C:$C,0)),IMAGENES!$B:$B,0),-1)&gt;0),"'si'","'no'"))</f>
        <v>'si'</v>
      </c>
      <c r="O90">
        <f t="shared" si="15"/>
        <v>88</v>
      </c>
      <c r="P90" t="str">
        <f t="shared" si="16"/>
        <v>Maquillaje Halloween calavera</v>
      </c>
      <c r="Q90" t="str">
        <f t="shared" si="17"/>
        <v>Maquillaje en forma de calavera</v>
      </c>
      <c r="R90" t="str">
        <f t="shared" si="18"/>
        <v>Set de maquillaje de Halloween. Incluye 2 piezas.</v>
      </c>
      <c r="S90" t="str">
        <f t="shared" si="19"/>
        <v>Actividades</v>
      </c>
      <c r="T90" t="str">
        <f t="shared" si="20"/>
        <v>Maquillaje Halloween</v>
      </c>
      <c r="U90">
        <f>IF($S90="","",INDEX(CATEGORIAS!$A:$A,MATCH($S90,CATEGORIAS!$B:$B,0)))</f>
        <v>6</v>
      </c>
      <c r="V90">
        <f>IF($T90="","",INDEX(SUBCATEGORIAS!$A:$A,MATCH($T90,SUBCATEGORIAS!$B:$B,0)))</f>
        <v>31</v>
      </c>
      <c r="W90">
        <f t="shared" si="21"/>
        <v>1500</v>
      </c>
      <c r="X90" t="str">
        <f t="shared" si="26"/>
        <v>'si'</v>
      </c>
      <c r="Z90">
        <v>88</v>
      </c>
      <c r="AA90" t="str">
        <f t="shared" si="29"/>
        <v/>
      </c>
      <c r="AB90" t="str">
        <f>IFERROR(IF(MATCH($AA83,$O:$O,0)&gt;0,CONCATENATE("precio: ",INDEX($W:$W,MATCH($AA83,$O:$O,0)),","),0),"")</f>
        <v>precio: 4500,</v>
      </c>
      <c r="AG90">
        <f>IF($D90="","",INDEX(CATEGORIAS!$A:$A,MATCH($D90,CATEGORIAS!$B:$B,0)))</f>
        <v>6</v>
      </c>
      <c r="AH90">
        <f>IF($E90="","",INDEX(SUBCATEGORIAS!$A:$A,MATCH($E90,SUBCATEGORIAS!$B:$B,0)))</f>
        <v>24</v>
      </c>
      <c r="AI90">
        <f t="shared" si="22"/>
        <v>88</v>
      </c>
      <c r="AK90" s="2" t="str">
        <f t="shared" si="27"/>
        <v>006</v>
      </c>
      <c r="AL90" t="str">
        <f t="shared" si="28"/>
        <v>0024</v>
      </c>
      <c r="AM90" t="str">
        <f t="shared" si="23"/>
        <v>0088</v>
      </c>
      <c r="AN90" t="str">
        <f t="shared" si="24"/>
        <v>{ id_sku: '00600240088', id_articulo: '53', variacion: 'tamaño: 50cm' },</v>
      </c>
    </row>
    <row r="91" spans="1:40" x14ac:dyDescent="0.25">
      <c r="A91">
        <f>IF(C91="","",MAX($A$2:A90)+1)</f>
        <v>89</v>
      </c>
      <c r="B91" s="3">
        <f>IF(C91="","",IF(COUNTIF($C$2:$C90,$C91)=0,MAX($B$2:$B90)+1,""))</f>
        <v>54</v>
      </c>
      <c r="C91" t="s">
        <v>371</v>
      </c>
      <c r="D91" t="s">
        <v>35</v>
      </c>
      <c r="E91" t="s">
        <v>354</v>
      </c>
      <c r="H91" t="s">
        <v>355</v>
      </c>
      <c r="I91">
        <v>1000</v>
      </c>
      <c r="J91" t="s">
        <v>371</v>
      </c>
      <c r="L91" s="3" t="str">
        <f t="shared" si="25"/>
        <v>tamaño: 30x40cm</v>
      </c>
      <c r="M91" s="3" t="str">
        <f>IF(C91="","",IF(AND(C91&lt;&gt;"",D91&lt;&gt;"",E91&lt;&gt;"",I91&lt;&gt;"",L91&lt;&gt;"",J91&lt;&gt;"",IFERROR(MATCH(INDEX($B:$B,MATCH($C91,$C:$C,0)),IMAGENES!$B:$B,0),-1)&gt;0),"'si'","'no'"))</f>
        <v>'si'</v>
      </c>
      <c r="O91">
        <f t="shared" si="15"/>
        <v>89</v>
      </c>
      <c r="P91" t="str">
        <f t="shared" si="16"/>
        <v>Nariz de esponja de payaso rojo Halloween</v>
      </c>
      <c r="Q91" t="str">
        <f t="shared" si="17"/>
        <v>Nariz de payaso en esponja</v>
      </c>
      <c r="R91" t="str">
        <f t="shared" si="18"/>
        <v>Set de 3 narices de esponja rojas.</v>
      </c>
      <c r="S91" t="str">
        <f t="shared" si="19"/>
        <v>Actividades</v>
      </c>
      <c r="T91" t="str">
        <f t="shared" si="20"/>
        <v>Disfraz Halloween</v>
      </c>
      <c r="U91">
        <f>IF($S91="","",INDEX(CATEGORIAS!$A:$A,MATCH($S91,CATEGORIAS!$B:$B,0)))</f>
        <v>6</v>
      </c>
      <c r="V91">
        <f>IF($T91="","",INDEX(SUBCATEGORIAS!$A:$A,MATCH($T91,SUBCATEGORIAS!$B:$B,0)))</f>
        <v>29</v>
      </c>
      <c r="W91">
        <f t="shared" si="21"/>
        <v>1500</v>
      </c>
      <c r="X91" t="str">
        <f t="shared" si="26"/>
        <v>'si'</v>
      </c>
      <c r="Z91">
        <v>89</v>
      </c>
      <c r="AA91" t="str">
        <f t="shared" si="29"/>
        <v/>
      </c>
      <c r="AB91" t="str">
        <f>IFERROR(IF(MATCH($AA83,$O:$O,0)&gt;0,CONCATENATE("disponible: ",INDEX($X:$X,MATCH($AA83,$O:$O,0)),","),0),"")</f>
        <v>disponible: 'si',</v>
      </c>
      <c r="AG91">
        <f>IF($D91="","",INDEX(CATEGORIAS!$A:$A,MATCH($D91,CATEGORIAS!$B:$B,0)))</f>
        <v>2</v>
      </c>
      <c r="AH91">
        <f>IF($E91="","",INDEX(SUBCATEGORIAS!$A:$A,MATCH($E91,SUBCATEGORIAS!$B:$B,0)))</f>
        <v>25</v>
      </c>
      <c r="AI91">
        <f t="shared" si="22"/>
        <v>89</v>
      </c>
      <c r="AK91" s="2" t="str">
        <f t="shared" si="27"/>
        <v>002</v>
      </c>
      <c r="AL91" t="str">
        <f t="shared" si="28"/>
        <v>0025</v>
      </c>
      <c r="AM91" t="str">
        <f t="shared" si="23"/>
        <v>0089</v>
      </c>
      <c r="AN91" t="str">
        <f t="shared" si="24"/>
        <v>{ id_sku: '00200250089', id_articulo: '54', variacion: 'tamaño: 30x40cm' },</v>
      </c>
    </row>
    <row r="92" spans="1:40" x14ac:dyDescent="0.25">
      <c r="A92">
        <f>IF(C92="","",MAX($A$2:A91)+1)</f>
        <v>90</v>
      </c>
      <c r="B92" s="3">
        <f>IF(C92="","",IF(COUNTIF($C$2:$C91,$C92)=0,MAX($B$2:$B91)+1,""))</f>
        <v>55</v>
      </c>
      <c r="C92" t="s">
        <v>356</v>
      </c>
      <c r="D92" t="s">
        <v>201</v>
      </c>
      <c r="E92" t="s">
        <v>177</v>
      </c>
      <c r="H92" t="s">
        <v>178</v>
      </c>
      <c r="I92">
        <v>2000</v>
      </c>
      <c r="J92" t="s">
        <v>357</v>
      </c>
      <c r="L92" s="3" t="str">
        <f t="shared" si="25"/>
        <v>Chile</v>
      </c>
      <c r="M92" s="3" t="str">
        <f>IF(C92="","",IF(AND(C92&lt;&gt;"",D92&lt;&gt;"",E92&lt;&gt;"",I92&lt;&gt;"",L92&lt;&gt;"",J92&lt;&gt;"",IFERROR(MATCH(INDEX($B:$B,MATCH($C92,$C:$C,0)),IMAGENES!$B:$B,0),-1)&gt;0),"'si'","'no'"))</f>
        <v>'si'</v>
      </c>
      <c r="O92">
        <f t="shared" si="15"/>
        <v>90</v>
      </c>
      <c r="P92" t="str">
        <f t="shared" si="16"/>
        <v>Alas de disfraz de murciélago rojo de Halloween</v>
      </c>
      <c r="Q92" t="str">
        <f t="shared" si="17"/>
        <v>Alas de murciélago rojas</v>
      </c>
      <c r="R92" t="str">
        <f t="shared" si="18"/>
        <v>Alas de murciélago decorativas de 32x60 cm.</v>
      </c>
      <c r="S92" t="str">
        <f t="shared" si="19"/>
        <v>Actividades</v>
      </c>
      <c r="T92" t="str">
        <f t="shared" si="20"/>
        <v>Disfraz Halloween</v>
      </c>
      <c r="U92">
        <f>IF($S92="","",INDEX(CATEGORIAS!$A:$A,MATCH($S92,CATEGORIAS!$B:$B,0)))</f>
        <v>6</v>
      </c>
      <c r="V92">
        <f>IF($T92="","",INDEX(SUBCATEGORIAS!$A:$A,MATCH($T92,SUBCATEGORIAS!$B:$B,0)))</f>
        <v>29</v>
      </c>
      <c r="W92">
        <f t="shared" si="21"/>
        <v>5000</v>
      </c>
      <c r="X92" t="str">
        <f t="shared" si="26"/>
        <v>'si'</v>
      </c>
      <c r="Z92">
        <v>90</v>
      </c>
      <c r="AA92" t="str">
        <f t="shared" si="29"/>
        <v/>
      </c>
      <c r="AB92" t="str">
        <f>IFERROR(IF(MATCH($AA83,$O:$O,0)&gt;0,"},",0),"")</f>
        <v>},</v>
      </c>
      <c r="AG92">
        <f>IF($D92="","",INDEX(CATEGORIAS!$A:$A,MATCH($D92,CATEGORIAS!$B:$B,0)))</f>
        <v>6</v>
      </c>
      <c r="AH92">
        <f>IF($E92="","",INDEX(SUBCATEGORIAS!$A:$A,MATCH($E92,SUBCATEGORIAS!$B:$B,0)))</f>
        <v>17</v>
      </c>
      <c r="AI92">
        <f t="shared" si="22"/>
        <v>90</v>
      </c>
      <c r="AK92" s="2" t="str">
        <f t="shared" si="27"/>
        <v>006</v>
      </c>
      <c r="AL92" t="str">
        <f t="shared" si="28"/>
        <v>0017</v>
      </c>
      <c r="AM92" t="str">
        <f t="shared" si="23"/>
        <v>0090</v>
      </c>
      <c r="AN92" t="str">
        <f t="shared" si="24"/>
        <v>{ id_sku: '00600170090', id_articulo: '55', variacion: 'Chile' },</v>
      </c>
    </row>
    <row r="93" spans="1:40" x14ac:dyDescent="0.25">
      <c r="A93">
        <f>IF(C93="","",MAX($A$2:A92)+1)</f>
        <v>91</v>
      </c>
      <c r="B93" s="3">
        <f>IF(C93="","",IF(COUNTIF($C$2:$C92,$C93)=0,MAX($B$2:$B92)+1,""))</f>
        <v>56</v>
      </c>
      <c r="C93" t="s">
        <v>365</v>
      </c>
      <c r="D93" t="s">
        <v>197</v>
      </c>
      <c r="E93" t="s">
        <v>362</v>
      </c>
      <c r="H93" t="s">
        <v>363</v>
      </c>
      <c r="I93">
        <v>2000</v>
      </c>
      <c r="J93" t="s">
        <v>364</v>
      </c>
      <c r="L93" s="3" t="str">
        <f t="shared" si="25"/>
        <v>1 dispensador + 40 bolsas</v>
      </c>
      <c r="M93" s="3" t="str">
        <f>IF(C93="","",IF(AND(C93&lt;&gt;"",D93&lt;&gt;"",E93&lt;&gt;"",I93&lt;&gt;"",L93&lt;&gt;"",J93&lt;&gt;"",IFERROR(MATCH(INDEX($B:$B,MATCH($C93,$C:$C,0)),IMAGENES!$B:$B,0),-1)&gt;0),"'si'","'no'"))</f>
        <v>'si'</v>
      </c>
      <c r="O93">
        <f t="shared" si="15"/>
        <v>91</v>
      </c>
      <c r="P93" t="str">
        <f t="shared" si="16"/>
        <v>Bolsa de Calabaza de Tela para Halloween</v>
      </c>
      <c r="Q93" t="str">
        <f t="shared" si="17"/>
        <v>Bolsa de calabaza de tela</v>
      </c>
      <c r="R93" t="str">
        <f t="shared" si="18"/>
        <v>Bolsa de tela con diseño de calabaza.</v>
      </c>
      <c r="S93" t="str">
        <f t="shared" si="19"/>
        <v>Actividades</v>
      </c>
      <c r="T93" t="str">
        <f t="shared" si="20"/>
        <v>Accesorios Halloween</v>
      </c>
      <c r="U93">
        <f>IF($S93="","",INDEX(CATEGORIAS!$A:$A,MATCH($S93,CATEGORIAS!$B:$B,0)))</f>
        <v>6</v>
      </c>
      <c r="V93">
        <f>IF($T93="","",INDEX(SUBCATEGORIAS!$A:$A,MATCH($T93,SUBCATEGORIAS!$B:$B,0)))</f>
        <v>32</v>
      </c>
      <c r="W93">
        <f t="shared" si="21"/>
        <v>1800</v>
      </c>
      <c r="X93" t="str">
        <f t="shared" si="26"/>
        <v>'si'</v>
      </c>
      <c r="Z93">
        <v>91</v>
      </c>
      <c r="AA93">
        <f t="shared" si="29"/>
        <v>10</v>
      </c>
      <c r="AB93" t="str">
        <f>IFERROR(IF(MATCH($AA93,$O:$O,0)&gt;0,"{",0),"")</f>
        <v>{</v>
      </c>
      <c r="AG93">
        <f>IF($D93="","",INDEX(CATEGORIAS!$A:$A,MATCH($D93,CATEGORIAS!$B:$B,0)))</f>
        <v>5</v>
      </c>
      <c r="AH93">
        <f>IF($E93="","",INDEX(SUBCATEGORIAS!$A:$A,MATCH($E93,SUBCATEGORIAS!$B:$B,0)))</f>
        <v>26</v>
      </c>
      <c r="AI93">
        <f t="shared" si="22"/>
        <v>91</v>
      </c>
      <c r="AK93" s="2" t="str">
        <f t="shared" si="27"/>
        <v>005</v>
      </c>
      <c r="AL93" t="str">
        <f t="shared" si="28"/>
        <v>0026</v>
      </c>
      <c r="AM93" t="str">
        <f t="shared" si="23"/>
        <v>0091</v>
      </c>
      <c r="AN93" t="str">
        <f t="shared" si="24"/>
        <v>{ id_sku: '00500260091', id_articulo: '56', variacion: '1 dispensador + 40 bolsas' },</v>
      </c>
    </row>
    <row r="94" spans="1:40" x14ac:dyDescent="0.25">
      <c r="A94">
        <f>IF(C94="","",MAX($A$2:A93)+1)</f>
        <v>92</v>
      </c>
      <c r="B94" s="3">
        <f>IF(C94="","",IF(COUNTIF($C$2:$C93,$C94)=0,MAX($B$2:$B93)+1,""))</f>
        <v>57</v>
      </c>
      <c r="C94" t="s">
        <v>366</v>
      </c>
      <c r="D94" t="s">
        <v>197</v>
      </c>
      <c r="E94" t="s">
        <v>362</v>
      </c>
      <c r="H94" t="s">
        <v>363</v>
      </c>
      <c r="I94">
        <v>2000</v>
      </c>
      <c r="J94" t="s">
        <v>364</v>
      </c>
      <c r="L94" s="3" t="str">
        <f t="shared" si="25"/>
        <v>1 dispensador + 40 bolsas</v>
      </c>
      <c r="M94" s="3" t="str">
        <f>IF(C94="","",IF(AND(C94&lt;&gt;"",D94&lt;&gt;"",E94&lt;&gt;"",I94&lt;&gt;"",L94&lt;&gt;"",J94&lt;&gt;"",IFERROR(MATCH(INDEX($B:$B,MATCH($C94,$C:$C,0)),IMAGENES!$B:$B,0),-1)&gt;0),"'si'","'no'"))</f>
        <v>'si'</v>
      </c>
      <c r="O94">
        <f t="shared" si="15"/>
        <v>92</v>
      </c>
      <c r="P94" t="str">
        <f t="shared" si="16"/>
        <v>Balde para dulces Halloween</v>
      </c>
      <c r="Q94" t="str">
        <f t="shared" si="17"/>
        <v>Balde para dulces de Halloween</v>
      </c>
      <c r="R94" t="str">
        <f t="shared" si="18"/>
        <v>Balde para recoger dulces en Halloween.</v>
      </c>
      <c r="S94" t="str">
        <f t="shared" si="19"/>
        <v>Actividades</v>
      </c>
      <c r="T94" t="str">
        <f t="shared" si="20"/>
        <v>Accesorios Halloween</v>
      </c>
      <c r="U94">
        <f>IF($S94="","",INDEX(CATEGORIAS!$A:$A,MATCH($S94,CATEGORIAS!$B:$B,0)))</f>
        <v>6</v>
      </c>
      <c r="V94">
        <f>IF($T94="","",INDEX(SUBCATEGORIAS!$A:$A,MATCH($T94,SUBCATEGORIAS!$B:$B,0)))</f>
        <v>32</v>
      </c>
      <c r="W94">
        <f t="shared" si="21"/>
        <v>2700</v>
      </c>
      <c r="X94" t="str">
        <f t="shared" si="26"/>
        <v>'si'</v>
      </c>
      <c r="Z94">
        <v>92</v>
      </c>
      <c r="AA94" t="str">
        <f t="shared" si="29"/>
        <v/>
      </c>
      <c r="AB94" t="str">
        <f>IFERROR(IF(MATCH($AA93,$O:$O,0)&gt;0,CONCATENATE("id_articulo: ",$AA93,","),0),"")</f>
        <v>id_articulo: 10,</v>
      </c>
      <c r="AG94">
        <f>IF($D94="","",INDEX(CATEGORIAS!$A:$A,MATCH($D94,CATEGORIAS!$B:$B,0)))</f>
        <v>5</v>
      </c>
      <c r="AH94">
        <f>IF($E94="","",INDEX(SUBCATEGORIAS!$A:$A,MATCH($E94,SUBCATEGORIAS!$B:$B,0)))</f>
        <v>26</v>
      </c>
      <c r="AI94">
        <f t="shared" si="22"/>
        <v>92</v>
      </c>
      <c r="AK94" s="2" t="str">
        <f t="shared" si="27"/>
        <v>005</v>
      </c>
      <c r="AL94" t="str">
        <f t="shared" si="28"/>
        <v>0026</v>
      </c>
      <c r="AM94" t="str">
        <f t="shared" si="23"/>
        <v>0092</v>
      </c>
      <c r="AN94" t="str">
        <f t="shared" si="24"/>
        <v>{ id_sku: '00500260092', id_articulo: '57', variacion: '1 dispensador + 40 bolsas' },</v>
      </c>
    </row>
    <row r="95" spans="1:40" x14ac:dyDescent="0.25">
      <c r="A95">
        <f>IF(C95="","",MAX($A$2:A94)+1)</f>
        <v>93</v>
      </c>
      <c r="B95" s="3">
        <f>IF(C95="","",IF(COUNTIF($C$2:$C94,$C95)=0,MAX($B$2:$B94)+1,""))</f>
        <v>58</v>
      </c>
      <c r="C95" t="s">
        <v>367</v>
      </c>
      <c r="D95" t="s">
        <v>197</v>
      </c>
      <c r="E95" t="s">
        <v>362</v>
      </c>
      <c r="H95" t="s">
        <v>363</v>
      </c>
      <c r="I95">
        <v>2000</v>
      </c>
      <c r="J95" t="s">
        <v>364</v>
      </c>
      <c r="L95" s="3" t="str">
        <f t="shared" si="25"/>
        <v>1 dispensador + 40 bolsas</v>
      </c>
      <c r="M95" s="3" t="str">
        <f>IF(C95="","",IF(AND(C95&lt;&gt;"",D95&lt;&gt;"",E95&lt;&gt;"",I95&lt;&gt;"",L95&lt;&gt;"",J95&lt;&gt;"",IFERROR(MATCH(INDEX($B:$B,MATCH($C95,$C:$C,0)),IMAGENES!$B:$B,0),-1)&gt;0),"'si'","'no'"))</f>
        <v>'si'</v>
      </c>
      <c r="O95">
        <f t="shared" si="15"/>
        <v>93</v>
      </c>
      <c r="P95" t="str">
        <f t="shared" si="16"/>
        <v>Decoración Colgante de Puerta Halloween</v>
      </c>
      <c r="Q95" t="str">
        <f t="shared" si="17"/>
        <v>Adorno de puerta de Halloween festivo - Perfecto para decoraciones interiores/exteriores - No requiere electricidad</v>
      </c>
      <c r="R95">
        <f t="shared" si="18"/>
        <v>0</v>
      </c>
      <c r="S95" t="str">
        <f t="shared" si="19"/>
        <v>Actividades</v>
      </c>
      <c r="T95" t="str">
        <f t="shared" si="20"/>
        <v>Decoración Halloween</v>
      </c>
      <c r="U95">
        <f>IF($S95="","",INDEX(CATEGORIAS!$A:$A,MATCH($S95,CATEGORIAS!$B:$B,0)))</f>
        <v>6</v>
      </c>
      <c r="V95">
        <f>IF($T95="","",INDEX(SUBCATEGORIAS!$A:$A,MATCH($T95,SUBCATEGORIAS!$B:$B,0)))</f>
        <v>30</v>
      </c>
      <c r="W95">
        <f t="shared" si="21"/>
        <v>2300</v>
      </c>
      <c r="X95" t="str">
        <f t="shared" si="26"/>
        <v>'si'</v>
      </c>
      <c r="Z95">
        <v>93</v>
      </c>
      <c r="AA95" t="str">
        <f t="shared" si="29"/>
        <v/>
      </c>
      <c r="AB95" t="str">
        <f>IFERROR(IF(MATCH($AA93,$O:$O,0)&gt;0,CONCATENATE("nombre: '",INDEX($P:$P,MATCH($AA93,$O:$O,0)),"',"),0),"")</f>
        <v>nombre: 'Tablas de cortar (Multiuso) - Azul',</v>
      </c>
      <c r="AG95">
        <f>IF($D95="","",INDEX(CATEGORIAS!$A:$A,MATCH($D95,CATEGORIAS!$B:$B,0)))</f>
        <v>5</v>
      </c>
      <c r="AH95">
        <f>IF($E95="","",INDEX(SUBCATEGORIAS!$A:$A,MATCH($E95,SUBCATEGORIAS!$B:$B,0)))</f>
        <v>26</v>
      </c>
      <c r="AI95">
        <f t="shared" si="22"/>
        <v>93</v>
      </c>
      <c r="AK95" s="2" t="str">
        <f t="shared" si="27"/>
        <v>005</v>
      </c>
      <c r="AL95" t="str">
        <f t="shared" si="28"/>
        <v>0026</v>
      </c>
      <c r="AM95" t="str">
        <f t="shared" si="23"/>
        <v>0093</v>
      </c>
      <c r="AN95" t="str">
        <f t="shared" si="24"/>
        <v>{ id_sku: '00500260093', id_articulo: '58', variacion: '1 dispensador + 40 bolsas' },</v>
      </c>
    </row>
    <row r="96" spans="1:40" x14ac:dyDescent="0.25">
      <c r="A96">
        <f>IF(C96="","",MAX($A$2:A95)+1)</f>
        <v>94</v>
      </c>
      <c r="B96" s="3">
        <f>IF(C96="","",IF(COUNTIF($C$2:$C95,$C96)=0,MAX($B$2:$B95)+1,""))</f>
        <v>59</v>
      </c>
      <c r="C96" t="s">
        <v>376</v>
      </c>
      <c r="D96" t="s">
        <v>33</v>
      </c>
      <c r="E96" t="s">
        <v>373</v>
      </c>
      <c r="H96" t="s">
        <v>374</v>
      </c>
      <c r="I96">
        <v>8000</v>
      </c>
      <c r="J96" t="s">
        <v>375</v>
      </c>
      <c r="K96" t="s">
        <v>377</v>
      </c>
      <c r="L96" s="3" t="str">
        <f t="shared" si="25"/>
        <v>2 licencias</v>
      </c>
      <c r="M96" s="3" t="str">
        <f>IF(C96="","",IF(AND(C96&lt;&gt;"",D96&lt;&gt;"",E96&lt;&gt;"",I96&lt;&gt;"",L96&lt;&gt;"",J96&lt;&gt;"",IFERROR(MATCH(INDEX($B:$B,MATCH($C96,$C:$C,0)),IMAGENES!$B:$B,0),-1)&gt;0),"'si'","'no'"))</f>
        <v>'si'</v>
      </c>
      <c r="O96">
        <f t="shared" si="15"/>
        <v>94</v>
      </c>
      <c r="P96" t="str">
        <f t="shared" si="16"/>
        <v>Novia Fantasma Decoración Adorno</v>
      </c>
      <c r="Q96" t="str">
        <f t="shared" si="17"/>
        <v>Novia fantasma decorativa</v>
      </c>
      <c r="R96" t="str">
        <f t="shared" si="18"/>
        <v>Figura de novia fantasma para decoración.</v>
      </c>
      <c r="S96" t="str">
        <f t="shared" si="19"/>
        <v>Actividades</v>
      </c>
      <c r="T96" t="str">
        <f t="shared" si="20"/>
        <v>Decoración Halloween</v>
      </c>
      <c r="U96">
        <f>IF($S96="","",INDEX(CATEGORIAS!$A:$A,MATCH($S96,CATEGORIAS!$B:$B,0)))</f>
        <v>6</v>
      </c>
      <c r="V96">
        <f>IF($T96="","",INDEX(SUBCATEGORIAS!$A:$A,MATCH($T96,SUBCATEGORIAS!$B:$B,0)))</f>
        <v>30</v>
      </c>
      <c r="W96">
        <f t="shared" si="21"/>
        <v>9990</v>
      </c>
      <c r="X96" t="str">
        <f t="shared" si="26"/>
        <v>'si'</v>
      </c>
      <c r="Z96">
        <v>94</v>
      </c>
      <c r="AA96" t="str">
        <f t="shared" si="29"/>
        <v/>
      </c>
      <c r="AB96" t="str">
        <f>IFERROR(IF(MATCH($AA93,$O:$O,0)&gt;0,CONCATENATE("descripcion: '",INDEX($Q:$Q,MATCH($AA93,$O:$O,0)),"',"),0),"")</f>
        <v>descripcion: 'Dimensiones: 27x40x05 cm.',</v>
      </c>
      <c r="AG96">
        <f>IF($D96="","",INDEX(CATEGORIAS!$A:$A,MATCH($D96,CATEGORIAS!$B:$B,0)))</f>
        <v>3</v>
      </c>
      <c r="AH96">
        <f>IF($E96="","",INDEX(SUBCATEGORIAS!$A:$A,MATCH($E96,SUBCATEGORIAS!$B:$B,0)))</f>
        <v>27</v>
      </c>
      <c r="AI96">
        <f t="shared" si="22"/>
        <v>94</v>
      </c>
      <c r="AK96" s="2" t="str">
        <f t="shared" si="27"/>
        <v>003</v>
      </c>
      <c r="AL96" t="str">
        <f t="shared" si="28"/>
        <v>0027</v>
      </c>
      <c r="AM96" t="str">
        <f t="shared" si="23"/>
        <v>0094</v>
      </c>
      <c r="AN96" t="str">
        <f t="shared" si="24"/>
        <v>{ id_sku: '00300270094', id_articulo: '59', variacion: '2 licencias' },</v>
      </c>
    </row>
    <row r="97" spans="1:40" x14ac:dyDescent="0.25">
      <c r="A97">
        <f>IF(C97="","",MAX($A$2:A96)+1)</f>
        <v>95</v>
      </c>
      <c r="B97" s="3">
        <f>IF(C97="","",IF(COUNTIF($C$2:$C96,$C97)=0,MAX($B$2:$B96)+1,""))</f>
        <v>60</v>
      </c>
      <c r="C97" t="s">
        <v>387</v>
      </c>
      <c r="D97" t="s">
        <v>35</v>
      </c>
      <c r="E97" t="s">
        <v>420</v>
      </c>
      <c r="G97" t="s">
        <v>389</v>
      </c>
      <c r="I97">
        <v>3000</v>
      </c>
      <c r="J97" t="s">
        <v>448</v>
      </c>
      <c r="K97" t="s">
        <v>378</v>
      </c>
      <c r="L97" s="3" t="str">
        <f t="shared" si="25"/>
        <v>15 ml</v>
      </c>
      <c r="M97" s="3" t="str">
        <f>IF(C97="","",IF(AND(C97&lt;&gt;"",D97&lt;&gt;"",E97&lt;&gt;"",I97&lt;&gt;"",L97&lt;&gt;"",J97&lt;&gt;"",IFERROR(MATCH(INDEX($B:$B,MATCH($C97,$C:$C,0)),IMAGENES!$B:$B,0),-1)&gt;0),"'si'","'no'"))</f>
        <v>'si'</v>
      </c>
      <c r="O97">
        <f t="shared" si="15"/>
        <v>95</v>
      </c>
      <c r="P97" t="str">
        <f t="shared" si="16"/>
        <v>Decoración Colgante de Puerta Happy Halloween</v>
      </c>
      <c r="Q97" t="str">
        <f t="shared" si="17"/>
        <v>Adorno de puerta de Halloween festivo - Perfecto para decoraciones interiores/exteriores - No requiere electricidad</v>
      </c>
      <c r="R97">
        <f t="shared" si="18"/>
        <v>0</v>
      </c>
      <c r="S97" t="str">
        <f t="shared" si="19"/>
        <v>Actividades</v>
      </c>
      <c r="T97" t="str">
        <f t="shared" si="20"/>
        <v>Decoración Halloween</v>
      </c>
      <c r="U97">
        <f>IF($S97="","",INDEX(CATEGORIAS!$A:$A,MATCH($S97,CATEGORIAS!$B:$B,0)))</f>
        <v>6</v>
      </c>
      <c r="V97">
        <f>IF($T97="","",INDEX(SUBCATEGORIAS!$A:$A,MATCH($T97,SUBCATEGORIAS!$B:$B,0)))</f>
        <v>30</v>
      </c>
      <c r="W97">
        <f t="shared" si="21"/>
        <v>4000</v>
      </c>
      <c r="X97" t="str">
        <f t="shared" si="26"/>
        <v>'si'</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2</v>
      </c>
      <c r="AH97">
        <f>IF($E97="","",INDEX(SUBCATEGORIAS!$A:$A,MATCH($E97,SUBCATEGORIAS!$B:$B,0)))</f>
        <v>28</v>
      </c>
      <c r="AI97">
        <f t="shared" si="22"/>
        <v>95</v>
      </c>
      <c r="AK97" s="2" t="str">
        <f t="shared" si="27"/>
        <v>002</v>
      </c>
      <c r="AL97" t="str">
        <f t="shared" si="28"/>
        <v>0028</v>
      </c>
      <c r="AM97" t="str">
        <f t="shared" si="23"/>
        <v>0095</v>
      </c>
      <c r="AN97" t="str">
        <f t="shared" si="24"/>
        <v>{ id_sku: '00200280095', id_articulo: '60', variacion: '15 ml' },</v>
      </c>
    </row>
    <row r="98" spans="1:40" x14ac:dyDescent="0.25">
      <c r="A98">
        <f>IF(C98="","",MAX($A$2:A97)+1)</f>
        <v>96</v>
      </c>
      <c r="B98" s="3">
        <f>IF(C98="","",IF(COUNTIF($C$2:$C97,$C98)=0,MAX($B$2:$B97)+1,""))</f>
        <v>61</v>
      </c>
      <c r="C98" t="s">
        <v>386</v>
      </c>
      <c r="D98" t="s">
        <v>35</v>
      </c>
      <c r="E98" t="s">
        <v>420</v>
      </c>
      <c r="G98" t="s">
        <v>389</v>
      </c>
      <c r="I98">
        <v>3000</v>
      </c>
      <c r="J98" t="s">
        <v>448</v>
      </c>
      <c r="K98" t="s">
        <v>378</v>
      </c>
      <c r="L98" s="3" t="str">
        <f t="shared" si="25"/>
        <v>15 ml</v>
      </c>
      <c r="M98" s="3" t="str">
        <f>IF(C98="","",IF(AND(C98&lt;&gt;"",D98&lt;&gt;"",E98&lt;&gt;"",I98&lt;&gt;"",L98&lt;&gt;"",J98&lt;&gt;"",IFERROR(MATCH(INDEX($B:$B,MATCH($C98,$C:$C,0)),IMAGENES!$B:$B,0),-1)&gt;0),"'si'","'no'"))</f>
        <v>'si'</v>
      </c>
      <c r="O98">
        <f t="shared" si="15"/>
        <v>96</v>
      </c>
      <c r="P98" t="str">
        <f t="shared" si="16"/>
        <v>Guirnalda Bruja Halloween</v>
      </c>
      <c r="Q98" t="str">
        <f t="shared" si="17"/>
        <v>Guirnalda de brujas</v>
      </c>
      <c r="R98" t="str">
        <f t="shared" si="18"/>
        <v>Guirnalda decorativa de Halloween de 2 metros.</v>
      </c>
      <c r="S98" t="str">
        <f t="shared" si="19"/>
        <v>Actividades</v>
      </c>
      <c r="T98" t="str">
        <f t="shared" si="20"/>
        <v>Decoración Halloween</v>
      </c>
      <c r="U98">
        <f>IF($S98="","",INDEX(CATEGORIAS!$A:$A,MATCH($S98,CATEGORIAS!$B:$B,0)))</f>
        <v>6</v>
      </c>
      <c r="V98">
        <f>IF($T98="","",INDEX(SUBCATEGORIAS!$A:$A,MATCH($T98,SUBCATEGORIAS!$B:$B,0)))</f>
        <v>30</v>
      </c>
      <c r="W98">
        <f t="shared" si="21"/>
        <v>1400</v>
      </c>
      <c r="X98" t="str">
        <f t="shared" si="26"/>
        <v>'si'</v>
      </c>
      <c r="Z98">
        <v>96</v>
      </c>
      <c r="AA98" t="str">
        <f t="shared" si="29"/>
        <v/>
      </c>
      <c r="AB98" t="str">
        <f>IFERROR(IF(MATCH($AA93,$O:$O,0)&gt;0,CONCATENATE("id_categoria: '",INDEX($U:$U,MATCH($AA93,$O:$O,0)),"',"),0),"")</f>
        <v>id_categoria: '2',</v>
      </c>
      <c r="AG98">
        <f>IF($D98="","",INDEX(CATEGORIAS!$A:$A,MATCH($D98,CATEGORIAS!$B:$B,0)))</f>
        <v>2</v>
      </c>
      <c r="AH98">
        <f>IF($E98="","",INDEX(SUBCATEGORIAS!$A:$A,MATCH($E98,SUBCATEGORIAS!$B:$B,0)))</f>
        <v>28</v>
      </c>
      <c r="AI98">
        <f t="shared" si="22"/>
        <v>96</v>
      </c>
      <c r="AK98" s="2" t="str">
        <f t="shared" si="27"/>
        <v>002</v>
      </c>
      <c r="AL98" t="str">
        <f t="shared" si="28"/>
        <v>0028</v>
      </c>
      <c r="AM98" t="str">
        <f t="shared" si="23"/>
        <v>0096</v>
      </c>
      <c r="AN98" t="str">
        <f t="shared" si="24"/>
        <v>{ id_sku: '00200280096', id_articulo: '61', variacion: '15 ml' },</v>
      </c>
    </row>
    <row r="99" spans="1:40" x14ac:dyDescent="0.25">
      <c r="A99">
        <f>IF(C99="","",MAX($A$2:A98)+1)</f>
        <v>97</v>
      </c>
      <c r="B99" s="3">
        <f>IF(C99="","",IF(COUNTIF($C$2:$C98,$C99)=0,MAX($B$2:$B98)+1,""))</f>
        <v>62</v>
      </c>
      <c r="C99" t="s">
        <v>384</v>
      </c>
      <c r="D99" t="s">
        <v>35</v>
      </c>
      <c r="E99" t="s">
        <v>420</v>
      </c>
      <c r="G99" t="s">
        <v>389</v>
      </c>
      <c r="I99">
        <v>3000</v>
      </c>
      <c r="J99" t="s">
        <v>448</v>
      </c>
      <c r="K99" t="s">
        <v>378</v>
      </c>
      <c r="L99" s="3" t="str">
        <f t="shared" si="25"/>
        <v>15 ml</v>
      </c>
      <c r="M99" s="3" t="str">
        <f>IF(C99="","",IF(AND(C99&lt;&gt;"",D99&lt;&gt;"",E99&lt;&gt;"",I99&lt;&gt;"",L99&lt;&gt;"",J99&lt;&gt;"",IFERROR(MATCH(INDEX($B:$B,MATCH($C99,$C:$C,0)),IMAGENES!$B:$B,0),-1)&gt;0),"'si'","'no'"))</f>
        <v>'si'</v>
      </c>
      <c r="O99">
        <f t="shared" si="15"/>
        <v>97</v>
      </c>
      <c r="P99" t="str">
        <f t="shared" si="16"/>
        <v>Guirnalda Fantasma Grito Halloween</v>
      </c>
      <c r="Q99" t="str">
        <f t="shared" si="17"/>
        <v>Guirnalda con fantasmas</v>
      </c>
      <c r="R99" t="str">
        <f t="shared" si="18"/>
        <v>Guirnalda decorativa de Halloween de 2 metros.</v>
      </c>
      <c r="S99" t="str">
        <f t="shared" si="19"/>
        <v>Actividades</v>
      </c>
      <c r="T99" t="str">
        <f t="shared" si="20"/>
        <v>Decoración Halloween</v>
      </c>
      <c r="U99">
        <f>IF($S99="","",INDEX(CATEGORIAS!$A:$A,MATCH($S99,CATEGORIAS!$B:$B,0)))</f>
        <v>6</v>
      </c>
      <c r="V99">
        <f>IF($T99="","",INDEX(SUBCATEGORIAS!$A:$A,MATCH($T99,SUBCATEGORIAS!$B:$B,0)))</f>
        <v>30</v>
      </c>
      <c r="W99">
        <f t="shared" si="21"/>
        <v>1400</v>
      </c>
      <c r="X99" t="str">
        <f t="shared" si="26"/>
        <v>'si'</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28</v>
      </c>
      <c r="AI99">
        <f t="shared" si="22"/>
        <v>97</v>
      </c>
      <c r="AK99" s="2" t="str">
        <f t="shared" si="27"/>
        <v>002</v>
      </c>
      <c r="AL99" t="str">
        <f t="shared" si="28"/>
        <v>0028</v>
      </c>
      <c r="AM99" t="str">
        <f t="shared" si="23"/>
        <v>0097</v>
      </c>
      <c r="AN99" t="str">
        <f t="shared" si="24"/>
        <v>{ id_sku: '00200280097', id_articulo: '62', variacion: '15 ml' },</v>
      </c>
    </row>
    <row r="100" spans="1:40" x14ac:dyDescent="0.25">
      <c r="A100">
        <f>IF(C100="","",MAX($A$2:A99)+1)</f>
        <v>98</v>
      </c>
      <c r="B100" s="3">
        <f>IF(C100="","",IF(COUNTIF($C$2:$C99,$C100)=0,MAX($B$2:$B99)+1,""))</f>
        <v>63</v>
      </c>
      <c r="C100" t="s">
        <v>385</v>
      </c>
      <c r="D100" t="s">
        <v>35</v>
      </c>
      <c r="E100" t="s">
        <v>420</v>
      </c>
      <c r="G100" t="s">
        <v>389</v>
      </c>
      <c r="I100">
        <v>3000</v>
      </c>
      <c r="J100" t="s">
        <v>448</v>
      </c>
      <c r="K100" t="s">
        <v>378</v>
      </c>
      <c r="L100" s="3" t="str">
        <f t="shared" si="25"/>
        <v>15 ml</v>
      </c>
      <c r="M100" s="3" t="str">
        <f>IF(C100="","",IF(AND(C100&lt;&gt;"",D100&lt;&gt;"",E100&lt;&gt;"",I100&lt;&gt;"",L100&lt;&gt;"",J100&lt;&gt;"",IFERROR(MATCH(INDEX($B:$B,MATCH($C100,$C:$C,0)),IMAGENES!$B:$B,0),-1)&gt;0),"'si'","'no'"))</f>
        <v>'si'</v>
      </c>
      <c r="O100">
        <f t="shared" si="15"/>
        <v>98</v>
      </c>
      <c r="P100" t="str">
        <f t="shared" si="16"/>
        <v>Araña Adorno decorativos Halloween(24pcs)</v>
      </c>
      <c r="Q100" t="str">
        <f t="shared" si="17"/>
        <v>Arañas decorativas</v>
      </c>
      <c r="R100" t="str">
        <f t="shared" si="18"/>
        <v>Set de 24 arañas decorativas de 2*2 cm.</v>
      </c>
      <c r="S100" t="str">
        <f t="shared" si="19"/>
        <v>Actividades</v>
      </c>
      <c r="T100" t="str">
        <f t="shared" si="20"/>
        <v>Decoración Halloween</v>
      </c>
      <c r="U100">
        <f>IF($S100="","",INDEX(CATEGORIAS!$A:$A,MATCH($S100,CATEGORIAS!$B:$B,0)))</f>
        <v>6</v>
      </c>
      <c r="V100">
        <f>IF($T100="","",INDEX(SUBCATEGORIAS!$A:$A,MATCH($T100,SUBCATEGORIAS!$B:$B,0)))</f>
        <v>30</v>
      </c>
      <c r="W100">
        <f t="shared" si="21"/>
        <v>1800</v>
      </c>
      <c r="X100" t="str">
        <f t="shared" si="26"/>
        <v>'si'</v>
      </c>
      <c r="Z100">
        <v>98</v>
      </c>
      <c r="AA100" t="str">
        <f t="shared" si="29"/>
        <v/>
      </c>
      <c r="AB100" t="str">
        <f>IFERROR(IF(MATCH($AA93,$O:$O,0)&gt;0,CONCATENATE("precio: ",INDEX($W:$W,MATCH($AA93,$O:$O,0)),","),0),"")</f>
        <v>precio: 4500,</v>
      </c>
      <c r="AG100">
        <f>IF($D100="","",INDEX(CATEGORIAS!$A:$A,MATCH($D100,CATEGORIAS!$B:$B,0)))</f>
        <v>2</v>
      </c>
      <c r="AH100">
        <f>IF($E100="","",INDEX(SUBCATEGORIAS!$A:$A,MATCH($E100,SUBCATEGORIAS!$B:$B,0)))</f>
        <v>28</v>
      </c>
      <c r="AI100">
        <f t="shared" si="22"/>
        <v>98</v>
      </c>
      <c r="AK100" s="2" t="str">
        <f t="shared" si="27"/>
        <v>002</v>
      </c>
      <c r="AL100" t="str">
        <f t="shared" si="28"/>
        <v>0028</v>
      </c>
      <c r="AM100" t="str">
        <f t="shared" si="23"/>
        <v>0098</v>
      </c>
      <c r="AN100" t="str">
        <f t="shared" si="24"/>
        <v>{ id_sku: '00200280098', id_articulo: '63', variacion: '15 ml' },</v>
      </c>
    </row>
    <row r="101" spans="1:40" x14ac:dyDescent="0.25">
      <c r="A101">
        <f>IF(C101="","",MAX($A$2:A100)+1)</f>
        <v>99</v>
      </c>
      <c r="B101" s="3">
        <f>IF(C101="","",IF(COUNTIF($C$2:$C100,$C101)=0,MAX($B$2:$B100)+1,""))</f>
        <v>64</v>
      </c>
      <c r="C101" t="s">
        <v>383</v>
      </c>
      <c r="D101" t="s">
        <v>35</v>
      </c>
      <c r="E101" t="s">
        <v>420</v>
      </c>
      <c r="G101" t="s">
        <v>388</v>
      </c>
      <c r="I101">
        <v>9990</v>
      </c>
      <c r="J101" t="s">
        <v>447</v>
      </c>
      <c r="K101" t="s">
        <v>378</v>
      </c>
      <c r="L101" s="3" t="str">
        <f t="shared" si="25"/>
        <v>350 ml</v>
      </c>
      <c r="M101" s="3" t="str">
        <f>IF(C101="","",IF(AND(C101&lt;&gt;"",D101&lt;&gt;"",E101&lt;&gt;"",I101&lt;&gt;"",L101&lt;&gt;"",J101&lt;&gt;"",IFERROR(MATCH(INDEX($B:$B,MATCH($C101,$C:$C,0)),IMAGENES!$B:$B,0),-1)&gt;0),"'si'","'no'"))</f>
        <v>'si'</v>
      </c>
      <c r="O101">
        <f t="shared" si="15"/>
        <v>99</v>
      </c>
      <c r="P101" t="str">
        <f t="shared" si="16"/>
        <v>Accesorios de arañas Halloween (blancas 50pcs)</v>
      </c>
      <c r="Q101" t="str">
        <f t="shared" si="17"/>
        <v>Accesorios de arañas</v>
      </c>
      <c r="R101" t="str">
        <f t="shared" si="18"/>
        <v>Set de 50 accesorios de arañas de 1x2.5 cm.</v>
      </c>
      <c r="S101" t="str">
        <f t="shared" si="19"/>
        <v>Actividades</v>
      </c>
      <c r="T101" t="str">
        <f t="shared" si="20"/>
        <v>Accesorios Halloween</v>
      </c>
      <c r="U101">
        <f>IF($S101="","",INDEX(CATEGORIAS!$A:$A,MATCH($S101,CATEGORIAS!$B:$B,0)))</f>
        <v>6</v>
      </c>
      <c r="V101">
        <f>IF($T101="","",INDEX(SUBCATEGORIAS!$A:$A,MATCH($T101,SUBCATEGORIAS!$B:$B,0)))</f>
        <v>32</v>
      </c>
      <c r="W101">
        <f t="shared" si="21"/>
        <v>1800</v>
      </c>
      <c r="X101" t="str">
        <f t="shared" si="26"/>
        <v>'si'</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28</v>
      </c>
      <c r="AI101">
        <f t="shared" si="22"/>
        <v>99</v>
      </c>
      <c r="AK101" s="2" t="str">
        <f t="shared" si="27"/>
        <v>002</v>
      </c>
      <c r="AL101" t="str">
        <f t="shared" si="28"/>
        <v>0028</v>
      </c>
      <c r="AM101" t="str">
        <f t="shared" si="23"/>
        <v>0099</v>
      </c>
      <c r="AN101" t="str">
        <f t="shared" si="24"/>
        <v>{ id_sku: '00200280099', id_articulo: '64', variacion: '350 ml' },</v>
      </c>
    </row>
    <row r="102" spans="1:40" x14ac:dyDescent="0.25">
      <c r="A102">
        <f>IF(C102="","",MAX($A$2:A101)+1)</f>
        <v>100</v>
      </c>
      <c r="B102" s="3">
        <f>IF(C102="","",IF(COUNTIF($C$2:$C101,$C102)=0,MAX($B$2:$B101)+1,""))</f>
        <v>65</v>
      </c>
      <c r="C102" t="s">
        <v>390</v>
      </c>
      <c r="D102" t="s">
        <v>35</v>
      </c>
      <c r="E102" t="s">
        <v>420</v>
      </c>
      <c r="G102" t="s">
        <v>388</v>
      </c>
      <c r="I102">
        <v>9990</v>
      </c>
      <c r="J102" t="s">
        <v>447</v>
      </c>
      <c r="K102" t="s">
        <v>378</v>
      </c>
      <c r="L102" s="3" t="str">
        <f t="shared" si="25"/>
        <v>350 ml</v>
      </c>
      <c r="M102" s="3" t="str">
        <f>IF(C102="","",IF(AND(C102&lt;&gt;"",D102&lt;&gt;"",E102&lt;&gt;"",I102&lt;&gt;"",L102&lt;&gt;"",J102&lt;&gt;"",IFERROR(MATCH(INDEX($B:$B,MATCH($C102,$C:$C,0)),IMAGENES!$B:$B,0),-1)&gt;0),"'si'","'no'"))</f>
        <v>'si'</v>
      </c>
      <c r="O102">
        <f t="shared" si="15"/>
        <v>100</v>
      </c>
      <c r="P102" t="str">
        <f t="shared" si="16"/>
        <v>Cintillo calabaza con Luz Halloween</v>
      </c>
      <c r="Q102" t="str">
        <f t="shared" si="17"/>
        <v>Cintillo con luz de calabaza con luz con motivo de Halloween</v>
      </c>
      <c r="R102" t="str">
        <f t="shared" si="18"/>
        <v>Cintillo decorativo con luces.</v>
      </c>
      <c r="S102" t="str">
        <f t="shared" si="19"/>
        <v>Actividades</v>
      </c>
      <c r="T102" t="str">
        <f t="shared" si="20"/>
        <v>Accesorios Halloween</v>
      </c>
      <c r="U102">
        <f>IF($S102="","",INDEX(CATEGORIAS!$A:$A,MATCH($S102,CATEGORIAS!$B:$B,0)))</f>
        <v>6</v>
      </c>
      <c r="V102">
        <f>IF($T102="","",INDEX(SUBCATEGORIAS!$A:$A,MATCH($T102,SUBCATEGORIAS!$B:$B,0)))</f>
        <v>32</v>
      </c>
      <c r="W102">
        <f t="shared" si="21"/>
        <v>3000</v>
      </c>
      <c r="X102" t="str">
        <f t="shared" si="26"/>
        <v>'si'</v>
      </c>
      <c r="Z102">
        <v>100</v>
      </c>
      <c r="AA102" t="str">
        <f t="shared" si="29"/>
        <v/>
      </c>
      <c r="AB102" t="str">
        <f>IFERROR(IF(MATCH($AA93,$O:$O,0)&gt;0,"},",0),"")</f>
        <v>},</v>
      </c>
      <c r="AG102">
        <f>IF($D102="","",INDEX(CATEGORIAS!$A:$A,MATCH($D102,CATEGORIAS!$B:$B,0)))</f>
        <v>2</v>
      </c>
      <c r="AH102">
        <f>IF($E102="","",INDEX(SUBCATEGORIAS!$A:$A,MATCH($E102,SUBCATEGORIAS!$B:$B,0)))</f>
        <v>28</v>
      </c>
      <c r="AI102">
        <f t="shared" si="22"/>
        <v>100</v>
      </c>
      <c r="AK102" s="2" t="str">
        <f t="shared" si="27"/>
        <v>002</v>
      </c>
      <c r="AL102" t="str">
        <f t="shared" si="28"/>
        <v>0028</v>
      </c>
      <c r="AM102" t="str">
        <f t="shared" si="23"/>
        <v>00100</v>
      </c>
      <c r="AN102" t="str">
        <f t="shared" si="24"/>
        <v>{ id_sku: '002002800100', id_articulo: '65', variacion: '350 ml' },</v>
      </c>
    </row>
    <row r="103" spans="1:40" x14ac:dyDescent="0.25">
      <c r="A103">
        <f>IF(C103="","",MAX($A$2:A102)+1)</f>
        <v>101</v>
      </c>
      <c r="B103" s="3">
        <f>IF(C103="","",IF(COUNTIF($C$2:$C102,$C103)=0,MAX($B$2:$B102)+1,""))</f>
        <v>66</v>
      </c>
      <c r="C103" t="s">
        <v>394</v>
      </c>
      <c r="D103" t="s">
        <v>35</v>
      </c>
      <c r="E103" t="s">
        <v>420</v>
      </c>
      <c r="G103" t="s">
        <v>388</v>
      </c>
      <c r="I103">
        <v>9990</v>
      </c>
      <c r="J103" t="s">
        <v>447</v>
      </c>
      <c r="K103" t="s">
        <v>378</v>
      </c>
      <c r="L103" s="3" t="str">
        <f t="shared" si="25"/>
        <v>350 ml</v>
      </c>
      <c r="M103" s="3" t="str">
        <f>IF(C103="","",IF(AND(C103&lt;&gt;"",D103&lt;&gt;"",E103&lt;&gt;"",I103&lt;&gt;"",L103&lt;&gt;"",J103&lt;&gt;"",IFERROR(MATCH(INDEX($B:$B,MATCH($C103,$C:$C,0)),IMAGENES!$B:$B,0),-1)&gt;0),"'si'","'no'"))</f>
        <v>'si'</v>
      </c>
      <c r="O103">
        <f t="shared" si="15"/>
        <v>101</v>
      </c>
      <c r="P103" t="str">
        <f t="shared" si="16"/>
        <v>Decoración Colgante de Puerta Trick or Treat</v>
      </c>
      <c r="Q103" t="str">
        <f t="shared" si="17"/>
        <v>Adorno de puerta colgante halloween Trick or Treat</v>
      </c>
      <c r="R103">
        <f t="shared" si="18"/>
        <v>0</v>
      </c>
      <c r="S103" t="str">
        <f t="shared" si="19"/>
        <v>Actividades</v>
      </c>
      <c r="T103" t="str">
        <f t="shared" si="20"/>
        <v>Decoración Halloween</v>
      </c>
      <c r="U103">
        <f>IF($S103="","",INDEX(CATEGORIAS!$A:$A,MATCH($S103,CATEGORIAS!$B:$B,0)))</f>
        <v>6</v>
      </c>
      <c r="V103">
        <f>IF($T103="","",INDEX(SUBCATEGORIAS!$A:$A,MATCH($T103,SUBCATEGORIAS!$B:$B,0)))</f>
        <v>30</v>
      </c>
      <c r="W103">
        <f t="shared" si="21"/>
        <v>3900</v>
      </c>
      <c r="X103" t="str">
        <f t="shared" si="26"/>
        <v>'si'</v>
      </c>
      <c r="Z103">
        <v>101</v>
      </c>
      <c r="AA103">
        <f t="shared" si="29"/>
        <v>11</v>
      </c>
      <c r="AB103" t="str">
        <f>IFERROR(IF(MATCH($AA103,$O:$O,0)&gt;0,"{",0),"")</f>
        <v>{</v>
      </c>
      <c r="AG103">
        <f>IF($D103="","",INDEX(CATEGORIAS!$A:$A,MATCH($D103,CATEGORIAS!$B:$B,0)))</f>
        <v>2</v>
      </c>
      <c r="AH103">
        <f>IF($E103="","",INDEX(SUBCATEGORIAS!$A:$A,MATCH($E103,SUBCATEGORIAS!$B:$B,0)))</f>
        <v>28</v>
      </c>
      <c r="AI103">
        <f t="shared" si="22"/>
        <v>101</v>
      </c>
      <c r="AK103" s="2" t="str">
        <f t="shared" si="27"/>
        <v>002</v>
      </c>
      <c r="AL103" t="str">
        <f t="shared" si="28"/>
        <v>0028</v>
      </c>
      <c r="AM103" t="str">
        <f t="shared" si="23"/>
        <v>00101</v>
      </c>
      <c r="AN103" t="str">
        <f t="shared" si="24"/>
        <v>{ id_sku: '002002800101', id_articulo: '66', variacion: '350 ml' },</v>
      </c>
    </row>
    <row r="104" spans="1:40" x14ac:dyDescent="0.25">
      <c r="A104">
        <f>IF(C104="","",MAX($A$2:A103)+1)</f>
        <v>102</v>
      </c>
      <c r="B104" s="3">
        <f>IF(C104="","",IF(COUNTIF($C$2:$C103,$C104)=0,MAX($B$2:$B103)+1,""))</f>
        <v>67</v>
      </c>
      <c r="C104" t="s">
        <v>397</v>
      </c>
      <c r="D104" t="s">
        <v>201</v>
      </c>
      <c r="E104" t="s">
        <v>177</v>
      </c>
      <c r="H104" t="s">
        <v>398</v>
      </c>
      <c r="I104">
        <v>1500</v>
      </c>
      <c r="J104" t="s">
        <v>399</v>
      </c>
      <c r="L104" s="3" t="str">
        <f t="shared" si="25"/>
        <v>Mariposa</v>
      </c>
      <c r="M104" s="3" t="str">
        <f>IF(C104="","",IF(AND(C104&lt;&gt;"",D104&lt;&gt;"",E104&lt;&gt;"",I104&lt;&gt;"",L104&lt;&gt;"",J104&lt;&gt;"",IFERROR(MATCH(INDEX($B:$B,MATCH($C104,$C:$C,0)),IMAGENES!$B:$B,0),-1)&gt;0),"'si'","'no'"))</f>
        <v>'si'</v>
      </c>
      <c r="O104">
        <f t="shared" si="15"/>
        <v>102</v>
      </c>
      <c r="P104" t="str">
        <f t="shared" si="16"/>
        <v>Cintillo Halloween Calavera Negra</v>
      </c>
      <c r="Q104" t="str">
        <f t="shared" si="17"/>
        <v>Cintillo de cabeza de calavera de Halloween, cinta de cabeza creativa extraña, accesorio de pelo</v>
      </c>
      <c r="R104">
        <f t="shared" si="18"/>
        <v>0</v>
      </c>
      <c r="S104" t="str">
        <f t="shared" si="19"/>
        <v>Actividades</v>
      </c>
      <c r="T104" t="str">
        <f t="shared" si="20"/>
        <v>Accesorios Halloween</v>
      </c>
      <c r="U104">
        <f>IF($S104="","",INDEX(CATEGORIAS!$A:$A,MATCH($S104,CATEGORIAS!$B:$B,0)))</f>
        <v>6</v>
      </c>
      <c r="V104">
        <f>IF($T104="","",INDEX(SUBCATEGORIAS!$A:$A,MATCH($T104,SUBCATEGORIAS!$B:$B,0)))</f>
        <v>32</v>
      </c>
      <c r="W104">
        <f t="shared" si="21"/>
        <v>2400</v>
      </c>
      <c r="X104" t="str">
        <f t="shared" si="26"/>
        <v>'si'</v>
      </c>
      <c r="Z104">
        <v>102</v>
      </c>
      <c r="AA104" t="str">
        <f t="shared" si="29"/>
        <v/>
      </c>
      <c r="AB104" t="str">
        <f>IFERROR(IF(MATCH($AA103,$O:$O,0)&gt;0,CONCATENATE("id_articulo: ",$AA103,","),0),"")</f>
        <v>id_articulo: 11,</v>
      </c>
      <c r="AG104">
        <f>IF($D104="","",INDEX(CATEGORIAS!$A:$A,MATCH($D104,CATEGORIAS!$B:$B,0)))</f>
        <v>6</v>
      </c>
      <c r="AH104">
        <f>IF($E104="","",INDEX(SUBCATEGORIAS!$A:$A,MATCH($E104,SUBCATEGORIAS!$B:$B,0)))</f>
        <v>17</v>
      </c>
      <c r="AI104">
        <f t="shared" si="22"/>
        <v>102</v>
      </c>
      <c r="AK104" s="2" t="str">
        <f t="shared" si="27"/>
        <v>006</v>
      </c>
      <c r="AL104" t="str">
        <f t="shared" si="28"/>
        <v>0017</v>
      </c>
      <c r="AM104" t="str">
        <f t="shared" si="23"/>
        <v>00102</v>
      </c>
      <c r="AN104" t="str">
        <f t="shared" si="24"/>
        <v>{ id_sku: '006001700102', id_articulo: '67', variacion: 'Mariposa' },</v>
      </c>
    </row>
    <row r="105" spans="1:40" x14ac:dyDescent="0.25">
      <c r="A105">
        <f>IF(C105="","",MAX($A$2:A104)+1)</f>
        <v>103</v>
      </c>
      <c r="B105" s="3">
        <f>IF(C105="","",IF(COUNTIF($C$2:$C104,$C105)=0,MAX($B$2:$B104)+1,""))</f>
        <v>68</v>
      </c>
      <c r="C105" t="s">
        <v>400</v>
      </c>
      <c r="D105" t="s">
        <v>200</v>
      </c>
      <c r="E105" t="s">
        <v>118</v>
      </c>
      <c r="H105" t="s">
        <v>401</v>
      </c>
      <c r="I105">
        <v>2000</v>
      </c>
      <c r="J105" t="s">
        <v>412</v>
      </c>
      <c r="L105" s="3" t="str">
        <f t="shared" si="25"/>
        <v>Stickers de niña</v>
      </c>
      <c r="M105" s="3" t="str">
        <f>IF(C105="","",IF(AND(C105&lt;&gt;"",D105&lt;&gt;"",E105&lt;&gt;"",I105&lt;&gt;"",L105&lt;&gt;"",J105&lt;&gt;"",IFERROR(MATCH(INDEX($B:$B,MATCH($C105,$C:$C,0)),IMAGENES!$B:$B,0),-1)&gt;0),"'si'","'no'"))</f>
        <v>'si'</v>
      </c>
      <c r="O105">
        <f t="shared" si="15"/>
        <v>103</v>
      </c>
      <c r="P105" t="str">
        <f t="shared" si="16"/>
        <v>Cintillo Halloween Calavera Blanca</v>
      </c>
      <c r="Q105" t="str">
        <f t="shared" si="17"/>
        <v>Cintillo de cabeza de calavera de Halloween, cinta de cabeza creativa extraña, accesorio de pelo</v>
      </c>
      <c r="R105">
        <f t="shared" si="18"/>
        <v>0</v>
      </c>
      <c r="S105" t="str">
        <f t="shared" si="19"/>
        <v>Actividades</v>
      </c>
      <c r="T105" t="str">
        <f t="shared" si="20"/>
        <v>Accesorios Halloween</v>
      </c>
      <c r="U105">
        <f>IF($S105="","",INDEX(CATEGORIAS!$A:$A,MATCH($S105,CATEGORIAS!$B:$B,0)))</f>
        <v>6</v>
      </c>
      <c r="V105">
        <f>IF($T105="","",INDEX(SUBCATEGORIAS!$A:$A,MATCH($T105,SUBCATEGORIAS!$B:$B,0)))</f>
        <v>32</v>
      </c>
      <c r="W105">
        <f t="shared" si="21"/>
        <v>2400</v>
      </c>
      <c r="X105" t="str">
        <f t="shared" si="26"/>
        <v>'si'</v>
      </c>
      <c r="Z105">
        <v>103</v>
      </c>
      <c r="AA105" t="str">
        <f t="shared" si="29"/>
        <v/>
      </c>
      <c r="AB105" t="str">
        <f>IFERROR(IF(MATCH($AA103,$O:$O,0)&gt;0,CONCATENATE("nombre: '",INDEX($P:$P,MATCH($AA103,$O:$O,0)),"',"),0),"")</f>
        <v>nombre: 'Tablas de cortar (Multiuso) - Verde',</v>
      </c>
      <c r="AG105">
        <f>IF($D105="","",INDEX(CATEGORIAS!$A:$A,MATCH($D105,CATEGORIAS!$B:$B,0)))</f>
        <v>1</v>
      </c>
      <c r="AH105">
        <f>IF($E105="","",INDEX(SUBCATEGORIAS!$A:$A,MATCH($E105,SUBCATEGORIAS!$B:$B,0)))</f>
        <v>13</v>
      </c>
      <c r="AI105">
        <f t="shared" si="22"/>
        <v>103</v>
      </c>
      <c r="AK105" s="2" t="str">
        <f t="shared" si="27"/>
        <v>001</v>
      </c>
      <c r="AL105" t="str">
        <f t="shared" si="28"/>
        <v>0013</v>
      </c>
      <c r="AM105" t="str">
        <f t="shared" si="23"/>
        <v>00103</v>
      </c>
      <c r="AN105" t="str">
        <f t="shared" si="24"/>
        <v>{ id_sku: '001001300103', id_articulo: '68', variacion: 'Stickers de niña' },</v>
      </c>
    </row>
    <row r="106" spans="1:40" x14ac:dyDescent="0.25">
      <c r="A106">
        <f>IF(C106="","",MAX($A$2:A105)+1)</f>
        <v>104</v>
      </c>
      <c r="B106" s="3">
        <f>IF(C106="","",IF(COUNTIF($C$2:$C105,$C106)=0,MAX($B$2:$B105)+1,""))</f>
        <v>69</v>
      </c>
      <c r="C106" t="s">
        <v>402</v>
      </c>
      <c r="D106" t="s">
        <v>200</v>
      </c>
      <c r="E106" t="s">
        <v>118</v>
      </c>
      <c r="H106" t="s">
        <v>403</v>
      </c>
      <c r="I106">
        <v>2000</v>
      </c>
      <c r="J106" t="s">
        <v>413</v>
      </c>
      <c r="L106" s="3" t="str">
        <f t="shared" si="25"/>
        <v>Stickers de animalitos</v>
      </c>
      <c r="M106" s="3" t="str">
        <f>IF(C106="","",IF(AND(C106&lt;&gt;"",D106&lt;&gt;"",E106&lt;&gt;"",I106&lt;&gt;"",L106&lt;&gt;"",J106&lt;&gt;"",IFERROR(MATCH(INDEX($B:$B,MATCH($C106,$C:$C,0)),IMAGENES!$B:$B,0),-1)&gt;0),"'si'","'no'"))</f>
        <v>'si'</v>
      </c>
      <c r="O106">
        <f t="shared" si="15"/>
        <v>104</v>
      </c>
      <c r="P106" t="str">
        <f t="shared" si="16"/>
        <v>Colmillos Blancos de Halloween</v>
      </c>
      <c r="Q106" t="str">
        <f t="shared" si="17"/>
        <v>Colmillos blancos de Halloween - Ideal para juegos de simulación y decoraciones de fiesta</v>
      </c>
      <c r="R106">
        <f t="shared" si="18"/>
        <v>0</v>
      </c>
      <c r="S106" t="str">
        <f t="shared" si="19"/>
        <v>Actividades</v>
      </c>
      <c r="T106" t="str">
        <f t="shared" si="20"/>
        <v>Accesorios Halloween</v>
      </c>
      <c r="U106">
        <f>IF($S106="","",INDEX(CATEGORIAS!$A:$A,MATCH($S106,CATEGORIAS!$B:$B,0)))</f>
        <v>6</v>
      </c>
      <c r="V106">
        <f>IF($T106="","",INDEX(SUBCATEGORIAS!$A:$A,MATCH($T106,SUBCATEGORIAS!$B:$B,0)))</f>
        <v>32</v>
      </c>
      <c r="W106">
        <f t="shared" si="21"/>
        <v>900</v>
      </c>
      <c r="X106" t="str">
        <f t="shared" si="26"/>
        <v>'si'</v>
      </c>
      <c r="Z106">
        <v>104</v>
      </c>
      <c r="AA106" t="str">
        <f t="shared" si="29"/>
        <v/>
      </c>
      <c r="AB106" t="str">
        <f>IFERROR(IF(MATCH($AA103,$O:$O,0)&gt;0,CONCATENATE("descripcion: '",INDEX($Q:$Q,MATCH($AA103,$O:$O,0)),"',"),0),"")</f>
        <v>descripcion: 'Dimensiones: 27x40x05 cm.',</v>
      </c>
      <c r="AG106">
        <f>IF($D106="","",INDEX(CATEGORIAS!$A:$A,MATCH($D106,CATEGORIAS!$B:$B,0)))</f>
        <v>1</v>
      </c>
      <c r="AH106">
        <f>IF($E106="","",INDEX(SUBCATEGORIAS!$A:$A,MATCH($E106,SUBCATEGORIAS!$B:$B,0)))</f>
        <v>13</v>
      </c>
      <c r="AI106">
        <f t="shared" si="22"/>
        <v>104</v>
      </c>
      <c r="AK106" s="2" t="str">
        <f t="shared" si="27"/>
        <v>001</v>
      </c>
      <c r="AL106" t="str">
        <f t="shared" si="28"/>
        <v>0013</v>
      </c>
      <c r="AM106" t="str">
        <f t="shared" si="23"/>
        <v>00104</v>
      </c>
      <c r="AN106" t="str">
        <f t="shared" si="24"/>
        <v>{ id_sku: '001001300104', id_articulo: '69', variacion: 'Stickers de animalitos' },</v>
      </c>
    </row>
    <row r="107" spans="1:40" x14ac:dyDescent="0.25">
      <c r="A107">
        <f>IF(C107="","",MAX($A$2:A106)+1)</f>
        <v>105</v>
      </c>
      <c r="B107" s="3">
        <f>IF(C107="","",IF(COUNTIF($C$2:$C106,$C107)=0,MAX($B$2:$B106)+1,""))</f>
        <v>70</v>
      </c>
      <c r="C107" t="s">
        <v>416</v>
      </c>
      <c r="D107" t="s">
        <v>35</v>
      </c>
      <c r="E107" t="s">
        <v>420</v>
      </c>
      <c r="F107" t="s">
        <v>419</v>
      </c>
      <c r="H107" t="s">
        <v>417</v>
      </c>
      <c r="I107">
        <v>3500</v>
      </c>
      <c r="J107" t="s">
        <v>418</v>
      </c>
      <c r="L107" s="3" t="str">
        <f t="shared" si="25"/>
        <v>Color blanca - 25 unidades</v>
      </c>
      <c r="M107" s="3" t="str">
        <f>IF(C107="","",IF(AND(C107&lt;&gt;"",D107&lt;&gt;"",E107&lt;&gt;"",I107&lt;&gt;"",L107&lt;&gt;"",J107&lt;&gt;"",IFERROR(MATCH(INDEX($B:$B,MATCH($C107,$C:$C,0)),IMAGENES!$B:$B,0),-1)&gt;0),"'si'","'no'"))</f>
        <v>'si'</v>
      </c>
      <c r="O107">
        <f t="shared" si="15"/>
        <v>105</v>
      </c>
      <c r="P107" t="str">
        <f t="shared" si="16"/>
        <v>Pack Pilas Triple Aa Kingever 4 Unidades</v>
      </c>
      <c r="Q107" t="str">
        <f t="shared" si="17"/>
        <v>Disfruta de este fantástico pack de 4 pilas AA, ideal para una gran variedad de dispositivos que las requieran, como controles remotos, radios, cámaras, peluches, relojes e incluso micrófonos.</v>
      </c>
      <c r="R107">
        <f t="shared" si="18"/>
        <v>0</v>
      </c>
      <c r="S107" t="str">
        <f t="shared" si="19"/>
        <v>Hogar</v>
      </c>
      <c r="T107" t="str">
        <f t="shared" si="20"/>
        <v>Baterías</v>
      </c>
      <c r="U107">
        <f>IF($S107="","",INDEX(CATEGORIAS!$A:$A,MATCH($S107,CATEGORIAS!$B:$B,0)))</f>
        <v>2</v>
      </c>
      <c r="V107">
        <f>IF($T107="","",INDEX(SUBCATEGORIAS!$A:$A,MATCH($T107,SUBCATEGORIAS!$B:$B,0)))</f>
        <v>33</v>
      </c>
      <c r="W107">
        <f t="shared" si="21"/>
        <v>1000</v>
      </c>
      <c r="X107" t="str">
        <f t="shared" si="26"/>
        <v>'si'</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2</v>
      </c>
      <c r="AH107">
        <f>IF($E107="","",INDEX(SUBCATEGORIAS!$A:$A,MATCH($E107,SUBCATEGORIAS!$B:$B,0)))</f>
        <v>28</v>
      </c>
      <c r="AI107">
        <f t="shared" si="22"/>
        <v>105</v>
      </c>
      <c r="AK107" s="2" t="str">
        <f t="shared" si="27"/>
        <v>002</v>
      </c>
      <c r="AL107" t="str">
        <f t="shared" si="28"/>
        <v>0028</v>
      </c>
      <c r="AM107" t="str">
        <f t="shared" si="23"/>
        <v>00105</v>
      </c>
      <c r="AN107" t="str">
        <f t="shared" si="24"/>
        <v>{ id_sku: '002002800105', id_articulo: '70', variacion: 'Color blanca - 25 unidades' },</v>
      </c>
    </row>
    <row r="108" spans="1:40" x14ac:dyDescent="0.25">
      <c r="A108">
        <f>IF(C108="","",MAX($A$2:A107)+1)</f>
        <v>106</v>
      </c>
      <c r="B108" s="3">
        <f>IF(C108="","",IF(COUNTIF($C$2:$C107,$C108)=0,MAX($B$2:$B107)+1,""))</f>
        <v>71</v>
      </c>
      <c r="C108" t="s">
        <v>421</v>
      </c>
      <c r="D108" t="s">
        <v>35</v>
      </c>
      <c r="E108" t="s">
        <v>420</v>
      </c>
      <c r="H108" t="s">
        <v>422</v>
      </c>
      <c r="I108">
        <v>2000</v>
      </c>
      <c r="J108" t="s">
        <v>425</v>
      </c>
      <c r="L108" s="3" t="str">
        <f t="shared" si="25"/>
        <v>Aprox 20 Varas</v>
      </c>
      <c r="M108" s="3" t="str">
        <f>IF(C108="","",IF(AND(C108&lt;&gt;"",D108&lt;&gt;"",E108&lt;&gt;"",I108&lt;&gt;"",L108&lt;&gt;"",J108&lt;&gt;"",IFERROR(MATCH(INDEX($B:$B,MATCH($C108,$C:$C,0)),IMAGENES!$B:$B,0),-1)&gt;0),"'si'","'no'"))</f>
        <v>'si'</v>
      </c>
      <c r="O108">
        <f t="shared" si="15"/>
        <v>106</v>
      </c>
      <c r="P108" t="str">
        <f t="shared" si="16"/>
        <v>Pack Pilas Doble Aa Kingever 4 Unidades</v>
      </c>
      <c r="Q108" t="str">
        <f t="shared" si="17"/>
        <v>Disfruta de este fantástico pack de 4 pilas AA, ideal para una gran variedad de dispositivos que las requieran, como controles remotos, radios, cámaras, peluches, relojes e incluso micrófonos.</v>
      </c>
      <c r="R108">
        <f t="shared" si="18"/>
        <v>0</v>
      </c>
      <c r="S108" t="str">
        <f t="shared" si="19"/>
        <v>Hogar</v>
      </c>
      <c r="T108" t="str">
        <f t="shared" si="20"/>
        <v>Baterías</v>
      </c>
      <c r="U108">
        <f>IF($S108="","",INDEX(CATEGORIAS!$A:$A,MATCH($S108,CATEGORIAS!$B:$B,0)))</f>
        <v>2</v>
      </c>
      <c r="V108">
        <f>IF($T108="","",INDEX(SUBCATEGORIAS!$A:$A,MATCH($T108,SUBCATEGORIAS!$B:$B,0)))</f>
        <v>33</v>
      </c>
      <c r="W108">
        <f t="shared" si="21"/>
        <v>1000</v>
      </c>
      <c r="X108" t="str">
        <f t="shared" si="26"/>
        <v>'si'</v>
      </c>
      <c r="Z108">
        <v>106</v>
      </c>
      <c r="AA108" t="str">
        <f t="shared" si="29"/>
        <v/>
      </c>
      <c r="AB108" t="str">
        <f>IFERROR(IF(MATCH($AA103,$O:$O,0)&gt;0,CONCATENATE("id_categoria: '",INDEX($U:$U,MATCH($AA103,$O:$O,0)),"',"),0),"")</f>
        <v>id_categoria: '2',</v>
      </c>
      <c r="AG108">
        <f>IF($D108="","",INDEX(CATEGORIAS!$A:$A,MATCH($D108,CATEGORIAS!$B:$B,0)))</f>
        <v>2</v>
      </c>
      <c r="AH108">
        <f>IF($E108="","",INDEX(SUBCATEGORIAS!$A:$A,MATCH($E108,SUBCATEGORIAS!$B:$B,0)))</f>
        <v>28</v>
      </c>
      <c r="AI108">
        <f t="shared" si="22"/>
        <v>106</v>
      </c>
      <c r="AK108" s="2" t="str">
        <f t="shared" si="27"/>
        <v>002</v>
      </c>
      <c r="AL108" t="str">
        <f t="shared" si="28"/>
        <v>0028</v>
      </c>
      <c r="AM108" t="str">
        <f t="shared" si="23"/>
        <v>00106</v>
      </c>
      <c r="AN108" t="str">
        <f t="shared" si="24"/>
        <v>{ id_sku: '002002800106', id_articulo: '71', variacion: 'Aprox 20 Varas' },</v>
      </c>
    </row>
    <row r="109" spans="1:40" x14ac:dyDescent="0.25">
      <c r="A109">
        <f>IF(C109="","",MAX($A$2:A108)+1)</f>
        <v>107</v>
      </c>
      <c r="B109" s="3">
        <f>IF(C109="","",IF(COUNTIF($C$2:$C108,$C109)=0,MAX($B$2:$B108)+1,""))</f>
        <v>72</v>
      </c>
      <c r="C109" t="s">
        <v>423</v>
      </c>
      <c r="D109" t="s">
        <v>35</v>
      </c>
      <c r="E109" t="s">
        <v>420</v>
      </c>
      <c r="H109" t="s">
        <v>422</v>
      </c>
      <c r="I109">
        <v>2000</v>
      </c>
      <c r="J109" t="s">
        <v>424</v>
      </c>
      <c r="L109" s="3" t="str">
        <f t="shared" si="25"/>
        <v>Aprox 20 Varas</v>
      </c>
      <c r="M109" s="3" t="str">
        <f>IF(C109="","",IF(AND(C109&lt;&gt;"",D109&lt;&gt;"",E109&lt;&gt;"",I109&lt;&gt;"",L109&lt;&gt;"",J109&lt;&gt;"",IFERROR(MATCH(INDEX($B:$B,MATCH($C109,$C:$C,0)),IMAGENES!$B:$B,0),-1)&gt;0),"'si'","'no'"))</f>
        <v>'si'</v>
      </c>
      <c r="O109">
        <f t="shared" si="15"/>
        <v>107</v>
      </c>
      <c r="P109" t="str">
        <f t="shared" si="16"/>
        <v>Pegatinas Gel Adhesivo halloween</v>
      </c>
      <c r="Q109" t="str">
        <f t="shared" si="17"/>
        <v>Pegatinas de Gel para ventana de Halloween para niños, cubierta de ventana</v>
      </c>
      <c r="R109" t="str">
        <f t="shared" si="18"/>
        <v>Stickers de gel decorativos para ventanas.</v>
      </c>
      <c r="S109" t="str">
        <f t="shared" si="19"/>
        <v>Actividades</v>
      </c>
      <c r="T109" t="str">
        <f t="shared" si="20"/>
        <v>Decoración Halloween</v>
      </c>
      <c r="U109">
        <f>IF($S109="","",INDEX(CATEGORIAS!$A:$A,MATCH($S109,CATEGORIAS!$B:$B,0)))</f>
        <v>6</v>
      </c>
      <c r="V109">
        <f>IF($T109="","",INDEX(SUBCATEGORIAS!$A:$A,MATCH($T109,SUBCATEGORIAS!$B:$B,0)))</f>
        <v>30</v>
      </c>
      <c r="W109">
        <f t="shared" si="21"/>
        <v>1450</v>
      </c>
      <c r="X109" t="str">
        <f t="shared" si="26"/>
        <v>'si'</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28</v>
      </c>
      <c r="AI109">
        <f t="shared" si="22"/>
        <v>107</v>
      </c>
      <c r="AK109" s="2" t="str">
        <f t="shared" si="27"/>
        <v>002</v>
      </c>
      <c r="AL109" t="str">
        <f t="shared" si="28"/>
        <v>0028</v>
      </c>
      <c r="AM109" t="str">
        <f t="shared" si="23"/>
        <v>00107</v>
      </c>
      <c r="AN109" t="str">
        <f t="shared" si="24"/>
        <v>{ id_sku: '002002800107', id_articulo: '72', variacion: 'Aprox 20 Varas' },</v>
      </c>
    </row>
    <row r="110" spans="1:40" x14ac:dyDescent="0.25">
      <c r="A110">
        <f>IF(C110="","",MAX($A$2:A109)+1)</f>
        <v>108</v>
      </c>
      <c r="B110" s="3">
        <f>IF(C110="","",IF(COUNTIF($C$2:$C109,$C110)=0,MAX($B$2:$B109)+1,""))</f>
        <v>73</v>
      </c>
      <c r="C110" t="s">
        <v>426</v>
      </c>
      <c r="D110" t="s">
        <v>35</v>
      </c>
      <c r="E110" t="s">
        <v>420</v>
      </c>
      <c r="H110" t="s">
        <v>422</v>
      </c>
      <c r="I110">
        <v>2000</v>
      </c>
      <c r="J110" t="s">
        <v>427</v>
      </c>
      <c r="L110" s="3" t="str">
        <f t="shared" si="25"/>
        <v>Aprox 20 Varas</v>
      </c>
      <c r="M110" s="3" t="str">
        <f>IF(C110="","",IF(AND(C110&lt;&gt;"",D110&lt;&gt;"",E110&lt;&gt;"",I110&lt;&gt;"",L110&lt;&gt;"",J110&lt;&gt;"",IFERROR(MATCH(INDEX($B:$B,MATCH($C110,$C:$C,0)),IMAGENES!$B:$B,0),-1)&gt;0),"'si'","'no'"))</f>
        <v>'si'</v>
      </c>
      <c r="O110">
        <f t="shared" si="15"/>
        <v>108</v>
      </c>
      <c r="P110" t="str">
        <f t="shared" si="16"/>
        <v>Pinche para Cabello Mano Esqueleto</v>
      </c>
      <c r="Q110" t="str">
        <f t="shared" si="17"/>
        <v>Pinza para el Cabello de Mano de Esqueleto con motivo de celebración de Halloween</v>
      </c>
      <c r="R110">
        <f t="shared" si="18"/>
        <v>0</v>
      </c>
      <c r="S110" t="str">
        <f t="shared" si="19"/>
        <v>Actividades</v>
      </c>
      <c r="T110" t="str">
        <f t="shared" si="20"/>
        <v>Accesorios Halloween</v>
      </c>
      <c r="U110">
        <f>IF($S110="","",INDEX(CATEGORIAS!$A:$A,MATCH($S110,CATEGORIAS!$B:$B,0)))</f>
        <v>6</v>
      </c>
      <c r="V110">
        <f>IF($T110="","",INDEX(SUBCATEGORIAS!$A:$A,MATCH($T110,SUBCATEGORIAS!$B:$B,0)))</f>
        <v>32</v>
      </c>
      <c r="W110">
        <f t="shared" si="21"/>
        <v>1500</v>
      </c>
      <c r="X110" t="str">
        <f t="shared" si="26"/>
        <v>'si'</v>
      </c>
      <c r="Z110">
        <v>108</v>
      </c>
      <c r="AA110" t="str">
        <f t="shared" si="29"/>
        <v/>
      </c>
      <c r="AB110" t="str">
        <f>IFERROR(IF(MATCH($AA103,$O:$O,0)&gt;0,CONCATENATE("precio: ",INDEX($W:$W,MATCH($AA103,$O:$O,0)),","),0),"")</f>
        <v>precio: 4500,</v>
      </c>
      <c r="AG110">
        <f>IF($D110="","",INDEX(CATEGORIAS!$A:$A,MATCH($D110,CATEGORIAS!$B:$B,0)))</f>
        <v>2</v>
      </c>
      <c r="AH110">
        <f>IF($E110="","",INDEX(SUBCATEGORIAS!$A:$A,MATCH($E110,SUBCATEGORIAS!$B:$B,0)))</f>
        <v>28</v>
      </c>
      <c r="AI110">
        <f t="shared" si="22"/>
        <v>108</v>
      </c>
      <c r="AK110" s="2" t="str">
        <f t="shared" si="27"/>
        <v>002</v>
      </c>
      <c r="AL110" t="str">
        <f t="shared" si="28"/>
        <v>0028</v>
      </c>
      <c r="AM110" t="str">
        <f t="shared" si="23"/>
        <v>00108</v>
      </c>
      <c r="AN110" t="str">
        <f t="shared" si="24"/>
        <v>{ id_sku: '002002800108', id_articulo: '73', variacion: 'Aprox 20 Varas' },</v>
      </c>
    </row>
    <row r="111" spans="1:40" x14ac:dyDescent="0.25">
      <c r="A111">
        <f>IF(C111="","",MAX($A$2:A110)+1)</f>
        <v>109</v>
      </c>
      <c r="B111" s="3">
        <f>IF(C111="","",IF(COUNTIF($C$2:$C110,$C111)=0,MAX($B$2:$B110)+1,""))</f>
        <v>74</v>
      </c>
      <c r="C111" t="s">
        <v>432</v>
      </c>
      <c r="D111" t="s">
        <v>35</v>
      </c>
      <c r="E111" t="s">
        <v>420</v>
      </c>
      <c r="G111" t="s">
        <v>429</v>
      </c>
      <c r="I111">
        <v>1800</v>
      </c>
      <c r="J111" t="s">
        <v>428</v>
      </c>
      <c r="L111" s="3" t="str">
        <f t="shared" si="25"/>
        <v>90 gr - aroma: Ruda</v>
      </c>
      <c r="M111" s="3" t="str">
        <f>IF(C111="","",IF(AND(C111&lt;&gt;"",D111&lt;&gt;"",E111&lt;&gt;"",I111&lt;&gt;"",L111&lt;&gt;"",J111&lt;&gt;"",IFERROR(MATCH(INDEX($B:$B,MATCH($C111,$C:$C,0)),IMAGENES!$B:$B,0),-1)&gt;0),"'si'","'no'"))</f>
        <v>'si'</v>
      </c>
      <c r="O111">
        <f t="shared" si="15"/>
        <v>109</v>
      </c>
      <c r="P111" t="str">
        <f t="shared" si="16"/>
        <v>Aromatizante de Auto 6ml - Lavanda</v>
      </c>
      <c r="Q111" t="str">
        <f t="shared" si="17"/>
        <v>Fragancias colgantes para automóvil. Diseños exclusivo y atractivo ideal para aromatizar el ambiente de tu automóvil.</v>
      </c>
      <c r="R111">
        <f t="shared" si="18"/>
        <v>0</v>
      </c>
      <c r="S111" t="str">
        <f t="shared" si="19"/>
        <v>Hogar</v>
      </c>
      <c r="T111" t="str">
        <f t="shared" si="20"/>
        <v>Accesorios de vehículo</v>
      </c>
      <c r="U111">
        <f>IF($S111="","",INDEX(CATEGORIAS!$A:$A,MATCH($S111,CATEGORIAS!$B:$B,0)))</f>
        <v>2</v>
      </c>
      <c r="V111">
        <f>IF($T111="","",INDEX(SUBCATEGORIAS!$A:$A,MATCH($T111,SUBCATEGORIAS!$B:$B,0)))</f>
        <v>34</v>
      </c>
      <c r="W111">
        <f t="shared" si="21"/>
        <v>2500</v>
      </c>
      <c r="X111" t="str">
        <f t="shared" si="26"/>
        <v>'si'</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28</v>
      </c>
      <c r="AI111">
        <f t="shared" si="22"/>
        <v>109</v>
      </c>
      <c r="AK111" s="2" t="str">
        <f t="shared" si="27"/>
        <v>002</v>
      </c>
      <c r="AL111" t="str">
        <f t="shared" si="28"/>
        <v>0028</v>
      </c>
      <c r="AM111" t="str">
        <f t="shared" si="23"/>
        <v>00109</v>
      </c>
      <c r="AN111" t="str">
        <f t="shared" si="24"/>
        <v>{ id_sku: '002002800109', id_articulo: '74', variacion: '90 gr - aroma: Ruda' },</v>
      </c>
    </row>
    <row r="112" spans="1:40" x14ac:dyDescent="0.25">
      <c r="A112">
        <f>IF(C112="","",MAX($A$2:A111)+1)</f>
        <v>110</v>
      </c>
      <c r="B112" s="3">
        <f>IF(C112="","",IF(COUNTIF($C$2:$C111,$C112)=0,MAX($B$2:$B111)+1,""))</f>
        <v>75</v>
      </c>
      <c r="C112" t="s">
        <v>435</v>
      </c>
      <c r="D112" t="s">
        <v>35</v>
      </c>
      <c r="E112" t="s">
        <v>420</v>
      </c>
      <c r="F112" t="s">
        <v>431</v>
      </c>
      <c r="I112">
        <v>3000</v>
      </c>
      <c r="J112" t="s">
        <v>430</v>
      </c>
      <c r="L112" s="3" t="str">
        <f t="shared" si="25"/>
        <v>color: Marrón</v>
      </c>
      <c r="M112" s="3" t="str">
        <f>IF(C112="","",IF(AND(C112&lt;&gt;"",D112&lt;&gt;"",E112&lt;&gt;"",I112&lt;&gt;"",L112&lt;&gt;"",J112&lt;&gt;"",IFERROR(MATCH(INDEX($B:$B,MATCH($C112,$C:$C,0)),IMAGENES!$B:$B,0),-1)&gt;0),"'si'","'no'"))</f>
        <v>'si'</v>
      </c>
      <c r="O112">
        <f t="shared" si="15"/>
        <v>110</v>
      </c>
      <c r="P112" t="str">
        <f t="shared" si="16"/>
        <v>Aromatizante de Auto 6ml - Rosa</v>
      </c>
      <c r="Q112" t="str">
        <f t="shared" si="17"/>
        <v>Fragancias colgantes para automóvil. Diseños exclusivo y atractivo ideal para aromatizar el ambiente de tu automóvil.</v>
      </c>
      <c r="R112">
        <f t="shared" si="18"/>
        <v>0</v>
      </c>
      <c r="S112" t="str">
        <f t="shared" si="19"/>
        <v>Hogar</v>
      </c>
      <c r="T112" t="str">
        <f t="shared" si="20"/>
        <v>Accesorios de vehículo</v>
      </c>
      <c r="U112">
        <f>IF($S112="","",INDEX(CATEGORIAS!$A:$A,MATCH($S112,CATEGORIAS!$B:$B,0)))</f>
        <v>2</v>
      </c>
      <c r="V112">
        <f>IF($T112="","",INDEX(SUBCATEGORIAS!$A:$A,MATCH($T112,SUBCATEGORIAS!$B:$B,0)))</f>
        <v>34</v>
      </c>
      <c r="W112">
        <f t="shared" si="21"/>
        <v>2500</v>
      </c>
      <c r="X112" t="str">
        <f t="shared" si="26"/>
        <v>'si'</v>
      </c>
      <c r="Z112">
        <v>110</v>
      </c>
      <c r="AA112" t="str">
        <f t="shared" si="29"/>
        <v/>
      </c>
      <c r="AB112" t="str">
        <f>IFERROR(IF(MATCH($AA103,$O:$O,0)&gt;0,"},",0),"")</f>
        <v>},</v>
      </c>
      <c r="AG112">
        <f>IF($D112="","",INDEX(CATEGORIAS!$A:$A,MATCH($D112,CATEGORIAS!$B:$B,0)))</f>
        <v>2</v>
      </c>
      <c r="AH112">
        <f>IF($E112="","",INDEX(SUBCATEGORIAS!$A:$A,MATCH($E112,SUBCATEGORIAS!$B:$B,0)))</f>
        <v>28</v>
      </c>
      <c r="AI112">
        <f t="shared" si="22"/>
        <v>110</v>
      </c>
      <c r="AK112" s="2" t="str">
        <f t="shared" si="27"/>
        <v>002</v>
      </c>
      <c r="AL112" t="str">
        <f t="shared" si="28"/>
        <v>0028</v>
      </c>
      <c r="AM112" t="str">
        <f t="shared" si="23"/>
        <v>00110</v>
      </c>
      <c r="AN112" t="str">
        <f t="shared" si="24"/>
        <v>{ id_sku: '002002800110', id_articulo: '75', variacion: 'color: Marrón' },</v>
      </c>
    </row>
    <row r="113" spans="1:40" x14ac:dyDescent="0.25">
      <c r="A113">
        <f>IF(C113="","",MAX($A$2:A112)+1)</f>
        <v>111</v>
      </c>
      <c r="B113" s="3">
        <f>IF(C113="","",IF(COUNTIF($C$2:$C112,$C113)=0,MAX($B$2:$B112)+1,""))</f>
        <v>76</v>
      </c>
      <c r="C113" t="s">
        <v>434</v>
      </c>
      <c r="D113" t="s">
        <v>35</v>
      </c>
      <c r="E113" t="s">
        <v>420</v>
      </c>
      <c r="F113" t="s">
        <v>433</v>
      </c>
      <c r="I113">
        <v>3000</v>
      </c>
      <c r="J113" t="s">
        <v>430</v>
      </c>
      <c r="L113" s="3" t="str">
        <f t="shared" si="25"/>
        <v>color: Morado oscuro</v>
      </c>
      <c r="M113" s="3" t="str">
        <f>IF(C113="","",IF(AND(C113&lt;&gt;"",D113&lt;&gt;"",E113&lt;&gt;"",I113&lt;&gt;"",L113&lt;&gt;"",J113&lt;&gt;"",IFERROR(MATCH(INDEX($B:$B,MATCH($C113,$C:$C,0)),IMAGENES!$B:$B,0),-1)&gt;0),"'si'","'no'"))</f>
        <v>'si'</v>
      </c>
      <c r="O113">
        <f t="shared" si="15"/>
        <v>111</v>
      </c>
      <c r="P113" t="str">
        <f t="shared" si="16"/>
        <v>Aromatizante de Auto 6ml - Jasmín</v>
      </c>
      <c r="Q113" t="str">
        <f t="shared" si="17"/>
        <v>Fragancias colgantes para automóvil. Diseños exclusivo y atractivo ideal para aromatizar el ambiente de tu automóvil.</v>
      </c>
      <c r="R113">
        <f t="shared" si="18"/>
        <v>0</v>
      </c>
      <c r="S113" t="str">
        <f t="shared" si="19"/>
        <v>Hogar</v>
      </c>
      <c r="T113" t="str">
        <f t="shared" si="20"/>
        <v>Accesorios de vehículo</v>
      </c>
      <c r="U113">
        <f>IF($S113="","",INDEX(CATEGORIAS!$A:$A,MATCH($S113,CATEGORIAS!$B:$B,0)))</f>
        <v>2</v>
      </c>
      <c r="V113">
        <f>IF($T113="","",INDEX(SUBCATEGORIAS!$A:$A,MATCH($T113,SUBCATEGORIAS!$B:$B,0)))</f>
        <v>34</v>
      </c>
      <c r="W113">
        <f t="shared" si="21"/>
        <v>2500</v>
      </c>
      <c r="X113" t="str">
        <f t="shared" si="26"/>
        <v>'si'</v>
      </c>
      <c r="Z113">
        <v>111</v>
      </c>
      <c r="AA113">
        <f t="shared" si="29"/>
        <v>12</v>
      </c>
      <c r="AB113" t="str">
        <f>IFERROR(IF(MATCH($AA113,$O:$O,0)&gt;0,"{",0),"")</f>
        <v>{</v>
      </c>
      <c r="AG113">
        <f>IF($D113="","",INDEX(CATEGORIAS!$A:$A,MATCH($D113,CATEGORIAS!$B:$B,0)))</f>
        <v>2</v>
      </c>
      <c r="AH113">
        <f>IF($E113="","",INDEX(SUBCATEGORIAS!$A:$A,MATCH($E113,SUBCATEGORIAS!$B:$B,0)))</f>
        <v>28</v>
      </c>
      <c r="AI113">
        <f t="shared" si="22"/>
        <v>111</v>
      </c>
      <c r="AK113" s="2" t="str">
        <f t="shared" si="27"/>
        <v>002</v>
      </c>
      <c r="AL113" t="str">
        <f t="shared" si="28"/>
        <v>0028</v>
      </c>
      <c r="AM113" t="str">
        <f t="shared" si="23"/>
        <v>00111</v>
      </c>
      <c r="AN113" t="str">
        <f t="shared" si="24"/>
        <v>{ id_sku: '002002800111', id_articulo: '76', variacion: 'color: Morado oscuro' },</v>
      </c>
    </row>
    <row r="114" spans="1:40" x14ac:dyDescent="0.25">
      <c r="A114">
        <f>IF(C114="","",MAX($A$2:A113)+1)</f>
        <v>112</v>
      </c>
      <c r="B114" s="3">
        <f>IF(C114="","",IF(COUNTIF($C$2:$C113,$C114)=0,MAX($B$2:$B113)+1,""))</f>
        <v>77</v>
      </c>
      <c r="C114" t="s">
        <v>446</v>
      </c>
      <c r="D114" t="s">
        <v>35</v>
      </c>
      <c r="E114" t="s">
        <v>420</v>
      </c>
      <c r="H114" t="s">
        <v>445</v>
      </c>
      <c r="I114">
        <v>4200</v>
      </c>
      <c r="J114" t="s">
        <v>443</v>
      </c>
      <c r="L114" s="3" t="str">
        <f t="shared" si="25"/>
        <v>Set de 3</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28</v>
      </c>
      <c r="AI114">
        <f t="shared" si="22"/>
        <v>112</v>
      </c>
      <c r="AK114" s="2" t="str">
        <f t="shared" si="27"/>
        <v>002</v>
      </c>
      <c r="AL114" t="str">
        <f t="shared" si="28"/>
        <v>0028</v>
      </c>
      <c r="AM114" t="str">
        <f t="shared" si="23"/>
        <v>00112</v>
      </c>
      <c r="AN114" t="str">
        <f t="shared" si="24"/>
        <v>{ id_sku: '002002800112', id_articulo: '77', variacion: 'Set de 3' },</v>
      </c>
    </row>
    <row r="115" spans="1:40" x14ac:dyDescent="0.25">
      <c r="A115">
        <f>IF(C115="","",MAX($A$2:A114)+1)</f>
        <v>113</v>
      </c>
      <c r="B115" s="3">
        <f>IF(C115="","",IF(COUNTIF($C$2:$C114,$C115)=0,MAX($B$2:$B114)+1,""))</f>
        <v>78</v>
      </c>
      <c r="C115" t="s">
        <v>449</v>
      </c>
      <c r="D115" t="s">
        <v>35</v>
      </c>
      <c r="E115" t="s">
        <v>420</v>
      </c>
      <c r="G115" t="s">
        <v>389</v>
      </c>
      <c r="I115">
        <v>3000</v>
      </c>
      <c r="J115" t="s">
        <v>448</v>
      </c>
      <c r="K115" t="s">
        <v>378</v>
      </c>
      <c r="L115" s="3" t="str">
        <f t="shared" si="25"/>
        <v>15 ml</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28</v>
      </c>
      <c r="AI115">
        <f t="shared" si="22"/>
        <v>113</v>
      </c>
      <c r="AK115" s="2" t="str">
        <f t="shared" si="27"/>
        <v>002</v>
      </c>
      <c r="AL115" t="str">
        <f t="shared" si="28"/>
        <v>0028</v>
      </c>
      <c r="AM115" t="str">
        <f t="shared" si="23"/>
        <v>00113</v>
      </c>
      <c r="AN115" t="str">
        <f t="shared" si="24"/>
        <v>{ id_sku: '002002800113', id_articulo: '78', variacion: '15 ml' },</v>
      </c>
    </row>
    <row r="116" spans="1:40" x14ac:dyDescent="0.25">
      <c r="A116">
        <f>IF(C116="","",MAX($A$2:A115)+1)</f>
        <v>114</v>
      </c>
      <c r="B116" s="3">
        <f>IF(C116="","",IF(COUNTIF($C$2:$C115,$C116)=0,MAX($B$2:$B115)+1,""))</f>
        <v>79</v>
      </c>
      <c r="C116" t="s">
        <v>451</v>
      </c>
      <c r="D116" t="s">
        <v>35</v>
      </c>
      <c r="E116" t="s">
        <v>420</v>
      </c>
      <c r="G116" t="s">
        <v>389</v>
      </c>
      <c r="I116">
        <v>3000</v>
      </c>
      <c r="J116" t="s">
        <v>448</v>
      </c>
      <c r="K116" t="s">
        <v>378</v>
      </c>
      <c r="L116" s="3" t="str">
        <f t="shared" si="25"/>
        <v>15 ml</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28</v>
      </c>
      <c r="AI116">
        <f t="shared" si="22"/>
        <v>114</v>
      </c>
      <c r="AK116" s="2" t="str">
        <f t="shared" si="27"/>
        <v>002</v>
      </c>
      <c r="AL116" t="str">
        <f t="shared" si="28"/>
        <v>0028</v>
      </c>
      <c r="AM116" t="str">
        <f t="shared" si="23"/>
        <v>00114</v>
      </c>
      <c r="AN116" t="str">
        <f t="shared" si="24"/>
        <v>{ id_sku: '002002800114', id_articulo: '79', variacion: '15 ml' },</v>
      </c>
    </row>
    <row r="117" spans="1:40" x14ac:dyDescent="0.25">
      <c r="A117">
        <f>IF(C117="","",MAX($A$2:A116)+1)</f>
        <v>115</v>
      </c>
      <c r="B117" s="3">
        <f>IF(C117="","",IF(COUNTIF($C$2:$C116,$C117)=0,MAX($B$2:$B116)+1,""))</f>
        <v>80</v>
      </c>
      <c r="C117" t="s">
        <v>452</v>
      </c>
      <c r="D117" t="s">
        <v>35</v>
      </c>
      <c r="E117" t="s">
        <v>420</v>
      </c>
      <c r="G117" t="s">
        <v>389</v>
      </c>
      <c r="I117">
        <v>3000</v>
      </c>
      <c r="J117" t="s">
        <v>448</v>
      </c>
      <c r="K117" t="s">
        <v>378</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28</v>
      </c>
      <c r="AI117">
        <f t="shared" si="22"/>
        <v>115</v>
      </c>
      <c r="AK117" s="2" t="str">
        <f t="shared" si="27"/>
        <v>002</v>
      </c>
      <c r="AL117" t="str">
        <f t="shared" si="28"/>
        <v>0028</v>
      </c>
      <c r="AM117" t="str">
        <f t="shared" si="23"/>
        <v>00115</v>
      </c>
      <c r="AN117" t="str">
        <f t="shared" si="24"/>
        <v>{ id_sku: '002002800115', id_articulo: '80', variacion: '15 ml' },</v>
      </c>
    </row>
    <row r="118" spans="1:40" x14ac:dyDescent="0.25">
      <c r="A118">
        <f>IF(C118="","",MAX($A$2:A117)+1)</f>
        <v>116</v>
      </c>
      <c r="B118" s="3">
        <f>IF(C118="","",IF(COUNTIF($C$2:$C117,$C118)=0,MAX($B$2:$B117)+1,""))</f>
        <v>81</v>
      </c>
      <c r="C118" t="s">
        <v>466</v>
      </c>
      <c r="D118" t="s">
        <v>33</v>
      </c>
      <c r="E118" t="s">
        <v>373</v>
      </c>
      <c r="H118" t="s">
        <v>374</v>
      </c>
      <c r="I118">
        <v>20000</v>
      </c>
      <c r="J118" t="s">
        <v>460</v>
      </c>
      <c r="K118" t="s">
        <v>377</v>
      </c>
      <c r="L118" s="3" t="str">
        <f t="shared" si="25"/>
        <v>2 licencias</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3</v>
      </c>
      <c r="AH118">
        <f>IF($E118="","",INDEX(SUBCATEGORIAS!$A:$A,MATCH($E118,SUBCATEGORIAS!$B:$B,0)))</f>
        <v>27</v>
      </c>
      <c r="AI118">
        <f t="shared" si="22"/>
        <v>116</v>
      </c>
      <c r="AK118" s="2" t="str">
        <f t="shared" si="27"/>
        <v>003</v>
      </c>
      <c r="AL118" t="str">
        <f t="shared" si="28"/>
        <v>0027</v>
      </c>
      <c r="AM118" t="str">
        <f t="shared" si="23"/>
        <v>00116</v>
      </c>
      <c r="AN118" t="str">
        <f t="shared" si="24"/>
        <v>{ id_sku: '003002700116', id_articulo: '81', variacion: '2 licencias' },</v>
      </c>
    </row>
    <row r="119" spans="1:40" x14ac:dyDescent="0.25">
      <c r="A119">
        <f>IF(C119="","",MAX($A$2:A118)+1)</f>
        <v>117</v>
      </c>
      <c r="B119" s="3">
        <f>IF(C119="","",IF(COUNTIF($C$2:$C118,$C119)=0,MAX($B$2:$B118)+1,""))</f>
        <v>82</v>
      </c>
      <c r="C119" t="s">
        <v>469</v>
      </c>
      <c r="D119" t="s">
        <v>33</v>
      </c>
      <c r="E119" t="s">
        <v>373</v>
      </c>
      <c r="H119" t="s">
        <v>374</v>
      </c>
      <c r="I119">
        <v>10000</v>
      </c>
      <c r="J119" t="s">
        <v>470</v>
      </c>
      <c r="K119" t="s">
        <v>377</v>
      </c>
      <c r="L119" s="3" t="str">
        <f t="shared" si="25"/>
        <v>2 licencias</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3</v>
      </c>
      <c r="AH119">
        <f>IF($E119="","",INDEX(SUBCATEGORIAS!$A:$A,MATCH($E119,SUBCATEGORIAS!$B:$B,0)))</f>
        <v>27</v>
      </c>
      <c r="AI119">
        <f t="shared" si="22"/>
        <v>117</v>
      </c>
      <c r="AK119" s="2" t="str">
        <f t="shared" si="27"/>
        <v>003</v>
      </c>
      <c r="AL119" t="str">
        <f t="shared" si="28"/>
        <v>0027</v>
      </c>
      <c r="AM119" t="str">
        <f t="shared" si="23"/>
        <v>00117</v>
      </c>
      <c r="AN119" t="str">
        <f t="shared" si="24"/>
        <v>{ id_sku: '003002700117', id_articulo: '82', variacion: '2 licencias' },</v>
      </c>
    </row>
    <row r="120" spans="1:40" x14ac:dyDescent="0.25">
      <c r="A120">
        <f>IF(C120="","",MAX($A$2:A119)+1)</f>
        <v>118</v>
      </c>
      <c r="B120" s="3">
        <f>IF(C120="","",IF(COUNTIF($C$2:$C119,$C120)=0,MAX($B$2:$B119)+1,""))</f>
        <v>83</v>
      </c>
      <c r="C120" t="s">
        <v>477</v>
      </c>
      <c r="D120" t="s">
        <v>201</v>
      </c>
      <c r="E120" t="s">
        <v>489</v>
      </c>
      <c r="F120" t="s">
        <v>491</v>
      </c>
      <c r="G120" t="s">
        <v>492</v>
      </c>
      <c r="I120">
        <v>700</v>
      </c>
      <c r="J120" t="s">
        <v>505</v>
      </c>
      <c r="K120" t="s">
        <v>506</v>
      </c>
      <c r="L120" s="3" t="str">
        <f t="shared" si="25"/>
        <v>Blanca - 20 grs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6</v>
      </c>
      <c r="AH120">
        <f>IF($E120="","",INDEX(SUBCATEGORIAS!$A:$A,MATCH($E120,SUBCATEGORIAS!$B:$B,0)))</f>
        <v>30</v>
      </c>
      <c r="AI120">
        <f t="shared" si="22"/>
        <v>118</v>
      </c>
      <c r="AK120" s="2" t="str">
        <f t="shared" si="27"/>
        <v>006</v>
      </c>
      <c r="AL120" t="str">
        <f t="shared" si="28"/>
        <v>0030</v>
      </c>
      <c r="AM120" t="str">
        <f t="shared" si="23"/>
        <v>00118</v>
      </c>
      <c r="AN120" t="str">
        <f t="shared" si="24"/>
        <v>{ id_sku: '006003000118', id_articulo: '83', variacion: 'Blanca - 20 grs' },</v>
      </c>
    </row>
    <row r="121" spans="1:40" x14ac:dyDescent="0.25">
      <c r="A121">
        <f>IF(C121="","",MAX($A$2:A120)+1)</f>
        <v>119</v>
      </c>
      <c r="B121" s="3">
        <f>IF(C121="","",IF(COUNTIF($C$2:$C120,$C121)=0,MAX($B$2:$B120)+1,""))</f>
        <v>84</v>
      </c>
      <c r="C121" t="s">
        <v>487</v>
      </c>
      <c r="D121" t="s">
        <v>201</v>
      </c>
      <c r="E121" t="s">
        <v>489</v>
      </c>
      <c r="F121" t="s">
        <v>21</v>
      </c>
      <c r="G121" t="s">
        <v>493</v>
      </c>
      <c r="I121">
        <v>700</v>
      </c>
      <c r="J121" t="s">
        <v>507</v>
      </c>
      <c r="K121" t="s">
        <v>506</v>
      </c>
      <c r="L121" s="3" t="str">
        <f t="shared" si="25"/>
        <v>Negra - 20 g</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6</v>
      </c>
      <c r="AH121">
        <f>IF($E121="","",INDEX(SUBCATEGORIAS!$A:$A,MATCH($E121,SUBCATEGORIAS!$B:$B,0)))</f>
        <v>30</v>
      </c>
      <c r="AI121">
        <f t="shared" si="22"/>
        <v>119</v>
      </c>
      <c r="AK121" s="2" t="str">
        <f t="shared" si="27"/>
        <v>006</v>
      </c>
      <c r="AL121" t="str">
        <f t="shared" si="28"/>
        <v>0030</v>
      </c>
      <c r="AM121" t="str">
        <f t="shared" si="23"/>
        <v>00119</v>
      </c>
      <c r="AN121" t="str">
        <f t="shared" si="24"/>
        <v>{ id_sku: '006003000119', id_articulo: '84', variacion: 'Negra - 20 g' },</v>
      </c>
    </row>
    <row r="122" spans="1:40" x14ac:dyDescent="0.25">
      <c r="A122">
        <f>IF(C122="","",MAX($A$2:A121)+1)</f>
        <v>120</v>
      </c>
      <c r="B122" s="3">
        <f>IF(C122="","",IF(COUNTIF($C$2:$C121,$C122)=0,MAX($B$2:$B121)+1,""))</f>
        <v>85</v>
      </c>
      <c r="C122" t="s">
        <v>478</v>
      </c>
      <c r="D122" t="s">
        <v>201</v>
      </c>
      <c r="E122" t="s">
        <v>489</v>
      </c>
      <c r="G122" t="s">
        <v>494</v>
      </c>
      <c r="I122">
        <v>3000</v>
      </c>
      <c r="J122" t="s">
        <v>508</v>
      </c>
      <c r="K122" t="s">
        <v>509</v>
      </c>
      <c r="L122" s="3" t="str">
        <f t="shared" si="25"/>
        <v>35x50 cm</v>
      </c>
      <c r="M122" s="3" t="str">
        <f>IF(C122="","",IF(AND(C122&lt;&gt;"",D122&lt;&gt;"",E122&lt;&gt;"",I122&lt;&gt;"",L122&lt;&gt;"",J122&lt;&gt;"",IFERROR(MATCH(INDEX($B:$B,MATCH($C122,$C:$C,0)),IMAGENES!$B:$B,0),-1)&gt;0),"'si'","'no'"))</f>
        <v>'si'</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f>IF($D122="","",INDEX(CATEGORIAS!$A:$A,MATCH($D122,CATEGORIAS!$B:$B,0)))</f>
        <v>6</v>
      </c>
      <c r="AH122">
        <f>IF($E122="","",INDEX(SUBCATEGORIAS!$A:$A,MATCH($E122,SUBCATEGORIAS!$B:$B,0)))</f>
        <v>30</v>
      </c>
      <c r="AI122">
        <f t="shared" si="22"/>
        <v>120</v>
      </c>
      <c r="AK122" s="2" t="str">
        <f t="shared" si="27"/>
        <v>006</v>
      </c>
      <c r="AL122" t="str">
        <f t="shared" si="28"/>
        <v>0030</v>
      </c>
      <c r="AM122" t="str">
        <f t="shared" si="23"/>
        <v>00120</v>
      </c>
      <c r="AN122" t="str">
        <f t="shared" si="24"/>
        <v>{ id_sku: '006003000120', id_articulo: '85', variacion: '35x50 cm' },</v>
      </c>
    </row>
    <row r="123" spans="1:40" x14ac:dyDescent="0.25">
      <c r="A123">
        <f>IF(C123="","",MAX($A$2:A122)+1)</f>
        <v>121</v>
      </c>
      <c r="B123" s="3">
        <f>IF(C123="","",IF(COUNTIF($C$2:$C122,$C123)=0,MAX($B$2:$B122)+1,""))</f>
        <v>86</v>
      </c>
      <c r="C123" t="s">
        <v>482</v>
      </c>
      <c r="D123" t="s">
        <v>201</v>
      </c>
      <c r="E123" t="s">
        <v>548</v>
      </c>
      <c r="G123" t="s">
        <v>495</v>
      </c>
      <c r="I123">
        <v>1500</v>
      </c>
      <c r="J123" t="s">
        <v>510</v>
      </c>
      <c r="K123" t="s">
        <v>511</v>
      </c>
      <c r="L123" s="3" t="str">
        <f t="shared" si="25"/>
        <v>3 pcs</v>
      </c>
      <c r="M123" s="3" t="str">
        <f>IF(C123="","",IF(AND(C123&lt;&gt;"",D123&lt;&gt;"",E123&lt;&gt;"",I123&lt;&gt;"",L123&lt;&gt;"",J123&lt;&gt;"",IFERROR(MATCH(INDEX($B:$B,MATCH($C123,$C:$C,0)),IMAGENES!$B:$B,0),-1)&gt;0),"'si'","'no'"))</f>
        <v>'si'</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f>IF($D123="","",INDEX(CATEGORIAS!$A:$A,MATCH($D123,CATEGORIAS!$B:$B,0)))</f>
        <v>6</v>
      </c>
      <c r="AH123">
        <f>IF($E123="","",INDEX(SUBCATEGORIAS!$A:$A,MATCH($E123,SUBCATEGORIAS!$B:$B,0)))</f>
        <v>31</v>
      </c>
      <c r="AI123">
        <f t="shared" si="22"/>
        <v>121</v>
      </c>
      <c r="AK123" s="2" t="str">
        <f t="shared" si="27"/>
        <v>006</v>
      </c>
      <c r="AL123" t="str">
        <f t="shared" si="28"/>
        <v>0031</v>
      </c>
      <c r="AM123" t="str">
        <f t="shared" si="23"/>
        <v>00121</v>
      </c>
      <c r="AN123" t="str">
        <f t="shared" si="24"/>
        <v>{ id_sku: '006003100121', id_articulo: '86', variacion: '3 pcs' },</v>
      </c>
    </row>
    <row r="124" spans="1:40" x14ac:dyDescent="0.25">
      <c r="A124">
        <f>IF(C124="","",MAX($A$2:A123)+1)</f>
        <v>122</v>
      </c>
      <c r="B124" s="3">
        <f>IF(C124="","",IF(COUNTIF($C$2:$C123,$C124)=0,MAX($B$2:$B123)+1,""))</f>
        <v>87</v>
      </c>
      <c r="C124" t="s">
        <v>483</v>
      </c>
      <c r="D124" t="s">
        <v>201</v>
      </c>
      <c r="E124" t="s">
        <v>548</v>
      </c>
      <c r="G124" t="s">
        <v>496</v>
      </c>
      <c r="I124">
        <v>1800</v>
      </c>
      <c r="J124" t="s">
        <v>512</v>
      </c>
      <c r="K124" t="s">
        <v>513</v>
      </c>
      <c r="L124" s="3" t="str">
        <f t="shared" si="25"/>
        <v>7.5x10 cm</v>
      </c>
      <c r="M124" s="3" t="str">
        <f>IF(C124="","",IF(AND(C124&lt;&gt;"",D124&lt;&gt;"",E124&lt;&gt;"",I124&lt;&gt;"",L124&lt;&gt;"",J124&lt;&gt;"",IFERROR(MATCH(INDEX($B:$B,MATCH($C124,$C:$C,0)),IMAGENES!$B:$B,0),-1)&gt;0),"'si'","'no'"))</f>
        <v>'no'</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f>IF($D124="","",INDEX(CATEGORIAS!$A:$A,MATCH($D124,CATEGORIAS!$B:$B,0)))</f>
        <v>6</v>
      </c>
      <c r="AH124">
        <f>IF($E124="","",INDEX(SUBCATEGORIAS!$A:$A,MATCH($E124,SUBCATEGORIAS!$B:$B,0)))</f>
        <v>31</v>
      </c>
      <c r="AI124">
        <f t="shared" si="22"/>
        <v>122</v>
      </c>
      <c r="AK124" s="2" t="str">
        <f t="shared" si="27"/>
        <v>006</v>
      </c>
      <c r="AL124" t="str">
        <f t="shared" si="28"/>
        <v>0031</v>
      </c>
      <c r="AM124" t="str">
        <f t="shared" si="23"/>
        <v>00122</v>
      </c>
      <c r="AN124" t="str">
        <f t="shared" si="24"/>
        <v>{ id_sku: '006003100122', id_articulo: '87', variacion: '7.5x10 cm' },</v>
      </c>
    </row>
    <row r="125" spans="1:40" x14ac:dyDescent="0.25">
      <c r="A125">
        <f>IF(C125="","",MAX($A$2:A124)+1)</f>
        <v>123</v>
      </c>
      <c r="B125" s="3">
        <f>IF(C125="","",IF(COUNTIF($C$2:$C124,$C125)=0,MAX($B$2:$B124)+1,""))</f>
        <v>88</v>
      </c>
      <c r="C125" t="s">
        <v>484</v>
      </c>
      <c r="D125" t="s">
        <v>201</v>
      </c>
      <c r="E125" t="s">
        <v>548</v>
      </c>
      <c r="G125" t="s">
        <v>497</v>
      </c>
      <c r="I125">
        <v>1500</v>
      </c>
      <c r="J125" t="s">
        <v>514</v>
      </c>
      <c r="K125" t="s">
        <v>515</v>
      </c>
      <c r="L125" s="3" t="str">
        <f t="shared" si="25"/>
        <v>2 pcs</v>
      </c>
      <c r="M125" s="3" t="str">
        <f>IF(C125="","",IF(AND(C125&lt;&gt;"",D125&lt;&gt;"",E125&lt;&gt;"",I125&lt;&gt;"",L125&lt;&gt;"",J125&lt;&gt;"",IFERROR(MATCH(INDEX($B:$B,MATCH($C125,$C:$C,0)),IMAGENES!$B:$B,0),-1)&gt;0),"'si'","'no'"))</f>
        <v>'si'</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f>IF($D125="","",INDEX(CATEGORIAS!$A:$A,MATCH($D125,CATEGORIAS!$B:$B,0)))</f>
        <v>6</v>
      </c>
      <c r="AH125">
        <f>IF($E125="","",INDEX(SUBCATEGORIAS!$A:$A,MATCH($E125,SUBCATEGORIAS!$B:$B,0)))</f>
        <v>31</v>
      </c>
      <c r="AI125">
        <f t="shared" si="22"/>
        <v>123</v>
      </c>
      <c r="AK125" s="2" t="str">
        <f t="shared" si="27"/>
        <v>006</v>
      </c>
      <c r="AL125" t="str">
        <f t="shared" si="28"/>
        <v>0031</v>
      </c>
      <c r="AM125" t="str">
        <f t="shared" si="23"/>
        <v>00123</v>
      </c>
      <c r="AN125" t="str">
        <f t="shared" si="24"/>
        <v>{ id_sku: '006003100123', id_articulo: '88', variacion: '2 pcs' },</v>
      </c>
    </row>
    <row r="126" spans="1:40" x14ac:dyDescent="0.25">
      <c r="A126">
        <f>IF(C126="","",MAX($A$2:A125)+1)</f>
        <v>124</v>
      </c>
      <c r="B126" s="3">
        <f>IF(C126="","",IF(COUNTIF($C$2:$C125,$C126)=0,MAX($B$2:$B125)+1,""))</f>
        <v>89</v>
      </c>
      <c r="C126" t="s">
        <v>479</v>
      </c>
      <c r="D126" t="s">
        <v>201</v>
      </c>
      <c r="E126" t="s">
        <v>549</v>
      </c>
      <c r="G126" t="s">
        <v>498</v>
      </c>
      <c r="I126">
        <v>1500</v>
      </c>
      <c r="J126" t="s">
        <v>516</v>
      </c>
      <c r="K126" t="s">
        <v>517</v>
      </c>
      <c r="L126" s="3" t="str">
        <f t="shared" si="25"/>
        <v>3 pcs 5x5 cm</v>
      </c>
      <c r="M126" s="3" t="str">
        <f>IF(C126="","",IF(AND(C126&lt;&gt;"",D126&lt;&gt;"",E126&lt;&gt;"",I126&lt;&gt;"",L126&lt;&gt;"",J126&lt;&gt;"",IFERROR(MATCH(INDEX($B:$B,MATCH($C126,$C:$C,0)),IMAGENES!$B:$B,0),-1)&gt;0),"'si'","'no'"))</f>
        <v>'si'</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f>IF($D126="","",INDEX(CATEGORIAS!$A:$A,MATCH($D126,CATEGORIAS!$B:$B,0)))</f>
        <v>6</v>
      </c>
      <c r="AH126">
        <f>IF($E126="","",INDEX(SUBCATEGORIAS!$A:$A,MATCH($E126,SUBCATEGORIAS!$B:$B,0)))</f>
        <v>29</v>
      </c>
      <c r="AI126">
        <f t="shared" si="22"/>
        <v>124</v>
      </c>
      <c r="AK126" s="2" t="str">
        <f t="shared" si="27"/>
        <v>006</v>
      </c>
      <c r="AL126" t="str">
        <f t="shared" si="28"/>
        <v>0029</v>
      </c>
      <c r="AM126" t="str">
        <f t="shared" si="23"/>
        <v>00124</v>
      </c>
      <c r="AN126" t="str">
        <f t="shared" si="24"/>
        <v>{ id_sku: '006002900124', id_articulo: '89', variacion: '3 pcs 5x5 cm' },</v>
      </c>
    </row>
    <row r="127" spans="1:40" x14ac:dyDescent="0.25">
      <c r="A127">
        <f>IF(C127="","",MAX($A$2:A126)+1)</f>
        <v>125</v>
      </c>
      <c r="B127" s="3">
        <f>IF(C127="","",IF(COUNTIF($C$2:$C126,$C127)=0,MAX($B$2:$B126)+1,""))</f>
        <v>90</v>
      </c>
      <c r="C127" t="s">
        <v>488</v>
      </c>
      <c r="D127" t="s">
        <v>201</v>
      </c>
      <c r="E127" t="s">
        <v>549</v>
      </c>
      <c r="G127" t="s">
        <v>499</v>
      </c>
      <c r="I127">
        <v>5000</v>
      </c>
      <c r="J127" t="s">
        <v>518</v>
      </c>
      <c r="K127" t="s">
        <v>519</v>
      </c>
      <c r="L127" s="3" t="str">
        <f t="shared" si="25"/>
        <v>32x60 cm</v>
      </c>
      <c r="M127" s="3" t="str">
        <f>IF(C127="","",IF(AND(C127&lt;&gt;"",D127&lt;&gt;"",E127&lt;&gt;"",I127&lt;&gt;"",L127&lt;&gt;"",J127&lt;&gt;"",IFERROR(MATCH(INDEX($B:$B,MATCH($C127,$C:$C,0)),IMAGENES!$B:$B,0),-1)&gt;0),"'si'","'no'"))</f>
        <v>'si'</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f>IF($D127="","",INDEX(CATEGORIAS!$A:$A,MATCH($D127,CATEGORIAS!$B:$B,0)))</f>
        <v>6</v>
      </c>
      <c r="AH127">
        <f>IF($E127="","",INDEX(SUBCATEGORIAS!$A:$A,MATCH($E127,SUBCATEGORIAS!$B:$B,0)))</f>
        <v>29</v>
      </c>
      <c r="AI127">
        <f t="shared" si="22"/>
        <v>125</v>
      </c>
      <c r="AK127" s="2" t="str">
        <f t="shared" si="27"/>
        <v>006</v>
      </c>
      <c r="AL127" t="str">
        <f t="shared" si="28"/>
        <v>0029</v>
      </c>
      <c r="AM127" t="str">
        <f t="shared" si="23"/>
        <v>00125</v>
      </c>
      <c r="AN127" t="str">
        <f t="shared" si="24"/>
        <v>{ id_sku: '006002900125', id_articulo: '90', variacion: '32x60 cm' },</v>
      </c>
    </row>
    <row r="128" spans="1:40" x14ac:dyDescent="0.25">
      <c r="A128">
        <f>IF(C128="","",MAX($A$2:A127)+1)</f>
        <v>126</v>
      </c>
      <c r="B128" s="3">
        <f>IF(C128="","",IF(COUNTIF($C$2:$C127,$C128)=0,MAX($B$2:$B127)+1,""))</f>
        <v>91</v>
      </c>
      <c r="C128" t="s">
        <v>480</v>
      </c>
      <c r="D128" t="s">
        <v>201</v>
      </c>
      <c r="E128" t="s">
        <v>490</v>
      </c>
      <c r="G128" t="s">
        <v>500</v>
      </c>
      <c r="I128">
        <v>1800</v>
      </c>
      <c r="J128" t="s">
        <v>520</v>
      </c>
      <c r="K128" t="s">
        <v>521</v>
      </c>
      <c r="L128" s="3" t="str">
        <f t="shared" si="25"/>
        <v>-</v>
      </c>
      <c r="M128" s="3" t="str">
        <f>IF(C128="","",IF(AND(C128&lt;&gt;"",D128&lt;&gt;"",E128&lt;&gt;"",I128&lt;&gt;"",L128&lt;&gt;"",J128&lt;&gt;"",IFERROR(MATCH(INDEX($B:$B,MATCH($C128,$C:$C,0)),IMAGENES!$B:$B,0),-1)&gt;0),"'si'","'no'"))</f>
        <v>'si'</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f>IF($D128="","",INDEX(CATEGORIAS!$A:$A,MATCH($D128,CATEGORIAS!$B:$B,0)))</f>
        <v>6</v>
      </c>
      <c r="AH128">
        <f>IF($E128="","",INDEX(SUBCATEGORIAS!$A:$A,MATCH($E128,SUBCATEGORIAS!$B:$B,0)))</f>
        <v>32</v>
      </c>
      <c r="AI128">
        <f t="shared" si="22"/>
        <v>126</v>
      </c>
      <c r="AK128" s="2" t="str">
        <f t="shared" si="27"/>
        <v>006</v>
      </c>
      <c r="AL128" t="str">
        <f t="shared" si="28"/>
        <v>0032</v>
      </c>
      <c r="AM128" t="str">
        <f t="shared" si="23"/>
        <v>00126</v>
      </c>
      <c r="AN128" t="str">
        <f t="shared" si="24"/>
        <v>{ id_sku: '006003200126', id_articulo: '91', variacion: '-' },</v>
      </c>
    </row>
    <row r="129" spans="1:40" x14ac:dyDescent="0.25">
      <c r="A129">
        <f>IF(C129="","",MAX($A$2:A128)+1)</f>
        <v>127</v>
      </c>
      <c r="B129" s="3">
        <f>IF(C129="","",IF(COUNTIF($C$2:$C128,$C129)=0,MAX($B$2:$B128)+1,""))</f>
        <v>92</v>
      </c>
      <c r="C129" t="s">
        <v>481</v>
      </c>
      <c r="D129" t="s">
        <v>201</v>
      </c>
      <c r="E129" t="s">
        <v>490</v>
      </c>
      <c r="G129" t="s">
        <v>501</v>
      </c>
      <c r="I129">
        <v>2700</v>
      </c>
      <c r="J129" t="s">
        <v>522</v>
      </c>
      <c r="K129" t="s">
        <v>523</v>
      </c>
      <c r="L129" s="3" t="str">
        <f t="shared" si="25"/>
        <v>18.5x28 cm</v>
      </c>
      <c r="M129" s="3" t="str">
        <f>IF(C129="","",IF(AND(C129&lt;&gt;"",D129&lt;&gt;"",E129&lt;&gt;"",I129&lt;&gt;"",L129&lt;&gt;"",J129&lt;&gt;"",IFERROR(MATCH(INDEX($B:$B,MATCH($C129,$C:$C,0)),IMAGENES!$B:$B,0),-1)&gt;0),"'si'","'no'"))</f>
        <v>'si'</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f>IF($D129="","",INDEX(CATEGORIAS!$A:$A,MATCH($D129,CATEGORIAS!$B:$B,0)))</f>
        <v>6</v>
      </c>
      <c r="AH129">
        <f>IF($E129="","",INDEX(SUBCATEGORIAS!$A:$A,MATCH($E129,SUBCATEGORIAS!$B:$B,0)))</f>
        <v>32</v>
      </c>
      <c r="AI129">
        <f t="shared" si="22"/>
        <v>127</v>
      </c>
      <c r="AK129" s="2" t="str">
        <f t="shared" si="27"/>
        <v>006</v>
      </c>
      <c r="AL129" t="str">
        <f t="shared" si="28"/>
        <v>0032</v>
      </c>
      <c r="AM129" t="str">
        <f t="shared" si="23"/>
        <v>00127</v>
      </c>
      <c r="AN129" t="str">
        <f t="shared" si="24"/>
        <v>{ id_sku: '006003200127', id_articulo: '92', variacion: '18.5x28 cm' },</v>
      </c>
    </row>
    <row r="130" spans="1:40" x14ac:dyDescent="0.25">
      <c r="A130">
        <f>IF(C130="","",MAX($A$2:A129)+1)</f>
        <v>128</v>
      </c>
      <c r="B130" s="3">
        <f>IF(C130="","",IF(COUNTIF($C$2:$C129,$C130)=0,MAX($B$2:$B129)+1,""))</f>
        <v>93</v>
      </c>
      <c r="C130" t="s">
        <v>592</v>
      </c>
      <c r="D130" t="s">
        <v>201</v>
      </c>
      <c r="E130" t="s">
        <v>489</v>
      </c>
      <c r="G130" t="s">
        <v>500</v>
      </c>
      <c r="I130">
        <v>2300</v>
      </c>
      <c r="J130" t="s">
        <v>590</v>
      </c>
      <c r="L130" s="3" t="str">
        <f t="shared" si="25"/>
        <v>-</v>
      </c>
      <c r="M130" s="3" t="str">
        <f>IF(C130="","",IF(AND(C130&lt;&gt;"",D130&lt;&gt;"",E130&lt;&gt;"",I130&lt;&gt;"",L130&lt;&gt;"",J130&lt;&gt;"",IFERROR(MATCH(INDEX($B:$B,MATCH($C130,$C:$C,0)),IMAGENES!$B:$B,0),-1)&gt;0),"'si'","'no'"))</f>
        <v>'si'</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f>IF($D130="","",INDEX(CATEGORIAS!$A:$A,MATCH($D130,CATEGORIAS!$B:$B,0)))</f>
        <v>6</v>
      </c>
      <c r="AH130">
        <f>IF($E130="","",INDEX(SUBCATEGORIAS!$A:$A,MATCH($E130,SUBCATEGORIAS!$B:$B,0)))</f>
        <v>30</v>
      </c>
      <c r="AI130">
        <f t="shared" si="22"/>
        <v>128</v>
      </c>
      <c r="AK130" s="2" t="str">
        <f t="shared" si="27"/>
        <v>006</v>
      </c>
      <c r="AL130" t="str">
        <f t="shared" si="28"/>
        <v>0030</v>
      </c>
      <c r="AM130" t="str">
        <f t="shared" si="23"/>
        <v>00128</v>
      </c>
      <c r="AN130" t="str">
        <f t="shared" si="24"/>
        <v>{ id_sku: '006003000128', id_articulo: '93', variacion: '-' },</v>
      </c>
    </row>
    <row r="131" spans="1:40" x14ac:dyDescent="0.25">
      <c r="A131">
        <f>IF(C131="","",MAX($A$2:A130)+1)</f>
        <v>129</v>
      </c>
      <c r="B131" s="3">
        <f>IF(C131="","",IF(COUNTIF($C$2:$C130,$C131)=0,MAX($B$2:$B130)+1,""))</f>
        <v>94</v>
      </c>
      <c r="C131" t="s">
        <v>552</v>
      </c>
      <c r="D131" t="s">
        <v>201</v>
      </c>
      <c r="E131" t="s">
        <v>489</v>
      </c>
      <c r="G131" t="s">
        <v>500</v>
      </c>
      <c r="I131">
        <v>9990</v>
      </c>
      <c r="J131" t="s">
        <v>524</v>
      </c>
      <c r="K131" t="s">
        <v>525</v>
      </c>
      <c r="L131" s="3" t="str">
        <f t="shared" si="25"/>
        <v>-</v>
      </c>
      <c r="M131" s="3" t="str">
        <f>IF(C131="","",IF(AND(C131&lt;&gt;"",D131&lt;&gt;"",E131&lt;&gt;"",I131&lt;&gt;"",L131&lt;&gt;"",J131&lt;&gt;"",IFERROR(MATCH(INDEX($B:$B,MATCH($C131,$C:$C,0)),IMAGENES!$B:$B,0),-1)&gt;0),"'si'","'no'"))</f>
        <v>'si'</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f>IF($D131="","",INDEX(CATEGORIAS!$A:$A,MATCH($D131,CATEGORIAS!$B:$B,0)))</f>
        <v>6</v>
      </c>
      <c r="AH131">
        <f>IF($E131="","",INDEX(SUBCATEGORIAS!$A:$A,MATCH($E131,SUBCATEGORIAS!$B:$B,0)))</f>
        <v>30</v>
      </c>
      <c r="AI131">
        <f t="shared" ref="AI131:AI194" si="37">IF(A131="","",A131)</f>
        <v>129</v>
      </c>
      <c r="AK131" s="2" t="str">
        <f t="shared" si="27"/>
        <v>006</v>
      </c>
      <c r="AL131" t="str">
        <f t="shared" si="28"/>
        <v>0030</v>
      </c>
      <c r="AM131" t="str">
        <f t="shared" ref="AM131:AM194" si="38">IF(A131="","",IF(A131/100&gt;0,IF(A131/10&gt;0,CONCATENATE("00",A131),CONCATENATE("0",A131)),A131))</f>
        <v>00129</v>
      </c>
      <c r="AN131" t="str">
        <f t="shared" ref="AN131:AN194" si="39">IF(A131="","",CONCATENATE("{ id_sku: '",CONCATENATE(AK131,AL131,AM131),"', id_articulo: '",INDEX($B:$B,MATCH($C131,$C:$C,0)),"', variacion: '",L131,"' },"))</f>
        <v>{ id_sku: '006003000129', id_articulo: '94', variacion: '-' },</v>
      </c>
    </row>
    <row r="132" spans="1:40" x14ac:dyDescent="0.25">
      <c r="A132">
        <f>IF(C132="","",MAX($A$2:A131)+1)</f>
        <v>130</v>
      </c>
      <c r="B132" s="3">
        <f>IF(C132="","",IF(COUNTIF($C$2:$C131,$C132)=0,MAX($B$2:$B131)+1,""))</f>
        <v>95</v>
      </c>
      <c r="C132" t="s">
        <v>589</v>
      </c>
      <c r="D132" t="s">
        <v>201</v>
      </c>
      <c r="E132" t="s">
        <v>489</v>
      </c>
      <c r="G132" t="s">
        <v>500</v>
      </c>
      <c r="I132">
        <v>4000</v>
      </c>
      <c r="J132" t="s">
        <v>590</v>
      </c>
      <c r="L132" s="3" t="str">
        <f t="shared" ref="L132:L195" si="40">_xlfn.TEXTJOIN(" - ",TRUE,F132:H132)</f>
        <v>-</v>
      </c>
      <c r="M132" s="3" t="str">
        <f>IF(C132="","",IF(AND(C132&lt;&gt;"",D132&lt;&gt;"",E132&lt;&gt;"",I132&lt;&gt;"",L132&lt;&gt;"",J132&lt;&gt;"",IFERROR(MATCH(INDEX($B:$B,MATCH($C132,$C:$C,0)),IMAGENES!$B:$B,0),-1)&gt;0),"'si'","'no'"))</f>
        <v>'si'</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f>IF($D132="","",INDEX(CATEGORIAS!$A:$A,MATCH($D132,CATEGORIAS!$B:$B,0)))</f>
        <v>6</v>
      </c>
      <c r="AH132">
        <f>IF($E132="","",INDEX(SUBCATEGORIAS!$A:$A,MATCH($E132,SUBCATEGORIAS!$B:$B,0)))</f>
        <v>30</v>
      </c>
      <c r="AI132">
        <f t="shared" si="37"/>
        <v>130</v>
      </c>
      <c r="AK132" s="2" t="str">
        <f t="shared" ref="AK132:AK195" si="42">IF(AG132="","",IF(AG132/100&gt;0,IF(AG132/10&gt;0,CONCATENATE("00",AG132),CONCATENATE("0",AG132)),AG132))</f>
        <v>006</v>
      </c>
      <c r="AL132" t="str">
        <f t="shared" ref="AL132:AL195" si="43">IF(AH132="","",IF(AH132/100&gt;0,IF(AH132/10&gt;0,CONCATENATE("00",AH132),CONCATENATE("0",AH132)),AH132))</f>
        <v>0030</v>
      </c>
      <c r="AM132" t="str">
        <f t="shared" si="38"/>
        <v>00130</v>
      </c>
      <c r="AN132" t="str">
        <f t="shared" si="39"/>
        <v>{ id_sku: '006003000130', id_articulo: '95', variacion: '-' },</v>
      </c>
    </row>
    <row r="133" spans="1:40" x14ac:dyDescent="0.25">
      <c r="A133">
        <f>IF(C133="","",MAX($A$2:A132)+1)</f>
        <v>131</v>
      </c>
      <c r="B133" s="3">
        <f>IF(C133="","",IF(COUNTIF($C$2:$C132,$C133)=0,MAX($B$2:$B132)+1,""))</f>
        <v>96</v>
      </c>
      <c r="C133" t="s">
        <v>485</v>
      </c>
      <c r="D133" t="s">
        <v>201</v>
      </c>
      <c r="E133" t="s">
        <v>489</v>
      </c>
      <c r="G133" t="s">
        <v>502</v>
      </c>
      <c r="I133">
        <v>1400</v>
      </c>
      <c r="J133" t="s">
        <v>527</v>
      </c>
      <c r="K133" t="s">
        <v>528</v>
      </c>
      <c r="L133" s="3" t="str">
        <f t="shared" si="40"/>
        <v>2M</v>
      </c>
      <c r="M133" s="3" t="str">
        <f>IF(C133="","",IF(AND(C133&lt;&gt;"",D133&lt;&gt;"",E133&lt;&gt;"",I133&lt;&gt;"",L133&lt;&gt;"",J133&lt;&gt;"",IFERROR(MATCH(INDEX($B:$B,MATCH($C133,$C:$C,0)),IMAGENES!$B:$B,0),-1)&gt;0),"'si'","'no'"))</f>
        <v>'si'</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f>IF($D133="","",INDEX(CATEGORIAS!$A:$A,MATCH($D133,CATEGORIAS!$B:$B,0)))</f>
        <v>6</v>
      </c>
      <c r="AH133">
        <f>IF($E133="","",INDEX(SUBCATEGORIAS!$A:$A,MATCH($E133,SUBCATEGORIAS!$B:$B,0)))</f>
        <v>30</v>
      </c>
      <c r="AI133">
        <f t="shared" si="37"/>
        <v>131</v>
      </c>
      <c r="AK133" s="2" t="str">
        <f t="shared" si="42"/>
        <v>006</v>
      </c>
      <c r="AL133" t="str">
        <f t="shared" si="43"/>
        <v>0030</v>
      </c>
      <c r="AM133" t="str">
        <f t="shared" si="38"/>
        <v>00131</v>
      </c>
      <c r="AN133" t="str">
        <f t="shared" si="39"/>
        <v>{ id_sku: '006003000131', id_articulo: '96', variacion: '2M' },</v>
      </c>
    </row>
    <row r="134" spans="1:40" x14ac:dyDescent="0.25">
      <c r="A134">
        <f>IF(C134="","",MAX($A$2:A133)+1)</f>
        <v>132</v>
      </c>
      <c r="B134" s="3">
        <f>IF(C134="","",IF(COUNTIF($C$2:$C133,$C134)=0,MAX($B$2:$B133)+1,""))</f>
        <v>97</v>
      </c>
      <c r="C134" t="s">
        <v>486</v>
      </c>
      <c r="D134" t="s">
        <v>201</v>
      </c>
      <c r="E134" t="s">
        <v>489</v>
      </c>
      <c r="G134" t="s">
        <v>502</v>
      </c>
      <c r="I134">
        <v>1400</v>
      </c>
      <c r="J134" t="s">
        <v>529</v>
      </c>
      <c r="K134" t="s">
        <v>528</v>
      </c>
      <c r="L134" s="3" t="str">
        <f t="shared" si="40"/>
        <v>2M</v>
      </c>
      <c r="M134" s="3" t="str">
        <f>IF(C134="","",IF(AND(C134&lt;&gt;"",D134&lt;&gt;"",E134&lt;&gt;"",I134&lt;&gt;"",L134&lt;&gt;"",J134&lt;&gt;"",IFERROR(MATCH(INDEX($B:$B,MATCH($C134,$C:$C,0)),IMAGENES!$B:$B,0),-1)&gt;0),"'si'","'no'"))</f>
        <v>'si'</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f>IF($D134="","",INDEX(CATEGORIAS!$A:$A,MATCH($D134,CATEGORIAS!$B:$B,0)))</f>
        <v>6</v>
      </c>
      <c r="AH134">
        <f>IF($E134="","",INDEX(SUBCATEGORIAS!$A:$A,MATCH($E134,SUBCATEGORIAS!$B:$B,0)))</f>
        <v>30</v>
      </c>
      <c r="AI134">
        <f t="shared" si="37"/>
        <v>132</v>
      </c>
      <c r="AK134" s="2" t="str">
        <f t="shared" si="42"/>
        <v>006</v>
      </c>
      <c r="AL134" t="str">
        <f t="shared" si="43"/>
        <v>0030</v>
      </c>
      <c r="AM134" t="str">
        <f t="shared" si="38"/>
        <v>00132</v>
      </c>
      <c r="AN134" t="str">
        <f t="shared" si="39"/>
        <v>{ id_sku: '006003000132', id_articulo: '97', variacion: '2M' },</v>
      </c>
    </row>
    <row r="135" spans="1:40" x14ac:dyDescent="0.25">
      <c r="A135">
        <f>IF(C135="","",MAX($A$2:A134)+1)</f>
        <v>133</v>
      </c>
      <c r="B135" s="3">
        <f>IF(C135="","",IF(COUNTIF($C$2:$C134,$C135)=0,MAX($B$2:$B134)+1,""))</f>
        <v>98</v>
      </c>
      <c r="C135" t="s">
        <v>551</v>
      </c>
      <c r="D135" t="s">
        <v>201</v>
      </c>
      <c r="E135" t="s">
        <v>489</v>
      </c>
      <c r="G135" t="s">
        <v>503</v>
      </c>
      <c r="I135">
        <v>1800</v>
      </c>
      <c r="J135" t="s">
        <v>530</v>
      </c>
      <c r="K135" t="s">
        <v>531</v>
      </c>
      <c r="L135" s="3" t="str">
        <f t="shared" si="40"/>
        <v>2*2 cm 24 pcs</v>
      </c>
      <c r="M135" s="3" t="str">
        <f>IF(C135="","",IF(AND(C135&lt;&gt;"",D135&lt;&gt;"",E135&lt;&gt;"",I135&lt;&gt;"",L135&lt;&gt;"",J135&lt;&gt;"",IFERROR(MATCH(INDEX($B:$B,MATCH($C135,$C:$C,0)),IMAGENES!$B:$B,0),-1)&gt;0),"'si'","'no'"))</f>
        <v>'si'</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f>IF($D135="","",INDEX(CATEGORIAS!$A:$A,MATCH($D135,CATEGORIAS!$B:$B,0)))</f>
        <v>6</v>
      </c>
      <c r="AH135">
        <f>IF($E135="","",INDEX(SUBCATEGORIAS!$A:$A,MATCH($E135,SUBCATEGORIAS!$B:$B,0)))</f>
        <v>30</v>
      </c>
      <c r="AI135">
        <f t="shared" si="37"/>
        <v>133</v>
      </c>
      <c r="AK135" s="2" t="str">
        <f t="shared" si="42"/>
        <v>006</v>
      </c>
      <c r="AL135" t="str">
        <f t="shared" si="43"/>
        <v>0030</v>
      </c>
      <c r="AM135" t="str">
        <f t="shared" si="38"/>
        <v>00133</v>
      </c>
      <c r="AN135" t="str">
        <f t="shared" si="39"/>
        <v>{ id_sku: '006003000133', id_articulo: '98', variacion: '2*2 cm 24 pcs' },</v>
      </c>
    </row>
    <row r="136" spans="1:40" x14ac:dyDescent="0.25">
      <c r="A136">
        <f>IF(C136="","",MAX($A$2:A135)+1)</f>
        <v>134</v>
      </c>
      <c r="B136" s="3">
        <f>IF(C136="","",IF(COUNTIF($C$2:$C135,$C136)=0,MAX($B$2:$B135)+1,""))</f>
        <v>99</v>
      </c>
      <c r="C136" s="14" t="s">
        <v>596</v>
      </c>
      <c r="D136" t="s">
        <v>201</v>
      </c>
      <c r="E136" t="s">
        <v>490</v>
      </c>
      <c r="G136" t="s">
        <v>572</v>
      </c>
      <c r="I136">
        <v>1800</v>
      </c>
      <c r="J136" t="s">
        <v>532</v>
      </c>
      <c r="K136" t="s">
        <v>533</v>
      </c>
      <c r="L136" s="3" t="str">
        <f t="shared" si="40"/>
        <v>50 pcs (blancas)</v>
      </c>
      <c r="M136" s="3" t="str">
        <f>IF(C136="","",IF(AND(C136&lt;&gt;"",D136&lt;&gt;"",E136&lt;&gt;"",I136&lt;&gt;"",L136&lt;&gt;"",J136&lt;&gt;"",IFERROR(MATCH(INDEX($B:$B,MATCH($C136,$C:$C,0)),IMAGENES!$B:$B,0),-1)&gt;0),"'si'","'no'"))</f>
        <v>'si'</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f>IF($D136="","",INDEX(CATEGORIAS!$A:$A,MATCH($D136,CATEGORIAS!$B:$B,0)))</f>
        <v>6</v>
      </c>
      <c r="AH136">
        <f>IF($E136="","",INDEX(SUBCATEGORIAS!$A:$A,MATCH($E136,SUBCATEGORIAS!$B:$B,0)))</f>
        <v>32</v>
      </c>
      <c r="AI136">
        <f t="shared" si="37"/>
        <v>134</v>
      </c>
      <c r="AK136" s="2" t="str">
        <f t="shared" si="42"/>
        <v>006</v>
      </c>
      <c r="AL136" t="str">
        <f t="shared" si="43"/>
        <v>0032</v>
      </c>
      <c r="AM136" t="str">
        <f t="shared" si="38"/>
        <v>00134</v>
      </c>
      <c r="AN136" t="str">
        <f t="shared" si="39"/>
        <v>{ id_sku: '006003200134', id_articulo: '99', variacion: '50 pcs (blancas)' },</v>
      </c>
    </row>
    <row r="137" spans="1:40" x14ac:dyDescent="0.25">
      <c r="A137">
        <f>IF(C137="","",MAX($A$2:A136)+1)</f>
        <v>135</v>
      </c>
      <c r="B137" s="3">
        <f>IF(C137="","",IF(COUNTIF($C$2:$C136,$C137)=0,MAX($B$2:$B136)+1,""))</f>
        <v>100</v>
      </c>
      <c r="C137" s="14" t="s">
        <v>595</v>
      </c>
      <c r="D137" t="s">
        <v>201</v>
      </c>
      <c r="E137" t="s">
        <v>490</v>
      </c>
      <c r="G137" t="s">
        <v>504</v>
      </c>
      <c r="I137">
        <v>3000</v>
      </c>
      <c r="J137" t="s">
        <v>565</v>
      </c>
      <c r="K137" t="s">
        <v>534</v>
      </c>
      <c r="L137" s="3" t="str">
        <f t="shared" si="40"/>
        <v>12x19 cm</v>
      </c>
      <c r="M137" s="3" t="str">
        <f>IF(C137="","",IF(AND(C137&lt;&gt;"",D137&lt;&gt;"",E137&lt;&gt;"",I137&lt;&gt;"",L137&lt;&gt;"",J137&lt;&gt;"",IFERROR(MATCH(INDEX($B:$B,MATCH($C137,$C:$C,0)),IMAGENES!$B:$B,0),-1)&gt;0),"'si'","'no'"))</f>
        <v>'si'</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f>IF($D137="","",INDEX(CATEGORIAS!$A:$A,MATCH($D137,CATEGORIAS!$B:$B,0)))</f>
        <v>6</v>
      </c>
      <c r="AH137">
        <f>IF($E137="","",INDEX(SUBCATEGORIAS!$A:$A,MATCH($E137,SUBCATEGORIAS!$B:$B,0)))</f>
        <v>32</v>
      </c>
      <c r="AI137">
        <f t="shared" si="37"/>
        <v>135</v>
      </c>
      <c r="AK137" s="2" t="str">
        <f t="shared" si="42"/>
        <v>006</v>
      </c>
      <c r="AL137" t="str">
        <f t="shared" si="43"/>
        <v>0032</v>
      </c>
      <c r="AM137" t="str">
        <f t="shared" si="38"/>
        <v>00135</v>
      </c>
      <c r="AN137" t="str">
        <f t="shared" si="39"/>
        <v>{ id_sku: '006003200135', id_articulo: '100', variacion: '12x19 cm' },</v>
      </c>
    </row>
    <row r="138" spans="1:40" x14ac:dyDescent="0.25">
      <c r="A138">
        <f>IF(C138="","",MAX($A$2:A137)+1)</f>
        <v>136</v>
      </c>
      <c r="B138" s="3">
        <f>IF(C138="","",IF(COUNTIF($C$2:$C137,$C138)=0,MAX($B$2:$B137)+1,""))</f>
        <v>101</v>
      </c>
      <c r="C138" t="s">
        <v>594</v>
      </c>
      <c r="D138" t="s">
        <v>201</v>
      </c>
      <c r="E138" t="s">
        <v>489</v>
      </c>
      <c r="G138" t="s">
        <v>557</v>
      </c>
      <c r="I138">
        <v>3900</v>
      </c>
      <c r="J138" t="s">
        <v>558</v>
      </c>
      <c r="L138" s="3" t="str">
        <f t="shared" si="40"/>
        <v>40x21 cm</v>
      </c>
      <c r="M138" s="3" t="str">
        <f>IF(C138="","",IF(AND(C138&lt;&gt;"",D138&lt;&gt;"",E138&lt;&gt;"",I138&lt;&gt;"",L138&lt;&gt;"",J138&lt;&gt;"",IFERROR(MATCH(INDEX($B:$B,MATCH($C138,$C:$C,0)),IMAGENES!$B:$B,0),-1)&gt;0),"'si'","'no'"))</f>
        <v>'si'</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f>IF($D138="","",INDEX(CATEGORIAS!$A:$A,MATCH($D138,CATEGORIAS!$B:$B,0)))</f>
        <v>6</v>
      </c>
      <c r="AH138">
        <f>IF($E138="","",INDEX(SUBCATEGORIAS!$A:$A,MATCH($E138,SUBCATEGORIAS!$B:$B,0)))</f>
        <v>30</v>
      </c>
      <c r="AI138">
        <f t="shared" si="37"/>
        <v>136</v>
      </c>
      <c r="AK138" s="2" t="str">
        <f t="shared" si="42"/>
        <v>006</v>
      </c>
      <c r="AL138" t="str">
        <f t="shared" si="43"/>
        <v>0030</v>
      </c>
      <c r="AM138" t="str">
        <f t="shared" si="38"/>
        <v>00136</v>
      </c>
      <c r="AN138" t="str">
        <f t="shared" si="39"/>
        <v>{ id_sku: '006003000136', id_articulo: '101', variacion: '40x21 cm' },</v>
      </c>
    </row>
    <row r="139" spans="1:40" x14ac:dyDescent="0.25">
      <c r="A139">
        <f>IF(C139="","",MAX($A$2:A138)+1)</f>
        <v>137</v>
      </c>
      <c r="B139" s="3">
        <f>IF(C139="","",IF(COUNTIF($C$2:$C138,$C139)=0,MAX($B$2:$B138)+1,""))</f>
        <v>102</v>
      </c>
      <c r="C139" t="s">
        <v>564</v>
      </c>
      <c r="D139" t="s">
        <v>201</v>
      </c>
      <c r="E139" t="s">
        <v>490</v>
      </c>
      <c r="G139" t="s">
        <v>567</v>
      </c>
      <c r="I139">
        <v>2400</v>
      </c>
      <c r="J139" t="s">
        <v>571</v>
      </c>
      <c r="L139" s="3" t="str">
        <f t="shared" si="40"/>
        <v>Estándar</v>
      </c>
      <c r="M139" s="3" t="str">
        <f>IF(C139="","",IF(AND(C139&lt;&gt;"",D139&lt;&gt;"",E139&lt;&gt;"",I139&lt;&gt;"",L139&lt;&gt;"",J139&lt;&gt;"",IFERROR(MATCH(INDEX($B:$B,MATCH($C139,$C:$C,0)),IMAGENES!$B:$B,0),-1)&gt;0),"'si'","'no'"))</f>
        <v>'si'</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f>IF($D139="","",INDEX(CATEGORIAS!$A:$A,MATCH($D139,CATEGORIAS!$B:$B,0)))</f>
        <v>6</v>
      </c>
      <c r="AH139">
        <f>IF($E139="","",INDEX(SUBCATEGORIAS!$A:$A,MATCH($E139,SUBCATEGORIAS!$B:$B,0)))</f>
        <v>32</v>
      </c>
      <c r="AI139">
        <f t="shared" si="37"/>
        <v>137</v>
      </c>
      <c r="AK139" s="2" t="str">
        <f t="shared" si="42"/>
        <v>006</v>
      </c>
      <c r="AL139" t="str">
        <f t="shared" si="43"/>
        <v>0032</v>
      </c>
      <c r="AM139" t="str">
        <f t="shared" si="38"/>
        <v>00137</v>
      </c>
      <c r="AN139" t="str">
        <f t="shared" si="39"/>
        <v>{ id_sku: '006003200137', id_articulo: '102', variacion: 'Estándar' },</v>
      </c>
    </row>
    <row r="140" spans="1:40" x14ac:dyDescent="0.25">
      <c r="A140">
        <f>IF(C140="","",MAX($A$2:A139)+1)</f>
        <v>138</v>
      </c>
      <c r="B140" s="3">
        <f>IF(C140="","",IF(COUNTIF($C$2:$C139,$C140)=0,MAX($B$2:$B139)+1,""))</f>
        <v>103</v>
      </c>
      <c r="C140" t="s">
        <v>576</v>
      </c>
      <c r="D140" t="s">
        <v>201</v>
      </c>
      <c r="E140" t="s">
        <v>490</v>
      </c>
      <c r="G140" t="s">
        <v>567</v>
      </c>
      <c r="I140">
        <v>2400</v>
      </c>
      <c r="J140" t="s">
        <v>571</v>
      </c>
      <c r="L140" s="3" t="str">
        <f t="shared" si="40"/>
        <v>Estándar</v>
      </c>
      <c r="M140" s="3" t="str">
        <f>IF(C140="","",IF(AND(C140&lt;&gt;"",D140&lt;&gt;"",E140&lt;&gt;"",I140&lt;&gt;"",L140&lt;&gt;"",J140&lt;&gt;"",IFERROR(MATCH(INDEX($B:$B,MATCH($C140,$C:$C,0)),IMAGENES!$B:$B,0),-1)&gt;0),"'si'","'no'"))</f>
        <v>'si'</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f>IF($D140="","",INDEX(CATEGORIAS!$A:$A,MATCH($D140,CATEGORIAS!$B:$B,0)))</f>
        <v>6</v>
      </c>
      <c r="AH140">
        <f>IF($E140="","",INDEX(SUBCATEGORIAS!$A:$A,MATCH($E140,SUBCATEGORIAS!$B:$B,0)))</f>
        <v>32</v>
      </c>
      <c r="AI140">
        <f t="shared" si="37"/>
        <v>138</v>
      </c>
      <c r="AK140" s="2" t="str">
        <f t="shared" si="42"/>
        <v>006</v>
      </c>
      <c r="AL140" t="str">
        <f t="shared" si="43"/>
        <v>0032</v>
      </c>
      <c r="AM140" t="str">
        <f t="shared" si="38"/>
        <v>00138</v>
      </c>
      <c r="AN140" t="str">
        <f t="shared" si="39"/>
        <v>{ id_sku: '006003200138', id_articulo: '103', variacion: 'Estándar' },</v>
      </c>
    </row>
    <row r="141" spans="1:40" x14ac:dyDescent="0.25">
      <c r="A141">
        <f>IF(C141="","",MAX($A$2:A140)+1)</f>
        <v>139</v>
      </c>
      <c r="B141" s="3">
        <f>IF(C141="","",IF(COUNTIF($C$2:$C140,$C141)=0,MAX($B$2:$B140)+1,""))</f>
        <v>104</v>
      </c>
      <c r="C141" t="s">
        <v>584</v>
      </c>
      <c r="D141" t="s">
        <v>201</v>
      </c>
      <c r="E141" t="s">
        <v>490</v>
      </c>
      <c r="F141" t="s">
        <v>25</v>
      </c>
      <c r="I141">
        <v>900</v>
      </c>
      <c r="J141" t="s">
        <v>566</v>
      </c>
      <c r="L141" s="3" t="str">
        <f t="shared" si="40"/>
        <v>Blanco</v>
      </c>
      <c r="M141" s="3" t="str">
        <f>IF(C141="","",IF(AND(C141&lt;&gt;"",D141&lt;&gt;"",E141&lt;&gt;"",I141&lt;&gt;"",L141&lt;&gt;"",J141&lt;&gt;"",IFERROR(MATCH(INDEX($B:$B,MATCH($C141,$C:$C,0)),IMAGENES!$B:$B,0),-1)&gt;0),"'si'","'no'"))</f>
        <v>'si'</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f>IF($D141="","",INDEX(CATEGORIAS!$A:$A,MATCH($D141,CATEGORIAS!$B:$B,0)))</f>
        <v>6</v>
      </c>
      <c r="AH141">
        <f>IF($E141="","",INDEX(SUBCATEGORIAS!$A:$A,MATCH($E141,SUBCATEGORIAS!$B:$B,0)))</f>
        <v>32</v>
      </c>
      <c r="AI141">
        <f t="shared" si="37"/>
        <v>139</v>
      </c>
      <c r="AK141" s="2" t="str">
        <f t="shared" si="42"/>
        <v>006</v>
      </c>
      <c r="AL141" t="str">
        <f t="shared" si="43"/>
        <v>0032</v>
      </c>
      <c r="AM141" t="str">
        <f t="shared" si="38"/>
        <v>00139</v>
      </c>
      <c r="AN141" t="str">
        <f t="shared" si="39"/>
        <v>{ id_sku: '006003200139', id_articulo: '104', variacion: 'Blanco' },</v>
      </c>
    </row>
    <row r="142" spans="1:40" x14ac:dyDescent="0.25">
      <c r="A142">
        <f>IF(C142="","",MAX($A$2:A141)+1)</f>
        <v>140</v>
      </c>
      <c r="B142" s="3">
        <f>IF(C142="","",IF(COUNTIF($C$2:$C141,$C142)=0,MAX($B$2:$B141)+1,""))</f>
        <v>105</v>
      </c>
      <c r="C142" t="s">
        <v>580</v>
      </c>
      <c r="D142" t="s">
        <v>35</v>
      </c>
      <c r="E142" t="s">
        <v>570</v>
      </c>
      <c r="G142" t="s">
        <v>569</v>
      </c>
      <c r="I142">
        <v>1000</v>
      </c>
      <c r="J142" t="s">
        <v>579</v>
      </c>
      <c r="L142" s="3" t="str">
        <f t="shared" si="40"/>
        <v>3 unidades</v>
      </c>
      <c r="M142" s="3" t="str">
        <f>IF(C142="","",IF(AND(C142&lt;&gt;"",D142&lt;&gt;"",E142&lt;&gt;"",I142&lt;&gt;"",L142&lt;&gt;"",J142&lt;&gt;"",IFERROR(MATCH(INDEX($B:$B,MATCH($C142,$C:$C,0)),IMAGENES!$B:$B,0),-1)&gt;0),"'si'","'no'"))</f>
        <v>'si'</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f>IF($D142="","",INDEX(CATEGORIAS!$A:$A,MATCH($D142,CATEGORIAS!$B:$B,0)))</f>
        <v>2</v>
      </c>
      <c r="AH142">
        <f>IF($E142="","",INDEX(SUBCATEGORIAS!$A:$A,MATCH($E142,SUBCATEGORIAS!$B:$B,0)))</f>
        <v>33</v>
      </c>
      <c r="AI142">
        <f t="shared" si="37"/>
        <v>140</v>
      </c>
      <c r="AK142" s="2" t="str">
        <f t="shared" si="42"/>
        <v>002</v>
      </c>
      <c r="AL142" t="str">
        <f t="shared" si="43"/>
        <v>0033</v>
      </c>
      <c r="AM142" t="str">
        <f t="shared" si="38"/>
        <v>00140</v>
      </c>
      <c r="AN142" t="str">
        <f t="shared" si="39"/>
        <v>{ id_sku: '002003300140', id_articulo: '105', variacion: '3 unidades' },</v>
      </c>
    </row>
    <row r="143" spans="1:40" x14ac:dyDescent="0.25">
      <c r="A143">
        <f>IF(C143="","",MAX($A$2:A142)+1)</f>
        <v>141</v>
      </c>
      <c r="B143" s="3">
        <f>IF(C143="","",IF(COUNTIF($C$2:$C142,$C143)=0,MAX($B$2:$B142)+1,""))</f>
        <v>106</v>
      </c>
      <c r="C143" t="s">
        <v>578</v>
      </c>
      <c r="D143" t="s">
        <v>35</v>
      </c>
      <c r="E143" t="s">
        <v>570</v>
      </c>
      <c r="G143" t="s">
        <v>568</v>
      </c>
      <c r="I143">
        <v>1000</v>
      </c>
      <c r="J143" t="s">
        <v>579</v>
      </c>
      <c r="L143" s="3" t="str">
        <f t="shared" si="40"/>
        <v>4 unidades</v>
      </c>
      <c r="M143" s="3" t="str">
        <f>IF(C143="","",IF(AND(C143&lt;&gt;"",D143&lt;&gt;"",E143&lt;&gt;"",I143&lt;&gt;"",L143&lt;&gt;"",J143&lt;&gt;"",IFERROR(MATCH(INDEX($B:$B,MATCH($C143,$C:$C,0)),IMAGENES!$B:$B,0),-1)&gt;0),"'si'","'no'"))</f>
        <v>'si'</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f>IF($D143="","",INDEX(CATEGORIAS!$A:$A,MATCH($D143,CATEGORIAS!$B:$B,0)))</f>
        <v>2</v>
      </c>
      <c r="AH143">
        <f>IF($E143="","",INDEX(SUBCATEGORIAS!$A:$A,MATCH($E143,SUBCATEGORIAS!$B:$B,0)))</f>
        <v>33</v>
      </c>
      <c r="AI143">
        <f t="shared" si="37"/>
        <v>141</v>
      </c>
      <c r="AK143" s="2" t="str">
        <f t="shared" si="42"/>
        <v>002</v>
      </c>
      <c r="AL143" t="str">
        <f t="shared" si="43"/>
        <v>0033</v>
      </c>
      <c r="AM143" t="str">
        <f t="shared" si="38"/>
        <v>00141</v>
      </c>
      <c r="AN143" t="str">
        <f t="shared" si="39"/>
        <v>{ id_sku: '002003300141', id_articulo: '106', variacion: '4 unidades' },</v>
      </c>
    </row>
    <row r="144" spans="1:40" x14ac:dyDescent="0.25">
      <c r="A144">
        <f>IF(C144="","",MAX($A$2:A143)+1)</f>
        <v>142</v>
      </c>
      <c r="B144" s="3">
        <f>IF(C144="","",IF(COUNTIF($C$2:$C143,$C144)=0,MAX($B$2:$B143)+1,""))</f>
        <v>107</v>
      </c>
      <c r="C144" t="s">
        <v>587</v>
      </c>
      <c r="D144" t="s">
        <v>201</v>
      </c>
      <c r="E144" t="s">
        <v>489</v>
      </c>
      <c r="G144" t="s">
        <v>500</v>
      </c>
      <c r="I144">
        <v>1450</v>
      </c>
      <c r="J144" t="s">
        <v>577</v>
      </c>
      <c r="K144" t="s">
        <v>526</v>
      </c>
      <c r="L144" s="3" t="str">
        <f t="shared" si="40"/>
        <v>-</v>
      </c>
      <c r="M144" s="3" t="str">
        <f>IF(C144="","",IF(AND(C144&lt;&gt;"",D144&lt;&gt;"",E144&lt;&gt;"",I144&lt;&gt;"",L144&lt;&gt;"",J144&lt;&gt;"",IFERROR(MATCH(INDEX($B:$B,MATCH($C144,$C:$C,0)),IMAGENES!$B:$B,0),-1)&gt;0),"'si'","'no'"))</f>
        <v>'si'</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f>IF($D144="","",INDEX(CATEGORIAS!$A:$A,MATCH($D144,CATEGORIAS!$B:$B,0)))</f>
        <v>6</v>
      </c>
      <c r="AH144">
        <f>IF($E144="","",INDEX(SUBCATEGORIAS!$A:$A,MATCH($E144,SUBCATEGORIAS!$B:$B,0)))</f>
        <v>30</v>
      </c>
      <c r="AI144">
        <f t="shared" si="37"/>
        <v>142</v>
      </c>
      <c r="AK144" s="2" t="str">
        <f t="shared" si="42"/>
        <v>006</v>
      </c>
      <c r="AL144" t="str">
        <f t="shared" si="43"/>
        <v>0030</v>
      </c>
      <c r="AM144" t="str">
        <f t="shared" si="38"/>
        <v>00142</v>
      </c>
      <c r="AN144" t="str">
        <f t="shared" si="39"/>
        <v>{ id_sku: '006003000142', id_articulo: '107', variacion: '-' },</v>
      </c>
    </row>
    <row r="145" spans="1:40" x14ac:dyDescent="0.25">
      <c r="A145">
        <f>IF(C145="","",MAX($A$2:A144)+1)</f>
        <v>143</v>
      </c>
      <c r="B145" s="3">
        <f>IF(C145="","",IF(COUNTIF($C$2:$C144,$C145)=0,MAX($B$2:$B144)+1,""))</f>
        <v>108</v>
      </c>
      <c r="C145" t="s">
        <v>581</v>
      </c>
      <c r="D145" t="s">
        <v>201</v>
      </c>
      <c r="E145" t="s">
        <v>490</v>
      </c>
      <c r="G145" t="s">
        <v>500</v>
      </c>
      <c r="I145">
        <v>1500</v>
      </c>
      <c r="J145" t="s">
        <v>582</v>
      </c>
      <c r="L145" s="3" t="str">
        <f t="shared" si="40"/>
        <v>-</v>
      </c>
      <c r="M145" s="3" t="str">
        <f>IF(C145="","",IF(AND(C145&lt;&gt;"",D145&lt;&gt;"",E145&lt;&gt;"",I145&lt;&gt;"",L145&lt;&gt;"",J145&lt;&gt;"",IFERROR(MATCH(INDEX($B:$B,MATCH($C145,$C:$C,0)),IMAGENES!$B:$B,0),-1)&gt;0),"'si'","'no'"))</f>
        <v>'si'</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f>IF($D145="","",INDEX(CATEGORIAS!$A:$A,MATCH($D145,CATEGORIAS!$B:$B,0)))</f>
        <v>6</v>
      </c>
      <c r="AH145">
        <f>IF($E145="","",INDEX(SUBCATEGORIAS!$A:$A,MATCH($E145,SUBCATEGORIAS!$B:$B,0)))</f>
        <v>32</v>
      </c>
      <c r="AI145">
        <f t="shared" si="37"/>
        <v>143</v>
      </c>
      <c r="AK145" s="2" t="str">
        <f t="shared" si="42"/>
        <v>006</v>
      </c>
      <c r="AL145" t="str">
        <f t="shared" si="43"/>
        <v>0032</v>
      </c>
      <c r="AM145" t="str">
        <f t="shared" si="38"/>
        <v>00143</v>
      </c>
      <c r="AN145" t="str">
        <f t="shared" si="39"/>
        <v>{ id_sku: '006003200143', id_articulo: '108', variacion: '-' },</v>
      </c>
    </row>
    <row r="146" spans="1:40" x14ac:dyDescent="0.25">
      <c r="A146">
        <f>IF(C146="","",MAX($A$2:A145)+1)</f>
        <v>144</v>
      </c>
      <c r="B146" s="3">
        <f>IF(C146="","",IF(COUNTIF($C$2:$C145,$C146)=0,MAX($B$2:$B145)+1,""))</f>
        <v>109</v>
      </c>
      <c r="C146" t="s">
        <v>600</v>
      </c>
      <c r="D146" t="s">
        <v>35</v>
      </c>
      <c r="E146" t="s">
        <v>599</v>
      </c>
      <c r="H146" t="s">
        <v>605</v>
      </c>
      <c r="I146">
        <v>2500</v>
      </c>
      <c r="J146" t="s">
        <v>598</v>
      </c>
      <c r="L146" s="3" t="str">
        <f t="shared" si="40"/>
        <v>Lavanda</v>
      </c>
      <c r="M146" s="3" t="str">
        <f>IF(C146="","",IF(AND(C146&lt;&gt;"",D146&lt;&gt;"",E146&lt;&gt;"",I146&lt;&gt;"",L146&lt;&gt;"",J146&lt;&gt;"",IFERROR(MATCH(INDEX($B:$B,MATCH($C146,$C:$C,0)),IMAGENES!$B:$B,0),-1)&gt;0),"'si'","'no'"))</f>
        <v>'si'</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f>IF($D146="","",INDEX(CATEGORIAS!$A:$A,MATCH($D146,CATEGORIAS!$B:$B,0)))</f>
        <v>2</v>
      </c>
      <c r="AH146">
        <f>IF($E146="","",INDEX(SUBCATEGORIAS!$A:$A,MATCH($E146,SUBCATEGORIAS!$B:$B,0)))</f>
        <v>34</v>
      </c>
      <c r="AI146">
        <f t="shared" si="37"/>
        <v>144</v>
      </c>
      <c r="AK146" s="2" t="str">
        <f t="shared" si="42"/>
        <v>002</v>
      </c>
      <c r="AL146" t="str">
        <f t="shared" si="43"/>
        <v>0034</v>
      </c>
      <c r="AM146" t="str">
        <f t="shared" si="38"/>
        <v>00144</v>
      </c>
      <c r="AN146" t="str">
        <f t="shared" si="39"/>
        <v>{ id_sku: '002003400144', id_articulo: '109', variacion: 'Lavanda' },</v>
      </c>
    </row>
    <row r="147" spans="1:40" x14ac:dyDescent="0.25">
      <c r="A147">
        <f>IF(C147="","",MAX($A$2:A146)+1)</f>
        <v>145</v>
      </c>
      <c r="B147" s="3">
        <f>IF(C147="","",IF(COUNTIF($C$2:$C146,$C147)=0,MAX($B$2:$B146)+1,""))</f>
        <v>110</v>
      </c>
      <c r="C147" t="s">
        <v>601</v>
      </c>
      <c r="D147" t="s">
        <v>35</v>
      </c>
      <c r="E147" t="s">
        <v>599</v>
      </c>
      <c r="H147" t="s">
        <v>606</v>
      </c>
      <c r="I147">
        <v>2500</v>
      </c>
      <c r="J147" t="s">
        <v>598</v>
      </c>
      <c r="L147" s="3" t="str">
        <f t="shared" si="40"/>
        <v>Rosa</v>
      </c>
      <c r="M147" s="3" t="str">
        <f>IF(C147="","",IF(AND(C147&lt;&gt;"",D147&lt;&gt;"",E147&lt;&gt;"",I147&lt;&gt;"",L147&lt;&gt;"",J147&lt;&gt;"",IFERROR(MATCH(INDEX($B:$B,MATCH($C147,$C:$C,0)),IMAGENES!$B:$B,0),-1)&gt;0),"'si'","'no'"))</f>
        <v>'si'</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f>IF($D147="","",INDEX(CATEGORIAS!$A:$A,MATCH($D147,CATEGORIAS!$B:$B,0)))</f>
        <v>2</v>
      </c>
      <c r="AH147">
        <f>IF($E147="","",INDEX(SUBCATEGORIAS!$A:$A,MATCH($E147,SUBCATEGORIAS!$B:$B,0)))</f>
        <v>34</v>
      </c>
      <c r="AI147">
        <f t="shared" si="37"/>
        <v>145</v>
      </c>
      <c r="AK147" s="2" t="str">
        <f t="shared" si="42"/>
        <v>002</v>
      </c>
      <c r="AL147" t="str">
        <f t="shared" si="43"/>
        <v>0034</v>
      </c>
      <c r="AM147" t="str">
        <f t="shared" si="38"/>
        <v>00145</v>
      </c>
      <c r="AN147" t="str">
        <f t="shared" si="39"/>
        <v>{ id_sku: '002003400145', id_articulo: '110', variacion: 'Rosa' },</v>
      </c>
    </row>
    <row r="148" spans="1:40" x14ac:dyDescent="0.25">
      <c r="A148">
        <f>IF(C148="","",MAX($A$2:A147)+1)</f>
        <v>146</v>
      </c>
      <c r="B148" s="3">
        <f>IF(C148="","",IF(COUNTIF($C$2:$C147,$C148)=0,MAX($B$2:$B147)+1,""))</f>
        <v>111</v>
      </c>
      <c r="C148" t="s">
        <v>602</v>
      </c>
      <c r="D148" t="s">
        <v>35</v>
      </c>
      <c r="E148" t="s">
        <v>599</v>
      </c>
      <c r="H148" t="s">
        <v>607</v>
      </c>
      <c r="I148">
        <v>2500</v>
      </c>
      <c r="J148" t="s">
        <v>598</v>
      </c>
      <c r="L148" s="3" t="str">
        <f t="shared" si="40"/>
        <v>Jasmín</v>
      </c>
      <c r="M148" s="3" t="str">
        <f>IF(C148="","",IF(AND(C148&lt;&gt;"",D148&lt;&gt;"",E148&lt;&gt;"",I148&lt;&gt;"",L148&lt;&gt;"",J148&lt;&gt;"",IFERROR(MATCH(INDEX($B:$B,MATCH($C148,$C:$C,0)),IMAGENES!$B:$B,0),-1)&gt;0),"'si'","'no'"))</f>
        <v>'si'</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f>IF($D148="","",INDEX(CATEGORIAS!$A:$A,MATCH($D148,CATEGORIAS!$B:$B,0)))</f>
        <v>2</v>
      </c>
      <c r="AH148">
        <f>IF($E148="","",INDEX(SUBCATEGORIAS!$A:$A,MATCH($E148,SUBCATEGORIAS!$B:$B,0)))</f>
        <v>34</v>
      </c>
      <c r="AI148">
        <f t="shared" si="37"/>
        <v>146</v>
      </c>
      <c r="AK148" s="2" t="str">
        <f t="shared" si="42"/>
        <v>002</v>
      </c>
      <c r="AL148" t="str">
        <f t="shared" si="43"/>
        <v>0034</v>
      </c>
      <c r="AM148" t="str">
        <f t="shared" si="38"/>
        <v>00146</v>
      </c>
      <c r="AN148" t="str">
        <f t="shared" si="39"/>
        <v>{ id_sku: '002003400146', id_articulo: '111', variacion: 'Jasmín'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'Cinta de regalo',</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'0',</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'1',</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'no',</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'Barras de silicona (Motarro)',</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'Barra de silicona x10 unidades. Dimensiones: 0.7x19cm',</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'1',</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'11',</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2000,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'Masas moldeables (Motarro)',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'Set masas moldeables 4 unidades',</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'12',</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2500,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'si',</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'Stickers - Animales de la selva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'Más de 140 stickrers',</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'13',</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'Stickers - Transporte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'Más de 140 stickrers',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2000,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'Cartulina española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'Cartulina española 10 hojas - 10 colores 24.8 x 34.6 cms.',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3300,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'Lápices de color - 18 colores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'Colored pencils - Lápices de color - Matite colorate, 18 colores.',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'15',</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3000,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'Lápices de color - 24 colores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'Lápices de color, 24 colores.',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3000,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'Goma eva - glitter dorado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'Glitter eva sponge - 1 unidad',</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1450,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'Goma eva - glitter plateado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'Glitter eva sponge - 1 unidad',</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1450,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'Bolsas ecológicas mascotas (90un)',</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'Bolsas ecológicas para desecho para mascotas. 6 rollos equivalente a 90 unidades.',</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'5',</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'18',</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1500,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'Cometa bandera de Chile',</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'Cometa de bandera chilena 120x60cm.',</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'6',</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2000,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'Cometa de murcielago',</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'Cometa de murcielago diseño aleatorio 160x65cm.',</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'17',</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4000,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de tiburón',</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tiburon diseño aleatorio 150x180cm',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'6',</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'17',</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4990,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'Lápiz Grafito Set De 12 Unidades (Motarro)',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'Set de lápices mina. Cantidad: 12 unidades.',</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'1',</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'19',</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3000,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'Hilo cometa 50m',</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'Hilo para cometa 50m - Mediano',</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'6',</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'20',</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1000,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'Set de 4 Libro Habilidades - Matemáticas',</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'Libro Educativo Para desarrollar Habilidades. Dimensiones: 29.4x21x0.2 cm.',</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'Recomendable para niños de 3 a 6 años',</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'4',</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'6',</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10000,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'Set de 12 unidades Paños de cocina',</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'Set de 12 paños de cocina tela 100% algodón.',</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'Un paño de cocina es un tipo de tela utilizado en la cocina para diversas tareas. Su principal función es secar platos, utensilios, y superficies, así como para limpiar derrames o secarse las manos mientras se cocina.',</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'2',</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8000,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'Bolsa regalo pequeña 18x24x8.5cm',</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'Bolsa de regalo pequeña con diferentes motivos',</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'1',</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'4',</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'Bolsa regalo grande 41.5x30x12cm',</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'Bolsa de regalo grande con diferentes motivos',</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'1',</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'4',</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1500,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grande para niños 40x30x12cm',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grande para niños',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1500,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mediana para niños 26x32x10cm',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mediana para niños',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1300,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mediana para niños 30x26x10.5cm',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mediana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1000,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'Cometa de abejita',</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'Cometa de abejita 78x76cm.',</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'0',</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'6',</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'17',</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1500,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'Cometa de pinguina',</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'Cometa de pinguina 115x160cm.',</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'0',</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'6',</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'17',</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3200,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'Libro para Colorear - Vegetables',</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'Libros para pintar Temático',</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'4',</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'6',</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'Libro para Colorear - Fruit',</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'Libros para pintar Temático',</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'4',</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'6',</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1500,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'Pet training pads (sabanillas)',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'Pet training pads - sabanillas de entrenamiento mascotas - 40 unidades de 60x60cm',</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'5',</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'22',</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14990,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'Pañuelo Copihue, 28x28cm',</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'Pañuelo Copihue de fiestas patrias, tamaño: 28x28cm',</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'6',</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'23',</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1650,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'Pañuelo Viva Chile, 28x28cm',</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'Pañuelo Viva Chile de fiestas patrias, tamaño: 28x28cm',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1650,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'Banderín de Chile pequeña, 11x23cm',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'Bandera de Chile pequeña, decoración fiestas patrias, tamaño 11x23cm',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'6',</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1000,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'Guirnaldas de fiestas patrias, 20cm',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'Guirnaldas de fiestas patrias, decoración fiestas patrias, tamaño 20cm',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'6',</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1300,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'Guirnaldas de fiestas patrias, 50cm',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'Guirnaldas de fiestas patrias, decoración fiestas patrias, tamaño 50cm',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'6',</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'24',</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1600,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'Bolsa para prendas delicadas para lavadora',</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'Bolsa para prendas delicadas para lavadora',</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'2',</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1000,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'Cometa de Chile',</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'Cometa de Chile 120x60cm.',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'6',</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'17',</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2000,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'Dispensador bolsas mascotas - verde',</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'Dispensador bolsas de desecho de mascotas + 2 rollos de bolsas (40 unidades en total)',</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'5',</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2000,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'Dispensador bolsas mascotas - rojo',</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'Dispensador bolsas de desecho de mascotas + 2 rollos de bolsas (40 unidades en total)',</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'5',</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'26',</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negro',</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'5',</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'26',</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'App Monitor de Tareas - para profesores y jefes de área',</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'**Esta aplicación esta diseñada exclusivamente para Windows y Microsoft Excel 10 en adelante. Incluye 2 licencias de uso, las cuales permiten utilizar la planilla en hasta 2 dispositivos.**',</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'3',</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8000,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'Aceite Aromático Lavanda Krishna 15 ml',</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'Fragancia relajante y calmante.',</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'2',</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'28',</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3000,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'Aceite Aromático Manzana Canela Clavo Krishna 15 ml',</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'Fragancia relajante y calmante.',</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'2',</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3000,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Canela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'28',</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Melisa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'28',</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'Aromatizador Lavanda Con Gatillo 350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'Aromatizador de ambientes líquido.',</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'28',</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9990,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'Aromatizador Verbena Con Gatillo 350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'Aromatizador de ambientes líquido.',</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'28',</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9990,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Manzana Canela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'28',</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'Cometa de mariposa',</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'Cometa de mariposa, 78x76cm.',</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'0',</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'6',</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'17',</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1500,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'Stickers - Álbum de stickers (Motarro)',</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'Álbum de stickers (Motarro) motivo de niña',</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'0',</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'1',</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'13',</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2000,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'Stickers - Block de stickers (Motarro)',</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'Stickers - Block de stickers (Motarro) motivo de animalitos',</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'1',</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'13',</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2000,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'Vela Flotante Te-Light x 25 u',</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'Paquete de velas flotantes, especiales para difusores o para uso en agua, sirve también para decoración y difusores de cerámica. Medidas: 1 cm de alto x 3,5 cm de diámetro. Vela Flotante Duración 2,5 - 3 horas garantizado',</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'2',</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'28',</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3500,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'Incienso Alaukik - Purify The House',</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'2',</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'28',</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'Incienso Alaukik - Jasmín',</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'28',</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2000,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Palo Santo',</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'28',</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'Jabón de glicerina buena suerte - aroma: Ruda',</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'Jabón en barra de 90 gr con propósito ideal para atraer buena suerte a tu vida y mejorar el ámbito de la vida que deseas. Contenido 90gr. Aroma: Ruda',</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'28',</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1800,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'Tabla porta incienso- 7 chakras (Marrón)',</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'Tabla porta incienso 7 Chakras, ideal para quemar inciensos en tu hogar. Medidas:28cm de Largo x 3,9cm de Ancho (aprox.)',</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'28',</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3000,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'Tabla porta incienso 7 chakras (Morado oscuro)',</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'Tabla porta incienso 7 Chakras, ideal para quemar inciensos en tu hogar. Medidas:28cm de Largo x 3,9cm de Ancho (aprox.)',</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'28',</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3000,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'Difusor - set de 3',</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'28',</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4200,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'Aceite Aromático Palo Santo Krishna 15 ml',</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'Fragancia relajante y calmante.',</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'28',</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'Aceite Aromático Palo Canabis 15 ml',</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'Fragancia relajante y calmante.',</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'28',</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3000,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Jazmín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'28',</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'App Ajuste de Calificaciones - para Jefe de UTP',</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'**Esta aplicación esta diseñada exclusivamente para Windows y Microsoft Excel 10 en adelante. Incluye 2 licencias de uso, las cuales permiten utilizar la planilla en hasta 2 dispositivos.**',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'3',</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'27',</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20000,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'App Informe de Calificaciones(simple) - para profesores',</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'**Esta aplicación esta diseñada exclusivamente para Windows y Microsoft Excel 10 en adelante. Incluye 2 licencias de uso, las cuales permiten utilizar la planilla en hasta 2 dispositivos.**',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'3',</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'27',</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10000,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'Telaraña Halloween Blanca',</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'Telaraña de color blanca',</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'Telaraña decorativa de 20 gramos. Ideal para Halloween.',</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'6',</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'30',</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700,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'Telaraña de Halloween Negra',</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'Telaraña de color negro',</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'Telaraña decorativa de 20 gramos. Ideal para Halloween.',</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'6',</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'30',</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700,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id_articulo: 85,</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nombre: 'Guirnalda calavera Halloween',</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descripcion: 'Guirnalda con calaveras',</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descripcion_larga: 'Guirnalda decorativa de Halloween de 35x50 cm.',</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id_categoria: '6',</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id_subcategoria: '30',</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precio: 3000,</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disponible: 'si',</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id_articulo: 86,</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nombre: 'Maquillaje Halloween Cruz',</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descripcion: 'Maquillaje en forma de cruz',</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descripcion_larga: 'Set de maquillaje de Halloween. Incluye 3 piezas.',</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id_categoria: '6',</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id_subcategoria: '31',</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precio: 1500,</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disponible: 'si',</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id_articulo: 87,</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nombre: 'Maquillaje Halloween Fantasma',</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descripcion: 'Maquillaje en forma de fantasma',</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descripcion_larga: 'Set de maquillaje de Halloween de 7.5x10 cm.',</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id_categoria: '6',</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id_subcategoria: '31',</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precio: 1800,</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disponible: 'no',</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id_articulo: 88,</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nombre: 'Maquillaje Halloween calavera',</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descripcion: 'Maquillaje en forma de calavera',</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descripcion_larga: 'Set de maquillaje de Halloween. Incluye 2 piezas.',</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id_categoria: '6',</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id_subcategoria: '31',</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precio: 1500,</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disponible: 'si',</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id_articulo: 89,</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nombre: 'Nariz de esponja de payaso rojo Halloween',</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descripcion: 'Nariz de payaso en esponja',</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descripcion_larga: 'Set de 3 narices de esponja rojas.',</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id_categoria: '6',</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id_subcategoria: '29',</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precio: 1500,</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disponible: 'si',</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id_articulo: 90,</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nombre: 'Alas de disfraz de murciélago rojo de Halloween',</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descripcion: 'Alas de murciélago rojas',</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descripcion_larga: 'Alas de murciélago decorativas de 32x60 cm.',</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id_categoria: '6',</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id_subcategoria: '29',</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precio: 5000,</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disponible: 'si',</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id_articulo: 91,</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nombre: 'Bolsa de Calabaza de Tela para Halloween',</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descripcion: 'Bolsa de calabaza de tela',</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descripcion_larga: 'Bolsa de tela con diseño de calabaza.',</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id_categoria: '6',</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id_subcategoria: '32',</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precio: 1800,</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disponible: 'si',</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id_articulo: 92,</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nombre: 'Balde para dulces Halloween',</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descripcion: 'Balde para dulces de Halloween',</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descripcion_larga: 'Balde para recoger dulces en Halloween.',</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id_categoria: '6',</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id_subcategoria: '32',</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precio: 2700,</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disponible: 'si',</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id_articulo: 93,</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nombre: 'Decoración Colgante de Puerta Halloween',</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descripcion: 'Adorno de puerta de Halloween festivo - Perfecto para decoraciones interiores/exteriores - No requiere electricidad',</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descripcion_larga: '0',</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id_categoria: '6',</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id_subcategoria: '30',</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precio: 2300,</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disponible: 'si',</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id_articulo: 94,</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nombre: 'Novia Fantasma Decoración Adorno',</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descripcion: 'Novia fantasma decorativa',</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descripcion_larga: 'Figura de novia fantasma para decoración.',</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id_categoria: '6',</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id_subcategoria: '30',</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precio: 9990,</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disponible: 'si',</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id_articulo: 95,</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nombre: 'Decoración Colgante de Puerta Happy Halloween',</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descripcion: 'Adorno de puerta de Halloween festivo - Perfecto para decoraciones interiores/exteriores - No requiere electricidad',</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descripcion_larga: '0',</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id_categoria: '6',</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id_subcategoria: '30',</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precio: 4000,</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disponible: 'si',</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id_articulo: 96,</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nombre: 'Guirnalda Bruja Halloween',</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descripcion: 'Guirnalda de brujas',</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descripcion_larga: 'Guirnalda decorativa de Halloween de 2 metros.',</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id_categoria: '6',</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id_subcategoria: '30',</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precio: 1400,</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disponible: 'si',</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id_articulo: 97,</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28" si="239">IF(Z964/10=INT(Z964/10),Z964/10+1,"")</f>
        <v/>
      </c>
      <c r="AB965" t="str">
        <f>IFERROR(IF(MATCH($AA963,$O:$O,0)&gt;0,CONCATENATE("nombre: '",INDEX($P:$P,MATCH($AA963,$O:$O,0)),"',"),0),"")</f>
        <v>nombre: 'Guirnalda Fantasma Grito Halloween',</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descripcion: 'Guirnalda con fantasmas',</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descripcion_larga: 'Guirnalda decorativa de Halloween de 2 metros.',</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id_categoria: '6',</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id_subcategoria: '30',</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precio: 1400,</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disponible: 'si',</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id_articulo: 98,</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nombre: 'Araña Adorno decorativos Halloween(24pcs)',</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descripcion: 'Arañas decorativas',</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descripcion_larga: 'Set de 24 arañas decorativas de 2*2 cm.',</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id_categoria: '6',</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id_subcategoria: '30',</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precio: 1800,</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disponible: 'si',</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id_articulo: 99,</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nombre: 'Accesorios de arañas Halloween (blancas 50pcs)',</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descripcion: 'Accesorios de arañas',</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descripcion_larga: 'Set de 50 accesorios de arañas de 1x2.5 cm.',</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id_categoria: '6',</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id_subcategoria: '32',</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precio: 1800,</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disponible: 'si',</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id_articulo: 100,</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nombre: 'Cintillo calabaza con Luz Halloween',</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descripcion: 'Cintillo con luz de calabaza con luz con motivo de Halloween',</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descripcion_larga: 'Cintillo decorativo con luces.',</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id_categoria: '6',</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id_subcategoria: '32',</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precio: 3000,</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disponible: 'si',</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Z1002">
        <v>1000</v>
      </c>
      <c r="AA1002" t="str">
        <f t="shared" si="239"/>
        <v/>
      </c>
      <c r="AB1002" t="str">
        <f>IFERROR(IF(MATCH($AA993,$O:$O,0)&gt;0,"},",0),"")</f>
        <v>},</v>
      </c>
    </row>
    <row r="1003" spans="1:40" x14ac:dyDescent="0.25">
      <c r="Z1003">
        <v>1001</v>
      </c>
      <c r="AA1003">
        <f t="shared" si="239"/>
        <v>101</v>
      </c>
      <c r="AB1003" t="str">
        <f>IFERROR(IF(MATCH($AA1003,$O:$O,0)&gt;0,"{",0),"")</f>
        <v>{</v>
      </c>
    </row>
    <row r="1004" spans="1:40" x14ac:dyDescent="0.25">
      <c r="Z1004">
        <v>1002</v>
      </c>
      <c r="AA1004" t="str">
        <f t="shared" si="239"/>
        <v/>
      </c>
      <c r="AB1004" t="str">
        <f>IFERROR(IF(MATCH($AA1003,$O:$O,0)&gt;0,CONCATENATE("id_articulo: ",$AA1003,","),0),"")</f>
        <v>id_articulo: 101,</v>
      </c>
    </row>
    <row r="1005" spans="1:40" x14ac:dyDescent="0.25">
      <c r="Z1005">
        <v>1003</v>
      </c>
      <c r="AA1005" t="str">
        <f t="shared" si="239"/>
        <v/>
      </c>
      <c r="AB1005" t="str">
        <f>IFERROR(IF(MATCH($AA1003,$O:$O,0)&gt;0,CONCATENATE("nombre: '",INDEX($P:$P,MATCH($AA1003,$O:$O,0)),"',"),0),"")</f>
        <v>nombre: 'Decoración Colgante de Puerta Trick or Treat',</v>
      </c>
    </row>
    <row r="1006" spans="1:40" x14ac:dyDescent="0.25">
      <c r="Z1006">
        <v>1004</v>
      </c>
      <c r="AA1006" t="str">
        <f t="shared" si="239"/>
        <v/>
      </c>
      <c r="AB1006" t="str">
        <f>IFERROR(IF(MATCH($AA1003,$O:$O,0)&gt;0,CONCATENATE("descripcion: '",INDEX($Q:$Q,MATCH($AA1003,$O:$O,0)),"',"),0),"")</f>
        <v>descripcion: 'Adorno de puerta colgante halloween Trick or Treat',</v>
      </c>
    </row>
    <row r="1007" spans="1:40" x14ac:dyDescent="0.25">
      <c r="Z1007">
        <v>1005</v>
      </c>
      <c r="AA1007" t="str">
        <f t="shared" si="239"/>
        <v/>
      </c>
      <c r="AB1007" t="str">
        <f>IFERROR(IF(MATCH($AA1003,$O:$O,0)&gt;0,CONCATENATE("descripcion_larga: '",INDEX($R:$R,MATCH($AA1003,$O:$O,0)),"',"),0),"")</f>
        <v>descripcion_larga: '0',</v>
      </c>
    </row>
    <row r="1008" spans="1:40" x14ac:dyDescent="0.25">
      <c r="Z1008">
        <v>1006</v>
      </c>
      <c r="AA1008" t="str">
        <f t="shared" si="239"/>
        <v/>
      </c>
      <c r="AB1008" t="str">
        <f>IFERROR(IF(MATCH($AA1003,$O:$O,0)&gt;0,CONCATENATE("id_categoria: '",INDEX($U:$U,MATCH($AA1003,$O:$O,0)),"',"),0),"")</f>
        <v>id_categoria: '6',</v>
      </c>
    </row>
    <row r="1009" spans="26:28" x14ac:dyDescent="0.25">
      <c r="Z1009">
        <v>1007</v>
      </c>
      <c r="AA1009" t="str">
        <f t="shared" si="239"/>
        <v/>
      </c>
      <c r="AB1009" t="str">
        <f>IFERROR(IF(MATCH($AA1003,$O:$O,0)&gt;0,CONCATENATE("id_subcategoria: '",INDEX($V:$V,MATCH($AA1003,$O:$O,0)),"',"),0),"")</f>
        <v>id_subcategoria: '30',</v>
      </c>
    </row>
    <row r="1010" spans="26:28" x14ac:dyDescent="0.25">
      <c r="Z1010">
        <v>1008</v>
      </c>
      <c r="AA1010" t="str">
        <f t="shared" si="239"/>
        <v/>
      </c>
      <c r="AB1010" t="str">
        <f>IFERROR(IF(MATCH($AA1003,$O:$O,0)&gt;0,CONCATENATE("precio: ",INDEX($W:$W,MATCH($AA1003,$O:$O,0)),","),0),"")</f>
        <v>precio: 3900,</v>
      </c>
    </row>
    <row r="1011" spans="26:28" x14ac:dyDescent="0.25">
      <c r="Z1011">
        <v>1009</v>
      </c>
      <c r="AA1011" t="str">
        <f t="shared" si="239"/>
        <v/>
      </c>
      <c r="AB1011" t="str">
        <f>IFERROR(IF(MATCH($AA1003,$O:$O,0)&gt;0,CONCATENATE("disponible: ",INDEX($X:$X,MATCH($AA1003,$O:$O,0)),","),0),"")</f>
        <v>disponible: 'si',</v>
      </c>
    </row>
    <row r="1012" spans="26:28" x14ac:dyDescent="0.25">
      <c r="Z1012">
        <v>1010</v>
      </c>
      <c r="AA1012" t="str">
        <f t="shared" si="239"/>
        <v/>
      </c>
      <c r="AB1012" t="str">
        <f>IFERROR(IF(MATCH($AA1003,$O:$O,0)&gt;0,"},",0),"")</f>
        <v>},</v>
      </c>
    </row>
    <row r="1013" spans="26:28" x14ac:dyDescent="0.25">
      <c r="Z1013">
        <v>1011</v>
      </c>
      <c r="AA1013">
        <f t="shared" si="239"/>
        <v>102</v>
      </c>
      <c r="AB1013" t="str">
        <f>IFERROR(IF(MATCH($AA1013,$O:$O,0)&gt;0,"{",0),"")</f>
        <v>{</v>
      </c>
    </row>
    <row r="1014" spans="26:28" x14ac:dyDescent="0.25">
      <c r="Z1014">
        <v>1012</v>
      </c>
      <c r="AA1014" t="str">
        <f t="shared" si="239"/>
        <v/>
      </c>
      <c r="AB1014" t="str">
        <f>IFERROR(IF(MATCH($AA1013,$O:$O,0)&gt;0,CONCATENATE("id_articulo: ",$AA1013,","),0),"")</f>
        <v>id_articulo: 102,</v>
      </c>
    </row>
    <row r="1015" spans="26:28" x14ac:dyDescent="0.25">
      <c r="Z1015">
        <v>1013</v>
      </c>
      <c r="AA1015" t="str">
        <f t="shared" si="239"/>
        <v/>
      </c>
      <c r="AB1015" t="str">
        <f>IFERROR(IF(MATCH($AA1013,$O:$O,0)&gt;0,CONCATENATE("nombre: '",INDEX($P:$P,MATCH($AA1013,$O:$O,0)),"',"),0),"")</f>
        <v>nombre: 'Cintillo Halloween Calavera Negra',</v>
      </c>
    </row>
    <row r="1016" spans="26:28" x14ac:dyDescent="0.25">
      <c r="Z1016">
        <v>1014</v>
      </c>
      <c r="AA1016" t="str">
        <f t="shared" si="239"/>
        <v/>
      </c>
      <c r="AB1016" t="str">
        <f>IFERROR(IF(MATCH($AA1013,$O:$O,0)&gt;0,CONCATENATE("descripcion: '",INDEX($Q:$Q,MATCH($AA1013,$O:$O,0)),"',"),0),"")</f>
        <v>descripcion: 'Cintillo de cabeza de calavera de Halloween, cinta de cabeza creativa extraña, accesorio de pelo',</v>
      </c>
    </row>
    <row r="1017" spans="26:28" x14ac:dyDescent="0.25">
      <c r="Z1017">
        <v>1015</v>
      </c>
      <c r="AA1017" t="str">
        <f t="shared" si="239"/>
        <v/>
      </c>
      <c r="AB1017" t="str">
        <f>IFERROR(IF(MATCH($AA1013,$O:$O,0)&gt;0,CONCATENATE("descripcion_larga: '",INDEX($R:$R,MATCH($AA1013,$O:$O,0)),"',"),0),"")</f>
        <v>descripcion_larga: '0',</v>
      </c>
    </row>
    <row r="1018" spans="26:28" x14ac:dyDescent="0.25">
      <c r="Z1018">
        <v>1016</v>
      </c>
      <c r="AA1018" t="str">
        <f t="shared" si="239"/>
        <v/>
      </c>
      <c r="AB1018" t="str">
        <f>IFERROR(IF(MATCH($AA1013,$O:$O,0)&gt;0,CONCATENATE("id_categoria: '",INDEX($U:$U,MATCH($AA1013,$O:$O,0)),"',"),0),"")</f>
        <v>id_categoria: '6',</v>
      </c>
    </row>
    <row r="1019" spans="26:28" x14ac:dyDescent="0.25">
      <c r="Z1019">
        <v>1017</v>
      </c>
      <c r="AA1019" t="str">
        <f t="shared" si="239"/>
        <v/>
      </c>
      <c r="AB1019" t="str">
        <f>IFERROR(IF(MATCH($AA1013,$O:$O,0)&gt;0,CONCATENATE("id_subcategoria: '",INDEX($V:$V,MATCH($AA1013,$O:$O,0)),"',"),0),"")</f>
        <v>id_subcategoria: '32',</v>
      </c>
    </row>
    <row r="1020" spans="26:28" x14ac:dyDescent="0.25">
      <c r="Z1020">
        <v>1018</v>
      </c>
      <c r="AA1020" t="str">
        <f t="shared" si="239"/>
        <v/>
      </c>
      <c r="AB1020" t="str">
        <f>IFERROR(IF(MATCH($AA1013,$O:$O,0)&gt;0,CONCATENATE("precio: ",INDEX($W:$W,MATCH($AA1013,$O:$O,0)),","),0),"")</f>
        <v>precio: 2400,</v>
      </c>
    </row>
    <row r="1021" spans="26:28" x14ac:dyDescent="0.25">
      <c r="Z1021">
        <v>1019</v>
      </c>
      <c r="AA1021" t="str">
        <f t="shared" si="239"/>
        <v/>
      </c>
      <c r="AB1021" t="str">
        <f>IFERROR(IF(MATCH($AA1013,$O:$O,0)&gt;0,CONCATENATE("disponible: ",INDEX($X:$X,MATCH($AA1013,$O:$O,0)),","),0),"")</f>
        <v>disponible: 'si',</v>
      </c>
    </row>
    <row r="1022" spans="26:28" x14ac:dyDescent="0.25">
      <c r="Z1022">
        <v>1020</v>
      </c>
      <c r="AA1022" t="str">
        <f t="shared" si="239"/>
        <v/>
      </c>
      <c r="AB1022" t="str">
        <f>IFERROR(IF(MATCH($AA1013,$O:$O,0)&gt;0,"},",0),"")</f>
        <v>},</v>
      </c>
    </row>
    <row r="1023" spans="26:28" x14ac:dyDescent="0.25">
      <c r="Z1023">
        <v>1021</v>
      </c>
      <c r="AA1023">
        <f t="shared" si="239"/>
        <v>103</v>
      </c>
      <c r="AB1023" t="str">
        <f>IFERROR(IF(MATCH($AA1023,$O:$O,0)&gt;0,"{",0),"")</f>
        <v>{</v>
      </c>
    </row>
    <row r="1024" spans="26:28" x14ac:dyDescent="0.25">
      <c r="Z1024">
        <v>1022</v>
      </c>
      <c r="AA1024" t="str">
        <f t="shared" si="239"/>
        <v/>
      </c>
      <c r="AB1024" t="str">
        <f>IFERROR(IF(MATCH($AA1023,$O:$O,0)&gt;0,CONCATENATE("id_articulo: ",$AA1023,","),0),"")</f>
        <v>id_articulo: 103,</v>
      </c>
    </row>
    <row r="1025" spans="26:28" x14ac:dyDescent="0.25">
      <c r="Z1025">
        <v>1023</v>
      </c>
      <c r="AA1025" t="str">
        <f t="shared" si="239"/>
        <v/>
      </c>
      <c r="AB1025" t="str">
        <f>IFERROR(IF(MATCH($AA1023,$O:$O,0)&gt;0,CONCATENATE("nombre: '",INDEX($P:$P,MATCH($AA1023,$O:$O,0)),"',"),0),"")</f>
        <v>nombre: 'Cintillo Halloween Calavera Blanca',</v>
      </c>
    </row>
    <row r="1026" spans="26:28" x14ac:dyDescent="0.25">
      <c r="Z1026">
        <v>1024</v>
      </c>
      <c r="AA1026" t="str">
        <f t="shared" si="239"/>
        <v/>
      </c>
      <c r="AB1026" t="str">
        <f>IFERROR(IF(MATCH($AA1023,$O:$O,0)&gt;0,CONCATENATE("descripcion: '",INDEX($Q:$Q,MATCH($AA1023,$O:$O,0)),"',"),0),"")</f>
        <v>descripcion: 'Cintillo de cabeza de calavera de Halloween, cinta de cabeza creativa extraña, accesorio de pelo',</v>
      </c>
    </row>
    <row r="1027" spans="26:28" x14ac:dyDescent="0.25">
      <c r="Z1027">
        <v>1025</v>
      </c>
      <c r="AA1027" t="str">
        <f t="shared" si="239"/>
        <v/>
      </c>
      <c r="AB1027" t="str">
        <f>IFERROR(IF(MATCH($AA1023,$O:$O,0)&gt;0,CONCATENATE("descripcion_larga: '",INDEX($R:$R,MATCH($AA1023,$O:$O,0)),"',"),0),"")</f>
        <v>descripcion_larga: '0',</v>
      </c>
    </row>
    <row r="1028" spans="26:28" x14ac:dyDescent="0.25">
      <c r="Z1028">
        <v>1026</v>
      </c>
      <c r="AA1028" t="str">
        <f t="shared" si="239"/>
        <v/>
      </c>
      <c r="AB1028" t="str">
        <f>IFERROR(IF(MATCH($AA1023,$O:$O,0)&gt;0,CONCATENATE("id_categoria: '",INDEX($U:$U,MATCH($AA1023,$O:$O,0)),"',"),0),"")</f>
        <v>id_categoria: '6',</v>
      </c>
    </row>
    <row r="1029" spans="26:28" x14ac:dyDescent="0.25">
      <c r="Z1029">
        <v>1027</v>
      </c>
      <c r="AA1029" t="str">
        <f t="shared" ref="AA1029:AA1092" si="240">IF(Z1028/10=INT(Z1028/10),Z1028/10+1,"")</f>
        <v/>
      </c>
      <c r="AB1029" t="str">
        <f>IFERROR(IF(MATCH($AA1023,$O:$O,0)&gt;0,CONCATENATE("id_subcategoria: '",INDEX($V:$V,MATCH($AA1023,$O:$O,0)),"',"),0),"")</f>
        <v>id_subcategoria: '32',</v>
      </c>
    </row>
    <row r="1030" spans="26:28" x14ac:dyDescent="0.25">
      <c r="Z1030">
        <v>1028</v>
      </c>
      <c r="AA1030" t="str">
        <f t="shared" si="240"/>
        <v/>
      </c>
      <c r="AB1030" t="str">
        <f>IFERROR(IF(MATCH($AA1023,$O:$O,0)&gt;0,CONCATENATE("precio: ",INDEX($W:$W,MATCH($AA1023,$O:$O,0)),","),0),"")</f>
        <v>precio: 2400,</v>
      </c>
    </row>
    <row r="1031" spans="26:28" x14ac:dyDescent="0.25">
      <c r="Z1031">
        <v>1029</v>
      </c>
      <c r="AA1031" t="str">
        <f t="shared" si="240"/>
        <v/>
      </c>
      <c r="AB1031" t="str">
        <f>IFERROR(IF(MATCH($AA1023,$O:$O,0)&gt;0,CONCATENATE("disponible: ",INDEX($X:$X,MATCH($AA1023,$O:$O,0)),","),0),"")</f>
        <v>disponible: 'si',</v>
      </c>
    </row>
    <row r="1032" spans="26:28" x14ac:dyDescent="0.25">
      <c r="Z1032">
        <v>1030</v>
      </c>
      <c r="AA1032" t="str">
        <f t="shared" si="240"/>
        <v/>
      </c>
      <c r="AB1032" t="str">
        <f>IFERROR(IF(MATCH($AA1023,$O:$O,0)&gt;0,"},",0),"")</f>
        <v>},</v>
      </c>
    </row>
    <row r="1033" spans="26:28" x14ac:dyDescent="0.25">
      <c r="Z1033">
        <v>1031</v>
      </c>
      <c r="AA1033">
        <f t="shared" si="240"/>
        <v>104</v>
      </c>
      <c r="AB1033" t="str">
        <f>IFERROR(IF(MATCH($AA1033,$O:$O,0)&gt;0,"{",0),"")</f>
        <v>{</v>
      </c>
    </row>
    <row r="1034" spans="26:28" x14ac:dyDescent="0.25">
      <c r="Z1034">
        <v>1032</v>
      </c>
      <c r="AA1034" t="str">
        <f t="shared" si="240"/>
        <v/>
      </c>
      <c r="AB1034" t="str">
        <f>IFERROR(IF(MATCH($AA1033,$O:$O,0)&gt;0,CONCATENATE("id_articulo: ",$AA1033,","),0),"")</f>
        <v>id_articulo: 104,</v>
      </c>
    </row>
    <row r="1035" spans="26:28" x14ac:dyDescent="0.25">
      <c r="Z1035">
        <v>1033</v>
      </c>
      <c r="AA1035" t="str">
        <f t="shared" si="240"/>
        <v/>
      </c>
      <c r="AB1035" t="str">
        <f>IFERROR(IF(MATCH($AA1033,$O:$O,0)&gt;0,CONCATENATE("nombre: '",INDEX($P:$P,MATCH($AA1033,$O:$O,0)),"',"),0),"")</f>
        <v>nombre: 'Colmillos Blancos de Halloween',</v>
      </c>
    </row>
    <row r="1036" spans="26:28" x14ac:dyDescent="0.25">
      <c r="Z1036">
        <v>1034</v>
      </c>
      <c r="AA1036" t="str">
        <f t="shared" si="240"/>
        <v/>
      </c>
      <c r="AB1036" t="str">
        <f>IFERROR(IF(MATCH($AA1033,$O:$O,0)&gt;0,CONCATENATE("descripcion: '",INDEX($Q:$Q,MATCH($AA1033,$O:$O,0)),"',"),0),"")</f>
        <v>descripcion: 'Colmillos blancos de Halloween - Ideal para juegos de simulación y decoraciones de fiesta',</v>
      </c>
    </row>
    <row r="1037" spans="26:28" x14ac:dyDescent="0.25">
      <c r="Z1037">
        <v>1035</v>
      </c>
      <c r="AA1037" t="str">
        <f t="shared" si="240"/>
        <v/>
      </c>
      <c r="AB1037" t="str">
        <f>IFERROR(IF(MATCH($AA1033,$O:$O,0)&gt;0,CONCATENATE("descripcion_larga: '",INDEX($R:$R,MATCH($AA1033,$O:$O,0)),"',"),0),"")</f>
        <v>descripcion_larga: '0',</v>
      </c>
    </row>
    <row r="1038" spans="26:28" x14ac:dyDescent="0.25">
      <c r="Z1038">
        <v>1036</v>
      </c>
      <c r="AA1038" t="str">
        <f t="shared" si="240"/>
        <v/>
      </c>
      <c r="AB1038" t="str">
        <f>IFERROR(IF(MATCH($AA1033,$O:$O,0)&gt;0,CONCATENATE("id_categoria: '",INDEX($U:$U,MATCH($AA1033,$O:$O,0)),"',"),0),"")</f>
        <v>id_categoria: '6',</v>
      </c>
    </row>
    <row r="1039" spans="26:28" x14ac:dyDescent="0.25">
      <c r="Z1039">
        <v>1037</v>
      </c>
      <c r="AA1039" t="str">
        <f t="shared" si="240"/>
        <v/>
      </c>
      <c r="AB1039" t="str">
        <f>IFERROR(IF(MATCH($AA1033,$O:$O,0)&gt;0,CONCATENATE("id_subcategoria: '",INDEX($V:$V,MATCH($AA1033,$O:$O,0)),"',"),0),"")</f>
        <v>id_subcategoria: '32',</v>
      </c>
    </row>
    <row r="1040" spans="26:28" x14ac:dyDescent="0.25">
      <c r="Z1040">
        <v>1038</v>
      </c>
      <c r="AA1040" t="str">
        <f t="shared" si="240"/>
        <v/>
      </c>
      <c r="AB1040" t="str">
        <f>IFERROR(IF(MATCH($AA1033,$O:$O,0)&gt;0,CONCATENATE("precio: ",INDEX($W:$W,MATCH($AA1033,$O:$O,0)),","),0),"")</f>
        <v>precio: 900,</v>
      </c>
    </row>
    <row r="1041" spans="26:28" x14ac:dyDescent="0.25">
      <c r="Z1041">
        <v>1039</v>
      </c>
      <c r="AA1041" t="str">
        <f t="shared" si="240"/>
        <v/>
      </c>
      <c r="AB1041" t="str">
        <f>IFERROR(IF(MATCH($AA1033,$O:$O,0)&gt;0,CONCATENATE("disponible: ",INDEX($X:$X,MATCH($AA1033,$O:$O,0)),","),0),"")</f>
        <v>disponible: 'si',</v>
      </c>
    </row>
    <row r="1042" spans="26:28" x14ac:dyDescent="0.25">
      <c r="Z1042">
        <v>1040</v>
      </c>
      <c r="AA1042" t="str">
        <f t="shared" si="240"/>
        <v/>
      </c>
      <c r="AB1042" t="str">
        <f>IFERROR(IF(MATCH($AA1033,$O:$O,0)&gt;0,"},",0),"")</f>
        <v>},</v>
      </c>
    </row>
    <row r="1043" spans="26:28" x14ac:dyDescent="0.25">
      <c r="Z1043">
        <v>1041</v>
      </c>
      <c r="AA1043">
        <f t="shared" si="240"/>
        <v>105</v>
      </c>
      <c r="AB1043" t="str">
        <f>IFERROR(IF(MATCH($AA1043,$O:$O,0)&gt;0,"{",0),"")</f>
        <v>{</v>
      </c>
    </row>
    <row r="1044" spans="26:28" x14ac:dyDescent="0.25">
      <c r="Z1044">
        <v>1042</v>
      </c>
      <c r="AA1044" t="str">
        <f t="shared" si="240"/>
        <v/>
      </c>
      <c r="AB1044" t="str">
        <f>IFERROR(IF(MATCH($AA1043,$O:$O,0)&gt;0,CONCATENATE("id_articulo: ",$AA1043,","),0),"")</f>
        <v>id_articulo: 105,</v>
      </c>
    </row>
    <row r="1045" spans="26:28" x14ac:dyDescent="0.25">
      <c r="Z1045">
        <v>1043</v>
      </c>
      <c r="AA1045" t="str">
        <f t="shared" si="240"/>
        <v/>
      </c>
      <c r="AB1045" t="str">
        <f>IFERROR(IF(MATCH($AA1043,$O:$O,0)&gt;0,CONCATENATE("nombre: '",INDEX($P:$P,MATCH($AA1043,$O:$O,0)),"',"),0),"")</f>
        <v>nombre: 'Pack Pilas Triple Aa Kingever 4 Unidades',</v>
      </c>
    </row>
    <row r="1046" spans="26:28" x14ac:dyDescent="0.25">
      <c r="Z1046">
        <v>1044</v>
      </c>
      <c r="AA1046" t="str">
        <f t="shared" si="240"/>
        <v/>
      </c>
      <c r="AB1046" t="str">
        <f>IFERROR(IF(MATCH($AA1043,$O:$O,0)&gt;0,CONCATENATE("descripcion: '",INDEX($Q:$Q,MATCH($AA1043,$O:$O,0)),"',"),0),"")</f>
        <v>descripcion: 'Disfruta de este fantástico pack de 4 pilas AA, ideal para una gran variedad de dispositivos que las requieran, como controles remotos, radios, cámaras, peluches, relojes e incluso micrófonos.',</v>
      </c>
    </row>
    <row r="1047" spans="26:28" x14ac:dyDescent="0.25">
      <c r="Z1047">
        <v>1045</v>
      </c>
      <c r="AA1047" t="str">
        <f t="shared" si="240"/>
        <v/>
      </c>
      <c r="AB1047" t="str">
        <f>IFERROR(IF(MATCH($AA1043,$O:$O,0)&gt;0,CONCATENATE("descripcion_larga: '",INDEX($R:$R,MATCH($AA1043,$O:$O,0)),"',"),0),"")</f>
        <v>descripcion_larga: '0',</v>
      </c>
    </row>
    <row r="1048" spans="26:28" x14ac:dyDescent="0.25">
      <c r="Z1048">
        <v>1046</v>
      </c>
      <c r="AA1048" t="str">
        <f t="shared" si="240"/>
        <v/>
      </c>
      <c r="AB1048" t="str">
        <f>IFERROR(IF(MATCH($AA1043,$O:$O,0)&gt;0,CONCATENATE("id_categoria: '",INDEX($U:$U,MATCH($AA1043,$O:$O,0)),"',"),0),"")</f>
        <v>id_categoria: '2',</v>
      </c>
    </row>
    <row r="1049" spans="26:28" x14ac:dyDescent="0.25">
      <c r="Z1049">
        <v>1047</v>
      </c>
      <c r="AA1049" t="str">
        <f t="shared" si="240"/>
        <v/>
      </c>
      <c r="AB1049" t="str">
        <f>IFERROR(IF(MATCH($AA1043,$O:$O,0)&gt;0,CONCATENATE("id_subcategoria: '",INDEX($V:$V,MATCH($AA1043,$O:$O,0)),"',"),0),"")</f>
        <v>id_subcategoria: '33',</v>
      </c>
    </row>
    <row r="1050" spans="26:28" x14ac:dyDescent="0.25">
      <c r="Z1050">
        <v>1048</v>
      </c>
      <c r="AA1050" t="str">
        <f t="shared" si="240"/>
        <v/>
      </c>
      <c r="AB1050" t="str">
        <f>IFERROR(IF(MATCH($AA1043,$O:$O,0)&gt;0,CONCATENATE("precio: ",INDEX($W:$W,MATCH($AA1043,$O:$O,0)),","),0),"")</f>
        <v>precio: 1000,</v>
      </c>
    </row>
    <row r="1051" spans="26:28" x14ac:dyDescent="0.25">
      <c r="Z1051">
        <v>1049</v>
      </c>
      <c r="AA1051" t="str">
        <f t="shared" si="240"/>
        <v/>
      </c>
      <c r="AB1051" t="str">
        <f>IFERROR(IF(MATCH($AA1043,$O:$O,0)&gt;0,CONCATENATE("disponible: ",INDEX($X:$X,MATCH($AA1043,$O:$O,0)),","),0),"")</f>
        <v>disponible: 'si',</v>
      </c>
    </row>
    <row r="1052" spans="26:28" x14ac:dyDescent="0.25">
      <c r="Z1052">
        <v>1050</v>
      </c>
      <c r="AA1052" t="str">
        <f t="shared" si="240"/>
        <v/>
      </c>
      <c r="AB1052" t="str">
        <f>IFERROR(IF(MATCH($AA1043,$O:$O,0)&gt;0,"},",0),"")</f>
        <v>},</v>
      </c>
    </row>
    <row r="1053" spans="26:28" x14ac:dyDescent="0.25">
      <c r="Z1053">
        <v>1051</v>
      </c>
      <c r="AA1053">
        <f t="shared" si="240"/>
        <v>106</v>
      </c>
      <c r="AB1053" t="str">
        <f>IFERROR(IF(MATCH($AA1053,$O:$O,0)&gt;0,"{",0),"")</f>
        <v>{</v>
      </c>
    </row>
    <row r="1054" spans="26:28" x14ac:dyDescent="0.25">
      <c r="Z1054">
        <v>1052</v>
      </c>
      <c r="AA1054" t="str">
        <f t="shared" si="240"/>
        <v/>
      </c>
      <c r="AB1054" t="str">
        <f>IFERROR(IF(MATCH($AA1053,$O:$O,0)&gt;0,CONCATENATE("id_articulo: ",$AA1053,","),0),"")</f>
        <v>id_articulo: 106,</v>
      </c>
    </row>
    <row r="1055" spans="26:28" x14ac:dyDescent="0.25">
      <c r="Z1055">
        <v>1053</v>
      </c>
      <c r="AA1055" t="str">
        <f t="shared" si="240"/>
        <v/>
      </c>
      <c r="AB1055" t="str">
        <f>IFERROR(IF(MATCH($AA1053,$O:$O,0)&gt;0,CONCATENATE("nombre: '",INDEX($P:$P,MATCH($AA1053,$O:$O,0)),"',"),0),"")</f>
        <v>nombre: 'Pack Pilas Doble Aa Kingever 4 Unidades',</v>
      </c>
    </row>
    <row r="1056" spans="26:28" x14ac:dyDescent="0.25">
      <c r="Z1056">
        <v>1054</v>
      </c>
      <c r="AA1056" t="str">
        <f t="shared" si="240"/>
        <v/>
      </c>
      <c r="AB1056" t="str">
        <f>IFERROR(IF(MATCH($AA1053,$O:$O,0)&gt;0,CONCATENATE("descripcion: '",INDEX($Q:$Q,MATCH($AA1053,$O:$O,0)),"',"),0),"")</f>
        <v>descripcion: 'Disfruta de este fantástico pack de 4 pilas AA, ideal para una gran variedad de dispositivos que las requieran, como controles remotos, radios, cámaras, peluches, relojes e incluso micrófonos.',</v>
      </c>
    </row>
    <row r="1057" spans="26:28" x14ac:dyDescent="0.25">
      <c r="Z1057">
        <v>1055</v>
      </c>
      <c r="AA1057" t="str">
        <f t="shared" si="240"/>
        <v/>
      </c>
      <c r="AB1057" t="str">
        <f>IFERROR(IF(MATCH($AA1053,$O:$O,0)&gt;0,CONCATENATE("descripcion_larga: '",INDEX($R:$R,MATCH($AA1053,$O:$O,0)),"',"),0),"")</f>
        <v>descripcion_larga: '0',</v>
      </c>
    </row>
    <row r="1058" spans="26:28" x14ac:dyDescent="0.25">
      <c r="Z1058">
        <v>1056</v>
      </c>
      <c r="AA1058" t="str">
        <f t="shared" si="240"/>
        <v/>
      </c>
      <c r="AB1058" t="str">
        <f>IFERROR(IF(MATCH($AA1053,$O:$O,0)&gt;0,CONCATENATE("id_categoria: '",INDEX($U:$U,MATCH($AA1053,$O:$O,0)),"',"),0),"")</f>
        <v>id_categoria: '2',</v>
      </c>
    </row>
    <row r="1059" spans="26:28" x14ac:dyDescent="0.25">
      <c r="Z1059">
        <v>1057</v>
      </c>
      <c r="AA1059" t="str">
        <f t="shared" si="240"/>
        <v/>
      </c>
      <c r="AB1059" t="str">
        <f>IFERROR(IF(MATCH($AA1053,$O:$O,0)&gt;0,CONCATENATE("id_subcategoria: '",INDEX($V:$V,MATCH($AA1053,$O:$O,0)),"',"),0),"")</f>
        <v>id_subcategoria: '33',</v>
      </c>
    </row>
    <row r="1060" spans="26:28" x14ac:dyDescent="0.25">
      <c r="Z1060">
        <v>1058</v>
      </c>
      <c r="AA1060" t="str">
        <f t="shared" si="240"/>
        <v/>
      </c>
      <c r="AB1060" t="str">
        <f>IFERROR(IF(MATCH($AA1053,$O:$O,0)&gt;0,CONCATENATE("precio: ",INDEX($W:$W,MATCH($AA1053,$O:$O,0)),","),0),"")</f>
        <v>precio: 1000,</v>
      </c>
    </row>
    <row r="1061" spans="26:28" x14ac:dyDescent="0.25">
      <c r="Z1061">
        <v>1059</v>
      </c>
      <c r="AA1061" t="str">
        <f t="shared" si="240"/>
        <v/>
      </c>
      <c r="AB1061" t="str">
        <f>IFERROR(IF(MATCH($AA1053,$O:$O,0)&gt;0,CONCATENATE("disponible: ",INDEX($X:$X,MATCH($AA1053,$O:$O,0)),","),0),"")</f>
        <v>disponible: 'si',</v>
      </c>
    </row>
    <row r="1062" spans="26:28" x14ac:dyDescent="0.25">
      <c r="Z1062">
        <v>1060</v>
      </c>
      <c r="AA1062" t="str">
        <f t="shared" si="240"/>
        <v/>
      </c>
      <c r="AB1062" t="str">
        <f>IFERROR(IF(MATCH($AA1053,$O:$O,0)&gt;0,"},",0),"")</f>
        <v>},</v>
      </c>
    </row>
    <row r="1063" spans="26:28" x14ac:dyDescent="0.25">
      <c r="Z1063">
        <v>1061</v>
      </c>
      <c r="AA1063">
        <f t="shared" si="240"/>
        <v>107</v>
      </c>
      <c r="AB1063" t="str">
        <f>IFERROR(IF(MATCH($AA1063,$O:$O,0)&gt;0,"{",0),"")</f>
        <v>{</v>
      </c>
    </row>
    <row r="1064" spans="26:28" x14ac:dyDescent="0.25">
      <c r="Z1064">
        <v>1062</v>
      </c>
      <c r="AA1064" t="str">
        <f t="shared" si="240"/>
        <v/>
      </c>
      <c r="AB1064" t="str">
        <f>IFERROR(IF(MATCH($AA1063,$O:$O,0)&gt;0,CONCATENATE("id_articulo: ",$AA1063,","),0),"")</f>
        <v>id_articulo: 107,</v>
      </c>
    </row>
    <row r="1065" spans="26:28" x14ac:dyDescent="0.25">
      <c r="Z1065">
        <v>1063</v>
      </c>
      <c r="AA1065" t="str">
        <f t="shared" si="240"/>
        <v/>
      </c>
      <c r="AB1065" t="str">
        <f>IFERROR(IF(MATCH($AA1063,$O:$O,0)&gt;0,CONCATENATE("nombre: '",INDEX($P:$P,MATCH($AA1063,$O:$O,0)),"',"),0),"")</f>
        <v>nombre: 'Pegatinas Gel Adhesivo halloween',</v>
      </c>
    </row>
    <row r="1066" spans="26:28" x14ac:dyDescent="0.25">
      <c r="Z1066">
        <v>1064</v>
      </c>
      <c r="AA1066" t="str">
        <f t="shared" si="240"/>
        <v/>
      </c>
      <c r="AB1066" t="str">
        <f>IFERROR(IF(MATCH($AA1063,$O:$O,0)&gt;0,CONCATENATE("descripcion: '",INDEX($Q:$Q,MATCH($AA1063,$O:$O,0)),"',"),0),"")</f>
        <v>descripcion: 'Pegatinas de Gel para ventana de Halloween para niños, cubierta de ventana',</v>
      </c>
    </row>
    <row r="1067" spans="26:28" x14ac:dyDescent="0.25">
      <c r="Z1067">
        <v>1065</v>
      </c>
      <c r="AA1067" t="str">
        <f t="shared" si="240"/>
        <v/>
      </c>
      <c r="AB1067" t="str">
        <f>IFERROR(IF(MATCH($AA1063,$O:$O,0)&gt;0,CONCATENATE("descripcion_larga: '",INDEX($R:$R,MATCH($AA1063,$O:$O,0)),"',"),0),"")</f>
        <v>descripcion_larga: 'Stickers de gel decorativos para ventanas.',</v>
      </c>
    </row>
    <row r="1068" spans="26:28" x14ac:dyDescent="0.25">
      <c r="Z1068">
        <v>1066</v>
      </c>
      <c r="AA1068" t="str">
        <f t="shared" si="240"/>
        <v/>
      </c>
      <c r="AB1068" t="str">
        <f>IFERROR(IF(MATCH($AA1063,$O:$O,0)&gt;0,CONCATENATE("id_categoria: '",INDEX($U:$U,MATCH($AA1063,$O:$O,0)),"',"),0),"")</f>
        <v>id_categoria: '6',</v>
      </c>
    </row>
    <row r="1069" spans="26:28" x14ac:dyDescent="0.25">
      <c r="Z1069">
        <v>1067</v>
      </c>
      <c r="AA1069" t="str">
        <f t="shared" si="240"/>
        <v/>
      </c>
      <c r="AB1069" t="str">
        <f>IFERROR(IF(MATCH($AA1063,$O:$O,0)&gt;0,CONCATENATE("id_subcategoria: '",INDEX($V:$V,MATCH($AA1063,$O:$O,0)),"',"),0),"")</f>
        <v>id_subcategoria: '30',</v>
      </c>
    </row>
    <row r="1070" spans="26:28" x14ac:dyDescent="0.25">
      <c r="Z1070">
        <v>1068</v>
      </c>
      <c r="AA1070" t="str">
        <f t="shared" si="240"/>
        <v/>
      </c>
      <c r="AB1070" t="str">
        <f>IFERROR(IF(MATCH($AA1063,$O:$O,0)&gt;0,CONCATENATE("precio: ",INDEX($W:$W,MATCH($AA1063,$O:$O,0)),","),0),"")</f>
        <v>precio: 1450,</v>
      </c>
    </row>
    <row r="1071" spans="26:28" x14ac:dyDescent="0.25">
      <c r="Z1071">
        <v>1069</v>
      </c>
      <c r="AA1071" t="str">
        <f t="shared" si="240"/>
        <v/>
      </c>
      <c r="AB1071" t="str">
        <f>IFERROR(IF(MATCH($AA1063,$O:$O,0)&gt;0,CONCATENATE("disponible: ",INDEX($X:$X,MATCH($AA1063,$O:$O,0)),","),0),"")</f>
        <v>disponible: 'si',</v>
      </c>
    </row>
    <row r="1072" spans="26:28" x14ac:dyDescent="0.25">
      <c r="Z1072">
        <v>1070</v>
      </c>
      <c r="AA1072" t="str">
        <f t="shared" si="240"/>
        <v/>
      </c>
      <c r="AB1072" t="str">
        <f>IFERROR(IF(MATCH($AA1063,$O:$O,0)&gt;0,"},",0),"")</f>
        <v>},</v>
      </c>
    </row>
    <row r="1073" spans="26:28" x14ac:dyDescent="0.25">
      <c r="Z1073">
        <v>1071</v>
      </c>
      <c r="AA1073">
        <f t="shared" si="240"/>
        <v>108</v>
      </c>
      <c r="AB1073" t="str">
        <f>IFERROR(IF(MATCH($AA1073,$O:$O,0)&gt;0,"{",0),"")</f>
        <v>{</v>
      </c>
    </row>
    <row r="1074" spans="26:28" x14ac:dyDescent="0.25">
      <c r="Z1074">
        <v>1072</v>
      </c>
      <c r="AA1074" t="str">
        <f t="shared" si="240"/>
        <v/>
      </c>
      <c r="AB1074" t="str">
        <f>IFERROR(IF(MATCH($AA1073,$O:$O,0)&gt;0,CONCATENATE("id_articulo: ",$AA1073,","),0),"")</f>
        <v>id_articulo: 108,</v>
      </c>
    </row>
    <row r="1075" spans="26:28" x14ac:dyDescent="0.25">
      <c r="Z1075">
        <v>1073</v>
      </c>
      <c r="AA1075" t="str">
        <f t="shared" si="240"/>
        <v/>
      </c>
      <c r="AB1075" t="str">
        <f>IFERROR(IF(MATCH($AA1073,$O:$O,0)&gt;0,CONCATENATE("nombre: '",INDEX($P:$P,MATCH($AA1073,$O:$O,0)),"',"),0),"")</f>
        <v>nombre: 'Pinche para Cabello Mano Esqueleto',</v>
      </c>
    </row>
    <row r="1076" spans="26:28" x14ac:dyDescent="0.25">
      <c r="Z1076">
        <v>1074</v>
      </c>
      <c r="AA1076" t="str">
        <f t="shared" si="240"/>
        <v/>
      </c>
      <c r="AB1076" t="str">
        <f>IFERROR(IF(MATCH($AA1073,$O:$O,0)&gt;0,CONCATENATE("descripcion: '",INDEX($Q:$Q,MATCH($AA1073,$O:$O,0)),"',"),0),"")</f>
        <v>descripcion: 'Pinza para el Cabello de Mano de Esqueleto con motivo de celebración de Halloween',</v>
      </c>
    </row>
    <row r="1077" spans="26:28" x14ac:dyDescent="0.25">
      <c r="Z1077">
        <v>1075</v>
      </c>
      <c r="AA1077" t="str">
        <f t="shared" si="240"/>
        <v/>
      </c>
      <c r="AB1077" t="str">
        <f>IFERROR(IF(MATCH($AA1073,$O:$O,0)&gt;0,CONCATENATE("descripcion_larga: '",INDEX($R:$R,MATCH($AA1073,$O:$O,0)),"',"),0),"")</f>
        <v>descripcion_larga: '0',</v>
      </c>
    </row>
    <row r="1078" spans="26:28" x14ac:dyDescent="0.25">
      <c r="Z1078">
        <v>1076</v>
      </c>
      <c r="AA1078" t="str">
        <f t="shared" si="240"/>
        <v/>
      </c>
      <c r="AB1078" t="str">
        <f>IFERROR(IF(MATCH($AA1073,$O:$O,0)&gt;0,CONCATENATE("id_categoria: '",INDEX($U:$U,MATCH($AA1073,$O:$O,0)),"',"),0),"")</f>
        <v>id_categoria: '6',</v>
      </c>
    </row>
    <row r="1079" spans="26:28" x14ac:dyDescent="0.25">
      <c r="Z1079">
        <v>1077</v>
      </c>
      <c r="AA1079" t="str">
        <f t="shared" si="240"/>
        <v/>
      </c>
      <c r="AB1079" t="str">
        <f>IFERROR(IF(MATCH($AA1073,$O:$O,0)&gt;0,CONCATENATE("id_subcategoria: '",INDEX($V:$V,MATCH($AA1073,$O:$O,0)),"',"),0),"")</f>
        <v>id_subcategoria: '32',</v>
      </c>
    </row>
    <row r="1080" spans="26:28" x14ac:dyDescent="0.25">
      <c r="Z1080">
        <v>1078</v>
      </c>
      <c r="AA1080" t="str">
        <f t="shared" si="240"/>
        <v/>
      </c>
      <c r="AB1080" t="str">
        <f>IFERROR(IF(MATCH($AA1073,$O:$O,0)&gt;0,CONCATENATE("precio: ",INDEX($W:$W,MATCH($AA1073,$O:$O,0)),","),0),"")</f>
        <v>precio: 1500,</v>
      </c>
    </row>
    <row r="1081" spans="26:28" x14ac:dyDescent="0.25">
      <c r="Z1081">
        <v>1079</v>
      </c>
      <c r="AA1081" t="str">
        <f t="shared" si="240"/>
        <v/>
      </c>
      <c r="AB1081" t="str">
        <f>IFERROR(IF(MATCH($AA1073,$O:$O,0)&gt;0,CONCATENATE("disponible: ",INDEX($X:$X,MATCH($AA1073,$O:$O,0)),","),0),"")</f>
        <v>disponible: 'si',</v>
      </c>
    </row>
    <row r="1082" spans="26:28" x14ac:dyDescent="0.25">
      <c r="Z1082">
        <v>1080</v>
      </c>
      <c r="AA1082" t="str">
        <f t="shared" si="240"/>
        <v/>
      </c>
      <c r="AB1082" t="str">
        <f>IFERROR(IF(MATCH($AA1073,$O:$O,0)&gt;0,"},",0),"")</f>
        <v>},</v>
      </c>
    </row>
    <row r="1083" spans="26:28" x14ac:dyDescent="0.25">
      <c r="Z1083">
        <v>1081</v>
      </c>
      <c r="AA1083">
        <f t="shared" si="240"/>
        <v>109</v>
      </c>
      <c r="AB1083" t="str">
        <f>IFERROR(IF(MATCH($AA1083,$O:$O,0)&gt;0,"{",0),"")</f>
        <v>{</v>
      </c>
    </row>
    <row r="1084" spans="26:28" x14ac:dyDescent="0.25">
      <c r="Z1084">
        <v>1082</v>
      </c>
      <c r="AA1084" t="str">
        <f t="shared" si="240"/>
        <v/>
      </c>
      <c r="AB1084" t="str">
        <f>IFERROR(IF(MATCH($AA1083,$O:$O,0)&gt;0,CONCATENATE("id_articulo: ",$AA1083,","),0),"")</f>
        <v>id_articulo: 109,</v>
      </c>
    </row>
    <row r="1085" spans="26:28" x14ac:dyDescent="0.25">
      <c r="Z1085">
        <v>1083</v>
      </c>
      <c r="AA1085" t="str">
        <f t="shared" si="240"/>
        <v/>
      </c>
      <c r="AB1085" t="str">
        <f>IFERROR(IF(MATCH($AA1083,$O:$O,0)&gt;0,CONCATENATE("nombre: '",INDEX($P:$P,MATCH($AA1083,$O:$O,0)),"',"),0),"")</f>
        <v>nombre: 'Aromatizante de Auto 6ml - Lavanda',</v>
      </c>
    </row>
    <row r="1086" spans="26:28" x14ac:dyDescent="0.25">
      <c r="Z1086">
        <v>1084</v>
      </c>
      <c r="AA1086" t="str">
        <f t="shared" si="240"/>
        <v/>
      </c>
      <c r="AB1086" t="str">
        <f>IFERROR(IF(MATCH($AA1083,$O:$O,0)&gt;0,CONCATENATE("descripcion: '",INDEX($Q:$Q,MATCH($AA1083,$O:$O,0)),"',"),0),"")</f>
        <v>descripcion: 'Fragancias colgantes para automóvil. Diseños exclusivo y atractivo ideal para aromatizar el ambiente de tu automóvil.',</v>
      </c>
    </row>
    <row r="1087" spans="26:28" x14ac:dyDescent="0.25">
      <c r="Z1087">
        <v>1085</v>
      </c>
      <c r="AA1087" t="str">
        <f t="shared" si="240"/>
        <v/>
      </c>
      <c r="AB1087" t="str">
        <f>IFERROR(IF(MATCH($AA1083,$O:$O,0)&gt;0,CONCATENATE("descripcion_larga: '",INDEX($R:$R,MATCH($AA1083,$O:$O,0)),"',"),0),"")</f>
        <v>descripcion_larga: '0',</v>
      </c>
    </row>
    <row r="1088" spans="26:28" x14ac:dyDescent="0.25">
      <c r="Z1088">
        <v>1086</v>
      </c>
      <c r="AA1088" t="str">
        <f t="shared" si="240"/>
        <v/>
      </c>
      <c r="AB1088" t="str">
        <f>IFERROR(IF(MATCH($AA1083,$O:$O,0)&gt;0,CONCATENATE("id_categoria: '",INDEX($U:$U,MATCH($AA1083,$O:$O,0)),"',"),0),"")</f>
        <v>id_categoria: '2',</v>
      </c>
    </row>
    <row r="1089" spans="26:28" x14ac:dyDescent="0.25">
      <c r="Z1089">
        <v>1087</v>
      </c>
      <c r="AA1089" t="str">
        <f t="shared" si="240"/>
        <v/>
      </c>
      <c r="AB1089" t="str">
        <f>IFERROR(IF(MATCH($AA1083,$O:$O,0)&gt;0,CONCATENATE("id_subcategoria: '",INDEX($V:$V,MATCH($AA1083,$O:$O,0)),"',"),0),"")</f>
        <v>id_subcategoria: '34',</v>
      </c>
    </row>
    <row r="1090" spans="26:28" x14ac:dyDescent="0.25">
      <c r="Z1090">
        <v>1088</v>
      </c>
      <c r="AA1090" t="str">
        <f t="shared" si="240"/>
        <v/>
      </c>
      <c r="AB1090" t="str">
        <f>IFERROR(IF(MATCH($AA1083,$O:$O,0)&gt;0,CONCATENATE("precio: ",INDEX($W:$W,MATCH($AA1083,$O:$O,0)),","),0),"")</f>
        <v>precio: 2500,</v>
      </c>
    </row>
    <row r="1091" spans="26:28" x14ac:dyDescent="0.25">
      <c r="Z1091">
        <v>1089</v>
      </c>
      <c r="AA1091" t="str">
        <f t="shared" si="240"/>
        <v/>
      </c>
      <c r="AB1091" t="str">
        <f>IFERROR(IF(MATCH($AA1083,$O:$O,0)&gt;0,CONCATENATE("disponible: ",INDEX($X:$X,MATCH($AA1083,$O:$O,0)),","),0),"")</f>
        <v>disponible: 'si',</v>
      </c>
    </row>
    <row r="1092" spans="26:28" x14ac:dyDescent="0.25">
      <c r="Z1092">
        <v>1090</v>
      </c>
      <c r="AA1092" t="str">
        <f t="shared" si="240"/>
        <v/>
      </c>
      <c r="AB1092" t="str">
        <f>IFERROR(IF(MATCH($AA1083,$O:$O,0)&gt;0,"},",0),"")</f>
        <v>},</v>
      </c>
    </row>
    <row r="1093" spans="26:28" x14ac:dyDescent="0.25">
      <c r="Z1093">
        <v>1091</v>
      </c>
      <c r="AA1093">
        <f t="shared" ref="AA1093:AA1156" si="241">IF(Z1092/10=INT(Z1092/10),Z1092/10+1,"")</f>
        <v>110</v>
      </c>
      <c r="AB1093" t="str">
        <f>IFERROR(IF(MATCH($AA1093,$O:$O,0)&gt;0,"{",0),"")</f>
        <v>{</v>
      </c>
    </row>
    <row r="1094" spans="26:28" x14ac:dyDescent="0.25">
      <c r="Z1094">
        <v>1092</v>
      </c>
      <c r="AA1094" t="str">
        <f t="shared" si="241"/>
        <v/>
      </c>
      <c r="AB1094" t="str">
        <f>IFERROR(IF(MATCH($AA1093,$O:$O,0)&gt;0,CONCATENATE("id_articulo: ",$AA1093,","),0),"")</f>
        <v>id_articulo: 110,</v>
      </c>
    </row>
    <row r="1095" spans="26:28" x14ac:dyDescent="0.25">
      <c r="Z1095">
        <v>1093</v>
      </c>
      <c r="AA1095" t="str">
        <f t="shared" si="241"/>
        <v/>
      </c>
      <c r="AB1095" t="str">
        <f>IFERROR(IF(MATCH($AA1093,$O:$O,0)&gt;0,CONCATENATE("nombre: '",INDEX($P:$P,MATCH($AA1093,$O:$O,0)),"',"),0),"")</f>
        <v>nombre: 'Aromatizante de Auto 6ml - Rosa',</v>
      </c>
    </row>
    <row r="1096" spans="26:28" x14ac:dyDescent="0.25">
      <c r="Z1096">
        <v>1094</v>
      </c>
      <c r="AA1096" t="str">
        <f t="shared" si="241"/>
        <v/>
      </c>
      <c r="AB1096" t="str">
        <f>IFERROR(IF(MATCH($AA1093,$O:$O,0)&gt;0,CONCATENATE("descripcion: '",INDEX($Q:$Q,MATCH($AA1093,$O:$O,0)),"',"),0),"")</f>
        <v>descripcion: 'Fragancias colgantes para automóvil. Diseños exclusivo y atractivo ideal para aromatizar el ambiente de tu automóvil.',</v>
      </c>
    </row>
    <row r="1097" spans="26:28" x14ac:dyDescent="0.25">
      <c r="Z1097">
        <v>1095</v>
      </c>
      <c r="AA1097" t="str">
        <f t="shared" si="241"/>
        <v/>
      </c>
      <c r="AB1097" t="str">
        <f>IFERROR(IF(MATCH($AA1093,$O:$O,0)&gt;0,CONCATENATE("descripcion_larga: '",INDEX($R:$R,MATCH($AA1093,$O:$O,0)),"',"),0),"")</f>
        <v>descripcion_larga: '0',</v>
      </c>
    </row>
    <row r="1098" spans="26:28" x14ac:dyDescent="0.25">
      <c r="Z1098">
        <v>1096</v>
      </c>
      <c r="AA1098" t="str">
        <f t="shared" si="241"/>
        <v/>
      </c>
      <c r="AB1098" t="str">
        <f>IFERROR(IF(MATCH($AA1093,$O:$O,0)&gt;0,CONCATENATE("id_categoria: '",INDEX($U:$U,MATCH($AA1093,$O:$O,0)),"',"),0),"")</f>
        <v>id_categoria: '2',</v>
      </c>
    </row>
    <row r="1099" spans="26:28" x14ac:dyDescent="0.25">
      <c r="Z1099">
        <v>1097</v>
      </c>
      <c r="AA1099" t="str">
        <f t="shared" si="241"/>
        <v/>
      </c>
      <c r="AB1099" t="str">
        <f>IFERROR(IF(MATCH($AA1093,$O:$O,0)&gt;0,CONCATENATE("id_subcategoria: '",INDEX($V:$V,MATCH($AA1093,$O:$O,0)),"',"),0),"")</f>
        <v>id_subcategoria: '34',</v>
      </c>
    </row>
    <row r="1100" spans="26:28" x14ac:dyDescent="0.25">
      <c r="Z1100">
        <v>1098</v>
      </c>
      <c r="AA1100" t="str">
        <f t="shared" si="241"/>
        <v/>
      </c>
      <c r="AB1100" t="str">
        <f>IFERROR(IF(MATCH($AA1093,$O:$O,0)&gt;0,CONCATENATE("precio: ",INDEX($W:$W,MATCH($AA1093,$O:$O,0)),","),0),"")</f>
        <v>precio: 2500,</v>
      </c>
    </row>
    <row r="1101" spans="26:28" x14ac:dyDescent="0.25">
      <c r="Z1101">
        <v>1099</v>
      </c>
      <c r="AA1101" t="str">
        <f t="shared" si="241"/>
        <v/>
      </c>
      <c r="AB1101" t="str">
        <f>IFERROR(IF(MATCH($AA1093,$O:$O,0)&gt;0,CONCATENATE("disponible: ",INDEX($X:$X,MATCH($AA1093,$O:$O,0)),","),0),"")</f>
        <v>disponible: 'si',</v>
      </c>
    </row>
    <row r="1102" spans="26:28" x14ac:dyDescent="0.25">
      <c r="Z1102">
        <v>1100</v>
      </c>
      <c r="AA1102" t="str">
        <f t="shared" si="241"/>
        <v/>
      </c>
      <c r="AB1102" t="str">
        <f>IFERROR(IF(MATCH($AA1093,$O:$O,0)&gt;0,"},",0),"")</f>
        <v>},</v>
      </c>
    </row>
    <row r="1103" spans="26:28" x14ac:dyDescent="0.25">
      <c r="Z1103">
        <v>1101</v>
      </c>
      <c r="AA1103">
        <f t="shared" si="241"/>
        <v>111</v>
      </c>
      <c r="AB1103" t="str">
        <f>IFERROR(IF(MATCH($AA1103,$O:$O,0)&gt;0,"{",0),"")</f>
        <v>{</v>
      </c>
    </row>
    <row r="1104" spans="26:28" x14ac:dyDescent="0.25">
      <c r="Z1104">
        <v>1102</v>
      </c>
      <c r="AA1104" t="str">
        <f t="shared" si="241"/>
        <v/>
      </c>
      <c r="AB1104" t="str">
        <f>IFERROR(IF(MATCH($AA1103,$O:$O,0)&gt;0,CONCATENATE("id_articulo: ",$AA1103,","),0),"")</f>
        <v>id_articulo: 111,</v>
      </c>
    </row>
    <row r="1105" spans="26:28" x14ac:dyDescent="0.25">
      <c r="Z1105">
        <v>1103</v>
      </c>
      <c r="AA1105" t="str">
        <f t="shared" si="241"/>
        <v/>
      </c>
      <c r="AB1105" t="str">
        <f>IFERROR(IF(MATCH($AA1103,$O:$O,0)&gt;0,CONCATENATE("nombre: '",INDEX($P:$P,MATCH($AA1103,$O:$O,0)),"',"),0),"")</f>
        <v>nombre: 'Aromatizante de Auto 6ml - Jasmín',</v>
      </c>
    </row>
    <row r="1106" spans="26:28" x14ac:dyDescent="0.25">
      <c r="Z1106">
        <v>1104</v>
      </c>
      <c r="AA1106" t="str">
        <f t="shared" si="241"/>
        <v/>
      </c>
      <c r="AB1106" t="str">
        <f>IFERROR(IF(MATCH($AA1103,$O:$O,0)&gt;0,CONCATENATE("descripcion: '",INDEX($Q:$Q,MATCH($AA1103,$O:$O,0)),"',"),0),"")</f>
        <v>descripcion: 'Fragancias colgantes para automóvil. Diseños exclusivo y atractivo ideal para aromatizar el ambiente de tu automóvil.',</v>
      </c>
    </row>
    <row r="1107" spans="26:28" x14ac:dyDescent="0.25">
      <c r="Z1107">
        <v>1105</v>
      </c>
      <c r="AA1107" t="str">
        <f t="shared" si="241"/>
        <v/>
      </c>
      <c r="AB1107" t="str">
        <f>IFERROR(IF(MATCH($AA1103,$O:$O,0)&gt;0,CONCATENATE("descripcion_larga: '",INDEX($R:$R,MATCH($AA1103,$O:$O,0)),"',"),0),"")</f>
        <v>descripcion_larga: '0',</v>
      </c>
    </row>
    <row r="1108" spans="26:28" x14ac:dyDescent="0.25">
      <c r="Z1108">
        <v>1106</v>
      </c>
      <c r="AA1108" t="str">
        <f t="shared" si="241"/>
        <v/>
      </c>
      <c r="AB1108" t="str">
        <f>IFERROR(IF(MATCH($AA1103,$O:$O,0)&gt;0,CONCATENATE("id_categoria: '",INDEX($U:$U,MATCH($AA1103,$O:$O,0)),"',"),0),"")</f>
        <v>id_categoria: '2',</v>
      </c>
    </row>
    <row r="1109" spans="26:28" x14ac:dyDescent="0.25">
      <c r="Z1109">
        <v>1107</v>
      </c>
      <c r="AA1109" t="str">
        <f t="shared" si="241"/>
        <v/>
      </c>
      <c r="AB1109" t="str">
        <f>IFERROR(IF(MATCH($AA1103,$O:$O,0)&gt;0,CONCATENATE("id_subcategoria: '",INDEX($V:$V,MATCH($AA1103,$O:$O,0)),"',"),0),"")</f>
        <v>id_subcategoria: '34',</v>
      </c>
    </row>
    <row r="1110" spans="26:28" x14ac:dyDescent="0.25">
      <c r="Z1110">
        <v>1108</v>
      </c>
      <c r="AA1110" t="str">
        <f t="shared" si="241"/>
        <v/>
      </c>
      <c r="AB1110" t="str">
        <f>IFERROR(IF(MATCH($AA1103,$O:$O,0)&gt;0,CONCATENATE("precio: ",INDEX($W:$W,MATCH($AA1103,$O:$O,0)),","),0),"")</f>
        <v>precio: 2500,</v>
      </c>
    </row>
    <row r="1111" spans="26:28" x14ac:dyDescent="0.25">
      <c r="Z1111">
        <v>1109</v>
      </c>
      <c r="AA1111" t="str">
        <f t="shared" si="241"/>
        <v/>
      </c>
      <c r="AB1111" t="str">
        <f>IFERROR(IF(MATCH($AA1103,$O:$O,0)&gt;0,CONCATENATE("disponible: ",INDEX($X:$X,MATCH($AA1103,$O:$O,0)),","),0),"")</f>
        <v>disponible: 'si',</v>
      </c>
    </row>
    <row r="1112" spans="26:28" x14ac:dyDescent="0.25">
      <c r="Z1112">
        <v>1110</v>
      </c>
      <c r="AA1112" t="str">
        <f t="shared" si="241"/>
        <v/>
      </c>
      <c r="AB1112" t="str">
        <f>IFERROR(IF(MATCH($AA1103,$O:$O,0)&gt;0,"},",0),"")</f>
        <v>},</v>
      </c>
    </row>
    <row r="1113" spans="26:28" x14ac:dyDescent="0.25">
      <c r="Z1113">
        <v>1111</v>
      </c>
      <c r="AA1113">
        <f t="shared" si="241"/>
        <v>112</v>
      </c>
      <c r="AB1113" t="str">
        <f>IFERROR(IF(MATCH($AA1113,$O:$O,0)&gt;0,"{",0),"")</f>
        <v/>
      </c>
    </row>
    <row r="1114" spans="26:28" x14ac:dyDescent="0.25">
      <c r="Z1114">
        <v>1112</v>
      </c>
      <c r="AA1114" t="str">
        <f t="shared" si="241"/>
        <v/>
      </c>
      <c r="AB1114" t="str">
        <f>IFERROR(IF(MATCH($AA1113,$O:$O,0)&gt;0,CONCATENATE("id_articulo: ",$AA1113,","),0),"")</f>
        <v/>
      </c>
    </row>
    <row r="1115" spans="26:28" x14ac:dyDescent="0.25">
      <c r="Z1115">
        <v>1113</v>
      </c>
      <c r="AA1115" t="str">
        <f t="shared" si="241"/>
        <v/>
      </c>
      <c r="AB1115" t="str">
        <f>IFERROR(IF(MATCH($AA1113,$O:$O,0)&gt;0,CONCATENATE("nombre: '",INDEX($P:$P,MATCH($AA1113,$O:$O,0)),"',"),0),"")</f>
        <v/>
      </c>
    </row>
    <row r="1116" spans="26:28" x14ac:dyDescent="0.25">
      <c r="Z1116">
        <v>1114</v>
      </c>
      <c r="AA1116" t="str">
        <f t="shared" si="241"/>
        <v/>
      </c>
      <c r="AB1116" t="str">
        <f>IFERROR(IF(MATCH($AA1113,$O:$O,0)&gt;0,CONCATENATE("descripcion: '",INDEX($Q:$Q,MATCH($AA1113,$O:$O,0)),"',"),0),"")</f>
        <v/>
      </c>
    </row>
    <row r="1117" spans="26:28" x14ac:dyDescent="0.25">
      <c r="Z1117">
        <v>1115</v>
      </c>
      <c r="AA1117" t="str">
        <f t="shared" si="241"/>
        <v/>
      </c>
      <c r="AB1117" t="str">
        <f>IFERROR(IF(MATCH($AA1113,$O:$O,0)&gt;0,CONCATENATE("descripcion_larga: '",INDEX($R:$R,MATCH($AA1113,$O:$O,0)),"',"),0),"")</f>
        <v/>
      </c>
    </row>
    <row r="1118" spans="26:28" x14ac:dyDescent="0.25">
      <c r="Z1118">
        <v>1116</v>
      </c>
      <c r="AA1118" t="str">
        <f t="shared" si="241"/>
        <v/>
      </c>
      <c r="AB1118" t="str">
        <f>IFERROR(IF(MATCH($AA1113,$O:$O,0)&gt;0,CONCATENATE("id_categoria: '",INDEX($U:$U,MATCH($AA1113,$O:$O,0)),"',"),0),"")</f>
        <v/>
      </c>
    </row>
    <row r="1119" spans="26:28" x14ac:dyDescent="0.25">
      <c r="Z1119">
        <v>1117</v>
      </c>
      <c r="AA1119" t="str">
        <f t="shared" si="241"/>
        <v/>
      </c>
      <c r="AB1119" t="str">
        <f>IFERROR(IF(MATCH($AA1113,$O:$O,0)&gt;0,CONCATENATE("id_subcategoria: '",INDEX($V:$V,MATCH($AA1113,$O:$O,0)),"',"),0),"")</f>
        <v/>
      </c>
    </row>
    <row r="1120" spans="26:28" x14ac:dyDescent="0.25">
      <c r="Z1120">
        <v>1118</v>
      </c>
      <c r="AA1120" t="str">
        <f t="shared" si="241"/>
        <v/>
      </c>
      <c r="AB1120" t="str">
        <f>IFERROR(IF(MATCH($AA1113,$O:$O,0)&gt;0,CONCATENATE("precio: ",INDEX($W:$W,MATCH($AA1113,$O:$O,0)),","),0),"")</f>
        <v/>
      </c>
    </row>
    <row r="1121" spans="26:28" x14ac:dyDescent="0.25">
      <c r="Z1121">
        <v>1119</v>
      </c>
      <c r="AA1121" t="str">
        <f t="shared" si="241"/>
        <v/>
      </c>
      <c r="AB1121" t="str">
        <f>IFERROR(IF(MATCH($AA1113,$O:$O,0)&gt;0,CONCATENATE("disponible: ",INDEX($X:$X,MATCH($AA1113,$O:$O,0)),","),0),"")</f>
        <v/>
      </c>
    </row>
    <row r="1122" spans="26:28" x14ac:dyDescent="0.25">
      <c r="Z1122">
        <v>1120</v>
      </c>
      <c r="AA1122" t="str">
        <f t="shared" si="241"/>
        <v/>
      </c>
      <c r="AB1122" t="str">
        <f>IFERROR(IF(MATCH($AA1113,$O:$O,0)&gt;0,"},",0),"")</f>
        <v/>
      </c>
    </row>
    <row r="1123" spans="26:28" x14ac:dyDescent="0.25">
      <c r="Z1123">
        <v>1121</v>
      </c>
      <c r="AA1123">
        <f t="shared" si="241"/>
        <v>113</v>
      </c>
      <c r="AB1123" t="str">
        <f>IFERROR(IF(MATCH($AA1123,$O:$O,0)&gt;0,"{",0),"")</f>
        <v/>
      </c>
    </row>
    <row r="1124" spans="26:28" x14ac:dyDescent="0.25">
      <c r="Z1124">
        <v>1122</v>
      </c>
      <c r="AA1124" t="str">
        <f t="shared" si="241"/>
        <v/>
      </c>
      <c r="AB1124" t="str">
        <f>IFERROR(IF(MATCH($AA1123,$O:$O,0)&gt;0,CONCATENATE("id_articulo: ",$AA1123,","),0),"")</f>
        <v/>
      </c>
    </row>
    <row r="1125" spans="26:28" x14ac:dyDescent="0.25">
      <c r="Z1125">
        <v>1123</v>
      </c>
      <c r="AA1125" t="str">
        <f t="shared" si="241"/>
        <v/>
      </c>
      <c r="AB1125" t="str">
        <f>IFERROR(IF(MATCH($AA1123,$O:$O,0)&gt;0,CONCATENATE("nombre: '",INDEX($P:$P,MATCH($AA1123,$O:$O,0)),"',"),0),"")</f>
        <v/>
      </c>
    </row>
    <row r="1126" spans="26:28" x14ac:dyDescent="0.25">
      <c r="Z1126">
        <v>1124</v>
      </c>
      <c r="AA1126" t="str">
        <f t="shared" si="241"/>
        <v/>
      </c>
      <c r="AB1126" t="str">
        <f>IFERROR(IF(MATCH($AA1123,$O:$O,0)&gt;0,CONCATENATE("descripcion: '",INDEX($Q:$Q,MATCH($AA1123,$O:$O,0)),"',"),0),"")</f>
        <v/>
      </c>
    </row>
    <row r="1127" spans="26:28" x14ac:dyDescent="0.25">
      <c r="Z1127">
        <v>1125</v>
      </c>
      <c r="AA1127" t="str">
        <f t="shared" si="241"/>
        <v/>
      </c>
      <c r="AB1127" t="str">
        <f>IFERROR(IF(MATCH($AA1123,$O:$O,0)&gt;0,CONCATENATE("descripcion_larga: '",INDEX($R:$R,MATCH($AA1123,$O:$O,0)),"',"),0),"")</f>
        <v/>
      </c>
    </row>
    <row r="1128" spans="26:28" x14ac:dyDescent="0.25">
      <c r="Z1128">
        <v>1126</v>
      </c>
      <c r="AA1128" t="str">
        <f t="shared" si="241"/>
        <v/>
      </c>
      <c r="AB1128" t="str">
        <f>IFERROR(IF(MATCH($AA1123,$O:$O,0)&gt;0,CONCATENATE("id_categoria: '",INDEX($U:$U,MATCH($AA1123,$O:$O,0)),"',"),0),"")</f>
        <v/>
      </c>
    </row>
    <row r="1129" spans="26:28" x14ac:dyDescent="0.25">
      <c r="Z1129">
        <v>1127</v>
      </c>
      <c r="AA1129" t="str">
        <f t="shared" si="241"/>
        <v/>
      </c>
      <c r="AB1129" t="str">
        <f>IFERROR(IF(MATCH($AA1123,$O:$O,0)&gt;0,CONCATENATE("id_subcategoria: '",INDEX($V:$V,MATCH($AA1123,$O:$O,0)),"',"),0),"")</f>
        <v/>
      </c>
    </row>
    <row r="1130" spans="26:28" x14ac:dyDescent="0.25">
      <c r="Z1130">
        <v>1128</v>
      </c>
      <c r="AA1130" t="str">
        <f t="shared" si="241"/>
        <v/>
      </c>
      <c r="AB1130" t="str">
        <f>IFERROR(IF(MATCH($AA1123,$O:$O,0)&gt;0,CONCATENATE("precio: ",INDEX($W:$W,MATCH($AA1123,$O:$O,0)),","),0),"")</f>
        <v/>
      </c>
    </row>
    <row r="1131" spans="26:28" x14ac:dyDescent="0.25">
      <c r="Z1131">
        <v>1129</v>
      </c>
      <c r="AA1131" t="str">
        <f t="shared" si="241"/>
        <v/>
      </c>
      <c r="AB1131" t="str">
        <f>IFERROR(IF(MATCH($AA1123,$O:$O,0)&gt;0,CONCATENATE("disponible: ",INDEX($X:$X,MATCH($AA1123,$O:$O,0)),","),0),"")</f>
        <v/>
      </c>
    </row>
    <row r="1132" spans="26:28" x14ac:dyDescent="0.25">
      <c r="Z1132">
        <v>1130</v>
      </c>
      <c r="AA1132" t="str">
        <f t="shared" si="241"/>
        <v/>
      </c>
      <c r="AB1132" t="str">
        <f>IFERROR(IF(MATCH($AA1123,$O:$O,0)&gt;0,"},",0),"")</f>
        <v/>
      </c>
    </row>
    <row r="1133" spans="26:28" x14ac:dyDescent="0.25">
      <c r="Z1133">
        <v>1131</v>
      </c>
      <c r="AA1133">
        <f t="shared" si="241"/>
        <v>114</v>
      </c>
      <c r="AB1133" t="str">
        <f>IFERROR(IF(MATCH($AA1133,$O:$O,0)&gt;0,"{",0),"")</f>
        <v/>
      </c>
    </row>
    <row r="1134" spans="26:28" x14ac:dyDescent="0.25">
      <c r="Z1134">
        <v>1132</v>
      </c>
      <c r="AA1134" t="str">
        <f t="shared" si="241"/>
        <v/>
      </c>
      <c r="AB1134" t="str">
        <f>IFERROR(IF(MATCH($AA1133,$O:$O,0)&gt;0,CONCATENATE("id_articulo: ",$AA1133,","),0),"")</f>
        <v/>
      </c>
    </row>
    <row r="1135" spans="26:28" x14ac:dyDescent="0.25">
      <c r="Z1135">
        <v>1133</v>
      </c>
      <c r="AA1135" t="str">
        <f t="shared" si="241"/>
        <v/>
      </c>
      <c r="AB1135" t="str">
        <f>IFERROR(IF(MATCH($AA1133,$O:$O,0)&gt;0,CONCATENATE("nombre: '",INDEX($P:$P,MATCH($AA1133,$O:$O,0)),"',"),0),"")</f>
        <v/>
      </c>
    </row>
    <row r="1136" spans="26:28" x14ac:dyDescent="0.25">
      <c r="Z1136">
        <v>1134</v>
      </c>
      <c r="AA1136" t="str">
        <f t="shared" si="241"/>
        <v/>
      </c>
      <c r="AB1136" t="str">
        <f>IFERROR(IF(MATCH($AA1133,$O:$O,0)&gt;0,CONCATENATE("descripcion: '",INDEX($Q:$Q,MATCH($AA1133,$O:$O,0)),"',"),0),"")</f>
        <v/>
      </c>
    </row>
    <row r="1137" spans="26:28" x14ac:dyDescent="0.25">
      <c r="Z1137">
        <v>1135</v>
      </c>
      <c r="AA1137" t="str">
        <f t="shared" si="241"/>
        <v/>
      </c>
      <c r="AB1137" t="str">
        <f>IFERROR(IF(MATCH($AA1133,$O:$O,0)&gt;0,CONCATENATE("descripcion_larga: '",INDEX($R:$R,MATCH($AA1133,$O:$O,0)),"',"),0),"")</f>
        <v/>
      </c>
    </row>
    <row r="1138" spans="26:28" x14ac:dyDescent="0.25">
      <c r="Z1138">
        <v>1136</v>
      </c>
      <c r="AA1138" t="str">
        <f t="shared" si="241"/>
        <v/>
      </c>
      <c r="AB1138" t="str">
        <f>IFERROR(IF(MATCH($AA1133,$O:$O,0)&gt;0,CONCATENATE("id_categoria: '",INDEX($U:$U,MATCH($AA1133,$O:$O,0)),"',"),0),"")</f>
        <v/>
      </c>
    </row>
    <row r="1139" spans="26:28" x14ac:dyDescent="0.25">
      <c r="Z1139">
        <v>1137</v>
      </c>
      <c r="AA1139" t="str">
        <f t="shared" si="241"/>
        <v/>
      </c>
      <c r="AB1139" t="str">
        <f>IFERROR(IF(MATCH($AA1133,$O:$O,0)&gt;0,CONCATENATE("id_subcategoria: '",INDEX($V:$V,MATCH($AA1133,$O:$O,0)),"',"),0),"")</f>
        <v/>
      </c>
    </row>
    <row r="1140" spans="26:28" x14ac:dyDescent="0.25">
      <c r="Z1140">
        <v>1138</v>
      </c>
      <c r="AA1140" t="str">
        <f t="shared" si="241"/>
        <v/>
      </c>
      <c r="AB1140" t="str">
        <f>IFERROR(IF(MATCH($AA1133,$O:$O,0)&gt;0,CONCATENATE("precio: ",INDEX($W:$W,MATCH($AA1133,$O:$O,0)),","),0),"")</f>
        <v/>
      </c>
    </row>
    <row r="1141" spans="26:28" x14ac:dyDescent="0.25">
      <c r="Z1141">
        <v>1139</v>
      </c>
      <c r="AA1141" t="str">
        <f t="shared" si="241"/>
        <v/>
      </c>
      <c r="AB1141" t="str">
        <f>IFERROR(IF(MATCH($AA1133,$O:$O,0)&gt;0,CONCATENATE("disponible: ",INDEX($X:$X,MATCH($AA1133,$O:$O,0)),","),0),"")</f>
        <v/>
      </c>
    </row>
    <row r="1142" spans="26:28" x14ac:dyDescent="0.25">
      <c r="Z1142">
        <v>1140</v>
      </c>
      <c r="AA1142" t="str">
        <f t="shared" si="241"/>
        <v/>
      </c>
      <c r="AB1142" t="str">
        <f>IFERROR(IF(MATCH($AA1133,$O:$O,0)&gt;0,"},",0),"")</f>
        <v/>
      </c>
    </row>
    <row r="1143" spans="26:28" x14ac:dyDescent="0.25">
      <c r="Z1143">
        <v>1141</v>
      </c>
      <c r="AA1143">
        <f t="shared" si="241"/>
        <v>115</v>
      </c>
      <c r="AB1143" t="str">
        <f>IFERROR(IF(MATCH($AA1143,$O:$O,0)&gt;0,"{",0),"")</f>
        <v/>
      </c>
    </row>
    <row r="1144" spans="26:28" x14ac:dyDescent="0.25">
      <c r="Z1144">
        <v>1142</v>
      </c>
      <c r="AA1144" t="str">
        <f t="shared" si="241"/>
        <v/>
      </c>
      <c r="AB1144" t="str">
        <f>IFERROR(IF(MATCH($AA1143,$O:$O,0)&gt;0,CONCATENATE("id_articulo: ",$AA1143,","),0),"")</f>
        <v/>
      </c>
    </row>
    <row r="1145" spans="26:28" x14ac:dyDescent="0.25">
      <c r="Z1145">
        <v>1143</v>
      </c>
      <c r="AA1145" t="str">
        <f t="shared" si="241"/>
        <v/>
      </c>
      <c r="AB1145" t="str">
        <f>IFERROR(IF(MATCH($AA1143,$O:$O,0)&gt;0,CONCATENATE("nombre: '",INDEX($P:$P,MATCH($AA1143,$O:$O,0)),"',"),0),"")</f>
        <v/>
      </c>
    </row>
    <row r="1146" spans="26:28" x14ac:dyDescent="0.25">
      <c r="Z1146">
        <v>1144</v>
      </c>
      <c r="AA1146" t="str">
        <f t="shared" si="241"/>
        <v/>
      </c>
      <c r="AB1146" t="str">
        <f>IFERROR(IF(MATCH($AA1143,$O:$O,0)&gt;0,CONCATENATE("descripcion: '",INDEX($Q:$Q,MATCH($AA1143,$O:$O,0)),"',"),0),"")</f>
        <v/>
      </c>
    </row>
    <row r="1147" spans="26:28" x14ac:dyDescent="0.25">
      <c r="Z1147">
        <v>1145</v>
      </c>
      <c r="AA1147" t="str">
        <f t="shared" si="241"/>
        <v/>
      </c>
      <c r="AB1147" t="str">
        <f>IFERROR(IF(MATCH($AA1143,$O:$O,0)&gt;0,CONCATENATE("descripcion_larga: '",INDEX($R:$R,MATCH($AA1143,$O:$O,0)),"',"),0),"")</f>
        <v/>
      </c>
    </row>
    <row r="1148" spans="26:28" x14ac:dyDescent="0.25">
      <c r="Z1148">
        <v>1146</v>
      </c>
      <c r="AA1148" t="str">
        <f t="shared" si="241"/>
        <v/>
      </c>
      <c r="AB1148" t="str">
        <f>IFERROR(IF(MATCH($AA1143,$O:$O,0)&gt;0,CONCATENATE("id_categoria: '",INDEX($U:$U,MATCH($AA1143,$O:$O,0)),"',"),0),"")</f>
        <v/>
      </c>
    </row>
    <row r="1149" spans="26:28" x14ac:dyDescent="0.25">
      <c r="Z1149">
        <v>1147</v>
      </c>
      <c r="AA1149" t="str">
        <f t="shared" si="241"/>
        <v/>
      </c>
      <c r="AB1149" t="str">
        <f>IFERROR(IF(MATCH($AA1143,$O:$O,0)&gt;0,CONCATENATE("id_subcategoria: '",INDEX($V:$V,MATCH($AA1143,$O:$O,0)),"',"),0),"")</f>
        <v/>
      </c>
    </row>
    <row r="1150" spans="26:28" x14ac:dyDescent="0.25">
      <c r="Z1150">
        <v>1148</v>
      </c>
      <c r="AA1150" t="str">
        <f t="shared" si="241"/>
        <v/>
      </c>
      <c r="AB1150" t="str">
        <f>IFERROR(IF(MATCH($AA1143,$O:$O,0)&gt;0,CONCATENATE("precio: ",INDEX($W:$W,MATCH($AA1143,$O:$O,0)),","),0),"")</f>
        <v/>
      </c>
    </row>
    <row r="1151" spans="26:28" x14ac:dyDescent="0.25">
      <c r="Z1151">
        <v>1149</v>
      </c>
      <c r="AA1151" t="str">
        <f t="shared" si="241"/>
        <v/>
      </c>
      <c r="AB1151" t="str">
        <f>IFERROR(IF(MATCH($AA1143,$O:$O,0)&gt;0,CONCATENATE("disponible: ",INDEX($X:$X,MATCH($AA1143,$O:$O,0)),","),0),"")</f>
        <v/>
      </c>
    </row>
    <row r="1152" spans="26:28" x14ac:dyDescent="0.25">
      <c r="Z1152">
        <v>1150</v>
      </c>
      <c r="AA1152" t="str">
        <f t="shared" si="241"/>
        <v/>
      </c>
      <c r="AB1152" t="str">
        <f>IFERROR(IF(MATCH($AA1143,$O:$O,0)&gt;0,"},",0),"")</f>
        <v/>
      </c>
    </row>
    <row r="1153" spans="26:28" x14ac:dyDescent="0.25">
      <c r="Z1153">
        <v>1151</v>
      </c>
      <c r="AA1153">
        <f t="shared" si="241"/>
        <v>116</v>
      </c>
      <c r="AB1153" t="str">
        <f>IFERROR(IF(MATCH($AA1153,$O:$O,0)&gt;0,"{",0),"")</f>
        <v/>
      </c>
    </row>
    <row r="1154" spans="26:28" x14ac:dyDescent="0.25">
      <c r="Z1154">
        <v>1152</v>
      </c>
      <c r="AA1154" t="str">
        <f t="shared" si="241"/>
        <v/>
      </c>
      <c r="AB1154" t="str">
        <f>IFERROR(IF(MATCH($AA1153,$O:$O,0)&gt;0,CONCATENATE("id_articulo: ",$AA1153,","),0),"")</f>
        <v/>
      </c>
    </row>
    <row r="1155" spans="26:28" x14ac:dyDescent="0.25">
      <c r="Z1155">
        <v>1153</v>
      </c>
      <c r="AA1155" t="str">
        <f t="shared" si="241"/>
        <v/>
      </c>
      <c r="AB1155" t="str">
        <f>IFERROR(IF(MATCH($AA1153,$O:$O,0)&gt;0,CONCATENATE("nombre: '",INDEX($P:$P,MATCH($AA1153,$O:$O,0)),"',"),0),"")</f>
        <v/>
      </c>
    </row>
    <row r="1156" spans="26:28" x14ac:dyDescent="0.25">
      <c r="Z1156">
        <v>1154</v>
      </c>
      <c r="AA1156" t="str">
        <f t="shared" si="241"/>
        <v/>
      </c>
      <c r="AB1156" t="str">
        <f>IFERROR(IF(MATCH($AA1153,$O:$O,0)&gt;0,CONCATENATE("descripcion: '",INDEX($Q:$Q,MATCH($AA1153,$O:$O,0)),"',"),0),"")</f>
        <v/>
      </c>
    </row>
    <row r="1157" spans="26:28" x14ac:dyDescent="0.25">
      <c r="Z1157">
        <v>1155</v>
      </c>
      <c r="AA1157" t="str">
        <f t="shared" ref="AA1157:AA1220" si="242">IF(Z1156/10=INT(Z1156/10),Z1156/10+1,"")</f>
        <v/>
      </c>
      <c r="AB1157" t="str">
        <f>IFERROR(IF(MATCH($AA1153,$O:$O,0)&gt;0,CONCATENATE("descripcion_larga: '",INDEX($R:$R,MATCH($AA1153,$O:$O,0)),"',"),0),"")</f>
        <v/>
      </c>
    </row>
    <row r="1158" spans="26:28" x14ac:dyDescent="0.25">
      <c r="Z1158">
        <v>1156</v>
      </c>
      <c r="AA1158" t="str">
        <f t="shared" si="242"/>
        <v/>
      </c>
      <c r="AB1158" t="str">
        <f>IFERROR(IF(MATCH($AA1153,$O:$O,0)&gt;0,CONCATENATE("id_categoria: '",INDEX($U:$U,MATCH($AA1153,$O:$O,0)),"',"),0),"")</f>
        <v/>
      </c>
    </row>
    <row r="1159" spans="26:28" x14ac:dyDescent="0.25">
      <c r="Z1159">
        <v>1157</v>
      </c>
      <c r="AA1159" t="str">
        <f t="shared" si="242"/>
        <v/>
      </c>
      <c r="AB1159" t="str">
        <f>IFERROR(IF(MATCH($AA1153,$O:$O,0)&gt;0,CONCATENATE("id_subcategoria: '",INDEX($V:$V,MATCH($AA1153,$O:$O,0)),"',"),0),"")</f>
        <v/>
      </c>
    </row>
    <row r="1160" spans="26:28" x14ac:dyDescent="0.25">
      <c r="Z1160">
        <v>1158</v>
      </c>
      <c r="AA1160" t="str">
        <f t="shared" si="242"/>
        <v/>
      </c>
      <c r="AB1160" t="str">
        <f>IFERROR(IF(MATCH($AA1153,$O:$O,0)&gt;0,CONCATENATE("precio: ",INDEX($W:$W,MATCH($AA1153,$O:$O,0)),","),0),"")</f>
        <v/>
      </c>
    </row>
    <row r="1161" spans="26:28" x14ac:dyDescent="0.25">
      <c r="Z1161">
        <v>1159</v>
      </c>
      <c r="AA1161" t="str">
        <f t="shared" si="242"/>
        <v/>
      </c>
      <c r="AB1161" t="str">
        <f>IFERROR(IF(MATCH($AA1153,$O:$O,0)&gt;0,CONCATENATE("disponible: ",INDEX($X:$X,MATCH($AA1153,$O:$O,0)),","),0),"")</f>
        <v/>
      </c>
    </row>
    <row r="1162" spans="26:28" x14ac:dyDescent="0.25">
      <c r="Z1162">
        <v>1160</v>
      </c>
      <c r="AA1162" t="str">
        <f t="shared" si="242"/>
        <v/>
      </c>
      <c r="AB1162" t="str">
        <f>IFERROR(IF(MATCH($AA1153,$O:$O,0)&gt;0,"},",0),"")</f>
        <v/>
      </c>
    </row>
    <row r="1163" spans="26:28" x14ac:dyDescent="0.25">
      <c r="Z1163">
        <v>1161</v>
      </c>
      <c r="AA1163">
        <f t="shared" si="242"/>
        <v>117</v>
      </c>
      <c r="AB1163" t="str">
        <f>IFERROR(IF(MATCH($AA1163,$O:$O,0)&gt;0,"{",0),"")</f>
        <v/>
      </c>
    </row>
    <row r="1164" spans="26:28" x14ac:dyDescent="0.25">
      <c r="Z1164">
        <v>1162</v>
      </c>
      <c r="AA1164" t="str">
        <f t="shared" si="242"/>
        <v/>
      </c>
      <c r="AB1164" t="str">
        <f>IFERROR(IF(MATCH($AA1163,$O:$O,0)&gt;0,CONCATENATE("id_articulo: ",$AA1163,","),0),"")</f>
        <v/>
      </c>
    </row>
    <row r="1165" spans="26:28" x14ac:dyDescent="0.25">
      <c r="Z1165">
        <v>1163</v>
      </c>
      <c r="AA1165" t="str">
        <f t="shared" si="242"/>
        <v/>
      </c>
      <c r="AB1165" t="str">
        <f>IFERROR(IF(MATCH($AA1163,$O:$O,0)&gt;0,CONCATENATE("nombre: '",INDEX($P:$P,MATCH($AA1163,$O:$O,0)),"',"),0),"")</f>
        <v/>
      </c>
    </row>
    <row r="1166" spans="26:28" x14ac:dyDescent="0.25">
      <c r="Z1166">
        <v>1164</v>
      </c>
      <c r="AA1166" t="str">
        <f t="shared" si="242"/>
        <v/>
      </c>
      <c r="AB1166" t="str">
        <f>IFERROR(IF(MATCH($AA1163,$O:$O,0)&gt;0,CONCATENATE("descripcion: '",INDEX($Q:$Q,MATCH($AA1163,$O:$O,0)),"',"),0),"")</f>
        <v/>
      </c>
    </row>
    <row r="1167" spans="26:28" x14ac:dyDescent="0.25">
      <c r="Z1167">
        <v>1165</v>
      </c>
      <c r="AA1167" t="str">
        <f t="shared" si="242"/>
        <v/>
      </c>
      <c r="AB1167" t="str">
        <f>IFERROR(IF(MATCH($AA1163,$O:$O,0)&gt;0,CONCATENATE("descripcion_larga: '",INDEX($R:$R,MATCH($AA1163,$O:$O,0)),"',"),0),"")</f>
        <v/>
      </c>
    </row>
    <row r="1168" spans="26:28" x14ac:dyDescent="0.25">
      <c r="Z1168">
        <v>1166</v>
      </c>
      <c r="AA1168" t="str">
        <f t="shared" si="242"/>
        <v/>
      </c>
      <c r="AB1168" t="str">
        <f>IFERROR(IF(MATCH($AA1163,$O:$O,0)&gt;0,CONCATENATE("id_categoria: '",INDEX($U:$U,MATCH($AA1163,$O:$O,0)),"',"),0),"")</f>
        <v/>
      </c>
    </row>
    <row r="1169" spans="26:28" x14ac:dyDescent="0.25">
      <c r="Z1169">
        <v>1167</v>
      </c>
      <c r="AA1169" t="str">
        <f t="shared" si="242"/>
        <v/>
      </c>
      <c r="AB1169" t="str">
        <f>IFERROR(IF(MATCH($AA1163,$O:$O,0)&gt;0,CONCATENATE("id_subcategoria: '",INDEX($V:$V,MATCH($AA1163,$O:$O,0)),"',"),0),"")</f>
        <v/>
      </c>
    </row>
    <row r="1170" spans="26:28" x14ac:dyDescent="0.25">
      <c r="Z1170">
        <v>1168</v>
      </c>
      <c r="AA1170" t="str">
        <f t="shared" si="242"/>
        <v/>
      </c>
      <c r="AB1170" t="str">
        <f>IFERROR(IF(MATCH($AA1163,$O:$O,0)&gt;0,CONCATENATE("precio: ",INDEX($W:$W,MATCH($AA1163,$O:$O,0)),","),0),"")</f>
        <v/>
      </c>
    </row>
    <row r="1171" spans="26:28" x14ac:dyDescent="0.25">
      <c r="Z1171">
        <v>1169</v>
      </c>
      <c r="AA1171" t="str">
        <f t="shared" si="242"/>
        <v/>
      </c>
      <c r="AB1171" t="str">
        <f>IFERROR(IF(MATCH($AA1163,$O:$O,0)&gt;0,CONCATENATE("disponible: ",INDEX($X:$X,MATCH($AA1163,$O:$O,0)),","),0),"")</f>
        <v/>
      </c>
    </row>
    <row r="1172" spans="26:28" x14ac:dyDescent="0.25">
      <c r="Z1172">
        <v>1170</v>
      </c>
      <c r="AA1172" t="str">
        <f t="shared" si="242"/>
        <v/>
      </c>
      <c r="AB1172" t="str">
        <f>IFERROR(IF(MATCH($AA1163,$O:$O,0)&gt;0,"},",0),"")</f>
        <v/>
      </c>
    </row>
    <row r="1173" spans="26:28" x14ac:dyDescent="0.25">
      <c r="Z1173">
        <v>1171</v>
      </c>
      <c r="AA1173">
        <f t="shared" si="242"/>
        <v>118</v>
      </c>
      <c r="AB1173" t="str">
        <f>IFERROR(IF(MATCH($AA1173,$O:$O,0)&gt;0,"{",0),"")</f>
        <v/>
      </c>
    </row>
    <row r="1174" spans="26:28" x14ac:dyDescent="0.25">
      <c r="Z1174">
        <v>1172</v>
      </c>
      <c r="AA1174" t="str">
        <f t="shared" si="242"/>
        <v/>
      </c>
      <c r="AB1174" t="str">
        <f>IFERROR(IF(MATCH($AA1173,$O:$O,0)&gt;0,CONCATENATE("id_articulo: ",$AA1173,","),0),"")</f>
        <v/>
      </c>
    </row>
    <row r="1175" spans="26:28" x14ac:dyDescent="0.25">
      <c r="Z1175">
        <v>1173</v>
      </c>
      <c r="AA1175" t="str">
        <f t="shared" si="242"/>
        <v/>
      </c>
      <c r="AB1175" t="str">
        <f>IFERROR(IF(MATCH($AA1173,$O:$O,0)&gt;0,CONCATENATE("nombre: '",INDEX($P:$P,MATCH($AA1173,$O:$O,0)),"',"),0),"")</f>
        <v/>
      </c>
    </row>
    <row r="1176" spans="26:28" x14ac:dyDescent="0.25">
      <c r="Z1176">
        <v>1174</v>
      </c>
      <c r="AA1176" t="str">
        <f t="shared" si="242"/>
        <v/>
      </c>
      <c r="AB1176" t="str">
        <f>IFERROR(IF(MATCH($AA1173,$O:$O,0)&gt;0,CONCATENATE("descripcion: '",INDEX($Q:$Q,MATCH($AA1173,$O:$O,0)),"',"),0),"")</f>
        <v/>
      </c>
    </row>
    <row r="1177" spans="26:28" x14ac:dyDescent="0.25">
      <c r="Z1177">
        <v>1175</v>
      </c>
      <c r="AA1177" t="str">
        <f t="shared" si="242"/>
        <v/>
      </c>
      <c r="AB1177" t="str">
        <f>IFERROR(IF(MATCH($AA1173,$O:$O,0)&gt;0,CONCATENATE("descripcion_larga: '",INDEX($R:$R,MATCH($AA1173,$O:$O,0)),"',"),0),"")</f>
        <v/>
      </c>
    </row>
    <row r="1178" spans="26:28" x14ac:dyDescent="0.25">
      <c r="Z1178">
        <v>1176</v>
      </c>
      <c r="AA1178" t="str">
        <f t="shared" si="242"/>
        <v/>
      </c>
      <c r="AB1178" t="str">
        <f>IFERROR(IF(MATCH($AA1173,$O:$O,0)&gt;0,CONCATENATE("id_categoria: '",INDEX($U:$U,MATCH($AA1173,$O:$O,0)),"',"),0),"")</f>
        <v/>
      </c>
    </row>
    <row r="1179" spans="26:28" x14ac:dyDescent="0.25">
      <c r="Z1179">
        <v>1177</v>
      </c>
      <c r="AA1179" t="str">
        <f t="shared" si="242"/>
        <v/>
      </c>
      <c r="AB1179" t="str">
        <f>IFERROR(IF(MATCH($AA1173,$O:$O,0)&gt;0,CONCATENATE("id_subcategoria: '",INDEX($V:$V,MATCH($AA1173,$O:$O,0)),"',"),0),"")</f>
        <v/>
      </c>
    </row>
    <row r="1180" spans="26:28" x14ac:dyDescent="0.25">
      <c r="Z1180">
        <v>1178</v>
      </c>
      <c r="AA1180" t="str">
        <f t="shared" si="242"/>
        <v/>
      </c>
      <c r="AB1180" t="str">
        <f>IFERROR(IF(MATCH($AA1173,$O:$O,0)&gt;0,CONCATENATE("precio: ",INDEX($W:$W,MATCH($AA1173,$O:$O,0)),","),0),"")</f>
        <v/>
      </c>
    </row>
    <row r="1181" spans="26:28" x14ac:dyDescent="0.25">
      <c r="Z1181">
        <v>1179</v>
      </c>
      <c r="AA1181" t="str">
        <f t="shared" si="242"/>
        <v/>
      </c>
      <c r="AB1181" t="str">
        <f>IFERROR(IF(MATCH($AA1173,$O:$O,0)&gt;0,CONCATENATE("disponible: ",INDEX($X:$X,MATCH($AA1173,$O:$O,0)),","),0),"")</f>
        <v/>
      </c>
    </row>
    <row r="1182" spans="26:28" x14ac:dyDescent="0.25">
      <c r="Z1182">
        <v>1180</v>
      </c>
      <c r="AA1182" t="str">
        <f t="shared" si="242"/>
        <v/>
      </c>
      <c r="AB1182" t="str">
        <f>IFERROR(IF(MATCH($AA1173,$O:$O,0)&gt;0,"},",0),"")</f>
        <v/>
      </c>
    </row>
    <row r="1183" spans="26:28" x14ac:dyDescent="0.25">
      <c r="Z1183">
        <v>1181</v>
      </c>
      <c r="AA1183">
        <f t="shared" si="242"/>
        <v>119</v>
      </c>
      <c r="AB1183" t="str">
        <f>IFERROR(IF(MATCH($AA1183,$O:$O,0)&gt;0,"{",0),"")</f>
        <v/>
      </c>
    </row>
    <row r="1184" spans="26:28" x14ac:dyDescent="0.25">
      <c r="Z1184">
        <v>1182</v>
      </c>
      <c r="AA1184" t="str">
        <f t="shared" si="242"/>
        <v/>
      </c>
      <c r="AB1184" t="str">
        <f>IFERROR(IF(MATCH($AA1183,$O:$O,0)&gt;0,CONCATENATE("id_articulo: ",$AA1183,","),0),"")</f>
        <v/>
      </c>
    </row>
    <row r="1185" spans="26:28" x14ac:dyDescent="0.25">
      <c r="Z1185">
        <v>1183</v>
      </c>
      <c r="AA1185" t="str">
        <f t="shared" si="242"/>
        <v/>
      </c>
      <c r="AB1185" t="str">
        <f>IFERROR(IF(MATCH($AA1183,$O:$O,0)&gt;0,CONCATENATE("nombre: '",INDEX($P:$P,MATCH($AA1183,$O:$O,0)),"',"),0),"")</f>
        <v/>
      </c>
    </row>
    <row r="1186" spans="26:28" x14ac:dyDescent="0.25">
      <c r="Z1186">
        <v>1184</v>
      </c>
      <c r="AA1186" t="str">
        <f t="shared" si="242"/>
        <v/>
      </c>
      <c r="AB1186" t="str">
        <f>IFERROR(IF(MATCH($AA1183,$O:$O,0)&gt;0,CONCATENATE("descripcion: '",INDEX($Q:$Q,MATCH($AA1183,$O:$O,0)),"',"),0),"")</f>
        <v/>
      </c>
    </row>
    <row r="1187" spans="26:28" x14ac:dyDescent="0.25">
      <c r="Z1187">
        <v>1185</v>
      </c>
      <c r="AA1187" t="str">
        <f t="shared" si="242"/>
        <v/>
      </c>
      <c r="AB1187" t="str">
        <f>IFERROR(IF(MATCH($AA1183,$O:$O,0)&gt;0,CONCATENATE("descripcion_larga: '",INDEX($R:$R,MATCH($AA1183,$O:$O,0)),"',"),0),"")</f>
        <v/>
      </c>
    </row>
    <row r="1188" spans="26:28" x14ac:dyDescent="0.25">
      <c r="Z1188">
        <v>1186</v>
      </c>
      <c r="AA1188" t="str">
        <f t="shared" si="242"/>
        <v/>
      </c>
      <c r="AB1188" t="str">
        <f>IFERROR(IF(MATCH($AA1183,$O:$O,0)&gt;0,CONCATENATE("id_categoria: '",INDEX($U:$U,MATCH($AA1183,$O:$O,0)),"',"),0),"")</f>
        <v/>
      </c>
    </row>
    <row r="1189" spans="26:28" x14ac:dyDescent="0.25">
      <c r="Z1189">
        <v>1187</v>
      </c>
      <c r="AA1189" t="str">
        <f t="shared" si="242"/>
        <v/>
      </c>
      <c r="AB1189" t="str">
        <f>IFERROR(IF(MATCH($AA1183,$O:$O,0)&gt;0,CONCATENATE("id_subcategoria: '",INDEX($V:$V,MATCH($AA1183,$O:$O,0)),"',"),0),"")</f>
        <v/>
      </c>
    </row>
    <row r="1190" spans="26:28" x14ac:dyDescent="0.25">
      <c r="Z1190">
        <v>1188</v>
      </c>
      <c r="AA1190" t="str">
        <f t="shared" si="242"/>
        <v/>
      </c>
      <c r="AB1190" t="str">
        <f>IFERROR(IF(MATCH($AA1183,$O:$O,0)&gt;0,CONCATENATE("precio: ",INDEX($W:$W,MATCH($AA1183,$O:$O,0)),","),0),"")</f>
        <v/>
      </c>
    </row>
    <row r="1191" spans="26:28" x14ac:dyDescent="0.25">
      <c r="Z1191">
        <v>1189</v>
      </c>
      <c r="AA1191" t="str">
        <f t="shared" si="242"/>
        <v/>
      </c>
      <c r="AB1191" t="str">
        <f>IFERROR(IF(MATCH($AA1183,$O:$O,0)&gt;0,CONCATENATE("disponible: ",INDEX($X:$X,MATCH($AA1183,$O:$O,0)),","),0),"")</f>
        <v/>
      </c>
    </row>
    <row r="1192" spans="26:28" x14ac:dyDescent="0.25">
      <c r="Z1192">
        <v>1190</v>
      </c>
      <c r="AA1192" t="str">
        <f t="shared" si="242"/>
        <v/>
      </c>
      <c r="AB1192" t="str">
        <f>IFERROR(IF(MATCH($AA1183,$O:$O,0)&gt;0,"},",0),"")</f>
        <v/>
      </c>
    </row>
    <row r="1193" spans="26:28" x14ac:dyDescent="0.25">
      <c r="Z1193">
        <v>1191</v>
      </c>
      <c r="AA1193">
        <f t="shared" si="242"/>
        <v>120</v>
      </c>
      <c r="AB1193" t="str">
        <f>IFERROR(IF(MATCH($AA1193,$O:$O,0)&gt;0,"{",0),"")</f>
        <v/>
      </c>
    </row>
    <row r="1194" spans="26:28" x14ac:dyDescent="0.25">
      <c r="Z1194">
        <v>1192</v>
      </c>
      <c r="AA1194" t="str">
        <f t="shared" si="242"/>
        <v/>
      </c>
      <c r="AB1194" t="str">
        <f>IFERROR(IF(MATCH($AA1193,$O:$O,0)&gt;0,CONCATENATE("id_articulo: ",$AA1193,","),0),"")</f>
        <v/>
      </c>
    </row>
    <row r="1195" spans="26:28" x14ac:dyDescent="0.25">
      <c r="Z1195">
        <v>1193</v>
      </c>
      <c r="AA1195" t="str">
        <f t="shared" si="242"/>
        <v/>
      </c>
      <c r="AB1195" t="str">
        <f>IFERROR(IF(MATCH($AA1193,$O:$O,0)&gt;0,CONCATENATE("nombre: '",INDEX($P:$P,MATCH($AA1193,$O:$O,0)),"',"),0),"")</f>
        <v/>
      </c>
    </row>
    <row r="1196" spans="26:28" x14ac:dyDescent="0.25">
      <c r="Z1196">
        <v>1194</v>
      </c>
      <c r="AA1196" t="str">
        <f t="shared" si="242"/>
        <v/>
      </c>
      <c r="AB1196" t="str">
        <f>IFERROR(IF(MATCH($AA1193,$O:$O,0)&gt;0,CONCATENATE("descripcion: '",INDEX($Q:$Q,MATCH($AA1193,$O:$O,0)),"',"),0),"")</f>
        <v/>
      </c>
    </row>
    <row r="1197" spans="26:28" x14ac:dyDescent="0.25">
      <c r="Z1197">
        <v>1195</v>
      </c>
      <c r="AA1197" t="str">
        <f t="shared" si="242"/>
        <v/>
      </c>
      <c r="AB1197" t="str">
        <f>IFERROR(IF(MATCH($AA1193,$O:$O,0)&gt;0,CONCATENATE("descripcion_larga: '",INDEX($R:$R,MATCH($AA1193,$O:$O,0)),"',"),0),"")</f>
        <v/>
      </c>
    </row>
    <row r="1198" spans="26:28" x14ac:dyDescent="0.25">
      <c r="Z1198">
        <v>1196</v>
      </c>
      <c r="AA1198" t="str">
        <f t="shared" si="242"/>
        <v/>
      </c>
      <c r="AB1198" t="str">
        <f>IFERROR(IF(MATCH($AA1193,$O:$O,0)&gt;0,CONCATENATE("id_categoria: '",INDEX($U:$U,MATCH($AA1193,$O:$O,0)),"',"),0),"")</f>
        <v/>
      </c>
    </row>
    <row r="1199" spans="26:28" x14ac:dyDescent="0.25">
      <c r="Z1199">
        <v>1197</v>
      </c>
      <c r="AA1199" t="str">
        <f t="shared" si="242"/>
        <v/>
      </c>
      <c r="AB1199" t="str">
        <f>IFERROR(IF(MATCH($AA1193,$O:$O,0)&gt;0,CONCATENATE("id_subcategoria: '",INDEX($V:$V,MATCH($AA1193,$O:$O,0)),"',"),0),"")</f>
        <v/>
      </c>
    </row>
    <row r="1200" spans="26:28" x14ac:dyDescent="0.25">
      <c r="Z1200">
        <v>1198</v>
      </c>
      <c r="AA1200" t="str">
        <f t="shared" si="242"/>
        <v/>
      </c>
      <c r="AB1200" t="str">
        <f>IFERROR(IF(MATCH($AA1193,$O:$O,0)&gt;0,CONCATENATE("precio: ",INDEX($W:$W,MATCH($AA1193,$O:$O,0)),","),0),"")</f>
        <v/>
      </c>
    </row>
    <row r="1201" spans="26:28" x14ac:dyDescent="0.25">
      <c r="Z1201">
        <v>1199</v>
      </c>
      <c r="AA1201" t="str">
        <f t="shared" si="242"/>
        <v/>
      </c>
      <c r="AB1201" t="str">
        <f>IFERROR(IF(MATCH($AA1193,$O:$O,0)&gt;0,CONCATENATE("disponible: ",INDEX($X:$X,MATCH($AA1193,$O:$O,0)),","),0),"")</f>
        <v/>
      </c>
    </row>
    <row r="1202" spans="26:28" x14ac:dyDescent="0.25">
      <c r="Z1202">
        <v>1200</v>
      </c>
      <c r="AA1202" t="str">
        <f t="shared" si="242"/>
        <v/>
      </c>
      <c r="AB1202" t="str">
        <f>IFERROR(IF(MATCH($AA1193,$O:$O,0)&gt;0,"},",0),"")</f>
        <v/>
      </c>
    </row>
    <row r="1203" spans="26:28" x14ac:dyDescent="0.25">
      <c r="Z1203">
        <v>1201</v>
      </c>
      <c r="AA1203">
        <f t="shared" si="242"/>
        <v>121</v>
      </c>
      <c r="AB1203" t="str">
        <f>IFERROR(IF(MATCH($AA1203,$O:$O,0)&gt;0,"{",0),"")</f>
        <v/>
      </c>
    </row>
    <row r="1204" spans="26:28" x14ac:dyDescent="0.25">
      <c r="Z1204">
        <v>1202</v>
      </c>
      <c r="AA1204" t="str">
        <f t="shared" si="242"/>
        <v/>
      </c>
      <c r="AB1204" t="str">
        <f>IFERROR(IF(MATCH($AA1203,$O:$O,0)&gt;0,CONCATENATE("id_articulo: ",$AA1203,","),0),"")</f>
        <v/>
      </c>
    </row>
    <row r="1205" spans="26:28" x14ac:dyDescent="0.25">
      <c r="Z1205">
        <v>1203</v>
      </c>
      <c r="AA1205" t="str">
        <f t="shared" si="242"/>
        <v/>
      </c>
      <c r="AB1205" t="str">
        <f>IFERROR(IF(MATCH($AA1203,$O:$O,0)&gt;0,CONCATENATE("nombre: '",INDEX($P:$P,MATCH($AA1203,$O:$O,0)),"',"),0),"")</f>
        <v/>
      </c>
    </row>
    <row r="1206" spans="26:28" x14ac:dyDescent="0.25">
      <c r="Z1206">
        <v>1204</v>
      </c>
      <c r="AA1206" t="str">
        <f t="shared" si="242"/>
        <v/>
      </c>
      <c r="AB1206" t="str">
        <f>IFERROR(IF(MATCH($AA1203,$O:$O,0)&gt;0,CONCATENATE("descripcion: '",INDEX($Q:$Q,MATCH($AA1203,$O:$O,0)),"',"),0),"")</f>
        <v/>
      </c>
    </row>
    <row r="1207" spans="26:28" x14ac:dyDescent="0.25">
      <c r="Z1207">
        <v>1205</v>
      </c>
      <c r="AA1207" t="str">
        <f t="shared" si="242"/>
        <v/>
      </c>
      <c r="AB1207" t="str">
        <f>IFERROR(IF(MATCH($AA1203,$O:$O,0)&gt;0,CONCATENATE("descripcion_larga: '",INDEX($R:$R,MATCH($AA1203,$O:$O,0)),"',"),0),"")</f>
        <v/>
      </c>
    </row>
    <row r="1208" spans="26:28" x14ac:dyDescent="0.25">
      <c r="Z1208">
        <v>1206</v>
      </c>
      <c r="AA1208" t="str">
        <f t="shared" si="242"/>
        <v/>
      </c>
      <c r="AB1208" t="str">
        <f>IFERROR(IF(MATCH($AA1203,$O:$O,0)&gt;0,CONCATENATE("id_categoria: '",INDEX($U:$U,MATCH($AA1203,$O:$O,0)),"',"),0),"")</f>
        <v/>
      </c>
    </row>
    <row r="1209" spans="26:28" x14ac:dyDescent="0.25">
      <c r="Z1209">
        <v>1207</v>
      </c>
      <c r="AA1209" t="str">
        <f t="shared" si="242"/>
        <v/>
      </c>
      <c r="AB1209" t="str">
        <f>IFERROR(IF(MATCH($AA1203,$O:$O,0)&gt;0,CONCATENATE("id_subcategoria: '",INDEX($V:$V,MATCH($AA1203,$O:$O,0)),"',"),0),"")</f>
        <v/>
      </c>
    </row>
    <row r="1210" spans="26:28" x14ac:dyDescent="0.25">
      <c r="Z1210">
        <v>1208</v>
      </c>
      <c r="AA1210" t="str">
        <f t="shared" si="242"/>
        <v/>
      </c>
      <c r="AB1210" t="str">
        <f>IFERROR(IF(MATCH($AA1203,$O:$O,0)&gt;0,CONCATENATE("precio: ",INDEX($W:$W,MATCH($AA1203,$O:$O,0)),","),0),"")</f>
        <v/>
      </c>
    </row>
    <row r="1211" spans="26:28" x14ac:dyDescent="0.25">
      <c r="Z1211">
        <v>1209</v>
      </c>
      <c r="AA1211" t="str">
        <f t="shared" si="242"/>
        <v/>
      </c>
      <c r="AB1211" t="str">
        <f>IFERROR(IF(MATCH($AA1203,$O:$O,0)&gt;0,CONCATENATE("disponible: ",INDEX($X:$X,MATCH($AA1203,$O:$O,0)),","),0),"")</f>
        <v/>
      </c>
    </row>
    <row r="1212" spans="26:28" x14ac:dyDescent="0.25">
      <c r="Z1212">
        <v>1210</v>
      </c>
      <c r="AA1212" t="str">
        <f t="shared" si="242"/>
        <v/>
      </c>
      <c r="AB1212" t="str">
        <f>IFERROR(IF(MATCH($AA1203,$O:$O,0)&gt;0,"},",0),"")</f>
        <v/>
      </c>
    </row>
    <row r="1213" spans="26:28" x14ac:dyDescent="0.25">
      <c r="Z1213">
        <v>1211</v>
      </c>
      <c r="AA1213">
        <f t="shared" si="242"/>
        <v>122</v>
      </c>
      <c r="AB1213" t="str">
        <f>IFERROR(IF(MATCH($AA1213,$O:$O,0)&gt;0,"{",0),"")</f>
        <v/>
      </c>
    </row>
    <row r="1214" spans="26:28" x14ac:dyDescent="0.25">
      <c r="Z1214">
        <v>1212</v>
      </c>
      <c r="AA1214" t="str">
        <f t="shared" si="242"/>
        <v/>
      </c>
      <c r="AB1214" t="str">
        <f>IFERROR(IF(MATCH($AA1213,$O:$O,0)&gt;0,CONCATENATE("id_articulo: ",$AA1213,","),0),"")</f>
        <v/>
      </c>
    </row>
    <row r="1215" spans="26:28" x14ac:dyDescent="0.25">
      <c r="Z1215">
        <v>1213</v>
      </c>
      <c r="AA1215" t="str">
        <f t="shared" si="242"/>
        <v/>
      </c>
      <c r="AB1215" t="str">
        <f>IFERROR(IF(MATCH($AA1213,$O:$O,0)&gt;0,CONCATENATE("nombre: '",INDEX($P:$P,MATCH($AA1213,$O:$O,0)),"',"),0),"")</f>
        <v/>
      </c>
    </row>
    <row r="1216" spans="26:28" x14ac:dyDescent="0.25">
      <c r="Z1216">
        <v>1214</v>
      </c>
      <c r="AA1216" t="str">
        <f t="shared" si="242"/>
        <v/>
      </c>
      <c r="AB1216" t="str">
        <f>IFERROR(IF(MATCH($AA1213,$O:$O,0)&gt;0,CONCATENATE("descripcion: '",INDEX($Q:$Q,MATCH($AA1213,$O:$O,0)),"',"),0),"")</f>
        <v/>
      </c>
    </row>
    <row r="1217" spans="26:28" x14ac:dyDescent="0.25">
      <c r="Z1217">
        <v>1215</v>
      </c>
      <c r="AA1217" t="str">
        <f t="shared" si="242"/>
        <v/>
      </c>
      <c r="AB1217" t="str">
        <f>IFERROR(IF(MATCH($AA1213,$O:$O,0)&gt;0,CONCATENATE("descripcion_larga: '",INDEX($R:$R,MATCH($AA1213,$O:$O,0)),"',"),0),"")</f>
        <v/>
      </c>
    </row>
    <row r="1218" spans="26:28" x14ac:dyDescent="0.25">
      <c r="Z1218">
        <v>1216</v>
      </c>
      <c r="AA1218" t="str">
        <f t="shared" si="242"/>
        <v/>
      </c>
      <c r="AB1218" t="str">
        <f>IFERROR(IF(MATCH($AA1213,$O:$O,0)&gt;0,CONCATENATE("id_categoria: '",INDEX($U:$U,MATCH($AA1213,$O:$O,0)),"',"),0),"")</f>
        <v/>
      </c>
    </row>
    <row r="1219" spans="26:28" x14ac:dyDescent="0.25">
      <c r="Z1219">
        <v>1217</v>
      </c>
      <c r="AA1219" t="str">
        <f t="shared" si="242"/>
        <v/>
      </c>
      <c r="AB1219" t="str">
        <f>IFERROR(IF(MATCH($AA1213,$O:$O,0)&gt;0,CONCATENATE("id_subcategoria: '",INDEX($V:$V,MATCH($AA1213,$O:$O,0)),"',"),0),"")</f>
        <v/>
      </c>
    </row>
    <row r="1220" spans="26:28" x14ac:dyDescent="0.25">
      <c r="Z1220">
        <v>1218</v>
      </c>
      <c r="AA1220" t="str">
        <f t="shared" si="242"/>
        <v/>
      </c>
      <c r="AB1220" t="str">
        <f>IFERROR(IF(MATCH($AA1213,$O:$O,0)&gt;0,CONCATENATE("precio: ",INDEX($W:$W,MATCH($AA1213,$O:$O,0)),","),0),"")</f>
        <v/>
      </c>
    </row>
    <row r="1221" spans="26:28" x14ac:dyDescent="0.25">
      <c r="Z1221">
        <v>1219</v>
      </c>
      <c r="AA1221" t="str">
        <f t="shared" ref="AA1221:AA1284" si="243">IF(Z1220/10=INT(Z1220/10),Z1220/10+1,"")</f>
        <v/>
      </c>
      <c r="AB1221" t="str">
        <f>IFERROR(IF(MATCH($AA1213,$O:$O,0)&gt;0,CONCATENATE("disponible: ",INDEX($X:$X,MATCH($AA1213,$O:$O,0)),","),0),"")</f>
        <v/>
      </c>
    </row>
    <row r="1222" spans="26:28" x14ac:dyDescent="0.25">
      <c r="Z1222">
        <v>1220</v>
      </c>
      <c r="AA1222" t="str">
        <f t="shared" si="243"/>
        <v/>
      </c>
      <c r="AB1222" t="str">
        <f>IFERROR(IF(MATCH($AA1213,$O:$O,0)&gt;0,"},",0),"")</f>
        <v/>
      </c>
    </row>
    <row r="1223" spans="26:28" x14ac:dyDescent="0.25">
      <c r="Z1223">
        <v>1221</v>
      </c>
      <c r="AA1223">
        <f t="shared" si="243"/>
        <v>123</v>
      </c>
      <c r="AB1223" t="str">
        <f>IFERROR(IF(MATCH($AA1223,$O:$O,0)&gt;0,"{",0),"")</f>
        <v/>
      </c>
    </row>
    <row r="1224" spans="26:28" x14ac:dyDescent="0.25">
      <c r="Z1224">
        <v>1222</v>
      </c>
      <c r="AA1224" t="str">
        <f t="shared" si="243"/>
        <v/>
      </c>
      <c r="AB1224" t="str">
        <f>IFERROR(IF(MATCH($AA1223,$O:$O,0)&gt;0,CONCATENATE("id_articulo: ",$AA1223,","),0),"")</f>
        <v/>
      </c>
    </row>
    <row r="1225" spans="26:28" x14ac:dyDescent="0.25">
      <c r="Z1225">
        <v>1223</v>
      </c>
      <c r="AA1225" t="str">
        <f t="shared" si="243"/>
        <v/>
      </c>
      <c r="AB1225" t="str">
        <f>IFERROR(IF(MATCH($AA1223,$O:$O,0)&gt;0,CONCATENATE("nombre: '",INDEX($P:$P,MATCH($AA1223,$O:$O,0)),"',"),0),"")</f>
        <v/>
      </c>
    </row>
    <row r="1226" spans="26:28" x14ac:dyDescent="0.25">
      <c r="Z1226">
        <v>1224</v>
      </c>
      <c r="AA1226" t="str">
        <f t="shared" si="243"/>
        <v/>
      </c>
      <c r="AB1226" t="str">
        <f>IFERROR(IF(MATCH($AA1223,$O:$O,0)&gt;0,CONCATENATE("descripcion: '",INDEX($Q:$Q,MATCH($AA1223,$O:$O,0)),"',"),0),"")</f>
        <v/>
      </c>
    </row>
    <row r="1227" spans="26:28" x14ac:dyDescent="0.25">
      <c r="Z1227">
        <v>1225</v>
      </c>
      <c r="AA1227" t="str">
        <f t="shared" si="243"/>
        <v/>
      </c>
      <c r="AB1227" t="str">
        <f>IFERROR(IF(MATCH($AA1223,$O:$O,0)&gt;0,CONCATENATE("descripcion_larga: '",INDEX($R:$R,MATCH($AA1223,$O:$O,0)),"',"),0),"")</f>
        <v/>
      </c>
    </row>
    <row r="1228" spans="26:28" x14ac:dyDescent="0.25">
      <c r="Z1228">
        <v>1226</v>
      </c>
      <c r="AA1228" t="str">
        <f t="shared" si="243"/>
        <v/>
      </c>
      <c r="AB1228" t="str">
        <f>IFERROR(IF(MATCH($AA1223,$O:$O,0)&gt;0,CONCATENATE("id_categoria: '",INDEX($U:$U,MATCH($AA1223,$O:$O,0)),"',"),0),"")</f>
        <v/>
      </c>
    </row>
    <row r="1229" spans="26:28" x14ac:dyDescent="0.25">
      <c r="Z1229">
        <v>1227</v>
      </c>
      <c r="AA1229" t="str">
        <f t="shared" si="243"/>
        <v/>
      </c>
      <c r="AB1229" t="str">
        <f>IFERROR(IF(MATCH($AA1223,$O:$O,0)&gt;0,CONCATENATE("id_subcategoria: '",INDEX($V:$V,MATCH($AA1223,$O:$O,0)),"',"),0),"")</f>
        <v/>
      </c>
    </row>
    <row r="1230" spans="26:28" x14ac:dyDescent="0.25">
      <c r="Z1230">
        <v>1228</v>
      </c>
      <c r="AA1230" t="str">
        <f t="shared" si="243"/>
        <v/>
      </c>
      <c r="AB1230" t="str">
        <f>IFERROR(IF(MATCH($AA1223,$O:$O,0)&gt;0,CONCATENATE("precio: ",INDEX($W:$W,MATCH($AA1223,$O:$O,0)),","),0),"")</f>
        <v/>
      </c>
    </row>
    <row r="1231" spans="26:28" x14ac:dyDescent="0.25">
      <c r="Z1231">
        <v>1229</v>
      </c>
      <c r="AA1231" t="str">
        <f t="shared" si="243"/>
        <v/>
      </c>
      <c r="AB1231" t="str">
        <f>IFERROR(IF(MATCH($AA1223,$O:$O,0)&gt;0,CONCATENATE("disponible: ",INDEX($X:$X,MATCH($AA1223,$O:$O,0)),","),0),"")</f>
        <v/>
      </c>
    </row>
    <row r="1232" spans="26:28" x14ac:dyDescent="0.25">
      <c r="Z1232">
        <v>1230</v>
      </c>
      <c r="AA1232" t="str">
        <f t="shared" si="243"/>
        <v/>
      </c>
      <c r="AB1232" t="str">
        <f>IFERROR(IF(MATCH($AA1223,$O:$O,0)&gt;0,"},",0),"")</f>
        <v/>
      </c>
    </row>
    <row r="1233" spans="26:28" x14ac:dyDescent="0.25">
      <c r="Z1233">
        <v>1231</v>
      </c>
      <c r="AA1233">
        <f t="shared" si="243"/>
        <v>124</v>
      </c>
      <c r="AB1233" t="str">
        <f>IFERROR(IF(MATCH($AA1233,$O:$O,0)&gt;0,"{",0),"")</f>
        <v/>
      </c>
    </row>
    <row r="1234" spans="26:28" x14ac:dyDescent="0.25">
      <c r="Z1234">
        <v>1232</v>
      </c>
      <c r="AA1234" t="str">
        <f t="shared" si="243"/>
        <v/>
      </c>
      <c r="AB1234" t="str">
        <f>IFERROR(IF(MATCH($AA1233,$O:$O,0)&gt;0,CONCATENATE("id_articulo: ",$AA1233,","),0),"")</f>
        <v/>
      </c>
    </row>
    <row r="1235" spans="26:28" x14ac:dyDescent="0.25">
      <c r="Z1235">
        <v>1233</v>
      </c>
      <c r="AA1235" t="str">
        <f t="shared" si="243"/>
        <v/>
      </c>
      <c r="AB1235" t="str">
        <f>IFERROR(IF(MATCH($AA1233,$O:$O,0)&gt;0,CONCATENATE("nombre: '",INDEX($P:$P,MATCH($AA1233,$O:$O,0)),"',"),0),"")</f>
        <v/>
      </c>
    </row>
    <row r="1236" spans="26:28" x14ac:dyDescent="0.25">
      <c r="Z1236">
        <v>1234</v>
      </c>
      <c r="AA1236" t="str">
        <f t="shared" si="243"/>
        <v/>
      </c>
      <c r="AB1236" t="str">
        <f>IFERROR(IF(MATCH($AA1233,$O:$O,0)&gt;0,CONCATENATE("descripcion: '",INDEX($Q:$Q,MATCH($AA1233,$O:$O,0)),"',"),0),"")</f>
        <v/>
      </c>
    </row>
    <row r="1237" spans="26:28" x14ac:dyDescent="0.25">
      <c r="Z1237">
        <v>1235</v>
      </c>
      <c r="AA1237" t="str">
        <f t="shared" si="243"/>
        <v/>
      </c>
      <c r="AB1237" t="str">
        <f>IFERROR(IF(MATCH($AA1233,$O:$O,0)&gt;0,CONCATENATE("descripcion_larga: '",INDEX($R:$R,MATCH($AA1233,$O:$O,0)),"',"),0),"")</f>
        <v/>
      </c>
    </row>
    <row r="1238" spans="26:28" x14ac:dyDescent="0.25">
      <c r="Z1238">
        <v>1236</v>
      </c>
      <c r="AA1238" t="str">
        <f t="shared" si="243"/>
        <v/>
      </c>
      <c r="AB1238" t="str">
        <f>IFERROR(IF(MATCH($AA1233,$O:$O,0)&gt;0,CONCATENATE("id_categoria: '",INDEX($U:$U,MATCH($AA1233,$O:$O,0)),"',"),0),"")</f>
        <v/>
      </c>
    </row>
    <row r="1239" spans="26:28" x14ac:dyDescent="0.25">
      <c r="Z1239">
        <v>1237</v>
      </c>
      <c r="AA1239" t="str">
        <f t="shared" si="243"/>
        <v/>
      </c>
      <c r="AB1239" t="str">
        <f>IFERROR(IF(MATCH($AA1233,$O:$O,0)&gt;0,CONCATENATE("id_subcategoria: '",INDEX($V:$V,MATCH($AA1233,$O:$O,0)),"',"),0),"")</f>
        <v/>
      </c>
    </row>
    <row r="1240" spans="26:28" x14ac:dyDescent="0.25">
      <c r="Z1240">
        <v>1238</v>
      </c>
      <c r="AA1240" t="str">
        <f t="shared" si="243"/>
        <v/>
      </c>
      <c r="AB1240" t="str">
        <f>IFERROR(IF(MATCH($AA1233,$O:$O,0)&gt;0,CONCATENATE("precio: ",INDEX($W:$W,MATCH($AA1233,$O:$O,0)),","),0),"")</f>
        <v/>
      </c>
    </row>
    <row r="1241" spans="26:28" x14ac:dyDescent="0.25">
      <c r="Z1241">
        <v>1239</v>
      </c>
      <c r="AA1241" t="str">
        <f t="shared" si="243"/>
        <v/>
      </c>
      <c r="AB1241" t="str">
        <f>IFERROR(IF(MATCH($AA1233,$O:$O,0)&gt;0,CONCATENATE("disponible: ",INDEX($X:$X,MATCH($AA1233,$O:$O,0)),","),0),"")</f>
        <v/>
      </c>
    </row>
    <row r="1242" spans="26:28" x14ac:dyDescent="0.25">
      <c r="Z1242">
        <v>1240</v>
      </c>
      <c r="AA1242" t="str">
        <f t="shared" si="243"/>
        <v/>
      </c>
      <c r="AB1242" t="str">
        <f>IFERROR(IF(MATCH($AA1233,$O:$O,0)&gt;0,"},",0),"")</f>
        <v/>
      </c>
    </row>
    <row r="1243" spans="26:28" x14ac:dyDescent="0.25">
      <c r="Z1243">
        <v>1241</v>
      </c>
      <c r="AA1243">
        <f t="shared" si="243"/>
        <v>125</v>
      </c>
      <c r="AB1243" t="str">
        <f>IFERROR(IF(MATCH($AA1243,$O:$O,0)&gt;0,"{",0),"")</f>
        <v/>
      </c>
    </row>
    <row r="1244" spans="26:28" x14ac:dyDescent="0.25">
      <c r="Z1244">
        <v>1242</v>
      </c>
      <c r="AA1244" t="str">
        <f t="shared" si="243"/>
        <v/>
      </c>
      <c r="AB1244" t="str">
        <f>IFERROR(IF(MATCH($AA1243,$O:$O,0)&gt;0,CONCATENATE("id_articulo: ",$AA1243,","),0),"")</f>
        <v/>
      </c>
    </row>
    <row r="1245" spans="26:28" x14ac:dyDescent="0.25">
      <c r="Z1245">
        <v>1243</v>
      </c>
      <c r="AA1245" t="str">
        <f t="shared" si="243"/>
        <v/>
      </c>
      <c r="AB1245" t="str">
        <f>IFERROR(IF(MATCH($AA1243,$O:$O,0)&gt;0,CONCATENATE("nombre: '",INDEX($P:$P,MATCH($AA1243,$O:$O,0)),"',"),0),"")</f>
        <v/>
      </c>
    </row>
    <row r="1246" spans="26:28" x14ac:dyDescent="0.25">
      <c r="Z1246">
        <v>1244</v>
      </c>
      <c r="AA1246" t="str">
        <f t="shared" si="243"/>
        <v/>
      </c>
      <c r="AB1246" t="str">
        <f>IFERROR(IF(MATCH($AA1243,$O:$O,0)&gt;0,CONCATENATE("descripcion: '",INDEX($Q:$Q,MATCH($AA1243,$O:$O,0)),"',"),0),"")</f>
        <v/>
      </c>
    </row>
    <row r="1247" spans="26:28" x14ac:dyDescent="0.25">
      <c r="Z1247">
        <v>1245</v>
      </c>
      <c r="AA1247" t="str">
        <f t="shared" si="243"/>
        <v/>
      </c>
      <c r="AB1247" t="str">
        <f>IFERROR(IF(MATCH($AA1243,$O:$O,0)&gt;0,CONCATENATE("descripcion_larga: '",INDEX($R:$R,MATCH($AA1243,$O:$O,0)),"',"),0),"")</f>
        <v/>
      </c>
    </row>
    <row r="1248" spans="26:28" x14ac:dyDescent="0.25">
      <c r="Z1248">
        <v>1246</v>
      </c>
      <c r="AA1248" t="str">
        <f t="shared" si="243"/>
        <v/>
      </c>
      <c r="AB1248" t="str">
        <f>IFERROR(IF(MATCH($AA1243,$O:$O,0)&gt;0,CONCATENATE("id_categoria: '",INDEX($U:$U,MATCH($AA1243,$O:$O,0)),"',"),0),"")</f>
        <v/>
      </c>
    </row>
    <row r="1249" spans="26:28" x14ac:dyDescent="0.25">
      <c r="Z1249">
        <v>1247</v>
      </c>
      <c r="AA1249" t="str">
        <f t="shared" si="243"/>
        <v/>
      </c>
      <c r="AB1249" t="str">
        <f>IFERROR(IF(MATCH($AA1243,$O:$O,0)&gt;0,CONCATENATE("id_subcategoria: '",INDEX($V:$V,MATCH($AA1243,$O:$O,0)),"',"),0),"")</f>
        <v/>
      </c>
    </row>
    <row r="1250" spans="26:28" x14ac:dyDescent="0.25">
      <c r="Z1250">
        <v>1248</v>
      </c>
      <c r="AA1250" t="str">
        <f t="shared" si="243"/>
        <v/>
      </c>
      <c r="AB1250" t="str">
        <f>IFERROR(IF(MATCH($AA1243,$O:$O,0)&gt;0,CONCATENATE("precio: ",INDEX($W:$W,MATCH($AA1243,$O:$O,0)),","),0),"")</f>
        <v/>
      </c>
    </row>
    <row r="1251" spans="26:28" x14ac:dyDescent="0.25">
      <c r="Z1251">
        <v>1249</v>
      </c>
      <c r="AA1251" t="str">
        <f t="shared" si="243"/>
        <v/>
      </c>
      <c r="AB1251" t="str">
        <f>IFERROR(IF(MATCH($AA1243,$O:$O,0)&gt;0,CONCATENATE("disponible: ",INDEX($X:$X,MATCH($AA1243,$O:$O,0)),","),0),"")</f>
        <v/>
      </c>
    </row>
    <row r="1252" spans="26:28" x14ac:dyDescent="0.25">
      <c r="Z1252">
        <v>1250</v>
      </c>
      <c r="AA1252" t="str">
        <f t="shared" si="243"/>
        <v/>
      </c>
      <c r="AB1252" t="str">
        <f>IFERROR(IF(MATCH($AA1243,$O:$O,0)&gt;0,"},",0),"")</f>
        <v/>
      </c>
    </row>
    <row r="1253" spans="26:28" x14ac:dyDescent="0.25">
      <c r="Z1253">
        <v>1251</v>
      </c>
      <c r="AA1253">
        <f t="shared" si="243"/>
        <v>126</v>
      </c>
      <c r="AB1253" t="str">
        <f>IFERROR(IF(MATCH($AA1253,$O:$O,0)&gt;0,"{",0),"")</f>
        <v/>
      </c>
    </row>
    <row r="1254" spans="26:28" x14ac:dyDescent="0.25">
      <c r="Z1254">
        <v>1252</v>
      </c>
      <c r="AA1254" t="str">
        <f t="shared" si="243"/>
        <v/>
      </c>
      <c r="AB1254" t="str">
        <f>IFERROR(IF(MATCH($AA1253,$O:$O,0)&gt;0,CONCATENATE("id_articulo: ",$AA1253,","),0),"")</f>
        <v/>
      </c>
    </row>
    <row r="1255" spans="26:28" x14ac:dyDescent="0.25">
      <c r="Z1255">
        <v>1253</v>
      </c>
      <c r="AA1255" t="str">
        <f t="shared" si="243"/>
        <v/>
      </c>
      <c r="AB1255" t="str">
        <f>IFERROR(IF(MATCH($AA1253,$O:$O,0)&gt;0,CONCATENATE("nombre: '",INDEX($P:$P,MATCH($AA1253,$O:$O,0)),"',"),0),"")</f>
        <v/>
      </c>
    </row>
    <row r="1256" spans="26:28" x14ac:dyDescent="0.25">
      <c r="Z1256">
        <v>1254</v>
      </c>
      <c r="AA1256" t="str">
        <f t="shared" si="243"/>
        <v/>
      </c>
      <c r="AB1256" t="str">
        <f>IFERROR(IF(MATCH($AA1253,$O:$O,0)&gt;0,CONCATENATE("descripcion: '",INDEX($Q:$Q,MATCH($AA1253,$O:$O,0)),"',"),0),"")</f>
        <v/>
      </c>
    </row>
    <row r="1257" spans="26:28" x14ac:dyDescent="0.25">
      <c r="Z1257">
        <v>1255</v>
      </c>
      <c r="AA1257" t="str">
        <f t="shared" si="243"/>
        <v/>
      </c>
      <c r="AB1257" t="str">
        <f>IFERROR(IF(MATCH($AA1253,$O:$O,0)&gt;0,CONCATENATE("descripcion_larga: '",INDEX($R:$R,MATCH($AA1253,$O:$O,0)),"',"),0),"")</f>
        <v/>
      </c>
    </row>
    <row r="1258" spans="26:28" x14ac:dyDescent="0.25">
      <c r="Z1258">
        <v>1256</v>
      </c>
      <c r="AA1258" t="str">
        <f t="shared" si="243"/>
        <v/>
      </c>
      <c r="AB1258" t="str">
        <f>IFERROR(IF(MATCH($AA1253,$O:$O,0)&gt;0,CONCATENATE("id_categoria: '",INDEX($U:$U,MATCH($AA1253,$O:$O,0)),"',"),0),"")</f>
        <v/>
      </c>
    </row>
    <row r="1259" spans="26:28" x14ac:dyDescent="0.25">
      <c r="Z1259">
        <v>1257</v>
      </c>
      <c r="AA1259" t="str">
        <f t="shared" si="243"/>
        <v/>
      </c>
      <c r="AB1259" t="str">
        <f>IFERROR(IF(MATCH($AA1253,$O:$O,0)&gt;0,CONCATENATE("id_subcategoria: '",INDEX($V:$V,MATCH($AA1253,$O:$O,0)),"',"),0),"")</f>
        <v/>
      </c>
    </row>
    <row r="1260" spans="26:28" x14ac:dyDescent="0.25">
      <c r="Z1260">
        <v>1258</v>
      </c>
      <c r="AA1260" t="str">
        <f t="shared" si="243"/>
        <v/>
      </c>
      <c r="AB1260" t="str">
        <f>IFERROR(IF(MATCH($AA1253,$O:$O,0)&gt;0,CONCATENATE("precio: ",INDEX($W:$W,MATCH($AA1253,$O:$O,0)),","),0),"")</f>
        <v/>
      </c>
    </row>
    <row r="1261" spans="26:28" x14ac:dyDescent="0.25">
      <c r="Z1261">
        <v>1259</v>
      </c>
      <c r="AA1261" t="str">
        <f t="shared" si="243"/>
        <v/>
      </c>
      <c r="AB1261" t="str">
        <f>IFERROR(IF(MATCH($AA1253,$O:$O,0)&gt;0,CONCATENATE("disponible: ",INDEX($X:$X,MATCH($AA1253,$O:$O,0)),","),0),"")</f>
        <v/>
      </c>
    </row>
    <row r="1262" spans="26:28" x14ac:dyDescent="0.25">
      <c r="Z1262">
        <v>1260</v>
      </c>
      <c r="AA1262" t="str">
        <f t="shared" si="243"/>
        <v/>
      </c>
      <c r="AB1262" t="str">
        <f>IFERROR(IF(MATCH($AA1253,$O:$O,0)&gt;0,"},",0),"")</f>
        <v/>
      </c>
    </row>
    <row r="1263" spans="26:28" x14ac:dyDescent="0.25">
      <c r="Z1263">
        <v>1261</v>
      </c>
      <c r="AA1263">
        <f t="shared" si="243"/>
        <v>127</v>
      </c>
      <c r="AB1263" t="str">
        <f>IFERROR(IF(MATCH($AA1263,$O:$O,0)&gt;0,"{",0),"")</f>
        <v/>
      </c>
    </row>
    <row r="1264" spans="26:28" x14ac:dyDescent="0.25">
      <c r="Z1264">
        <v>1262</v>
      </c>
      <c r="AA1264" t="str">
        <f t="shared" si="243"/>
        <v/>
      </c>
      <c r="AB1264" t="str">
        <f>IFERROR(IF(MATCH($AA1263,$O:$O,0)&gt;0,CONCATENATE("id_articulo: ",$AA1263,","),0),"")</f>
        <v/>
      </c>
    </row>
    <row r="1265" spans="26:28" x14ac:dyDescent="0.25">
      <c r="Z1265">
        <v>1263</v>
      </c>
      <c r="AA1265" t="str">
        <f t="shared" si="243"/>
        <v/>
      </c>
      <c r="AB1265" t="str">
        <f>IFERROR(IF(MATCH($AA1263,$O:$O,0)&gt;0,CONCATENATE("nombre: '",INDEX($P:$P,MATCH($AA1263,$O:$O,0)),"',"),0),"")</f>
        <v/>
      </c>
    </row>
    <row r="1266" spans="26:28" x14ac:dyDescent="0.25">
      <c r="Z1266">
        <v>1264</v>
      </c>
      <c r="AA1266" t="str">
        <f t="shared" si="243"/>
        <v/>
      </c>
      <c r="AB1266" t="str">
        <f>IFERROR(IF(MATCH($AA1263,$O:$O,0)&gt;0,CONCATENATE("descripcion: '",INDEX($Q:$Q,MATCH($AA1263,$O:$O,0)),"',"),0),"")</f>
        <v/>
      </c>
    </row>
    <row r="1267" spans="26:28" x14ac:dyDescent="0.25">
      <c r="Z1267">
        <v>1265</v>
      </c>
      <c r="AA1267" t="str">
        <f t="shared" si="243"/>
        <v/>
      </c>
      <c r="AB1267" t="str">
        <f>IFERROR(IF(MATCH($AA1263,$O:$O,0)&gt;0,CONCATENATE("descripcion_larga: '",INDEX($R:$R,MATCH($AA1263,$O:$O,0)),"',"),0),"")</f>
        <v/>
      </c>
    </row>
    <row r="1268" spans="26:28" x14ac:dyDescent="0.25">
      <c r="Z1268">
        <v>1266</v>
      </c>
      <c r="AA1268" t="str">
        <f t="shared" si="243"/>
        <v/>
      </c>
      <c r="AB1268" t="str">
        <f>IFERROR(IF(MATCH($AA1263,$O:$O,0)&gt;0,CONCATENATE("id_categoria: '",INDEX($U:$U,MATCH($AA1263,$O:$O,0)),"',"),0),"")</f>
        <v/>
      </c>
    </row>
    <row r="1269" spans="26:28" x14ac:dyDescent="0.25">
      <c r="Z1269">
        <v>1267</v>
      </c>
      <c r="AA1269" t="str">
        <f t="shared" si="243"/>
        <v/>
      </c>
      <c r="AB1269" t="str">
        <f>IFERROR(IF(MATCH($AA1263,$O:$O,0)&gt;0,CONCATENATE("id_subcategoria: '",INDEX($V:$V,MATCH($AA1263,$O:$O,0)),"',"),0),"")</f>
        <v/>
      </c>
    </row>
    <row r="1270" spans="26:28" x14ac:dyDescent="0.25">
      <c r="Z1270">
        <v>1268</v>
      </c>
      <c r="AA1270" t="str">
        <f t="shared" si="243"/>
        <v/>
      </c>
      <c r="AB1270" t="str">
        <f>IFERROR(IF(MATCH($AA1263,$O:$O,0)&gt;0,CONCATENATE("precio: ",INDEX($W:$W,MATCH($AA1263,$O:$O,0)),","),0),"")</f>
        <v/>
      </c>
    </row>
    <row r="1271" spans="26:28" x14ac:dyDescent="0.25">
      <c r="Z1271">
        <v>1269</v>
      </c>
      <c r="AA1271" t="str">
        <f t="shared" si="243"/>
        <v/>
      </c>
      <c r="AB1271" t="str">
        <f>IFERROR(IF(MATCH($AA1263,$O:$O,0)&gt;0,CONCATENATE("disponible: ",INDEX($X:$X,MATCH($AA1263,$O:$O,0)),","),0),"")</f>
        <v/>
      </c>
    </row>
    <row r="1272" spans="26:28" x14ac:dyDescent="0.25">
      <c r="Z1272">
        <v>1270</v>
      </c>
      <c r="AA1272" t="str">
        <f t="shared" si="243"/>
        <v/>
      </c>
      <c r="AB1272" t="str">
        <f>IFERROR(IF(MATCH($AA1263,$O:$O,0)&gt;0,"},",0),"")</f>
        <v/>
      </c>
    </row>
    <row r="1273" spans="26:28" x14ac:dyDescent="0.25">
      <c r="Z1273">
        <v>1271</v>
      </c>
      <c r="AA1273">
        <f t="shared" si="243"/>
        <v>128</v>
      </c>
      <c r="AB1273" t="str">
        <f>IFERROR(IF(MATCH($AA1273,$O:$O,0)&gt;0,"{",0),"")</f>
        <v/>
      </c>
    </row>
    <row r="1274" spans="26:28" x14ac:dyDescent="0.25">
      <c r="Z1274">
        <v>1272</v>
      </c>
      <c r="AA1274" t="str">
        <f t="shared" si="243"/>
        <v/>
      </c>
      <c r="AB1274" t="str">
        <f>IFERROR(IF(MATCH($AA1273,$O:$O,0)&gt;0,CONCATENATE("id_articulo: ",$AA1273,","),0),"")</f>
        <v/>
      </c>
    </row>
    <row r="1275" spans="26:28" x14ac:dyDescent="0.25">
      <c r="Z1275">
        <v>1273</v>
      </c>
      <c r="AA1275" t="str">
        <f t="shared" si="243"/>
        <v/>
      </c>
      <c r="AB1275" t="str">
        <f>IFERROR(IF(MATCH($AA1273,$O:$O,0)&gt;0,CONCATENATE("nombre: '",INDEX($P:$P,MATCH($AA1273,$O:$O,0)),"',"),0),"")</f>
        <v/>
      </c>
    </row>
    <row r="1276" spans="26:28" x14ac:dyDescent="0.25">
      <c r="Z1276">
        <v>1274</v>
      </c>
      <c r="AA1276" t="str">
        <f t="shared" si="243"/>
        <v/>
      </c>
      <c r="AB1276" t="str">
        <f>IFERROR(IF(MATCH($AA1273,$O:$O,0)&gt;0,CONCATENATE("descripcion: '",INDEX($Q:$Q,MATCH($AA1273,$O:$O,0)),"',"),0),"")</f>
        <v/>
      </c>
    </row>
    <row r="1277" spans="26:28" x14ac:dyDescent="0.25">
      <c r="Z1277">
        <v>1275</v>
      </c>
      <c r="AA1277" t="str">
        <f t="shared" si="243"/>
        <v/>
      </c>
      <c r="AB1277" t="str">
        <f>IFERROR(IF(MATCH($AA1273,$O:$O,0)&gt;0,CONCATENATE("descripcion_larga: '",INDEX($R:$R,MATCH($AA1273,$O:$O,0)),"',"),0),"")</f>
        <v/>
      </c>
    </row>
    <row r="1278" spans="26:28" x14ac:dyDescent="0.25">
      <c r="Z1278">
        <v>1276</v>
      </c>
      <c r="AA1278" t="str">
        <f t="shared" si="243"/>
        <v/>
      </c>
      <c r="AB1278" t="str">
        <f>IFERROR(IF(MATCH($AA1273,$O:$O,0)&gt;0,CONCATENATE("id_categoria: '",INDEX($U:$U,MATCH($AA1273,$O:$O,0)),"',"),0),"")</f>
        <v/>
      </c>
    </row>
    <row r="1279" spans="26:28" x14ac:dyDescent="0.25">
      <c r="Z1279">
        <v>1277</v>
      </c>
      <c r="AA1279" t="str">
        <f t="shared" si="243"/>
        <v/>
      </c>
      <c r="AB1279" t="str">
        <f>IFERROR(IF(MATCH($AA1273,$O:$O,0)&gt;0,CONCATENATE("id_subcategoria: '",INDEX($V:$V,MATCH($AA1273,$O:$O,0)),"',"),0),"")</f>
        <v/>
      </c>
    </row>
    <row r="1280" spans="26:28" x14ac:dyDescent="0.25">
      <c r="Z1280">
        <v>1278</v>
      </c>
      <c r="AA1280" t="str">
        <f t="shared" si="243"/>
        <v/>
      </c>
      <c r="AB1280" t="str">
        <f>IFERROR(IF(MATCH($AA1273,$O:$O,0)&gt;0,CONCATENATE("precio: ",INDEX($W:$W,MATCH($AA1273,$O:$O,0)),","),0),"")</f>
        <v/>
      </c>
    </row>
    <row r="1281" spans="26:28" x14ac:dyDescent="0.25">
      <c r="Z1281">
        <v>1279</v>
      </c>
      <c r="AA1281" t="str">
        <f t="shared" si="243"/>
        <v/>
      </c>
      <c r="AB1281" t="str">
        <f>IFERROR(IF(MATCH($AA1273,$O:$O,0)&gt;0,CONCATENATE("disponible: ",INDEX($X:$X,MATCH($AA1273,$O:$O,0)),","),0),"")</f>
        <v/>
      </c>
    </row>
    <row r="1282" spans="26:28" x14ac:dyDescent="0.25">
      <c r="Z1282">
        <v>1280</v>
      </c>
      <c r="AA1282" t="str">
        <f t="shared" si="243"/>
        <v/>
      </c>
      <c r="AB1282" t="str">
        <f>IFERROR(IF(MATCH($AA1273,$O:$O,0)&gt;0,"},",0),"")</f>
        <v/>
      </c>
    </row>
    <row r="1283" spans="26:28" x14ac:dyDescent="0.25">
      <c r="Z1283">
        <v>1281</v>
      </c>
      <c r="AA1283">
        <f t="shared" si="243"/>
        <v>129</v>
      </c>
      <c r="AB1283" t="str">
        <f>IFERROR(IF(MATCH($AA1283,$O:$O,0)&gt;0,"{",0),"")</f>
        <v/>
      </c>
    </row>
    <row r="1284" spans="26:28" x14ac:dyDescent="0.25">
      <c r="Z1284">
        <v>1282</v>
      </c>
      <c r="AA1284" t="str">
        <f t="shared" si="243"/>
        <v/>
      </c>
      <c r="AB1284" t="str">
        <f>IFERROR(IF(MATCH($AA1283,$O:$O,0)&gt;0,CONCATENATE("id_articulo: ",$AA1283,","),0),"")</f>
        <v/>
      </c>
    </row>
    <row r="1285" spans="26:28" x14ac:dyDescent="0.25">
      <c r="Z1285">
        <v>1283</v>
      </c>
      <c r="AA1285" t="str">
        <f t="shared" ref="AA1285:AA1348" si="244">IF(Z1284/10=INT(Z1284/10),Z1284/10+1,"")</f>
        <v/>
      </c>
      <c r="AB1285" t="str">
        <f>IFERROR(IF(MATCH($AA1283,$O:$O,0)&gt;0,CONCATENATE("nombre: '",INDEX($P:$P,MATCH($AA1283,$O:$O,0)),"',"),0),"")</f>
        <v/>
      </c>
    </row>
    <row r="1286" spans="26:28" x14ac:dyDescent="0.25">
      <c r="Z1286">
        <v>1284</v>
      </c>
      <c r="AA1286" t="str">
        <f t="shared" si="244"/>
        <v/>
      </c>
      <c r="AB1286" t="str">
        <f>IFERROR(IF(MATCH($AA1283,$O:$O,0)&gt;0,CONCATENATE("descripcion: '",INDEX($Q:$Q,MATCH($AA1283,$O:$O,0)),"',"),0),"")</f>
        <v/>
      </c>
    </row>
    <row r="1287" spans="26:28" x14ac:dyDescent="0.25">
      <c r="Z1287">
        <v>1285</v>
      </c>
      <c r="AA1287" t="str">
        <f t="shared" si="244"/>
        <v/>
      </c>
      <c r="AB1287" t="str">
        <f>IFERROR(IF(MATCH($AA1283,$O:$O,0)&gt;0,CONCATENATE("descripcion_larga: '",INDEX($R:$R,MATCH($AA1283,$O:$O,0)),"',"),0),"")</f>
        <v/>
      </c>
    </row>
    <row r="1288" spans="26:28" x14ac:dyDescent="0.25">
      <c r="Z1288">
        <v>1286</v>
      </c>
      <c r="AA1288" t="str">
        <f t="shared" si="244"/>
        <v/>
      </c>
      <c r="AB1288" t="str">
        <f>IFERROR(IF(MATCH($AA1283,$O:$O,0)&gt;0,CONCATENATE("id_categoria: '",INDEX($U:$U,MATCH($AA1283,$O:$O,0)),"',"),0),"")</f>
        <v/>
      </c>
    </row>
    <row r="1289" spans="26:28" x14ac:dyDescent="0.25">
      <c r="Z1289">
        <v>1287</v>
      </c>
      <c r="AA1289" t="str">
        <f t="shared" si="244"/>
        <v/>
      </c>
      <c r="AB1289" t="str">
        <f>IFERROR(IF(MATCH($AA1283,$O:$O,0)&gt;0,CONCATENATE("id_subcategoria: '",INDEX($V:$V,MATCH($AA1283,$O:$O,0)),"',"),0),"")</f>
        <v/>
      </c>
    </row>
    <row r="1290" spans="26:28" x14ac:dyDescent="0.25">
      <c r="Z1290">
        <v>1288</v>
      </c>
      <c r="AA1290" t="str">
        <f t="shared" si="244"/>
        <v/>
      </c>
      <c r="AB1290" t="str">
        <f>IFERROR(IF(MATCH($AA1283,$O:$O,0)&gt;0,CONCATENATE("precio: ",INDEX($W:$W,MATCH($AA1283,$O:$O,0)),","),0),"")</f>
        <v/>
      </c>
    </row>
    <row r="1291" spans="26:28" x14ac:dyDescent="0.25">
      <c r="Z1291">
        <v>1289</v>
      </c>
      <c r="AA1291" t="str">
        <f t="shared" si="244"/>
        <v/>
      </c>
      <c r="AB1291" t="str">
        <f>IFERROR(IF(MATCH($AA1283,$O:$O,0)&gt;0,CONCATENATE("disponible: ",INDEX($X:$X,MATCH($AA1283,$O:$O,0)),","),0),"")</f>
        <v/>
      </c>
    </row>
    <row r="1292" spans="26:28" x14ac:dyDescent="0.25">
      <c r="Z1292">
        <v>1290</v>
      </c>
      <c r="AA1292" t="str">
        <f t="shared" si="244"/>
        <v/>
      </c>
      <c r="AB1292" t="str">
        <f>IFERROR(IF(MATCH($AA1283,$O:$O,0)&gt;0,"},",0),"")</f>
        <v/>
      </c>
    </row>
    <row r="1293" spans="26:28" x14ac:dyDescent="0.25">
      <c r="Z1293">
        <v>1291</v>
      </c>
      <c r="AA1293">
        <f t="shared" si="244"/>
        <v>130</v>
      </c>
      <c r="AB1293" t="str">
        <f>IFERROR(IF(MATCH($AA1293,$O:$O,0)&gt;0,"{",0),"")</f>
        <v/>
      </c>
    </row>
    <row r="1294" spans="26:28" x14ac:dyDescent="0.25">
      <c r="Z1294">
        <v>1292</v>
      </c>
      <c r="AA1294" t="str">
        <f t="shared" si="244"/>
        <v/>
      </c>
      <c r="AB1294" t="str">
        <f>IFERROR(IF(MATCH($AA1293,$O:$O,0)&gt;0,CONCATENATE("id_articulo: ",$AA1293,","),0),"")</f>
        <v/>
      </c>
    </row>
    <row r="1295" spans="26:28" x14ac:dyDescent="0.25">
      <c r="Z1295">
        <v>1293</v>
      </c>
      <c r="AA1295" t="str">
        <f t="shared" si="244"/>
        <v/>
      </c>
      <c r="AB1295" t="str">
        <f>IFERROR(IF(MATCH($AA1293,$O:$O,0)&gt;0,CONCATENATE("nombre: '",INDEX($P:$P,MATCH($AA1293,$O:$O,0)),"',"),0),"")</f>
        <v/>
      </c>
    </row>
    <row r="1296" spans="26:28" x14ac:dyDescent="0.25">
      <c r="Z1296">
        <v>1294</v>
      </c>
      <c r="AA1296" t="str">
        <f t="shared" si="244"/>
        <v/>
      </c>
      <c r="AB1296" t="str">
        <f>IFERROR(IF(MATCH($AA1293,$O:$O,0)&gt;0,CONCATENATE("descripcion: '",INDEX($Q:$Q,MATCH($AA1293,$O:$O,0)),"',"),0),"")</f>
        <v/>
      </c>
    </row>
    <row r="1297" spans="26:28" x14ac:dyDescent="0.25">
      <c r="Z1297">
        <v>1295</v>
      </c>
      <c r="AA1297" t="str">
        <f t="shared" si="244"/>
        <v/>
      </c>
      <c r="AB1297" t="str">
        <f>IFERROR(IF(MATCH($AA1293,$O:$O,0)&gt;0,CONCATENATE("descripcion_larga: '",INDEX($R:$R,MATCH($AA1293,$O:$O,0)),"',"),0),"")</f>
        <v/>
      </c>
    </row>
    <row r="1298" spans="26:28" x14ac:dyDescent="0.25">
      <c r="Z1298">
        <v>1296</v>
      </c>
      <c r="AA1298" t="str">
        <f t="shared" si="244"/>
        <v/>
      </c>
      <c r="AB1298" t="str">
        <f>IFERROR(IF(MATCH($AA1293,$O:$O,0)&gt;0,CONCATENATE("id_categoria: '",INDEX($U:$U,MATCH($AA1293,$O:$O,0)),"',"),0),"")</f>
        <v/>
      </c>
    </row>
    <row r="1299" spans="26:28" x14ac:dyDescent="0.25">
      <c r="Z1299">
        <v>1297</v>
      </c>
      <c r="AA1299" t="str">
        <f t="shared" si="244"/>
        <v/>
      </c>
      <c r="AB1299" t="str">
        <f>IFERROR(IF(MATCH($AA1293,$O:$O,0)&gt;0,CONCATENATE("id_subcategoria: '",INDEX($V:$V,MATCH($AA1293,$O:$O,0)),"',"),0),"")</f>
        <v/>
      </c>
    </row>
    <row r="1300" spans="26:28" x14ac:dyDescent="0.25">
      <c r="Z1300">
        <v>1298</v>
      </c>
      <c r="AA1300" t="str">
        <f t="shared" si="244"/>
        <v/>
      </c>
      <c r="AB1300" t="str">
        <f>IFERROR(IF(MATCH($AA1293,$O:$O,0)&gt;0,CONCATENATE("precio: ",INDEX($W:$W,MATCH($AA1293,$O:$O,0)),","),0),"")</f>
        <v/>
      </c>
    </row>
    <row r="1301" spans="26:28" x14ac:dyDescent="0.25">
      <c r="Z1301">
        <v>1299</v>
      </c>
      <c r="AA1301" t="str">
        <f t="shared" si="244"/>
        <v/>
      </c>
      <c r="AB1301" t="str">
        <f>IFERROR(IF(MATCH($AA1293,$O:$O,0)&gt;0,CONCATENATE("disponible: ",INDEX($X:$X,MATCH($AA1293,$O:$O,0)),","),0),"")</f>
        <v/>
      </c>
    </row>
    <row r="1302" spans="26:28" x14ac:dyDescent="0.25">
      <c r="Z1302">
        <v>1300</v>
      </c>
      <c r="AA1302" t="str">
        <f t="shared" si="244"/>
        <v/>
      </c>
      <c r="AB1302" t="str">
        <f>IFERROR(IF(MATCH($AA1293,$O:$O,0)&gt;0,"},",0),"")</f>
        <v/>
      </c>
    </row>
    <row r="1303" spans="26:28" x14ac:dyDescent="0.25">
      <c r="Z1303">
        <v>1301</v>
      </c>
      <c r="AA1303">
        <f t="shared" si="244"/>
        <v>131</v>
      </c>
      <c r="AB1303" t="str">
        <f>IFERROR(IF(MATCH($AA1303,$O:$O,0)&gt;0,"{",0),"")</f>
        <v/>
      </c>
    </row>
    <row r="1304" spans="26:28" x14ac:dyDescent="0.25">
      <c r="Z1304">
        <v>1302</v>
      </c>
      <c r="AA1304" t="str">
        <f t="shared" si="244"/>
        <v/>
      </c>
      <c r="AB1304" t="str">
        <f>IFERROR(IF(MATCH($AA1303,$O:$O,0)&gt;0,CONCATENATE("id_articulo: ",$AA1303,","),0),"")</f>
        <v/>
      </c>
    </row>
    <row r="1305" spans="26:28" x14ac:dyDescent="0.25">
      <c r="Z1305">
        <v>1303</v>
      </c>
      <c r="AA1305" t="str">
        <f t="shared" si="244"/>
        <v/>
      </c>
      <c r="AB1305" t="str">
        <f>IFERROR(IF(MATCH($AA1303,$O:$O,0)&gt;0,CONCATENATE("nombre: '",INDEX($P:$P,MATCH($AA1303,$O:$O,0)),"',"),0),"")</f>
        <v/>
      </c>
    </row>
    <row r="1306" spans="26:28" x14ac:dyDescent="0.25">
      <c r="Z1306">
        <v>1304</v>
      </c>
      <c r="AA1306" t="str">
        <f t="shared" si="244"/>
        <v/>
      </c>
      <c r="AB1306" t="str">
        <f>IFERROR(IF(MATCH($AA1303,$O:$O,0)&gt;0,CONCATENATE("descripcion: '",INDEX($Q:$Q,MATCH($AA1303,$O:$O,0)),"',"),0),"")</f>
        <v/>
      </c>
    </row>
    <row r="1307" spans="26:28" x14ac:dyDescent="0.25">
      <c r="Z1307">
        <v>1305</v>
      </c>
      <c r="AA1307" t="str">
        <f t="shared" si="244"/>
        <v/>
      </c>
      <c r="AB1307" t="str">
        <f>IFERROR(IF(MATCH($AA1303,$O:$O,0)&gt;0,CONCATENATE("descripcion_larga: '",INDEX($R:$R,MATCH($AA1303,$O:$O,0)),"',"),0),"")</f>
        <v/>
      </c>
    </row>
    <row r="1308" spans="26:28" x14ac:dyDescent="0.25">
      <c r="Z1308">
        <v>1306</v>
      </c>
      <c r="AA1308" t="str">
        <f t="shared" si="244"/>
        <v/>
      </c>
      <c r="AB1308" t="str">
        <f>IFERROR(IF(MATCH($AA1303,$O:$O,0)&gt;0,CONCATENATE("id_categoria: '",INDEX($U:$U,MATCH($AA1303,$O:$O,0)),"',"),0),"")</f>
        <v/>
      </c>
    </row>
    <row r="1309" spans="26:28" x14ac:dyDescent="0.25">
      <c r="Z1309">
        <v>1307</v>
      </c>
      <c r="AA1309" t="str">
        <f t="shared" si="244"/>
        <v/>
      </c>
      <c r="AB1309" t="str">
        <f>IFERROR(IF(MATCH($AA1303,$O:$O,0)&gt;0,CONCATENATE("id_subcategoria: '",INDEX($V:$V,MATCH($AA1303,$O:$O,0)),"',"),0),"")</f>
        <v/>
      </c>
    </row>
    <row r="1310" spans="26:28" x14ac:dyDescent="0.25">
      <c r="Z1310">
        <v>1308</v>
      </c>
      <c r="AA1310" t="str">
        <f t="shared" si="244"/>
        <v/>
      </c>
      <c r="AB1310" t="str">
        <f>IFERROR(IF(MATCH($AA1303,$O:$O,0)&gt;0,CONCATENATE("precio: ",INDEX($W:$W,MATCH($AA1303,$O:$O,0)),","),0),"")</f>
        <v/>
      </c>
    </row>
    <row r="1311" spans="26:28" x14ac:dyDescent="0.25">
      <c r="Z1311">
        <v>1309</v>
      </c>
      <c r="AA1311" t="str">
        <f t="shared" si="244"/>
        <v/>
      </c>
      <c r="AB1311" t="str">
        <f>IFERROR(IF(MATCH($AA1303,$O:$O,0)&gt;0,CONCATENATE("disponible: ",INDEX($X:$X,MATCH($AA1303,$O:$O,0)),","),0),"")</f>
        <v/>
      </c>
    </row>
    <row r="1312" spans="26:28" x14ac:dyDescent="0.25">
      <c r="Z1312">
        <v>1310</v>
      </c>
      <c r="AA1312" t="str">
        <f t="shared" si="244"/>
        <v/>
      </c>
      <c r="AB1312" t="str">
        <f>IFERROR(IF(MATCH($AA1303,$O:$O,0)&gt;0,"},",0),"")</f>
        <v/>
      </c>
    </row>
    <row r="1313" spans="26:28" x14ac:dyDescent="0.25">
      <c r="Z1313">
        <v>1311</v>
      </c>
      <c r="AA1313">
        <f t="shared" si="244"/>
        <v>132</v>
      </c>
      <c r="AB1313" t="str">
        <f>IFERROR(IF(MATCH($AA1313,$O:$O,0)&gt;0,"{",0),"")</f>
        <v/>
      </c>
    </row>
    <row r="1314" spans="26:28" x14ac:dyDescent="0.25">
      <c r="Z1314">
        <v>1312</v>
      </c>
      <c r="AA1314" t="str">
        <f t="shared" si="244"/>
        <v/>
      </c>
      <c r="AB1314" t="str">
        <f>IFERROR(IF(MATCH($AA1313,$O:$O,0)&gt;0,CONCATENATE("id_articulo: ",$AA1313,","),0),"")</f>
        <v/>
      </c>
    </row>
    <row r="1315" spans="26:28" x14ac:dyDescent="0.25">
      <c r="Z1315">
        <v>1313</v>
      </c>
      <c r="AA1315" t="str">
        <f t="shared" si="244"/>
        <v/>
      </c>
      <c r="AB1315" t="str">
        <f>IFERROR(IF(MATCH($AA1313,$O:$O,0)&gt;0,CONCATENATE("nombre: '",INDEX($P:$P,MATCH($AA1313,$O:$O,0)),"',"),0),"")</f>
        <v/>
      </c>
    </row>
    <row r="1316" spans="26:28" x14ac:dyDescent="0.25">
      <c r="Z1316">
        <v>1314</v>
      </c>
      <c r="AA1316" t="str">
        <f t="shared" si="244"/>
        <v/>
      </c>
      <c r="AB1316" t="str">
        <f>IFERROR(IF(MATCH($AA1313,$O:$O,0)&gt;0,CONCATENATE("descripcion: '",INDEX($Q:$Q,MATCH($AA1313,$O:$O,0)),"',"),0),"")</f>
        <v/>
      </c>
    </row>
    <row r="1317" spans="26:28" x14ac:dyDescent="0.25">
      <c r="Z1317">
        <v>1315</v>
      </c>
      <c r="AA1317" t="str">
        <f t="shared" si="244"/>
        <v/>
      </c>
      <c r="AB1317" t="str">
        <f>IFERROR(IF(MATCH($AA1313,$O:$O,0)&gt;0,CONCATENATE("descripcion_larga: '",INDEX($R:$R,MATCH($AA1313,$O:$O,0)),"',"),0),"")</f>
        <v/>
      </c>
    </row>
    <row r="1318" spans="26:28" x14ac:dyDescent="0.25">
      <c r="Z1318">
        <v>1316</v>
      </c>
      <c r="AA1318" t="str">
        <f t="shared" si="244"/>
        <v/>
      </c>
      <c r="AB1318" t="str">
        <f>IFERROR(IF(MATCH($AA1313,$O:$O,0)&gt;0,CONCATENATE("id_categoria: '",INDEX($U:$U,MATCH($AA1313,$O:$O,0)),"',"),0),"")</f>
        <v/>
      </c>
    </row>
    <row r="1319" spans="26:28" x14ac:dyDescent="0.25">
      <c r="Z1319">
        <v>1317</v>
      </c>
      <c r="AA1319" t="str">
        <f t="shared" si="244"/>
        <v/>
      </c>
      <c r="AB1319" t="str">
        <f>IFERROR(IF(MATCH($AA1313,$O:$O,0)&gt;0,CONCATENATE("id_subcategoria: '",INDEX($V:$V,MATCH($AA1313,$O:$O,0)),"',"),0),"")</f>
        <v/>
      </c>
    </row>
    <row r="1320" spans="26:28" x14ac:dyDescent="0.25">
      <c r="Z1320">
        <v>1318</v>
      </c>
      <c r="AA1320" t="str">
        <f t="shared" si="244"/>
        <v/>
      </c>
      <c r="AB1320" t="str">
        <f>IFERROR(IF(MATCH($AA1313,$O:$O,0)&gt;0,CONCATENATE("precio: ",INDEX($W:$W,MATCH($AA1313,$O:$O,0)),","),0),"")</f>
        <v/>
      </c>
    </row>
    <row r="1321" spans="26:28" x14ac:dyDescent="0.25">
      <c r="Z1321">
        <v>1319</v>
      </c>
      <c r="AA1321" t="str">
        <f t="shared" si="244"/>
        <v/>
      </c>
      <c r="AB1321" t="str">
        <f>IFERROR(IF(MATCH($AA1313,$O:$O,0)&gt;0,CONCATENATE("disponible: ",INDEX($X:$X,MATCH($AA1313,$O:$O,0)),","),0),"")</f>
        <v/>
      </c>
    </row>
    <row r="1322" spans="26:28" x14ac:dyDescent="0.25">
      <c r="Z1322">
        <v>1320</v>
      </c>
      <c r="AA1322" t="str">
        <f t="shared" si="244"/>
        <v/>
      </c>
      <c r="AB1322" t="str">
        <f>IFERROR(IF(MATCH($AA1313,$O:$O,0)&gt;0,"},",0),"")</f>
        <v/>
      </c>
    </row>
    <row r="1323" spans="26:28" x14ac:dyDescent="0.25">
      <c r="Z1323">
        <v>1321</v>
      </c>
      <c r="AA1323">
        <f t="shared" si="244"/>
        <v>133</v>
      </c>
      <c r="AB1323" t="str">
        <f>IFERROR(IF(MATCH($AA1323,$O:$O,0)&gt;0,"{",0),"")</f>
        <v/>
      </c>
    </row>
    <row r="1324" spans="26:28" x14ac:dyDescent="0.25">
      <c r="Z1324">
        <v>1322</v>
      </c>
      <c r="AA1324" t="str">
        <f t="shared" si="244"/>
        <v/>
      </c>
      <c r="AB1324" t="str">
        <f>IFERROR(IF(MATCH($AA1323,$O:$O,0)&gt;0,CONCATENATE("id_articulo: ",$AA1323,","),0),"")</f>
        <v/>
      </c>
    </row>
    <row r="1325" spans="26:28" x14ac:dyDescent="0.25">
      <c r="Z1325">
        <v>1323</v>
      </c>
      <c r="AA1325" t="str">
        <f t="shared" si="244"/>
        <v/>
      </c>
      <c r="AB1325" t="str">
        <f>IFERROR(IF(MATCH($AA1323,$O:$O,0)&gt;0,CONCATENATE("nombre: '",INDEX($P:$P,MATCH($AA1323,$O:$O,0)),"',"),0),"")</f>
        <v/>
      </c>
    </row>
    <row r="1326" spans="26:28" x14ac:dyDescent="0.25">
      <c r="Z1326">
        <v>1324</v>
      </c>
      <c r="AA1326" t="str">
        <f t="shared" si="244"/>
        <v/>
      </c>
      <c r="AB1326" t="str">
        <f>IFERROR(IF(MATCH($AA1323,$O:$O,0)&gt;0,CONCATENATE("descripcion: '",INDEX($Q:$Q,MATCH($AA1323,$O:$O,0)),"',"),0),"")</f>
        <v/>
      </c>
    </row>
    <row r="1327" spans="26:28" x14ac:dyDescent="0.25">
      <c r="Z1327">
        <v>1325</v>
      </c>
      <c r="AA1327" t="str">
        <f t="shared" si="244"/>
        <v/>
      </c>
      <c r="AB1327" t="str">
        <f>IFERROR(IF(MATCH($AA1323,$O:$O,0)&gt;0,CONCATENATE("descripcion_larga: '",INDEX($R:$R,MATCH($AA1323,$O:$O,0)),"',"),0),"")</f>
        <v/>
      </c>
    </row>
    <row r="1328" spans="26:28" x14ac:dyDescent="0.25">
      <c r="Z1328">
        <v>1326</v>
      </c>
      <c r="AA1328" t="str">
        <f t="shared" si="244"/>
        <v/>
      </c>
      <c r="AB1328" t="str">
        <f>IFERROR(IF(MATCH($AA1323,$O:$O,0)&gt;0,CONCATENATE("id_categoria: '",INDEX($U:$U,MATCH($AA1323,$O:$O,0)),"',"),0),"")</f>
        <v/>
      </c>
    </row>
    <row r="1329" spans="26:28" x14ac:dyDescent="0.25">
      <c r="Z1329">
        <v>1327</v>
      </c>
      <c r="AA1329" t="str">
        <f t="shared" si="244"/>
        <v/>
      </c>
      <c r="AB1329" t="str">
        <f>IFERROR(IF(MATCH($AA1323,$O:$O,0)&gt;0,CONCATENATE("id_subcategoria: '",INDEX($V:$V,MATCH($AA1323,$O:$O,0)),"',"),0),"")</f>
        <v/>
      </c>
    </row>
    <row r="1330" spans="26:28" x14ac:dyDescent="0.25">
      <c r="Z1330">
        <v>1328</v>
      </c>
      <c r="AA1330" t="str">
        <f t="shared" si="244"/>
        <v/>
      </c>
      <c r="AB1330" t="str">
        <f>IFERROR(IF(MATCH($AA1323,$O:$O,0)&gt;0,CONCATENATE("precio: ",INDEX($W:$W,MATCH($AA1323,$O:$O,0)),","),0),"")</f>
        <v/>
      </c>
    </row>
    <row r="1331" spans="26:28" x14ac:dyDescent="0.25">
      <c r="Z1331">
        <v>1329</v>
      </c>
      <c r="AA1331" t="str">
        <f t="shared" si="244"/>
        <v/>
      </c>
      <c r="AB1331" t="str">
        <f>IFERROR(IF(MATCH($AA1323,$O:$O,0)&gt;0,CONCATENATE("disponible: ",INDEX($X:$X,MATCH($AA1323,$O:$O,0)),","),0),"")</f>
        <v/>
      </c>
    </row>
    <row r="1332" spans="26:28" x14ac:dyDescent="0.25">
      <c r="Z1332">
        <v>1330</v>
      </c>
      <c r="AA1332" t="str">
        <f t="shared" si="244"/>
        <v/>
      </c>
      <c r="AB1332" t="str">
        <f>IFERROR(IF(MATCH($AA1323,$O:$O,0)&gt;0,"},",0),"")</f>
        <v/>
      </c>
    </row>
    <row r="1333" spans="26:28" x14ac:dyDescent="0.25">
      <c r="Z1333">
        <v>1331</v>
      </c>
      <c r="AA1333">
        <f t="shared" si="244"/>
        <v>134</v>
      </c>
      <c r="AB1333" t="str">
        <f>IFERROR(IF(MATCH($AA1333,$O:$O,0)&gt;0,"{",0),"")</f>
        <v/>
      </c>
    </row>
    <row r="1334" spans="26:28" x14ac:dyDescent="0.25">
      <c r="Z1334">
        <v>1332</v>
      </c>
      <c r="AA1334" t="str">
        <f t="shared" si="244"/>
        <v/>
      </c>
      <c r="AB1334" t="str">
        <f>IFERROR(IF(MATCH($AA1333,$O:$O,0)&gt;0,CONCATENATE("id_articulo: ",$AA1333,","),0),"")</f>
        <v/>
      </c>
    </row>
    <row r="1335" spans="26:28" x14ac:dyDescent="0.25">
      <c r="Z1335">
        <v>1333</v>
      </c>
      <c r="AA1335" t="str">
        <f t="shared" si="244"/>
        <v/>
      </c>
      <c r="AB1335" t="str">
        <f>IFERROR(IF(MATCH($AA1333,$O:$O,0)&gt;0,CONCATENATE("nombre: '",INDEX($P:$P,MATCH($AA1333,$O:$O,0)),"',"),0),"")</f>
        <v/>
      </c>
    </row>
    <row r="1336" spans="26:28" x14ac:dyDescent="0.25">
      <c r="Z1336">
        <v>1334</v>
      </c>
      <c r="AA1336" t="str">
        <f t="shared" si="244"/>
        <v/>
      </c>
      <c r="AB1336" t="str">
        <f>IFERROR(IF(MATCH($AA1333,$O:$O,0)&gt;0,CONCATENATE("descripcion: '",INDEX($Q:$Q,MATCH($AA1333,$O:$O,0)),"',"),0),"")</f>
        <v/>
      </c>
    </row>
    <row r="1337" spans="26:28" x14ac:dyDescent="0.25">
      <c r="Z1337">
        <v>1335</v>
      </c>
      <c r="AA1337" t="str">
        <f t="shared" si="244"/>
        <v/>
      </c>
      <c r="AB1337" t="str">
        <f>IFERROR(IF(MATCH($AA1333,$O:$O,0)&gt;0,CONCATENATE("descripcion_larga: '",INDEX($R:$R,MATCH($AA1333,$O:$O,0)),"',"),0),"")</f>
        <v/>
      </c>
    </row>
    <row r="1338" spans="26:28" x14ac:dyDescent="0.25">
      <c r="Z1338">
        <v>1336</v>
      </c>
      <c r="AA1338" t="str">
        <f t="shared" si="244"/>
        <v/>
      </c>
      <c r="AB1338" t="str">
        <f>IFERROR(IF(MATCH($AA1333,$O:$O,0)&gt;0,CONCATENATE("id_categoria: '",INDEX($U:$U,MATCH($AA1333,$O:$O,0)),"',"),0),"")</f>
        <v/>
      </c>
    </row>
    <row r="1339" spans="26:28" x14ac:dyDescent="0.25">
      <c r="Z1339">
        <v>1337</v>
      </c>
      <c r="AA1339" t="str">
        <f t="shared" si="244"/>
        <v/>
      </c>
      <c r="AB1339" t="str">
        <f>IFERROR(IF(MATCH($AA1333,$O:$O,0)&gt;0,CONCATENATE("id_subcategoria: '",INDEX($V:$V,MATCH($AA1333,$O:$O,0)),"',"),0),"")</f>
        <v/>
      </c>
    </row>
    <row r="1340" spans="26:28" x14ac:dyDescent="0.25">
      <c r="Z1340">
        <v>1338</v>
      </c>
      <c r="AA1340" t="str">
        <f t="shared" si="244"/>
        <v/>
      </c>
      <c r="AB1340" t="str">
        <f>IFERROR(IF(MATCH($AA1333,$O:$O,0)&gt;0,CONCATENATE("precio: ",INDEX($W:$W,MATCH($AA1333,$O:$O,0)),","),0),"")</f>
        <v/>
      </c>
    </row>
    <row r="1341" spans="26:28" x14ac:dyDescent="0.25">
      <c r="Z1341">
        <v>1339</v>
      </c>
      <c r="AA1341" t="str">
        <f t="shared" si="244"/>
        <v/>
      </c>
      <c r="AB1341" t="str">
        <f>IFERROR(IF(MATCH($AA1333,$O:$O,0)&gt;0,CONCATENATE("disponible: ",INDEX($X:$X,MATCH($AA1333,$O:$O,0)),","),0),"")</f>
        <v/>
      </c>
    </row>
    <row r="1342" spans="26:28" x14ac:dyDescent="0.25">
      <c r="Z1342">
        <v>1340</v>
      </c>
      <c r="AA1342" t="str">
        <f t="shared" si="244"/>
        <v/>
      </c>
      <c r="AB1342" t="str">
        <f>IFERROR(IF(MATCH($AA1333,$O:$O,0)&gt;0,"},",0),"")</f>
        <v/>
      </c>
    </row>
    <row r="1343" spans="26:28" x14ac:dyDescent="0.25">
      <c r="Z1343">
        <v>1341</v>
      </c>
      <c r="AA1343">
        <f t="shared" si="244"/>
        <v>135</v>
      </c>
      <c r="AB1343" t="str">
        <f>IFERROR(IF(MATCH($AA1343,$O:$O,0)&gt;0,"{",0),"")</f>
        <v/>
      </c>
    </row>
    <row r="1344" spans="26:28" x14ac:dyDescent="0.25">
      <c r="Z1344">
        <v>1342</v>
      </c>
      <c r="AA1344" t="str">
        <f t="shared" si="244"/>
        <v/>
      </c>
      <c r="AB1344" t="str">
        <f>IFERROR(IF(MATCH($AA1343,$O:$O,0)&gt;0,CONCATENATE("id_articulo: ",$AA1343,","),0),"")</f>
        <v/>
      </c>
    </row>
    <row r="1345" spans="26:28" x14ac:dyDescent="0.25">
      <c r="Z1345">
        <v>1343</v>
      </c>
      <c r="AA1345" t="str">
        <f t="shared" si="244"/>
        <v/>
      </c>
      <c r="AB1345" t="str">
        <f>IFERROR(IF(MATCH($AA1343,$O:$O,0)&gt;0,CONCATENATE("nombre: '",INDEX($P:$P,MATCH($AA1343,$O:$O,0)),"',"),0),"")</f>
        <v/>
      </c>
    </row>
    <row r="1346" spans="26:28" x14ac:dyDescent="0.25">
      <c r="Z1346">
        <v>1344</v>
      </c>
      <c r="AA1346" t="str">
        <f t="shared" si="244"/>
        <v/>
      </c>
      <c r="AB1346" t="str">
        <f>IFERROR(IF(MATCH($AA1343,$O:$O,0)&gt;0,CONCATENATE("descripcion: '",INDEX($Q:$Q,MATCH($AA1343,$O:$O,0)),"',"),0),"")</f>
        <v/>
      </c>
    </row>
    <row r="1347" spans="26:28" x14ac:dyDescent="0.25">
      <c r="Z1347">
        <v>1345</v>
      </c>
      <c r="AA1347" t="str">
        <f t="shared" si="244"/>
        <v/>
      </c>
      <c r="AB1347" t="str">
        <f>IFERROR(IF(MATCH($AA1343,$O:$O,0)&gt;0,CONCATENATE("descripcion_larga: '",INDEX($R:$R,MATCH($AA1343,$O:$O,0)),"',"),0),"")</f>
        <v/>
      </c>
    </row>
    <row r="1348" spans="26:28" x14ac:dyDescent="0.25">
      <c r="Z1348">
        <v>1346</v>
      </c>
      <c r="AA1348" t="str">
        <f t="shared" si="244"/>
        <v/>
      </c>
      <c r="AB1348" t="str">
        <f>IFERROR(IF(MATCH($AA1343,$O:$O,0)&gt;0,CONCATENATE("id_categoria: '",INDEX($U:$U,MATCH($AA1343,$O:$O,0)),"',"),0),"")</f>
        <v/>
      </c>
    </row>
    <row r="1349" spans="26:28" x14ac:dyDescent="0.25">
      <c r="Z1349">
        <v>1347</v>
      </c>
      <c r="AA1349" t="str">
        <f t="shared" ref="AA1349:AA1412" si="245">IF(Z1348/10=INT(Z1348/10),Z1348/10+1,"")</f>
        <v/>
      </c>
      <c r="AB1349" t="str">
        <f>IFERROR(IF(MATCH($AA1343,$O:$O,0)&gt;0,CONCATENATE("id_subcategoria: '",INDEX($V:$V,MATCH($AA1343,$O:$O,0)),"',"),0),"")</f>
        <v/>
      </c>
    </row>
    <row r="1350" spans="26:28" x14ac:dyDescent="0.25">
      <c r="Z1350">
        <v>1348</v>
      </c>
      <c r="AA1350" t="str">
        <f t="shared" si="245"/>
        <v/>
      </c>
      <c r="AB1350" t="str">
        <f>IFERROR(IF(MATCH($AA1343,$O:$O,0)&gt;0,CONCATENATE("precio: ",INDEX($W:$W,MATCH($AA1343,$O:$O,0)),","),0),"")</f>
        <v/>
      </c>
    </row>
    <row r="1351" spans="26:28" x14ac:dyDescent="0.25">
      <c r="Z1351">
        <v>1349</v>
      </c>
      <c r="AA1351" t="str">
        <f t="shared" si="245"/>
        <v/>
      </c>
      <c r="AB1351" t="str">
        <f>IFERROR(IF(MATCH($AA1343,$O:$O,0)&gt;0,CONCATENATE("disponible: ",INDEX($X:$X,MATCH($AA1343,$O:$O,0)),","),0),"")</f>
        <v/>
      </c>
    </row>
    <row r="1352" spans="26:28" x14ac:dyDescent="0.25">
      <c r="Z1352">
        <v>1350</v>
      </c>
      <c r="AA1352" t="str">
        <f t="shared" si="245"/>
        <v/>
      </c>
      <c r="AB1352" t="str">
        <f>IFERROR(IF(MATCH($AA1343,$O:$O,0)&gt;0,"},",0),"")</f>
        <v/>
      </c>
    </row>
    <row r="1353" spans="26:28" x14ac:dyDescent="0.25">
      <c r="Z1353">
        <v>1351</v>
      </c>
      <c r="AA1353">
        <f t="shared" si="245"/>
        <v>136</v>
      </c>
      <c r="AB1353" t="str">
        <f>IFERROR(IF(MATCH($AA1353,$O:$O,0)&gt;0,"{",0),"")</f>
        <v/>
      </c>
    </row>
    <row r="1354" spans="26:28" x14ac:dyDescent="0.25">
      <c r="Z1354">
        <v>1352</v>
      </c>
      <c r="AA1354" t="str">
        <f t="shared" si="245"/>
        <v/>
      </c>
      <c r="AB1354" t="str">
        <f>IFERROR(IF(MATCH($AA1353,$O:$O,0)&gt;0,CONCATENATE("id_articulo: ",$AA1353,","),0),"")</f>
        <v/>
      </c>
    </row>
    <row r="1355" spans="26:28" x14ac:dyDescent="0.25">
      <c r="Z1355">
        <v>1353</v>
      </c>
      <c r="AA1355" t="str">
        <f t="shared" si="245"/>
        <v/>
      </c>
      <c r="AB1355" t="str">
        <f>IFERROR(IF(MATCH($AA1353,$O:$O,0)&gt;0,CONCATENATE("nombre: '",INDEX($P:$P,MATCH($AA1353,$O:$O,0)),"',"),0),"")</f>
        <v/>
      </c>
    </row>
    <row r="1356" spans="26:28" x14ac:dyDescent="0.25">
      <c r="Z1356">
        <v>1354</v>
      </c>
      <c r="AA1356" t="str">
        <f t="shared" si="245"/>
        <v/>
      </c>
      <c r="AB1356" t="str">
        <f>IFERROR(IF(MATCH($AA1353,$O:$O,0)&gt;0,CONCATENATE("descripcion: '",INDEX($Q:$Q,MATCH($AA1353,$O:$O,0)),"',"),0),"")</f>
        <v/>
      </c>
    </row>
    <row r="1357" spans="26:28" x14ac:dyDescent="0.25">
      <c r="Z1357">
        <v>1355</v>
      </c>
      <c r="AA1357" t="str">
        <f t="shared" si="245"/>
        <v/>
      </c>
      <c r="AB1357" t="str">
        <f>IFERROR(IF(MATCH($AA1353,$O:$O,0)&gt;0,CONCATENATE("descripcion_larga: '",INDEX($R:$R,MATCH($AA1353,$O:$O,0)),"',"),0),"")</f>
        <v/>
      </c>
    </row>
    <row r="1358" spans="26:28" x14ac:dyDescent="0.25">
      <c r="Z1358">
        <v>1356</v>
      </c>
      <c r="AA1358" t="str">
        <f t="shared" si="245"/>
        <v/>
      </c>
      <c r="AB1358" t="str">
        <f>IFERROR(IF(MATCH($AA1353,$O:$O,0)&gt;0,CONCATENATE("id_categoria: '",INDEX($U:$U,MATCH($AA1353,$O:$O,0)),"',"),0),"")</f>
        <v/>
      </c>
    </row>
    <row r="1359" spans="26:28" x14ac:dyDescent="0.25">
      <c r="Z1359">
        <v>1357</v>
      </c>
      <c r="AA1359" t="str">
        <f t="shared" si="245"/>
        <v/>
      </c>
      <c r="AB1359" t="str">
        <f>IFERROR(IF(MATCH($AA1353,$O:$O,0)&gt;0,CONCATENATE("id_subcategoria: '",INDEX($V:$V,MATCH($AA1353,$O:$O,0)),"',"),0),"")</f>
        <v/>
      </c>
    </row>
    <row r="1360" spans="26:28" x14ac:dyDescent="0.25">
      <c r="Z1360">
        <v>1358</v>
      </c>
      <c r="AA1360" t="str">
        <f t="shared" si="245"/>
        <v/>
      </c>
      <c r="AB1360" t="str">
        <f>IFERROR(IF(MATCH($AA1353,$O:$O,0)&gt;0,CONCATENATE("precio: ",INDEX($W:$W,MATCH($AA1353,$O:$O,0)),","),0),"")</f>
        <v/>
      </c>
    </row>
    <row r="1361" spans="26:28" x14ac:dyDescent="0.25">
      <c r="Z1361">
        <v>1359</v>
      </c>
      <c r="AA1361" t="str">
        <f t="shared" si="245"/>
        <v/>
      </c>
      <c r="AB1361" t="str">
        <f>IFERROR(IF(MATCH($AA1353,$O:$O,0)&gt;0,CONCATENATE("disponible: ",INDEX($X:$X,MATCH($AA1353,$O:$O,0)),","),0),"")</f>
        <v/>
      </c>
    </row>
    <row r="1362" spans="26:28" x14ac:dyDescent="0.25">
      <c r="Z1362">
        <v>1360</v>
      </c>
      <c r="AA1362" t="str">
        <f t="shared" si="245"/>
        <v/>
      </c>
      <c r="AB1362" t="str">
        <f>IFERROR(IF(MATCH($AA1353,$O:$O,0)&gt;0,"},",0),"")</f>
        <v/>
      </c>
    </row>
    <row r="1363" spans="26:28" x14ac:dyDescent="0.25">
      <c r="Z1363">
        <v>1361</v>
      </c>
      <c r="AA1363">
        <f t="shared" si="245"/>
        <v>137</v>
      </c>
      <c r="AB1363" t="str">
        <f>IFERROR(IF(MATCH($AA1363,$O:$O,0)&gt;0,"{",0),"")</f>
        <v/>
      </c>
    </row>
    <row r="1364" spans="26:28" x14ac:dyDescent="0.25">
      <c r="Z1364">
        <v>1362</v>
      </c>
      <c r="AA1364" t="str">
        <f t="shared" si="245"/>
        <v/>
      </c>
      <c r="AB1364" t="str">
        <f>IFERROR(IF(MATCH($AA1363,$O:$O,0)&gt;0,CONCATENATE("id_articulo: ",$AA1363,","),0),"")</f>
        <v/>
      </c>
    </row>
    <row r="1365" spans="26:28" x14ac:dyDescent="0.25">
      <c r="Z1365">
        <v>1363</v>
      </c>
      <c r="AA1365" t="str">
        <f t="shared" si="245"/>
        <v/>
      </c>
      <c r="AB1365" t="str">
        <f>IFERROR(IF(MATCH($AA1363,$O:$O,0)&gt;0,CONCATENATE("nombre: '",INDEX($P:$P,MATCH($AA1363,$O:$O,0)),"',"),0),"")</f>
        <v/>
      </c>
    </row>
    <row r="1366" spans="26:28" x14ac:dyDescent="0.25">
      <c r="Z1366">
        <v>1364</v>
      </c>
      <c r="AA1366" t="str">
        <f t="shared" si="245"/>
        <v/>
      </c>
      <c r="AB1366" t="str">
        <f>IFERROR(IF(MATCH($AA1363,$O:$O,0)&gt;0,CONCATENATE("descripcion: '",INDEX($Q:$Q,MATCH($AA1363,$O:$O,0)),"',"),0),"")</f>
        <v/>
      </c>
    </row>
    <row r="1367" spans="26:28" x14ac:dyDescent="0.25">
      <c r="Z1367">
        <v>1365</v>
      </c>
      <c r="AA1367" t="str">
        <f t="shared" si="245"/>
        <v/>
      </c>
      <c r="AB1367" t="str">
        <f>IFERROR(IF(MATCH($AA1363,$O:$O,0)&gt;0,CONCATENATE("descripcion_larga: '",INDEX($R:$R,MATCH($AA1363,$O:$O,0)),"',"),0),"")</f>
        <v/>
      </c>
    </row>
    <row r="1368" spans="26:28" x14ac:dyDescent="0.25">
      <c r="Z1368">
        <v>1366</v>
      </c>
      <c r="AA1368" t="str">
        <f t="shared" si="245"/>
        <v/>
      </c>
      <c r="AB1368" t="str">
        <f>IFERROR(IF(MATCH($AA1363,$O:$O,0)&gt;0,CONCATENATE("id_categoria: '",INDEX($U:$U,MATCH($AA1363,$O:$O,0)),"',"),0),"")</f>
        <v/>
      </c>
    </row>
    <row r="1369" spans="26:28" x14ac:dyDescent="0.25">
      <c r="Z1369">
        <v>1367</v>
      </c>
      <c r="AA1369" t="str">
        <f t="shared" si="245"/>
        <v/>
      </c>
      <c r="AB1369" t="str">
        <f>IFERROR(IF(MATCH($AA1363,$O:$O,0)&gt;0,CONCATENATE("id_subcategoria: '",INDEX($V:$V,MATCH($AA1363,$O:$O,0)),"',"),0),"")</f>
        <v/>
      </c>
    </row>
    <row r="1370" spans="26:28" x14ac:dyDescent="0.25">
      <c r="Z1370">
        <v>1368</v>
      </c>
      <c r="AA1370" t="str">
        <f t="shared" si="245"/>
        <v/>
      </c>
      <c r="AB1370" t="str">
        <f>IFERROR(IF(MATCH($AA1363,$O:$O,0)&gt;0,CONCATENATE("precio: ",INDEX($W:$W,MATCH($AA1363,$O:$O,0)),","),0),"")</f>
        <v/>
      </c>
    </row>
    <row r="1371" spans="26:28" x14ac:dyDescent="0.25">
      <c r="Z1371">
        <v>1369</v>
      </c>
      <c r="AA1371" t="str">
        <f t="shared" si="245"/>
        <v/>
      </c>
      <c r="AB1371" t="str">
        <f>IFERROR(IF(MATCH($AA1363,$O:$O,0)&gt;0,CONCATENATE("disponible: ",INDEX($X:$X,MATCH($AA1363,$O:$O,0)),","),0),"")</f>
        <v/>
      </c>
    </row>
    <row r="1372" spans="26:28" x14ac:dyDescent="0.25">
      <c r="Z1372">
        <v>1370</v>
      </c>
      <c r="AA1372" t="str">
        <f t="shared" si="245"/>
        <v/>
      </c>
      <c r="AB1372" t="str">
        <f>IFERROR(IF(MATCH($AA1363,$O:$O,0)&gt;0,"},",0),"")</f>
        <v/>
      </c>
    </row>
    <row r="1373" spans="26:28" x14ac:dyDescent="0.25">
      <c r="Z1373">
        <v>1371</v>
      </c>
      <c r="AA1373">
        <f t="shared" si="245"/>
        <v>138</v>
      </c>
      <c r="AB1373" t="str">
        <f>IFERROR(IF(MATCH($AA1373,$O:$O,0)&gt;0,"{",0),"")</f>
        <v/>
      </c>
    </row>
    <row r="1374" spans="26:28" x14ac:dyDescent="0.25">
      <c r="Z1374">
        <v>1372</v>
      </c>
      <c r="AA1374" t="str">
        <f t="shared" si="245"/>
        <v/>
      </c>
      <c r="AB1374" t="str">
        <f>IFERROR(IF(MATCH($AA1373,$O:$O,0)&gt;0,CONCATENATE("id_articulo: ",$AA1373,","),0),"")</f>
        <v/>
      </c>
    </row>
    <row r="1375" spans="26:28" x14ac:dyDescent="0.25">
      <c r="Z1375">
        <v>1373</v>
      </c>
      <c r="AA1375" t="str">
        <f t="shared" si="245"/>
        <v/>
      </c>
      <c r="AB1375" t="str">
        <f>IFERROR(IF(MATCH($AA1373,$O:$O,0)&gt;0,CONCATENATE("nombre: '",INDEX($P:$P,MATCH($AA1373,$O:$O,0)),"',"),0),"")</f>
        <v/>
      </c>
    </row>
    <row r="1376" spans="26:28" x14ac:dyDescent="0.25">
      <c r="Z1376">
        <v>1374</v>
      </c>
      <c r="AA1376" t="str">
        <f t="shared" si="245"/>
        <v/>
      </c>
      <c r="AB1376" t="str">
        <f>IFERROR(IF(MATCH($AA1373,$O:$O,0)&gt;0,CONCATENATE("descripcion: '",INDEX($Q:$Q,MATCH($AA1373,$O:$O,0)),"',"),0),"")</f>
        <v/>
      </c>
    </row>
    <row r="1377" spans="26:28" x14ac:dyDescent="0.25">
      <c r="Z1377">
        <v>1375</v>
      </c>
      <c r="AA1377" t="str">
        <f t="shared" si="245"/>
        <v/>
      </c>
      <c r="AB1377" t="str">
        <f>IFERROR(IF(MATCH($AA1373,$O:$O,0)&gt;0,CONCATENATE("descripcion_larga: '",INDEX($R:$R,MATCH($AA1373,$O:$O,0)),"',"),0),"")</f>
        <v/>
      </c>
    </row>
    <row r="1378" spans="26:28" x14ac:dyDescent="0.25">
      <c r="Z1378">
        <v>1376</v>
      </c>
      <c r="AA1378" t="str">
        <f t="shared" si="245"/>
        <v/>
      </c>
      <c r="AB1378" t="str">
        <f>IFERROR(IF(MATCH($AA1373,$O:$O,0)&gt;0,CONCATENATE("id_categoria: '",INDEX($U:$U,MATCH($AA1373,$O:$O,0)),"',"),0),"")</f>
        <v/>
      </c>
    </row>
    <row r="1379" spans="26:28" x14ac:dyDescent="0.25">
      <c r="Z1379">
        <v>1377</v>
      </c>
      <c r="AA1379" t="str">
        <f t="shared" si="245"/>
        <v/>
      </c>
      <c r="AB1379" t="str">
        <f>IFERROR(IF(MATCH($AA1373,$O:$O,0)&gt;0,CONCATENATE("id_subcategoria: '",INDEX($V:$V,MATCH($AA1373,$O:$O,0)),"',"),0),"")</f>
        <v/>
      </c>
    </row>
    <row r="1380" spans="26:28" x14ac:dyDescent="0.25">
      <c r="Z1380">
        <v>1378</v>
      </c>
      <c r="AA1380" t="str">
        <f t="shared" si="245"/>
        <v/>
      </c>
      <c r="AB1380" t="str">
        <f>IFERROR(IF(MATCH($AA1373,$O:$O,0)&gt;0,CONCATENATE("precio: ",INDEX($W:$W,MATCH($AA1373,$O:$O,0)),","),0),"")</f>
        <v/>
      </c>
    </row>
    <row r="1381" spans="26:28" x14ac:dyDescent="0.25">
      <c r="Z1381">
        <v>1379</v>
      </c>
      <c r="AA1381" t="str">
        <f t="shared" si="245"/>
        <v/>
      </c>
      <c r="AB1381" t="str">
        <f>IFERROR(IF(MATCH($AA1373,$O:$O,0)&gt;0,CONCATENATE("disponible: ",INDEX($X:$X,MATCH($AA1373,$O:$O,0)),","),0),"")</f>
        <v/>
      </c>
    </row>
    <row r="1382" spans="26:28" x14ac:dyDescent="0.25">
      <c r="Z1382">
        <v>1380</v>
      </c>
      <c r="AA1382" t="str">
        <f t="shared" si="245"/>
        <v/>
      </c>
      <c r="AB1382" t="str">
        <f>IFERROR(IF(MATCH($AA1373,$O:$O,0)&gt;0,"},",0),"")</f>
        <v/>
      </c>
    </row>
    <row r="1383" spans="26:28" x14ac:dyDescent="0.25">
      <c r="Z1383">
        <v>1381</v>
      </c>
      <c r="AA1383">
        <f t="shared" si="245"/>
        <v>139</v>
      </c>
      <c r="AB1383" t="str">
        <f>IFERROR(IF(MATCH($AA1383,$O:$O,0)&gt;0,"{",0),"")</f>
        <v/>
      </c>
    </row>
    <row r="1384" spans="26:28" x14ac:dyDescent="0.25">
      <c r="Z1384">
        <v>1382</v>
      </c>
      <c r="AA1384" t="str">
        <f t="shared" si="245"/>
        <v/>
      </c>
      <c r="AB1384" t="str">
        <f>IFERROR(IF(MATCH($AA1383,$O:$O,0)&gt;0,CONCATENATE("id_articulo: ",$AA1383,","),0),"")</f>
        <v/>
      </c>
    </row>
    <row r="1385" spans="26:28" x14ac:dyDescent="0.25">
      <c r="Z1385">
        <v>1383</v>
      </c>
      <c r="AA1385" t="str">
        <f t="shared" si="245"/>
        <v/>
      </c>
      <c r="AB1385" t="str">
        <f>IFERROR(IF(MATCH($AA1383,$O:$O,0)&gt;0,CONCATENATE("nombre: '",INDEX($P:$P,MATCH($AA1383,$O:$O,0)),"',"),0),"")</f>
        <v/>
      </c>
    </row>
    <row r="1386" spans="26:28" x14ac:dyDescent="0.25">
      <c r="Z1386">
        <v>1384</v>
      </c>
      <c r="AA1386" t="str">
        <f t="shared" si="245"/>
        <v/>
      </c>
      <c r="AB1386" t="str">
        <f>IFERROR(IF(MATCH($AA1383,$O:$O,0)&gt;0,CONCATENATE("descripcion: '",INDEX($Q:$Q,MATCH($AA1383,$O:$O,0)),"',"),0),"")</f>
        <v/>
      </c>
    </row>
    <row r="1387" spans="26:28" x14ac:dyDescent="0.25">
      <c r="Z1387">
        <v>1385</v>
      </c>
      <c r="AA1387" t="str">
        <f t="shared" si="245"/>
        <v/>
      </c>
      <c r="AB1387" t="str">
        <f>IFERROR(IF(MATCH($AA1383,$O:$O,0)&gt;0,CONCATENATE("descripcion_larga: '",INDEX($R:$R,MATCH($AA1383,$O:$O,0)),"',"),0),"")</f>
        <v/>
      </c>
    </row>
    <row r="1388" spans="26:28" x14ac:dyDescent="0.25">
      <c r="Z1388">
        <v>1386</v>
      </c>
      <c r="AA1388" t="str">
        <f t="shared" si="245"/>
        <v/>
      </c>
      <c r="AB1388" t="str">
        <f>IFERROR(IF(MATCH($AA1383,$O:$O,0)&gt;0,CONCATENATE("id_categoria: '",INDEX($U:$U,MATCH($AA1383,$O:$O,0)),"',"),0),"")</f>
        <v/>
      </c>
    </row>
    <row r="1389" spans="26:28" x14ac:dyDescent="0.25">
      <c r="Z1389">
        <v>1387</v>
      </c>
      <c r="AA1389" t="str">
        <f t="shared" si="245"/>
        <v/>
      </c>
      <c r="AB1389" t="str">
        <f>IFERROR(IF(MATCH($AA1383,$O:$O,0)&gt;0,CONCATENATE("id_subcategoria: '",INDEX($V:$V,MATCH($AA1383,$O:$O,0)),"',"),0),"")</f>
        <v/>
      </c>
    </row>
    <row r="1390" spans="26:28" x14ac:dyDescent="0.25">
      <c r="Z1390">
        <v>1388</v>
      </c>
      <c r="AA1390" t="str">
        <f t="shared" si="245"/>
        <v/>
      </c>
      <c r="AB1390" t="str">
        <f>IFERROR(IF(MATCH($AA1383,$O:$O,0)&gt;0,CONCATENATE("precio: ",INDEX($W:$W,MATCH($AA1383,$O:$O,0)),","),0),"")</f>
        <v/>
      </c>
    </row>
    <row r="1391" spans="26:28" x14ac:dyDescent="0.25">
      <c r="Z1391">
        <v>1389</v>
      </c>
      <c r="AA1391" t="str">
        <f t="shared" si="245"/>
        <v/>
      </c>
      <c r="AB1391" t="str">
        <f>IFERROR(IF(MATCH($AA1383,$O:$O,0)&gt;0,CONCATENATE("disponible: ",INDEX($X:$X,MATCH($AA1383,$O:$O,0)),","),0),"")</f>
        <v/>
      </c>
    </row>
    <row r="1392" spans="26:28" x14ac:dyDescent="0.25">
      <c r="Z1392">
        <v>1390</v>
      </c>
      <c r="AA1392" t="str">
        <f t="shared" si="245"/>
        <v/>
      </c>
      <c r="AB1392" t="str">
        <f>IFERROR(IF(MATCH($AA1383,$O:$O,0)&gt;0,"},",0),"")</f>
        <v/>
      </c>
    </row>
    <row r="1393" spans="26:28" x14ac:dyDescent="0.25">
      <c r="Z1393">
        <v>1391</v>
      </c>
      <c r="AA1393">
        <f t="shared" si="245"/>
        <v>140</v>
      </c>
      <c r="AB1393" t="str">
        <f>IFERROR(IF(MATCH($AA1393,$O:$O,0)&gt;0,"{",0),"")</f>
        <v/>
      </c>
    </row>
    <row r="1394" spans="26:28" x14ac:dyDescent="0.25">
      <c r="Z1394">
        <v>1392</v>
      </c>
      <c r="AA1394" t="str">
        <f t="shared" si="245"/>
        <v/>
      </c>
      <c r="AB1394" t="str">
        <f>IFERROR(IF(MATCH($AA1393,$O:$O,0)&gt;0,CONCATENATE("id_articulo: ",$AA1393,","),0),"")</f>
        <v/>
      </c>
    </row>
    <row r="1395" spans="26:28" x14ac:dyDescent="0.25">
      <c r="Z1395">
        <v>1393</v>
      </c>
      <c r="AA1395" t="str">
        <f t="shared" si="245"/>
        <v/>
      </c>
      <c r="AB1395" t="str">
        <f>IFERROR(IF(MATCH($AA1393,$O:$O,0)&gt;0,CONCATENATE("nombre: '",INDEX($P:$P,MATCH($AA1393,$O:$O,0)),"',"),0),"")</f>
        <v/>
      </c>
    </row>
    <row r="1396" spans="26:28" x14ac:dyDescent="0.25">
      <c r="Z1396">
        <v>1394</v>
      </c>
      <c r="AA1396" t="str">
        <f t="shared" si="245"/>
        <v/>
      </c>
      <c r="AB1396" t="str">
        <f>IFERROR(IF(MATCH($AA1393,$O:$O,0)&gt;0,CONCATENATE("descripcion: '",INDEX($Q:$Q,MATCH($AA1393,$O:$O,0)),"',"),0),"")</f>
        <v/>
      </c>
    </row>
    <row r="1397" spans="26:28" x14ac:dyDescent="0.25">
      <c r="Z1397">
        <v>1395</v>
      </c>
      <c r="AA1397" t="str">
        <f t="shared" si="245"/>
        <v/>
      </c>
      <c r="AB1397" t="str">
        <f>IFERROR(IF(MATCH($AA1393,$O:$O,0)&gt;0,CONCATENATE("descripcion_larga: '",INDEX($R:$R,MATCH($AA1393,$O:$O,0)),"',"),0),"")</f>
        <v/>
      </c>
    </row>
    <row r="1398" spans="26:28" x14ac:dyDescent="0.25">
      <c r="Z1398">
        <v>1396</v>
      </c>
      <c r="AA1398" t="str">
        <f t="shared" si="245"/>
        <v/>
      </c>
      <c r="AB1398" t="str">
        <f>IFERROR(IF(MATCH($AA1393,$O:$O,0)&gt;0,CONCATENATE("id_categoria: '",INDEX($U:$U,MATCH($AA1393,$O:$O,0)),"',"),0),"")</f>
        <v/>
      </c>
    </row>
    <row r="1399" spans="26:28" x14ac:dyDescent="0.25">
      <c r="Z1399">
        <v>1397</v>
      </c>
      <c r="AA1399" t="str">
        <f t="shared" si="245"/>
        <v/>
      </c>
      <c r="AB1399" t="str">
        <f>IFERROR(IF(MATCH($AA1393,$O:$O,0)&gt;0,CONCATENATE("id_subcategoria: '",INDEX($V:$V,MATCH($AA1393,$O:$O,0)),"',"),0),"")</f>
        <v/>
      </c>
    </row>
    <row r="1400" spans="26:28" x14ac:dyDescent="0.25">
      <c r="Z1400">
        <v>1398</v>
      </c>
      <c r="AA1400" t="str">
        <f t="shared" si="245"/>
        <v/>
      </c>
      <c r="AB1400" t="str">
        <f>IFERROR(IF(MATCH($AA1393,$O:$O,0)&gt;0,CONCATENATE("precio: ",INDEX($W:$W,MATCH($AA1393,$O:$O,0)),","),0),"")</f>
        <v/>
      </c>
    </row>
    <row r="1401" spans="26:28" x14ac:dyDescent="0.25">
      <c r="Z1401">
        <v>1399</v>
      </c>
      <c r="AA1401" t="str">
        <f t="shared" si="245"/>
        <v/>
      </c>
      <c r="AB1401" t="str">
        <f>IFERROR(IF(MATCH($AA1393,$O:$O,0)&gt;0,CONCATENATE("disponible: ",INDEX($X:$X,MATCH($AA1393,$O:$O,0)),","),0),"")</f>
        <v/>
      </c>
    </row>
    <row r="1402" spans="26:28" x14ac:dyDescent="0.25">
      <c r="Z1402">
        <v>1400</v>
      </c>
      <c r="AA1402" t="str">
        <f t="shared" si="245"/>
        <v/>
      </c>
      <c r="AB1402" t="str">
        <f>IFERROR(IF(MATCH($AA1393,$O:$O,0)&gt;0,"},",0),"")</f>
        <v/>
      </c>
    </row>
    <row r="1403" spans="26:28" x14ac:dyDescent="0.25">
      <c r="Z1403">
        <v>1401</v>
      </c>
      <c r="AA1403">
        <f t="shared" si="245"/>
        <v>141</v>
      </c>
      <c r="AB1403" t="str">
        <f>IFERROR(IF(MATCH($AA1403,$O:$O,0)&gt;0,"{",0),"")</f>
        <v/>
      </c>
    </row>
    <row r="1404" spans="26:28" x14ac:dyDescent="0.25">
      <c r="Z1404">
        <v>1402</v>
      </c>
      <c r="AA1404" t="str">
        <f t="shared" si="245"/>
        <v/>
      </c>
      <c r="AB1404" t="str">
        <f>IFERROR(IF(MATCH($AA1403,$O:$O,0)&gt;0,CONCATENATE("id_articulo: ",$AA1403,","),0),"")</f>
        <v/>
      </c>
    </row>
    <row r="1405" spans="26:28" x14ac:dyDescent="0.25">
      <c r="Z1405">
        <v>1403</v>
      </c>
      <c r="AA1405" t="str">
        <f t="shared" si="245"/>
        <v/>
      </c>
      <c r="AB1405" t="str">
        <f>IFERROR(IF(MATCH($AA1403,$O:$O,0)&gt;0,CONCATENATE("nombre: '",INDEX($P:$P,MATCH($AA1403,$O:$O,0)),"',"),0),"")</f>
        <v/>
      </c>
    </row>
    <row r="1406" spans="26:28" x14ac:dyDescent="0.25">
      <c r="Z1406">
        <v>1404</v>
      </c>
      <c r="AA1406" t="str">
        <f t="shared" si="245"/>
        <v/>
      </c>
      <c r="AB1406" t="str">
        <f>IFERROR(IF(MATCH($AA1403,$O:$O,0)&gt;0,CONCATENATE("descripcion: '",INDEX($Q:$Q,MATCH($AA1403,$O:$O,0)),"',"),0),"")</f>
        <v/>
      </c>
    </row>
    <row r="1407" spans="26:28" x14ac:dyDescent="0.25">
      <c r="Z1407">
        <v>1405</v>
      </c>
      <c r="AA1407" t="str">
        <f t="shared" si="245"/>
        <v/>
      </c>
      <c r="AB1407" t="str">
        <f>IFERROR(IF(MATCH($AA1403,$O:$O,0)&gt;0,CONCATENATE("descripcion_larga: '",INDEX($R:$R,MATCH($AA1403,$O:$O,0)),"',"),0),"")</f>
        <v/>
      </c>
    </row>
    <row r="1408" spans="26:28" x14ac:dyDescent="0.25">
      <c r="Z1408">
        <v>1406</v>
      </c>
      <c r="AA1408" t="str">
        <f t="shared" si="245"/>
        <v/>
      </c>
      <c r="AB1408" t="str">
        <f>IFERROR(IF(MATCH($AA1403,$O:$O,0)&gt;0,CONCATENATE("id_categoria: '",INDEX($U:$U,MATCH($AA1403,$O:$O,0)),"',"),0),"")</f>
        <v/>
      </c>
    </row>
    <row r="1409" spans="26:28" x14ac:dyDescent="0.25">
      <c r="Z1409">
        <v>1407</v>
      </c>
      <c r="AA1409" t="str">
        <f t="shared" si="245"/>
        <v/>
      </c>
      <c r="AB1409" t="str">
        <f>IFERROR(IF(MATCH($AA1403,$O:$O,0)&gt;0,CONCATENATE("id_subcategoria: '",INDEX($V:$V,MATCH($AA1403,$O:$O,0)),"',"),0),"")</f>
        <v/>
      </c>
    </row>
    <row r="1410" spans="26:28" x14ac:dyDescent="0.25">
      <c r="Z1410">
        <v>1408</v>
      </c>
      <c r="AA1410" t="str">
        <f t="shared" si="245"/>
        <v/>
      </c>
      <c r="AB1410" t="str">
        <f>IFERROR(IF(MATCH($AA1403,$O:$O,0)&gt;0,CONCATENATE("precio: ",INDEX($W:$W,MATCH($AA1403,$O:$O,0)),","),0),"")</f>
        <v/>
      </c>
    </row>
    <row r="1411" spans="26:28" x14ac:dyDescent="0.25">
      <c r="Z1411">
        <v>1409</v>
      </c>
      <c r="AA1411" t="str">
        <f t="shared" si="245"/>
        <v/>
      </c>
      <c r="AB1411" t="str">
        <f>IFERROR(IF(MATCH($AA1403,$O:$O,0)&gt;0,CONCATENATE("disponible: ",INDEX($X:$X,MATCH($AA1403,$O:$O,0)),","),0),"")</f>
        <v/>
      </c>
    </row>
    <row r="1412" spans="26:28" x14ac:dyDescent="0.25">
      <c r="Z1412">
        <v>1410</v>
      </c>
      <c r="AA1412" t="str">
        <f t="shared" si="245"/>
        <v/>
      </c>
      <c r="AB1412" t="str">
        <f>IFERROR(IF(MATCH($AA1403,$O:$O,0)&gt;0,"},",0),"")</f>
        <v/>
      </c>
    </row>
    <row r="1413" spans="26:28" x14ac:dyDescent="0.25">
      <c r="Z1413">
        <v>1411</v>
      </c>
      <c r="AA1413">
        <f t="shared" ref="AA1413:AA1476" si="246">IF(Z1412/10=INT(Z1412/10),Z1412/10+1,"")</f>
        <v>142</v>
      </c>
      <c r="AB1413" t="str">
        <f>IFERROR(IF(MATCH($AA1413,$O:$O,0)&gt;0,"{",0),"")</f>
        <v/>
      </c>
    </row>
    <row r="1414" spans="26:28" x14ac:dyDescent="0.25">
      <c r="Z1414">
        <v>1412</v>
      </c>
      <c r="AA1414" t="str">
        <f t="shared" si="246"/>
        <v/>
      </c>
      <c r="AB1414" t="str">
        <f>IFERROR(IF(MATCH($AA1413,$O:$O,0)&gt;0,CONCATENATE("id_articulo: ",$AA1413,","),0),"")</f>
        <v/>
      </c>
    </row>
    <row r="1415" spans="26:28" x14ac:dyDescent="0.25">
      <c r="Z1415">
        <v>1413</v>
      </c>
      <c r="AA1415" t="str">
        <f t="shared" si="246"/>
        <v/>
      </c>
      <c r="AB1415" t="str">
        <f>IFERROR(IF(MATCH($AA1413,$O:$O,0)&gt;0,CONCATENATE("nombre: '",INDEX($P:$P,MATCH($AA1413,$O:$O,0)),"',"),0),"")</f>
        <v/>
      </c>
    </row>
    <row r="1416" spans="26:28" x14ac:dyDescent="0.25">
      <c r="Z1416">
        <v>1414</v>
      </c>
      <c r="AA1416" t="str">
        <f t="shared" si="246"/>
        <v/>
      </c>
      <c r="AB1416" t="str">
        <f>IFERROR(IF(MATCH($AA1413,$O:$O,0)&gt;0,CONCATENATE("descripcion: '",INDEX($Q:$Q,MATCH($AA1413,$O:$O,0)),"',"),0),"")</f>
        <v/>
      </c>
    </row>
    <row r="1417" spans="26:28" x14ac:dyDescent="0.25">
      <c r="Z1417">
        <v>1415</v>
      </c>
      <c r="AA1417" t="str">
        <f t="shared" si="246"/>
        <v/>
      </c>
      <c r="AB1417" t="str">
        <f>IFERROR(IF(MATCH($AA1413,$O:$O,0)&gt;0,CONCATENATE("descripcion_larga: '",INDEX($R:$R,MATCH($AA1413,$O:$O,0)),"',"),0),"")</f>
        <v/>
      </c>
    </row>
    <row r="1418" spans="26:28" x14ac:dyDescent="0.25">
      <c r="Z1418">
        <v>1416</v>
      </c>
      <c r="AA1418" t="str">
        <f t="shared" si="246"/>
        <v/>
      </c>
      <c r="AB1418" t="str">
        <f>IFERROR(IF(MATCH($AA1413,$O:$O,0)&gt;0,CONCATENATE("id_categoria: '",INDEX($U:$U,MATCH($AA1413,$O:$O,0)),"',"),0),"")</f>
        <v/>
      </c>
    </row>
    <row r="1419" spans="26:28" x14ac:dyDescent="0.25">
      <c r="Z1419">
        <v>1417</v>
      </c>
      <c r="AA1419" t="str">
        <f t="shared" si="246"/>
        <v/>
      </c>
      <c r="AB1419" t="str">
        <f>IFERROR(IF(MATCH($AA1413,$O:$O,0)&gt;0,CONCATENATE("id_subcategoria: '",INDEX($V:$V,MATCH($AA1413,$O:$O,0)),"',"),0),"")</f>
        <v/>
      </c>
    </row>
    <row r="1420" spans="26:28" x14ac:dyDescent="0.25">
      <c r="Z1420">
        <v>1418</v>
      </c>
      <c r="AA1420" t="str">
        <f t="shared" si="246"/>
        <v/>
      </c>
      <c r="AB1420" t="str">
        <f>IFERROR(IF(MATCH($AA1413,$O:$O,0)&gt;0,CONCATENATE("precio: ",INDEX($W:$W,MATCH($AA1413,$O:$O,0)),","),0),"")</f>
        <v/>
      </c>
    </row>
    <row r="1421" spans="26:28" x14ac:dyDescent="0.25">
      <c r="Z1421">
        <v>1419</v>
      </c>
      <c r="AA1421" t="str">
        <f t="shared" si="246"/>
        <v/>
      </c>
      <c r="AB1421" t="str">
        <f>IFERROR(IF(MATCH($AA1413,$O:$O,0)&gt;0,CONCATENATE("disponible: ",INDEX($X:$X,MATCH($AA1413,$O:$O,0)),","),0),"")</f>
        <v/>
      </c>
    </row>
    <row r="1422" spans="26:28" x14ac:dyDescent="0.25">
      <c r="Z1422">
        <v>1420</v>
      </c>
      <c r="AA1422" t="str">
        <f t="shared" si="246"/>
        <v/>
      </c>
      <c r="AB1422" t="str">
        <f>IFERROR(IF(MATCH($AA1413,$O:$O,0)&gt;0,"},",0),"")</f>
        <v/>
      </c>
    </row>
    <row r="1423" spans="26:28" x14ac:dyDescent="0.25">
      <c r="Z1423">
        <v>1421</v>
      </c>
      <c r="AA1423">
        <f t="shared" si="246"/>
        <v>143</v>
      </c>
      <c r="AB1423" t="str">
        <f>IFERROR(IF(MATCH($AA1423,$O:$O,0)&gt;0,"{",0),"")</f>
        <v/>
      </c>
    </row>
    <row r="1424" spans="26:28" x14ac:dyDescent="0.25">
      <c r="Z1424">
        <v>1422</v>
      </c>
      <c r="AA1424" t="str">
        <f t="shared" si="246"/>
        <v/>
      </c>
      <c r="AB1424" t="str">
        <f>IFERROR(IF(MATCH($AA1423,$O:$O,0)&gt;0,CONCATENATE("id_articulo: ",$AA1423,","),0),"")</f>
        <v/>
      </c>
    </row>
    <row r="1425" spans="26:28" x14ac:dyDescent="0.25">
      <c r="Z1425">
        <v>1423</v>
      </c>
      <c r="AA1425" t="str">
        <f t="shared" si="246"/>
        <v/>
      </c>
      <c r="AB1425" t="str">
        <f>IFERROR(IF(MATCH($AA1423,$O:$O,0)&gt;0,CONCATENATE("nombre: '",INDEX($P:$P,MATCH($AA1423,$O:$O,0)),"',"),0),"")</f>
        <v/>
      </c>
    </row>
    <row r="1426" spans="26:28" x14ac:dyDescent="0.25">
      <c r="Z1426">
        <v>1424</v>
      </c>
      <c r="AA1426" t="str">
        <f t="shared" si="246"/>
        <v/>
      </c>
      <c r="AB1426" t="str">
        <f>IFERROR(IF(MATCH($AA1423,$O:$O,0)&gt;0,CONCATENATE("descripcion: '",INDEX($Q:$Q,MATCH($AA1423,$O:$O,0)),"',"),0),"")</f>
        <v/>
      </c>
    </row>
    <row r="1427" spans="26:28" x14ac:dyDescent="0.25">
      <c r="Z1427">
        <v>1425</v>
      </c>
      <c r="AA1427" t="str">
        <f t="shared" si="246"/>
        <v/>
      </c>
      <c r="AB1427" t="str">
        <f>IFERROR(IF(MATCH($AA1423,$O:$O,0)&gt;0,CONCATENATE("descripcion_larga: '",INDEX($R:$R,MATCH($AA1423,$O:$O,0)),"',"),0),"")</f>
        <v/>
      </c>
    </row>
    <row r="1428" spans="26:28" x14ac:dyDescent="0.25">
      <c r="Z1428">
        <v>1426</v>
      </c>
      <c r="AA1428" t="str">
        <f t="shared" si="246"/>
        <v/>
      </c>
      <c r="AB1428" t="str">
        <f>IFERROR(IF(MATCH($AA1423,$O:$O,0)&gt;0,CONCATENATE("id_categoria: '",INDEX($U:$U,MATCH($AA1423,$O:$O,0)),"',"),0),"")</f>
        <v/>
      </c>
    </row>
    <row r="1429" spans="26:28" x14ac:dyDescent="0.25">
      <c r="Z1429">
        <v>1427</v>
      </c>
      <c r="AA1429" t="str">
        <f t="shared" si="246"/>
        <v/>
      </c>
      <c r="AB1429" t="str">
        <f>IFERROR(IF(MATCH($AA1423,$O:$O,0)&gt;0,CONCATENATE("id_subcategoria: '",INDEX($V:$V,MATCH($AA1423,$O:$O,0)),"',"),0),"")</f>
        <v/>
      </c>
    </row>
    <row r="1430" spans="26:28" x14ac:dyDescent="0.25">
      <c r="Z1430">
        <v>1428</v>
      </c>
      <c r="AA1430" t="str">
        <f t="shared" si="246"/>
        <v/>
      </c>
      <c r="AB1430" t="str">
        <f>IFERROR(IF(MATCH($AA1423,$O:$O,0)&gt;0,CONCATENATE("precio: ",INDEX($W:$W,MATCH($AA1423,$O:$O,0)),","),0),"")</f>
        <v/>
      </c>
    </row>
    <row r="1431" spans="26:28" x14ac:dyDescent="0.25">
      <c r="Z1431">
        <v>1429</v>
      </c>
      <c r="AA1431" t="str">
        <f t="shared" si="246"/>
        <v/>
      </c>
      <c r="AB1431" t="str">
        <f>IFERROR(IF(MATCH($AA1423,$O:$O,0)&gt;0,CONCATENATE("disponible: ",INDEX($X:$X,MATCH($AA1423,$O:$O,0)),","),0),"")</f>
        <v/>
      </c>
    </row>
    <row r="1432" spans="26:28" x14ac:dyDescent="0.25">
      <c r="Z1432">
        <v>1430</v>
      </c>
      <c r="AA1432" t="str">
        <f t="shared" si="246"/>
        <v/>
      </c>
      <c r="AB1432" t="str">
        <f>IFERROR(IF(MATCH($AA1423,$O:$O,0)&gt;0,"},",0),"")</f>
        <v/>
      </c>
    </row>
    <row r="1433" spans="26:28" x14ac:dyDescent="0.25">
      <c r="Z1433">
        <v>1431</v>
      </c>
      <c r="AA1433">
        <f t="shared" si="246"/>
        <v>144</v>
      </c>
      <c r="AB1433" t="str">
        <f>IFERROR(IF(MATCH($AA1433,$O:$O,0)&gt;0,"{",0),"")</f>
        <v/>
      </c>
    </row>
    <row r="1434" spans="26:28" x14ac:dyDescent="0.25">
      <c r="Z1434">
        <v>1432</v>
      </c>
      <c r="AA1434" t="str">
        <f t="shared" si="246"/>
        <v/>
      </c>
      <c r="AB1434" t="str">
        <f>IFERROR(IF(MATCH($AA1433,$O:$O,0)&gt;0,CONCATENATE("id_articulo: ",$AA1433,","),0),"")</f>
        <v/>
      </c>
    </row>
    <row r="1435" spans="26:28" x14ac:dyDescent="0.25">
      <c r="Z1435">
        <v>1433</v>
      </c>
      <c r="AA1435" t="str">
        <f t="shared" si="246"/>
        <v/>
      </c>
      <c r="AB1435" t="str">
        <f>IFERROR(IF(MATCH($AA1433,$O:$O,0)&gt;0,CONCATENATE("nombre: '",INDEX($P:$P,MATCH($AA1433,$O:$O,0)),"',"),0),"")</f>
        <v/>
      </c>
    </row>
    <row r="1436" spans="26:28" x14ac:dyDescent="0.25">
      <c r="Z1436">
        <v>1434</v>
      </c>
      <c r="AA1436" t="str">
        <f t="shared" si="246"/>
        <v/>
      </c>
      <c r="AB1436" t="str">
        <f>IFERROR(IF(MATCH($AA1433,$O:$O,0)&gt;0,CONCATENATE("descripcion: '",INDEX($Q:$Q,MATCH($AA1433,$O:$O,0)),"',"),0),"")</f>
        <v/>
      </c>
    </row>
    <row r="1437" spans="26:28" x14ac:dyDescent="0.25">
      <c r="Z1437">
        <v>1435</v>
      </c>
      <c r="AA1437" t="str">
        <f t="shared" si="246"/>
        <v/>
      </c>
      <c r="AB1437" t="str">
        <f>IFERROR(IF(MATCH($AA1433,$O:$O,0)&gt;0,CONCATENATE("descripcion_larga: '",INDEX($R:$R,MATCH($AA1433,$O:$O,0)),"',"),0),"")</f>
        <v/>
      </c>
    </row>
    <row r="1438" spans="26:28" x14ac:dyDescent="0.25">
      <c r="Z1438">
        <v>1436</v>
      </c>
      <c r="AA1438" t="str">
        <f t="shared" si="246"/>
        <v/>
      </c>
      <c r="AB1438" t="str">
        <f>IFERROR(IF(MATCH($AA1433,$O:$O,0)&gt;0,CONCATENATE("id_categoria: '",INDEX($U:$U,MATCH($AA1433,$O:$O,0)),"',"),0),"")</f>
        <v/>
      </c>
    </row>
    <row r="1439" spans="26:28" x14ac:dyDescent="0.25">
      <c r="Z1439">
        <v>1437</v>
      </c>
      <c r="AA1439" t="str">
        <f t="shared" si="246"/>
        <v/>
      </c>
      <c r="AB1439" t="str">
        <f>IFERROR(IF(MATCH($AA1433,$O:$O,0)&gt;0,CONCATENATE("id_subcategoria: '",INDEX($V:$V,MATCH($AA1433,$O:$O,0)),"',"),0),"")</f>
        <v/>
      </c>
    </row>
    <row r="1440" spans="26:28" x14ac:dyDescent="0.25">
      <c r="Z1440">
        <v>1438</v>
      </c>
      <c r="AA1440" t="str">
        <f t="shared" si="246"/>
        <v/>
      </c>
      <c r="AB1440" t="str">
        <f>IFERROR(IF(MATCH($AA1433,$O:$O,0)&gt;0,CONCATENATE("precio: ",INDEX($W:$W,MATCH($AA1433,$O:$O,0)),","),0),"")</f>
        <v/>
      </c>
    </row>
    <row r="1441" spans="26:28" x14ac:dyDescent="0.25">
      <c r="Z1441">
        <v>1439</v>
      </c>
      <c r="AA1441" t="str">
        <f t="shared" si="246"/>
        <v/>
      </c>
      <c r="AB1441" t="str">
        <f>IFERROR(IF(MATCH($AA1433,$O:$O,0)&gt;0,CONCATENATE("disponible: ",INDEX($X:$X,MATCH($AA1433,$O:$O,0)),","),0),"")</f>
        <v/>
      </c>
    </row>
    <row r="1442" spans="26:28" x14ac:dyDescent="0.25">
      <c r="Z1442">
        <v>1440</v>
      </c>
      <c r="AA1442" t="str">
        <f t="shared" si="246"/>
        <v/>
      </c>
      <c r="AB1442" t="str">
        <f>IFERROR(IF(MATCH($AA1433,$O:$O,0)&gt;0,"},",0),"")</f>
        <v/>
      </c>
    </row>
    <row r="1443" spans="26:28" x14ac:dyDescent="0.25">
      <c r="Z1443">
        <v>1441</v>
      </c>
      <c r="AA1443">
        <f t="shared" si="246"/>
        <v>145</v>
      </c>
      <c r="AB1443" t="str">
        <f>IFERROR(IF(MATCH($AA1443,$O:$O,0)&gt;0,"{",0),"")</f>
        <v/>
      </c>
    </row>
    <row r="1444" spans="26:28" x14ac:dyDescent="0.25">
      <c r="Z1444">
        <v>1442</v>
      </c>
      <c r="AA1444" t="str">
        <f t="shared" si="246"/>
        <v/>
      </c>
      <c r="AB1444" t="str">
        <f>IFERROR(IF(MATCH($AA1443,$O:$O,0)&gt;0,CONCATENATE("id_articulo: ",$AA1443,","),0),"")</f>
        <v/>
      </c>
    </row>
    <row r="1445" spans="26:28" x14ac:dyDescent="0.25">
      <c r="Z1445">
        <v>1443</v>
      </c>
      <c r="AA1445" t="str">
        <f t="shared" si="246"/>
        <v/>
      </c>
      <c r="AB1445" t="str">
        <f>IFERROR(IF(MATCH($AA1443,$O:$O,0)&gt;0,CONCATENATE("nombre: '",INDEX($P:$P,MATCH($AA1443,$O:$O,0)),"',"),0),"")</f>
        <v/>
      </c>
    </row>
    <row r="1446" spans="26:28" x14ac:dyDescent="0.25">
      <c r="Z1446">
        <v>1444</v>
      </c>
      <c r="AA1446" t="str">
        <f t="shared" si="246"/>
        <v/>
      </c>
      <c r="AB1446" t="str">
        <f>IFERROR(IF(MATCH($AA1443,$O:$O,0)&gt;0,CONCATENATE("descripcion: '",INDEX($Q:$Q,MATCH($AA1443,$O:$O,0)),"',"),0),"")</f>
        <v/>
      </c>
    </row>
    <row r="1447" spans="26:28" x14ac:dyDescent="0.25">
      <c r="Z1447">
        <v>1445</v>
      </c>
      <c r="AA1447" t="str">
        <f t="shared" si="246"/>
        <v/>
      </c>
      <c r="AB1447" t="str">
        <f>IFERROR(IF(MATCH($AA1443,$O:$O,0)&gt;0,CONCATENATE("descripcion_larga: '",INDEX($R:$R,MATCH($AA1443,$O:$O,0)),"',"),0),"")</f>
        <v/>
      </c>
    </row>
    <row r="1448" spans="26:28" x14ac:dyDescent="0.25">
      <c r="Z1448">
        <v>1446</v>
      </c>
      <c r="AA1448" t="str">
        <f t="shared" si="246"/>
        <v/>
      </c>
      <c r="AB1448" t="str">
        <f>IFERROR(IF(MATCH($AA1443,$O:$O,0)&gt;0,CONCATENATE("id_categoria: '",INDEX($U:$U,MATCH($AA1443,$O:$O,0)),"',"),0),"")</f>
        <v/>
      </c>
    </row>
    <row r="1449" spans="26:28" x14ac:dyDescent="0.25">
      <c r="Z1449">
        <v>1447</v>
      </c>
      <c r="AA1449" t="str">
        <f t="shared" si="246"/>
        <v/>
      </c>
      <c r="AB1449" t="str">
        <f>IFERROR(IF(MATCH($AA1443,$O:$O,0)&gt;0,CONCATENATE("id_subcategoria: '",INDEX($V:$V,MATCH($AA1443,$O:$O,0)),"',"),0),"")</f>
        <v/>
      </c>
    </row>
    <row r="1450" spans="26:28" x14ac:dyDescent="0.25">
      <c r="Z1450">
        <v>1448</v>
      </c>
      <c r="AA1450" t="str">
        <f t="shared" si="246"/>
        <v/>
      </c>
      <c r="AB1450" t="str">
        <f>IFERROR(IF(MATCH($AA1443,$O:$O,0)&gt;0,CONCATENATE("precio: ",INDEX($W:$W,MATCH($AA1443,$O:$O,0)),","),0),"")</f>
        <v/>
      </c>
    </row>
    <row r="1451" spans="26:28" x14ac:dyDescent="0.25">
      <c r="Z1451">
        <v>1449</v>
      </c>
      <c r="AA1451" t="str">
        <f t="shared" si="246"/>
        <v/>
      </c>
      <c r="AB1451" t="str">
        <f>IFERROR(IF(MATCH($AA1443,$O:$O,0)&gt;0,CONCATENATE("disponible: ",INDEX($X:$X,MATCH($AA1443,$O:$O,0)),","),0),"")</f>
        <v/>
      </c>
    </row>
    <row r="1452" spans="26:28" x14ac:dyDescent="0.25">
      <c r="Z1452">
        <v>1450</v>
      </c>
      <c r="AA1452" t="str">
        <f t="shared" si="246"/>
        <v/>
      </c>
      <c r="AB1452" t="str">
        <f>IFERROR(IF(MATCH($AA1443,$O:$O,0)&gt;0,"},",0),"")</f>
        <v/>
      </c>
    </row>
    <row r="1453" spans="26:28" x14ac:dyDescent="0.25">
      <c r="Z1453">
        <v>1451</v>
      </c>
      <c r="AA1453">
        <f t="shared" si="246"/>
        <v>146</v>
      </c>
      <c r="AB1453" t="str">
        <f>IFERROR(IF(MATCH($AA1453,$O:$O,0)&gt;0,"{",0),"")</f>
        <v/>
      </c>
    </row>
    <row r="1454" spans="26:28" x14ac:dyDescent="0.25">
      <c r="Z1454">
        <v>1452</v>
      </c>
      <c r="AA1454" t="str">
        <f t="shared" si="246"/>
        <v/>
      </c>
      <c r="AB1454" t="str">
        <f>IFERROR(IF(MATCH($AA1453,$O:$O,0)&gt;0,CONCATENATE("id_articulo: ",$AA1453,","),0),"")</f>
        <v/>
      </c>
    </row>
    <row r="1455" spans="26:28" x14ac:dyDescent="0.25">
      <c r="Z1455">
        <v>1453</v>
      </c>
      <c r="AA1455" t="str">
        <f t="shared" si="246"/>
        <v/>
      </c>
      <c r="AB1455" t="str">
        <f>IFERROR(IF(MATCH($AA1453,$O:$O,0)&gt;0,CONCATENATE("nombre: '",INDEX($P:$P,MATCH($AA1453,$O:$O,0)),"',"),0),"")</f>
        <v/>
      </c>
    </row>
    <row r="1456" spans="26:28" x14ac:dyDescent="0.25">
      <c r="Z1456">
        <v>1454</v>
      </c>
      <c r="AA1456" t="str">
        <f t="shared" si="246"/>
        <v/>
      </c>
      <c r="AB1456" t="str">
        <f>IFERROR(IF(MATCH($AA1453,$O:$O,0)&gt;0,CONCATENATE("descripcion: '",INDEX($Q:$Q,MATCH($AA1453,$O:$O,0)),"',"),0),"")</f>
        <v/>
      </c>
    </row>
    <row r="1457" spans="26:28" x14ac:dyDescent="0.25">
      <c r="Z1457">
        <v>1455</v>
      </c>
      <c r="AA1457" t="str">
        <f t="shared" si="246"/>
        <v/>
      </c>
      <c r="AB1457" t="str">
        <f>IFERROR(IF(MATCH($AA1453,$O:$O,0)&gt;0,CONCATENATE("descripcion_larga: '",INDEX($R:$R,MATCH($AA1453,$O:$O,0)),"',"),0),"")</f>
        <v/>
      </c>
    </row>
    <row r="1458" spans="26:28" x14ac:dyDescent="0.25">
      <c r="Z1458">
        <v>1456</v>
      </c>
      <c r="AA1458" t="str">
        <f t="shared" si="246"/>
        <v/>
      </c>
      <c r="AB1458" t="str">
        <f>IFERROR(IF(MATCH($AA1453,$O:$O,0)&gt;0,CONCATENATE("id_categoria: '",INDEX($U:$U,MATCH($AA1453,$O:$O,0)),"',"),0),"")</f>
        <v/>
      </c>
    </row>
    <row r="1459" spans="26:28" x14ac:dyDescent="0.25">
      <c r="Z1459">
        <v>1457</v>
      </c>
      <c r="AA1459" t="str">
        <f t="shared" si="246"/>
        <v/>
      </c>
      <c r="AB1459" t="str">
        <f>IFERROR(IF(MATCH($AA1453,$O:$O,0)&gt;0,CONCATENATE("id_subcategoria: '",INDEX($V:$V,MATCH($AA1453,$O:$O,0)),"',"),0),"")</f>
        <v/>
      </c>
    </row>
    <row r="1460" spans="26:28" x14ac:dyDescent="0.25">
      <c r="Z1460">
        <v>1458</v>
      </c>
      <c r="AA1460" t="str">
        <f t="shared" si="246"/>
        <v/>
      </c>
      <c r="AB1460" t="str">
        <f>IFERROR(IF(MATCH($AA1453,$O:$O,0)&gt;0,CONCATENATE("precio: ",INDEX($W:$W,MATCH($AA1453,$O:$O,0)),","),0),"")</f>
        <v/>
      </c>
    </row>
    <row r="1461" spans="26:28" x14ac:dyDescent="0.25">
      <c r="Z1461">
        <v>1459</v>
      </c>
      <c r="AA1461" t="str">
        <f t="shared" si="246"/>
        <v/>
      </c>
      <c r="AB1461" t="str">
        <f>IFERROR(IF(MATCH($AA1453,$O:$O,0)&gt;0,CONCATENATE("disponible: ",INDEX($X:$X,MATCH($AA1453,$O:$O,0)),","),0),"")</f>
        <v/>
      </c>
    </row>
    <row r="1462" spans="26:28" x14ac:dyDescent="0.25">
      <c r="Z1462">
        <v>1460</v>
      </c>
      <c r="AA1462" t="str">
        <f t="shared" si="246"/>
        <v/>
      </c>
      <c r="AB1462" t="str">
        <f>IFERROR(IF(MATCH($AA1453,$O:$O,0)&gt;0,"},",0),"")</f>
        <v/>
      </c>
    </row>
    <row r="1463" spans="26:28" x14ac:dyDescent="0.25">
      <c r="Z1463">
        <v>1461</v>
      </c>
      <c r="AA1463">
        <f t="shared" si="246"/>
        <v>147</v>
      </c>
      <c r="AB1463" t="str">
        <f>IFERROR(IF(MATCH($AA1463,$O:$O,0)&gt;0,"{",0),"")</f>
        <v/>
      </c>
    </row>
    <row r="1464" spans="26:28" x14ac:dyDescent="0.25">
      <c r="Z1464">
        <v>1462</v>
      </c>
      <c r="AA1464" t="str">
        <f t="shared" si="246"/>
        <v/>
      </c>
      <c r="AB1464" t="str">
        <f>IFERROR(IF(MATCH($AA1463,$O:$O,0)&gt;0,CONCATENATE("id_articulo: ",$AA1463,","),0),"")</f>
        <v/>
      </c>
    </row>
    <row r="1465" spans="26:28" x14ac:dyDescent="0.25">
      <c r="Z1465">
        <v>1463</v>
      </c>
      <c r="AA1465" t="str">
        <f t="shared" si="246"/>
        <v/>
      </c>
      <c r="AB1465" t="str">
        <f>IFERROR(IF(MATCH($AA1463,$O:$O,0)&gt;0,CONCATENATE("nombre: '",INDEX($P:$P,MATCH($AA1463,$O:$O,0)),"',"),0),"")</f>
        <v/>
      </c>
    </row>
    <row r="1466" spans="26:28" x14ac:dyDescent="0.25">
      <c r="Z1466">
        <v>1464</v>
      </c>
      <c r="AA1466" t="str">
        <f t="shared" si="246"/>
        <v/>
      </c>
      <c r="AB1466" t="str">
        <f>IFERROR(IF(MATCH($AA1463,$O:$O,0)&gt;0,CONCATENATE("descripcion: '",INDEX($Q:$Q,MATCH($AA1463,$O:$O,0)),"',"),0),"")</f>
        <v/>
      </c>
    </row>
    <row r="1467" spans="26:28" x14ac:dyDescent="0.25">
      <c r="Z1467">
        <v>1465</v>
      </c>
      <c r="AA1467" t="str">
        <f t="shared" si="246"/>
        <v/>
      </c>
      <c r="AB1467" t="str">
        <f>IFERROR(IF(MATCH($AA1463,$O:$O,0)&gt;0,CONCATENATE("descripcion_larga: '",INDEX($R:$R,MATCH($AA1463,$O:$O,0)),"',"),0),"")</f>
        <v/>
      </c>
    </row>
    <row r="1468" spans="26:28" x14ac:dyDescent="0.25">
      <c r="Z1468">
        <v>1466</v>
      </c>
      <c r="AA1468" t="str">
        <f t="shared" si="246"/>
        <v/>
      </c>
      <c r="AB1468" t="str">
        <f>IFERROR(IF(MATCH($AA1463,$O:$O,0)&gt;0,CONCATENATE("id_categoria: '",INDEX($U:$U,MATCH($AA1463,$O:$O,0)),"',"),0),"")</f>
        <v/>
      </c>
    </row>
    <row r="1469" spans="26:28" x14ac:dyDescent="0.25">
      <c r="Z1469">
        <v>1467</v>
      </c>
      <c r="AA1469" t="str">
        <f t="shared" si="246"/>
        <v/>
      </c>
      <c r="AB1469" t="str">
        <f>IFERROR(IF(MATCH($AA1463,$O:$O,0)&gt;0,CONCATENATE("id_subcategoria: '",INDEX($V:$V,MATCH($AA1463,$O:$O,0)),"',"),0),"")</f>
        <v/>
      </c>
    </row>
    <row r="1470" spans="26:28" x14ac:dyDescent="0.25">
      <c r="Z1470">
        <v>1468</v>
      </c>
      <c r="AA1470" t="str">
        <f t="shared" si="246"/>
        <v/>
      </c>
      <c r="AB1470" t="str">
        <f>IFERROR(IF(MATCH($AA1463,$O:$O,0)&gt;0,CONCATENATE("precio: ",INDEX($W:$W,MATCH($AA1463,$O:$O,0)),","),0),"")</f>
        <v/>
      </c>
    </row>
    <row r="1471" spans="26:28" x14ac:dyDescent="0.25">
      <c r="Z1471">
        <v>1469</v>
      </c>
      <c r="AA1471" t="str">
        <f t="shared" si="246"/>
        <v/>
      </c>
      <c r="AB1471" t="str">
        <f>IFERROR(IF(MATCH($AA1463,$O:$O,0)&gt;0,CONCATENATE("disponible: ",INDEX($X:$X,MATCH($AA1463,$O:$O,0)),","),0),"")</f>
        <v/>
      </c>
    </row>
    <row r="1472" spans="26:28" x14ac:dyDescent="0.25">
      <c r="Z1472">
        <v>1470</v>
      </c>
      <c r="AA1472" t="str">
        <f t="shared" si="246"/>
        <v/>
      </c>
      <c r="AB1472" t="str">
        <f>IFERROR(IF(MATCH($AA1463,$O:$O,0)&gt;0,"},",0),"")</f>
        <v/>
      </c>
    </row>
    <row r="1473" spans="26:28" x14ac:dyDescent="0.25">
      <c r="Z1473">
        <v>1471</v>
      </c>
      <c r="AA1473">
        <f t="shared" si="246"/>
        <v>148</v>
      </c>
      <c r="AB1473" t="str">
        <f>IFERROR(IF(MATCH($AA1473,$O:$O,0)&gt;0,"{",0),"")</f>
        <v/>
      </c>
    </row>
    <row r="1474" spans="26:28" x14ac:dyDescent="0.25">
      <c r="Z1474">
        <v>1472</v>
      </c>
      <c r="AA1474" t="str">
        <f t="shared" si="246"/>
        <v/>
      </c>
      <c r="AB1474" t="str">
        <f>IFERROR(IF(MATCH($AA1473,$O:$O,0)&gt;0,CONCATENATE("id_articulo: ",$AA1473,","),0),"")</f>
        <v/>
      </c>
    </row>
    <row r="1475" spans="26:28" x14ac:dyDescent="0.25">
      <c r="Z1475">
        <v>1473</v>
      </c>
      <c r="AA1475" t="str">
        <f t="shared" si="246"/>
        <v/>
      </c>
      <c r="AB1475" t="str">
        <f>IFERROR(IF(MATCH($AA1473,$O:$O,0)&gt;0,CONCATENATE("nombre: '",INDEX($P:$P,MATCH($AA1473,$O:$O,0)),"',"),0),"")</f>
        <v/>
      </c>
    </row>
    <row r="1476" spans="26:28" x14ac:dyDescent="0.25">
      <c r="Z1476">
        <v>1474</v>
      </c>
      <c r="AA1476" t="str">
        <f t="shared" si="246"/>
        <v/>
      </c>
      <c r="AB1476" t="str">
        <f>IFERROR(IF(MATCH($AA1473,$O:$O,0)&gt;0,CONCATENATE("descripcion: '",INDEX($Q:$Q,MATCH($AA1473,$O:$O,0)),"',"),0),"")</f>
        <v/>
      </c>
    </row>
    <row r="1477" spans="26:28" x14ac:dyDescent="0.25">
      <c r="Z1477">
        <v>1475</v>
      </c>
      <c r="AA1477" t="str">
        <f t="shared" ref="AA1477:AA1540" si="247">IF(Z1476/10=INT(Z1476/10),Z1476/10+1,"")</f>
        <v/>
      </c>
      <c r="AB1477" t="str">
        <f>IFERROR(IF(MATCH($AA1473,$O:$O,0)&gt;0,CONCATENATE("descripcion_larga: '",INDEX($R:$R,MATCH($AA1473,$O:$O,0)),"',"),0),"")</f>
        <v/>
      </c>
    </row>
    <row r="1478" spans="26:28" x14ac:dyDescent="0.25">
      <c r="Z1478">
        <v>1476</v>
      </c>
      <c r="AA1478" t="str">
        <f t="shared" si="247"/>
        <v/>
      </c>
      <c r="AB1478" t="str">
        <f>IFERROR(IF(MATCH($AA1473,$O:$O,0)&gt;0,CONCATENATE("id_categoria: '",INDEX($U:$U,MATCH($AA1473,$O:$O,0)),"',"),0),"")</f>
        <v/>
      </c>
    </row>
    <row r="1479" spans="26:28" x14ac:dyDescent="0.25">
      <c r="Z1479">
        <v>1477</v>
      </c>
      <c r="AA1479" t="str">
        <f t="shared" si="247"/>
        <v/>
      </c>
      <c r="AB1479" t="str">
        <f>IFERROR(IF(MATCH($AA1473,$O:$O,0)&gt;0,CONCATENATE("id_subcategoria: '",INDEX($V:$V,MATCH($AA1473,$O:$O,0)),"',"),0),"")</f>
        <v/>
      </c>
    </row>
    <row r="1480" spans="26:28" x14ac:dyDescent="0.25">
      <c r="Z1480">
        <v>1478</v>
      </c>
      <c r="AA1480" t="str">
        <f t="shared" si="247"/>
        <v/>
      </c>
      <c r="AB1480" t="str">
        <f>IFERROR(IF(MATCH($AA1473,$O:$O,0)&gt;0,CONCATENATE("precio: ",INDEX($W:$W,MATCH($AA1473,$O:$O,0)),","),0),"")</f>
        <v/>
      </c>
    </row>
    <row r="1481" spans="26:28" x14ac:dyDescent="0.25">
      <c r="Z1481">
        <v>1479</v>
      </c>
      <c r="AA1481" t="str">
        <f t="shared" si="247"/>
        <v/>
      </c>
      <c r="AB1481" t="str">
        <f>IFERROR(IF(MATCH($AA1473,$O:$O,0)&gt;0,CONCATENATE("disponible: ",INDEX($X:$X,MATCH($AA1473,$O:$O,0)),","),0),"")</f>
        <v/>
      </c>
    </row>
    <row r="1482" spans="26:28" x14ac:dyDescent="0.25">
      <c r="Z1482">
        <v>1480</v>
      </c>
      <c r="AA1482" t="str">
        <f t="shared" si="247"/>
        <v/>
      </c>
      <c r="AB1482" t="str">
        <f>IFERROR(IF(MATCH($AA1473,$O:$O,0)&gt;0,"},",0),"")</f>
        <v/>
      </c>
    </row>
    <row r="1483" spans="26:28" x14ac:dyDescent="0.25">
      <c r="Z1483">
        <v>1481</v>
      </c>
      <c r="AA1483">
        <f t="shared" si="247"/>
        <v>149</v>
      </c>
      <c r="AB1483" t="str">
        <f>IFERROR(IF(MATCH($AA1483,$O:$O,0)&gt;0,"{",0),"")</f>
        <v/>
      </c>
    </row>
    <row r="1484" spans="26:28" x14ac:dyDescent="0.25">
      <c r="Z1484">
        <v>1482</v>
      </c>
      <c r="AA1484" t="str">
        <f t="shared" si="247"/>
        <v/>
      </c>
      <c r="AB1484" t="str">
        <f>IFERROR(IF(MATCH($AA1483,$O:$O,0)&gt;0,CONCATENATE("id_articulo: ",$AA1483,","),0),"")</f>
        <v/>
      </c>
    </row>
    <row r="1485" spans="26:28" x14ac:dyDescent="0.25">
      <c r="Z1485">
        <v>1483</v>
      </c>
      <c r="AA1485" t="str">
        <f t="shared" si="247"/>
        <v/>
      </c>
      <c r="AB1485" t="str">
        <f>IFERROR(IF(MATCH($AA1483,$O:$O,0)&gt;0,CONCATENATE("nombre: '",INDEX($P:$P,MATCH($AA1483,$O:$O,0)),"',"),0),"")</f>
        <v/>
      </c>
    </row>
    <row r="1486" spans="26:28" x14ac:dyDescent="0.25">
      <c r="Z1486">
        <v>1484</v>
      </c>
      <c r="AA1486" t="str">
        <f t="shared" si="247"/>
        <v/>
      </c>
      <c r="AB1486" t="str">
        <f>IFERROR(IF(MATCH($AA1483,$O:$O,0)&gt;0,CONCATENATE("descripcion: '",INDEX($Q:$Q,MATCH($AA1483,$O:$O,0)),"',"),0),"")</f>
        <v/>
      </c>
    </row>
    <row r="1487" spans="26:28" x14ac:dyDescent="0.25">
      <c r="Z1487">
        <v>1485</v>
      </c>
      <c r="AA1487" t="str">
        <f t="shared" si="247"/>
        <v/>
      </c>
      <c r="AB1487" t="str">
        <f>IFERROR(IF(MATCH($AA1483,$O:$O,0)&gt;0,CONCATENATE("descripcion_larga: '",INDEX($R:$R,MATCH($AA1483,$O:$O,0)),"',"),0),"")</f>
        <v/>
      </c>
    </row>
    <row r="1488" spans="26:28" x14ac:dyDescent="0.25">
      <c r="Z1488">
        <v>1486</v>
      </c>
      <c r="AA1488" t="str">
        <f t="shared" si="247"/>
        <v/>
      </c>
      <c r="AB1488" t="str">
        <f>IFERROR(IF(MATCH($AA1483,$O:$O,0)&gt;0,CONCATENATE("id_categoria: '",INDEX($U:$U,MATCH($AA1483,$O:$O,0)),"',"),0),"")</f>
        <v/>
      </c>
    </row>
    <row r="1489" spans="26:28" x14ac:dyDescent="0.25">
      <c r="Z1489">
        <v>1487</v>
      </c>
      <c r="AA1489" t="str">
        <f t="shared" si="247"/>
        <v/>
      </c>
      <c r="AB1489" t="str">
        <f>IFERROR(IF(MATCH($AA1483,$O:$O,0)&gt;0,CONCATENATE("id_subcategoria: '",INDEX($V:$V,MATCH($AA1483,$O:$O,0)),"',"),0),"")</f>
        <v/>
      </c>
    </row>
    <row r="1490" spans="26:28" x14ac:dyDescent="0.25">
      <c r="Z1490">
        <v>1488</v>
      </c>
      <c r="AA1490" t="str">
        <f t="shared" si="247"/>
        <v/>
      </c>
      <c r="AB1490" t="str">
        <f>IFERROR(IF(MATCH($AA1483,$O:$O,0)&gt;0,CONCATENATE("precio: ",INDEX($W:$W,MATCH($AA1483,$O:$O,0)),","),0),"")</f>
        <v/>
      </c>
    </row>
    <row r="1491" spans="26:28" x14ac:dyDescent="0.25">
      <c r="Z1491">
        <v>1489</v>
      </c>
      <c r="AA1491" t="str">
        <f t="shared" si="247"/>
        <v/>
      </c>
      <c r="AB1491" t="str">
        <f>IFERROR(IF(MATCH($AA1483,$O:$O,0)&gt;0,CONCATENATE("disponible: ",INDEX($X:$X,MATCH($AA1483,$O:$O,0)),","),0),"")</f>
        <v/>
      </c>
    </row>
    <row r="1492" spans="26:28" x14ac:dyDescent="0.25">
      <c r="Z1492">
        <v>1490</v>
      </c>
      <c r="AA1492" t="str">
        <f t="shared" si="247"/>
        <v/>
      </c>
      <c r="AB1492" t="str">
        <f>IFERROR(IF(MATCH($AA1483,$O:$O,0)&gt;0,"},",0),"")</f>
        <v/>
      </c>
    </row>
    <row r="1493" spans="26:28" x14ac:dyDescent="0.25">
      <c r="Z1493">
        <v>1491</v>
      </c>
      <c r="AA1493">
        <f t="shared" si="247"/>
        <v>150</v>
      </c>
      <c r="AB1493" t="str">
        <f>IFERROR(IF(MATCH($AA1493,$O:$O,0)&gt;0,"{",0),"")</f>
        <v/>
      </c>
    </row>
    <row r="1494" spans="26:28" x14ac:dyDescent="0.25">
      <c r="Z1494">
        <v>1492</v>
      </c>
      <c r="AA1494" t="str">
        <f t="shared" si="247"/>
        <v/>
      </c>
      <c r="AB1494" t="str">
        <f>IFERROR(IF(MATCH($AA1493,$O:$O,0)&gt;0,CONCATENATE("id_articulo: ",$AA1493,","),0),"")</f>
        <v/>
      </c>
    </row>
    <row r="1495" spans="26:28" x14ac:dyDescent="0.25">
      <c r="Z1495">
        <v>1493</v>
      </c>
      <c r="AA1495" t="str">
        <f t="shared" si="247"/>
        <v/>
      </c>
      <c r="AB1495" t="str">
        <f>IFERROR(IF(MATCH($AA1493,$O:$O,0)&gt;0,CONCATENATE("nombre: '",INDEX($P:$P,MATCH($AA1493,$O:$O,0)),"',"),0),"")</f>
        <v/>
      </c>
    </row>
    <row r="1496" spans="26:28" x14ac:dyDescent="0.25">
      <c r="Z1496">
        <v>1494</v>
      </c>
      <c r="AA1496" t="str">
        <f t="shared" si="247"/>
        <v/>
      </c>
      <c r="AB1496" t="str">
        <f>IFERROR(IF(MATCH($AA1493,$O:$O,0)&gt;0,CONCATENATE("descripcion: '",INDEX($Q:$Q,MATCH($AA1493,$O:$O,0)),"',"),0),"")</f>
        <v/>
      </c>
    </row>
    <row r="1497" spans="26:28" x14ac:dyDescent="0.25">
      <c r="Z1497">
        <v>1495</v>
      </c>
      <c r="AA1497" t="str">
        <f t="shared" si="247"/>
        <v/>
      </c>
      <c r="AB1497" t="str">
        <f>IFERROR(IF(MATCH($AA1493,$O:$O,0)&gt;0,CONCATENATE("descripcion_larga: '",INDEX($R:$R,MATCH($AA1493,$O:$O,0)),"',"),0),"")</f>
        <v/>
      </c>
    </row>
    <row r="1498" spans="26:28" x14ac:dyDescent="0.25">
      <c r="Z1498">
        <v>1496</v>
      </c>
      <c r="AA1498" t="str">
        <f t="shared" si="247"/>
        <v/>
      </c>
      <c r="AB1498" t="str">
        <f>IFERROR(IF(MATCH($AA1493,$O:$O,0)&gt;0,CONCATENATE("id_categoria: '",INDEX($U:$U,MATCH($AA1493,$O:$O,0)),"',"),0),"")</f>
        <v/>
      </c>
    </row>
    <row r="1499" spans="26:28" x14ac:dyDescent="0.25">
      <c r="Z1499">
        <v>1497</v>
      </c>
      <c r="AA1499" t="str">
        <f t="shared" si="247"/>
        <v/>
      </c>
      <c r="AB1499" t="str">
        <f>IFERROR(IF(MATCH($AA1493,$O:$O,0)&gt;0,CONCATENATE("id_subcategoria: '",INDEX($V:$V,MATCH($AA1493,$O:$O,0)),"',"),0),"")</f>
        <v/>
      </c>
    </row>
    <row r="1500" spans="26:28" x14ac:dyDescent="0.25">
      <c r="Z1500">
        <v>1498</v>
      </c>
      <c r="AA1500" t="str">
        <f t="shared" si="247"/>
        <v/>
      </c>
      <c r="AB1500" t="str">
        <f>IFERROR(IF(MATCH($AA1493,$O:$O,0)&gt;0,CONCATENATE("precio: ",INDEX($W:$W,MATCH($AA1493,$O:$O,0)),","),0),"")</f>
        <v/>
      </c>
    </row>
    <row r="1501" spans="26:28" x14ac:dyDescent="0.25">
      <c r="Z1501">
        <v>1499</v>
      </c>
      <c r="AA1501" t="str">
        <f t="shared" si="247"/>
        <v/>
      </c>
      <c r="AB1501" t="str">
        <f>IFERROR(IF(MATCH($AA1493,$O:$O,0)&gt;0,CONCATENATE("disponible: ",INDEX($X:$X,MATCH($AA1493,$O:$O,0)),","),0),"")</f>
        <v/>
      </c>
    </row>
    <row r="1502" spans="26:28" x14ac:dyDescent="0.25">
      <c r="Z1502">
        <v>1500</v>
      </c>
      <c r="AA1502" t="str">
        <f t="shared" si="247"/>
        <v/>
      </c>
      <c r="AB1502" t="str">
        <f>IFERROR(IF(MATCH($AA1493,$O:$O,0)&gt;0,"},",0),"")</f>
        <v/>
      </c>
    </row>
    <row r="1503" spans="26:28" x14ac:dyDescent="0.25">
      <c r="Z1503">
        <v>1501</v>
      </c>
      <c r="AA1503">
        <f t="shared" si="247"/>
        <v>151</v>
      </c>
      <c r="AB1503" t="str">
        <f>IFERROR(IF(MATCH($AA1503,$O:$O,0)&gt;0,"{",0),"")</f>
        <v/>
      </c>
    </row>
    <row r="1504" spans="26:28" x14ac:dyDescent="0.25">
      <c r="Z1504">
        <v>1502</v>
      </c>
      <c r="AA1504" t="str">
        <f t="shared" si="247"/>
        <v/>
      </c>
      <c r="AB1504" t="str">
        <f>IFERROR(IF(MATCH($AA1503,$O:$O,0)&gt;0,CONCATENATE("id_articulo: ",$AA1503,","),0),"")</f>
        <v/>
      </c>
    </row>
    <row r="1505" spans="26:28" x14ac:dyDescent="0.25">
      <c r="Z1505">
        <v>1503</v>
      </c>
      <c r="AA1505" t="str">
        <f t="shared" si="247"/>
        <v/>
      </c>
      <c r="AB1505" t="str">
        <f>IFERROR(IF(MATCH($AA1503,$O:$O,0)&gt;0,CONCATENATE("nombre: '",INDEX($P:$P,MATCH($AA1503,$O:$O,0)),"',"),0),"")</f>
        <v/>
      </c>
    </row>
    <row r="1506" spans="26:28" x14ac:dyDescent="0.25">
      <c r="Z1506">
        <v>1504</v>
      </c>
      <c r="AA1506" t="str">
        <f t="shared" si="247"/>
        <v/>
      </c>
      <c r="AB1506" t="str">
        <f>IFERROR(IF(MATCH($AA1503,$O:$O,0)&gt;0,CONCATENATE("descripcion: '",INDEX($Q:$Q,MATCH($AA1503,$O:$O,0)),"',"),0),"")</f>
        <v/>
      </c>
    </row>
    <row r="1507" spans="26:28" x14ac:dyDescent="0.25">
      <c r="Z1507">
        <v>1505</v>
      </c>
      <c r="AA1507" t="str">
        <f t="shared" si="247"/>
        <v/>
      </c>
      <c r="AB1507" t="str">
        <f>IFERROR(IF(MATCH($AA1503,$O:$O,0)&gt;0,CONCATENATE("descripcion_larga: '",INDEX($R:$R,MATCH($AA1503,$O:$O,0)),"',"),0),"")</f>
        <v/>
      </c>
    </row>
    <row r="1508" spans="26:28" x14ac:dyDescent="0.25">
      <c r="Z1508">
        <v>1506</v>
      </c>
      <c r="AA1508" t="str">
        <f t="shared" si="247"/>
        <v/>
      </c>
      <c r="AB1508" t="str">
        <f>IFERROR(IF(MATCH($AA1503,$O:$O,0)&gt;0,CONCATENATE("id_categoria: '",INDEX($U:$U,MATCH($AA1503,$O:$O,0)),"',"),0),"")</f>
        <v/>
      </c>
    </row>
    <row r="1509" spans="26:28" x14ac:dyDescent="0.25">
      <c r="Z1509">
        <v>1507</v>
      </c>
      <c r="AA1509" t="str">
        <f t="shared" si="247"/>
        <v/>
      </c>
      <c r="AB1509" t="str">
        <f>IFERROR(IF(MATCH($AA1503,$O:$O,0)&gt;0,CONCATENATE("id_subcategoria: '",INDEX($V:$V,MATCH($AA1503,$O:$O,0)),"',"),0),"")</f>
        <v/>
      </c>
    </row>
    <row r="1510" spans="26:28" x14ac:dyDescent="0.25">
      <c r="Z1510">
        <v>1508</v>
      </c>
      <c r="AA1510" t="str">
        <f t="shared" si="247"/>
        <v/>
      </c>
      <c r="AB1510" t="str">
        <f>IFERROR(IF(MATCH($AA1503,$O:$O,0)&gt;0,CONCATENATE("precio: ",INDEX($W:$W,MATCH($AA1503,$O:$O,0)),","),0),"")</f>
        <v/>
      </c>
    </row>
    <row r="1511" spans="26:28" x14ac:dyDescent="0.25">
      <c r="Z1511">
        <v>1509</v>
      </c>
      <c r="AA1511" t="str">
        <f t="shared" si="247"/>
        <v/>
      </c>
      <c r="AB1511" t="str">
        <f>IFERROR(IF(MATCH($AA1503,$O:$O,0)&gt;0,CONCATENATE("disponible: ",INDEX($X:$X,MATCH($AA1503,$O:$O,0)),","),0),"")</f>
        <v/>
      </c>
    </row>
    <row r="1512" spans="26:28" x14ac:dyDescent="0.25">
      <c r="Z1512">
        <v>1510</v>
      </c>
      <c r="AA1512" t="str">
        <f t="shared" si="247"/>
        <v/>
      </c>
      <c r="AB1512" t="str">
        <f>IFERROR(IF(MATCH($AA1503,$O:$O,0)&gt;0,"},",0),"")</f>
        <v/>
      </c>
    </row>
    <row r="1513" spans="26:28" x14ac:dyDescent="0.25">
      <c r="Z1513">
        <v>1511</v>
      </c>
      <c r="AA1513">
        <f t="shared" si="247"/>
        <v>152</v>
      </c>
      <c r="AB1513" t="str">
        <f>IFERROR(IF(MATCH($AA1513,$O:$O,0)&gt;0,"{",0),"")</f>
        <v/>
      </c>
    </row>
    <row r="1514" spans="26:28" x14ac:dyDescent="0.25">
      <c r="Z1514">
        <v>1512</v>
      </c>
      <c r="AA1514" t="str">
        <f t="shared" si="247"/>
        <v/>
      </c>
      <c r="AB1514" t="str">
        <f>IFERROR(IF(MATCH($AA1513,$O:$O,0)&gt;0,CONCATENATE("id_articulo: ",$AA1513,","),0),"")</f>
        <v/>
      </c>
    </row>
    <row r="1515" spans="26:28" x14ac:dyDescent="0.25">
      <c r="Z1515">
        <v>1513</v>
      </c>
      <c r="AA1515" t="str">
        <f t="shared" si="247"/>
        <v/>
      </c>
      <c r="AB1515" t="str">
        <f>IFERROR(IF(MATCH($AA1513,$O:$O,0)&gt;0,CONCATENATE("nombre: '",INDEX($P:$P,MATCH($AA1513,$O:$O,0)),"',"),0),"")</f>
        <v/>
      </c>
    </row>
    <row r="1516" spans="26:28" x14ac:dyDescent="0.25">
      <c r="Z1516">
        <v>1514</v>
      </c>
      <c r="AA1516" t="str">
        <f t="shared" si="247"/>
        <v/>
      </c>
      <c r="AB1516" t="str">
        <f>IFERROR(IF(MATCH($AA1513,$O:$O,0)&gt;0,CONCATENATE("descripcion: '",INDEX($Q:$Q,MATCH($AA1513,$O:$O,0)),"',"),0),"")</f>
        <v/>
      </c>
    </row>
    <row r="1517" spans="26:28" x14ac:dyDescent="0.25">
      <c r="Z1517">
        <v>1515</v>
      </c>
      <c r="AA1517" t="str">
        <f t="shared" si="247"/>
        <v/>
      </c>
      <c r="AB1517" t="str">
        <f>IFERROR(IF(MATCH($AA1513,$O:$O,0)&gt;0,CONCATENATE("descripcion_larga: '",INDEX($R:$R,MATCH($AA1513,$O:$O,0)),"',"),0),"")</f>
        <v/>
      </c>
    </row>
    <row r="1518" spans="26:28" x14ac:dyDescent="0.25">
      <c r="Z1518">
        <v>1516</v>
      </c>
      <c r="AA1518" t="str">
        <f t="shared" si="247"/>
        <v/>
      </c>
      <c r="AB1518" t="str">
        <f>IFERROR(IF(MATCH($AA1513,$O:$O,0)&gt;0,CONCATENATE("id_categoria: '",INDEX($U:$U,MATCH($AA1513,$O:$O,0)),"',"),0),"")</f>
        <v/>
      </c>
    </row>
    <row r="1519" spans="26:28" x14ac:dyDescent="0.25">
      <c r="Z1519">
        <v>1517</v>
      </c>
      <c r="AA1519" t="str">
        <f t="shared" si="247"/>
        <v/>
      </c>
      <c r="AB1519" t="str">
        <f>IFERROR(IF(MATCH($AA1513,$O:$O,0)&gt;0,CONCATENATE("id_subcategoria: '",INDEX($V:$V,MATCH($AA1513,$O:$O,0)),"',"),0),"")</f>
        <v/>
      </c>
    </row>
    <row r="1520" spans="26:28" x14ac:dyDescent="0.25">
      <c r="Z1520">
        <v>1518</v>
      </c>
      <c r="AA1520" t="str">
        <f t="shared" si="247"/>
        <v/>
      </c>
      <c r="AB1520" t="str">
        <f>IFERROR(IF(MATCH($AA1513,$O:$O,0)&gt;0,CONCATENATE("precio: ",INDEX($W:$W,MATCH($AA1513,$O:$O,0)),","),0),"")</f>
        <v/>
      </c>
    </row>
    <row r="1521" spans="26:28" x14ac:dyDescent="0.25">
      <c r="Z1521">
        <v>1519</v>
      </c>
      <c r="AA1521" t="str">
        <f t="shared" si="247"/>
        <v/>
      </c>
      <c r="AB1521" t="str">
        <f>IFERROR(IF(MATCH($AA1513,$O:$O,0)&gt;0,CONCATENATE("disponible: ",INDEX($X:$X,MATCH($AA1513,$O:$O,0)),","),0),"")</f>
        <v/>
      </c>
    </row>
    <row r="1522" spans="26:28" x14ac:dyDescent="0.25">
      <c r="Z1522">
        <v>1520</v>
      </c>
      <c r="AA1522" t="str">
        <f t="shared" si="247"/>
        <v/>
      </c>
      <c r="AB1522" t="str">
        <f>IFERROR(IF(MATCH($AA1513,$O:$O,0)&gt;0,"},",0),"")</f>
        <v/>
      </c>
    </row>
    <row r="1523" spans="26:28" x14ac:dyDescent="0.25">
      <c r="Z1523">
        <v>1521</v>
      </c>
      <c r="AA1523">
        <f t="shared" si="247"/>
        <v>153</v>
      </c>
      <c r="AB1523" t="str">
        <f>IFERROR(IF(MATCH($AA1523,$O:$O,0)&gt;0,"{",0),"")</f>
        <v/>
      </c>
    </row>
    <row r="1524" spans="26:28" x14ac:dyDescent="0.25">
      <c r="Z1524">
        <v>1522</v>
      </c>
      <c r="AA1524" t="str">
        <f t="shared" si="247"/>
        <v/>
      </c>
      <c r="AB1524" t="str">
        <f>IFERROR(IF(MATCH($AA1523,$O:$O,0)&gt;0,CONCATENATE("id_articulo: ",$AA1523,","),0),"")</f>
        <v/>
      </c>
    </row>
    <row r="1525" spans="26:28" x14ac:dyDescent="0.25">
      <c r="Z1525">
        <v>1523</v>
      </c>
      <c r="AA1525" t="str">
        <f t="shared" si="247"/>
        <v/>
      </c>
      <c r="AB1525" t="str">
        <f>IFERROR(IF(MATCH($AA1523,$O:$O,0)&gt;0,CONCATENATE("nombre: '",INDEX($P:$P,MATCH($AA1523,$O:$O,0)),"',"),0),"")</f>
        <v/>
      </c>
    </row>
    <row r="1526" spans="26:28" x14ac:dyDescent="0.25">
      <c r="Z1526">
        <v>1524</v>
      </c>
      <c r="AA1526" t="str">
        <f t="shared" si="247"/>
        <v/>
      </c>
      <c r="AB1526" t="str">
        <f>IFERROR(IF(MATCH($AA1523,$O:$O,0)&gt;0,CONCATENATE("descripcion: '",INDEX($Q:$Q,MATCH($AA1523,$O:$O,0)),"',"),0),"")</f>
        <v/>
      </c>
    </row>
    <row r="1527" spans="26:28" x14ac:dyDescent="0.25">
      <c r="Z1527">
        <v>1525</v>
      </c>
      <c r="AA1527" t="str">
        <f t="shared" si="247"/>
        <v/>
      </c>
      <c r="AB1527" t="str">
        <f>IFERROR(IF(MATCH($AA1523,$O:$O,0)&gt;0,CONCATENATE("descripcion_larga: '",INDEX($R:$R,MATCH($AA1523,$O:$O,0)),"',"),0),"")</f>
        <v/>
      </c>
    </row>
    <row r="1528" spans="26:28" x14ac:dyDescent="0.25">
      <c r="Z1528">
        <v>1526</v>
      </c>
      <c r="AA1528" t="str">
        <f t="shared" si="247"/>
        <v/>
      </c>
      <c r="AB1528" t="str">
        <f>IFERROR(IF(MATCH($AA1523,$O:$O,0)&gt;0,CONCATENATE("id_categoria: '",INDEX($U:$U,MATCH($AA1523,$O:$O,0)),"',"),0),"")</f>
        <v/>
      </c>
    </row>
    <row r="1529" spans="26:28" x14ac:dyDescent="0.25">
      <c r="Z1529">
        <v>1527</v>
      </c>
      <c r="AA1529" t="str">
        <f t="shared" si="247"/>
        <v/>
      </c>
      <c r="AB1529" t="str">
        <f>IFERROR(IF(MATCH($AA1523,$O:$O,0)&gt;0,CONCATENATE("id_subcategoria: '",INDEX($V:$V,MATCH($AA1523,$O:$O,0)),"',"),0),"")</f>
        <v/>
      </c>
    </row>
    <row r="1530" spans="26:28" x14ac:dyDescent="0.25">
      <c r="Z1530">
        <v>1528</v>
      </c>
      <c r="AA1530" t="str">
        <f t="shared" si="247"/>
        <v/>
      </c>
      <c r="AB1530" t="str">
        <f>IFERROR(IF(MATCH($AA1523,$O:$O,0)&gt;0,CONCATENATE("precio: ",INDEX($W:$W,MATCH($AA1523,$O:$O,0)),","),0),"")</f>
        <v/>
      </c>
    </row>
    <row r="1531" spans="26:28" x14ac:dyDescent="0.25">
      <c r="Z1531">
        <v>1529</v>
      </c>
      <c r="AA1531" t="str">
        <f t="shared" si="247"/>
        <v/>
      </c>
      <c r="AB1531" t="str">
        <f>IFERROR(IF(MATCH($AA1523,$O:$O,0)&gt;0,CONCATENATE("disponible: ",INDEX($X:$X,MATCH($AA1523,$O:$O,0)),","),0),"")</f>
        <v/>
      </c>
    </row>
    <row r="1532" spans="26:28" x14ac:dyDescent="0.25">
      <c r="Z1532">
        <v>1530</v>
      </c>
      <c r="AA1532" t="str">
        <f t="shared" si="247"/>
        <v/>
      </c>
      <c r="AB1532" t="str">
        <f>IFERROR(IF(MATCH($AA1523,$O:$O,0)&gt;0,"},",0),"")</f>
        <v/>
      </c>
    </row>
    <row r="1533" spans="26:28" x14ac:dyDescent="0.25">
      <c r="Z1533">
        <v>1531</v>
      </c>
      <c r="AA1533">
        <f t="shared" si="247"/>
        <v>154</v>
      </c>
      <c r="AB1533" t="str">
        <f>IFERROR(IF(MATCH($AA1533,$O:$O,0)&gt;0,"{",0),"")</f>
        <v/>
      </c>
    </row>
    <row r="1534" spans="26:28" x14ac:dyDescent="0.25">
      <c r="Z1534">
        <v>1532</v>
      </c>
      <c r="AA1534" t="str">
        <f t="shared" si="247"/>
        <v/>
      </c>
      <c r="AB1534" t="str">
        <f>IFERROR(IF(MATCH($AA1533,$O:$O,0)&gt;0,CONCATENATE("id_articulo: ",$AA1533,","),0),"")</f>
        <v/>
      </c>
    </row>
    <row r="1535" spans="26:28" x14ac:dyDescent="0.25">
      <c r="Z1535">
        <v>1533</v>
      </c>
      <c r="AA1535" t="str">
        <f t="shared" si="247"/>
        <v/>
      </c>
      <c r="AB1535" t="str">
        <f>IFERROR(IF(MATCH($AA1533,$O:$O,0)&gt;0,CONCATENATE("nombre: '",INDEX($P:$P,MATCH($AA1533,$O:$O,0)),"',"),0),"")</f>
        <v/>
      </c>
    </row>
    <row r="1536" spans="26:28" x14ac:dyDescent="0.25">
      <c r="Z1536">
        <v>1534</v>
      </c>
      <c r="AA1536" t="str">
        <f t="shared" si="247"/>
        <v/>
      </c>
      <c r="AB1536" t="str">
        <f>IFERROR(IF(MATCH($AA1533,$O:$O,0)&gt;0,CONCATENATE("descripcion: '",INDEX($Q:$Q,MATCH($AA1533,$O:$O,0)),"',"),0),"")</f>
        <v/>
      </c>
    </row>
    <row r="1537" spans="26:28" x14ac:dyDescent="0.25">
      <c r="Z1537">
        <v>1535</v>
      </c>
      <c r="AA1537" t="str">
        <f t="shared" si="247"/>
        <v/>
      </c>
      <c r="AB1537" t="str">
        <f>IFERROR(IF(MATCH($AA1533,$O:$O,0)&gt;0,CONCATENATE("descripcion_larga: '",INDEX($R:$R,MATCH($AA1533,$O:$O,0)),"',"),0),"")</f>
        <v/>
      </c>
    </row>
    <row r="1538" spans="26:28" x14ac:dyDescent="0.25">
      <c r="Z1538">
        <v>1536</v>
      </c>
      <c r="AA1538" t="str">
        <f t="shared" si="247"/>
        <v/>
      </c>
      <c r="AB1538" t="str">
        <f>IFERROR(IF(MATCH($AA1533,$O:$O,0)&gt;0,CONCATENATE("id_categoria: '",INDEX($U:$U,MATCH($AA1533,$O:$O,0)),"',"),0),"")</f>
        <v/>
      </c>
    </row>
    <row r="1539" spans="26:28" x14ac:dyDescent="0.25">
      <c r="Z1539">
        <v>1537</v>
      </c>
      <c r="AA1539" t="str">
        <f t="shared" si="247"/>
        <v/>
      </c>
      <c r="AB1539" t="str">
        <f>IFERROR(IF(MATCH($AA1533,$O:$O,0)&gt;0,CONCATENATE("id_subcategoria: '",INDEX($V:$V,MATCH($AA1533,$O:$O,0)),"',"),0),"")</f>
        <v/>
      </c>
    </row>
    <row r="1540" spans="26:28" x14ac:dyDescent="0.25">
      <c r="Z1540">
        <v>1538</v>
      </c>
      <c r="AA1540" t="str">
        <f t="shared" si="247"/>
        <v/>
      </c>
      <c r="AB1540" t="str">
        <f>IFERROR(IF(MATCH($AA1533,$O:$O,0)&gt;0,CONCATENATE("precio: ",INDEX($W:$W,MATCH($AA1533,$O:$O,0)),","),0),"")</f>
        <v/>
      </c>
    </row>
    <row r="1541" spans="26:28" x14ac:dyDescent="0.25">
      <c r="Z1541">
        <v>1539</v>
      </c>
      <c r="AA1541" t="str">
        <f t="shared" ref="AA1541:AA1604" si="248">IF(Z1540/10=INT(Z1540/10),Z1540/10+1,"")</f>
        <v/>
      </c>
      <c r="AB1541" t="str">
        <f>IFERROR(IF(MATCH($AA1533,$O:$O,0)&gt;0,CONCATENATE("disponible: ",INDEX($X:$X,MATCH($AA1533,$O:$O,0)),","),0),"")</f>
        <v/>
      </c>
    </row>
    <row r="1542" spans="26:28" x14ac:dyDescent="0.25">
      <c r="Z1542">
        <v>1540</v>
      </c>
      <c r="AA1542" t="str">
        <f t="shared" si="248"/>
        <v/>
      </c>
      <c r="AB1542" t="str">
        <f>IFERROR(IF(MATCH($AA1533,$O:$O,0)&gt;0,"},",0),"")</f>
        <v/>
      </c>
    </row>
    <row r="1543" spans="26:28" x14ac:dyDescent="0.25">
      <c r="Z1543">
        <v>1541</v>
      </c>
      <c r="AA1543">
        <f t="shared" si="248"/>
        <v>155</v>
      </c>
      <c r="AB1543" t="str">
        <f>IFERROR(IF(MATCH($AA1543,$O:$O,0)&gt;0,"{",0),"")</f>
        <v/>
      </c>
    </row>
    <row r="1544" spans="26:28" x14ac:dyDescent="0.25">
      <c r="Z1544">
        <v>1542</v>
      </c>
      <c r="AA1544" t="str">
        <f t="shared" si="248"/>
        <v/>
      </c>
      <c r="AB1544" t="str">
        <f>IFERROR(IF(MATCH($AA1543,$O:$O,0)&gt;0,CONCATENATE("id_articulo: ",$AA1543,","),0),"")</f>
        <v/>
      </c>
    </row>
    <row r="1545" spans="26:28" x14ac:dyDescent="0.25">
      <c r="Z1545">
        <v>1543</v>
      </c>
      <c r="AA1545" t="str">
        <f t="shared" si="248"/>
        <v/>
      </c>
      <c r="AB1545" t="str">
        <f>IFERROR(IF(MATCH($AA1543,$O:$O,0)&gt;0,CONCATENATE("nombre: '",INDEX($P:$P,MATCH($AA1543,$O:$O,0)),"',"),0),"")</f>
        <v/>
      </c>
    </row>
    <row r="1546" spans="26:28" x14ac:dyDescent="0.25">
      <c r="Z1546">
        <v>1544</v>
      </c>
      <c r="AA1546" t="str">
        <f t="shared" si="248"/>
        <v/>
      </c>
      <c r="AB1546" t="str">
        <f>IFERROR(IF(MATCH($AA1543,$O:$O,0)&gt;0,CONCATENATE("descripcion: '",INDEX($Q:$Q,MATCH($AA1543,$O:$O,0)),"',"),0),"")</f>
        <v/>
      </c>
    </row>
    <row r="1547" spans="26:28" x14ac:dyDescent="0.25">
      <c r="Z1547">
        <v>1545</v>
      </c>
      <c r="AA1547" t="str">
        <f t="shared" si="248"/>
        <v/>
      </c>
      <c r="AB1547" t="str">
        <f>IFERROR(IF(MATCH($AA1543,$O:$O,0)&gt;0,CONCATENATE("descripcion_larga: '",INDEX($R:$R,MATCH($AA1543,$O:$O,0)),"',"),0),"")</f>
        <v/>
      </c>
    </row>
    <row r="1548" spans="26:28" x14ac:dyDescent="0.25">
      <c r="Z1548">
        <v>1546</v>
      </c>
      <c r="AA1548" t="str">
        <f t="shared" si="248"/>
        <v/>
      </c>
      <c r="AB1548" t="str">
        <f>IFERROR(IF(MATCH($AA1543,$O:$O,0)&gt;0,CONCATENATE("id_categoria: '",INDEX($U:$U,MATCH($AA1543,$O:$O,0)),"',"),0),"")</f>
        <v/>
      </c>
    </row>
    <row r="1549" spans="26:28" x14ac:dyDescent="0.25">
      <c r="Z1549">
        <v>1547</v>
      </c>
      <c r="AA1549" t="str">
        <f t="shared" si="248"/>
        <v/>
      </c>
      <c r="AB1549" t="str">
        <f>IFERROR(IF(MATCH($AA1543,$O:$O,0)&gt;0,CONCATENATE("id_subcategoria: '",INDEX($V:$V,MATCH($AA1543,$O:$O,0)),"',"),0),"")</f>
        <v/>
      </c>
    </row>
    <row r="1550" spans="26:28" x14ac:dyDescent="0.25">
      <c r="Z1550">
        <v>1548</v>
      </c>
      <c r="AA1550" t="str">
        <f t="shared" si="248"/>
        <v/>
      </c>
      <c r="AB1550" t="str">
        <f>IFERROR(IF(MATCH($AA1543,$O:$O,0)&gt;0,CONCATENATE("precio: ",INDEX($W:$W,MATCH($AA1543,$O:$O,0)),","),0),"")</f>
        <v/>
      </c>
    </row>
    <row r="1551" spans="26:28" x14ac:dyDescent="0.25">
      <c r="Z1551">
        <v>1549</v>
      </c>
      <c r="AA1551" t="str">
        <f t="shared" si="248"/>
        <v/>
      </c>
      <c r="AB1551" t="str">
        <f>IFERROR(IF(MATCH($AA1543,$O:$O,0)&gt;0,CONCATENATE("disponible: ",INDEX($X:$X,MATCH($AA1543,$O:$O,0)),","),0),"")</f>
        <v/>
      </c>
    </row>
    <row r="1552" spans="26:28" x14ac:dyDescent="0.25">
      <c r="Z1552">
        <v>1550</v>
      </c>
      <c r="AA1552" t="str">
        <f t="shared" si="248"/>
        <v/>
      </c>
      <c r="AB1552" t="str">
        <f>IFERROR(IF(MATCH($AA1543,$O:$O,0)&gt;0,"},",0),"")</f>
        <v/>
      </c>
    </row>
    <row r="1553" spans="26:28" x14ac:dyDescent="0.25">
      <c r="Z1553">
        <v>1551</v>
      </c>
      <c r="AA1553">
        <f t="shared" si="248"/>
        <v>156</v>
      </c>
      <c r="AB1553" t="str">
        <f>IFERROR(IF(MATCH($AA1553,$O:$O,0)&gt;0,"{",0),"")</f>
        <v/>
      </c>
    </row>
    <row r="1554" spans="26:28" x14ac:dyDescent="0.25">
      <c r="Z1554">
        <v>1552</v>
      </c>
      <c r="AA1554" t="str">
        <f t="shared" si="248"/>
        <v/>
      </c>
      <c r="AB1554" t="str">
        <f>IFERROR(IF(MATCH($AA1553,$O:$O,0)&gt;0,CONCATENATE("id_articulo: ",$AA1553,","),0),"")</f>
        <v/>
      </c>
    </row>
    <row r="1555" spans="26:28" x14ac:dyDescent="0.25">
      <c r="Z1555">
        <v>1553</v>
      </c>
      <c r="AA1555" t="str">
        <f t="shared" si="248"/>
        <v/>
      </c>
      <c r="AB1555" t="str">
        <f>IFERROR(IF(MATCH($AA1553,$O:$O,0)&gt;0,CONCATENATE("nombre: '",INDEX($P:$P,MATCH($AA1553,$O:$O,0)),"',"),0),"")</f>
        <v/>
      </c>
    </row>
    <row r="1556" spans="26:28" x14ac:dyDescent="0.25">
      <c r="Z1556">
        <v>1554</v>
      </c>
      <c r="AA1556" t="str">
        <f t="shared" si="248"/>
        <v/>
      </c>
      <c r="AB1556" t="str">
        <f>IFERROR(IF(MATCH($AA1553,$O:$O,0)&gt;0,CONCATENATE("descripcion: '",INDEX($Q:$Q,MATCH($AA1553,$O:$O,0)),"',"),0),"")</f>
        <v/>
      </c>
    </row>
    <row r="1557" spans="26:28" x14ac:dyDescent="0.25">
      <c r="Z1557">
        <v>1555</v>
      </c>
      <c r="AA1557" t="str">
        <f t="shared" si="248"/>
        <v/>
      </c>
      <c r="AB1557" t="str">
        <f>IFERROR(IF(MATCH($AA1553,$O:$O,0)&gt;0,CONCATENATE("descripcion_larga: '",INDEX($R:$R,MATCH($AA1553,$O:$O,0)),"',"),0),"")</f>
        <v/>
      </c>
    </row>
    <row r="1558" spans="26:28" x14ac:dyDescent="0.25">
      <c r="Z1558">
        <v>1556</v>
      </c>
      <c r="AA1558" t="str">
        <f t="shared" si="248"/>
        <v/>
      </c>
      <c r="AB1558" t="str">
        <f>IFERROR(IF(MATCH($AA1553,$O:$O,0)&gt;0,CONCATENATE("id_categoria: '",INDEX($U:$U,MATCH($AA1553,$O:$O,0)),"',"),0),"")</f>
        <v/>
      </c>
    </row>
    <row r="1559" spans="26:28" x14ac:dyDescent="0.25">
      <c r="Z1559">
        <v>1557</v>
      </c>
      <c r="AA1559" t="str">
        <f t="shared" si="248"/>
        <v/>
      </c>
      <c r="AB1559" t="str">
        <f>IFERROR(IF(MATCH($AA1553,$O:$O,0)&gt;0,CONCATENATE("id_subcategoria: '",INDEX($V:$V,MATCH($AA1553,$O:$O,0)),"',"),0),"")</f>
        <v/>
      </c>
    </row>
    <row r="1560" spans="26:28" x14ac:dyDescent="0.25">
      <c r="Z1560">
        <v>1558</v>
      </c>
      <c r="AA1560" t="str">
        <f t="shared" si="248"/>
        <v/>
      </c>
      <c r="AB1560" t="str">
        <f>IFERROR(IF(MATCH($AA1553,$O:$O,0)&gt;0,CONCATENATE("precio: ",INDEX($W:$W,MATCH($AA1553,$O:$O,0)),","),0),"")</f>
        <v/>
      </c>
    </row>
    <row r="1561" spans="26:28" x14ac:dyDescent="0.25">
      <c r="Z1561">
        <v>1559</v>
      </c>
      <c r="AA1561" t="str">
        <f t="shared" si="248"/>
        <v/>
      </c>
      <c r="AB1561" t="str">
        <f>IFERROR(IF(MATCH($AA1553,$O:$O,0)&gt;0,CONCATENATE("disponible: ",INDEX($X:$X,MATCH($AA1553,$O:$O,0)),","),0),"")</f>
        <v/>
      </c>
    </row>
    <row r="1562" spans="26:28" x14ac:dyDescent="0.25">
      <c r="Z1562">
        <v>1560</v>
      </c>
      <c r="AA1562" t="str">
        <f t="shared" si="248"/>
        <v/>
      </c>
      <c r="AB1562" t="str">
        <f>IFERROR(IF(MATCH($AA1553,$O:$O,0)&gt;0,"},",0),"")</f>
        <v/>
      </c>
    </row>
    <row r="1563" spans="26:28" x14ac:dyDescent="0.25">
      <c r="Z1563">
        <v>1561</v>
      </c>
      <c r="AA1563">
        <f t="shared" si="248"/>
        <v>157</v>
      </c>
      <c r="AB1563" t="str">
        <f>IFERROR(IF(MATCH($AA1563,$O:$O,0)&gt;0,"{",0),"")</f>
        <v/>
      </c>
    </row>
    <row r="1564" spans="26:28" x14ac:dyDescent="0.25">
      <c r="Z1564">
        <v>1562</v>
      </c>
      <c r="AA1564" t="str">
        <f t="shared" si="248"/>
        <v/>
      </c>
      <c r="AB1564" t="str">
        <f>IFERROR(IF(MATCH($AA1563,$O:$O,0)&gt;0,CONCATENATE("id_articulo: ",$AA1563,","),0),"")</f>
        <v/>
      </c>
    </row>
    <row r="1565" spans="26:28" x14ac:dyDescent="0.25">
      <c r="Z1565">
        <v>1563</v>
      </c>
      <c r="AA1565" t="str">
        <f t="shared" si="248"/>
        <v/>
      </c>
      <c r="AB1565" t="str">
        <f>IFERROR(IF(MATCH($AA1563,$O:$O,0)&gt;0,CONCATENATE("nombre: '",INDEX($P:$P,MATCH($AA1563,$O:$O,0)),"',"),0),"")</f>
        <v/>
      </c>
    </row>
    <row r="1566" spans="26:28" x14ac:dyDescent="0.25">
      <c r="Z1566">
        <v>1564</v>
      </c>
      <c r="AA1566" t="str">
        <f t="shared" si="248"/>
        <v/>
      </c>
      <c r="AB1566" t="str">
        <f>IFERROR(IF(MATCH($AA1563,$O:$O,0)&gt;0,CONCATENATE("descripcion: '",INDEX($Q:$Q,MATCH($AA1563,$O:$O,0)),"',"),0),"")</f>
        <v/>
      </c>
    </row>
    <row r="1567" spans="26:28" x14ac:dyDescent="0.25">
      <c r="Z1567">
        <v>1565</v>
      </c>
      <c r="AA1567" t="str">
        <f t="shared" si="248"/>
        <v/>
      </c>
      <c r="AB1567" t="str">
        <f>IFERROR(IF(MATCH($AA1563,$O:$O,0)&gt;0,CONCATENATE("descripcion_larga: '",INDEX($R:$R,MATCH($AA1563,$O:$O,0)),"',"),0),"")</f>
        <v/>
      </c>
    </row>
    <row r="1568" spans="26:28" x14ac:dyDescent="0.25">
      <c r="Z1568">
        <v>1566</v>
      </c>
      <c r="AA1568" t="str">
        <f t="shared" si="248"/>
        <v/>
      </c>
      <c r="AB1568" t="str">
        <f>IFERROR(IF(MATCH($AA1563,$O:$O,0)&gt;0,CONCATENATE("id_categoria: '",INDEX($U:$U,MATCH($AA1563,$O:$O,0)),"',"),0),"")</f>
        <v/>
      </c>
    </row>
    <row r="1569" spans="26:28" x14ac:dyDescent="0.25">
      <c r="Z1569">
        <v>1567</v>
      </c>
      <c r="AA1569" t="str">
        <f t="shared" si="248"/>
        <v/>
      </c>
      <c r="AB1569" t="str">
        <f>IFERROR(IF(MATCH($AA1563,$O:$O,0)&gt;0,CONCATENATE("id_subcategoria: '",INDEX($V:$V,MATCH($AA1563,$O:$O,0)),"',"),0),"")</f>
        <v/>
      </c>
    </row>
    <row r="1570" spans="26:28" x14ac:dyDescent="0.25">
      <c r="Z1570">
        <v>1568</v>
      </c>
      <c r="AA1570" t="str">
        <f t="shared" si="248"/>
        <v/>
      </c>
      <c r="AB1570" t="str">
        <f>IFERROR(IF(MATCH($AA1563,$O:$O,0)&gt;0,CONCATENATE("precio: ",INDEX($W:$W,MATCH($AA1563,$O:$O,0)),","),0),"")</f>
        <v/>
      </c>
    </row>
    <row r="1571" spans="26:28" x14ac:dyDescent="0.25">
      <c r="Z1571">
        <v>1569</v>
      </c>
      <c r="AA1571" t="str">
        <f t="shared" si="248"/>
        <v/>
      </c>
      <c r="AB1571" t="str">
        <f>IFERROR(IF(MATCH($AA1563,$O:$O,0)&gt;0,CONCATENATE("disponible: ",INDEX($X:$X,MATCH($AA1563,$O:$O,0)),","),0),"")</f>
        <v/>
      </c>
    </row>
    <row r="1572" spans="26:28" x14ac:dyDescent="0.25">
      <c r="Z1572">
        <v>1570</v>
      </c>
      <c r="AA1572" t="str">
        <f t="shared" si="248"/>
        <v/>
      </c>
      <c r="AB1572" t="str">
        <f>IFERROR(IF(MATCH($AA1563,$O:$O,0)&gt;0,"},",0),"")</f>
        <v/>
      </c>
    </row>
    <row r="1573" spans="26:28" x14ac:dyDescent="0.25">
      <c r="Z1573">
        <v>1571</v>
      </c>
      <c r="AA1573">
        <f t="shared" si="248"/>
        <v>158</v>
      </c>
      <c r="AB1573" t="str">
        <f>IFERROR(IF(MATCH($AA1573,$O:$O,0)&gt;0,"{",0),"")</f>
        <v/>
      </c>
    </row>
    <row r="1574" spans="26:28" x14ac:dyDescent="0.25">
      <c r="Z1574">
        <v>1572</v>
      </c>
      <c r="AA1574" t="str">
        <f t="shared" si="248"/>
        <v/>
      </c>
      <c r="AB1574" t="str">
        <f>IFERROR(IF(MATCH($AA1573,$O:$O,0)&gt;0,CONCATENATE("id_articulo: ",$AA1573,","),0),"")</f>
        <v/>
      </c>
    </row>
    <row r="1575" spans="26:28" x14ac:dyDescent="0.25">
      <c r="Z1575">
        <v>1573</v>
      </c>
      <c r="AA1575" t="str">
        <f t="shared" si="248"/>
        <v/>
      </c>
      <c r="AB1575" t="str">
        <f>IFERROR(IF(MATCH($AA1573,$O:$O,0)&gt;0,CONCATENATE("nombre: '",INDEX($P:$P,MATCH($AA1573,$O:$O,0)),"',"),0),"")</f>
        <v/>
      </c>
    </row>
    <row r="1576" spans="26:28" x14ac:dyDescent="0.25">
      <c r="Z1576">
        <v>1574</v>
      </c>
      <c r="AA1576" t="str">
        <f t="shared" si="248"/>
        <v/>
      </c>
      <c r="AB1576" t="str">
        <f>IFERROR(IF(MATCH($AA1573,$O:$O,0)&gt;0,CONCATENATE("descripcion: '",INDEX($Q:$Q,MATCH($AA1573,$O:$O,0)),"',"),0),"")</f>
        <v/>
      </c>
    </row>
    <row r="1577" spans="26:28" x14ac:dyDescent="0.25">
      <c r="Z1577">
        <v>1575</v>
      </c>
      <c r="AA1577" t="str">
        <f t="shared" si="248"/>
        <v/>
      </c>
      <c r="AB1577" t="str">
        <f>IFERROR(IF(MATCH($AA1573,$O:$O,0)&gt;0,CONCATENATE("descripcion_larga: '",INDEX($R:$R,MATCH($AA1573,$O:$O,0)),"',"),0),"")</f>
        <v/>
      </c>
    </row>
    <row r="1578" spans="26:28" x14ac:dyDescent="0.25">
      <c r="Z1578">
        <v>1576</v>
      </c>
      <c r="AA1578" t="str">
        <f t="shared" si="248"/>
        <v/>
      </c>
      <c r="AB1578" t="str">
        <f>IFERROR(IF(MATCH($AA1573,$O:$O,0)&gt;0,CONCATENATE("id_categoria: '",INDEX($U:$U,MATCH($AA1573,$O:$O,0)),"',"),0),"")</f>
        <v/>
      </c>
    </row>
    <row r="1579" spans="26:28" x14ac:dyDescent="0.25">
      <c r="Z1579">
        <v>1577</v>
      </c>
      <c r="AA1579" t="str">
        <f t="shared" si="248"/>
        <v/>
      </c>
      <c r="AB1579" t="str">
        <f>IFERROR(IF(MATCH($AA1573,$O:$O,0)&gt;0,CONCATENATE("id_subcategoria: '",INDEX($V:$V,MATCH($AA1573,$O:$O,0)),"',"),0),"")</f>
        <v/>
      </c>
    </row>
    <row r="1580" spans="26:28" x14ac:dyDescent="0.25">
      <c r="Z1580">
        <v>1578</v>
      </c>
      <c r="AA1580" t="str">
        <f t="shared" si="248"/>
        <v/>
      </c>
      <c r="AB1580" t="str">
        <f>IFERROR(IF(MATCH($AA1573,$O:$O,0)&gt;0,CONCATENATE("precio: ",INDEX($W:$W,MATCH($AA1573,$O:$O,0)),","),0),"")</f>
        <v/>
      </c>
    </row>
    <row r="1581" spans="26:28" x14ac:dyDescent="0.25">
      <c r="Z1581">
        <v>1579</v>
      </c>
      <c r="AA1581" t="str">
        <f t="shared" si="248"/>
        <v/>
      </c>
      <c r="AB1581" t="str">
        <f>IFERROR(IF(MATCH($AA1573,$O:$O,0)&gt;0,CONCATENATE("disponible: ",INDEX($X:$X,MATCH($AA1573,$O:$O,0)),","),0),"")</f>
        <v/>
      </c>
    </row>
    <row r="1582" spans="26:28" x14ac:dyDescent="0.25">
      <c r="Z1582">
        <v>1580</v>
      </c>
      <c r="AA1582" t="str">
        <f t="shared" si="248"/>
        <v/>
      </c>
      <c r="AB1582" t="str">
        <f>IFERROR(IF(MATCH($AA1573,$O:$O,0)&gt;0,"},",0),"")</f>
        <v/>
      </c>
    </row>
    <row r="1583" spans="26:28" x14ac:dyDescent="0.25">
      <c r="Z1583">
        <v>1581</v>
      </c>
      <c r="AA1583">
        <f t="shared" si="248"/>
        <v>159</v>
      </c>
      <c r="AB1583" t="str">
        <f>IFERROR(IF(MATCH($AA1583,$O:$O,0)&gt;0,"{",0),"")</f>
        <v/>
      </c>
    </row>
    <row r="1584" spans="26:28" x14ac:dyDescent="0.25">
      <c r="Z1584">
        <v>1582</v>
      </c>
      <c r="AA1584" t="str">
        <f t="shared" si="248"/>
        <v/>
      </c>
      <c r="AB1584" t="str">
        <f>IFERROR(IF(MATCH($AA1583,$O:$O,0)&gt;0,CONCATENATE("id_articulo: ",$AA1583,","),0),"")</f>
        <v/>
      </c>
    </row>
    <row r="1585" spans="26:28" x14ac:dyDescent="0.25">
      <c r="Z1585">
        <v>1583</v>
      </c>
      <c r="AA1585" t="str">
        <f t="shared" si="248"/>
        <v/>
      </c>
      <c r="AB1585" t="str">
        <f>IFERROR(IF(MATCH($AA1583,$O:$O,0)&gt;0,CONCATENATE("nombre: '",INDEX($P:$P,MATCH($AA1583,$O:$O,0)),"',"),0),"")</f>
        <v/>
      </c>
    </row>
    <row r="1586" spans="26:28" x14ac:dyDescent="0.25">
      <c r="Z1586">
        <v>1584</v>
      </c>
      <c r="AA1586" t="str">
        <f t="shared" si="248"/>
        <v/>
      </c>
      <c r="AB1586" t="str">
        <f>IFERROR(IF(MATCH($AA1583,$O:$O,0)&gt;0,CONCATENATE("descripcion: '",INDEX($Q:$Q,MATCH($AA1583,$O:$O,0)),"',"),0),"")</f>
        <v/>
      </c>
    </row>
    <row r="1587" spans="26:28" x14ac:dyDescent="0.25">
      <c r="Z1587">
        <v>1585</v>
      </c>
      <c r="AA1587" t="str">
        <f t="shared" si="248"/>
        <v/>
      </c>
      <c r="AB1587" t="str">
        <f>IFERROR(IF(MATCH($AA1583,$O:$O,0)&gt;0,CONCATENATE("descripcion_larga: '",INDEX($R:$R,MATCH($AA1583,$O:$O,0)),"',"),0),"")</f>
        <v/>
      </c>
    </row>
    <row r="1588" spans="26:28" x14ac:dyDescent="0.25">
      <c r="Z1588">
        <v>1586</v>
      </c>
      <c r="AA1588" t="str">
        <f t="shared" si="248"/>
        <v/>
      </c>
      <c r="AB1588" t="str">
        <f>IFERROR(IF(MATCH($AA1583,$O:$O,0)&gt;0,CONCATENATE("id_categoria: '",INDEX($U:$U,MATCH($AA1583,$O:$O,0)),"',"),0),"")</f>
        <v/>
      </c>
    </row>
    <row r="1589" spans="26:28" x14ac:dyDescent="0.25">
      <c r="Z1589">
        <v>1587</v>
      </c>
      <c r="AA1589" t="str">
        <f t="shared" si="248"/>
        <v/>
      </c>
      <c r="AB1589" t="str">
        <f>IFERROR(IF(MATCH($AA1583,$O:$O,0)&gt;0,CONCATENATE("id_subcategoria: '",INDEX($V:$V,MATCH($AA1583,$O:$O,0)),"',"),0),"")</f>
        <v/>
      </c>
    </row>
    <row r="1590" spans="26:28" x14ac:dyDescent="0.25">
      <c r="Z1590">
        <v>1588</v>
      </c>
      <c r="AA1590" t="str">
        <f t="shared" si="248"/>
        <v/>
      </c>
      <c r="AB1590" t="str">
        <f>IFERROR(IF(MATCH($AA1583,$O:$O,0)&gt;0,CONCATENATE("precio: ",INDEX($W:$W,MATCH($AA1583,$O:$O,0)),","),0),"")</f>
        <v/>
      </c>
    </row>
    <row r="1591" spans="26:28" x14ac:dyDescent="0.25">
      <c r="Z1591">
        <v>1589</v>
      </c>
      <c r="AA1591" t="str">
        <f t="shared" si="248"/>
        <v/>
      </c>
      <c r="AB1591" t="str">
        <f>IFERROR(IF(MATCH($AA1583,$O:$O,0)&gt;0,CONCATENATE("disponible: ",INDEX($X:$X,MATCH($AA1583,$O:$O,0)),","),0),"")</f>
        <v/>
      </c>
    </row>
    <row r="1592" spans="26:28" x14ac:dyDescent="0.25">
      <c r="Z1592">
        <v>1590</v>
      </c>
      <c r="AA1592" t="str">
        <f t="shared" si="248"/>
        <v/>
      </c>
      <c r="AB1592" t="str">
        <f>IFERROR(IF(MATCH($AA1583,$O:$O,0)&gt;0,"},",0),"")</f>
        <v/>
      </c>
    </row>
    <row r="1593" spans="26:28" x14ac:dyDescent="0.25">
      <c r="Z1593">
        <v>1591</v>
      </c>
      <c r="AA1593">
        <f t="shared" si="248"/>
        <v>160</v>
      </c>
      <c r="AB1593" t="str">
        <f>IFERROR(IF(MATCH($AA1593,$O:$O,0)&gt;0,"{",0),"")</f>
        <v/>
      </c>
    </row>
    <row r="1594" spans="26:28" x14ac:dyDescent="0.25">
      <c r="Z1594">
        <v>1592</v>
      </c>
      <c r="AA1594" t="str">
        <f t="shared" si="248"/>
        <v/>
      </c>
      <c r="AB1594" t="str">
        <f>IFERROR(IF(MATCH($AA1593,$O:$O,0)&gt;0,CONCATENATE("id_articulo: ",$AA1593,","),0),"")</f>
        <v/>
      </c>
    </row>
    <row r="1595" spans="26:28" x14ac:dyDescent="0.25">
      <c r="Z1595">
        <v>1593</v>
      </c>
      <c r="AA1595" t="str">
        <f t="shared" si="248"/>
        <v/>
      </c>
      <c r="AB1595" t="str">
        <f>IFERROR(IF(MATCH($AA1593,$O:$O,0)&gt;0,CONCATENATE("nombre: '",INDEX($P:$P,MATCH($AA1593,$O:$O,0)),"',"),0),"")</f>
        <v/>
      </c>
    </row>
    <row r="1596" spans="26:28" x14ac:dyDescent="0.25">
      <c r="Z1596">
        <v>1594</v>
      </c>
      <c r="AA1596" t="str">
        <f t="shared" si="248"/>
        <v/>
      </c>
      <c r="AB1596" t="str">
        <f>IFERROR(IF(MATCH($AA1593,$O:$O,0)&gt;0,CONCATENATE("descripcion: '",INDEX($Q:$Q,MATCH($AA1593,$O:$O,0)),"',"),0),"")</f>
        <v/>
      </c>
    </row>
    <row r="1597" spans="26:28" x14ac:dyDescent="0.25">
      <c r="Z1597">
        <v>1595</v>
      </c>
      <c r="AA1597" t="str">
        <f t="shared" si="248"/>
        <v/>
      </c>
      <c r="AB1597" t="str">
        <f>IFERROR(IF(MATCH($AA1593,$O:$O,0)&gt;0,CONCATENATE("descripcion_larga: '",INDEX($R:$R,MATCH($AA1593,$O:$O,0)),"',"),0),"")</f>
        <v/>
      </c>
    </row>
    <row r="1598" spans="26:28" x14ac:dyDescent="0.25">
      <c r="Z1598">
        <v>1596</v>
      </c>
      <c r="AA1598" t="str">
        <f t="shared" si="248"/>
        <v/>
      </c>
      <c r="AB1598" t="str">
        <f>IFERROR(IF(MATCH($AA1593,$O:$O,0)&gt;0,CONCATENATE("id_categoria: '",INDEX($U:$U,MATCH($AA1593,$O:$O,0)),"',"),0),"")</f>
        <v/>
      </c>
    </row>
    <row r="1599" spans="26:28" x14ac:dyDescent="0.25">
      <c r="Z1599">
        <v>1597</v>
      </c>
      <c r="AA1599" t="str">
        <f t="shared" si="248"/>
        <v/>
      </c>
      <c r="AB1599" t="str">
        <f>IFERROR(IF(MATCH($AA1593,$O:$O,0)&gt;0,CONCATENATE("id_subcategoria: '",INDEX($V:$V,MATCH($AA1593,$O:$O,0)),"',"),0),"")</f>
        <v/>
      </c>
    </row>
    <row r="1600" spans="26:28" x14ac:dyDescent="0.25">
      <c r="Z1600">
        <v>1598</v>
      </c>
      <c r="AA1600" t="str">
        <f t="shared" si="248"/>
        <v/>
      </c>
      <c r="AB1600" t="str">
        <f>IFERROR(IF(MATCH($AA1593,$O:$O,0)&gt;0,CONCATENATE("precio: ",INDEX($W:$W,MATCH($AA1593,$O:$O,0)),","),0),"")</f>
        <v/>
      </c>
    </row>
    <row r="1601" spans="26:28" x14ac:dyDescent="0.25">
      <c r="Z1601">
        <v>1599</v>
      </c>
      <c r="AA1601" t="str">
        <f t="shared" si="248"/>
        <v/>
      </c>
      <c r="AB1601" t="str">
        <f>IFERROR(IF(MATCH($AA1593,$O:$O,0)&gt;0,CONCATENATE("disponible: ",INDEX($X:$X,MATCH($AA1593,$O:$O,0)),","),0),"")</f>
        <v/>
      </c>
    </row>
    <row r="1602" spans="26:28" x14ac:dyDescent="0.25">
      <c r="Z1602">
        <v>1600</v>
      </c>
      <c r="AA1602" t="str">
        <f t="shared" si="248"/>
        <v/>
      </c>
      <c r="AB1602" t="str">
        <f>IFERROR(IF(MATCH($AA1593,$O:$O,0)&gt;0,"},",0),"")</f>
        <v/>
      </c>
    </row>
    <row r="1603" spans="26:28" x14ac:dyDescent="0.25">
      <c r="Z1603">
        <v>1601</v>
      </c>
      <c r="AA1603">
        <f t="shared" si="248"/>
        <v>161</v>
      </c>
      <c r="AB1603" t="str">
        <f>IFERROR(IF(MATCH($AA1603,$O:$O,0)&gt;0,"{",0),"")</f>
        <v/>
      </c>
    </row>
    <row r="1604" spans="26:28" x14ac:dyDescent="0.25">
      <c r="Z1604">
        <v>1602</v>
      </c>
      <c r="AA1604" t="str">
        <f t="shared" si="248"/>
        <v/>
      </c>
      <c r="AB1604" t="str">
        <f>IFERROR(IF(MATCH($AA1603,$O:$O,0)&gt;0,CONCATENATE("id_articulo: ",$AA1603,","),0),"")</f>
        <v/>
      </c>
    </row>
    <row r="1605" spans="26:28" x14ac:dyDescent="0.25">
      <c r="Z1605">
        <v>1603</v>
      </c>
      <c r="AA1605" t="str">
        <f t="shared" ref="AA1605:AA1668" si="249">IF(Z1604/10=INT(Z1604/10),Z1604/10+1,"")</f>
        <v/>
      </c>
      <c r="AB1605" t="str">
        <f>IFERROR(IF(MATCH($AA1603,$O:$O,0)&gt;0,CONCATENATE("nombre: '",INDEX($P:$P,MATCH($AA1603,$O:$O,0)),"',"),0),"")</f>
        <v/>
      </c>
    </row>
    <row r="1606" spans="26:28" x14ac:dyDescent="0.25">
      <c r="Z1606">
        <v>1604</v>
      </c>
      <c r="AA1606" t="str">
        <f t="shared" si="249"/>
        <v/>
      </c>
      <c r="AB1606" t="str">
        <f>IFERROR(IF(MATCH($AA1603,$O:$O,0)&gt;0,CONCATENATE("descripcion: '",INDEX($Q:$Q,MATCH($AA1603,$O:$O,0)),"',"),0),"")</f>
        <v/>
      </c>
    </row>
    <row r="1607" spans="26:28" x14ac:dyDescent="0.25">
      <c r="Z1607">
        <v>1605</v>
      </c>
      <c r="AA1607" t="str">
        <f t="shared" si="249"/>
        <v/>
      </c>
      <c r="AB1607" t="str">
        <f>IFERROR(IF(MATCH($AA1603,$O:$O,0)&gt;0,CONCATENATE("descripcion_larga: '",INDEX($R:$R,MATCH($AA1603,$O:$O,0)),"',"),0),"")</f>
        <v/>
      </c>
    </row>
    <row r="1608" spans="26:28" x14ac:dyDescent="0.25">
      <c r="Z1608">
        <v>1606</v>
      </c>
      <c r="AA1608" t="str">
        <f t="shared" si="249"/>
        <v/>
      </c>
      <c r="AB1608" t="str">
        <f>IFERROR(IF(MATCH($AA1603,$O:$O,0)&gt;0,CONCATENATE("id_categoria: '",INDEX($U:$U,MATCH($AA1603,$O:$O,0)),"',"),0),"")</f>
        <v/>
      </c>
    </row>
    <row r="1609" spans="26:28" x14ac:dyDescent="0.25">
      <c r="Z1609">
        <v>1607</v>
      </c>
      <c r="AA1609" t="str">
        <f t="shared" si="249"/>
        <v/>
      </c>
      <c r="AB1609" t="str">
        <f>IFERROR(IF(MATCH($AA1603,$O:$O,0)&gt;0,CONCATENATE("id_subcategoria: '",INDEX($V:$V,MATCH($AA1603,$O:$O,0)),"',"),0),"")</f>
        <v/>
      </c>
    </row>
    <row r="1610" spans="26:28" x14ac:dyDescent="0.25">
      <c r="Z1610">
        <v>1608</v>
      </c>
      <c r="AA1610" t="str">
        <f t="shared" si="249"/>
        <v/>
      </c>
      <c r="AB1610" t="str">
        <f>IFERROR(IF(MATCH($AA1603,$O:$O,0)&gt;0,CONCATENATE("precio: ",INDEX($W:$W,MATCH($AA1603,$O:$O,0)),","),0),"")</f>
        <v/>
      </c>
    </row>
    <row r="1611" spans="26:28" x14ac:dyDescent="0.25">
      <c r="Z1611">
        <v>1609</v>
      </c>
      <c r="AA1611" t="str">
        <f t="shared" si="249"/>
        <v/>
      </c>
      <c r="AB1611" t="str">
        <f>IFERROR(IF(MATCH($AA1603,$O:$O,0)&gt;0,CONCATENATE("disponible: ",INDEX($X:$X,MATCH($AA1603,$O:$O,0)),","),0),"")</f>
        <v/>
      </c>
    </row>
    <row r="1612" spans="26:28" x14ac:dyDescent="0.25">
      <c r="Z1612">
        <v>1610</v>
      </c>
      <c r="AA1612" t="str">
        <f t="shared" si="249"/>
        <v/>
      </c>
      <c r="AB1612" t="str">
        <f>IFERROR(IF(MATCH($AA1603,$O:$O,0)&gt;0,"},",0),"")</f>
        <v/>
      </c>
    </row>
    <row r="1613" spans="26:28" x14ac:dyDescent="0.25">
      <c r="Z1613">
        <v>1611</v>
      </c>
      <c r="AA1613">
        <f t="shared" si="249"/>
        <v>162</v>
      </c>
      <c r="AB1613" t="str">
        <f>IFERROR(IF(MATCH($AA1613,$O:$O,0)&gt;0,"{",0),"")</f>
        <v/>
      </c>
    </row>
    <row r="1614" spans="26:28" x14ac:dyDescent="0.25">
      <c r="Z1614">
        <v>1612</v>
      </c>
      <c r="AA1614" t="str">
        <f t="shared" si="249"/>
        <v/>
      </c>
      <c r="AB1614" t="str">
        <f>IFERROR(IF(MATCH($AA1613,$O:$O,0)&gt;0,CONCATENATE("id_articulo: ",$AA1613,","),0),"")</f>
        <v/>
      </c>
    </row>
    <row r="1615" spans="26:28" x14ac:dyDescent="0.25">
      <c r="Z1615">
        <v>1613</v>
      </c>
      <c r="AA1615" t="str">
        <f t="shared" si="249"/>
        <v/>
      </c>
      <c r="AB1615" t="str">
        <f>IFERROR(IF(MATCH($AA1613,$O:$O,0)&gt;0,CONCATENATE("nombre: '",INDEX($P:$P,MATCH($AA1613,$O:$O,0)),"',"),0),"")</f>
        <v/>
      </c>
    </row>
    <row r="1616" spans="26:28" x14ac:dyDescent="0.25">
      <c r="Z1616">
        <v>1614</v>
      </c>
      <c r="AA1616" t="str">
        <f t="shared" si="249"/>
        <v/>
      </c>
      <c r="AB1616" t="str">
        <f>IFERROR(IF(MATCH($AA1613,$O:$O,0)&gt;0,CONCATENATE("descripcion: '",INDEX($Q:$Q,MATCH($AA1613,$O:$O,0)),"',"),0),"")</f>
        <v/>
      </c>
    </row>
    <row r="1617" spans="26:28" x14ac:dyDescent="0.25">
      <c r="Z1617">
        <v>1615</v>
      </c>
      <c r="AA1617" t="str">
        <f t="shared" si="249"/>
        <v/>
      </c>
      <c r="AB1617" t="str">
        <f>IFERROR(IF(MATCH($AA1613,$O:$O,0)&gt;0,CONCATENATE("descripcion_larga: '",INDEX($R:$R,MATCH($AA1613,$O:$O,0)),"',"),0),"")</f>
        <v/>
      </c>
    </row>
    <row r="1618" spans="26:28" x14ac:dyDescent="0.25">
      <c r="Z1618">
        <v>1616</v>
      </c>
      <c r="AA1618" t="str">
        <f t="shared" si="249"/>
        <v/>
      </c>
      <c r="AB1618" t="str">
        <f>IFERROR(IF(MATCH($AA1613,$O:$O,0)&gt;0,CONCATENATE("id_categoria: '",INDEX($U:$U,MATCH($AA1613,$O:$O,0)),"',"),0),"")</f>
        <v/>
      </c>
    </row>
    <row r="1619" spans="26:28" x14ac:dyDescent="0.25">
      <c r="Z1619">
        <v>1617</v>
      </c>
      <c r="AA1619" t="str">
        <f t="shared" si="249"/>
        <v/>
      </c>
      <c r="AB1619" t="str">
        <f>IFERROR(IF(MATCH($AA1613,$O:$O,0)&gt;0,CONCATENATE("id_subcategoria: '",INDEX($V:$V,MATCH($AA1613,$O:$O,0)),"',"),0),"")</f>
        <v/>
      </c>
    </row>
    <row r="1620" spans="26:28" x14ac:dyDescent="0.25">
      <c r="Z1620">
        <v>1618</v>
      </c>
      <c r="AA1620" t="str">
        <f t="shared" si="249"/>
        <v/>
      </c>
      <c r="AB1620" t="str">
        <f>IFERROR(IF(MATCH($AA1613,$O:$O,0)&gt;0,CONCATENATE("precio: ",INDEX($W:$W,MATCH($AA1613,$O:$O,0)),","),0),"")</f>
        <v/>
      </c>
    </row>
    <row r="1621" spans="26:28" x14ac:dyDescent="0.25">
      <c r="Z1621">
        <v>1619</v>
      </c>
      <c r="AA1621" t="str">
        <f t="shared" si="249"/>
        <v/>
      </c>
      <c r="AB1621" t="str">
        <f>IFERROR(IF(MATCH($AA1613,$O:$O,0)&gt;0,CONCATENATE("disponible: ",INDEX($X:$X,MATCH($AA1613,$O:$O,0)),","),0),"")</f>
        <v/>
      </c>
    </row>
    <row r="1622" spans="26:28" x14ac:dyDescent="0.25">
      <c r="Z1622">
        <v>1620</v>
      </c>
      <c r="AA1622" t="str">
        <f t="shared" si="249"/>
        <v/>
      </c>
      <c r="AB1622" t="str">
        <f>IFERROR(IF(MATCH($AA1613,$O:$O,0)&gt;0,"},",0),"")</f>
        <v/>
      </c>
    </row>
    <row r="1623" spans="26:28" x14ac:dyDescent="0.25">
      <c r="Z1623">
        <v>1621</v>
      </c>
      <c r="AA1623">
        <f t="shared" si="249"/>
        <v>163</v>
      </c>
      <c r="AB1623" t="str">
        <f>IFERROR(IF(MATCH($AA1623,$O:$O,0)&gt;0,"{",0),"")</f>
        <v/>
      </c>
    </row>
    <row r="1624" spans="26:28" x14ac:dyDescent="0.25">
      <c r="Z1624">
        <v>1622</v>
      </c>
      <c r="AA1624" t="str">
        <f t="shared" si="249"/>
        <v/>
      </c>
      <c r="AB1624" t="str">
        <f>IFERROR(IF(MATCH($AA1623,$O:$O,0)&gt;0,CONCATENATE("id_articulo: ",$AA1623,","),0),"")</f>
        <v/>
      </c>
    </row>
    <row r="1625" spans="26:28" x14ac:dyDescent="0.25">
      <c r="Z1625">
        <v>1623</v>
      </c>
      <c r="AA1625" t="str">
        <f t="shared" si="249"/>
        <v/>
      </c>
      <c r="AB1625" t="str">
        <f>IFERROR(IF(MATCH($AA1623,$O:$O,0)&gt;0,CONCATENATE("nombre: '",INDEX($P:$P,MATCH($AA1623,$O:$O,0)),"',"),0),"")</f>
        <v/>
      </c>
    </row>
    <row r="1626" spans="26:28" x14ac:dyDescent="0.25">
      <c r="Z1626">
        <v>1624</v>
      </c>
      <c r="AA1626" t="str">
        <f t="shared" si="249"/>
        <v/>
      </c>
      <c r="AB1626" t="str">
        <f>IFERROR(IF(MATCH($AA1623,$O:$O,0)&gt;0,CONCATENATE("descripcion: '",INDEX($Q:$Q,MATCH($AA1623,$O:$O,0)),"',"),0),"")</f>
        <v/>
      </c>
    </row>
    <row r="1627" spans="26:28" x14ac:dyDescent="0.25">
      <c r="Z1627">
        <v>1625</v>
      </c>
      <c r="AA1627" t="str">
        <f t="shared" si="249"/>
        <v/>
      </c>
      <c r="AB1627" t="str">
        <f>IFERROR(IF(MATCH($AA1623,$O:$O,0)&gt;0,CONCATENATE("descripcion_larga: '",INDEX($R:$R,MATCH($AA1623,$O:$O,0)),"',"),0),"")</f>
        <v/>
      </c>
    </row>
    <row r="1628" spans="26:28" x14ac:dyDescent="0.25">
      <c r="Z1628">
        <v>1626</v>
      </c>
      <c r="AA1628" t="str">
        <f t="shared" si="249"/>
        <v/>
      </c>
      <c r="AB1628" t="str">
        <f>IFERROR(IF(MATCH($AA1623,$O:$O,0)&gt;0,CONCATENATE("id_categoria: '",INDEX($U:$U,MATCH($AA1623,$O:$O,0)),"',"),0),"")</f>
        <v/>
      </c>
    </row>
    <row r="1629" spans="26:28" x14ac:dyDescent="0.25">
      <c r="Z1629">
        <v>1627</v>
      </c>
      <c r="AA1629" t="str">
        <f t="shared" si="249"/>
        <v/>
      </c>
      <c r="AB1629" t="str">
        <f>IFERROR(IF(MATCH($AA1623,$O:$O,0)&gt;0,CONCATENATE("id_subcategoria: '",INDEX($V:$V,MATCH($AA1623,$O:$O,0)),"',"),0),"")</f>
        <v/>
      </c>
    </row>
    <row r="1630" spans="26:28" x14ac:dyDescent="0.25">
      <c r="Z1630">
        <v>1628</v>
      </c>
      <c r="AA1630" t="str">
        <f t="shared" si="249"/>
        <v/>
      </c>
      <c r="AB1630" t="str">
        <f>IFERROR(IF(MATCH($AA1623,$O:$O,0)&gt;0,CONCATENATE("precio: ",INDEX($W:$W,MATCH($AA1623,$O:$O,0)),","),0),"")</f>
        <v/>
      </c>
    </row>
    <row r="1631" spans="26:28" x14ac:dyDescent="0.25">
      <c r="Z1631">
        <v>1629</v>
      </c>
      <c r="AA1631" t="str">
        <f t="shared" si="249"/>
        <v/>
      </c>
      <c r="AB1631" t="str">
        <f>IFERROR(IF(MATCH($AA1623,$O:$O,0)&gt;0,CONCATENATE("disponible: ",INDEX($X:$X,MATCH($AA1623,$O:$O,0)),","),0),"")</f>
        <v/>
      </c>
    </row>
    <row r="1632" spans="26:28" x14ac:dyDescent="0.25">
      <c r="Z1632">
        <v>1630</v>
      </c>
      <c r="AA1632" t="str">
        <f t="shared" si="249"/>
        <v/>
      </c>
      <c r="AB1632" t="str">
        <f>IFERROR(IF(MATCH($AA1623,$O:$O,0)&gt;0,"},",0),"")</f>
        <v/>
      </c>
    </row>
    <row r="1633" spans="26:28" x14ac:dyDescent="0.25">
      <c r="Z1633">
        <v>1631</v>
      </c>
      <c r="AA1633">
        <f t="shared" si="249"/>
        <v>164</v>
      </c>
      <c r="AB1633" t="str">
        <f>IFERROR(IF(MATCH($AA1633,$O:$O,0)&gt;0,"{",0),"")</f>
        <v/>
      </c>
    </row>
    <row r="1634" spans="26:28" x14ac:dyDescent="0.25">
      <c r="Z1634">
        <v>1632</v>
      </c>
      <c r="AA1634" t="str">
        <f t="shared" si="249"/>
        <v/>
      </c>
      <c r="AB1634" t="str">
        <f>IFERROR(IF(MATCH($AA1633,$O:$O,0)&gt;0,CONCATENATE("id_articulo: ",$AA1633,","),0),"")</f>
        <v/>
      </c>
    </row>
    <row r="1635" spans="26:28" x14ac:dyDescent="0.25">
      <c r="Z1635">
        <v>1633</v>
      </c>
      <c r="AA1635" t="str">
        <f t="shared" si="249"/>
        <v/>
      </c>
      <c r="AB1635" t="str">
        <f>IFERROR(IF(MATCH($AA1633,$O:$O,0)&gt;0,CONCATENATE("nombre: '",INDEX($P:$P,MATCH($AA1633,$O:$O,0)),"',"),0),"")</f>
        <v/>
      </c>
    </row>
    <row r="1636" spans="26:28" x14ac:dyDescent="0.25">
      <c r="Z1636">
        <v>1634</v>
      </c>
      <c r="AA1636" t="str">
        <f t="shared" si="249"/>
        <v/>
      </c>
      <c r="AB1636" t="str">
        <f>IFERROR(IF(MATCH($AA1633,$O:$O,0)&gt;0,CONCATENATE("descripcion: '",INDEX($Q:$Q,MATCH($AA1633,$O:$O,0)),"',"),0),"")</f>
        <v/>
      </c>
    </row>
    <row r="1637" spans="26:28" x14ac:dyDescent="0.25">
      <c r="Z1637">
        <v>1635</v>
      </c>
      <c r="AA1637" t="str">
        <f t="shared" si="249"/>
        <v/>
      </c>
      <c r="AB1637" t="str">
        <f>IFERROR(IF(MATCH($AA1633,$O:$O,0)&gt;0,CONCATENATE("descripcion_larga: '",INDEX($R:$R,MATCH($AA1633,$O:$O,0)),"',"),0),"")</f>
        <v/>
      </c>
    </row>
    <row r="1638" spans="26:28" x14ac:dyDescent="0.25">
      <c r="Z1638">
        <v>1636</v>
      </c>
      <c r="AA1638" t="str">
        <f t="shared" si="249"/>
        <v/>
      </c>
      <c r="AB1638" t="str">
        <f>IFERROR(IF(MATCH($AA1633,$O:$O,0)&gt;0,CONCATENATE("id_categoria: '",INDEX($U:$U,MATCH($AA1633,$O:$O,0)),"',"),0),"")</f>
        <v/>
      </c>
    </row>
    <row r="1639" spans="26:28" x14ac:dyDescent="0.25">
      <c r="Z1639">
        <v>1637</v>
      </c>
      <c r="AA1639" t="str">
        <f t="shared" si="249"/>
        <v/>
      </c>
      <c r="AB1639" t="str">
        <f>IFERROR(IF(MATCH($AA1633,$O:$O,0)&gt;0,CONCATENATE("id_subcategoria: '",INDEX($V:$V,MATCH($AA1633,$O:$O,0)),"',"),0),"")</f>
        <v/>
      </c>
    </row>
    <row r="1640" spans="26:28" x14ac:dyDescent="0.25">
      <c r="Z1640">
        <v>1638</v>
      </c>
      <c r="AA1640" t="str">
        <f t="shared" si="249"/>
        <v/>
      </c>
      <c r="AB1640" t="str">
        <f>IFERROR(IF(MATCH($AA1633,$O:$O,0)&gt;0,CONCATENATE("precio: ",INDEX($W:$W,MATCH($AA1633,$O:$O,0)),","),0),"")</f>
        <v/>
      </c>
    </row>
    <row r="1641" spans="26:28" x14ac:dyDescent="0.25">
      <c r="Z1641">
        <v>1639</v>
      </c>
      <c r="AA1641" t="str">
        <f t="shared" si="249"/>
        <v/>
      </c>
      <c r="AB1641" t="str">
        <f>IFERROR(IF(MATCH($AA1633,$O:$O,0)&gt;0,CONCATENATE("disponible: ",INDEX($X:$X,MATCH($AA1633,$O:$O,0)),","),0),"")</f>
        <v/>
      </c>
    </row>
    <row r="1642" spans="26:28" x14ac:dyDescent="0.25">
      <c r="Z1642">
        <v>1640</v>
      </c>
      <c r="AA1642" t="str">
        <f t="shared" si="249"/>
        <v/>
      </c>
      <c r="AB1642" t="str">
        <f>IFERROR(IF(MATCH($AA1633,$O:$O,0)&gt;0,"},",0),"")</f>
        <v/>
      </c>
    </row>
    <row r="1643" spans="26:28" x14ac:dyDescent="0.25">
      <c r="Z1643">
        <v>1641</v>
      </c>
      <c r="AA1643">
        <f t="shared" si="249"/>
        <v>165</v>
      </c>
      <c r="AB1643" t="str">
        <f>IFERROR(IF(MATCH($AA1643,$O:$O,0)&gt;0,"{",0),"")</f>
        <v/>
      </c>
    </row>
    <row r="1644" spans="26:28" x14ac:dyDescent="0.25">
      <c r="Z1644">
        <v>1642</v>
      </c>
      <c r="AA1644" t="str">
        <f t="shared" si="249"/>
        <v/>
      </c>
      <c r="AB1644" t="str">
        <f>IFERROR(IF(MATCH($AA1643,$O:$O,0)&gt;0,CONCATENATE("id_articulo: ",$AA1643,","),0),"")</f>
        <v/>
      </c>
    </row>
    <row r="1645" spans="26:28" x14ac:dyDescent="0.25">
      <c r="Z1645">
        <v>1643</v>
      </c>
      <c r="AA1645" t="str">
        <f t="shared" si="249"/>
        <v/>
      </c>
      <c r="AB1645" t="str">
        <f>IFERROR(IF(MATCH($AA1643,$O:$O,0)&gt;0,CONCATENATE("nombre: '",INDEX($P:$P,MATCH($AA1643,$O:$O,0)),"',"),0),"")</f>
        <v/>
      </c>
    </row>
    <row r="1646" spans="26:28" x14ac:dyDescent="0.25">
      <c r="Z1646">
        <v>1644</v>
      </c>
      <c r="AA1646" t="str">
        <f t="shared" si="249"/>
        <v/>
      </c>
      <c r="AB1646" t="str">
        <f>IFERROR(IF(MATCH($AA1643,$O:$O,0)&gt;0,CONCATENATE("descripcion: '",INDEX($Q:$Q,MATCH($AA1643,$O:$O,0)),"',"),0),"")</f>
        <v/>
      </c>
    </row>
    <row r="1647" spans="26:28" x14ac:dyDescent="0.25">
      <c r="Z1647">
        <v>1645</v>
      </c>
      <c r="AA1647" t="str">
        <f t="shared" si="249"/>
        <v/>
      </c>
      <c r="AB1647" t="str">
        <f>IFERROR(IF(MATCH($AA1643,$O:$O,0)&gt;0,CONCATENATE("descripcion_larga: '",INDEX($R:$R,MATCH($AA1643,$O:$O,0)),"',"),0),"")</f>
        <v/>
      </c>
    </row>
    <row r="1648" spans="26:28" x14ac:dyDescent="0.25">
      <c r="Z1648">
        <v>1646</v>
      </c>
      <c r="AA1648" t="str">
        <f t="shared" si="249"/>
        <v/>
      </c>
      <c r="AB1648" t="str">
        <f>IFERROR(IF(MATCH($AA1643,$O:$O,0)&gt;0,CONCATENATE("id_categoria: '",INDEX($U:$U,MATCH($AA1643,$O:$O,0)),"',"),0),"")</f>
        <v/>
      </c>
    </row>
    <row r="1649" spans="26:28" x14ac:dyDescent="0.25">
      <c r="Z1649">
        <v>1647</v>
      </c>
      <c r="AA1649" t="str">
        <f t="shared" si="249"/>
        <v/>
      </c>
      <c r="AB1649" t="str">
        <f>IFERROR(IF(MATCH($AA1643,$O:$O,0)&gt;0,CONCATENATE("id_subcategoria: '",INDEX($V:$V,MATCH($AA1643,$O:$O,0)),"',"),0),"")</f>
        <v/>
      </c>
    </row>
    <row r="1650" spans="26:28" x14ac:dyDescent="0.25">
      <c r="Z1650">
        <v>1648</v>
      </c>
      <c r="AA1650" t="str">
        <f t="shared" si="249"/>
        <v/>
      </c>
      <c r="AB1650" t="str">
        <f>IFERROR(IF(MATCH($AA1643,$O:$O,0)&gt;0,CONCATENATE("precio: ",INDEX($W:$W,MATCH($AA1643,$O:$O,0)),","),0),"")</f>
        <v/>
      </c>
    </row>
    <row r="1651" spans="26:28" x14ac:dyDescent="0.25">
      <c r="Z1651">
        <v>1649</v>
      </c>
      <c r="AA1651" t="str">
        <f t="shared" si="249"/>
        <v/>
      </c>
      <c r="AB1651" t="str">
        <f>IFERROR(IF(MATCH($AA1643,$O:$O,0)&gt;0,CONCATENATE("disponible: ",INDEX($X:$X,MATCH($AA1643,$O:$O,0)),","),0),"")</f>
        <v/>
      </c>
    </row>
    <row r="1652" spans="26:28" x14ac:dyDescent="0.25">
      <c r="Z1652">
        <v>1650</v>
      </c>
      <c r="AA1652" t="str">
        <f t="shared" si="249"/>
        <v/>
      </c>
      <c r="AB1652" t="str">
        <f>IFERROR(IF(MATCH($AA1643,$O:$O,0)&gt;0,"},",0),"")</f>
        <v/>
      </c>
    </row>
    <row r="1653" spans="26:28" x14ac:dyDescent="0.25">
      <c r="Z1653">
        <v>1651</v>
      </c>
      <c r="AA1653">
        <f t="shared" si="249"/>
        <v>166</v>
      </c>
      <c r="AB1653" t="str">
        <f>IFERROR(IF(MATCH($AA1653,$O:$O,0)&gt;0,"{",0),"")</f>
        <v/>
      </c>
    </row>
    <row r="1654" spans="26:28" x14ac:dyDescent="0.25">
      <c r="Z1654">
        <v>1652</v>
      </c>
      <c r="AA1654" t="str">
        <f t="shared" si="249"/>
        <v/>
      </c>
      <c r="AB1654" t="str">
        <f>IFERROR(IF(MATCH($AA1653,$O:$O,0)&gt;0,CONCATENATE("id_articulo: ",$AA1653,","),0),"")</f>
        <v/>
      </c>
    </row>
    <row r="1655" spans="26:28" x14ac:dyDescent="0.25">
      <c r="Z1655">
        <v>1653</v>
      </c>
      <c r="AA1655" t="str">
        <f t="shared" si="249"/>
        <v/>
      </c>
      <c r="AB1655" t="str">
        <f>IFERROR(IF(MATCH($AA1653,$O:$O,0)&gt;0,CONCATENATE("nombre: '",INDEX($P:$P,MATCH($AA1653,$O:$O,0)),"',"),0),"")</f>
        <v/>
      </c>
    </row>
    <row r="1656" spans="26:28" x14ac:dyDescent="0.25">
      <c r="Z1656">
        <v>1654</v>
      </c>
      <c r="AA1656" t="str">
        <f t="shared" si="249"/>
        <v/>
      </c>
      <c r="AB1656" t="str">
        <f>IFERROR(IF(MATCH($AA1653,$O:$O,0)&gt;0,CONCATENATE("descripcion: '",INDEX($Q:$Q,MATCH($AA1653,$O:$O,0)),"',"),0),"")</f>
        <v/>
      </c>
    </row>
    <row r="1657" spans="26:28" x14ac:dyDescent="0.25">
      <c r="Z1657">
        <v>1655</v>
      </c>
      <c r="AA1657" t="str">
        <f t="shared" si="249"/>
        <v/>
      </c>
      <c r="AB1657" t="str">
        <f>IFERROR(IF(MATCH($AA1653,$O:$O,0)&gt;0,CONCATENATE("descripcion_larga: '",INDEX($R:$R,MATCH($AA1653,$O:$O,0)),"',"),0),"")</f>
        <v/>
      </c>
    </row>
    <row r="1658" spans="26:28" x14ac:dyDescent="0.25">
      <c r="Z1658">
        <v>1656</v>
      </c>
      <c r="AA1658" t="str">
        <f t="shared" si="249"/>
        <v/>
      </c>
      <c r="AB1658" t="str">
        <f>IFERROR(IF(MATCH($AA1653,$O:$O,0)&gt;0,CONCATENATE("id_categoria: '",INDEX($U:$U,MATCH($AA1653,$O:$O,0)),"',"),0),"")</f>
        <v/>
      </c>
    </row>
    <row r="1659" spans="26:28" x14ac:dyDescent="0.25">
      <c r="Z1659">
        <v>1657</v>
      </c>
      <c r="AA1659" t="str">
        <f t="shared" si="249"/>
        <v/>
      </c>
      <c r="AB1659" t="str">
        <f>IFERROR(IF(MATCH($AA1653,$O:$O,0)&gt;0,CONCATENATE("id_subcategoria: '",INDEX($V:$V,MATCH($AA1653,$O:$O,0)),"',"),0),"")</f>
        <v/>
      </c>
    </row>
    <row r="1660" spans="26:28" x14ac:dyDescent="0.25">
      <c r="Z1660">
        <v>1658</v>
      </c>
      <c r="AA1660" t="str">
        <f t="shared" si="249"/>
        <v/>
      </c>
      <c r="AB1660" t="str">
        <f>IFERROR(IF(MATCH($AA1653,$O:$O,0)&gt;0,CONCATENATE("precio: ",INDEX($W:$W,MATCH($AA1653,$O:$O,0)),","),0),"")</f>
        <v/>
      </c>
    </row>
    <row r="1661" spans="26:28" x14ac:dyDescent="0.25">
      <c r="Z1661">
        <v>1659</v>
      </c>
      <c r="AA1661" t="str">
        <f t="shared" si="249"/>
        <v/>
      </c>
      <c r="AB1661" t="str">
        <f>IFERROR(IF(MATCH($AA1653,$O:$O,0)&gt;0,CONCATENATE("disponible: ",INDEX($X:$X,MATCH($AA1653,$O:$O,0)),","),0),"")</f>
        <v/>
      </c>
    </row>
    <row r="1662" spans="26:28" x14ac:dyDescent="0.25">
      <c r="Z1662">
        <v>1660</v>
      </c>
      <c r="AA1662" t="str">
        <f t="shared" si="249"/>
        <v/>
      </c>
      <c r="AB1662" t="str">
        <f>IFERROR(IF(MATCH($AA1653,$O:$O,0)&gt;0,"},",0),"")</f>
        <v/>
      </c>
    </row>
    <row r="1663" spans="26:28" x14ac:dyDescent="0.25">
      <c r="Z1663">
        <v>1661</v>
      </c>
      <c r="AA1663">
        <f t="shared" si="249"/>
        <v>167</v>
      </c>
      <c r="AB1663" t="str">
        <f>IFERROR(IF(MATCH($AA1663,$O:$O,0)&gt;0,"{",0),"")</f>
        <v/>
      </c>
    </row>
    <row r="1664" spans="26:28" x14ac:dyDescent="0.25">
      <c r="Z1664">
        <v>1662</v>
      </c>
      <c r="AA1664" t="str">
        <f t="shared" si="249"/>
        <v/>
      </c>
      <c r="AB1664" t="str">
        <f>IFERROR(IF(MATCH($AA1663,$O:$O,0)&gt;0,CONCATENATE("id_articulo: ",$AA1663,","),0),"")</f>
        <v/>
      </c>
    </row>
    <row r="1665" spans="26:28" x14ac:dyDescent="0.25">
      <c r="Z1665">
        <v>1663</v>
      </c>
      <c r="AA1665" t="str">
        <f t="shared" si="249"/>
        <v/>
      </c>
      <c r="AB1665" t="str">
        <f>IFERROR(IF(MATCH($AA1663,$O:$O,0)&gt;0,CONCATENATE("nombre: '",INDEX($P:$P,MATCH($AA1663,$O:$O,0)),"',"),0),"")</f>
        <v/>
      </c>
    </row>
    <row r="1666" spans="26:28" x14ac:dyDescent="0.25">
      <c r="Z1666">
        <v>1664</v>
      </c>
      <c r="AA1666" t="str">
        <f t="shared" si="249"/>
        <v/>
      </c>
      <c r="AB1666" t="str">
        <f>IFERROR(IF(MATCH($AA1663,$O:$O,0)&gt;0,CONCATENATE("descripcion: '",INDEX($Q:$Q,MATCH($AA1663,$O:$O,0)),"',"),0),"")</f>
        <v/>
      </c>
    </row>
    <row r="1667" spans="26:28" x14ac:dyDescent="0.25">
      <c r="Z1667">
        <v>1665</v>
      </c>
      <c r="AA1667" t="str">
        <f t="shared" si="249"/>
        <v/>
      </c>
      <c r="AB1667" t="str">
        <f>IFERROR(IF(MATCH($AA1663,$O:$O,0)&gt;0,CONCATENATE("descripcion_larga: '",INDEX($R:$R,MATCH($AA1663,$O:$O,0)),"',"),0),"")</f>
        <v/>
      </c>
    </row>
    <row r="1668" spans="26:28" x14ac:dyDescent="0.25">
      <c r="Z1668">
        <v>1666</v>
      </c>
      <c r="AA1668" t="str">
        <f t="shared" si="249"/>
        <v/>
      </c>
      <c r="AB1668" t="str">
        <f>IFERROR(IF(MATCH($AA1663,$O:$O,0)&gt;0,CONCATENATE("id_categoria: '",INDEX($U:$U,MATCH($AA1663,$O:$O,0)),"',"),0),"")</f>
        <v/>
      </c>
    </row>
    <row r="1669" spans="26:28" x14ac:dyDescent="0.25">
      <c r="Z1669">
        <v>1667</v>
      </c>
      <c r="AA1669" t="str">
        <f t="shared" ref="AA1669:AA1732" si="250">IF(Z1668/10=INT(Z1668/10),Z1668/10+1,"")</f>
        <v/>
      </c>
      <c r="AB1669" t="str">
        <f>IFERROR(IF(MATCH($AA1663,$O:$O,0)&gt;0,CONCATENATE("id_subcategoria: '",INDEX($V:$V,MATCH($AA1663,$O:$O,0)),"',"),0),"")</f>
        <v/>
      </c>
    </row>
    <row r="1670" spans="26:28" x14ac:dyDescent="0.25">
      <c r="Z1670">
        <v>1668</v>
      </c>
      <c r="AA1670" t="str">
        <f t="shared" si="250"/>
        <v/>
      </c>
      <c r="AB1670" t="str">
        <f>IFERROR(IF(MATCH($AA1663,$O:$O,0)&gt;0,CONCATENATE("precio: ",INDEX($W:$W,MATCH($AA1663,$O:$O,0)),","),0),"")</f>
        <v/>
      </c>
    </row>
    <row r="1671" spans="26:28" x14ac:dyDescent="0.25">
      <c r="Z1671">
        <v>1669</v>
      </c>
      <c r="AA1671" t="str">
        <f t="shared" si="250"/>
        <v/>
      </c>
      <c r="AB1671" t="str">
        <f>IFERROR(IF(MATCH($AA1663,$O:$O,0)&gt;0,CONCATENATE("disponible: ",INDEX($X:$X,MATCH($AA1663,$O:$O,0)),","),0),"")</f>
        <v/>
      </c>
    </row>
    <row r="1672" spans="26:28" x14ac:dyDescent="0.25">
      <c r="Z1672">
        <v>1670</v>
      </c>
      <c r="AA1672" t="str">
        <f t="shared" si="250"/>
        <v/>
      </c>
      <c r="AB1672" t="str">
        <f>IFERROR(IF(MATCH($AA1663,$O:$O,0)&gt;0,"},",0),"")</f>
        <v/>
      </c>
    </row>
    <row r="1673" spans="26:28" x14ac:dyDescent="0.25">
      <c r="Z1673">
        <v>1671</v>
      </c>
      <c r="AA1673">
        <f t="shared" si="250"/>
        <v>168</v>
      </c>
      <c r="AB1673" t="str">
        <f>IFERROR(IF(MATCH($AA1673,$O:$O,0)&gt;0,"{",0),"")</f>
        <v/>
      </c>
    </row>
    <row r="1674" spans="26:28" x14ac:dyDescent="0.25">
      <c r="Z1674">
        <v>1672</v>
      </c>
      <c r="AA1674" t="str">
        <f t="shared" si="250"/>
        <v/>
      </c>
      <c r="AB1674" t="str">
        <f>IFERROR(IF(MATCH($AA1673,$O:$O,0)&gt;0,CONCATENATE("id_articulo: ",$AA1673,","),0),"")</f>
        <v/>
      </c>
    </row>
    <row r="1675" spans="26:28" x14ac:dyDescent="0.25">
      <c r="Z1675">
        <v>1673</v>
      </c>
      <c r="AA1675" t="str">
        <f t="shared" si="250"/>
        <v/>
      </c>
      <c r="AB1675" t="str">
        <f>IFERROR(IF(MATCH($AA1673,$O:$O,0)&gt;0,CONCATENATE("nombre: '",INDEX($P:$P,MATCH($AA1673,$O:$O,0)),"',"),0),"")</f>
        <v/>
      </c>
    </row>
    <row r="1676" spans="26:28" x14ac:dyDescent="0.25">
      <c r="Z1676">
        <v>1674</v>
      </c>
      <c r="AA1676" t="str">
        <f t="shared" si="250"/>
        <v/>
      </c>
      <c r="AB1676" t="str">
        <f>IFERROR(IF(MATCH($AA1673,$O:$O,0)&gt;0,CONCATENATE("descripcion: '",INDEX($Q:$Q,MATCH($AA1673,$O:$O,0)),"',"),0),"")</f>
        <v/>
      </c>
    </row>
    <row r="1677" spans="26:28" x14ac:dyDescent="0.25">
      <c r="Z1677">
        <v>1675</v>
      </c>
      <c r="AA1677" t="str">
        <f t="shared" si="250"/>
        <v/>
      </c>
      <c r="AB1677" t="str">
        <f>IFERROR(IF(MATCH($AA1673,$O:$O,0)&gt;0,CONCATENATE("descripcion_larga: '",INDEX($R:$R,MATCH($AA1673,$O:$O,0)),"',"),0),"")</f>
        <v/>
      </c>
    </row>
    <row r="1678" spans="26:28" x14ac:dyDescent="0.25">
      <c r="Z1678">
        <v>1676</v>
      </c>
      <c r="AA1678" t="str">
        <f t="shared" si="250"/>
        <v/>
      </c>
      <c r="AB1678" t="str">
        <f>IFERROR(IF(MATCH($AA1673,$O:$O,0)&gt;0,CONCATENATE("id_categoria: '",INDEX($U:$U,MATCH($AA1673,$O:$O,0)),"',"),0),"")</f>
        <v/>
      </c>
    </row>
    <row r="1679" spans="26:28" x14ac:dyDescent="0.25">
      <c r="Z1679">
        <v>1677</v>
      </c>
      <c r="AA1679" t="str">
        <f t="shared" si="250"/>
        <v/>
      </c>
      <c r="AB1679" t="str">
        <f>IFERROR(IF(MATCH($AA1673,$O:$O,0)&gt;0,CONCATENATE("id_subcategoria: '",INDEX($V:$V,MATCH($AA1673,$O:$O,0)),"',"),0),"")</f>
        <v/>
      </c>
    </row>
    <row r="1680" spans="26:28" x14ac:dyDescent="0.25">
      <c r="Z1680">
        <v>1678</v>
      </c>
      <c r="AA1680" t="str">
        <f t="shared" si="250"/>
        <v/>
      </c>
      <c r="AB1680" t="str">
        <f>IFERROR(IF(MATCH($AA1673,$O:$O,0)&gt;0,CONCATENATE("precio: ",INDEX($W:$W,MATCH($AA1673,$O:$O,0)),","),0),"")</f>
        <v/>
      </c>
    </row>
    <row r="1681" spans="26:28" x14ac:dyDescent="0.25">
      <c r="Z1681">
        <v>1679</v>
      </c>
      <c r="AA1681" t="str">
        <f t="shared" si="250"/>
        <v/>
      </c>
      <c r="AB1681" t="str">
        <f>IFERROR(IF(MATCH($AA1673,$O:$O,0)&gt;0,CONCATENATE("disponible: ",INDEX($X:$X,MATCH($AA1673,$O:$O,0)),","),0),"")</f>
        <v/>
      </c>
    </row>
    <row r="1682" spans="26:28" x14ac:dyDescent="0.25">
      <c r="Z1682">
        <v>1680</v>
      </c>
      <c r="AA1682" t="str">
        <f t="shared" si="250"/>
        <v/>
      </c>
      <c r="AB1682" t="str">
        <f>IFERROR(IF(MATCH($AA1673,$O:$O,0)&gt;0,"},",0),"")</f>
        <v/>
      </c>
    </row>
    <row r="1683" spans="26:28" x14ac:dyDescent="0.25">
      <c r="Z1683">
        <v>1681</v>
      </c>
      <c r="AA1683">
        <f t="shared" si="250"/>
        <v>169</v>
      </c>
      <c r="AB1683" t="str">
        <f>IFERROR(IF(MATCH($AA1683,$O:$O,0)&gt;0,"{",0),"")</f>
        <v/>
      </c>
    </row>
    <row r="1684" spans="26:28" x14ac:dyDescent="0.25">
      <c r="Z1684">
        <v>1682</v>
      </c>
      <c r="AA1684" t="str">
        <f t="shared" si="250"/>
        <v/>
      </c>
      <c r="AB1684" t="str">
        <f>IFERROR(IF(MATCH($AA1683,$O:$O,0)&gt;0,CONCATENATE("id_articulo: ",$AA1683,","),0),"")</f>
        <v/>
      </c>
    </row>
    <row r="1685" spans="26:28" x14ac:dyDescent="0.25">
      <c r="Z1685">
        <v>1683</v>
      </c>
      <c r="AA1685" t="str">
        <f t="shared" si="250"/>
        <v/>
      </c>
      <c r="AB1685" t="str">
        <f>IFERROR(IF(MATCH($AA1683,$O:$O,0)&gt;0,CONCATENATE("nombre: '",INDEX($P:$P,MATCH($AA1683,$O:$O,0)),"',"),0),"")</f>
        <v/>
      </c>
    </row>
    <row r="1686" spans="26:28" x14ac:dyDescent="0.25">
      <c r="Z1686">
        <v>1684</v>
      </c>
      <c r="AA1686" t="str">
        <f t="shared" si="250"/>
        <v/>
      </c>
      <c r="AB1686" t="str">
        <f>IFERROR(IF(MATCH($AA1683,$O:$O,0)&gt;0,CONCATENATE("descripcion: '",INDEX($Q:$Q,MATCH($AA1683,$O:$O,0)),"',"),0),"")</f>
        <v/>
      </c>
    </row>
    <row r="1687" spans="26:28" x14ac:dyDescent="0.25">
      <c r="Z1687">
        <v>1685</v>
      </c>
      <c r="AA1687" t="str">
        <f t="shared" si="250"/>
        <v/>
      </c>
      <c r="AB1687" t="str">
        <f>IFERROR(IF(MATCH($AA1683,$O:$O,0)&gt;0,CONCATENATE("descripcion_larga: '",INDEX($R:$R,MATCH($AA1683,$O:$O,0)),"',"),0),"")</f>
        <v/>
      </c>
    </row>
    <row r="1688" spans="26:28" x14ac:dyDescent="0.25">
      <c r="Z1688">
        <v>1686</v>
      </c>
      <c r="AA1688" t="str">
        <f t="shared" si="250"/>
        <v/>
      </c>
      <c r="AB1688" t="str">
        <f>IFERROR(IF(MATCH($AA1683,$O:$O,0)&gt;0,CONCATENATE("id_categoria: '",INDEX($U:$U,MATCH($AA1683,$O:$O,0)),"',"),0),"")</f>
        <v/>
      </c>
    </row>
    <row r="1689" spans="26:28" x14ac:dyDescent="0.25">
      <c r="Z1689">
        <v>1687</v>
      </c>
      <c r="AA1689" t="str">
        <f t="shared" si="250"/>
        <v/>
      </c>
      <c r="AB1689" t="str">
        <f>IFERROR(IF(MATCH($AA1683,$O:$O,0)&gt;0,CONCATENATE("id_subcategoria: '",INDEX($V:$V,MATCH($AA1683,$O:$O,0)),"',"),0),"")</f>
        <v/>
      </c>
    </row>
    <row r="1690" spans="26:28" x14ac:dyDescent="0.25">
      <c r="Z1690">
        <v>1688</v>
      </c>
      <c r="AA1690" t="str">
        <f t="shared" si="250"/>
        <v/>
      </c>
      <c r="AB1690" t="str">
        <f>IFERROR(IF(MATCH($AA1683,$O:$O,0)&gt;0,CONCATENATE("precio: ",INDEX($W:$W,MATCH($AA1683,$O:$O,0)),","),0),"")</f>
        <v/>
      </c>
    </row>
    <row r="1691" spans="26:28" x14ac:dyDescent="0.25">
      <c r="Z1691">
        <v>1689</v>
      </c>
      <c r="AA1691" t="str">
        <f t="shared" si="250"/>
        <v/>
      </c>
      <c r="AB1691" t="str">
        <f>IFERROR(IF(MATCH($AA1683,$O:$O,0)&gt;0,CONCATENATE("disponible: ",INDEX($X:$X,MATCH($AA1683,$O:$O,0)),","),0),"")</f>
        <v/>
      </c>
    </row>
    <row r="1692" spans="26:28" x14ac:dyDescent="0.25">
      <c r="Z1692">
        <v>1690</v>
      </c>
      <c r="AA1692" t="str">
        <f t="shared" si="250"/>
        <v/>
      </c>
      <c r="AB1692" t="str">
        <f>IFERROR(IF(MATCH($AA1683,$O:$O,0)&gt;0,"},",0),"")</f>
        <v/>
      </c>
    </row>
    <row r="1693" spans="26:28" x14ac:dyDescent="0.25">
      <c r="Z1693">
        <v>1691</v>
      </c>
      <c r="AA1693">
        <f t="shared" si="250"/>
        <v>170</v>
      </c>
      <c r="AB1693" t="str">
        <f>IFERROR(IF(MATCH($AA1693,$O:$O,0)&gt;0,"{",0),"")</f>
        <v/>
      </c>
    </row>
    <row r="1694" spans="26:28" x14ac:dyDescent="0.25">
      <c r="Z1694">
        <v>1692</v>
      </c>
      <c r="AA1694" t="str">
        <f t="shared" si="250"/>
        <v/>
      </c>
      <c r="AB1694" t="str">
        <f>IFERROR(IF(MATCH($AA1693,$O:$O,0)&gt;0,CONCATENATE("id_articulo: ",$AA1693,","),0),"")</f>
        <v/>
      </c>
    </row>
    <row r="1695" spans="26:28" x14ac:dyDescent="0.25">
      <c r="Z1695">
        <v>1693</v>
      </c>
      <c r="AA1695" t="str">
        <f t="shared" si="250"/>
        <v/>
      </c>
      <c r="AB1695" t="str">
        <f>IFERROR(IF(MATCH($AA1693,$O:$O,0)&gt;0,CONCATENATE("nombre: '",INDEX($P:$P,MATCH($AA1693,$O:$O,0)),"',"),0),"")</f>
        <v/>
      </c>
    </row>
    <row r="1696" spans="26:28" x14ac:dyDescent="0.25">
      <c r="Z1696">
        <v>1694</v>
      </c>
      <c r="AA1696" t="str">
        <f t="shared" si="250"/>
        <v/>
      </c>
      <c r="AB1696" t="str">
        <f>IFERROR(IF(MATCH($AA1693,$O:$O,0)&gt;0,CONCATENATE("descripcion: '",INDEX($Q:$Q,MATCH($AA1693,$O:$O,0)),"',"),0),"")</f>
        <v/>
      </c>
    </row>
    <row r="1697" spans="26:28" x14ac:dyDescent="0.25">
      <c r="Z1697">
        <v>1695</v>
      </c>
      <c r="AA1697" t="str">
        <f t="shared" si="250"/>
        <v/>
      </c>
      <c r="AB1697" t="str">
        <f>IFERROR(IF(MATCH($AA1693,$O:$O,0)&gt;0,CONCATENATE("descripcion_larga: '",INDEX($R:$R,MATCH($AA1693,$O:$O,0)),"',"),0),"")</f>
        <v/>
      </c>
    </row>
    <row r="1698" spans="26:28" x14ac:dyDescent="0.25">
      <c r="Z1698">
        <v>1696</v>
      </c>
      <c r="AA1698" t="str">
        <f t="shared" si="250"/>
        <v/>
      </c>
      <c r="AB1698" t="str">
        <f>IFERROR(IF(MATCH($AA1693,$O:$O,0)&gt;0,CONCATENATE("id_categoria: '",INDEX($U:$U,MATCH($AA1693,$O:$O,0)),"',"),0),"")</f>
        <v/>
      </c>
    </row>
    <row r="1699" spans="26:28" x14ac:dyDescent="0.25">
      <c r="Z1699">
        <v>1697</v>
      </c>
      <c r="AA1699" t="str">
        <f t="shared" si="250"/>
        <v/>
      </c>
      <c r="AB1699" t="str">
        <f>IFERROR(IF(MATCH($AA1693,$O:$O,0)&gt;0,CONCATENATE("id_subcategoria: '",INDEX($V:$V,MATCH($AA1693,$O:$O,0)),"',"),0),"")</f>
        <v/>
      </c>
    </row>
    <row r="1700" spans="26:28" x14ac:dyDescent="0.25">
      <c r="Z1700">
        <v>1698</v>
      </c>
      <c r="AA1700" t="str">
        <f t="shared" si="250"/>
        <v/>
      </c>
      <c r="AB1700" t="str">
        <f>IFERROR(IF(MATCH($AA1693,$O:$O,0)&gt;0,CONCATENATE("precio: ",INDEX($W:$W,MATCH($AA1693,$O:$O,0)),","),0),"")</f>
        <v/>
      </c>
    </row>
    <row r="1701" spans="26:28" x14ac:dyDescent="0.25">
      <c r="Z1701">
        <v>1699</v>
      </c>
      <c r="AA1701" t="str">
        <f t="shared" si="250"/>
        <v/>
      </c>
      <c r="AB1701" t="str">
        <f>IFERROR(IF(MATCH($AA1693,$O:$O,0)&gt;0,CONCATENATE("disponible: ",INDEX($X:$X,MATCH($AA1693,$O:$O,0)),","),0),"")</f>
        <v/>
      </c>
    </row>
    <row r="1702" spans="26:28" x14ac:dyDescent="0.25">
      <c r="Z1702">
        <v>1700</v>
      </c>
      <c r="AA1702" t="str">
        <f t="shared" si="250"/>
        <v/>
      </c>
      <c r="AB1702" t="str">
        <f>IFERROR(IF(MATCH($AA1693,$O:$O,0)&gt;0,"},",0),"")</f>
        <v/>
      </c>
    </row>
    <row r="1703" spans="26:28" x14ac:dyDescent="0.25">
      <c r="Z1703">
        <v>1701</v>
      </c>
      <c r="AA1703">
        <f t="shared" si="250"/>
        <v>171</v>
      </c>
      <c r="AB1703" t="str">
        <f>IFERROR(IF(MATCH($AA1703,$O:$O,0)&gt;0,"{",0),"")</f>
        <v/>
      </c>
    </row>
    <row r="1704" spans="26:28" x14ac:dyDescent="0.25">
      <c r="Z1704">
        <v>1702</v>
      </c>
      <c r="AA1704" t="str">
        <f t="shared" si="250"/>
        <v/>
      </c>
      <c r="AB1704" t="str">
        <f>IFERROR(IF(MATCH($AA1703,$O:$O,0)&gt;0,CONCATENATE("id_articulo: ",$AA1703,","),0),"")</f>
        <v/>
      </c>
    </row>
    <row r="1705" spans="26:28" x14ac:dyDescent="0.25">
      <c r="Z1705">
        <v>1703</v>
      </c>
      <c r="AA1705" t="str">
        <f t="shared" si="250"/>
        <v/>
      </c>
      <c r="AB1705" t="str">
        <f>IFERROR(IF(MATCH($AA1703,$O:$O,0)&gt;0,CONCATENATE("nombre: '",INDEX($P:$P,MATCH($AA1703,$O:$O,0)),"',"),0),"")</f>
        <v/>
      </c>
    </row>
    <row r="1706" spans="26:28" x14ac:dyDescent="0.25">
      <c r="Z1706">
        <v>1704</v>
      </c>
      <c r="AA1706" t="str">
        <f t="shared" si="250"/>
        <v/>
      </c>
      <c r="AB1706" t="str">
        <f>IFERROR(IF(MATCH($AA1703,$O:$O,0)&gt;0,CONCATENATE("descripcion: '",INDEX($Q:$Q,MATCH($AA1703,$O:$O,0)),"',"),0),"")</f>
        <v/>
      </c>
    </row>
    <row r="1707" spans="26:28" x14ac:dyDescent="0.25">
      <c r="Z1707">
        <v>1705</v>
      </c>
      <c r="AA1707" t="str">
        <f t="shared" si="250"/>
        <v/>
      </c>
      <c r="AB1707" t="str">
        <f>IFERROR(IF(MATCH($AA1703,$O:$O,0)&gt;0,CONCATENATE("descripcion_larga: '",INDEX($R:$R,MATCH($AA1703,$O:$O,0)),"',"),0),"")</f>
        <v/>
      </c>
    </row>
    <row r="1708" spans="26:28" x14ac:dyDescent="0.25">
      <c r="Z1708">
        <v>1706</v>
      </c>
      <c r="AA1708" t="str">
        <f t="shared" si="250"/>
        <v/>
      </c>
      <c r="AB1708" t="str">
        <f>IFERROR(IF(MATCH($AA1703,$O:$O,0)&gt;0,CONCATENATE("id_categoria: '",INDEX($U:$U,MATCH($AA1703,$O:$O,0)),"',"),0),"")</f>
        <v/>
      </c>
    </row>
    <row r="1709" spans="26:28" x14ac:dyDescent="0.25">
      <c r="Z1709">
        <v>1707</v>
      </c>
      <c r="AA1709" t="str">
        <f t="shared" si="250"/>
        <v/>
      </c>
      <c r="AB1709" t="str">
        <f>IFERROR(IF(MATCH($AA1703,$O:$O,0)&gt;0,CONCATENATE("id_subcategoria: '",INDEX($V:$V,MATCH($AA1703,$O:$O,0)),"',"),0),"")</f>
        <v/>
      </c>
    </row>
    <row r="1710" spans="26:28" x14ac:dyDescent="0.25">
      <c r="Z1710">
        <v>1708</v>
      </c>
      <c r="AA1710" t="str">
        <f t="shared" si="250"/>
        <v/>
      </c>
      <c r="AB1710" t="str">
        <f>IFERROR(IF(MATCH($AA1703,$O:$O,0)&gt;0,CONCATENATE("precio: ",INDEX($W:$W,MATCH($AA1703,$O:$O,0)),","),0),"")</f>
        <v/>
      </c>
    </row>
    <row r="1711" spans="26:28" x14ac:dyDescent="0.25">
      <c r="Z1711">
        <v>1709</v>
      </c>
      <c r="AA1711" t="str">
        <f t="shared" si="250"/>
        <v/>
      </c>
      <c r="AB1711" t="str">
        <f>IFERROR(IF(MATCH($AA1703,$O:$O,0)&gt;0,CONCATENATE("disponible: ",INDEX($X:$X,MATCH($AA1703,$O:$O,0)),","),0),"")</f>
        <v/>
      </c>
    </row>
    <row r="1712" spans="26:28" x14ac:dyDescent="0.25">
      <c r="Z1712">
        <v>1710</v>
      </c>
      <c r="AA1712" t="str">
        <f t="shared" si="250"/>
        <v/>
      </c>
      <c r="AB1712" t="str">
        <f>IFERROR(IF(MATCH($AA1703,$O:$O,0)&gt;0,"},",0),"")</f>
        <v/>
      </c>
    </row>
    <row r="1713" spans="26:28" x14ac:dyDescent="0.25">
      <c r="Z1713">
        <v>1711</v>
      </c>
      <c r="AA1713">
        <f t="shared" si="250"/>
        <v>172</v>
      </c>
      <c r="AB1713" t="str">
        <f>IFERROR(IF(MATCH($AA1713,$O:$O,0)&gt;0,"{",0),"")</f>
        <v/>
      </c>
    </row>
    <row r="1714" spans="26:28" x14ac:dyDescent="0.25">
      <c r="Z1714">
        <v>1712</v>
      </c>
      <c r="AA1714" t="str">
        <f t="shared" si="250"/>
        <v/>
      </c>
      <c r="AB1714" t="str">
        <f>IFERROR(IF(MATCH($AA1713,$O:$O,0)&gt;0,CONCATENATE("id_articulo: ",$AA1713,","),0),"")</f>
        <v/>
      </c>
    </row>
    <row r="1715" spans="26:28" x14ac:dyDescent="0.25">
      <c r="Z1715">
        <v>1713</v>
      </c>
      <c r="AA1715" t="str">
        <f t="shared" si="250"/>
        <v/>
      </c>
      <c r="AB1715" t="str">
        <f>IFERROR(IF(MATCH($AA1713,$O:$O,0)&gt;0,CONCATENATE("nombre: '",INDEX($P:$P,MATCH($AA1713,$O:$O,0)),"',"),0),"")</f>
        <v/>
      </c>
    </row>
    <row r="1716" spans="26:28" x14ac:dyDescent="0.25">
      <c r="Z1716">
        <v>1714</v>
      </c>
      <c r="AA1716" t="str">
        <f t="shared" si="250"/>
        <v/>
      </c>
      <c r="AB1716" t="str">
        <f>IFERROR(IF(MATCH($AA1713,$O:$O,0)&gt;0,CONCATENATE("descripcion: '",INDEX($Q:$Q,MATCH($AA1713,$O:$O,0)),"',"),0),"")</f>
        <v/>
      </c>
    </row>
    <row r="1717" spans="26:28" x14ac:dyDescent="0.25">
      <c r="Z1717">
        <v>1715</v>
      </c>
      <c r="AA1717" t="str">
        <f t="shared" si="250"/>
        <v/>
      </c>
      <c r="AB1717" t="str">
        <f>IFERROR(IF(MATCH($AA1713,$O:$O,0)&gt;0,CONCATENATE("descripcion_larga: '",INDEX($R:$R,MATCH($AA1713,$O:$O,0)),"',"),0),"")</f>
        <v/>
      </c>
    </row>
    <row r="1718" spans="26:28" x14ac:dyDescent="0.25">
      <c r="Z1718">
        <v>1716</v>
      </c>
      <c r="AA1718" t="str">
        <f t="shared" si="250"/>
        <v/>
      </c>
      <c r="AB1718" t="str">
        <f>IFERROR(IF(MATCH($AA1713,$O:$O,0)&gt;0,CONCATENATE("id_categoria: '",INDEX($U:$U,MATCH($AA1713,$O:$O,0)),"',"),0),"")</f>
        <v/>
      </c>
    </row>
    <row r="1719" spans="26:28" x14ac:dyDescent="0.25">
      <c r="Z1719">
        <v>1717</v>
      </c>
      <c r="AA1719" t="str">
        <f t="shared" si="250"/>
        <v/>
      </c>
      <c r="AB1719" t="str">
        <f>IFERROR(IF(MATCH($AA1713,$O:$O,0)&gt;0,CONCATENATE("id_subcategoria: '",INDEX($V:$V,MATCH($AA1713,$O:$O,0)),"',"),0),"")</f>
        <v/>
      </c>
    </row>
    <row r="1720" spans="26:28" x14ac:dyDescent="0.25">
      <c r="Z1720">
        <v>1718</v>
      </c>
      <c r="AA1720" t="str">
        <f t="shared" si="250"/>
        <v/>
      </c>
      <c r="AB1720" t="str">
        <f>IFERROR(IF(MATCH($AA1713,$O:$O,0)&gt;0,CONCATENATE("precio: ",INDEX($W:$W,MATCH($AA1713,$O:$O,0)),","),0),"")</f>
        <v/>
      </c>
    </row>
    <row r="1721" spans="26:28" x14ac:dyDescent="0.25">
      <c r="Z1721">
        <v>1719</v>
      </c>
      <c r="AA1721" t="str">
        <f t="shared" si="250"/>
        <v/>
      </c>
      <c r="AB1721" t="str">
        <f>IFERROR(IF(MATCH($AA1713,$O:$O,0)&gt;0,CONCATENATE("disponible: ",INDEX($X:$X,MATCH($AA1713,$O:$O,0)),","),0),"")</f>
        <v/>
      </c>
    </row>
    <row r="1722" spans="26:28" x14ac:dyDescent="0.25">
      <c r="Z1722">
        <v>1720</v>
      </c>
      <c r="AA1722" t="str">
        <f t="shared" si="250"/>
        <v/>
      </c>
      <c r="AB1722" t="str">
        <f>IFERROR(IF(MATCH($AA1713,$O:$O,0)&gt;0,"},",0),"")</f>
        <v/>
      </c>
    </row>
    <row r="1723" spans="26:28" x14ac:dyDescent="0.25">
      <c r="Z1723">
        <v>1721</v>
      </c>
      <c r="AA1723">
        <f t="shared" si="250"/>
        <v>173</v>
      </c>
      <c r="AB1723" t="str">
        <f>IFERROR(IF(MATCH($AA1723,$O:$O,0)&gt;0,"{",0),"")</f>
        <v/>
      </c>
    </row>
    <row r="1724" spans="26:28" x14ac:dyDescent="0.25">
      <c r="Z1724">
        <v>1722</v>
      </c>
      <c r="AA1724" t="str">
        <f t="shared" si="250"/>
        <v/>
      </c>
      <c r="AB1724" t="str">
        <f>IFERROR(IF(MATCH($AA1723,$O:$O,0)&gt;0,CONCATENATE("id_articulo: ",$AA1723,","),0),"")</f>
        <v/>
      </c>
    </row>
    <row r="1725" spans="26:28" x14ac:dyDescent="0.25">
      <c r="Z1725">
        <v>1723</v>
      </c>
      <c r="AA1725" t="str">
        <f t="shared" si="250"/>
        <v/>
      </c>
      <c r="AB1725" t="str">
        <f>IFERROR(IF(MATCH($AA1723,$O:$O,0)&gt;0,CONCATENATE("nombre: '",INDEX($P:$P,MATCH($AA1723,$O:$O,0)),"',"),0),"")</f>
        <v/>
      </c>
    </row>
    <row r="1726" spans="26:28" x14ac:dyDescent="0.25">
      <c r="Z1726">
        <v>1724</v>
      </c>
      <c r="AA1726" t="str">
        <f t="shared" si="250"/>
        <v/>
      </c>
      <c r="AB1726" t="str">
        <f>IFERROR(IF(MATCH($AA1723,$O:$O,0)&gt;0,CONCATENATE("descripcion: '",INDEX($Q:$Q,MATCH($AA1723,$O:$O,0)),"',"),0),"")</f>
        <v/>
      </c>
    </row>
    <row r="1727" spans="26:28" x14ac:dyDescent="0.25">
      <c r="Z1727">
        <v>1725</v>
      </c>
      <c r="AA1727" t="str">
        <f t="shared" si="250"/>
        <v/>
      </c>
      <c r="AB1727" t="str">
        <f>IFERROR(IF(MATCH($AA1723,$O:$O,0)&gt;0,CONCATENATE("descripcion_larga: '",INDEX($R:$R,MATCH($AA1723,$O:$O,0)),"',"),0),"")</f>
        <v/>
      </c>
    </row>
    <row r="1728" spans="26:28" x14ac:dyDescent="0.25">
      <c r="Z1728">
        <v>1726</v>
      </c>
      <c r="AA1728" t="str">
        <f t="shared" si="250"/>
        <v/>
      </c>
      <c r="AB1728" t="str">
        <f>IFERROR(IF(MATCH($AA1723,$O:$O,0)&gt;0,CONCATENATE("id_categoria: '",INDEX($U:$U,MATCH($AA1723,$O:$O,0)),"',"),0),"")</f>
        <v/>
      </c>
    </row>
    <row r="1729" spans="26:28" x14ac:dyDescent="0.25">
      <c r="Z1729">
        <v>1727</v>
      </c>
      <c r="AA1729" t="str">
        <f t="shared" si="250"/>
        <v/>
      </c>
      <c r="AB1729" t="str">
        <f>IFERROR(IF(MATCH($AA1723,$O:$O,0)&gt;0,CONCATENATE("id_subcategoria: '",INDEX($V:$V,MATCH($AA1723,$O:$O,0)),"',"),0),"")</f>
        <v/>
      </c>
    </row>
    <row r="1730" spans="26:28" x14ac:dyDescent="0.25">
      <c r="Z1730">
        <v>1728</v>
      </c>
      <c r="AA1730" t="str">
        <f t="shared" si="250"/>
        <v/>
      </c>
      <c r="AB1730" t="str">
        <f>IFERROR(IF(MATCH($AA1723,$O:$O,0)&gt;0,CONCATENATE("precio: ",INDEX($W:$W,MATCH($AA1723,$O:$O,0)),","),0),"")</f>
        <v/>
      </c>
    </row>
    <row r="1731" spans="26:28" x14ac:dyDescent="0.25">
      <c r="Z1731">
        <v>1729</v>
      </c>
      <c r="AA1731" t="str">
        <f t="shared" si="250"/>
        <v/>
      </c>
      <c r="AB1731" t="str">
        <f>IFERROR(IF(MATCH($AA1723,$O:$O,0)&gt;0,CONCATENATE("disponible: ",INDEX($X:$X,MATCH($AA1723,$O:$O,0)),","),0),"")</f>
        <v/>
      </c>
    </row>
    <row r="1732" spans="26:28" x14ac:dyDescent="0.25">
      <c r="Z1732">
        <v>1730</v>
      </c>
      <c r="AA1732" t="str">
        <f t="shared" si="250"/>
        <v/>
      </c>
      <c r="AB1732" t="str">
        <f>IFERROR(IF(MATCH($AA1723,$O:$O,0)&gt;0,"},",0),"")</f>
        <v/>
      </c>
    </row>
    <row r="1733" spans="26:28" x14ac:dyDescent="0.25">
      <c r="Z1733">
        <v>1731</v>
      </c>
      <c r="AA1733">
        <f t="shared" ref="AA1733:AA1796" si="251">IF(Z1732/10=INT(Z1732/10),Z1732/10+1,"")</f>
        <v>174</v>
      </c>
      <c r="AB1733" t="str">
        <f>IFERROR(IF(MATCH($AA1733,$O:$O,0)&gt;0,"{",0),"")</f>
        <v/>
      </c>
    </row>
    <row r="1734" spans="26:28" x14ac:dyDescent="0.25">
      <c r="Z1734">
        <v>1732</v>
      </c>
      <c r="AA1734" t="str">
        <f t="shared" si="251"/>
        <v/>
      </c>
      <c r="AB1734" t="str">
        <f>IFERROR(IF(MATCH($AA1733,$O:$O,0)&gt;0,CONCATENATE("id_articulo: ",$AA1733,","),0),"")</f>
        <v/>
      </c>
    </row>
    <row r="1735" spans="26:28" x14ac:dyDescent="0.25">
      <c r="Z1735">
        <v>1733</v>
      </c>
      <c r="AA1735" t="str">
        <f t="shared" si="251"/>
        <v/>
      </c>
      <c r="AB1735" t="str">
        <f>IFERROR(IF(MATCH($AA1733,$O:$O,0)&gt;0,CONCATENATE("nombre: '",INDEX($P:$P,MATCH($AA1733,$O:$O,0)),"',"),0),"")</f>
        <v/>
      </c>
    </row>
    <row r="1736" spans="26:28" x14ac:dyDescent="0.25">
      <c r="Z1736">
        <v>1734</v>
      </c>
      <c r="AA1736" t="str">
        <f t="shared" si="251"/>
        <v/>
      </c>
      <c r="AB1736" t="str">
        <f>IFERROR(IF(MATCH($AA1733,$O:$O,0)&gt;0,CONCATENATE("descripcion: '",INDEX($Q:$Q,MATCH($AA1733,$O:$O,0)),"',"),0),"")</f>
        <v/>
      </c>
    </row>
    <row r="1737" spans="26:28" x14ac:dyDescent="0.25">
      <c r="Z1737">
        <v>1735</v>
      </c>
      <c r="AA1737" t="str">
        <f t="shared" si="251"/>
        <v/>
      </c>
      <c r="AB1737" t="str">
        <f>IFERROR(IF(MATCH($AA1733,$O:$O,0)&gt;0,CONCATENATE("descripcion_larga: '",INDEX($R:$R,MATCH($AA1733,$O:$O,0)),"',"),0),"")</f>
        <v/>
      </c>
    </row>
    <row r="1738" spans="26:28" x14ac:dyDescent="0.25">
      <c r="Z1738">
        <v>1736</v>
      </c>
      <c r="AA1738" t="str">
        <f t="shared" si="251"/>
        <v/>
      </c>
      <c r="AB1738" t="str">
        <f>IFERROR(IF(MATCH($AA1733,$O:$O,0)&gt;0,CONCATENATE("id_categoria: '",INDEX($U:$U,MATCH($AA1733,$O:$O,0)),"',"),0),"")</f>
        <v/>
      </c>
    </row>
    <row r="1739" spans="26:28" x14ac:dyDescent="0.25">
      <c r="Z1739">
        <v>1737</v>
      </c>
      <c r="AA1739" t="str">
        <f t="shared" si="251"/>
        <v/>
      </c>
      <c r="AB1739" t="str">
        <f>IFERROR(IF(MATCH($AA1733,$O:$O,0)&gt;0,CONCATENATE("id_subcategoria: '",INDEX($V:$V,MATCH($AA1733,$O:$O,0)),"',"),0),"")</f>
        <v/>
      </c>
    </row>
    <row r="1740" spans="26:28" x14ac:dyDescent="0.25">
      <c r="Z1740">
        <v>1738</v>
      </c>
      <c r="AA1740" t="str">
        <f t="shared" si="251"/>
        <v/>
      </c>
      <c r="AB1740" t="str">
        <f>IFERROR(IF(MATCH($AA1733,$O:$O,0)&gt;0,CONCATENATE("precio: ",INDEX($W:$W,MATCH($AA1733,$O:$O,0)),","),0),"")</f>
        <v/>
      </c>
    </row>
    <row r="1741" spans="26:28" x14ac:dyDescent="0.25">
      <c r="Z1741">
        <v>1739</v>
      </c>
      <c r="AA1741" t="str">
        <f t="shared" si="251"/>
        <v/>
      </c>
      <c r="AB1741" t="str">
        <f>IFERROR(IF(MATCH($AA1733,$O:$O,0)&gt;0,CONCATENATE("disponible: ",INDEX($X:$X,MATCH($AA1733,$O:$O,0)),","),0),"")</f>
        <v/>
      </c>
    </row>
    <row r="1742" spans="26:28" x14ac:dyDescent="0.25">
      <c r="Z1742">
        <v>1740</v>
      </c>
      <c r="AA1742" t="str">
        <f t="shared" si="251"/>
        <v/>
      </c>
      <c r="AB1742" t="str">
        <f>IFERROR(IF(MATCH($AA1733,$O:$O,0)&gt;0,"},",0),"")</f>
        <v/>
      </c>
    </row>
    <row r="1743" spans="26:28" x14ac:dyDescent="0.25">
      <c r="Z1743">
        <v>1741</v>
      </c>
      <c r="AA1743">
        <f t="shared" si="251"/>
        <v>175</v>
      </c>
      <c r="AB1743" t="str">
        <f>IFERROR(IF(MATCH($AA1743,$O:$O,0)&gt;0,"{",0),"")</f>
        <v/>
      </c>
    </row>
    <row r="1744" spans="26:28" x14ac:dyDescent="0.25">
      <c r="Z1744">
        <v>1742</v>
      </c>
      <c r="AA1744" t="str">
        <f t="shared" si="251"/>
        <v/>
      </c>
      <c r="AB1744" t="str">
        <f>IFERROR(IF(MATCH($AA1743,$O:$O,0)&gt;0,CONCATENATE("id_articulo: ",$AA1743,","),0),"")</f>
        <v/>
      </c>
    </row>
    <row r="1745" spans="26:28" x14ac:dyDescent="0.25">
      <c r="Z1745">
        <v>1743</v>
      </c>
      <c r="AA1745" t="str">
        <f t="shared" si="251"/>
        <v/>
      </c>
      <c r="AB1745" t="str">
        <f>IFERROR(IF(MATCH($AA1743,$O:$O,0)&gt;0,CONCATENATE("nombre: '",INDEX($P:$P,MATCH($AA1743,$O:$O,0)),"',"),0),"")</f>
        <v/>
      </c>
    </row>
    <row r="1746" spans="26:28" x14ac:dyDescent="0.25">
      <c r="Z1746">
        <v>1744</v>
      </c>
      <c r="AA1746" t="str">
        <f t="shared" si="251"/>
        <v/>
      </c>
      <c r="AB1746" t="str">
        <f>IFERROR(IF(MATCH($AA1743,$O:$O,0)&gt;0,CONCATENATE("descripcion: '",INDEX($Q:$Q,MATCH($AA1743,$O:$O,0)),"',"),0),"")</f>
        <v/>
      </c>
    </row>
    <row r="1747" spans="26:28" x14ac:dyDescent="0.25">
      <c r="Z1747">
        <v>1745</v>
      </c>
      <c r="AA1747" t="str">
        <f t="shared" si="251"/>
        <v/>
      </c>
      <c r="AB1747" t="str">
        <f>IFERROR(IF(MATCH($AA1743,$O:$O,0)&gt;0,CONCATENATE("descripcion_larga: '",INDEX($R:$R,MATCH($AA1743,$O:$O,0)),"',"),0),"")</f>
        <v/>
      </c>
    </row>
    <row r="1748" spans="26:28" x14ac:dyDescent="0.25">
      <c r="Z1748">
        <v>1746</v>
      </c>
      <c r="AA1748" t="str">
        <f t="shared" si="251"/>
        <v/>
      </c>
      <c r="AB1748" t="str">
        <f>IFERROR(IF(MATCH($AA1743,$O:$O,0)&gt;0,CONCATENATE("id_categoria: '",INDEX($U:$U,MATCH($AA1743,$O:$O,0)),"',"),0),"")</f>
        <v/>
      </c>
    </row>
    <row r="1749" spans="26:28" x14ac:dyDescent="0.25">
      <c r="Z1749">
        <v>1747</v>
      </c>
      <c r="AA1749" t="str">
        <f t="shared" si="251"/>
        <v/>
      </c>
      <c r="AB1749" t="str">
        <f>IFERROR(IF(MATCH($AA1743,$O:$O,0)&gt;0,CONCATENATE("id_subcategoria: '",INDEX($V:$V,MATCH($AA1743,$O:$O,0)),"',"),0),"")</f>
        <v/>
      </c>
    </row>
    <row r="1750" spans="26:28" x14ac:dyDescent="0.25">
      <c r="Z1750">
        <v>1748</v>
      </c>
      <c r="AA1750" t="str">
        <f t="shared" si="251"/>
        <v/>
      </c>
      <c r="AB1750" t="str">
        <f>IFERROR(IF(MATCH($AA1743,$O:$O,0)&gt;0,CONCATENATE("precio: ",INDEX($W:$W,MATCH($AA1743,$O:$O,0)),","),0),"")</f>
        <v/>
      </c>
    </row>
    <row r="1751" spans="26:28" x14ac:dyDescent="0.25">
      <c r="Z1751">
        <v>1749</v>
      </c>
      <c r="AA1751" t="str">
        <f t="shared" si="251"/>
        <v/>
      </c>
      <c r="AB1751" t="str">
        <f>IFERROR(IF(MATCH($AA1743,$O:$O,0)&gt;0,CONCATENATE("disponible: ",INDEX($X:$X,MATCH($AA1743,$O:$O,0)),","),0),"")</f>
        <v/>
      </c>
    </row>
    <row r="1752" spans="26:28" x14ac:dyDescent="0.25">
      <c r="Z1752">
        <v>1750</v>
      </c>
      <c r="AA1752" t="str">
        <f t="shared" si="251"/>
        <v/>
      </c>
      <c r="AB1752" t="str">
        <f>IFERROR(IF(MATCH($AA1743,$O:$O,0)&gt;0,"},",0),"")</f>
        <v/>
      </c>
    </row>
    <row r="1753" spans="26:28" x14ac:dyDescent="0.25">
      <c r="Z1753">
        <v>1751</v>
      </c>
      <c r="AA1753">
        <f t="shared" si="251"/>
        <v>176</v>
      </c>
      <c r="AB1753" t="str">
        <f>IFERROR(IF(MATCH($AA1753,$O:$O,0)&gt;0,"{",0),"")</f>
        <v/>
      </c>
    </row>
    <row r="1754" spans="26:28" x14ac:dyDescent="0.25">
      <c r="Z1754">
        <v>1752</v>
      </c>
      <c r="AA1754" t="str">
        <f t="shared" si="251"/>
        <v/>
      </c>
      <c r="AB1754" t="str">
        <f>IFERROR(IF(MATCH($AA1753,$O:$O,0)&gt;0,CONCATENATE("id_articulo: ",$AA1753,","),0),"")</f>
        <v/>
      </c>
    </row>
    <row r="1755" spans="26:28" x14ac:dyDescent="0.25">
      <c r="Z1755">
        <v>1753</v>
      </c>
      <c r="AA1755" t="str">
        <f t="shared" si="251"/>
        <v/>
      </c>
      <c r="AB1755" t="str">
        <f>IFERROR(IF(MATCH($AA1753,$O:$O,0)&gt;0,CONCATENATE("nombre: '",INDEX($P:$P,MATCH($AA1753,$O:$O,0)),"',"),0),"")</f>
        <v/>
      </c>
    </row>
    <row r="1756" spans="26:28" x14ac:dyDescent="0.25">
      <c r="Z1756">
        <v>1754</v>
      </c>
      <c r="AA1756" t="str">
        <f t="shared" si="251"/>
        <v/>
      </c>
      <c r="AB1756" t="str">
        <f>IFERROR(IF(MATCH($AA1753,$O:$O,0)&gt;0,CONCATENATE("descripcion: '",INDEX($Q:$Q,MATCH($AA1753,$O:$O,0)),"',"),0),"")</f>
        <v/>
      </c>
    </row>
    <row r="1757" spans="26:28" x14ac:dyDescent="0.25">
      <c r="Z1757">
        <v>1755</v>
      </c>
      <c r="AA1757" t="str">
        <f t="shared" si="251"/>
        <v/>
      </c>
      <c r="AB1757" t="str">
        <f>IFERROR(IF(MATCH($AA1753,$O:$O,0)&gt;0,CONCATENATE("descripcion_larga: '",INDEX($R:$R,MATCH($AA1753,$O:$O,0)),"',"),0),"")</f>
        <v/>
      </c>
    </row>
    <row r="1758" spans="26:28" x14ac:dyDescent="0.25">
      <c r="Z1758">
        <v>1756</v>
      </c>
      <c r="AA1758" t="str">
        <f t="shared" si="251"/>
        <v/>
      </c>
      <c r="AB1758" t="str">
        <f>IFERROR(IF(MATCH($AA1753,$O:$O,0)&gt;0,CONCATENATE("id_categoria: '",INDEX($U:$U,MATCH($AA1753,$O:$O,0)),"',"),0),"")</f>
        <v/>
      </c>
    </row>
    <row r="1759" spans="26:28" x14ac:dyDescent="0.25">
      <c r="Z1759">
        <v>1757</v>
      </c>
      <c r="AA1759" t="str">
        <f t="shared" si="251"/>
        <v/>
      </c>
      <c r="AB1759" t="str">
        <f>IFERROR(IF(MATCH($AA1753,$O:$O,0)&gt;0,CONCATENATE("id_subcategoria: '",INDEX($V:$V,MATCH($AA1753,$O:$O,0)),"',"),0),"")</f>
        <v/>
      </c>
    </row>
    <row r="1760" spans="26:28" x14ac:dyDescent="0.25">
      <c r="Z1760">
        <v>1758</v>
      </c>
      <c r="AA1760" t="str">
        <f t="shared" si="251"/>
        <v/>
      </c>
      <c r="AB1760" t="str">
        <f>IFERROR(IF(MATCH($AA1753,$O:$O,0)&gt;0,CONCATENATE("precio: ",INDEX($W:$W,MATCH($AA1753,$O:$O,0)),","),0),"")</f>
        <v/>
      </c>
    </row>
    <row r="1761" spans="26:28" x14ac:dyDescent="0.25">
      <c r="Z1761">
        <v>1759</v>
      </c>
      <c r="AA1761" t="str">
        <f t="shared" si="251"/>
        <v/>
      </c>
      <c r="AB1761" t="str">
        <f>IFERROR(IF(MATCH($AA1753,$O:$O,0)&gt;0,CONCATENATE("disponible: ",INDEX($X:$X,MATCH($AA1753,$O:$O,0)),","),0),"")</f>
        <v/>
      </c>
    </row>
    <row r="1762" spans="26:28" x14ac:dyDescent="0.25">
      <c r="Z1762">
        <v>1760</v>
      </c>
      <c r="AA1762" t="str">
        <f t="shared" si="251"/>
        <v/>
      </c>
      <c r="AB1762" t="str">
        <f>IFERROR(IF(MATCH($AA1753,$O:$O,0)&gt;0,"},",0),"")</f>
        <v/>
      </c>
    </row>
    <row r="1763" spans="26:28" x14ac:dyDescent="0.25">
      <c r="Z1763">
        <v>1761</v>
      </c>
      <c r="AA1763">
        <f t="shared" si="251"/>
        <v>177</v>
      </c>
      <c r="AB1763" t="str">
        <f>IFERROR(IF(MATCH($AA1763,$O:$O,0)&gt;0,"{",0),"")</f>
        <v/>
      </c>
    </row>
    <row r="1764" spans="26:28" x14ac:dyDescent="0.25">
      <c r="Z1764">
        <v>1762</v>
      </c>
      <c r="AA1764" t="str">
        <f t="shared" si="251"/>
        <v/>
      </c>
      <c r="AB1764" t="str">
        <f>IFERROR(IF(MATCH($AA1763,$O:$O,0)&gt;0,CONCATENATE("id_articulo: ",$AA1763,","),0),"")</f>
        <v/>
      </c>
    </row>
    <row r="1765" spans="26:28" x14ac:dyDescent="0.25">
      <c r="Z1765">
        <v>1763</v>
      </c>
      <c r="AA1765" t="str">
        <f t="shared" si="251"/>
        <v/>
      </c>
      <c r="AB1765" t="str">
        <f>IFERROR(IF(MATCH($AA1763,$O:$O,0)&gt;0,CONCATENATE("nombre: '",INDEX($P:$P,MATCH($AA1763,$O:$O,0)),"',"),0),"")</f>
        <v/>
      </c>
    </row>
    <row r="1766" spans="26:28" x14ac:dyDescent="0.25">
      <c r="Z1766">
        <v>1764</v>
      </c>
      <c r="AA1766" t="str">
        <f t="shared" si="251"/>
        <v/>
      </c>
      <c r="AB1766" t="str">
        <f>IFERROR(IF(MATCH($AA1763,$O:$O,0)&gt;0,CONCATENATE("descripcion: '",INDEX($Q:$Q,MATCH($AA1763,$O:$O,0)),"',"),0),"")</f>
        <v/>
      </c>
    </row>
    <row r="1767" spans="26:28" x14ac:dyDescent="0.25">
      <c r="Z1767">
        <v>1765</v>
      </c>
      <c r="AA1767" t="str">
        <f t="shared" si="251"/>
        <v/>
      </c>
      <c r="AB1767" t="str">
        <f>IFERROR(IF(MATCH($AA1763,$O:$O,0)&gt;0,CONCATENATE("descripcion_larga: '",INDEX($R:$R,MATCH($AA1763,$O:$O,0)),"',"),0),"")</f>
        <v/>
      </c>
    </row>
    <row r="1768" spans="26:28" x14ac:dyDescent="0.25">
      <c r="Z1768">
        <v>1766</v>
      </c>
      <c r="AA1768" t="str">
        <f t="shared" si="251"/>
        <v/>
      </c>
      <c r="AB1768" t="str">
        <f>IFERROR(IF(MATCH($AA1763,$O:$O,0)&gt;0,CONCATENATE("id_categoria: '",INDEX($U:$U,MATCH($AA1763,$O:$O,0)),"',"),0),"")</f>
        <v/>
      </c>
    </row>
    <row r="1769" spans="26:28" x14ac:dyDescent="0.25">
      <c r="Z1769">
        <v>1767</v>
      </c>
      <c r="AA1769" t="str">
        <f t="shared" si="251"/>
        <v/>
      </c>
      <c r="AB1769" t="str">
        <f>IFERROR(IF(MATCH($AA1763,$O:$O,0)&gt;0,CONCATENATE("id_subcategoria: '",INDEX($V:$V,MATCH($AA1763,$O:$O,0)),"',"),0),"")</f>
        <v/>
      </c>
    </row>
    <row r="1770" spans="26:28" x14ac:dyDescent="0.25">
      <c r="Z1770">
        <v>1768</v>
      </c>
      <c r="AA1770" t="str">
        <f t="shared" si="251"/>
        <v/>
      </c>
      <c r="AB1770" t="str">
        <f>IFERROR(IF(MATCH($AA1763,$O:$O,0)&gt;0,CONCATENATE("precio: ",INDEX($W:$W,MATCH($AA1763,$O:$O,0)),","),0),"")</f>
        <v/>
      </c>
    </row>
    <row r="1771" spans="26:28" x14ac:dyDescent="0.25">
      <c r="Z1771">
        <v>1769</v>
      </c>
      <c r="AA1771" t="str">
        <f t="shared" si="251"/>
        <v/>
      </c>
      <c r="AB1771" t="str">
        <f>IFERROR(IF(MATCH($AA1763,$O:$O,0)&gt;0,CONCATENATE("disponible: ",INDEX($X:$X,MATCH($AA1763,$O:$O,0)),","),0),"")</f>
        <v/>
      </c>
    </row>
    <row r="1772" spans="26:28" x14ac:dyDescent="0.25">
      <c r="Z1772">
        <v>1770</v>
      </c>
      <c r="AA1772" t="str">
        <f t="shared" si="251"/>
        <v/>
      </c>
      <c r="AB1772" t="str">
        <f>IFERROR(IF(MATCH($AA1763,$O:$O,0)&gt;0,"},",0),"")</f>
        <v/>
      </c>
    </row>
    <row r="1773" spans="26:28" x14ac:dyDescent="0.25">
      <c r="Z1773">
        <v>1771</v>
      </c>
      <c r="AA1773">
        <f t="shared" si="251"/>
        <v>178</v>
      </c>
      <c r="AB1773" t="str">
        <f>IFERROR(IF(MATCH($AA1773,$O:$O,0)&gt;0,"{",0),"")</f>
        <v/>
      </c>
    </row>
    <row r="1774" spans="26:28" x14ac:dyDescent="0.25">
      <c r="Z1774">
        <v>1772</v>
      </c>
      <c r="AA1774" t="str">
        <f t="shared" si="251"/>
        <v/>
      </c>
      <c r="AB1774" t="str">
        <f>IFERROR(IF(MATCH($AA1773,$O:$O,0)&gt;0,CONCATENATE("id_articulo: ",$AA1773,","),0),"")</f>
        <v/>
      </c>
    </row>
    <row r="1775" spans="26:28" x14ac:dyDescent="0.25">
      <c r="Z1775">
        <v>1773</v>
      </c>
      <c r="AA1775" t="str">
        <f t="shared" si="251"/>
        <v/>
      </c>
      <c r="AB1775" t="str">
        <f>IFERROR(IF(MATCH($AA1773,$O:$O,0)&gt;0,CONCATENATE("nombre: '",INDEX($P:$P,MATCH($AA1773,$O:$O,0)),"',"),0),"")</f>
        <v/>
      </c>
    </row>
    <row r="1776" spans="26:28" x14ac:dyDescent="0.25">
      <c r="Z1776">
        <v>1774</v>
      </c>
      <c r="AA1776" t="str">
        <f t="shared" si="251"/>
        <v/>
      </c>
      <c r="AB1776" t="str">
        <f>IFERROR(IF(MATCH($AA1773,$O:$O,0)&gt;0,CONCATENATE("descripcion: '",INDEX($Q:$Q,MATCH($AA1773,$O:$O,0)),"',"),0),"")</f>
        <v/>
      </c>
    </row>
    <row r="1777" spans="26:28" x14ac:dyDescent="0.25">
      <c r="Z1777">
        <v>1775</v>
      </c>
      <c r="AA1777" t="str">
        <f t="shared" si="251"/>
        <v/>
      </c>
      <c r="AB1777" t="str">
        <f>IFERROR(IF(MATCH($AA1773,$O:$O,0)&gt;0,CONCATENATE("descripcion_larga: '",INDEX($R:$R,MATCH($AA1773,$O:$O,0)),"',"),0),"")</f>
        <v/>
      </c>
    </row>
    <row r="1778" spans="26:28" x14ac:dyDescent="0.25">
      <c r="Z1778">
        <v>1776</v>
      </c>
      <c r="AA1778" t="str">
        <f t="shared" si="251"/>
        <v/>
      </c>
      <c r="AB1778" t="str">
        <f>IFERROR(IF(MATCH($AA1773,$O:$O,0)&gt;0,CONCATENATE("id_categoria: '",INDEX($U:$U,MATCH($AA1773,$O:$O,0)),"',"),0),"")</f>
        <v/>
      </c>
    </row>
    <row r="1779" spans="26:28" x14ac:dyDescent="0.25">
      <c r="Z1779">
        <v>1777</v>
      </c>
      <c r="AA1779" t="str">
        <f t="shared" si="251"/>
        <v/>
      </c>
      <c r="AB1779" t="str">
        <f>IFERROR(IF(MATCH($AA1773,$O:$O,0)&gt;0,CONCATENATE("id_subcategoria: '",INDEX($V:$V,MATCH($AA1773,$O:$O,0)),"',"),0),"")</f>
        <v/>
      </c>
    </row>
    <row r="1780" spans="26:28" x14ac:dyDescent="0.25">
      <c r="Z1780">
        <v>1778</v>
      </c>
      <c r="AA1780" t="str">
        <f t="shared" si="251"/>
        <v/>
      </c>
      <c r="AB1780" t="str">
        <f>IFERROR(IF(MATCH($AA1773,$O:$O,0)&gt;0,CONCATENATE("precio: ",INDEX($W:$W,MATCH($AA1773,$O:$O,0)),","),0),"")</f>
        <v/>
      </c>
    </row>
    <row r="1781" spans="26:28" x14ac:dyDescent="0.25">
      <c r="Z1781">
        <v>1779</v>
      </c>
      <c r="AA1781" t="str">
        <f t="shared" si="251"/>
        <v/>
      </c>
      <c r="AB1781" t="str">
        <f>IFERROR(IF(MATCH($AA1773,$O:$O,0)&gt;0,CONCATENATE("disponible: ",INDEX($X:$X,MATCH($AA1773,$O:$O,0)),","),0),"")</f>
        <v/>
      </c>
    </row>
    <row r="1782" spans="26:28" x14ac:dyDescent="0.25">
      <c r="Z1782">
        <v>1780</v>
      </c>
      <c r="AA1782" t="str">
        <f t="shared" si="251"/>
        <v/>
      </c>
      <c r="AB1782" t="str">
        <f>IFERROR(IF(MATCH($AA1773,$O:$O,0)&gt;0,"},",0),"")</f>
        <v/>
      </c>
    </row>
    <row r="1783" spans="26:28" x14ac:dyDescent="0.25">
      <c r="Z1783">
        <v>1781</v>
      </c>
      <c r="AA1783">
        <f t="shared" si="251"/>
        <v>179</v>
      </c>
      <c r="AB1783" t="str">
        <f>IFERROR(IF(MATCH($AA1783,$O:$O,0)&gt;0,"{",0),"")</f>
        <v/>
      </c>
    </row>
    <row r="1784" spans="26:28" x14ac:dyDescent="0.25">
      <c r="Z1784">
        <v>1782</v>
      </c>
      <c r="AA1784" t="str">
        <f t="shared" si="251"/>
        <v/>
      </c>
      <c r="AB1784" t="str">
        <f>IFERROR(IF(MATCH($AA1783,$O:$O,0)&gt;0,CONCATENATE("id_articulo: ",$AA1783,","),0),"")</f>
        <v/>
      </c>
    </row>
    <row r="1785" spans="26:28" x14ac:dyDescent="0.25">
      <c r="Z1785">
        <v>1783</v>
      </c>
      <c r="AA1785" t="str">
        <f t="shared" si="251"/>
        <v/>
      </c>
      <c r="AB1785" t="str">
        <f>IFERROR(IF(MATCH($AA1783,$O:$O,0)&gt;0,CONCATENATE("nombre: '",INDEX($P:$P,MATCH($AA1783,$O:$O,0)),"',"),0),"")</f>
        <v/>
      </c>
    </row>
    <row r="1786" spans="26:28" x14ac:dyDescent="0.25">
      <c r="Z1786">
        <v>1784</v>
      </c>
      <c r="AA1786" t="str">
        <f t="shared" si="251"/>
        <v/>
      </c>
      <c r="AB1786" t="str">
        <f>IFERROR(IF(MATCH($AA1783,$O:$O,0)&gt;0,CONCATENATE("descripcion: '",INDEX($Q:$Q,MATCH($AA1783,$O:$O,0)),"',"),0),"")</f>
        <v/>
      </c>
    </row>
    <row r="1787" spans="26:28" x14ac:dyDescent="0.25">
      <c r="Z1787">
        <v>1785</v>
      </c>
      <c r="AA1787" t="str">
        <f t="shared" si="251"/>
        <v/>
      </c>
      <c r="AB1787" t="str">
        <f>IFERROR(IF(MATCH($AA1783,$O:$O,0)&gt;0,CONCATENATE("descripcion_larga: '",INDEX($R:$R,MATCH($AA1783,$O:$O,0)),"',"),0),"")</f>
        <v/>
      </c>
    </row>
    <row r="1788" spans="26:28" x14ac:dyDescent="0.25">
      <c r="Z1788">
        <v>1786</v>
      </c>
      <c r="AA1788" t="str">
        <f t="shared" si="251"/>
        <v/>
      </c>
      <c r="AB1788" t="str">
        <f>IFERROR(IF(MATCH($AA1783,$O:$O,0)&gt;0,CONCATENATE("id_categoria: '",INDEX($U:$U,MATCH($AA1783,$O:$O,0)),"',"),0),"")</f>
        <v/>
      </c>
    </row>
    <row r="1789" spans="26:28" x14ac:dyDescent="0.25">
      <c r="Z1789">
        <v>1787</v>
      </c>
      <c r="AA1789" t="str">
        <f t="shared" si="251"/>
        <v/>
      </c>
      <c r="AB1789" t="str">
        <f>IFERROR(IF(MATCH($AA1783,$O:$O,0)&gt;0,CONCATENATE("id_subcategoria: '",INDEX($V:$V,MATCH($AA1783,$O:$O,0)),"',"),0),"")</f>
        <v/>
      </c>
    </row>
    <row r="1790" spans="26:28" x14ac:dyDescent="0.25">
      <c r="Z1790">
        <v>1788</v>
      </c>
      <c r="AA1790" t="str">
        <f t="shared" si="251"/>
        <v/>
      </c>
      <c r="AB1790" t="str">
        <f>IFERROR(IF(MATCH($AA1783,$O:$O,0)&gt;0,CONCATENATE("precio: ",INDEX($W:$W,MATCH($AA1783,$O:$O,0)),","),0),"")</f>
        <v/>
      </c>
    </row>
    <row r="1791" spans="26:28" x14ac:dyDescent="0.25">
      <c r="Z1791">
        <v>1789</v>
      </c>
      <c r="AA1791" t="str">
        <f t="shared" si="251"/>
        <v/>
      </c>
      <c r="AB1791" t="str">
        <f>IFERROR(IF(MATCH($AA1783,$O:$O,0)&gt;0,CONCATENATE("disponible: ",INDEX($X:$X,MATCH($AA1783,$O:$O,0)),","),0),"")</f>
        <v/>
      </c>
    </row>
    <row r="1792" spans="26:28" x14ac:dyDescent="0.25">
      <c r="Z1792">
        <v>1790</v>
      </c>
      <c r="AA1792" t="str">
        <f t="shared" si="251"/>
        <v/>
      </c>
      <c r="AB1792" t="str">
        <f>IFERROR(IF(MATCH($AA1783,$O:$O,0)&gt;0,"},",0),"")</f>
        <v/>
      </c>
    </row>
    <row r="1793" spans="26:28" x14ac:dyDescent="0.25">
      <c r="Z1793">
        <v>1791</v>
      </c>
      <c r="AA1793">
        <f t="shared" si="251"/>
        <v>180</v>
      </c>
      <c r="AB1793" t="str">
        <f>IFERROR(IF(MATCH($AA1793,$O:$O,0)&gt;0,"{",0),"")</f>
        <v/>
      </c>
    </row>
    <row r="1794" spans="26:28" x14ac:dyDescent="0.25">
      <c r="Z1794">
        <v>1792</v>
      </c>
      <c r="AA1794" t="str">
        <f t="shared" si="251"/>
        <v/>
      </c>
      <c r="AB1794" t="str">
        <f>IFERROR(IF(MATCH($AA1793,$O:$O,0)&gt;0,CONCATENATE("id_articulo: ",$AA1793,","),0),"")</f>
        <v/>
      </c>
    </row>
    <row r="1795" spans="26:28" x14ac:dyDescent="0.25">
      <c r="Z1795">
        <v>1793</v>
      </c>
      <c r="AA1795" t="str">
        <f t="shared" si="251"/>
        <v/>
      </c>
      <c r="AB1795" t="str">
        <f>IFERROR(IF(MATCH($AA1793,$O:$O,0)&gt;0,CONCATENATE("nombre: '",INDEX($P:$P,MATCH($AA1793,$O:$O,0)),"',"),0),"")</f>
        <v/>
      </c>
    </row>
    <row r="1796" spans="26:28" x14ac:dyDescent="0.25">
      <c r="Z1796">
        <v>1794</v>
      </c>
      <c r="AA1796" t="str">
        <f t="shared" si="251"/>
        <v/>
      </c>
      <c r="AB1796" t="str">
        <f>IFERROR(IF(MATCH($AA1793,$O:$O,0)&gt;0,CONCATENATE("descripcion: '",INDEX($Q:$Q,MATCH($AA1793,$O:$O,0)),"',"),0),"")</f>
        <v/>
      </c>
    </row>
    <row r="1797" spans="26:28" x14ac:dyDescent="0.25">
      <c r="Z1797">
        <v>1795</v>
      </c>
      <c r="AA1797" t="str">
        <f t="shared" ref="AA1797:AA1860" si="252">IF(Z1796/10=INT(Z1796/10),Z1796/10+1,"")</f>
        <v/>
      </c>
      <c r="AB1797" t="str">
        <f>IFERROR(IF(MATCH($AA1793,$O:$O,0)&gt;0,CONCATENATE("descripcion_larga: '",INDEX($R:$R,MATCH($AA1793,$O:$O,0)),"',"),0),"")</f>
        <v/>
      </c>
    </row>
    <row r="1798" spans="26:28" x14ac:dyDescent="0.25">
      <c r="Z1798">
        <v>1796</v>
      </c>
      <c r="AA1798" t="str">
        <f t="shared" si="252"/>
        <v/>
      </c>
      <c r="AB1798" t="str">
        <f>IFERROR(IF(MATCH($AA1793,$O:$O,0)&gt;0,CONCATENATE("id_categoria: '",INDEX($U:$U,MATCH($AA1793,$O:$O,0)),"',"),0),"")</f>
        <v/>
      </c>
    </row>
    <row r="1799" spans="26:28" x14ac:dyDescent="0.25">
      <c r="Z1799">
        <v>1797</v>
      </c>
      <c r="AA1799" t="str">
        <f t="shared" si="252"/>
        <v/>
      </c>
      <c r="AB1799" t="str">
        <f>IFERROR(IF(MATCH($AA1793,$O:$O,0)&gt;0,CONCATENATE("id_subcategoria: '",INDEX($V:$V,MATCH($AA1793,$O:$O,0)),"',"),0),"")</f>
        <v/>
      </c>
    </row>
    <row r="1800" spans="26:28" x14ac:dyDescent="0.25">
      <c r="Z1800">
        <v>1798</v>
      </c>
      <c r="AA1800" t="str">
        <f t="shared" si="252"/>
        <v/>
      </c>
      <c r="AB1800" t="str">
        <f>IFERROR(IF(MATCH($AA1793,$O:$O,0)&gt;0,CONCATENATE("precio: ",INDEX($W:$W,MATCH($AA1793,$O:$O,0)),","),0),"")</f>
        <v/>
      </c>
    </row>
    <row r="1801" spans="26:28" x14ac:dyDescent="0.25">
      <c r="Z1801">
        <v>1799</v>
      </c>
      <c r="AA1801" t="str">
        <f t="shared" si="252"/>
        <v/>
      </c>
      <c r="AB1801" t="str">
        <f>IFERROR(IF(MATCH($AA1793,$O:$O,0)&gt;0,CONCATENATE("disponible: ",INDEX($X:$X,MATCH($AA1793,$O:$O,0)),","),0),"")</f>
        <v/>
      </c>
    </row>
    <row r="1802" spans="26:28" x14ac:dyDescent="0.25">
      <c r="Z1802">
        <v>1800</v>
      </c>
      <c r="AA1802" t="str">
        <f t="shared" si="252"/>
        <v/>
      </c>
      <c r="AB1802" t="str">
        <f>IFERROR(IF(MATCH($AA1793,$O:$O,0)&gt;0,"},",0),"")</f>
        <v/>
      </c>
    </row>
    <row r="1803" spans="26:28" x14ac:dyDescent="0.25">
      <c r="Z1803">
        <v>1801</v>
      </c>
      <c r="AA1803">
        <f t="shared" si="252"/>
        <v>181</v>
      </c>
      <c r="AB1803" t="str">
        <f>IFERROR(IF(MATCH($AA1803,$O:$O,0)&gt;0,"{",0),"")</f>
        <v/>
      </c>
    </row>
    <row r="1804" spans="26:28" x14ac:dyDescent="0.25">
      <c r="Z1804">
        <v>1802</v>
      </c>
      <c r="AA1804" t="str">
        <f t="shared" si="252"/>
        <v/>
      </c>
      <c r="AB1804" t="str">
        <f>IFERROR(IF(MATCH($AA1803,$O:$O,0)&gt;0,CONCATENATE("id_articulo: ",$AA1803,","),0),"")</f>
        <v/>
      </c>
    </row>
    <row r="1805" spans="26:28" x14ac:dyDescent="0.25">
      <c r="Z1805">
        <v>1803</v>
      </c>
      <c r="AA1805" t="str">
        <f t="shared" si="252"/>
        <v/>
      </c>
      <c r="AB1805" t="str">
        <f>IFERROR(IF(MATCH($AA1803,$O:$O,0)&gt;0,CONCATENATE("nombre: '",INDEX($P:$P,MATCH($AA1803,$O:$O,0)),"',"),0),"")</f>
        <v/>
      </c>
    </row>
    <row r="1806" spans="26:28" x14ac:dyDescent="0.25">
      <c r="Z1806">
        <v>1804</v>
      </c>
      <c r="AA1806" t="str">
        <f t="shared" si="252"/>
        <v/>
      </c>
      <c r="AB1806" t="str">
        <f>IFERROR(IF(MATCH($AA1803,$O:$O,0)&gt;0,CONCATENATE("descripcion: '",INDEX($Q:$Q,MATCH($AA1803,$O:$O,0)),"',"),0),"")</f>
        <v/>
      </c>
    </row>
    <row r="1807" spans="26:28" x14ac:dyDescent="0.25">
      <c r="Z1807">
        <v>1805</v>
      </c>
      <c r="AA1807" t="str">
        <f t="shared" si="252"/>
        <v/>
      </c>
      <c r="AB1807" t="str">
        <f>IFERROR(IF(MATCH($AA1803,$O:$O,0)&gt;0,CONCATENATE("descripcion_larga: '",INDEX($R:$R,MATCH($AA1803,$O:$O,0)),"',"),0),"")</f>
        <v/>
      </c>
    </row>
    <row r="1808" spans="26:28" x14ac:dyDescent="0.25">
      <c r="Z1808">
        <v>1806</v>
      </c>
      <c r="AA1808" t="str">
        <f t="shared" si="252"/>
        <v/>
      </c>
      <c r="AB1808" t="str">
        <f>IFERROR(IF(MATCH($AA1803,$O:$O,0)&gt;0,CONCATENATE("id_categoria: '",INDEX($U:$U,MATCH($AA1803,$O:$O,0)),"',"),0),"")</f>
        <v/>
      </c>
    </row>
    <row r="1809" spans="26:28" x14ac:dyDescent="0.25">
      <c r="Z1809">
        <v>1807</v>
      </c>
      <c r="AA1809" t="str">
        <f t="shared" si="252"/>
        <v/>
      </c>
      <c r="AB1809" t="str">
        <f>IFERROR(IF(MATCH($AA1803,$O:$O,0)&gt;0,CONCATENATE("id_subcategoria: '",INDEX($V:$V,MATCH($AA1803,$O:$O,0)),"',"),0),"")</f>
        <v/>
      </c>
    </row>
    <row r="1810" spans="26:28" x14ac:dyDescent="0.25">
      <c r="Z1810">
        <v>1808</v>
      </c>
      <c r="AA1810" t="str">
        <f t="shared" si="252"/>
        <v/>
      </c>
      <c r="AB1810" t="str">
        <f>IFERROR(IF(MATCH($AA1803,$O:$O,0)&gt;0,CONCATENATE("precio: ",INDEX($W:$W,MATCH($AA1803,$O:$O,0)),","),0),"")</f>
        <v/>
      </c>
    </row>
    <row r="1811" spans="26:28" x14ac:dyDescent="0.25">
      <c r="Z1811">
        <v>1809</v>
      </c>
      <c r="AA1811" t="str">
        <f t="shared" si="252"/>
        <v/>
      </c>
      <c r="AB1811" t="str">
        <f>IFERROR(IF(MATCH($AA1803,$O:$O,0)&gt;0,CONCATENATE("disponible: ",INDEX($X:$X,MATCH($AA1803,$O:$O,0)),","),0),"")</f>
        <v/>
      </c>
    </row>
    <row r="1812" spans="26:28" x14ac:dyDescent="0.25">
      <c r="Z1812">
        <v>1810</v>
      </c>
      <c r="AA1812" t="str">
        <f t="shared" si="252"/>
        <v/>
      </c>
      <c r="AB1812" t="str">
        <f>IFERROR(IF(MATCH($AA1803,$O:$O,0)&gt;0,"},",0),"")</f>
        <v/>
      </c>
    </row>
    <row r="1813" spans="26:28" x14ac:dyDescent="0.25">
      <c r="Z1813">
        <v>1811</v>
      </c>
      <c r="AA1813">
        <f t="shared" si="252"/>
        <v>182</v>
      </c>
      <c r="AB1813" t="str">
        <f>IFERROR(IF(MATCH($AA1813,$O:$O,0)&gt;0,"{",0),"")</f>
        <v/>
      </c>
    </row>
    <row r="1814" spans="26:28" x14ac:dyDescent="0.25">
      <c r="Z1814">
        <v>1812</v>
      </c>
      <c r="AA1814" t="str">
        <f t="shared" si="252"/>
        <v/>
      </c>
      <c r="AB1814" t="str">
        <f>IFERROR(IF(MATCH($AA1813,$O:$O,0)&gt;0,CONCATENATE("id_articulo: ",$AA1813,","),0),"")</f>
        <v/>
      </c>
    </row>
    <row r="1815" spans="26:28" x14ac:dyDescent="0.25">
      <c r="Z1815">
        <v>1813</v>
      </c>
      <c r="AA1815" t="str">
        <f t="shared" si="252"/>
        <v/>
      </c>
      <c r="AB1815" t="str">
        <f>IFERROR(IF(MATCH($AA1813,$O:$O,0)&gt;0,CONCATENATE("nombre: '",INDEX($P:$P,MATCH($AA1813,$O:$O,0)),"',"),0),"")</f>
        <v/>
      </c>
    </row>
    <row r="1816" spans="26:28" x14ac:dyDescent="0.25">
      <c r="Z1816">
        <v>1814</v>
      </c>
      <c r="AA1816" t="str">
        <f t="shared" si="252"/>
        <v/>
      </c>
      <c r="AB1816" t="str">
        <f>IFERROR(IF(MATCH($AA1813,$O:$O,0)&gt;0,CONCATENATE("descripcion: '",INDEX($Q:$Q,MATCH($AA1813,$O:$O,0)),"',"),0),"")</f>
        <v/>
      </c>
    </row>
    <row r="1817" spans="26:28" x14ac:dyDescent="0.25">
      <c r="Z1817">
        <v>1815</v>
      </c>
      <c r="AA1817" t="str">
        <f t="shared" si="252"/>
        <v/>
      </c>
      <c r="AB1817" t="str">
        <f>IFERROR(IF(MATCH($AA1813,$O:$O,0)&gt;0,CONCATENATE("descripcion_larga: '",INDEX($R:$R,MATCH($AA1813,$O:$O,0)),"',"),0),"")</f>
        <v/>
      </c>
    </row>
    <row r="1818" spans="26:28" x14ac:dyDescent="0.25">
      <c r="Z1818">
        <v>1816</v>
      </c>
      <c r="AA1818" t="str">
        <f t="shared" si="252"/>
        <v/>
      </c>
      <c r="AB1818" t="str">
        <f>IFERROR(IF(MATCH($AA1813,$O:$O,0)&gt;0,CONCATENATE("id_categoria: '",INDEX($U:$U,MATCH($AA1813,$O:$O,0)),"',"),0),"")</f>
        <v/>
      </c>
    </row>
    <row r="1819" spans="26:28" x14ac:dyDescent="0.25">
      <c r="Z1819">
        <v>1817</v>
      </c>
      <c r="AA1819" t="str">
        <f t="shared" si="252"/>
        <v/>
      </c>
      <c r="AB1819" t="str">
        <f>IFERROR(IF(MATCH($AA1813,$O:$O,0)&gt;0,CONCATENATE("id_subcategoria: '",INDEX($V:$V,MATCH($AA1813,$O:$O,0)),"',"),0),"")</f>
        <v/>
      </c>
    </row>
    <row r="1820" spans="26:28" x14ac:dyDescent="0.25">
      <c r="Z1820">
        <v>1818</v>
      </c>
      <c r="AA1820" t="str">
        <f t="shared" si="252"/>
        <v/>
      </c>
      <c r="AB1820" t="str">
        <f>IFERROR(IF(MATCH($AA1813,$O:$O,0)&gt;0,CONCATENATE("precio: ",INDEX($W:$W,MATCH($AA1813,$O:$O,0)),","),0),"")</f>
        <v/>
      </c>
    </row>
    <row r="1821" spans="26:28" x14ac:dyDescent="0.25">
      <c r="Z1821">
        <v>1819</v>
      </c>
      <c r="AA1821" t="str">
        <f t="shared" si="252"/>
        <v/>
      </c>
      <c r="AB1821" t="str">
        <f>IFERROR(IF(MATCH($AA1813,$O:$O,0)&gt;0,CONCATENATE("disponible: ",INDEX($X:$X,MATCH($AA1813,$O:$O,0)),","),0),"")</f>
        <v/>
      </c>
    </row>
    <row r="1822" spans="26:28" x14ac:dyDescent="0.25">
      <c r="Z1822">
        <v>1820</v>
      </c>
      <c r="AA1822" t="str">
        <f t="shared" si="252"/>
        <v/>
      </c>
      <c r="AB1822" t="str">
        <f>IFERROR(IF(MATCH($AA1813,$O:$O,0)&gt;0,"},",0),"")</f>
        <v/>
      </c>
    </row>
    <row r="1823" spans="26:28" x14ac:dyDescent="0.25">
      <c r="Z1823">
        <v>1821</v>
      </c>
      <c r="AA1823">
        <f t="shared" si="252"/>
        <v>183</v>
      </c>
      <c r="AB1823" t="str">
        <f>IFERROR(IF(MATCH($AA1823,$O:$O,0)&gt;0,"{",0),"")</f>
        <v/>
      </c>
    </row>
    <row r="1824" spans="26:28" x14ac:dyDescent="0.25">
      <c r="Z1824">
        <v>1822</v>
      </c>
      <c r="AA1824" t="str">
        <f t="shared" si="252"/>
        <v/>
      </c>
      <c r="AB1824" t="str">
        <f>IFERROR(IF(MATCH($AA1823,$O:$O,0)&gt;0,CONCATENATE("id_articulo: ",$AA1823,","),0),"")</f>
        <v/>
      </c>
    </row>
    <row r="1825" spans="26:28" x14ac:dyDescent="0.25">
      <c r="Z1825">
        <v>1823</v>
      </c>
      <c r="AA1825" t="str">
        <f t="shared" si="252"/>
        <v/>
      </c>
      <c r="AB1825" t="str">
        <f>IFERROR(IF(MATCH($AA1823,$O:$O,0)&gt;0,CONCATENATE("nombre: '",INDEX($P:$P,MATCH($AA1823,$O:$O,0)),"',"),0),"")</f>
        <v/>
      </c>
    </row>
    <row r="1826" spans="26:28" x14ac:dyDescent="0.25">
      <c r="Z1826">
        <v>1824</v>
      </c>
      <c r="AA1826" t="str">
        <f t="shared" si="252"/>
        <v/>
      </c>
      <c r="AB1826" t="str">
        <f>IFERROR(IF(MATCH($AA1823,$O:$O,0)&gt;0,CONCATENATE("descripcion: '",INDEX($Q:$Q,MATCH($AA1823,$O:$O,0)),"',"),0),"")</f>
        <v/>
      </c>
    </row>
    <row r="1827" spans="26:28" x14ac:dyDescent="0.25">
      <c r="Z1827">
        <v>1825</v>
      </c>
      <c r="AA1827" t="str">
        <f t="shared" si="252"/>
        <v/>
      </c>
      <c r="AB1827" t="str">
        <f>IFERROR(IF(MATCH($AA1823,$O:$O,0)&gt;0,CONCATENATE("descripcion_larga: '",INDEX($R:$R,MATCH($AA1823,$O:$O,0)),"',"),0),"")</f>
        <v/>
      </c>
    </row>
    <row r="1828" spans="26:28" x14ac:dyDescent="0.25">
      <c r="Z1828">
        <v>1826</v>
      </c>
      <c r="AA1828" t="str">
        <f t="shared" si="252"/>
        <v/>
      </c>
      <c r="AB1828" t="str">
        <f>IFERROR(IF(MATCH($AA1823,$O:$O,0)&gt;0,CONCATENATE("id_categoria: '",INDEX($U:$U,MATCH($AA1823,$O:$O,0)),"',"),0),"")</f>
        <v/>
      </c>
    </row>
    <row r="1829" spans="26:28" x14ac:dyDescent="0.25">
      <c r="Z1829">
        <v>1827</v>
      </c>
      <c r="AA1829" t="str">
        <f t="shared" si="252"/>
        <v/>
      </c>
      <c r="AB1829" t="str">
        <f>IFERROR(IF(MATCH($AA1823,$O:$O,0)&gt;0,CONCATENATE("id_subcategoria: '",INDEX($V:$V,MATCH($AA1823,$O:$O,0)),"',"),0),"")</f>
        <v/>
      </c>
    </row>
    <row r="1830" spans="26:28" x14ac:dyDescent="0.25">
      <c r="Z1830">
        <v>1828</v>
      </c>
      <c r="AA1830" t="str">
        <f t="shared" si="252"/>
        <v/>
      </c>
      <c r="AB1830" t="str">
        <f>IFERROR(IF(MATCH($AA1823,$O:$O,0)&gt;0,CONCATENATE("precio: ",INDEX($W:$W,MATCH($AA1823,$O:$O,0)),","),0),"")</f>
        <v/>
      </c>
    </row>
    <row r="1831" spans="26:28" x14ac:dyDescent="0.25">
      <c r="Z1831">
        <v>1829</v>
      </c>
      <c r="AA1831" t="str">
        <f t="shared" si="252"/>
        <v/>
      </c>
      <c r="AB1831" t="str">
        <f>IFERROR(IF(MATCH($AA1823,$O:$O,0)&gt;0,CONCATENATE("disponible: ",INDEX($X:$X,MATCH($AA1823,$O:$O,0)),","),0),"")</f>
        <v/>
      </c>
    </row>
    <row r="1832" spans="26:28" x14ac:dyDescent="0.25">
      <c r="Z1832">
        <v>1830</v>
      </c>
      <c r="AA1832" t="str">
        <f t="shared" si="252"/>
        <v/>
      </c>
      <c r="AB1832" t="str">
        <f>IFERROR(IF(MATCH($AA1823,$O:$O,0)&gt;0,"},",0),"")</f>
        <v/>
      </c>
    </row>
    <row r="1833" spans="26:28" x14ac:dyDescent="0.25">
      <c r="Z1833">
        <v>1831</v>
      </c>
      <c r="AA1833">
        <f t="shared" si="252"/>
        <v>184</v>
      </c>
      <c r="AB1833" t="str">
        <f>IFERROR(IF(MATCH($AA1833,$O:$O,0)&gt;0,"{",0),"")</f>
        <v/>
      </c>
    </row>
    <row r="1834" spans="26:28" x14ac:dyDescent="0.25">
      <c r="Z1834">
        <v>1832</v>
      </c>
      <c r="AA1834" t="str">
        <f t="shared" si="252"/>
        <v/>
      </c>
      <c r="AB1834" t="str">
        <f>IFERROR(IF(MATCH($AA1833,$O:$O,0)&gt;0,CONCATENATE("id_articulo: ",$AA1833,","),0),"")</f>
        <v/>
      </c>
    </row>
    <row r="1835" spans="26:28" x14ac:dyDescent="0.25">
      <c r="Z1835">
        <v>1833</v>
      </c>
      <c r="AA1835" t="str">
        <f t="shared" si="252"/>
        <v/>
      </c>
      <c r="AB1835" t="str">
        <f>IFERROR(IF(MATCH($AA1833,$O:$O,0)&gt;0,CONCATENATE("nombre: '",INDEX($P:$P,MATCH($AA1833,$O:$O,0)),"',"),0),"")</f>
        <v/>
      </c>
    </row>
    <row r="1836" spans="26:28" x14ac:dyDescent="0.25">
      <c r="Z1836">
        <v>1834</v>
      </c>
      <c r="AA1836" t="str">
        <f t="shared" si="252"/>
        <v/>
      </c>
      <c r="AB1836" t="str">
        <f>IFERROR(IF(MATCH($AA1833,$O:$O,0)&gt;0,CONCATENATE("descripcion: '",INDEX($Q:$Q,MATCH($AA1833,$O:$O,0)),"',"),0),"")</f>
        <v/>
      </c>
    </row>
    <row r="1837" spans="26:28" x14ac:dyDescent="0.25">
      <c r="Z1837">
        <v>1835</v>
      </c>
      <c r="AA1837" t="str">
        <f t="shared" si="252"/>
        <v/>
      </c>
      <c r="AB1837" t="str">
        <f>IFERROR(IF(MATCH($AA1833,$O:$O,0)&gt;0,CONCATENATE("descripcion_larga: '",INDEX($R:$R,MATCH($AA1833,$O:$O,0)),"',"),0),"")</f>
        <v/>
      </c>
    </row>
    <row r="1838" spans="26:28" x14ac:dyDescent="0.25">
      <c r="Z1838">
        <v>1836</v>
      </c>
      <c r="AA1838" t="str">
        <f t="shared" si="252"/>
        <v/>
      </c>
      <c r="AB1838" t="str">
        <f>IFERROR(IF(MATCH($AA1833,$O:$O,0)&gt;0,CONCATENATE("id_categoria: '",INDEX($U:$U,MATCH($AA1833,$O:$O,0)),"',"),0),"")</f>
        <v/>
      </c>
    </row>
    <row r="1839" spans="26:28" x14ac:dyDescent="0.25">
      <c r="Z1839">
        <v>1837</v>
      </c>
      <c r="AA1839" t="str">
        <f t="shared" si="252"/>
        <v/>
      </c>
      <c r="AB1839" t="str">
        <f>IFERROR(IF(MATCH($AA1833,$O:$O,0)&gt;0,CONCATENATE("id_subcategoria: '",INDEX($V:$V,MATCH($AA1833,$O:$O,0)),"',"),0),"")</f>
        <v/>
      </c>
    </row>
    <row r="1840" spans="26:28" x14ac:dyDescent="0.25">
      <c r="Z1840">
        <v>1838</v>
      </c>
      <c r="AA1840" t="str">
        <f t="shared" si="252"/>
        <v/>
      </c>
      <c r="AB1840" t="str">
        <f>IFERROR(IF(MATCH($AA1833,$O:$O,0)&gt;0,CONCATENATE("precio: ",INDEX($W:$W,MATCH($AA1833,$O:$O,0)),","),0),"")</f>
        <v/>
      </c>
    </row>
    <row r="1841" spans="26:28" x14ac:dyDescent="0.25">
      <c r="Z1841">
        <v>1839</v>
      </c>
      <c r="AA1841" t="str">
        <f t="shared" si="252"/>
        <v/>
      </c>
      <c r="AB1841" t="str">
        <f>IFERROR(IF(MATCH($AA1833,$O:$O,0)&gt;0,CONCATENATE("disponible: ",INDEX($X:$X,MATCH($AA1833,$O:$O,0)),","),0),"")</f>
        <v/>
      </c>
    </row>
    <row r="1842" spans="26:28" x14ac:dyDescent="0.25">
      <c r="Z1842">
        <v>1840</v>
      </c>
      <c r="AA1842" t="str">
        <f t="shared" si="252"/>
        <v/>
      </c>
      <c r="AB1842" t="str">
        <f>IFERROR(IF(MATCH($AA1833,$O:$O,0)&gt;0,"},",0),"")</f>
        <v/>
      </c>
    </row>
    <row r="1843" spans="26:28" x14ac:dyDescent="0.25">
      <c r="Z1843">
        <v>1841</v>
      </c>
      <c r="AA1843">
        <f t="shared" si="252"/>
        <v>185</v>
      </c>
      <c r="AB1843" t="str">
        <f>IFERROR(IF(MATCH($AA1843,$O:$O,0)&gt;0,"{",0),"")</f>
        <v/>
      </c>
    </row>
    <row r="1844" spans="26:28" x14ac:dyDescent="0.25">
      <c r="Z1844">
        <v>1842</v>
      </c>
      <c r="AA1844" t="str">
        <f t="shared" si="252"/>
        <v/>
      </c>
      <c r="AB1844" t="str">
        <f>IFERROR(IF(MATCH($AA1843,$O:$O,0)&gt;0,CONCATENATE("id_articulo: ",$AA1843,","),0),"")</f>
        <v/>
      </c>
    </row>
    <row r="1845" spans="26:28" x14ac:dyDescent="0.25">
      <c r="Z1845">
        <v>1843</v>
      </c>
      <c r="AA1845" t="str">
        <f t="shared" si="252"/>
        <v/>
      </c>
      <c r="AB1845" t="str">
        <f>IFERROR(IF(MATCH($AA1843,$O:$O,0)&gt;0,CONCATENATE("nombre: '",INDEX($P:$P,MATCH($AA1843,$O:$O,0)),"',"),0),"")</f>
        <v/>
      </c>
    </row>
    <row r="1846" spans="26:28" x14ac:dyDescent="0.25">
      <c r="Z1846">
        <v>1844</v>
      </c>
      <c r="AA1846" t="str">
        <f t="shared" si="252"/>
        <v/>
      </c>
      <c r="AB1846" t="str">
        <f>IFERROR(IF(MATCH($AA1843,$O:$O,0)&gt;0,CONCATENATE("descripcion: '",INDEX($Q:$Q,MATCH($AA1843,$O:$O,0)),"',"),0),"")</f>
        <v/>
      </c>
    </row>
    <row r="1847" spans="26:28" x14ac:dyDescent="0.25">
      <c r="Z1847">
        <v>1845</v>
      </c>
      <c r="AA1847" t="str">
        <f t="shared" si="252"/>
        <v/>
      </c>
      <c r="AB1847" t="str">
        <f>IFERROR(IF(MATCH($AA1843,$O:$O,0)&gt;0,CONCATENATE("descripcion_larga: '",INDEX($R:$R,MATCH($AA1843,$O:$O,0)),"',"),0),"")</f>
        <v/>
      </c>
    </row>
    <row r="1848" spans="26:28" x14ac:dyDescent="0.25">
      <c r="Z1848">
        <v>1846</v>
      </c>
      <c r="AA1848" t="str">
        <f t="shared" si="252"/>
        <v/>
      </c>
      <c r="AB1848" t="str">
        <f>IFERROR(IF(MATCH($AA1843,$O:$O,0)&gt;0,CONCATENATE("id_categoria: '",INDEX($U:$U,MATCH($AA1843,$O:$O,0)),"',"),0),"")</f>
        <v/>
      </c>
    </row>
    <row r="1849" spans="26:28" x14ac:dyDescent="0.25">
      <c r="Z1849">
        <v>1847</v>
      </c>
      <c r="AA1849" t="str">
        <f t="shared" si="252"/>
        <v/>
      </c>
      <c r="AB1849" t="str">
        <f>IFERROR(IF(MATCH($AA1843,$O:$O,0)&gt;0,CONCATENATE("id_subcategoria: '",INDEX($V:$V,MATCH($AA1843,$O:$O,0)),"',"),0),"")</f>
        <v/>
      </c>
    </row>
    <row r="1850" spans="26:28" x14ac:dyDescent="0.25">
      <c r="Z1850">
        <v>1848</v>
      </c>
      <c r="AA1850" t="str">
        <f t="shared" si="252"/>
        <v/>
      </c>
      <c r="AB1850" t="str">
        <f>IFERROR(IF(MATCH($AA1843,$O:$O,0)&gt;0,CONCATENATE("precio: ",INDEX($W:$W,MATCH($AA1843,$O:$O,0)),","),0),"")</f>
        <v/>
      </c>
    </row>
    <row r="1851" spans="26:28" x14ac:dyDescent="0.25">
      <c r="Z1851">
        <v>1849</v>
      </c>
      <c r="AA1851" t="str">
        <f t="shared" si="252"/>
        <v/>
      </c>
      <c r="AB1851" t="str">
        <f>IFERROR(IF(MATCH($AA1843,$O:$O,0)&gt;0,CONCATENATE("disponible: ",INDEX($X:$X,MATCH($AA1843,$O:$O,0)),","),0),"")</f>
        <v/>
      </c>
    </row>
    <row r="1852" spans="26:28" x14ac:dyDescent="0.25">
      <c r="Z1852">
        <v>1850</v>
      </c>
      <c r="AA1852" t="str">
        <f t="shared" si="252"/>
        <v/>
      </c>
      <c r="AB1852" t="str">
        <f>IFERROR(IF(MATCH($AA1843,$O:$O,0)&gt;0,"},",0),"")</f>
        <v/>
      </c>
    </row>
    <row r="1853" spans="26:28" x14ac:dyDescent="0.25">
      <c r="Z1853">
        <v>1851</v>
      </c>
      <c r="AA1853">
        <f t="shared" si="252"/>
        <v>186</v>
      </c>
      <c r="AB1853" t="str">
        <f>IFERROR(IF(MATCH($AA1853,$O:$O,0)&gt;0,"{",0),"")</f>
        <v/>
      </c>
    </row>
    <row r="1854" spans="26:28" x14ac:dyDescent="0.25">
      <c r="Z1854">
        <v>1852</v>
      </c>
      <c r="AA1854" t="str">
        <f t="shared" si="252"/>
        <v/>
      </c>
      <c r="AB1854" t="str">
        <f>IFERROR(IF(MATCH($AA1853,$O:$O,0)&gt;0,CONCATENATE("id_articulo: ",$AA1853,","),0),"")</f>
        <v/>
      </c>
    </row>
    <row r="1855" spans="26:28" x14ac:dyDescent="0.25">
      <c r="Z1855">
        <v>1853</v>
      </c>
      <c r="AA1855" t="str">
        <f t="shared" si="252"/>
        <v/>
      </c>
      <c r="AB1855" t="str">
        <f>IFERROR(IF(MATCH($AA1853,$O:$O,0)&gt;0,CONCATENATE("nombre: '",INDEX($P:$P,MATCH($AA1853,$O:$O,0)),"',"),0),"")</f>
        <v/>
      </c>
    </row>
    <row r="1856" spans="26:28" x14ac:dyDescent="0.25">
      <c r="Z1856">
        <v>1854</v>
      </c>
      <c r="AA1856" t="str">
        <f t="shared" si="252"/>
        <v/>
      </c>
      <c r="AB1856" t="str">
        <f>IFERROR(IF(MATCH($AA1853,$O:$O,0)&gt;0,CONCATENATE("descripcion: '",INDEX($Q:$Q,MATCH($AA1853,$O:$O,0)),"',"),0),"")</f>
        <v/>
      </c>
    </row>
    <row r="1857" spans="26:28" x14ac:dyDescent="0.25">
      <c r="Z1857">
        <v>1855</v>
      </c>
      <c r="AA1857" t="str">
        <f t="shared" si="252"/>
        <v/>
      </c>
      <c r="AB1857" t="str">
        <f>IFERROR(IF(MATCH($AA1853,$O:$O,0)&gt;0,CONCATENATE("descripcion_larga: '",INDEX($R:$R,MATCH($AA1853,$O:$O,0)),"',"),0),"")</f>
        <v/>
      </c>
    </row>
    <row r="1858" spans="26:28" x14ac:dyDescent="0.25">
      <c r="Z1858">
        <v>1856</v>
      </c>
      <c r="AA1858" t="str">
        <f t="shared" si="252"/>
        <v/>
      </c>
      <c r="AB1858" t="str">
        <f>IFERROR(IF(MATCH($AA1853,$O:$O,0)&gt;0,CONCATENATE("id_categoria: '",INDEX($U:$U,MATCH($AA1853,$O:$O,0)),"',"),0),"")</f>
        <v/>
      </c>
    </row>
    <row r="1859" spans="26:28" x14ac:dyDescent="0.25">
      <c r="Z1859">
        <v>1857</v>
      </c>
      <c r="AA1859" t="str">
        <f t="shared" si="252"/>
        <v/>
      </c>
      <c r="AB1859" t="str">
        <f>IFERROR(IF(MATCH($AA1853,$O:$O,0)&gt;0,CONCATENATE("id_subcategoria: '",INDEX($V:$V,MATCH($AA1853,$O:$O,0)),"',"),0),"")</f>
        <v/>
      </c>
    </row>
    <row r="1860" spans="26:28" x14ac:dyDescent="0.25">
      <c r="Z1860">
        <v>1858</v>
      </c>
      <c r="AA1860" t="str">
        <f t="shared" si="252"/>
        <v/>
      </c>
      <c r="AB1860" t="str">
        <f>IFERROR(IF(MATCH($AA1853,$O:$O,0)&gt;0,CONCATENATE("precio: ",INDEX($W:$W,MATCH($AA1853,$O:$O,0)),","),0),"")</f>
        <v/>
      </c>
    </row>
    <row r="1861" spans="26:28" x14ac:dyDescent="0.25">
      <c r="Z1861">
        <v>1859</v>
      </c>
      <c r="AA1861" t="str">
        <f t="shared" ref="AA1861:AA1924" si="253">IF(Z1860/10=INT(Z1860/10),Z1860/10+1,"")</f>
        <v/>
      </c>
      <c r="AB1861" t="str">
        <f>IFERROR(IF(MATCH($AA1853,$O:$O,0)&gt;0,CONCATENATE("disponible: ",INDEX($X:$X,MATCH($AA1853,$O:$O,0)),","),0),"")</f>
        <v/>
      </c>
    </row>
    <row r="1862" spans="26:28" x14ac:dyDescent="0.25">
      <c r="Z1862">
        <v>1860</v>
      </c>
      <c r="AA1862" t="str">
        <f t="shared" si="253"/>
        <v/>
      </c>
      <c r="AB1862" t="str">
        <f>IFERROR(IF(MATCH($AA1853,$O:$O,0)&gt;0,"},",0),"")</f>
        <v/>
      </c>
    </row>
    <row r="1863" spans="26:28" x14ac:dyDescent="0.25">
      <c r="Z1863">
        <v>1861</v>
      </c>
      <c r="AA1863">
        <f t="shared" si="253"/>
        <v>187</v>
      </c>
      <c r="AB1863" t="str">
        <f>IFERROR(IF(MATCH($AA1863,$O:$O,0)&gt;0,"{",0),"")</f>
        <v/>
      </c>
    </row>
    <row r="1864" spans="26:28" x14ac:dyDescent="0.25">
      <c r="Z1864">
        <v>1862</v>
      </c>
      <c r="AA1864" t="str">
        <f t="shared" si="253"/>
        <v/>
      </c>
      <c r="AB1864" t="str">
        <f>IFERROR(IF(MATCH($AA1863,$O:$O,0)&gt;0,CONCATENATE("id_articulo: ",$AA1863,","),0),"")</f>
        <v/>
      </c>
    </row>
    <row r="1865" spans="26:28" x14ac:dyDescent="0.25">
      <c r="Z1865">
        <v>1863</v>
      </c>
      <c r="AA1865" t="str">
        <f t="shared" si="253"/>
        <v/>
      </c>
      <c r="AB1865" t="str">
        <f>IFERROR(IF(MATCH($AA1863,$O:$O,0)&gt;0,CONCATENATE("nombre: '",INDEX($P:$P,MATCH($AA1863,$O:$O,0)),"',"),0),"")</f>
        <v/>
      </c>
    </row>
    <row r="1866" spans="26:28" x14ac:dyDescent="0.25">
      <c r="Z1866">
        <v>1864</v>
      </c>
      <c r="AA1866" t="str">
        <f t="shared" si="253"/>
        <v/>
      </c>
      <c r="AB1866" t="str">
        <f>IFERROR(IF(MATCH($AA1863,$O:$O,0)&gt;0,CONCATENATE("descripcion: '",INDEX($Q:$Q,MATCH($AA1863,$O:$O,0)),"',"),0),"")</f>
        <v/>
      </c>
    </row>
    <row r="1867" spans="26:28" x14ac:dyDescent="0.25">
      <c r="Z1867">
        <v>1865</v>
      </c>
      <c r="AA1867" t="str">
        <f t="shared" si="253"/>
        <v/>
      </c>
      <c r="AB1867" t="str">
        <f>IFERROR(IF(MATCH($AA1863,$O:$O,0)&gt;0,CONCATENATE("descripcion_larga: '",INDEX($R:$R,MATCH($AA1863,$O:$O,0)),"',"),0),"")</f>
        <v/>
      </c>
    </row>
    <row r="1868" spans="26:28" x14ac:dyDescent="0.25">
      <c r="Z1868">
        <v>1866</v>
      </c>
      <c r="AA1868" t="str">
        <f t="shared" si="253"/>
        <v/>
      </c>
      <c r="AB1868" t="str">
        <f>IFERROR(IF(MATCH($AA1863,$O:$O,0)&gt;0,CONCATENATE("id_categoria: '",INDEX($U:$U,MATCH($AA1863,$O:$O,0)),"',"),0),"")</f>
        <v/>
      </c>
    </row>
    <row r="1869" spans="26:28" x14ac:dyDescent="0.25">
      <c r="Z1869">
        <v>1867</v>
      </c>
      <c r="AA1869" t="str">
        <f t="shared" si="253"/>
        <v/>
      </c>
      <c r="AB1869" t="str">
        <f>IFERROR(IF(MATCH($AA1863,$O:$O,0)&gt;0,CONCATENATE("id_subcategoria: '",INDEX($V:$V,MATCH($AA1863,$O:$O,0)),"',"),0),"")</f>
        <v/>
      </c>
    </row>
    <row r="1870" spans="26:28" x14ac:dyDescent="0.25">
      <c r="Z1870">
        <v>1868</v>
      </c>
      <c r="AA1870" t="str">
        <f t="shared" si="253"/>
        <v/>
      </c>
      <c r="AB1870" t="str">
        <f>IFERROR(IF(MATCH($AA1863,$O:$O,0)&gt;0,CONCATENATE("precio: ",INDEX($W:$W,MATCH($AA1863,$O:$O,0)),","),0),"")</f>
        <v/>
      </c>
    </row>
    <row r="1871" spans="26:28" x14ac:dyDescent="0.25">
      <c r="Z1871">
        <v>1869</v>
      </c>
      <c r="AA1871" t="str">
        <f t="shared" si="253"/>
        <v/>
      </c>
      <c r="AB1871" t="str">
        <f>IFERROR(IF(MATCH($AA1863,$O:$O,0)&gt;0,CONCATENATE("disponible: ",INDEX($X:$X,MATCH($AA1863,$O:$O,0)),","),0),"")</f>
        <v/>
      </c>
    </row>
    <row r="1872" spans="26:28" x14ac:dyDescent="0.25">
      <c r="Z1872">
        <v>1870</v>
      </c>
      <c r="AA1872" t="str">
        <f t="shared" si="253"/>
        <v/>
      </c>
      <c r="AB1872" t="str">
        <f>IFERROR(IF(MATCH($AA1863,$O:$O,0)&gt;0,"},",0),"")</f>
        <v/>
      </c>
    </row>
    <row r="1873" spans="26:28" x14ac:dyDescent="0.25">
      <c r="Z1873">
        <v>1871</v>
      </c>
      <c r="AA1873">
        <f t="shared" si="253"/>
        <v>188</v>
      </c>
      <c r="AB1873" t="str">
        <f>IFERROR(IF(MATCH($AA1873,$O:$O,0)&gt;0,"{",0),"")</f>
        <v/>
      </c>
    </row>
    <row r="1874" spans="26:28" x14ac:dyDescent="0.25">
      <c r="Z1874">
        <v>1872</v>
      </c>
      <c r="AA1874" t="str">
        <f t="shared" si="253"/>
        <v/>
      </c>
      <c r="AB1874" t="str">
        <f>IFERROR(IF(MATCH($AA1873,$O:$O,0)&gt;0,CONCATENATE("id_articulo: ",$AA1873,","),0),"")</f>
        <v/>
      </c>
    </row>
    <row r="1875" spans="26:28" x14ac:dyDescent="0.25">
      <c r="Z1875">
        <v>1873</v>
      </c>
      <c r="AA1875" t="str">
        <f t="shared" si="253"/>
        <v/>
      </c>
      <c r="AB1875" t="str">
        <f>IFERROR(IF(MATCH($AA1873,$O:$O,0)&gt;0,CONCATENATE("nombre: '",INDEX($P:$P,MATCH($AA1873,$O:$O,0)),"',"),0),"")</f>
        <v/>
      </c>
    </row>
    <row r="1876" spans="26:28" x14ac:dyDescent="0.25">
      <c r="Z1876">
        <v>1874</v>
      </c>
      <c r="AA1876" t="str">
        <f t="shared" si="253"/>
        <v/>
      </c>
      <c r="AB1876" t="str">
        <f>IFERROR(IF(MATCH($AA1873,$O:$O,0)&gt;0,CONCATENATE("descripcion: '",INDEX($Q:$Q,MATCH($AA1873,$O:$O,0)),"',"),0),"")</f>
        <v/>
      </c>
    </row>
    <row r="1877" spans="26:28" x14ac:dyDescent="0.25">
      <c r="Z1877">
        <v>1875</v>
      </c>
      <c r="AA1877" t="str">
        <f t="shared" si="253"/>
        <v/>
      </c>
      <c r="AB1877" t="str">
        <f>IFERROR(IF(MATCH($AA1873,$O:$O,0)&gt;0,CONCATENATE("descripcion_larga: '",INDEX($R:$R,MATCH($AA1873,$O:$O,0)),"',"),0),"")</f>
        <v/>
      </c>
    </row>
    <row r="1878" spans="26:28" x14ac:dyDescent="0.25">
      <c r="Z1878">
        <v>1876</v>
      </c>
      <c r="AA1878" t="str">
        <f t="shared" si="253"/>
        <v/>
      </c>
      <c r="AB1878" t="str">
        <f>IFERROR(IF(MATCH($AA1873,$O:$O,0)&gt;0,CONCATENATE("id_categoria: '",INDEX($U:$U,MATCH($AA1873,$O:$O,0)),"',"),0),"")</f>
        <v/>
      </c>
    </row>
    <row r="1879" spans="26:28" x14ac:dyDescent="0.25">
      <c r="Z1879">
        <v>1877</v>
      </c>
      <c r="AA1879" t="str">
        <f t="shared" si="253"/>
        <v/>
      </c>
      <c r="AB1879" t="str">
        <f>IFERROR(IF(MATCH($AA1873,$O:$O,0)&gt;0,CONCATENATE("id_subcategoria: '",INDEX($V:$V,MATCH($AA1873,$O:$O,0)),"',"),0),"")</f>
        <v/>
      </c>
    </row>
    <row r="1880" spans="26:28" x14ac:dyDescent="0.25">
      <c r="Z1880">
        <v>1878</v>
      </c>
      <c r="AA1880" t="str">
        <f t="shared" si="253"/>
        <v/>
      </c>
      <c r="AB1880" t="str">
        <f>IFERROR(IF(MATCH($AA1873,$O:$O,0)&gt;0,CONCATENATE("precio: ",INDEX($W:$W,MATCH($AA1873,$O:$O,0)),","),0),"")</f>
        <v/>
      </c>
    </row>
    <row r="1881" spans="26:28" x14ac:dyDescent="0.25">
      <c r="Z1881">
        <v>1879</v>
      </c>
      <c r="AA1881" t="str">
        <f t="shared" si="253"/>
        <v/>
      </c>
      <c r="AB1881" t="str">
        <f>IFERROR(IF(MATCH($AA1873,$O:$O,0)&gt;0,CONCATENATE("disponible: ",INDEX($X:$X,MATCH($AA1873,$O:$O,0)),","),0),"")</f>
        <v/>
      </c>
    </row>
    <row r="1882" spans="26:28" x14ac:dyDescent="0.25">
      <c r="Z1882">
        <v>1880</v>
      </c>
      <c r="AA1882" t="str">
        <f t="shared" si="253"/>
        <v/>
      </c>
      <c r="AB1882" t="str">
        <f>IFERROR(IF(MATCH($AA1873,$O:$O,0)&gt;0,"},",0),"")</f>
        <v/>
      </c>
    </row>
    <row r="1883" spans="26:28" x14ac:dyDescent="0.25">
      <c r="Z1883">
        <v>1881</v>
      </c>
      <c r="AA1883">
        <f t="shared" si="253"/>
        <v>189</v>
      </c>
      <c r="AB1883" t="str">
        <f>IFERROR(IF(MATCH($AA1883,$O:$O,0)&gt;0,"{",0),"")</f>
        <v/>
      </c>
    </row>
    <row r="1884" spans="26:28" x14ac:dyDescent="0.25">
      <c r="Z1884">
        <v>1882</v>
      </c>
      <c r="AA1884" t="str">
        <f t="shared" si="253"/>
        <v/>
      </c>
      <c r="AB1884" t="str">
        <f>IFERROR(IF(MATCH($AA1883,$O:$O,0)&gt;0,CONCATENATE("id_articulo: ",$AA1883,","),0),"")</f>
        <v/>
      </c>
    </row>
    <row r="1885" spans="26:28" x14ac:dyDescent="0.25">
      <c r="Z1885">
        <v>1883</v>
      </c>
      <c r="AA1885" t="str">
        <f t="shared" si="253"/>
        <v/>
      </c>
      <c r="AB1885" t="str">
        <f>IFERROR(IF(MATCH($AA1883,$O:$O,0)&gt;0,CONCATENATE("nombre: '",INDEX($P:$P,MATCH($AA1883,$O:$O,0)),"',"),0),"")</f>
        <v/>
      </c>
    </row>
    <row r="1886" spans="26:28" x14ac:dyDescent="0.25">
      <c r="Z1886">
        <v>1884</v>
      </c>
      <c r="AA1886" t="str">
        <f t="shared" si="253"/>
        <v/>
      </c>
      <c r="AB1886" t="str">
        <f>IFERROR(IF(MATCH($AA1883,$O:$O,0)&gt;0,CONCATENATE("descripcion: '",INDEX($Q:$Q,MATCH($AA1883,$O:$O,0)),"',"),0),"")</f>
        <v/>
      </c>
    </row>
    <row r="1887" spans="26:28" x14ac:dyDescent="0.25">
      <c r="Z1887">
        <v>1885</v>
      </c>
      <c r="AA1887" t="str">
        <f t="shared" si="253"/>
        <v/>
      </c>
      <c r="AB1887" t="str">
        <f>IFERROR(IF(MATCH($AA1883,$O:$O,0)&gt;0,CONCATENATE("descripcion_larga: '",INDEX($R:$R,MATCH($AA1883,$O:$O,0)),"',"),0),"")</f>
        <v/>
      </c>
    </row>
    <row r="1888" spans="26:28" x14ac:dyDescent="0.25">
      <c r="Z1888">
        <v>1886</v>
      </c>
      <c r="AA1888" t="str">
        <f t="shared" si="253"/>
        <v/>
      </c>
      <c r="AB1888" t="str">
        <f>IFERROR(IF(MATCH($AA1883,$O:$O,0)&gt;0,CONCATENATE("id_categoria: '",INDEX($U:$U,MATCH($AA1883,$O:$O,0)),"',"),0),"")</f>
        <v/>
      </c>
    </row>
    <row r="1889" spans="26:28" x14ac:dyDescent="0.25">
      <c r="Z1889">
        <v>1887</v>
      </c>
      <c r="AA1889" t="str">
        <f t="shared" si="253"/>
        <v/>
      </c>
      <c r="AB1889" t="str">
        <f>IFERROR(IF(MATCH($AA1883,$O:$O,0)&gt;0,CONCATENATE("id_subcategoria: '",INDEX($V:$V,MATCH($AA1883,$O:$O,0)),"',"),0),"")</f>
        <v/>
      </c>
    </row>
    <row r="1890" spans="26:28" x14ac:dyDescent="0.25">
      <c r="Z1890">
        <v>1888</v>
      </c>
      <c r="AA1890" t="str">
        <f t="shared" si="253"/>
        <v/>
      </c>
      <c r="AB1890" t="str">
        <f>IFERROR(IF(MATCH($AA1883,$O:$O,0)&gt;0,CONCATENATE("precio: ",INDEX($W:$W,MATCH($AA1883,$O:$O,0)),","),0),"")</f>
        <v/>
      </c>
    </row>
    <row r="1891" spans="26:28" x14ac:dyDescent="0.25">
      <c r="Z1891">
        <v>1889</v>
      </c>
      <c r="AA1891" t="str">
        <f t="shared" si="253"/>
        <v/>
      </c>
      <c r="AB1891" t="str">
        <f>IFERROR(IF(MATCH($AA1883,$O:$O,0)&gt;0,CONCATENATE("disponible: ",INDEX($X:$X,MATCH($AA1883,$O:$O,0)),","),0),"")</f>
        <v/>
      </c>
    </row>
    <row r="1892" spans="26:28" x14ac:dyDescent="0.25">
      <c r="Z1892">
        <v>1890</v>
      </c>
      <c r="AA1892" t="str">
        <f t="shared" si="253"/>
        <v/>
      </c>
      <c r="AB1892" t="str">
        <f>IFERROR(IF(MATCH($AA1883,$O:$O,0)&gt;0,"},",0),"")</f>
        <v/>
      </c>
    </row>
    <row r="1893" spans="26:28" x14ac:dyDescent="0.25">
      <c r="Z1893">
        <v>1891</v>
      </c>
      <c r="AA1893">
        <f t="shared" si="253"/>
        <v>190</v>
      </c>
      <c r="AB1893" t="str">
        <f>IFERROR(IF(MATCH($AA1893,$O:$O,0)&gt;0,"{",0),"")</f>
        <v/>
      </c>
    </row>
    <row r="1894" spans="26:28" x14ac:dyDescent="0.25">
      <c r="Z1894">
        <v>1892</v>
      </c>
      <c r="AA1894" t="str">
        <f t="shared" si="253"/>
        <v/>
      </c>
      <c r="AB1894" t="str">
        <f>IFERROR(IF(MATCH($AA1893,$O:$O,0)&gt;0,CONCATENATE("id_articulo: ",$AA1893,","),0),"")</f>
        <v/>
      </c>
    </row>
    <row r="1895" spans="26:28" x14ac:dyDescent="0.25">
      <c r="Z1895">
        <v>1893</v>
      </c>
      <c r="AA1895" t="str">
        <f t="shared" si="253"/>
        <v/>
      </c>
      <c r="AB1895" t="str">
        <f>IFERROR(IF(MATCH($AA1893,$O:$O,0)&gt;0,CONCATENATE("nombre: '",INDEX($P:$P,MATCH($AA1893,$O:$O,0)),"',"),0),"")</f>
        <v/>
      </c>
    </row>
    <row r="1896" spans="26:28" x14ac:dyDescent="0.25">
      <c r="Z1896">
        <v>1894</v>
      </c>
      <c r="AA1896" t="str">
        <f t="shared" si="253"/>
        <v/>
      </c>
      <c r="AB1896" t="str">
        <f>IFERROR(IF(MATCH($AA1893,$O:$O,0)&gt;0,CONCATENATE("descripcion: '",INDEX($Q:$Q,MATCH($AA1893,$O:$O,0)),"',"),0),"")</f>
        <v/>
      </c>
    </row>
    <row r="1897" spans="26:28" x14ac:dyDescent="0.25">
      <c r="Z1897">
        <v>1895</v>
      </c>
      <c r="AA1897" t="str">
        <f t="shared" si="253"/>
        <v/>
      </c>
      <c r="AB1897" t="str">
        <f>IFERROR(IF(MATCH($AA1893,$O:$O,0)&gt;0,CONCATENATE("descripcion_larga: '",INDEX($R:$R,MATCH($AA1893,$O:$O,0)),"',"),0),"")</f>
        <v/>
      </c>
    </row>
    <row r="1898" spans="26:28" x14ac:dyDescent="0.25">
      <c r="Z1898">
        <v>1896</v>
      </c>
      <c r="AA1898" t="str">
        <f t="shared" si="253"/>
        <v/>
      </c>
      <c r="AB1898" t="str">
        <f>IFERROR(IF(MATCH($AA1893,$O:$O,0)&gt;0,CONCATENATE("id_categoria: '",INDEX($U:$U,MATCH($AA1893,$O:$O,0)),"',"),0),"")</f>
        <v/>
      </c>
    </row>
    <row r="1899" spans="26:28" x14ac:dyDescent="0.25">
      <c r="Z1899">
        <v>1897</v>
      </c>
      <c r="AA1899" t="str">
        <f t="shared" si="253"/>
        <v/>
      </c>
      <c r="AB1899" t="str">
        <f>IFERROR(IF(MATCH($AA1893,$O:$O,0)&gt;0,CONCATENATE("id_subcategoria: '",INDEX($V:$V,MATCH($AA1893,$O:$O,0)),"',"),0),"")</f>
        <v/>
      </c>
    </row>
    <row r="1900" spans="26:28" x14ac:dyDescent="0.25">
      <c r="Z1900">
        <v>1898</v>
      </c>
      <c r="AA1900" t="str">
        <f t="shared" si="253"/>
        <v/>
      </c>
      <c r="AB1900" t="str">
        <f>IFERROR(IF(MATCH($AA1893,$O:$O,0)&gt;0,CONCATENATE("precio: ",INDEX($W:$W,MATCH($AA1893,$O:$O,0)),","),0),"")</f>
        <v/>
      </c>
    </row>
    <row r="1901" spans="26:28" x14ac:dyDescent="0.25">
      <c r="Z1901">
        <v>1899</v>
      </c>
      <c r="AA1901" t="str">
        <f t="shared" si="253"/>
        <v/>
      </c>
      <c r="AB1901" t="str">
        <f>IFERROR(IF(MATCH($AA1893,$O:$O,0)&gt;0,CONCATENATE("disponible: ",INDEX($X:$X,MATCH($AA1893,$O:$O,0)),","),0),"")</f>
        <v/>
      </c>
    </row>
    <row r="1902" spans="26:28" x14ac:dyDescent="0.25">
      <c r="Z1902">
        <v>1900</v>
      </c>
      <c r="AA1902" t="str">
        <f t="shared" si="253"/>
        <v/>
      </c>
      <c r="AB1902" t="str">
        <f>IFERROR(IF(MATCH($AA1893,$O:$O,0)&gt;0,"},",0),"")</f>
        <v/>
      </c>
    </row>
    <row r="1903" spans="26:28" x14ac:dyDescent="0.25">
      <c r="Z1903">
        <v>1901</v>
      </c>
      <c r="AA1903">
        <f t="shared" si="253"/>
        <v>191</v>
      </c>
      <c r="AB1903" t="str">
        <f>IFERROR(IF(MATCH($AA1903,$O:$O,0)&gt;0,"{",0),"")</f>
        <v/>
      </c>
    </row>
    <row r="1904" spans="26:28" x14ac:dyDescent="0.25">
      <c r="Z1904">
        <v>1902</v>
      </c>
      <c r="AA1904" t="str">
        <f t="shared" si="253"/>
        <v/>
      </c>
      <c r="AB1904" t="str">
        <f>IFERROR(IF(MATCH($AA1903,$O:$O,0)&gt;0,CONCATENATE("id_articulo: ",$AA1903,","),0),"")</f>
        <v/>
      </c>
    </row>
    <row r="1905" spans="26:28" x14ac:dyDescent="0.25">
      <c r="Z1905">
        <v>1903</v>
      </c>
      <c r="AA1905" t="str">
        <f t="shared" si="253"/>
        <v/>
      </c>
      <c r="AB1905" t="str">
        <f>IFERROR(IF(MATCH($AA1903,$O:$O,0)&gt;0,CONCATENATE("nombre: '",INDEX($P:$P,MATCH($AA1903,$O:$O,0)),"',"),0),"")</f>
        <v/>
      </c>
    </row>
    <row r="1906" spans="26:28" x14ac:dyDescent="0.25">
      <c r="Z1906">
        <v>1904</v>
      </c>
      <c r="AA1906" t="str">
        <f t="shared" si="253"/>
        <v/>
      </c>
      <c r="AB1906" t="str">
        <f>IFERROR(IF(MATCH($AA1903,$O:$O,0)&gt;0,CONCATENATE("descripcion: '",INDEX($Q:$Q,MATCH($AA1903,$O:$O,0)),"',"),0),"")</f>
        <v/>
      </c>
    </row>
    <row r="1907" spans="26:28" x14ac:dyDescent="0.25">
      <c r="Z1907">
        <v>1905</v>
      </c>
      <c r="AA1907" t="str">
        <f t="shared" si="253"/>
        <v/>
      </c>
      <c r="AB1907" t="str">
        <f>IFERROR(IF(MATCH($AA1903,$O:$O,0)&gt;0,CONCATENATE("descripcion_larga: '",INDEX($R:$R,MATCH($AA1903,$O:$O,0)),"',"),0),"")</f>
        <v/>
      </c>
    </row>
    <row r="1908" spans="26:28" x14ac:dyDescent="0.25">
      <c r="Z1908">
        <v>1906</v>
      </c>
      <c r="AA1908" t="str">
        <f t="shared" si="253"/>
        <v/>
      </c>
      <c r="AB1908" t="str">
        <f>IFERROR(IF(MATCH($AA1903,$O:$O,0)&gt;0,CONCATENATE("id_categoria: '",INDEX($U:$U,MATCH($AA1903,$O:$O,0)),"',"),0),"")</f>
        <v/>
      </c>
    </row>
    <row r="1909" spans="26:28" x14ac:dyDescent="0.25">
      <c r="Z1909">
        <v>1907</v>
      </c>
      <c r="AA1909" t="str">
        <f t="shared" si="253"/>
        <v/>
      </c>
      <c r="AB1909" t="str">
        <f>IFERROR(IF(MATCH($AA1903,$O:$O,0)&gt;0,CONCATENATE("id_subcategoria: '",INDEX($V:$V,MATCH($AA1903,$O:$O,0)),"',"),0),"")</f>
        <v/>
      </c>
    </row>
    <row r="1910" spans="26:28" x14ac:dyDescent="0.25">
      <c r="Z1910">
        <v>1908</v>
      </c>
      <c r="AA1910" t="str">
        <f t="shared" si="253"/>
        <v/>
      </c>
      <c r="AB1910" t="str">
        <f>IFERROR(IF(MATCH($AA1903,$O:$O,0)&gt;0,CONCATENATE("precio: ",INDEX($W:$W,MATCH($AA1903,$O:$O,0)),","),0),"")</f>
        <v/>
      </c>
    </row>
    <row r="1911" spans="26:28" x14ac:dyDescent="0.25">
      <c r="Z1911">
        <v>1909</v>
      </c>
      <c r="AA1911" t="str">
        <f t="shared" si="253"/>
        <v/>
      </c>
      <c r="AB1911" t="str">
        <f>IFERROR(IF(MATCH($AA1903,$O:$O,0)&gt;0,CONCATENATE("disponible: ",INDEX($X:$X,MATCH($AA1903,$O:$O,0)),","),0),"")</f>
        <v/>
      </c>
    </row>
    <row r="1912" spans="26:28" x14ac:dyDescent="0.25">
      <c r="Z1912">
        <v>1910</v>
      </c>
      <c r="AA1912" t="str">
        <f t="shared" si="253"/>
        <v/>
      </c>
      <c r="AB1912" t="str">
        <f>IFERROR(IF(MATCH($AA1903,$O:$O,0)&gt;0,"},",0),"")</f>
        <v/>
      </c>
    </row>
    <row r="1913" spans="26:28" x14ac:dyDescent="0.25">
      <c r="Z1913">
        <v>1911</v>
      </c>
      <c r="AA1913">
        <f t="shared" si="253"/>
        <v>192</v>
      </c>
      <c r="AB1913" t="str">
        <f>IFERROR(IF(MATCH($AA1913,$O:$O,0)&gt;0,"{",0),"")</f>
        <v/>
      </c>
    </row>
    <row r="1914" spans="26:28" x14ac:dyDescent="0.25">
      <c r="Z1914">
        <v>1912</v>
      </c>
      <c r="AA1914" t="str">
        <f t="shared" si="253"/>
        <v/>
      </c>
      <c r="AB1914" t="str">
        <f>IFERROR(IF(MATCH($AA1913,$O:$O,0)&gt;0,CONCATENATE("id_articulo: ",$AA1913,","),0),"")</f>
        <v/>
      </c>
    </row>
    <row r="1915" spans="26:28" x14ac:dyDescent="0.25">
      <c r="Z1915">
        <v>1913</v>
      </c>
      <c r="AA1915" t="str">
        <f t="shared" si="253"/>
        <v/>
      </c>
      <c r="AB1915" t="str">
        <f>IFERROR(IF(MATCH($AA1913,$O:$O,0)&gt;0,CONCATENATE("nombre: '",INDEX($P:$P,MATCH($AA1913,$O:$O,0)),"',"),0),"")</f>
        <v/>
      </c>
    </row>
    <row r="1916" spans="26:28" x14ac:dyDescent="0.25">
      <c r="Z1916">
        <v>1914</v>
      </c>
      <c r="AA1916" t="str">
        <f t="shared" si="253"/>
        <v/>
      </c>
      <c r="AB1916" t="str">
        <f>IFERROR(IF(MATCH($AA1913,$O:$O,0)&gt;0,CONCATENATE("descripcion: '",INDEX($Q:$Q,MATCH($AA1913,$O:$O,0)),"',"),0),"")</f>
        <v/>
      </c>
    </row>
    <row r="1917" spans="26:28" x14ac:dyDescent="0.25">
      <c r="Z1917">
        <v>1915</v>
      </c>
      <c r="AA1917" t="str">
        <f t="shared" si="253"/>
        <v/>
      </c>
      <c r="AB1917" t="str">
        <f>IFERROR(IF(MATCH($AA1913,$O:$O,0)&gt;0,CONCATENATE("descripcion_larga: '",INDEX($R:$R,MATCH($AA1913,$O:$O,0)),"',"),0),"")</f>
        <v/>
      </c>
    </row>
    <row r="1918" spans="26:28" x14ac:dyDescent="0.25">
      <c r="Z1918">
        <v>1916</v>
      </c>
      <c r="AA1918" t="str">
        <f t="shared" si="253"/>
        <v/>
      </c>
      <c r="AB1918" t="str">
        <f>IFERROR(IF(MATCH($AA1913,$O:$O,0)&gt;0,CONCATENATE("id_categoria: '",INDEX($U:$U,MATCH($AA1913,$O:$O,0)),"',"),0),"")</f>
        <v/>
      </c>
    </row>
    <row r="1919" spans="26:28" x14ac:dyDescent="0.25">
      <c r="Z1919">
        <v>1917</v>
      </c>
      <c r="AA1919" t="str">
        <f t="shared" si="253"/>
        <v/>
      </c>
      <c r="AB1919" t="str">
        <f>IFERROR(IF(MATCH($AA1913,$O:$O,0)&gt;0,CONCATENATE("id_subcategoria: '",INDEX($V:$V,MATCH($AA1913,$O:$O,0)),"',"),0),"")</f>
        <v/>
      </c>
    </row>
    <row r="1920" spans="26:28" x14ac:dyDescent="0.25">
      <c r="Z1920">
        <v>1918</v>
      </c>
      <c r="AA1920" t="str">
        <f t="shared" si="253"/>
        <v/>
      </c>
      <c r="AB1920" t="str">
        <f>IFERROR(IF(MATCH($AA1913,$O:$O,0)&gt;0,CONCATENATE("precio: ",INDEX($W:$W,MATCH($AA1913,$O:$O,0)),","),0),"")</f>
        <v/>
      </c>
    </row>
    <row r="1921" spans="26:28" x14ac:dyDescent="0.25">
      <c r="Z1921">
        <v>1919</v>
      </c>
      <c r="AA1921" t="str">
        <f t="shared" si="253"/>
        <v/>
      </c>
      <c r="AB1921" t="str">
        <f>IFERROR(IF(MATCH($AA1913,$O:$O,0)&gt;0,CONCATENATE("disponible: ",INDEX($X:$X,MATCH($AA1913,$O:$O,0)),","),0),"")</f>
        <v/>
      </c>
    </row>
    <row r="1922" spans="26:28" x14ac:dyDescent="0.25">
      <c r="Z1922">
        <v>1920</v>
      </c>
      <c r="AA1922" t="str">
        <f t="shared" si="253"/>
        <v/>
      </c>
      <c r="AB1922" t="str">
        <f>IFERROR(IF(MATCH($AA1913,$O:$O,0)&gt;0,"},",0),"")</f>
        <v/>
      </c>
    </row>
    <row r="1923" spans="26:28" x14ac:dyDescent="0.25">
      <c r="Z1923">
        <v>1921</v>
      </c>
      <c r="AA1923">
        <f t="shared" si="253"/>
        <v>193</v>
      </c>
      <c r="AB1923" t="str">
        <f>IFERROR(IF(MATCH($AA1923,$O:$O,0)&gt;0,"{",0),"")</f>
        <v/>
      </c>
    </row>
    <row r="1924" spans="26:28" x14ac:dyDescent="0.25">
      <c r="Z1924">
        <v>1922</v>
      </c>
      <c r="AA1924" t="str">
        <f t="shared" si="253"/>
        <v/>
      </c>
      <c r="AB1924" t="str">
        <f>IFERROR(IF(MATCH($AA1923,$O:$O,0)&gt;0,CONCATENATE("id_articulo: ",$AA1923,","),0),"")</f>
        <v/>
      </c>
    </row>
    <row r="1925" spans="26:28" x14ac:dyDescent="0.25">
      <c r="Z1925">
        <v>1923</v>
      </c>
      <c r="AA1925" t="str">
        <f t="shared" ref="AA1925:AA1988" si="254">IF(Z1924/10=INT(Z1924/10),Z1924/10+1,"")</f>
        <v/>
      </c>
      <c r="AB1925" t="str">
        <f>IFERROR(IF(MATCH($AA1923,$O:$O,0)&gt;0,CONCATENATE("nombre: '",INDEX($P:$P,MATCH($AA1923,$O:$O,0)),"',"),0),"")</f>
        <v/>
      </c>
    </row>
    <row r="1926" spans="26:28" x14ac:dyDescent="0.25">
      <c r="Z1926">
        <v>1924</v>
      </c>
      <c r="AA1926" t="str">
        <f t="shared" si="254"/>
        <v/>
      </c>
      <c r="AB1926" t="str">
        <f>IFERROR(IF(MATCH($AA1923,$O:$O,0)&gt;0,CONCATENATE("descripcion: '",INDEX($Q:$Q,MATCH($AA1923,$O:$O,0)),"',"),0),"")</f>
        <v/>
      </c>
    </row>
    <row r="1927" spans="26:28" x14ac:dyDescent="0.25">
      <c r="Z1927">
        <v>1925</v>
      </c>
      <c r="AA1927" t="str">
        <f t="shared" si="254"/>
        <v/>
      </c>
      <c r="AB1927" t="str">
        <f>IFERROR(IF(MATCH($AA1923,$O:$O,0)&gt;0,CONCATENATE("descripcion_larga: '",INDEX($R:$R,MATCH($AA1923,$O:$O,0)),"',"),0),"")</f>
        <v/>
      </c>
    </row>
    <row r="1928" spans="26:28" x14ac:dyDescent="0.25">
      <c r="Z1928">
        <v>1926</v>
      </c>
      <c r="AA1928" t="str">
        <f t="shared" si="254"/>
        <v/>
      </c>
      <c r="AB1928" t="str">
        <f>IFERROR(IF(MATCH($AA1923,$O:$O,0)&gt;0,CONCATENATE("id_categoria: '",INDEX($U:$U,MATCH($AA1923,$O:$O,0)),"',"),0),"")</f>
        <v/>
      </c>
    </row>
    <row r="1929" spans="26:28" x14ac:dyDescent="0.25">
      <c r="Z1929">
        <v>1927</v>
      </c>
      <c r="AA1929" t="str">
        <f t="shared" si="254"/>
        <v/>
      </c>
      <c r="AB1929" t="str">
        <f>IFERROR(IF(MATCH($AA1923,$O:$O,0)&gt;0,CONCATENATE("id_subcategoria: '",INDEX($V:$V,MATCH($AA1923,$O:$O,0)),"',"),0),"")</f>
        <v/>
      </c>
    </row>
    <row r="1930" spans="26:28" x14ac:dyDescent="0.25">
      <c r="Z1930">
        <v>1928</v>
      </c>
      <c r="AA1930" t="str">
        <f t="shared" si="254"/>
        <v/>
      </c>
      <c r="AB1930" t="str">
        <f>IFERROR(IF(MATCH($AA1923,$O:$O,0)&gt;0,CONCATENATE("precio: ",INDEX($W:$W,MATCH($AA1923,$O:$O,0)),","),0),"")</f>
        <v/>
      </c>
    </row>
    <row r="1931" spans="26:28" x14ac:dyDescent="0.25">
      <c r="Z1931">
        <v>1929</v>
      </c>
      <c r="AA1931" t="str">
        <f t="shared" si="254"/>
        <v/>
      </c>
      <c r="AB1931" t="str">
        <f>IFERROR(IF(MATCH($AA1923,$O:$O,0)&gt;0,CONCATENATE("disponible: ",INDEX($X:$X,MATCH($AA1923,$O:$O,0)),","),0),"")</f>
        <v/>
      </c>
    </row>
    <row r="1932" spans="26:28" x14ac:dyDescent="0.25">
      <c r="Z1932">
        <v>1930</v>
      </c>
      <c r="AA1932" t="str">
        <f t="shared" si="254"/>
        <v/>
      </c>
      <c r="AB1932" t="str">
        <f>IFERROR(IF(MATCH($AA1923,$O:$O,0)&gt;0,"},",0),"")</f>
        <v/>
      </c>
    </row>
    <row r="1933" spans="26:28" x14ac:dyDescent="0.25">
      <c r="Z1933">
        <v>1931</v>
      </c>
      <c r="AA1933">
        <f t="shared" si="254"/>
        <v>194</v>
      </c>
      <c r="AB1933" t="str">
        <f>IFERROR(IF(MATCH($AA1933,$O:$O,0)&gt;0,"{",0),"")</f>
        <v/>
      </c>
    </row>
    <row r="1934" spans="26:28" x14ac:dyDescent="0.25">
      <c r="Z1934">
        <v>1932</v>
      </c>
      <c r="AA1934" t="str">
        <f t="shared" si="254"/>
        <v/>
      </c>
      <c r="AB1934" t="str">
        <f>IFERROR(IF(MATCH($AA1933,$O:$O,0)&gt;0,CONCATENATE("id_articulo: ",$AA1933,","),0),"")</f>
        <v/>
      </c>
    </row>
    <row r="1935" spans="26:28" x14ac:dyDescent="0.25">
      <c r="Z1935">
        <v>1933</v>
      </c>
      <c r="AA1935" t="str">
        <f t="shared" si="254"/>
        <v/>
      </c>
      <c r="AB1935" t="str">
        <f>IFERROR(IF(MATCH($AA1933,$O:$O,0)&gt;0,CONCATENATE("nombre: '",INDEX($P:$P,MATCH($AA1933,$O:$O,0)),"',"),0),"")</f>
        <v/>
      </c>
    </row>
    <row r="1936" spans="26:28" x14ac:dyDescent="0.25">
      <c r="Z1936">
        <v>1934</v>
      </c>
      <c r="AA1936" t="str">
        <f t="shared" si="254"/>
        <v/>
      </c>
      <c r="AB1936" t="str">
        <f>IFERROR(IF(MATCH($AA1933,$O:$O,0)&gt;0,CONCATENATE("descripcion: '",INDEX($Q:$Q,MATCH($AA1933,$O:$O,0)),"',"),0),"")</f>
        <v/>
      </c>
    </row>
    <row r="1937" spans="26:28" x14ac:dyDescent="0.25">
      <c r="Z1937">
        <v>1935</v>
      </c>
      <c r="AA1937" t="str">
        <f t="shared" si="254"/>
        <v/>
      </c>
      <c r="AB1937" t="str">
        <f>IFERROR(IF(MATCH($AA1933,$O:$O,0)&gt;0,CONCATENATE("descripcion_larga: '",INDEX($R:$R,MATCH($AA1933,$O:$O,0)),"',"),0),"")</f>
        <v/>
      </c>
    </row>
    <row r="1938" spans="26:28" x14ac:dyDescent="0.25">
      <c r="Z1938">
        <v>1936</v>
      </c>
      <c r="AA1938" t="str">
        <f t="shared" si="254"/>
        <v/>
      </c>
      <c r="AB1938" t="str">
        <f>IFERROR(IF(MATCH($AA1933,$O:$O,0)&gt;0,CONCATENATE("id_categoria: '",INDEX($U:$U,MATCH($AA1933,$O:$O,0)),"',"),0),"")</f>
        <v/>
      </c>
    </row>
    <row r="1939" spans="26:28" x14ac:dyDescent="0.25">
      <c r="Z1939">
        <v>1937</v>
      </c>
      <c r="AA1939" t="str">
        <f t="shared" si="254"/>
        <v/>
      </c>
      <c r="AB1939" t="str">
        <f>IFERROR(IF(MATCH($AA1933,$O:$O,0)&gt;0,CONCATENATE("id_subcategoria: '",INDEX($V:$V,MATCH($AA1933,$O:$O,0)),"',"),0),"")</f>
        <v/>
      </c>
    </row>
    <row r="1940" spans="26:28" x14ac:dyDescent="0.25">
      <c r="Z1940">
        <v>1938</v>
      </c>
      <c r="AA1940" t="str">
        <f t="shared" si="254"/>
        <v/>
      </c>
      <c r="AB1940" t="str">
        <f>IFERROR(IF(MATCH($AA1933,$O:$O,0)&gt;0,CONCATENATE("precio: ",INDEX($W:$W,MATCH($AA1933,$O:$O,0)),","),0),"")</f>
        <v/>
      </c>
    </row>
    <row r="1941" spans="26:28" x14ac:dyDescent="0.25">
      <c r="Z1941">
        <v>1939</v>
      </c>
      <c r="AA1941" t="str">
        <f t="shared" si="254"/>
        <v/>
      </c>
      <c r="AB1941" t="str">
        <f>IFERROR(IF(MATCH($AA1933,$O:$O,0)&gt;0,CONCATENATE("disponible: ",INDEX($X:$X,MATCH($AA1933,$O:$O,0)),","),0),"")</f>
        <v/>
      </c>
    </row>
    <row r="1942" spans="26:28" x14ac:dyDescent="0.25">
      <c r="Z1942">
        <v>1940</v>
      </c>
      <c r="AA1942" t="str">
        <f t="shared" si="254"/>
        <v/>
      </c>
      <c r="AB1942" t="str">
        <f>IFERROR(IF(MATCH($AA1933,$O:$O,0)&gt;0,"},",0),"")</f>
        <v/>
      </c>
    </row>
    <row r="1943" spans="26:28" x14ac:dyDescent="0.25">
      <c r="Z1943">
        <v>1941</v>
      </c>
      <c r="AA1943">
        <f t="shared" si="254"/>
        <v>195</v>
      </c>
      <c r="AB1943" t="str">
        <f>IFERROR(IF(MATCH($AA1943,$O:$O,0)&gt;0,"{",0),"")</f>
        <v/>
      </c>
    </row>
    <row r="1944" spans="26:28" x14ac:dyDescent="0.25">
      <c r="Z1944">
        <v>1942</v>
      </c>
      <c r="AA1944" t="str">
        <f t="shared" si="254"/>
        <v/>
      </c>
      <c r="AB1944" t="str">
        <f>IFERROR(IF(MATCH($AA1943,$O:$O,0)&gt;0,CONCATENATE("id_articulo: ",$AA1943,","),0),"")</f>
        <v/>
      </c>
    </row>
    <row r="1945" spans="26:28" x14ac:dyDescent="0.25">
      <c r="Z1945">
        <v>1943</v>
      </c>
      <c r="AA1945" t="str">
        <f t="shared" si="254"/>
        <v/>
      </c>
      <c r="AB1945" t="str">
        <f>IFERROR(IF(MATCH($AA1943,$O:$O,0)&gt;0,CONCATENATE("nombre: '",INDEX($P:$P,MATCH($AA1943,$O:$O,0)),"',"),0),"")</f>
        <v/>
      </c>
    </row>
    <row r="1946" spans="26:28" x14ac:dyDescent="0.25">
      <c r="Z1946">
        <v>1944</v>
      </c>
      <c r="AA1946" t="str">
        <f t="shared" si="254"/>
        <v/>
      </c>
      <c r="AB1946" t="str">
        <f>IFERROR(IF(MATCH($AA1943,$O:$O,0)&gt;0,CONCATENATE("descripcion: '",INDEX($Q:$Q,MATCH($AA1943,$O:$O,0)),"',"),0),"")</f>
        <v/>
      </c>
    </row>
    <row r="1947" spans="26:28" x14ac:dyDescent="0.25">
      <c r="Z1947">
        <v>1945</v>
      </c>
      <c r="AA1947" t="str">
        <f t="shared" si="254"/>
        <v/>
      </c>
      <c r="AB1947" t="str">
        <f>IFERROR(IF(MATCH($AA1943,$O:$O,0)&gt;0,CONCATENATE("descripcion_larga: '",INDEX($R:$R,MATCH($AA1943,$O:$O,0)),"',"),0),"")</f>
        <v/>
      </c>
    </row>
    <row r="1948" spans="26:28" x14ac:dyDescent="0.25">
      <c r="Z1948">
        <v>1946</v>
      </c>
      <c r="AA1948" t="str">
        <f t="shared" si="254"/>
        <v/>
      </c>
      <c r="AB1948" t="str">
        <f>IFERROR(IF(MATCH($AA1943,$O:$O,0)&gt;0,CONCATENATE("id_categoria: '",INDEX($U:$U,MATCH($AA1943,$O:$O,0)),"',"),0),"")</f>
        <v/>
      </c>
    </row>
    <row r="1949" spans="26:28" x14ac:dyDescent="0.25">
      <c r="Z1949">
        <v>1947</v>
      </c>
      <c r="AA1949" t="str">
        <f t="shared" si="254"/>
        <v/>
      </c>
      <c r="AB1949" t="str">
        <f>IFERROR(IF(MATCH($AA1943,$O:$O,0)&gt;0,CONCATENATE("id_subcategoria: '",INDEX($V:$V,MATCH($AA1943,$O:$O,0)),"',"),0),"")</f>
        <v/>
      </c>
    </row>
    <row r="1950" spans="26:28" x14ac:dyDescent="0.25">
      <c r="Z1950">
        <v>1948</v>
      </c>
      <c r="AA1950" t="str">
        <f t="shared" si="254"/>
        <v/>
      </c>
      <c r="AB1950" t="str">
        <f>IFERROR(IF(MATCH($AA1943,$O:$O,0)&gt;0,CONCATENATE("precio: ",INDEX($W:$W,MATCH($AA1943,$O:$O,0)),","),0),"")</f>
        <v/>
      </c>
    </row>
    <row r="1951" spans="26:28" x14ac:dyDescent="0.25">
      <c r="Z1951">
        <v>1949</v>
      </c>
      <c r="AA1951" t="str">
        <f t="shared" si="254"/>
        <v/>
      </c>
      <c r="AB1951" t="str">
        <f>IFERROR(IF(MATCH($AA1943,$O:$O,0)&gt;0,CONCATENATE("disponible: ",INDEX($X:$X,MATCH($AA1943,$O:$O,0)),","),0),"")</f>
        <v/>
      </c>
    </row>
    <row r="1952" spans="26:28" x14ac:dyDescent="0.25">
      <c r="Z1952">
        <v>1950</v>
      </c>
      <c r="AA1952" t="str">
        <f t="shared" si="254"/>
        <v/>
      </c>
      <c r="AB1952" t="str">
        <f>IFERROR(IF(MATCH($AA1943,$O:$O,0)&gt;0,"},",0),"")</f>
        <v/>
      </c>
    </row>
    <row r="1953" spans="26:28" x14ac:dyDescent="0.25">
      <c r="Z1953">
        <v>1951</v>
      </c>
      <c r="AA1953">
        <f t="shared" si="254"/>
        <v>196</v>
      </c>
      <c r="AB1953" t="str">
        <f>IFERROR(IF(MATCH($AA1953,$O:$O,0)&gt;0,"{",0),"")</f>
        <v/>
      </c>
    </row>
    <row r="1954" spans="26:28" x14ac:dyDescent="0.25">
      <c r="Z1954">
        <v>1952</v>
      </c>
      <c r="AA1954" t="str">
        <f t="shared" si="254"/>
        <v/>
      </c>
      <c r="AB1954" t="str">
        <f>IFERROR(IF(MATCH($AA1953,$O:$O,0)&gt;0,CONCATENATE("id_articulo: ",$AA1953,","),0),"")</f>
        <v/>
      </c>
    </row>
    <row r="1955" spans="26:28" x14ac:dyDescent="0.25">
      <c r="Z1955">
        <v>1953</v>
      </c>
      <c r="AA1955" t="str">
        <f t="shared" si="254"/>
        <v/>
      </c>
      <c r="AB1955" t="str">
        <f>IFERROR(IF(MATCH($AA1953,$O:$O,0)&gt;0,CONCATENATE("nombre: '",INDEX($P:$P,MATCH($AA1953,$O:$O,0)),"',"),0),"")</f>
        <v/>
      </c>
    </row>
    <row r="1956" spans="26:28" x14ac:dyDescent="0.25">
      <c r="Z1956">
        <v>1954</v>
      </c>
      <c r="AA1956" t="str">
        <f t="shared" si="254"/>
        <v/>
      </c>
      <c r="AB1956" t="str">
        <f>IFERROR(IF(MATCH($AA1953,$O:$O,0)&gt;0,CONCATENATE("descripcion: '",INDEX($Q:$Q,MATCH($AA1953,$O:$O,0)),"',"),0),"")</f>
        <v/>
      </c>
    </row>
    <row r="1957" spans="26:28" x14ac:dyDescent="0.25">
      <c r="Z1957">
        <v>1955</v>
      </c>
      <c r="AA1957" t="str">
        <f t="shared" si="254"/>
        <v/>
      </c>
      <c r="AB1957" t="str">
        <f>IFERROR(IF(MATCH($AA1953,$O:$O,0)&gt;0,CONCATENATE("descripcion_larga: '",INDEX($R:$R,MATCH($AA1953,$O:$O,0)),"',"),0),"")</f>
        <v/>
      </c>
    </row>
    <row r="1958" spans="26:28" x14ac:dyDescent="0.25">
      <c r="Z1958">
        <v>1956</v>
      </c>
      <c r="AA1958" t="str">
        <f t="shared" si="254"/>
        <v/>
      </c>
      <c r="AB1958" t="str">
        <f>IFERROR(IF(MATCH($AA1953,$O:$O,0)&gt;0,CONCATENATE("id_categoria: '",INDEX($U:$U,MATCH($AA1953,$O:$O,0)),"',"),0),"")</f>
        <v/>
      </c>
    </row>
    <row r="1959" spans="26:28" x14ac:dyDescent="0.25">
      <c r="Z1959">
        <v>1957</v>
      </c>
      <c r="AA1959" t="str">
        <f t="shared" si="254"/>
        <v/>
      </c>
      <c r="AB1959" t="str">
        <f>IFERROR(IF(MATCH($AA1953,$O:$O,0)&gt;0,CONCATENATE("id_subcategoria: '",INDEX($V:$V,MATCH($AA1953,$O:$O,0)),"',"),0),"")</f>
        <v/>
      </c>
    </row>
    <row r="1960" spans="26:28" x14ac:dyDescent="0.25">
      <c r="Z1960">
        <v>1958</v>
      </c>
      <c r="AA1960" t="str">
        <f t="shared" si="254"/>
        <v/>
      </c>
      <c r="AB1960" t="str">
        <f>IFERROR(IF(MATCH($AA1953,$O:$O,0)&gt;0,CONCATENATE("precio: ",INDEX($W:$W,MATCH($AA1953,$O:$O,0)),","),0),"")</f>
        <v/>
      </c>
    </row>
    <row r="1961" spans="26:28" x14ac:dyDescent="0.25">
      <c r="Z1961">
        <v>1959</v>
      </c>
      <c r="AA1961" t="str">
        <f t="shared" si="254"/>
        <v/>
      </c>
      <c r="AB1961" t="str">
        <f>IFERROR(IF(MATCH($AA1953,$O:$O,0)&gt;0,CONCATENATE("disponible: ",INDEX($X:$X,MATCH($AA1953,$O:$O,0)),","),0),"")</f>
        <v/>
      </c>
    </row>
    <row r="1962" spans="26:28" x14ac:dyDescent="0.25">
      <c r="Z1962">
        <v>1960</v>
      </c>
      <c r="AA1962" t="str">
        <f t="shared" si="254"/>
        <v/>
      </c>
      <c r="AB1962" t="str">
        <f>IFERROR(IF(MATCH($AA1953,$O:$O,0)&gt;0,"},",0),"")</f>
        <v/>
      </c>
    </row>
    <row r="1963" spans="26:28" x14ac:dyDescent="0.25">
      <c r="Z1963">
        <v>1961</v>
      </c>
      <c r="AA1963">
        <f t="shared" si="254"/>
        <v>197</v>
      </c>
      <c r="AB1963" t="str">
        <f>IFERROR(IF(MATCH($AA1963,$O:$O,0)&gt;0,"{",0),"")</f>
        <v/>
      </c>
    </row>
    <row r="1964" spans="26:28" x14ac:dyDescent="0.25">
      <c r="Z1964">
        <v>1962</v>
      </c>
      <c r="AA1964" t="str">
        <f t="shared" si="254"/>
        <v/>
      </c>
      <c r="AB1964" t="str">
        <f>IFERROR(IF(MATCH($AA1963,$O:$O,0)&gt;0,CONCATENATE("id_articulo: ",$AA1963,","),0),"")</f>
        <v/>
      </c>
    </row>
    <row r="1965" spans="26:28" x14ac:dyDescent="0.25">
      <c r="Z1965">
        <v>1963</v>
      </c>
      <c r="AA1965" t="str">
        <f t="shared" si="254"/>
        <v/>
      </c>
      <c r="AB1965" t="str">
        <f>IFERROR(IF(MATCH($AA1963,$O:$O,0)&gt;0,CONCATENATE("nombre: '",INDEX($P:$P,MATCH($AA1963,$O:$O,0)),"',"),0),"")</f>
        <v/>
      </c>
    </row>
    <row r="1966" spans="26:28" x14ac:dyDescent="0.25">
      <c r="Z1966">
        <v>1964</v>
      </c>
      <c r="AA1966" t="str">
        <f t="shared" si="254"/>
        <v/>
      </c>
      <c r="AB1966" t="str">
        <f>IFERROR(IF(MATCH($AA1963,$O:$O,0)&gt;0,CONCATENATE("descripcion: '",INDEX($Q:$Q,MATCH($AA1963,$O:$O,0)),"',"),0),"")</f>
        <v/>
      </c>
    </row>
    <row r="1967" spans="26:28" x14ac:dyDescent="0.25">
      <c r="Z1967">
        <v>1965</v>
      </c>
      <c r="AA1967" t="str">
        <f t="shared" si="254"/>
        <v/>
      </c>
      <c r="AB1967" t="str">
        <f>IFERROR(IF(MATCH($AA1963,$O:$O,0)&gt;0,CONCATENATE("descripcion_larga: '",INDEX($R:$R,MATCH($AA1963,$O:$O,0)),"',"),0),"")</f>
        <v/>
      </c>
    </row>
    <row r="1968" spans="26:28" x14ac:dyDescent="0.25">
      <c r="Z1968">
        <v>1966</v>
      </c>
      <c r="AA1968" t="str">
        <f t="shared" si="254"/>
        <v/>
      </c>
      <c r="AB1968" t="str">
        <f>IFERROR(IF(MATCH($AA1963,$O:$O,0)&gt;0,CONCATENATE("id_categoria: '",INDEX($U:$U,MATCH($AA1963,$O:$O,0)),"',"),0),"")</f>
        <v/>
      </c>
    </row>
    <row r="1969" spans="26:28" x14ac:dyDescent="0.25">
      <c r="Z1969">
        <v>1967</v>
      </c>
      <c r="AA1969" t="str">
        <f t="shared" si="254"/>
        <v/>
      </c>
      <c r="AB1969" t="str">
        <f>IFERROR(IF(MATCH($AA1963,$O:$O,0)&gt;0,CONCATENATE("id_subcategoria: '",INDEX($V:$V,MATCH($AA1963,$O:$O,0)),"',"),0),"")</f>
        <v/>
      </c>
    </row>
    <row r="1970" spans="26:28" x14ac:dyDescent="0.25">
      <c r="Z1970">
        <v>1968</v>
      </c>
      <c r="AA1970" t="str">
        <f t="shared" si="254"/>
        <v/>
      </c>
      <c r="AB1970" t="str">
        <f>IFERROR(IF(MATCH($AA1963,$O:$O,0)&gt;0,CONCATENATE("precio: ",INDEX($W:$W,MATCH($AA1963,$O:$O,0)),","),0),"")</f>
        <v/>
      </c>
    </row>
    <row r="1971" spans="26:28" x14ac:dyDescent="0.25">
      <c r="Z1971">
        <v>1969</v>
      </c>
      <c r="AA1971" t="str">
        <f t="shared" si="254"/>
        <v/>
      </c>
      <c r="AB1971" t="str">
        <f>IFERROR(IF(MATCH($AA1963,$O:$O,0)&gt;0,CONCATENATE("disponible: ",INDEX($X:$X,MATCH($AA1963,$O:$O,0)),","),0),"")</f>
        <v/>
      </c>
    </row>
    <row r="1972" spans="26:28" x14ac:dyDescent="0.25">
      <c r="Z1972">
        <v>1970</v>
      </c>
      <c r="AA1972" t="str">
        <f t="shared" si="254"/>
        <v/>
      </c>
      <c r="AB1972" t="str">
        <f>IFERROR(IF(MATCH($AA1963,$O:$O,0)&gt;0,"},",0),"")</f>
        <v/>
      </c>
    </row>
    <row r="1973" spans="26:28" x14ac:dyDescent="0.25">
      <c r="Z1973">
        <v>1971</v>
      </c>
      <c r="AA1973">
        <f t="shared" si="254"/>
        <v>198</v>
      </c>
      <c r="AB1973" t="str">
        <f>IFERROR(IF(MATCH($AA1973,$O:$O,0)&gt;0,"{",0),"")</f>
        <v/>
      </c>
    </row>
    <row r="1974" spans="26:28" x14ac:dyDescent="0.25">
      <c r="Z1974">
        <v>1972</v>
      </c>
      <c r="AA1974" t="str">
        <f t="shared" si="254"/>
        <v/>
      </c>
      <c r="AB1974" t="str">
        <f>IFERROR(IF(MATCH($AA1973,$O:$O,0)&gt;0,CONCATENATE("id_articulo: ",$AA1973,","),0),"")</f>
        <v/>
      </c>
    </row>
    <row r="1975" spans="26:28" x14ac:dyDescent="0.25">
      <c r="Z1975">
        <v>1973</v>
      </c>
      <c r="AA1975" t="str">
        <f t="shared" si="254"/>
        <v/>
      </c>
      <c r="AB1975" t="str">
        <f>IFERROR(IF(MATCH($AA1973,$O:$O,0)&gt;0,CONCATENATE("nombre: '",INDEX($P:$P,MATCH($AA1973,$O:$O,0)),"',"),0),"")</f>
        <v/>
      </c>
    </row>
    <row r="1976" spans="26:28" x14ac:dyDescent="0.25">
      <c r="Z1976">
        <v>1974</v>
      </c>
      <c r="AA1976" t="str">
        <f t="shared" si="254"/>
        <v/>
      </c>
      <c r="AB1976" t="str">
        <f>IFERROR(IF(MATCH($AA1973,$O:$O,0)&gt;0,CONCATENATE("descripcion: '",INDEX($Q:$Q,MATCH($AA1973,$O:$O,0)),"',"),0),"")</f>
        <v/>
      </c>
    </row>
    <row r="1977" spans="26:28" x14ac:dyDescent="0.25">
      <c r="Z1977">
        <v>1975</v>
      </c>
      <c r="AA1977" t="str">
        <f t="shared" si="254"/>
        <v/>
      </c>
      <c r="AB1977" t="str">
        <f>IFERROR(IF(MATCH($AA1973,$O:$O,0)&gt;0,CONCATENATE("descripcion_larga: '",INDEX($R:$R,MATCH($AA1973,$O:$O,0)),"',"),0),"")</f>
        <v/>
      </c>
    </row>
    <row r="1978" spans="26:28" x14ac:dyDescent="0.25">
      <c r="Z1978">
        <v>1976</v>
      </c>
      <c r="AA1978" t="str">
        <f t="shared" si="254"/>
        <v/>
      </c>
      <c r="AB1978" t="str">
        <f>IFERROR(IF(MATCH($AA1973,$O:$O,0)&gt;0,CONCATENATE("id_categoria: '",INDEX($U:$U,MATCH($AA1973,$O:$O,0)),"',"),0),"")</f>
        <v/>
      </c>
    </row>
    <row r="1979" spans="26:28" x14ac:dyDescent="0.25">
      <c r="Z1979">
        <v>1977</v>
      </c>
      <c r="AA1979" t="str">
        <f t="shared" si="254"/>
        <v/>
      </c>
      <c r="AB1979" t="str">
        <f>IFERROR(IF(MATCH($AA1973,$O:$O,0)&gt;0,CONCATENATE("id_subcategoria: '",INDEX($V:$V,MATCH($AA1973,$O:$O,0)),"',"),0),"")</f>
        <v/>
      </c>
    </row>
    <row r="1980" spans="26:28" x14ac:dyDescent="0.25">
      <c r="Z1980">
        <v>1978</v>
      </c>
      <c r="AA1980" t="str">
        <f t="shared" si="254"/>
        <v/>
      </c>
      <c r="AB1980" t="str">
        <f>IFERROR(IF(MATCH($AA1973,$O:$O,0)&gt;0,CONCATENATE("precio: ",INDEX($W:$W,MATCH($AA1973,$O:$O,0)),","),0),"")</f>
        <v/>
      </c>
    </row>
    <row r="1981" spans="26:28" x14ac:dyDescent="0.25">
      <c r="Z1981">
        <v>1979</v>
      </c>
      <c r="AA1981" t="str">
        <f t="shared" si="254"/>
        <v/>
      </c>
      <c r="AB1981" t="str">
        <f>IFERROR(IF(MATCH($AA1973,$O:$O,0)&gt;0,CONCATENATE("disponible: ",INDEX($X:$X,MATCH($AA1973,$O:$O,0)),","),0),"")</f>
        <v/>
      </c>
    </row>
    <row r="1982" spans="26:28" x14ac:dyDescent="0.25">
      <c r="Z1982">
        <v>1980</v>
      </c>
      <c r="AA1982" t="str">
        <f t="shared" si="254"/>
        <v/>
      </c>
      <c r="AB1982" t="str">
        <f>IFERROR(IF(MATCH($AA1973,$O:$O,0)&gt;0,"},",0),"")</f>
        <v/>
      </c>
    </row>
    <row r="1983" spans="26:28" x14ac:dyDescent="0.25">
      <c r="Z1983">
        <v>1981</v>
      </c>
      <c r="AA1983">
        <f t="shared" si="254"/>
        <v>199</v>
      </c>
      <c r="AB1983" t="str">
        <f>IFERROR(IF(MATCH($AA1983,$O:$O,0)&gt;0,"{",0),"")</f>
        <v/>
      </c>
    </row>
    <row r="1984" spans="26:28" x14ac:dyDescent="0.25">
      <c r="Z1984">
        <v>1982</v>
      </c>
      <c r="AA1984" t="str">
        <f t="shared" si="254"/>
        <v/>
      </c>
      <c r="AB1984" t="str">
        <f>IFERROR(IF(MATCH($AA1983,$O:$O,0)&gt;0,CONCATENATE("id_articulo: ",$AA1983,","),0),"")</f>
        <v/>
      </c>
    </row>
    <row r="1985" spans="26:28" x14ac:dyDescent="0.25">
      <c r="Z1985">
        <v>1983</v>
      </c>
      <c r="AA1985" t="str">
        <f t="shared" si="254"/>
        <v/>
      </c>
      <c r="AB1985" t="str">
        <f>IFERROR(IF(MATCH($AA1983,$O:$O,0)&gt;0,CONCATENATE("nombre: '",INDEX($P:$P,MATCH($AA1983,$O:$O,0)),"',"),0),"")</f>
        <v/>
      </c>
    </row>
    <row r="1986" spans="26:28" x14ac:dyDescent="0.25">
      <c r="Z1986">
        <v>1984</v>
      </c>
      <c r="AA1986" t="str">
        <f t="shared" si="254"/>
        <v/>
      </c>
      <c r="AB1986" t="str">
        <f>IFERROR(IF(MATCH($AA1983,$O:$O,0)&gt;0,CONCATENATE("descripcion: '",INDEX($Q:$Q,MATCH($AA1983,$O:$O,0)),"',"),0),"")</f>
        <v/>
      </c>
    </row>
    <row r="1987" spans="26:28" x14ac:dyDescent="0.25">
      <c r="Z1987">
        <v>1985</v>
      </c>
      <c r="AA1987" t="str">
        <f t="shared" si="254"/>
        <v/>
      </c>
      <c r="AB1987" t="str">
        <f>IFERROR(IF(MATCH($AA1983,$O:$O,0)&gt;0,CONCATENATE("descripcion_larga: '",INDEX($R:$R,MATCH($AA1983,$O:$O,0)),"',"),0),"")</f>
        <v/>
      </c>
    </row>
    <row r="1988" spans="26:28" x14ac:dyDescent="0.25">
      <c r="Z1988">
        <v>1986</v>
      </c>
      <c r="AA1988" t="str">
        <f t="shared" si="254"/>
        <v/>
      </c>
      <c r="AB1988" t="str">
        <f>IFERROR(IF(MATCH($AA1983,$O:$O,0)&gt;0,CONCATENATE("id_categoria: '",INDEX($U:$U,MATCH($AA1983,$O:$O,0)),"',"),0),"")</f>
        <v/>
      </c>
    </row>
    <row r="1989" spans="26:28" x14ac:dyDescent="0.25">
      <c r="Z1989">
        <v>1987</v>
      </c>
      <c r="AA1989" t="str">
        <f t="shared" ref="AA1989:AA2000" si="255">IF(Z1988/10=INT(Z1988/10),Z1988/10+1,"")</f>
        <v/>
      </c>
      <c r="AB1989" t="str">
        <f>IFERROR(IF(MATCH($AA1983,$O:$O,0)&gt;0,CONCATENATE("id_subcategoria: '",INDEX($V:$V,MATCH($AA1983,$O:$O,0)),"',"),0),"")</f>
        <v/>
      </c>
    </row>
    <row r="1990" spans="26:28" x14ac:dyDescent="0.25">
      <c r="Z1990">
        <v>1988</v>
      </c>
      <c r="AA1990" t="str">
        <f t="shared" si="255"/>
        <v/>
      </c>
      <c r="AB1990" t="str">
        <f>IFERROR(IF(MATCH($AA1983,$O:$O,0)&gt;0,CONCATENATE("precio: ",INDEX($W:$W,MATCH($AA1983,$O:$O,0)),","),0),"")</f>
        <v/>
      </c>
    </row>
    <row r="1991" spans="26:28" x14ac:dyDescent="0.25">
      <c r="Z1991">
        <v>1989</v>
      </c>
      <c r="AA1991" t="str">
        <f t="shared" si="255"/>
        <v/>
      </c>
      <c r="AB1991" t="str">
        <f>IFERROR(IF(MATCH($AA1983,$O:$O,0)&gt;0,CONCATENATE("disponible: ",INDEX($X:$X,MATCH($AA1983,$O:$O,0)),","),0),"")</f>
        <v/>
      </c>
    </row>
    <row r="1992" spans="26:28" x14ac:dyDescent="0.25">
      <c r="Z1992">
        <v>1990</v>
      </c>
      <c r="AA1992" t="str">
        <f t="shared" si="255"/>
        <v/>
      </c>
      <c r="AB1992" t="str">
        <f>IFERROR(IF(MATCH($AA1983,$O:$O,0)&gt;0,"},",0),"")</f>
        <v/>
      </c>
    </row>
    <row r="1993" spans="26:28" x14ac:dyDescent="0.25">
      <c r="Z1993">
        <v>1991</v>
      </c>
      <c r="AA1993">
        <f t="shared" si="255"/>
        <v>200</v>
      </c>
      <c r="AB1993" t="str">
        <f>IFERROR(IF(MATCH($AA1993,$O:$O,0)&gt;0,"{",0),"")</f>
        <v/>
      </c>
    </row>
    <row r="1994" spans="26:28" x14ac:dyDescent="0.25">
      <c r="Z1994">
        <v>1992</v>
      </c>
      <c r="AA1994" t="str">
        <f t="shared" si="255"/>
        <v/>
      </c>
      <c r="AB1994" t="str">
        <f>IFERROR(IF(MATCH($AA1993,$O:$O,0)&gt;0,CONCATENATE("id_articulo: ",$AA1993,","),0),"")</f>
        <v/>
      </c>
    </row>
    <row r="1995" spans="26:28" x14ac:dyDescent="0.25">
      <c r="Z1995">
        <v>1993</v>
      </c>
      <c r="AA1995" t="str">
        <f t="shared" si="255"/>
        <v/>
      </c>
      <c r="AB1995" t="str">
        <f>IFERROR(IF(MATCH($AA1993,$O:$O,0)&gt;0,CONCATENATE("nombre: '",INDEX($P:$P,MATCH($AA1993,$O:$O,0)),"',"),0),"")</f>
        <v/>
      </c>
    </row>
    <row r="1996" spans="26:28" x14ac:dyDescent="0.25">
      <c r="Z1996">
        <v>1994</v>
      </c>
      <c r="AA1996" t="str">
        <f t="shared" si="255"/>
        <v/>
      </c>
      <c r="AB1996" t="str">
        <f>IFERROR(IF(MATCH($AA1993,$O:$O,0)&gt;0,CONCATENATE("descripcion: '",INDEX($Q:$Q,MATCH($AA1993,$O:$O,0)),"',"),0),"")</f>
        <v/>
      </c>
    </row>
    <row r="1997" spans="26:28" x14ac:dyDescent="0.25">
      <c r="Z1997">
        <v>1995</v>
      </c>
      <c r="AA1997" t="str">
        <f t="shared" si="255"/>
        <v/>
      </c>
      <c r="AB1997" t="str">
        <f>IFERROR(IF(MATCH($AA1993,$O:$O,0)&gt;0,CONCATENATE("descripcion_larga: '",INDEX($R:$R,MATCH($AA1993,$O:$O,0)),"',"),0),"")</f>
        <v/>
      </c>
    </row>
    <row r="1998" spans="26:28" x14ac:dyDescent="0.25">
      <c r="Z1998">
        <v>1996</v>
      </c>
      <c r="AA1998" t="str">
        <f t="shared" si="255"/>
        <v/>
      </c>
      <c r="AB1998" t="str">
        <f>IFERROR(IF(MATCH($AA1993,$O:$O,0)&gt;0,CONCATENATE("id_categoria: '",INDEX($U:$U,MATCH($AA1993,$O:$O,0)),"',"),0),"")</f>
        <v/>
      </c>
    </row>
    <row r="1999" spans="26:28" x14ac:dyDescent="0.25">
      <c r="Z1999">
        <v>1997</v>
      </c>
      <c r="AA1999" t="str">
        <f t="shared" si="255"/>
        <v/>
      </c>
      <c r="AB1999" t="str">
        <f>IFERROR(IF(MATCH($AA1993,$O:$O,0)&gt;0,CONCATENATE("id_subcategoria: '",INDEX($V:$V,MATCH($AA1993,$O:$O,0)),"',"),0),"")</f>
        <v/>
      </c>
    </row>
    <row r="2000" spans="26:28" x14ac:dyDescent="0.25">
      <c r="Z2000">
        <v>1998</v>
      </c>
      <c r="AA2000" t="str">
        <f t="shared" si="255"/>
        <v/>
      </c>
      <c r="AB2000" t="str">
        <f>IFERROR(IF(MATCH($AA1993,$O:$O,0)&gt;0,CONCATENATE("precio: ",INDEX($W:$W,MATCH($AA1993,$O:$O,0)),","),0),"")</f>
        <v/>
      </c>
    </row>
    <row r="2001" spans="28:28" x14ac:dyDescent="0.25">
      <c r="AB2001" t="str">
        <f>IFERROR(IF(MATCH($AA1993,$O:$O,0)&gt;0,CONCATENATE("disponible: ",INDEX($X:$X,MATCH($AA1993,$O:$O,0)),","),0),"")</f>
        <v/>
      </c>
    </row>
    <row r="2002" spans="28:28" x14ac:dyDescent="0.25">
      <c r="AB2002" t="str">
        <f>IFERROR(IF(MATCH($AA1993,$O:$O,0)&gt;0,"},",0),"")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81" zoomScaleNormal="145" workbookViewId="0">
      <pane ySplit="1" topLeftCell="A2" activePane="bottomLeft" state="frozen"/>
      <selection pane="bottomLeft" activeCell="F198" sqref="F2:F198"/>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IF(C33="","",INDEX(ARTICULOS!$O:$O,MATCH($C33,ARTICULOS!$P:$P,0)))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IF(C34="","",INDEX(ARTICULOS!$O:$O,MATCH($C34,ARTICULOS!$P:$P,0)))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IF(C35="","",INDEX(ARTICULOS!$O:$O,MATCH($C35,ARTICULOS!$P:$P,0)))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IF(C36="","",INDEX(ARTICULOS!$O:$O,MATCH($C36,ARTICULOS!$P:$P,0)))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IF(C37="","",INDEX(ARTICULOS!$O:$O,MATCH($C37,ARTICULOS!$P:$P,0)))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IF(C38="","",INDEX(ARTICULOS!$O:$O,MATCH($C38,ARTICULOS!$P:$P,0)))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IF(C39="","",INDEX(ARTICULOS!$O:$O,MATCH($C39,ARTICULOS!$P:$P,0)))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IF(C40="","",INDEX(ARTICULOS!$O:$O,MATCH($C40,ARTICULOS!$P:$P,0)))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IF(C41="","",INDEX(ARTICULOS!$O:$O,MATCH($C41,ARTICULOS!$P:$P,0)))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IF(C42="","",INDEX(ARTICULOS!$O:$O,MATCH($C42,ARTICULOS!$P:$P,0)))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IF(C43="","",INDEX(ARTICULOS!$O:$O,MATCH($C43,ARTICULOS!$P:$P,0)))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IF(C44="","",INDEX(ARTICULOS!$O:$O,MATCH($C44,ARTICULOS!$P:$P,0)))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IF(C45="","",INDEX(ARTICULOS!$O:$O,MATCH($C45,ARTICULOS!$P:$P,0)))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IF(C46="","",INDEX(ARTICULOS!$O:$O,MATCH($C46,ARTICULOS!$P:$P,0)))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IF(C47="","",INDEX(ARTICULOS!$O:$O,MATCH($C47,ARTICULOS!$P:$P,0)))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IF(C48="","",INDEX(ARTICULOS!$O:$O,MATCH($C48,ARTICULOS!$P:$P,0)))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IF(C49="","",INDEX(ARTICULOS!$O:$O,MATCH($C49,ARTICULOS!$P:$P,0)))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IF(C50="","",INDEX(ARTICULOS!$O:$O,MATCH($C50,ARTICULOS!$P:$P,0)))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IF(C51="","",INDEX(ARTICULOS!$O:$O,MATCH($C51,ARTICULOS!$P:$P,0)))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IF(C52="","",INDEX(ARTICULOS!$O:$O,MATCH($C52,ARTICULOS!$P:$P,0)))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IF(C53="","",INDEX(ARTICULOS!$O:$O,MATCH($C53,ARTICULOS!$P:$P,0)))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IF(C54="","",INDEX(ARTICULOS!$O:$O,MATCH($C54,ARTICULOS!$P:$P,0)))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IF(C55="","",INDEX(ARTICULOS!$O:$O,MATCH($C55,ARTICULOS!$P:$P,0)))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IF(C56="","",INDEX(ARTICULOS!$O:$O,MATCH($C56,ARTICULOS!$P:$P,0)))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IF(C57="","",INDEX(ARTICULOS!$O:$O,MATCH($C57,ARTICULOS!$P:$P,0)))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IF(C58="","",INDEX(ARTICULOS!$O:$O,MATCH($C58,ARTICULOS!$P:$P,0)))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IF(C59="","",INDEX(ARTICULOS!$O:$O,MATCH($C59,ARTICULOS!$P:$P,0)))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IF(C60="","",INDEX(ARTICULOS!$O:$O,MATCH($C60,ARTICULOS!$P:$P,0)))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IF(C61="","",INDEX(ARTICULOS!$O:$O,MATCH($C61,ARTICULOS!$P:$P,0)))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IF(C62="","",INDEX(ARTICULOS!$O:$O,MATCH($C62,ARTICULOS!$P:$P,0)))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IF(C63="","",INDEX(ARTICULOS!$O:$O,MATCH($C63,ARTICULOS!$P:$P,0)))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IF(C64="","",INDEX(ARTICULOS!$O:$O,MATCH($C64,ARTICULOS!$P:$P,0)))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IF(C65="","",INDEX(ARTICULOS!$O:$O,MATCH($C65,ARTICULOS!$P:$P,0)))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IF(C66="","",INDEX(ARTICULOS!$O:$O,MATCH($C66,ARTICULOS!$P:$P,0)))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IF(C67="","",INDEX(ARTICULOS!$O:$O,MATCH($C67,ARTICULOS!$P:$P,0)))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IF(C68="","",INDEX(ARTICULOS!$O:$O,MATCH($C68,ARTICULOS!$P:$P,0)))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IF(C69="","",INDEX(ARTICULOS!$O:$O,MATCH($C69,ARTICULOS!$P:$P,0)))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IF(C70="","",INDEX(ARTICULOS!$O:$O,MATCH($C70,ARTICULOS!$P:$P,0)))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IF(C71="","",INDEX(ARTICULOS!$O:$O,MATCH($C71,ARTICULOS!$P:$P,0)))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IF(C72="","",INDEX(ARTICULOS!$O:$O,MATCH($C72,ARTICULOS!$P:$P,0)))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IF(C73="","",INDEX(ARTICULOS!$O:$O,MATCH($C73,ARTICULOS!$P:$P,0)))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IF(C74="","",INDEX(ARTICULOS!$O:$O,MATCH($C74,ARTICULOS!$P:$P,0)))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IF(C75="","",INDEX(ARTICULOS!$O:$O,MATCH($C75,ARTICULOS!$P:$P,0)))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IF(C76="","",INDEX(ARTICULOS!$O:$O,MATCH($C76,ARTICULOS!$P:$P,0)))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IF(C77="","",INDEX(ARTICULOS!$O:$O,MATCH($C77,ARTICULOS!$P:$P,0)))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IF(C78="","",INDEX(ARTICULOS!$O:$O,MATCH($C78,ARTICULOS!$P:$P,0)))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IF(C79="","",INDEX(ARTICULOS!$O:$O,MATCH($C79,ARTICULOS!$P:$P,0)))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IF(C80="","",INDEX(ARTICULOS!$O:$O,MATCH($C80,ARTICULOS!$P:$P,0)))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IF(C81="","",INDEX(ARTICULOS!$O:$O,MATCH($C81,ARTICULOS!$P:$P,0)))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IF(C82="","",INDEX(ARTICULOS!$O:$O,MATCH($C82,ARTICULOS!$P:$P,0)))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IF(C83="","",INDEX(ARTICULOS!$O:$O,MATCH($C83,ARTICULOS!$P:$P,0)))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IF(C84="","",INDEX(ARTICULOS!$O:$O,MATCH($C84,ARTICULOS!$P:$P,0)))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IF(C85="","",INDEX(ARTICULOS!$O:$O,MATCH($C85,ARTICULOS!$P:$P,0)))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IF(C86="","",INDEX(ARTICULOS!$O:$O,MATCH($C86,ARTICULOS!$P:$P,0)))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IF(C87="","",INDEX(ARTICULOS!$O:$O,MATCH($C87,ARTICULOS!$P:$P,0)))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IF(C88="","",INDEX(ARTICULOS!$O:$O,MATCH($C88,ARTICULOS!$P:$P,0)))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IF(C89="","",INDEX(ARTICULOS!$O:$O,MATCH($C89,ARTICULOS!$P:$P,0)))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IF(C90="","",INDEX(ARTICULOS!$O:$O,MATCH($C90,ARTICULOS!$P:$P,0)))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IF(C91="","",INDEX(ARTICULOS!$O:$O,MATCH($C91,ARTICULOS!$P:$P,0)))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IF(C92="","",INDEX(ARTICULOS!$O:$O,MATCH($C92,ARTICULOS!$P:$P,0)))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IF(C93="","",INDEX(ARTICULOS!$O:$O,MATCH($C93,ARTICULOS!$P:$P,0)))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IF(C94="","",INDEX(ARTICULOS!$O:$O,MATCH($C94,ARTICULOS!$P:$P,0)))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IF(C95="","",INDEX(ARTICULOS!$O:$O,MATCH($C95,ARTICULOS!$P:$P,0)))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IF(C96="","",INDEX(ARTICULOS!$O:$O,MATCH($C96,ARTICULOS!$P:$P,0)))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IF(C97="","",INDEX(ARTICULOS!$O:$O,MATCH($C97,ARTICULOS!$P:$P,0)))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IF(C98="","",INDEX(ARTICULOS!$O:$O,MATCH($C98,ARTICULOS!$P:$P,0)))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IF(C99="","",INDEX(ARTICULOS!$O:$O,MATCH($C99,ARTICULOS!$P:$P,0)))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IF(C100="","",INDEX(ARTICULOS!$O:$O,MATCH($C100,ARTICULOS!$P:$P,0)))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IF(C101="","",INDEX(ARTICULOS!$O:$O,MATCH($C101,ARTICULOS!$P:$P,0)))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IF(C102="","",INDEX(ARTICULOS!$O:$O,MATCH($C102,ARTICULOS!$P:$P,0)))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IF(C103="","",INDEX(ARTICULOS!$O:$O,MATCH($C103,ARTICULOS!$P:$P,0)))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IF(C104="","",INDEX(ARTICULOS!$O:$O,MATCH($C104,ARTICULOS!$P:$P,0)))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IF(C105="","",INDEX(ARTICULOS!$O:$O,MATCH($C105,ARTICULOS!$P:$P,0)))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IF(C106="","",INDEX(ARTICULOS!$O:$O,MATCH($C106,ARTICULOS!$P:$P,0)))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IF(C107="","",INDEX(ARTICULOS!$O:$O,MATCH($C107,ARTICULOS!$P:$P,0)))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IF(C108="","",INDEX(ARTICULOS!$O:$O,MATCH($C108,ARTICULOS!$P:$P,0)))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IF(C109="","",INDEX(ARTICULOS!$O:$O,MATCH($C109,ARTICULOS!$P:$P,0)))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IF(C110="","",INDEX(ARTICULOS!$O:$O,MATCH($C110,ARTICULOS!$P:$P,0)))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IF(C111="","",INDEX(ARTICULOS!$O:$O,MATCH($C111,ARTICULOS!$P:$P,0)))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IF(C112="","",INDEX(ARTICULOS!$O:$O,MATCH($C112,ARTICULOS!$P:$P,0)))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IF(C113="","",INDEX(ARTICULOS!$O:$O,MATCH($C113,ARTICULOS!$P:$P,0)))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IF(C114="","",INDEX(ARTICULOS!$O:$O,MATCH($C114,ARTICULOS!$P:$P,0)))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IF(C115="","",INDEX(ARTICULOS!$O:$O,MATCH($C115,ARTICULOS!$P:$P,0)))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IF(C116="","",INDEX(ARTICULOS!$O:$O,MATCH($C116,ARTICULOS!$P:$P,0)))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IF(C117="","",INDEX(ARTICULOS!$O:$O,MATCH($C117,ARTICULOS!$P:$P,0)))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IF(C118="","",INDEX(ARTICULOS!$O:$O,MATCH($C118,ARTICULOS!$P:$P,0)))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IF(C119="","",INDEX(ARTICULOS!$O:$O,MATCH($C119,ARTICULOS!$P:$P,0)))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IF(C120="","",INDEX(ARTICULOS!$O:$O,MATCH($C120,ARTICULOS!$P:$P,0)))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IF(C121="","",INDEX(ARTICULOS!$O:$O,MATCH($C121,ARTICULOS!$P:$P,0)))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IF(C122="","",INDEX(ARTICULOS!$O:$O,MATCH($C122,ARTICULOS!$P:$P,0)))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IF(C123="","",INDEX(ARTICULOS!$O:$O,MATCH($C123,ARTICULOS!$P:$P,0)))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IF(C124="","",INDEX(ARTICULOS!$O:$O,MATCH($C124,ARTICULOS!$P:$P,0)))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IF(C125="","",INDEX(ARTICULOS!$O:$O,MATCH($C125,ARTICULOS!$P:$P,0)))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IF(C126="","",INDEX(ARTICULOS!$O:$O,MATCH($C126,ARTICULOS!$P:$P,0)))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IF(C127="","",INDEX(ARTICULOS!$O:$O,MATCH($C127,ARTICULOS!$P:$P,0)))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IF(C128="","",INDEX(ARTICULOS!$O:$O,MATCH($C128,ARTICULOS!$P:$P,0)))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IF(C129="","",INDEX(ARTICULOS!$O:$O,MATCH($C129,ARTICULOS!$P:$P,0)))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IF(C130="","",INDEX(ARTICULOS!$O:$O,MATCH($C130,ARTICULOS!$P:$P,0)))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IF(C131="","",INDEX(ARTICULOS!$O:$O,MATCH($C131,ARTICULOS!$P:$P,0)))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IF(C132="","",INDEX(ARTICULOS!$O:$O,MATCH($C132,ARTICULOS!$P:$P,0)))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IF(C133="","",INDEX(ARTICULOS!$O:$O,MATCH($C133,ARTICULOS!$P:$P,0)))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IF(C134="","",INDEX(ARTICULOS!$O:$O,MATCH($C134,ARTICULOS!$P:$P,0)))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IF(C135="","",INDEX(ARTICULOS!$O:$O,MATCH($C135,ARTICULOS!$P:$P,0)))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IF(C136="","",INDEX(ARTICULOS!$O:$O,MATCH($C136,ARTICULOS!$P:$P,0)))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IF(C137="","",INDEX(ARTICULOS!$O:$O,MATCH($C137,ARTICULOS!$P:$P,0)))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IF(C138="","",INDEX(ARTICULOS!$O:$O,MATCH($C138,ARTICULOS!$P:$P,0)))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IF(C139="","",INDEX(ARTICULOS!$O:$O,MATCH($C139,ARTICULOS!$P:$P,0)))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IF(C140="","",INDEX(ARTICULOS!$O:$O,MATCH($C140,ARTICULOS!$P:$P,0)))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IF(C141="","",INDEX(ARTICULOS!$O:$O,MATCH($C141,ARTICULOS!$P:$P,0)))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IF(C142="","",INDEX(ARTICULOS!$O:$O,MATCH($C142,ARTICULOS!$P:$P,0)))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IF(C143="","",INDEX(ARTICULOS!$O:$O,MATCH($C143,ARTICULOS!$P:$P,0)))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IF(C144="","",INDEX(ARTICULOS!$O:$O,MATCH($C144,ARTICULOS!$P:$P,0)))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IF(C145="","",INDEX(ARTICULOS!$O:$O,MATCH($C145,ARTICULOS!$P:$P,0)))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IF(C146="","",INDEX(ARTICULOS!$O:$O,MATCH($C146,ARTICULOS!$P:$P,0)))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IF(C147="","",INDEX(ARTICULOS!$O:$O,MATCH($C147,ARTICULOS!$P:$P,0)))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IF(C148="","",INDEX(ARTICULOS!$O:$O,MATCH($C148,ARTICULOS!$P:$P,0)))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IF(C149="","",INDEX(ARTICULOS!$O:$O,MATCH($C149,ARTICULOS!$P:$P,0)))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IF(C150="","",INDEX(ARTICULOS!$O:$O,MATCH($C150,ARTICULOS!$P:$P,0)))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IF(C151="","",INDEX(ARTICULOS!$O:$O,MATCH($C151,ARTICULOS!$P:$P,0)))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IF(C152="","",INDEX(ARTICULOS!$O:$O,MATCH($C152,ARTICULOS!$P:$P,0)))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IF(C153="","",INDEX(ARTICULOS!$O:$O,MATCH($C153,ARTICULOS!$P:$P,0)))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IF(C154="","",INDEX(ARTICULOS!$O:$O,MATCH($C154,ARTICULOS!$P:$P,0)))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IF(C155="","",INDEX(ARTICULOS!$O:$O,MATCH($C155,ARTICULOS!$P:$P,0)))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IF(C156="","",INDEX(ARTICULOS!$O:$O,MATCH($C156,ARTICULOS!$P:$P,0)))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IF(C157="","",INDEX(ARTICULOS!$O:$O,MATCH($C157,ARTICULOS!$P:$P,0)))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IF(C158="","",INDEX(ARTICULOS!$O:$O,MATCH($C158,ARTICULOS!$P:$P,0)))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IF(C159="","",INDEX(ARTICULOS!$O:$O,MATCH($C159,ARTICULOS!$P:$P,0)))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535</v>
      </c>
      <c r="E160" s="3">
        <f>IF(C160="","",INDEX(ARTICULOS!$O:$O,MATCH($C160,ARTICULOS!$P:$P,0)))</f>
        <v>83</v>
      </c>
      <c r="F160" t="str">
        <f t="shared" si="2"/>
        <v>{ id_imagen: 159,id_articulo: 83,url: require('../images/articulos/061/1.jpg') },</v>
      </c>
    </row>
    <row r="161" spans="1:6" x14ac:dyDescent="0.25">
      <c r="A161" s="3">
        <f>IF(C161="","",MAX($A$1:A160)+1)</f>
        <v>160</v>
      </c>
      <c r="B161" s="3">
        <f>IFERROR(INDEX(ARTICULOS!$B:$B,MATCH(C161,ARTICULOS!$C:$C,0)),"")</f>
        <v>84</v>
      </c>
      <c r="C161" t="s">
        <v>487</v>
      </c>
      <c r="D161" t="s">
        <v>536</v>
      </c>
      <c r="E161" s="3">
        <f>IF(C161="","",INDEX(ARTICULOS!$O:$O,MATCH($C161,ARTICULOS!$P:$P,0)))</f>
        <v>84</v>
      </c>
      <c r="F161" t="str">
        <f t="shared" si="2"/>
        <v>{ id_imagen: 160,id_articulo: 84,url: require('../images/articulos/061/2.jpg') },</v>
      </c>
    </row>
    <row r="162" spans="1:6" x14ac:dyDescent="0.25">
      <c r="A162" s="3">
        <f>IF(C162="","",MAX($A$1:A161)+1)</f>
        <v>161</v>
      </c>
      <c r="B162" s="3">
        <f>IFERROR(INDEX(ARTICULOS!$B:$B,MATCH(C162,ARTICULOS!$C:$C,0)),"")</f>
        <v>85</v>
      </c>
      <c r="C162" t="s">
        <v>478</v>
      </c>
      <c r="D162" t="s">
        <v>540</v>
      </c>
      <c r="E162" s="3">
        <f>IF(C162="","",INDEX(ARTICULOS!$O:$O,MATCH($C162,ARTICULOS!$P:$P,0)))</f>
        <v>85</v>
      </c>
      <c r="F162" t="str">
        <f t="shared" si="2"/>
        <v>{ id_imagen: 161,id_articulo: 85,url: require('../images/articulos/061/6.jpg') },</v>
      </c>
    </row>
    <row r="163" spans="1:6" x14ac:dyDescent="0.25">
      <c r="A163" s="3">
        <f>IF(C163="","",MAX($A$1:A162)+1)</f>
        <v>162</v>
      </c>
      <c r="B163" s="3">
        <f>IFERROR(INDEX(ARTICULOS!$B:$B,MATCH(C163,ARTICULOS!$C:$C,0)),"")</f>
        <v>85</v>
      </c>
      <c r="C163" t="s">
        <v>478</v>
      </c>
      <c r="D163" t="s">
        <v>538</v>
      </c>
      <c r="E163" s="3">
        <f>IF(C163="","",INDEX(ARTICULOS!$O:$O,MATCH($C163,ARTICULOS!$P:$P,0)))</f>
        <v>85</v>
      </c>
      <c r="F163" t="str">
        <f t="shared" si="2"/>
        <v>{ id_imagen: 162,id_articulo: 85,url: require('../images/articulos/061/4.jpg') },</v>
      </c>
    </row>
    <row r="164" spans="1:6" x14ac:dyDescent="0.25">
      <c r="A164" s="3">
        <f>IF(C164="","",MAX($A$1:A163)+1)</f>
        <v>163</v>
      </c>
      <c r="B164" s="3">
        <f>IFERROR(INDEX(ARTICULOS!$B:$B,MATCH(C164,ARTICULOS!$C:$C,0)),"")</f>
        <v>86</v>
      </c>
      <c r="C164" t="s">
        <v>482</v>
      </c>
      <c r="D164" t="s">
        <v>539</v>
      </c>
      <c r="E164" s="3">
        <f>IF(C164="","",INDEX(ARTICULOS!$O:$O,MATCH($C164,ARTICULOS!$P:$P,0)))</f>
        <v>86</v>
      </c>
      <c r="F164" t="str">
        <f t="shared" si="2"/>
        <v>{ id_imagen: 163,id_articulo: 86,url: require('../images/articulos/061/5.jpg') },</v>
      </c>
    </row>
    <row r="165" spans="1:6" x14ac:dyDescent="0.25">
      <c r="A165" s="3">
        <f>IF(C165="","",MAX($A$1:A164)+1)</f>
        <v>164</v>
      </c>
      <c r="B165" s="3">
        <f>IFERROR(INDEX(ARTICULOS!$B:$B,MATCH(C165,ARTICULOS!$C:$C,0)),"")</f>
        <v>88</v>
      </c>
      <c r="C165" t="s">
        <v>484</v>
      </c>
      <c r="D165" t="s">
        <v>543</v>
      </c>
      <c r="E165" s="3">
        <f>IF(C165="","",INDEX(ARTICULOS!$O:$O,MATCH($C165,ARTICULOS!$P:$P,0)))</f>
        <v>88</v>
      </c>
      <c r="F165" t="str">
        <f t="shared" si="2"/>
        <v>{ id_imagen: 164,id_articulo: 88,url: require('../images/articulos/061/10.jpg') },</v>
      </c>
    </row>
    <row r="166" spans="1:6" x14ac:dyDescent="0.25">
      <c r="A166" s="3">
        <f>IF(C166="","",MAX($A$1:A165)+1)</f>
        <v>165</v>
      </c>
      <c r="B166" s="3">
        <f>IFERROR(INDEX(ARTICULOS!$B:$B,MATCH(C166,ARTICULOS!$C:$C,0)),"")</f>
        <v>89</v>
      </c>
      <c r="C166" t="s">
        <v>479</v>
      </c>
      <c r="D166" t="s">
        <v>542</v>
      </c>
      <c r="E166" s="3">
        <f>IF(C166="","",INDEX(ARTICULOS!$O:$O,MATCH($C166,ARTICULOS!$P:$P,0)))</f>
        <v>89</v>
      </c>
      <c r="F166" t="str">
        <f t="shared" si="2"/>
        <v>{ id_imagen: 165,id_articulo: 89,url: require('../images/articulos/061/9.jpg') },</v>
      </c>
    </row>
    <row r="167" spans="1:6" x14ac:dyDescent="0.25">
      <c r="A167" s="3">
        <f>IF(C167="","",MAX($A$1:A166)+1)</f>
        <v>166</v>
      </c>
      <c r="B167" s="3">
        <f>IFERROR(INDEX(ARTICULOS!$B:$B,MATCH(C167,ARTICULOS!$C:$C,0)),"")</f>
        <v>90</v>
      </c>
      <c r="C167" t="s">
        <v>488</v>
      </c>
      <c r="D167" t="s">
        <v>544</v>
      </c>
      <c r="E167" s="3">
        <f>IF(C167="","",INDEX(ARTICULOS!$O:$O,MATCH($C167,ARTICULOS!$P:$P,0)))</f>
        <v>90</v>
      </c>
      <c r="F167" t="str">
        <f t="shared" si="2"/>
        <v>{ id_imagen: 166,id_articulo: 90,url: require('../images/articulos/061/8.jpg') },</v>
      </c>
    </row>
    <row r="168" spans="1:6" x14ac:dyDescent="0.25">
      <c r="A168" s="3">
        <f>IF(C168="","",MAX($A$1:A167)+1)</f>
        <v>167</v>
      </c>
      <c r="B168" s="3">
        <f>IFERROR(INDEX(ARTICULOS!$B:$B,MATCH(C168,ARTICULOS!$C:$C,0)),"")</f>
        <v>91</v>
      </c>
      <c r="C168" t="s">
        <v>480</v>
      </c>
      <c r="D168" t="s">
        <v>541</v>
      </c>
      <c r="E168" s="3">
        <f>IF(C168="","",INDEX(ARTICULOS!$O:$O,MATCH($C168,ARTICULOS!$P:$P,0)))</f>
        <v>91</v>
      </c>
      <c r="F168" t="str">
        <f t="shared" si="2"/>
        <v>{ id_imagen: 167,id_articulo: 91,url: require('../images/articulos/061/7.jpg') },</v>
      </c>
    </row>
    <row r="169" spans="1:6" x14ac:dyDescent="0.25">
      <c r="A169" s="3">
        <f>IF(C169="","",MAX($A$1:A168)+1)</f>
        <v>168</v>
      </c>
      <c r="B169" s="3">
        <f>IFERROR(INDEX(ARTICULOS!$B:$B,MATCH(C169,ARTICULOS!$C:$C,0)),"")</f>
        <v>92</v>
      </c>
      <c r="C169" t="s">
        <v>481</v>
      </c>
      <c r="D169" t="s">
        <v>537</v>
      </c>
      <c r="E169" s="3">
        <f>IF(C169="","",INDEX(ARTICULOS!$O:$O,MATCH($C169,ARTICULOS!$P:$P,0)))</f>
        <v>92</v>
      </c>
      <c r="F169" t="str">
        <f t="shared" si="2"/>
        <v>{ id_imagen: 168,id_articulo: 92,url: require('../images/articulos/061/3.jpg') },</v>
      </c>
    </row>
    <row r="170" spans="1:6" x14ac:dyDescent="0.25">
      <c r="A170" s="3">
        <f>IF(C170="","",MAX($A$1:A169)+1)</f>
        <v>169</v>
      </c>
      <c r="B170" s="3">
        <f>IFERROR(INDEX(ARTICULOS!$B:$B,MATCH(C170,ARTICULOS!$C:$C,0)),"")</f>
        <v>96</v>
      </c>
      <c r="C170" t="s">
        <v>485</v>
      </c>
      <c r="D170" t="s">
        <v>545</v>
      </c>
      <c r="E170" s="3">
        <f>IF(C170="","",INDEX(ARTICULOS!$O:$O,MATCH($C170,ARTICULOS!$P:$P,0)))</f>
        <v>96</v>
      </c>
      <c r="F170" t="str">
        <f t="shared" si="2"/>
        <v>{ id_imagen: 169,id_articulo: 96,url: require('../images/articulos/061/13.jpg') },</v>
      </c>
    </row>
    <row r="171" spans="1:6" x14ac:dyDescent="0.25">
      <c r="A171" s="3">
        <f>IF(C171="","",MAX($A$1:A170)+1)</f>
        <v>170</v>
      </c>
      <c r="B171" s="3">
        <f>IFERROR(INDEX(ARTICULOS!$B:$B,MATCH(C171,ARTICULOS!$C:$C,0)),"")</f>
        <v>97</v>
      </c>
      <c r="C171" t="s">
        <v>486</v>
      </c>
      <c r="D171" t="s">
        <v>546</v>
      </c>
      <c r="E171" s="3">
        <f>IF(C171="","",INDEX(ARTICULOS!$O:$O,MATCH($C171,ARTICULOS!$P:$P,0)))</f>
        <v>97</v>
      </c>
      <c r="F171" t="str">
        <f t="shared" si="2"/>
        <v>{ id_imagen: 170,id_articulo: 97,url: require('../images/articulos/061/14.jpg') },</v>
      </c>
    </row>
    <row r="172" spans="1:6" x14ac:dyDescent="0.25">
      <c r="A172" s="3">
        <f>IF(C172="","",MAX($A$1:A171)+1)</f>
        <v>171</v>
      </c>
      <c r="B172" s="3">
        <f>IFERROR(INDEX(ARTICULOS!$B:$B,MATCH(C172,ARTICULOS!$C:$C,0)),"")</f>
        <v>100</v>
      </c>
      <c r="C172" t="s">
        <v>595</v>
      </c>
      <c r="D172" t="s">
        <v>547</v>
      </c>
      <c r="E172" s="3">
        <f>IF(C172="","",INDEX(ARTICULOS!$O:$O,MATCH($C172,ARTICULOS!$P:$P,0)))</f>
        <v>100</v>
      </c>
      <c r="F172" t="str">
        <f t="shared" si="2"/>
        <v>{ id_imagen: 171,id_articulo: 100,url: require('../images/articulos/061/12.jpg') },</v>
      </c>
    </row>
    <row r="173" spans="1:6" x14ac:dyDescent="0.25">
      <c r="A173" s="3">
        <f>IF(C173="","",MAX($A$1:A172)+1)</f>
        <v>172</v>
      </c>
      <c r="B173" s="3">
        <f>IFERROR(INDEX(ARTICULOS!$B:$B,MATCH(C173,ARTICULOS!$C:$C,0)),"")</f>
        <v>98</v>
      </c>
      <c r="C173" t="s">
        <v>551</v>
      </c>
      <c r="D173" t="s">
        <v>550</v>
      </c>
      <c r="E173" s="3">
        <f>IF(C173="","",INDEX(ARTICULOS!$O:$O,MATCH($C173,ARTICULOS!$P:$P,0)))</f>
        <v>98</v>
      </c>
      <c r="F173" t="str">
        <f t="shared" si="2"/>
        <v>{ id_imagen: 172,id_articulo: 98,url: require('../images/articulos/061/15.jpg') },</v>
      </c>
    </row>
    <row r="174" spans="1:6" x14ac:dyDescent="0.25">
      <c r="A174" s="3">
        <f>IF(C174="","",MAX($A$1:A173)+1)</f>
        <v>173</v>
      </c>
      <c r="B174" s="3">
        <f>IFERROR(INDEX(ARTICULOS!$B:$B,MATCH(C174,ARTICULOS!$C:$C,0)),"")</f>
        <v>94</v>
      </c>
      <c r="C174" t="s">
        <v>552</v>
      </c>
      <c r="D174" t="s">
        <v>553</v>
      </c>
      <c r="E174" s="3">
        <f>IF(C174="","",INDEX(ARTICULOS!$O:$O,MATCH($C174,ARTICULOS!$P:$P,0)))</f>
        <v>94</v>
      </c>
      <c r="F174" t="str">
        <f t="shared" si="2"/>
        <v>{ id_imagen: 173,id_articulo: 94,url: require('../images/articulos/061/16_1.jpg') },</v>
      </c>
    </row>
    <row r="175" spans="1:6" x14ac:dyDescent="0.25">
      <c r="A175" s="3">
        <f>IF(C175="","",MAX($A$1:A174)+1)</f>
        <v>174</v>
      </c>
      <c r="B175" s="3">
        <f>IFERROR(INDEX(ARTICULOS!$B:$B,MATCH(C175,ARTICULOS!$C:$C,0)),"")</f>
        <v>94</v>
      </c>
      <c r="C175" t="s">
        <v>552</v>
      </c>
      <c r="D175" t="s">
        <v>554</v>
      </c>
      <c r="E175" s="3">
        <f>IF(C175="","",INDEX(ARTICULOS!$O:$O,MATCH($C175,ARTICULOS!$P:$P,0)))</f>
        <v>94</v>
      </c>
      <c r="F175" t="str">
        <f t="shared" si="2"/>
        <v>{ id_imagen: 174,id_articulo: 94,url: require('../images/articulos/061/16_2.jpg') },</v>
      </c>
    </row>
    <row r="176" spans="1:6" x14ac:dyDescent="0.25">
      <c r="A176" s="3">
        <f>IF(C176="","",MAX($A$1:A175)+1)</f>
        <v>175</v>
      </c>
      <c r="B176" s="3">
        <f>IFERROR(INDEX(ARTICULOS!$B:$B,MATCH(C176,ARTICULOS!$C:$C,0)),"")</f>
        <v>94</v>
      </c>
      <c r="C176" t="s">
        <v>552</v>
      </c>
      <c r="D176" t="s">
        <v>555</v>
      </c>
      <c r="E176" s="3">
        <f>IF(C176="","",INDEX(ARTICULOS!$O:$O,MATCH($C176,ARTICULOS!$P:$P,0)))</f>
        <v>94</v>
      </c>
      <c r="F176" t="str">
        <f t="shared" si="2"/>
        <v>{ id_imagen: 175,id_articulo: 94,url: require('../images/articulos/061/16_3.jpg') },</v>
      </c>
    </row>
    <row r="177" spans="1:6" x14ac:dyDescent="0.25">
      <c r="A177" s="3">
        <f>IF(C177="","",MAX($A$1:A176)+1)</f>
        <v>176</v>
      </c>
      <c r="B177" s="3">
        <f>IFERROR(INDEX(ARTICULOS!$B:$B,MATCH(C177,ARTICULOS!$C:$C,0)),"")</f>
        <v>94</v>
      </c>
      <c r="C177" t="s">
        <v>552</v>
      </c>
      <c r="D177" t="s">
        <v>556</v>
      </c>
      <c r="E177" s="3">
        <f>IF(C177="","",INDEX(ARTICULOS!$O:$O,MATCH($C177,ARTICULOS!$P:$P,0)))</f>
        <v>94</v>
      </c>
      <c r="F177" t="str">
        <f t="shared" si="2"/>
        <v>{ id_imagen: 176,id_articulo: 94,url: require('../images/articulos/061/16_4.jpg') },</v>
      </c>
    </row>
    <row r="178" spans="1:6" x14ac:dyDescent="0.25">
      <c r="A178" s="3">
        <f>IF(C178="","",MAX($A$1:A177)+1)</f>
        <v>177</v>
      </c>
      <c r="B178" s="3">
        <f>IFERROR(INDEX(ARTICULOS!$B:$B,MATCH(C178,ARTICULOS!$C:$C,0)),"")</f>
        <v>101</v>
      </c>
      <c r="C178" t="s">
        <v>594</v>
      </c>
      <c r="D178" t="s">
        <v>559</v>
      </c>
      <c r="E178" s="3">
        <f>IF(C178="","",INDEX(ARTICULOS!$O:$O,MATCH($C178,ARTICULOS!$P:$P,0)))</f>
        <v>101</v>
      </c>
      <c r="F178" t="str">
        <f t="shared" si="2"/>
        <v>{ id_imagen: 177,id_articulo: 101,url: require('../images/articulos/061/17.jpg') },</v>
      </c>
    </row>
    <row r="179" spans="1:6" x14ac:dyDescent="0.25">
      <c r="A179" s="3">
        <f>IF(C179="","",MAX($A$1:A178)+1)</f>
        <v>178</v>
      </c>
      <c r="B179" s="3">
        <f>IFERROR(INDEX(ARTICULOS!$B:$B,MATCH(C179,ARTICULOS!$C:$C,0)),"")</f>
        <v>107</v>
      </c>
      <c r="C179" t="s">
        <v>587</v>
      </c>
      <c r="D179" t="s">
        <v>560</v>
      </c>
      <c r="E179" s="3">
        <f>IF(C179="","",INDEX(ARTICULOS!$O:$O,MATCH($C179,ARTICULOS!$P:$P,0)))</f>
        <v>107</v>
      </c>
      <c r="F179" t="str">
        <f t="shared" si="2"/>
        <v>{ id_imagen: 178,id_articulo: 107,url: require('../images/articulos/061/24_1.jpg') },</v>
      </c>
    </row>
    <row r="180" spans="1:6" x14ac:dyDescent="0.25">
      <c r="A180" s="3">
        <f>IF(C180="","",MAX($A$1:A179)+1)</f>
        <v>179</v>
      </c>
      <c r="B180" s="3">
        <f>IFERROR(INDEX(ARTICULOS!$B:$B,MATCH(C180,ARTICULOS!$C:$C,0)),"")</f>
        <v>107</v>
      </c>
      <c r="C180" t="s">
        <v>587</v>
      </c>
      <c r="D180" t="s">
        <v>561</v>
      </c>
      <c r="E180" s="3">
        <f>IF(C180="","",INDEX(ARTICULOS!$O:$O,MATCH($C180,ARTICULOS!$P:$P,0)))</f>
        <v>107</v>
      </c>
      <c r="F180" t="str">
        <f t="shared" si="2"/>
        <v>{ id_imagen: 179,id_articulo: 107,url: require('../images/articulos/061/24_2.jpg') },</v>
      </c>
    </row>
    <row r="181" spans="1:6" x14ac:dyDescent="0.25">
      <c r="A181" s="3">
        <f>IF(C181="","",MAX($A$1:A180)+1)</f>
        <v>180</v>
      </c>
      <c r="B181" s="3">
        <f>IFERROR(INDEX(ARTICULOS!$B:$B,MATCH(C181,ARTICULOS!$C:$C,0)),"")</f>
        <v>107</v>
      </c>
      <c r="C181" t="s">
        <v>587</v>
      </c>
      <c r="D181" t="s">
        <v>562</v>
      </c>
      <c r="E181" s="3">
        <f>IF(C181="","",INDEX(ARTICULOS!$O:$O,MATCH($C181,ARTICULOS!$P:$P,0)))</f>
        <v>107</v>
      </c>
      <c r="F181" t="str">
        <f t="shared" si="2"/>
        <v>{ id_imagen: 180,id_articulo: 107,url: require('../images/articulos/061/24_3.jpg') },</v>
      </c>
    </row>
    <row r="182" spans="1:6" x14ac:dyDescent="0.25">
      <c r="A182" s="3">
        <f>IF(C182="","",MAX($A$1:A181)+1)</f>
        <v>181</v>
      </c>
      <c r="B182" s="3">
        <f>IFERROR(INDEX(ARTICULOS!$B:$B,MATCH(C182,ARTICULOS!$C:$C,0)),"")</f>
        <v>107</v>
      </c>
      <c r="C182" t="s">
        <v>587</v>
      </c>
      <c r="D182" t="s">
        <v>563</v>
      </c>
      <c r="E182" s="3">
        <f>IF(C182="","",INDEX(ARTICULOS!$O:$O,MATCH($C182,ARTICULOS!$P:$P,0)))</f>
        <v>107</v>
      </c>
      <c r="F182" t="str">
        <f t="shared" si="2"/>
        <v>{ id_imagen: 181,id_articulo: 107,url: require('../images/articulos/061/24_4.jpg') },</v>
      </c>
    </row>
    <row r="183" spans="1:6" x14ac:dyDescent="0.25">
      <c r="A183" s="3">
        <f>IF(C183="","",MAX($A$1:A182)+1)</f>
        <v>182</v>
      </c>
      <c r="B183" s="3">
        <f>IFERROR(INDEX(ARTICULOS!$B:$B,MATCH(C183,ARTICULOS!$C:$C,0)),"")</f>
        <v>98</v>
      </c>
      <c r="C183" t="s">
        <v>551</v>
      </c>
      <c r="D183" t="s">
        <v>550</v>
      </c>
      <c r="E183" s="3">
        <f>IF(C183="","",INDEX(ARTICULOS!$O:$O,MATCH($C183,ARTICULOS!$P:$P,0)))</f>
        <v>98</v>
      </c>
      <c r="F183" t="str">
        <f t="shared" si="2"/>
        <v>{ id_imagen: 182,id_articulo: 98,url: require('../images/articulos/061/15.jpg') },</v>
      </c>
    </row>
    <row r="184" spans="1:6" x14ac:dyDescent="0.25">
      <c r="A184" s="3">
        <f>IF(C184="","",MAX($A$1:A183)+1)</f>
        <v>183</v>
      </c>
      <c r="B184" s="3">
        <f>IFERROR(INDEX(ARTICULOS!$B:$B,MATCH(C184,ARTICULOS!$C:$C,0)),"")</f>
        <v>102</v>
      </c>
      <c r="C184" t="s">
        <v>564</v>
      </c>
      <c r="D184" t="s">
        <v>574</v>
      </c>
      <c r="E184" s="3">
        <f>IF(C184="","",INDEX(ARTICULOS!$O:$O,MATCH($C184,ARTICULOS!$P:$P,0)))</f>
        <v>102</v>
      </c>
      <c r="F184" t="str">
        <f t="shared" si="2"/>
        <v>{ id_imagen: 183,id_articulo: 102,url: require('../images/articulos/061/19.jpg') },</v>
      </c>
    </row>
    <row r="185" spans="1:6" x14ac:dyDescent="0.25">
      <c r="A185" s="3">
        <f>IF(C185="","",MAX($A$1:A184)+1)</f>
        <v>184</v>
      </c>
      <c r="B185" s="3">
        <f>IFERROR(INDEX(ARTICULOS!$B:$B,MATCH(C185,ARTICULOS!$C:$C,0)),"")</f>
        <v>103</v>
      </c>
      <c r="C185" t="s">
        <v>576</v>
      </c>
      <c r="D185" t="s">
        <v>575</v>
      </c>
      <c r="E185" s="3">
        <f>IF(C185="","",INDEX(ARTICULOS!$O:$O,MATCH($C185,ARTICULOS!$P:$P,0)))</f>
        <v>103</v>
      </c>
      <c r="F185" t="str">
        <f t="shared" si="2"/>
        <v>{ id_imagen: 184,id_articulo: 103,url: require('../images/articulos/061/18.jpg') },</v>
      </c>
    </row>
    <row r="186" spans="1:6" x14ac:dyDescent="0.25">
      <c r="A186" s="3">
        <f>IF(C186="","",MAX($A$1:A185)+1)</f>
        <v>185</v>
      </c>
      <c r="B186" s="3">
        <f>IFERROR(INDEX(ARTICULOS!$B:$B,MATCH(C186,ARTICULOS!$C:$C,0)),"")</f>
        <v>99</v>
      </c>
      <c r="C186" t="s">
        <v>596</v>
      </c>
      <c r="D186" t="s">
        <v>573</v>
      </c>
      <c r="E186" s="3">
        <f>IF(C186="","",INDEX(ARTICULOS!$O:$O,MATCH($C186,ARTICULOS!$P:$P,0)))</f>
        <v>99</v>
      </c>
      <c r="F186" t="str">
        <f t="shared" si="2"/>
        <v>{ id_imagen: 185,id_articulo: 99,url: require('../images/articulos/061/11.jpg') },</v>
      </c>
    </row>
    <row r="187" spans="1:6" x14ac:dyDescent="0.25">
      <c r="A187" s="3">
        <f>IF(C187="","",MAX($A$1:A186)+1)</f>
        <v>186</v>
      </c>
      <c r="B187" s="3">
        <f>IFERROR(INDEX(ARTICULOS!$B:$B,MATCH(C187,ARTICULOS!$C:$C,0)),"")</f>
        <v>104</v>
      </c>
      <c r="C187" t="s">
        <v>584</v>
      </c>
      <c r="D187" t="s">
        <v>583</v>
      </c>
      <c r="E187" s="3">
        <f>IF(C187="","",INDEX(ARTICULOS!$O:$O,MATCH($C187,ARTICULOS!$P:$P,0)))</f>
        <v>104</v>
      </c>
      <c r="F187" t="str">
        <f t="shared" si="2"/>
        <v>{ id_imagen: 186,id_articulo: 104,url: require('../images/articulos/061/20.jpg') },</v>
      </c>
    </row>
    <row r="188" spans="1:6" x14ac:dyDescent="0.25">
      <c r="A188" s="3">
        <f>IF(C188="","",MAX($A$1:A187)+1)</f>
        <v>187</v>
      </c>
      <c r="B188" s="3">
        <f>IFERROR(INDEX(ARTICULOS!$B:$B,MATCH(C188,ARTICULOS!$C:$C,0)),"")</f>
        <v>105</v>
      </c>
      <c r="C188" t="s">
        <v>580</v>
      </c>
      <c r="D188" t="s">
        <v>585</v>
      </c>
      <c r="E188" s="3">
        <f>IF(C188="","",INDEX(ARTICULOS!$O:$O,MATCH($C188,ARTICULOS!$P:$P,0)))</f>
        <v>105</v>
      </c>
      <c r="F188" t="str">
        <f t="shared" si="2"/>
        <v>{ id_imagen: 187,id_articulo: 105,url: require('../images/articulos/061/22.jpg') },</v>
      </c>
    </row>
    <row r="189" spans="1:6" x14ac:dyDescent="0.25">
      <c r="A189" s="3">
        <f>IF(C189="","",MAX($A$1:A188)+1)</f>
        <v>188</v>
      </c>
      <c r="B189" s="3">
        <f>IFERROR(INDEX(ARTICULOS!$B:$B,MATCH(C189,ARTICULOS!$C:$C,0)),"")</f>
        <v>106</v>
      </c>
      <c r="C189" t="s">
        <v>578</v>
      </c>
      <c r="D189" t="s">
        <v>586</v>
      </c>
      <c r="E189" s="3">
        <f>IF(C189="","",INDEX(ARTICULOS!$O:$O,MATCH($C189,ARTICULOS!$P:$P,0)))</f>
        <v>106</v>
      </c>
      <c r="F189" t="str">
        <f t="shared" si="2"/>
        <v>{ id_imagen: 188,id_articulo: 106,url: require('../images/articulos/061/23.jpg') },</v>
      </c>
    </row>
    <row r="190" spans="1:6" x14ac:dyDescent="0.25">
      <c r="A190" s="3">
        <f>IF(C190="","",MAX($A$1:A189)+1)</f>
        <v>189</v>
      </c>
      <c r="B190" s="3">
        <f>IFERROR(INDEX(ARTICULOS!$B:$B,MATCH(C190,ARTICULOS!$C:$C,0)),"")</f>
        <v>108</v>
      </c>
      <c r="C190" t="s">
        <v>581</v>
      </c>
      <c r="D190" t="s">
        <v>588</v>
      </c>
      <c r="E190" s="3">
        <f>IF(C190="","",INDEX(ARTICULOS!$O:$O,MATCH($C190,ARTICULOS!$P:$P,0)))</f>
        <v>108</v>
      </c>
      <c r="F190" t="str">
        <f t="shared" si="2"/>
        <v>{ id_imagen: 189,id_articulo: 108,url: require('../images/articulos/061/21.jpg') },</v>
      </c>
    </row>
    <row r="191" spans="1:6" x14ac:dyDescent="0.25">
      <c r="A191" s="3">
        <f>IF(C191="","",MAX($A$1:A190)+1)</f>
        <v>190</v>
      </c>
      <c r="B191" s="3">
        <f>IFERROR(INDEX(ARTICULOS!$B:$B,MATCH(C191,ARTICULOS!$C:$C,0)),"")</f>
        <v>95</v>
      </c>
      <c r="C191" t="s">
        <v>589</v>
      </c>
      <c r="D191" t="s">
        <v>591</v>
      </c>
      <c r="E191" s="3">
        <f>IF(C191="","",INDEX(ARTICULOS!$O:$O,MATCH($C191,ARTICULOS!$P:$P,0)))</f>
        <v>95</v>
      </c>
      <c r="F191" t="str">
        <f t="shared" si="2"/>
        <v>{ id_imagen: 190,id_articulo: 95,url: require('../images/articulos/061/25.jpg') },</v>
      </c>
    </row>
    <row r="192" spans="1:6" x14ac:dyDescent="0.25">
      <c r="A192" s="3">
        <f>IF(C192="","",MAX($A$1:A191)+1)</f>
        <v>191</v>
      </c>
      <c r="B192" s="3">
        <f>IFERROR(INDEX(ARTICULOS!$B:$B,MATCH(C192,ARTICULOS!$C:$C,0)),"")</f>
        <v>93</v>
      </c>
      <c r="C192" t="s">
        <v>592</v>
      </c>
      <c r="D192" t="s">
        <v>593</v>
      </c>
      <c r="E192" s="3">
        <f>IF(C192="","",INDEX(ARTICULOS!$O:$O,MATCH($C192,ARTICULOS!$P:$P,0)))</f>
        <v>93</v>
      </c>
      <c r="F192" t="str">
        <f t="shared" si="2"/>
        <v>{ id_imagen: 191,id_articulo: 93,url: require('../images/articulos/061/26.jpg') },</v>
      </c>
    </row>
    <row r="193" spans="1:6" x14ac:dyDescent="0.25">
      <c r="A193" s="3">
        <f>IF(C193="","",MAX($A$1:A192)+1)</f>
        <v>192</v>
      </c>
      <c r="B193" s="3">
        <f>IFERROR(INDEX(ARTICULOS!$B:$B,MATCH(C193,ARTICULOS!$C:$C,0)),"")</f>
        <v>109</v>
      </c>
      <c r="C193" t="s">
        <v>600</v>
      </c>
      <c r="D193" t="s">
        <v>597</v>
      </c>
      <c r="E193" s="3">
        <f>IF(C193="","",INDEX(ARTICULOS!$O:$O,MATCH($C193,ARTICULOS!$P:$P,0)))</f>
        <v>109</v>
      </c>
      <c r="F193" t="str">
        <f t="shared" si="2"/>
        <v>{ id_imagen: 192,id_articulo: 109,url: require('../images/articulos/053/001.jpg') },</v>
      </c>
    </row>
    <row r="194" spans="1:6" x14ac:dyDescent="0.25">
      <c r="A194" s="3">
        <f>IF(C194="","",MAX($A$1:A193)+1)</f>
        <v>193</v>
      </c>
      <c r="B194" s="3">
        <f>IFERROR(INDEX(ARTICULOS!$B:$B,MATCH(C194,ARTICULOS!$C:$C,0)),"")</f>
        <v>109</v>
      </c>
      <c r="C194" t="s">
        <v>600</v>
      </c>
      <c r="D194" t="s">
        <v>608</v>
      </c>
      <c r="E194" s="3">
        <f>IF(C194="","",INDEX(ARTICULOS!$O:$O,MATCH($C194,ARTICULOS!$P:$P,0)))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601</v>
      </c>
      <c r="D195" t="s">
        <v>609</v>
      </c>
      <c r="E195" s="3">
        <f>IF(C195="","",INDEX(ARTICULOS!$O:$O,MATCH($C195,ARTICULOS!$P:$P,0)))</f>
        <v>110</v>
      </c>
      <c r="F195" t="str">
        <f t="shared" si="3"/>
        <v>{ id_imagen: 194,id_articulo: 110,url: require('../images/articulos/053/002.jpg') },</v>
      </c>
    </row>
    <row r="196" spans="1:6" x14ac:dyDescent="0.25">
      <c r="A196" s="3">
        <f>IF(C196="","",MAX($A$1:A195)+1)</f>
        <v>195</v>
      </c>
      <c r="B196" s="3">
        <f>IFERROR(INDEX(ARTICULOS!$B:$B,MATCH(C196,ARTICULOS!$C:$C,0)),"")</f>
        <v>110</v>
      </c>
      <c r="C196" t="s">
        <v>601</v>
      </c>
      <c r="D196" t="s">
        <v>603</v>
      </c>
      <c r="E196" s="3">
        <f>IF(C196="","",INDEX(ARTICULOS!$O:$O,MATCH($C196,ARTICULOS!$P:$P,0)))</f>
        <v>110</v>
      </c>
      <c r="F196" t="str">
        <f t="shared" si="3"/>
        <v>{ id_imagen: 195,id_articulo: 110,url: require('../images/articulos/053/002_2.jpg') },</v>
      </c>
    </row>
    <row r="197" spans="1:6" x14ac:dyDescent="0.25">
      <c r="A197" s="3">
        <f>IF(C197="","",MAX($A$1:A196)+1)</f>
        <v>196</v>
      </c>
      <c r="B197" s="3">
        <f>IFERROR(INDEX(ARTICULOS!$B:$B,MATCH(C197,ARTICULOS!$C:$C,0)),"")</f>
        <v>111</v>
      </c>
      <c r="C197" t="s">
        <v>602</v>
      </c>
      <c r="D197" t="s">
        <v>610</v>
      </c>
      <c r="E197" s="3">
        <f>IF(C197="","",INDEX(ARTICULOS!$O:$O,MATCH($C197,ARTICULOS!$P:$P,0)))</f>
        <v>111</v>
      </c>
      <c r="F197" t="str">
        <f t="shared" si="3"/>
        <v>{ id_imagen: 196,id_articulo: 111,url: require('../images/articulos/053/003.jpg') },</v>
      </c>
    </row>
    <row r="198" spans="1:6" x14ac:dyDescent="0.25">
      <c r="A198" s="3">
        <f>IF(C198="","",MAX($A$1:A197)+1)</f>
        <v>197</v>
      </c>
      <c r="B198" s="3">
        <f>IFERROR(INDEX(ARTICULOS!$B:$B,MATCH(C198,ARTICULOS!$C:$C,0)),"")</f>
        <v>111</v>
      </c>
      <c r="C198" t="s">
        <v>602</v>
      </c>
      <c r="D198" t="s">
        <v>604</v>
      </c>
      <c r="E198" s="3">
        <f>IF(C198="","",INDEX(ARTICULOS!$O:$O,MATCH($C198,ARTICULOS!$P:$P,0)))</f>
        <v>111</v>
      </c>
      <c r="F198" t="str">
        <f t="shared" si="3"/>
        <v>{ id_imagen: 197,id_articulo: 111,url: require('../images/articulos/053/003_2.jpg')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2024-10-24T14:34:31Z</dcterms:modified>
</cp:coreProperties>
</file>