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Proyectos\bazarkarin-site\bazarkarin-app\src\documents\"/>
    </mc:Choice>
  </mc:AlternateContent>
  <xr:revisionPtr revIDLastSave="0" documentId="13_ncr:1_{06F16818-EB73-4DB3-A274-033831DB0772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CATEGORIAS" sheetId="2" r:id="rId1"/>
    <sheet name="SUBCATEGORIAS" sheetId="4" r:id="rId2"/>
    <sheet name="ARTICULOS" sheetId="3" r:id="rId3"/>
    <sheet name="IMAGENES" sheetId="5" r:id="rId4"/>
    <sheet name="revision" sheetId="6" r:id="rId5"/>
    <sheet name="calculo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2" i="7"/>
  <c r="D4" i="7"/>
  <c r="E4" i="7"/>
  <c r="F4" i="7"/>
  <c r="D5" i="7"/>
  <c r="E5" i="7"/>
  <c r="F5" i="7"/>
  <c r="D6" i="7"/>
  <c r="E6" i="7"/>
  <c r="F6" i="7"/>
  <c r="D7" i="7"/>
  <c r="E7" i="7"/>
  <c r="F7" i="7"/>
  <c r="D8" i="7"/>
  <c r="E8" i="7"/>
  <c r="F8" i="7"/>
  <c r="D9" i="7"/>
  <c r="E9" i="7"/>
  <c r="F9" i="7"/>
  <c r="D10" i="7"/>
  <c r="E10" i="7"/>
  <c r="F10" i="7"/>
  <c r="D11" i="7"/>
  <c r="E11" i="7"/>
  <c r="F11" i="7"/>
  <c r="D12" i="7"/>
  <c r="E12" i="7"/>
  <c r="F12" i="7"/>
  <c r="D13" i="7"/>
  <c r="E13" i="7"/>
  <c r="F13" i="7"/>
  <c r="D14" i="7"/>
  <c r="E14" i="7"/>
  <c r="F14" i="7"/>
  <c r="D15" i="7"/>
  <c r="E15" i="7"/>
  <c r="F15" i="7"/>
  <c r="D16" i="7"/>
  <c r="E16" i="7"/>
  <c r="F16" i="7"/>
  <c r="D17" i="7"/>
  <c r="E17" i="7"/>
  <c r="F17" i="7"/>
  <c r="D18" i="7"/>
  <c r="E18" i="7"/>
  <c r="F18" i="7"/>
  <c r="D19" i="7"/>
  <c r="E19" i="7"/>
  <c r="F19" i="7"/>
  <c r="D20" i="7"/>
  <c r="E20" i="7"/>
  <c r="F20" i="7"/>
  <c r="D21" i="7"/>
  <c r="E21" i="7"/>
  <c r="F21" i="7"/>
  <c r="D22" i="7"/>
  <c r="E22" i="7"/>
  <c r="F22" i="7"/>
  <c r="D23" i="7"/>
  <c r="E23" i="7"/>
  <c r="F23" i="7"/>
  <c r="D24" i="7"/>
  <c r="E24" i="7"/>
  <c r="F24" i="7"/>
  <c r="D25" i="7"/>
  <c r="E25" i="7"/>
  <c r="F25" i="7"/>
  <c r="D26" i="7"/>
  <c r="E26" i="7"/>
  <c r="F26" i="7"/>
  <c r="D27" i="7"/>
  <c r="E27" i="7"/>
  <c r="F27" i="7"/>
  <c r="D28" i="7"/>
  <c r="E28" i="7"/>
  <c r="F28" i="7"/>
  <c r="D29" i="7"/>
  <c r="E29" i="7"/>
  <c r="F29" i="7"/>
  <c r="D30" i="7"/>
  <c r="E30" i="7"/>
  <c r="F30" i="7"/>
  <c r="D31" i="7"/>
  <c r="E31" i="7"/>
  <c r="F31" i="7"/>
  <c r="D32" i="7"/>
  <c r="E32" i="7"/>
  <c r="F32" i="7"/>
  <c r="D33" i="7"/>
  <c r="E33" i="7"/>
  <c r="F33" i="7"/>
  <c r="D34" i="7"/>
  <c r="E34" i="7"/>
  <c r="F34" i="7"/>
  <c r="D35" i="7"/>
  <c r="E35" i="7"/>
  <c r="F35" i="7"/>
  <c r="D36" i="7"/>
  <c r="E36" i="7"/>
  <c r="F36" i="7"/>
  <c r="D37" i="7"/>
  <c r="E37" i="7"/>
  <c r="F37" i="7"/>
  <c r="D38" i="7"/>
  <c r="E38" i="7"/>
  <c r="F38" i="7"/>
  <c r="D39" i="7"/>
  <c r="E39" i="7"/>
  <c r="F39" i="7"/>
  <c r="D40" i="7"/>
  <c r="E40" i="7"/>
  <c r="F40" i="7"/>
  <c r="D41" i="7"/>
  <c r="E41" i="7"/>
  <c r="F41" i="7"/>
  <c r="D42" i="7"/>
  <c r="E42" i="7"/>
  <c r="F42" i="7"/>
  <c r="D43" i="7"/>
  <c r="E43" i="7"/>
  <c r="F43" i="7"/>
  <c r="D44" i="7"/>
  <c r="E44" i="7"/>
  <c r="F44" i="7"/>
  <c r="D45" i="7"/>
  <c r="E45" i="7"/>
  <c r="F45" i="7"/>
  <c r="D46" i="7"/>
  <c r="E46" i="7"/>
  <c r="F46" i="7"/>
  <c r="D47" i="7"/>
  <c r="E47" i="7"/>
  <c r="F47" i="7"/>
  <c r="D48" i="7"/>
  <c r="E48" i="7"/>
  <c r="F48" i="7"/>
  <c r="D49" i="7"/>
  <c r="E49" i="7"/>
  <c r="F49" i="7"/>
  <c r="D50" i="7"/>
  <c r="E50" i="7"/>
  <c r="F50" i="7"/>
  <c r="D51" i="7"/>
  <c r="E51" i="7"/>
  <c r="F51" i="7"/>
  <c r="D52" i="7"/>
  <c r="E52" i="7"/>
  <c r="F52" i="7"/>
  <c r="D53" i="7"/>
  <c r="E53" i="7"/>
  <c r="F53" i="7"/>
  <c r="D54" i="7"/>
  <c r="E54" i="7"/>
  <c r="F54" i="7"/>
  <c r="D55" i="7"/>
  <c r="E55" i="7"/>
  <c r="F55" i="7"/>
  <c r="D56" i="7"/>
  <c r="E56" i="7"/>
  <c r="F56" i="7"/>
  <c r="D57" i="7"/>
  <c r="E57" i="7"/>
  <c r="F57" i="7"/>
  <c r="D58" i="7"/>
  <c r="E58" i="7"/>
  <c r="F58" i="7"/>
  <c r="D59" i="7"/>
  <c r="E59" i="7"/>
  <c r="F59" i="7"/>
  <c r="D60" i="7"/>
  <c r="E60" i="7"/>
  <c r="F60" i="7"/>
  <c r="D61" i="7"/>
  <c r="E61" i="7"/>
  <c r="F61" i="7"/>
  <c r="D62" i="7"/>
  <c r="E62" i="7"/>
  <c r="F62" i="7"/>
  <c r="D63" i="7"/>
  <c r="E63" i="7"/>
  <c r="F63" i="7"/>
  <c r="D64" i="7"/>
  <c r="E64" i="7"/>
  <c r="F64" i="7"/>
  <c r="D65" i="7"/>
  <c r="E65" i="7"/>
  <c r="F65" i="7"/>
  <c r="D66" i="7"/>
  <c r="E66" i="7"/>
  <c r="F66" i="7"/>
  <c r="D67" i="7"/>
  <c r="E67" i="7"/>
  <c r="F67" i="7"/>
  <c r="D68" i="7"/>
  <c r="E68" i="7"/>
  <c r="F68" i="7"/>
  <c r="D69" i="7"/>
  <c r="E69" i="7"/>
  <c r="F69" i="7"/>
  <c r="D70" i="7"/>
  <c r="E70" i="7"/>
  <c r="F70" i="7"/>
  <c r="D71" i="7"/>
  <c r="E71" i="7"/>
  <c r="F71" i="7"/>
  <c r="D72" i="7"/>
  <c r="E72" i="7"/>
  <c r="F72" i="7"/>
  <c r="D73" i="7"/>
  <c r="E73" i="7"/>
  <c r="F73" i="7"/>
  <c r="D74" i="7"/>
  <c r="E74" i="7"/>
  <c r="F74" i="7"/>
  <c r="D75" i="7"/>
  <c r="E75" i="7"/>
  <c r="F75" i="7"/>
  <c r="D76" i="7"/>
  <c r="E76" i="7"/>
  <c r="F76" i="7"/>
  <c r="D77" i="7"/>
  <c r="E77" i="7"/>
  <c r="F77" i="7"/>
  <c r="D78" i="7"/>
  <c r="E78" i="7"/>
  <c r="F78" i="7"/>
  <c r="D79" i="7"/>
  <c r="E79" i="7"/>
  <c r="F79" i="7"/>
  <c r="D80" i="7"/>
  <c r="E80" i="7"/>
  <c r="F80" i="7"/>
  <c r="D81" i="7"/>
  <c r="E81" i="7"/>
  <c r="F81" i="7"/>
  <c r="D82" i="7"/>
  <c r="E82" i="7"/>
  <c r="F82" i="7"/>
  <c r="D83" i="7"/>
  <c r="E83" i="7"/>
  <c r="F83" i="7"/>
  <c r="D84" i="7"/>
  <c r="E84" i="7"/>
  <c r="F84" i="7"/>
  <c r="D85" i="7"/>
  <c r="E85" i="7"/>
  <c r="F85" i="7"/>
  <c r="D86" i="7"/>
  <c r="E86" i="7"/>
  <c r="F86" i="7"/>
  <c r="D87" i="7"/>
  <c r="E87" i="7"/>
  <c r="F87" i="7"/>
  <c r="D88" i="7"/>
  <c r="E88" i="7"/>
  <c r="F88" i="7"/>
  <c r="D89" i="7"/>
  <c r="E89" i="7"/>
  <c r="F89" i="7"/>
  <c r="D90" i="7"/>
  <c r="E90" i="7"/>
  <c r="F90" i="7"/>
  <c r="D91" i="7"/>
  <c r="E91" i="7"/>
  <c r="F91" i="7"/>
  <c r="D92" i="7"/>
  <c r="E92" i="7"/>
  <c r="F92" i="7"/>
  <c r="D93" i="7"/>
  <c r="E93" i="7"/>
  <c r="F93" i="7"/>
  <c r="D94" i="7"/>
  <c r="E94" i="7"/>
  <c r="F94" i="7"/>
  <c r="D95" i="7"/>
  <c r="E95" i="7"/>
  <c r="F95" i="7"/>
  <c r="D96" i="7"/>
  <c r="E96" i="7"/>
  <c r="F96" i="7"/>
  <c r="D97" i="7"/>
  <c r="E97" i="7"/>
  <c r="F97" i="7"/>
  <c r="D98" i="7"/>
  <c r="E98" i="7"/>
  <c r="F98" i="7"/>
  <c r="D99" i="7"/>
  <c r="E99" i="7"/>
  <c r="F99" i="7"/>
  <c r="D100" i="7"/>
  <c r="E100" i="7"/>
  <c r="F100" i="7"/>
  <c r="D3" i="7"/>
  <c r="E3" i="7"/>
  <c r="F3" i="7"/>
  <c r="E2" i="7"/>
  <c r="F2" i="7"/>
  <c r="D2" i="7"/>
  <c r="L53" i="3"/>
  <c r="L52" i="3"/>
  <c r="L51" i="3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9" i="2"/>
  <c r="A2" i="2"/>
  <c r="D17" i="4"/>
  <c r="D18" i="4"/>
  <c r="D19" i="4"/>
  <c r="D21" i="4"/>
  <c r="E21" i="4" s="1"/>
  <c r="D22" i="4"/>
  <c r="E22" i="4" s="1"/>
  <c r="D23" i="4"/>
  <c r="D24" i="4"/>
  <c r="E24" i="4" s="1"/>
  <c r="D25" i="4"/>
  <c r="E25" i="4" s="1"/>
  <c r="D26" i="4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3" i="4"/>
  <c r="E3" i="4" s="1"/>
  <c r="D4" i="4"/>
  <c r="E4" i="4" s="1"/>
  <c r="D5" i="4"/>
  <c r="E5" i="4" s="1"/>
  <c r="D6" i="4"/>
  <c r="E6" i="4" s="1"/>
  <c r="D12" i="4"/>
  <c r="E12" i="4" s="1"/>
  <c r="D13" i="4"/>
  <c r="E13" i="4" s="1"/>
  <c r="D14" i="4"/>
  <c r="E14" i="4" s="1"/>
  <c r="D15" i="4"/>
  <c r="E15" i="4" s="1"/>
  <c r="D16" i="4"/>
  <c r="E16" i="4" s="1"/>
  <c r="D2" i="4"/>
  <c r="E2" i="4" s="1"/>
  <c r="A3" i="4"/>
  <c r="A4" i="4" s="1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2" i="4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B3" i="5"/>
  <c r="B4" i="5"/>
  <c r="B5" i="5"/>
  <c r="B6" i="5"/>
  <c r="B7" i="5"/>
  <c r="B8" i="5"/>
  <c r="B22" i="5"/>
  <c r="B23" i="5"/>
  <c r="B24" i="5"/>
  <c r="B63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2" i="5"/>
  <c r="M4" i="3" s="1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A498" i="3"/>
  <c r="AA499" i="3"/>
  <c r="AA500" i="3"/>
  <c r="AA501" i="3"/>
  <c r="AA502" i="3"/>
  <c r="AA503" i="3"/>
  <c r="AA504" i="3"/>
  <c r="AA505" i="3"/>
  <c r="AA506" i="3"/>
  <c r="AA507" i="3"/>
  <c r="AA508" i="3"/>
  <c r="AA509" i="3"/>
  <c r="AA510" i="3"/>
  <c r="AA511" i="3"/>
  <c r="AA512" i="3"/>
  <c r="AA513" i="3"/>
  <c r="AA514" i="3"/>
  <c r="AA515" i="3"/>
  <c r="AA516" i="3"/>
  <c r="AA517" i="3"/>
  <c r="AA518" i="3"/>
  <c r="AA519" i="3"/>
  <c r="AA520" i="3"/>
  <c r="AA521" i="3"/>
  <c r="AA522" i="3"/>
  <c r="AA523" i="3"/>
  <c r="AA524" i="3"/>
  <c r="AA525" i="3"/>
  <c r="AA526" i="3"/>
  <c r="AA527" i="3"/>
  <c r="AA528" i="3"/>
  <c r="AA529" i="3"/>
  <c r="AA530" i="3"/>
  <c r="AA531" i="3"/>
  <c r="AA532" i="3"/>
  <c r="AA533" i="3"/>
  <c r="AA534" i="3"/>
  <c r="AA535" i="3"/>
  <c r="AA536" i="3"/>
  <c r="AA537" i="3"/>
  <c r="AA538" i="3"/>
  <c r="AA539" i="3"/>
  <c r="AA540" i="3"/>
  <c r="AA541" i="3"/>
  <c r="AA542" i="3"/>
  <c r="AA543" i="3"/>
  <c r="AA544" i="3"/>
  <c r="AA545" i="3"/>
  <c r="AA546" i="3"/>
  <c r="AA547" i="3"/>
  <c r="AA548" i="3"/>
  <c r="AA549" i="3"/>
  <c r="AA550" i="3"/>
  <c r="AA551" i="3"/>
  <c r="AA552" i="3"/>
  <c r="AA553" i="3"/>
  <c r="AA554" i="3"/>
  <c r="AA555" i="3"/>
  <c r="AA556" i="3"/>
  <c r="AA557" i="3"/>
  <c r="AA558" i="3"/>
  <c r="AA559" i="3"/>
  <c r="AA560" i="3"/>
  <c r="AA561" i="3"/>
  <c r="AA562" i="3"/>
  <c r="AA563" i="3"/>
  <c r="AA564" i="3"/>
  <c r="AA565" i="3"/>
  <c r="AA566" i="3"/>
  <c r="AA567" i="3"/>
  <c r="AA568" i="3"/>
  <c r="AA569" i="3"/>
  <c r="AA570" i="3"/>
  <c r="AA571" i="3"/>
  <c r="AA572" i="3"/>
  <c r="AA573" i="3"/>
  <c r="AA574" i="3"/>
  <c r="AA575" i="3"/>
  <c r="AA576" i="3"/>
  <c r="AA577" i="3"/>
  <c r="AA578" i="3"/>
  <c r="AA579" i="3"/>
  <c r="AA580" i="3"/>
  <c r="AA581" i="3"/>
  <c r="AA582" i="3"/>
  <c r="AA583" i="3"/>
  <c r="AA584" i="3"/>
  <c r="AA585" i="3"/>
  <c r="AA586" i="3"/>
  <c r="AA587" i="3"/>
  <c r="AA588" i="3"/>
  <c r="AA589" i="3"/>
  <c r="AA590" i="3"/>
  <c r="AA591" i="3"/>
  <c r="AA592" i="3"/>
  <c r="AA593" i="3"/>
  <c r="AA594" i="3"/>
  <c r="AA595" i="3"/>
  <c r="AA596" i="3"/>
  <c r="AA597" i="3"/>
  <c r="AA598" i="3"/>
  <c r="AA599" i="3"/>
  <c r="AA600" i="3"/>
  <c r="AA601" i="3"/>
  <c r="AA602" i="3"/>
  <c r="AA603" i="3"/>
  <c r="AA604" i="3"/>
  <c r="AA605" i="3"/>
  <c r="AA606" i="3"/>
  <c r="AA607" i="3"/>
  <c r="AA608" i="3"/>
  <c r="AA609" i="3"/>
  <c r="AA610" i="3"/>
  <c r="AA611" i="3"/>
  <c r="AA612" i="3"/>
  <c r="AA613" i="3"/>
  <c r="AA614" i="3"/>
  <c r="AA615" i="3"/>
  <c r="AA616" i="3"/>
  <c r="AA617" i="3"/>
  <c r="AA618" i="3"/>
  <c r="AA619" i="3"/>
  <c r="AA620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3" i="3"/>
  <c r="AA634" i="3"/>
  <c r="AA635" i="3"/>
  <c r="AA636" i="3"/>
  <c r="AA637" i="3"/>
  <c r="AA638" i="3"/>
  <c r="AA639" i="3"/>
  <c r="AA640" i="3"/>
  <c r="AA641" i="3"/>
  <c r="AA642" i="3"/>
  <c r="AA643" i="3"/>
  <c r="AA644" i="3"/>
  <c r="AA645" i="3"/>
  <c r="AA646" i="3"/>
  <c r="AA647" i="3"/>
  <c r="AA648" i="3"/>
  <c r="AA649" i="3"/>
  <c r="AA650" i="3"/>
  <c r="AA651" i="3"/>
  <c r="AA652" i="3"/>
  <c r="AA653" i="3"/>
  <c r="AA654" i="3"/>
  <c r="AA655" i="3"/>
  <c r="AA656" i="3"/>
  <c r="AA657" i="3"/>
  <c r="AA658" i="3"/>
  <c r="AA659" i="3"/>
  <c r="AA660" i="3"/>
  <c r="AA661" i="3"/>
  <c r="AA662" i="3"/>
  <c r="AA663" i="3"/>
  <c r="AA664" i="3"/>
  <c r="AA665" i="3"/>
  <c r="AA666" i="3"/>
  <c r="AA667" i="3"/>
  <c r="AA668" i="3"/>
  <c r="AA669" i="3"/>
  <c r="AA670" i="3"/>
  <c r="AA671" i="3"/>
  <c r="AA672" i="3"/>
  <c r="AA673" i="3"/>
  <c r="AA674" i="3"/>
  <c r="AA675" i="3"/>
  <c r="AA676" i="3"/>
  <c r="AA677" i="3"/>
  <c r="AA678" i="3"/>
  <c r="AA679" i="3"/>
  <c r="AA680" i="3"/>
  <c r="AA681" i="3"/>
  <c r="AA682" i="3"/>
  <c r="AA683" i="3"/>
  <c r="AA684" i="3"/>
  <c r="AA685" i="3"/>
  <c r="AA686" i="3"/>
  <c r="AA687" i="3"/>
  <c r="AA688" i="3"/>
  <c r="AA689" i="3"/>
  <c r="AA690" i="3"/>
  <c r="AA691" i="3"/>
  <c r="AA692" i="3"/>
  <c r="AA693" i="3"/>
  <c r="AA694" i="3"/>
  <c r="AA695" i="3"/>
  <c r="AA696" i="3"/>
  <c r="AA697" i="3"/>
  <c r="AA698" i="3"/>
  <c r="AA699" i="3"/>
  <c r="AA700" i="3"/>
  <c r="AA701" i="3"/>
  <c r="AA702" i="3"/>
  <c r="AA703" i="3"/>
  <c r="AA704" i="3"/>
  <c r="AA705" i="3"/>
  <c r="AA706" i="3"/>
  <c r="AA707" i="3"/>
  <c r="AA708" i="3"/>
  <c r="AA709" i="3"/>
  <c r="AA710" i="3"/>
  <c r="AA711" i="3"/>
  <c r="AA712" i="3"/>
  <c r="AA713" i="3"/>
  <c r="AA714" i="3"/>
  <c r="AA715" i="3"/>
  <c r="AA716" i="3"/>
  <c r="AA717" i="3"/>
  <c r="AA718" i="3"/>
  <c r="AA719" i="3"/>
  <c r="AA720" i="3"/>
  <c r="AA721" i="3"/>
  <c r="AA722" i="3"/>
  <c r="AA723" i="3"/>
  <c r="AA724" i="3"/>
  <c r="AA725" i="3"/>
  <c r="AA726" i="3"/>
  <c r="AA727" i="3"/>
  <c r="AA728" i="3"/>
  <c r="AA729" i="3"/>
  <c r="AA730" i="3"/>
  <c r="AA731" i="3"/>
  <c r="AA732" i="3"/>
  <c r="AA733" i="3"/>
  <c r="AA734" i="3"/>
  <c r="AA735" i="3"/>
  <c r="AA736" i="3"/>
  <c r="AA737" i="3"/>
  <c r="AA738" i="3"/>
  <c r="AA739" i="3"/>
  <c r="AA740" i="3"/>
  <c r="AA741" i="3"/>
  <c r="AA742" i="3"/>
  <c r="AA743" i="3"/>
  <c r="AA744" i="3"/>
  <c r="AA745" i="3"/>
  <c r="AA746" i="3"/>
  <c r="AA747" i="3"/>
  <c r="AA748" i="3"/>
  <c r="AA749" i="3"/>
  <c r="AA750" i="3"/>
  <c r="AA751" i="3"/>
  <c r="AA752" i="3"/>
  <c r="AA753" i="3"/>
  <c r="AA754" i="3"/>
  <c r="AA755" i="3"/>
  <c r="AA756" i="3"/>
  <c r="AA757" i="3"/>
  <c r="AA758" i="3"/>
  <c r="AA759" i="3"/>
  <c r="AA760" i="3"/>
  <c r="AA761" i="3"/>
  <c r="AA762" i="3"/>
  <c r="AA763" i="3"/>
  <c r="AA764" i="3"/>
  <c r="AA765" i="3"/>
  <c r="AA766" i="3"/>
  <c r="AA767" i="3"/>
  <c r="AA768" i="3"/>
  <c r="AA769" i="3"/>
  <c r="AA770" i="3"/>
  <c r="AA771" i="3"/>
  <c r="AA772" i="3"/>
  <c r="AA773" i="3"/>
  <c r="AA774" i="3"/>
  <c r="AA775" i="3"/>
  <c r="AA776" i="3"/>
  <c r="AA777" i="3"/>
  <c r="AA778" i="3"/>
  <c r="AA779" i="3"/>
  <c r="AA780" i="3"/>
  <c r="AA781" i="3"/>
  <c r="AA782" i="3"/>
  <c r="AA783" i="3"/>
  <c r="AA784" i="3"/>
  <c r="AA785" i="3"/>
  <c r="AA786" i="3"/>
  <c r="AA787" i="3"/>
  <c r="AA788" i="3"/>
  <c r="AA789" i="3"/>
  <c r="AA790" i="3"/>
  <c r="AA791" i="3"/>
  <c r="AA792" i="3"/>
  <c r="AA793" i="3"/>
  <c r="AA794" i="3"/>
  <c r="AA795" i="3"/>
  <c r="AA796" i="3"/>
  <c r="AA797" i="3"/>
  <c r="AA798" i="3"/>
  <c r="AA799" i="3"/>
  <c r="AA800" i="3"/>
  <c r="AA801" i="3"/>
  <c r="AA802" i="3"/>
  <c r="AA803" i="3"/>
  <c r="AA804" i="3"/>
  <c r="AA805" i="3"/>
  <c r="AA806" i="3"/>
  <c r="AA807" i="3"/>
  <c r="AA808" i="3"/>
  <c r="AA809" i="3"/>
  <c r="AA810" i="3"/>
  <c r="AA811" i="3"/>
  <c r="AA812" i="3"/>
  <c r="AA813" i="3"/>
  <c r="AA814" i="3"/>
  <c r="AA815" i="3"/>
  <c r="AA816" i="3"/>
  <c r="AA817" i="3"/>
  <c r="AA818" i="3"/>
  <c r="AA819" i="3"/>
  <c r="AA820" i="3"/>
  <c r="AA821" i="3"/>
  <c r="AA822" i="3"/>
  <c r="AA823" i="3"/>
  <c r="AA824" i="3"/>
  <c r="AA825" i="3"/>
  <c r="AA826" i="3"/>
  <c r="AA827" i="3"/>
  <c r="AA828" i="3"/>
  <c r="AA829" i="3"/>
  <c r="AA830" i="3"/>
  <c r="AA831" i="3"/>
  <c r="AA832" i="3"/>
  <c r="AA833" i="3"/>
  <c r="AA834" i="3"/>
  <c r="AA835" i="3"/>
  <c r="AA836" i="3"/>
  <c r="AA837" i="3"/>
  <c r="AA838" i="3"/>
  <c r="AA839" i="3"/>
  <c r="AA840" i="3"/>
  <c r="AA841" i="3"/>
  <c r="AA842" i="3"/>
  <c r="AA843" i="3"/>
  <c r="AA844" i="3"/>
  <c r="AA845" i="3"/>
  <c r="AA846" i="3"/>
  <c r="AA847" i="3"/>
  <c r="AA848" i="3"/>
  <c r="AA849" i="3"/>
  <c r="AA850" i="3"/>
  <c r="AA851" i="3"/>
  <c r="AA852" i="3"/>
  <c r="AA853" i="3"/>
  <c r="AA854" i="3"/>
  <c r="AA855" i="3"/>
  <c r="AA856" i="3"/>
  <c r="AA857" i="3"/>
  <c r="AA858" i="3"/>
  <c r="AA859" i="3"/>
  <c r="AA860" i="3"/>
  <c r="AA861" i="3"/>
  <c r="AA862" i="3"/>
  <c r="AA863" i="3"/>
  <c r="AA864" i="3"/>
  <c r="AA865" i="3"/>
  <c r="AA866" i="3"/>
  <c r="AA867" i="3"/>
  <c r="AA868" i="3"/>
  <c r="AA869" i="3"/>
  <c r="AA870" i="3"/>
  <c r="AA871" i="3"/>
  <c r="AA872" i="3"/>
  <c r="AA873" i="3"/>
  <c r="AA874" i="3"/>
  <c r="AA875" i="3"/>
  <c r="AA876" i="3"/>
  <c r="AA877" i="3"/>
  <c r="AA878" i="3"/>
  <c r="AA879" i="3"/>
  <c r="AA880" i="3"/>
  <c r="AA881" i="3"/>
  <c r="AA882" i="3"/>
  <c r="AA883" i="3"/>
  <c r="AA884" i="3"/>
  <c r="AA885" i="3"/>
  <c r="AA886" i="3"/>
  <c r="AA887" i="3"/>
  <c r="AA888" i="3"/>
  <c r="AA889" i="3"/>
  <c r="AA890" i="3"/>
  <c r="AA891" i="3"/>
  <c r="AA892" i="3"/>
  <c r="AA893" i="3"/>
  <c r="AA894" i="3"/>
  <c r="AA895" i="3"/>
  <c r="AA896" i="3"/>
  <c r="AA897" i="3"/>
  <c r="AA898" i="3"/>
  <c r="AA899" i="3"/>
  <c r="AA900" i="3"/>
  <c r="AA901" i="3"/>
  <c r="AA902" i="3"/>
  <c r="AA903" i="3"/>
  <c r="AA904" i="3"/>
  <c r="AA905" i="3"/>
  <c r="AA906" i="3"/>
  <c r="AA907" i="3"/>
  <c r="AA908" i="3"/>
  <c r="AA909" i="3"/>
  <c r="AA910" i="3"/>
  <c r="AA911" i="3"/>
  <c r="AA912" i="3"/>
  <c r="AA913" i="3"/>
  <c r="AA914" i="3"/>
  <c r="AA915" i="3"/>
  <c r="AA916" i="3"/>
  <c r="AA917" i="3"/>
  <c r="AA918" i="3"/>
  <c r="AA919" i="3"/>
  <c r="AA920" i="3"/>
  <c r="AA921" i="3"/>
  <c r="AA922" i="3"/>
  <c r="AA923" i="3"/>
  <c r="AA924" i="3"/>
  <c r="AA925" i="3"/>
  <c r="AA926" i="3"/>
  <c r="AA927" i="3"/>
  <c r="AA928" i="3"/>
  <c r="AA929" i="3"/>
  <c r="AA930" i="3"/>
  <c r="AA931" i="3"/>
  <c r="AA932" i="3"/>
  <c r="AA933" i="3"/>
  <c r="AA934" i="3"/>
  <c r="AA935" i="3"/>
  <c r="AA936" i="3"/>
  <c r="AA937" i="3"/>
  <c r="AA938" i="3"/>
  <c r="AA939" i="3"/>
  <c r="AA940" i="3"/>
  <c r="AA941" i="3"/>
  <c r="AA942" i="3"/>
  <c r="AA943" i="3"/>
  <c r="AA944" i="3"/>
  <c r="AA945" i="3"/>
  <c r="AA946" i="3"/>
  <c r="AA947" i="3"/>
  <c r="AA948" i="3"/>
  <c r="AA949" i="3"/>
  <c r="AA950" i="3"/>
  <c r="AA951" i="3"/>
  <c r="AA952" i="3"/>
  <c r="AA953" i="3"/>
  <c r="AA954" i="3"/>
  <c r="AA955" i="3"/>
  <c r="AA956" i="3"/>
  <c r="AA957" i="3"/>
  <c r="AA958" i="3"/>
  <c r="AA959" i="3"/>
  <c r="AA960" i="3"/>
  <c r="AA961" i="3"/>
  <c r="AA962" i="3"/>
  <c r="AA963" i="3"/>
  <c r="AA964" i="3"/>
  <c r="AA965" i="3"/>
  <c r="AA966" i="3"/>
  <c r="AA967" i="3"/>
  <c r="AA968" i="3"/>
  <c r="AA969" i="3"/>
  <c r="AA970" i="3"/>
  <c r="AA971" i="3"/>
  <c r="AA972" i="3"/>
  <c r="AA973" i="3"/>
  <c r="AA974" i="3"/>
  <c r="AA975" i="3"/>
  <c r="AA976" i="3"/>
  <c r="AA977" i="3"/>
  <c r="AA978" i="3"/>
  <c r="AA979" i="3"/>
  <c r="AA980" i="3"/>
  <c r="AA981" i="3"/>
  <c r="AA982" i="3"/>
  <c r="AA983" i="3"/>
  <c r="AA984" i="3"/>
  <c r="AA985" i="3"/>
  <c r="AA986" i="3"/>
  <c r="AA987" i="3"/>
  <c r="AA988" i="3"/>
  <c r="AA989" i="3"/>
  <c r="AA990" i="3"/>
  <c r="AA991" i="3"/>
  <c r="AA992" i="3"/>
  <c r="AA993" i="3"/>
  <c r="AA994" i="3"/>
  <c r="AA995" i="3"/>
  <c r="AA996" i="3"/>
  <c r="AA997" i="3"/>
  <c r="AA998" i="3"/>
  <c r="AA999" i="3"/>
  <c r="AA1000" i="3"/>
  <c r="AA1001" i="3"/>
  <c r="AA4" i="3"/>
  <c r="F95" i="5"/>
  <c r="F96" i="5"/>
  <c r="F97" i="5"/>
  <c r="F98" i="5"/>
  <c r="F99" i="5"/>
  <c r="F100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A73" i="5"/>
  <c r="F73" i="5" s="1"/>
  <c r="A74" i="5"/>
  <c r="F74" i="5" s="1"/>
  <c r="A75" i="5"/>
  <c r="F75" i="5" s="1"/>
  <c r="A76" i="5"/>
  <c r="F76" i="5" s="1"/>
  <c r="A77" i="5"/>
  <c r="F77" i="5" s="1"/>
  <c r="A78" i="5"/>
  <c r="F78" i="5" s="1"/>
  <c r="A79" i="5"/>
  <c r="F79" i="5" s="1"/>
  <c r="A80" i="5"/>
  <c r="F80" i="5" s="1"/>
  <c r="A81" i="5"/>
  <c r="F81" i="5" s="1"/>
  <c r="A82" i="5"/>
  <c r="F82" i="5" s="1"/>
  <c r="A83" i="5"/>
  <c r="F83" i="5" s="1"/>
  <c r="A84" i="5"/>
  <c r="F84" i="5" s="1"/>
  <c r="A85" i="5"/>
  <c r="F85" i="5" s="1"/>
  <c r="A86" i="5"/>
  <c r="F86" i="5" s="1"/>
  <c r="A87" i="5"/>
  <c r="F87" i="5" s="1"/>
  <c r="A88" i="5"/>
  <c r="F88" i="5" s="1"/>
  <c r="A89" i="5"/>
  <c r="F89" i="5" s="1"/>
  <c r="A90" i="5"/>
  <c r="F90" i="5" s="1"/>
  <c r="A91" i="5"/>
  <c r="F91" i="5" s="1"/>
  <c r="A92" i="5"/>
  <c r="F92" i="5" s="1"/>
  <c r="A93" i="5"/>
  <c r="F93" i="5" s="1"/>
  <c r="A94" i="5"/>
  <c r="F94" i="5" s="1"/>
  <c r="A95" i="5"/>
  <c r="A96" i="5"/>
  <c r="A97" i="5"/>
  <c r="A98" i="5"/>
  <c r="A99" i="5"/>
  <c r="A100" i="5"/>
  <c r="A2" i="5"/>
  <c r="L32" i="3"/>
  <c r="L31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" i="3"/>
  <c r="AN1001" i="3"/>
  <c r="B4" i="3"/>
  <c r="B5" i="3"/>
  <c r="B6" i="3"/>
  <c r="B8" i="3"/>
  <c r="B9" i="3"/>
  <c r="B10" i="3"/>
  <c r="B13" i="3"/>
  <c r="B14" i="3"/>
  <c r="B16" i="3"/>
  <c r="B38" i="3"/>
  <c r="B39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A61" i="3"/>
  <c r="A62" i="3"/>
  <c r="A63" i="3"/>
  <c r="A64" i="3"/>
  <c r="A65" i="3"/>
  <c r="A66" i="3"/>
  <c r="A67" i="3"/>
  <c r="A68" i="3"/>
  <c r="A69" i="3"/>
  <c r="A70" i="3"/>
  <c r="A71" i="3"/>
  <c r="AM71" i="3" s="1"/>
  <c r="A72" i="3"/>
  <c r="A73" i="3"/>
  <c r="A74" i="3"/>
  <c r="A75" i="3"/>
  <c r="A76" i="3"/>
  <c r="A77" i="3"/>
  <c r="A78" i="3"/>
  <c r="A79" i="3"/>
  <c r="A80" i="3"/>
  <c r="A81" i="3"/>
  <c r="A82" i="3"/>
  <c r="A83" i="3"/>
  <c r="AN83" i="3" s="1"/>
  <c r="A84" i="3"/>
  <c r="A85" i="3"/>
  <c r="A86" i="3"/>
  <c r="A87" i="3"/>
  <c r="A88" i="3"/>
  <c r="AN88" i="3" s="1"/>
  <c r="A89" i="3"/>
  <c r="A90" i="3"/>
  <c r="A91" i="3"/>
  <c r="AN91" i="3" s="1"/>
  <c r="A92" i="3"/>
  <c r="A93" i="3"/>
  <c r="AN93" i="3" s="1"/>
  <c r="A94" i="3"/>
  <c r="AN94" i="3" s="1"/>
  <c r="A95" i="3"/>
  <c r="AM95" i="3" s="1"/>
  <c r="A96" i="3"/>
  <c r="A97" i="3"/>
  <c r="A98" i="3"/>
  <c r="A99" i="3"/>
  <c r="A100" i="3"/>
  <c r="A101" i="3"/>
  <c r="A102" i="3"/>
  <c r="A103" i="3"/>
  <c r="A104" i="3"/>
  <c r="A105" i="3"/>
  <c r="AN105" i="3" s="1"/>
  <c r="A106" i="3"/>
  <c r="AN106" i="3" s="1"/>
  <c r="A107" i="3"/>
  <c r="AM107" i="3" s="1"/>
  <c r="A108" i="3"/>
  <c r="A109" i="3"/>
  <c r="A110" i="3"/>
  <c r="A111" i="3"/>
  <c r="A112" i="3"/>
  <c r="AN112" i="3" s="1"/>
  <c r="A113" i="3"/>
  <c r="A114" i="3"/>
  <c r="A115" i="3"/>
  <c r="AN115" i="3" s="1"/>
  <c r="A116" i="3"/>
  <c r="A117" i="3"/>
  <c r="AN117" i="3" s="1"/>
  <c r="A118" i="3"/>
  <c r="AN118" i="3" s="1"/>
  <c r="A119" i="3"/>
  <c r="AM119" i="3" s="1"/>
  <c r="A120" i="3"/>
  <c r="A121" i="3"/>
  <c r="A122" i="3"/>
  <c r="A123" i="3"/>
  <c r="A124" i="3"/>
  <c r="A125" i="3"/>
  <c r="A126" i="3"/>
  <c r="A127" i="3"/>
  <c r="A128" i="3"/>
  <c r="A129" i="3"/>
  <c r="AN129" i="3" s="1"/>
  <c r="A130" i="3"/>
  <c r="AN130" i="3" s="1"/>
  <c r="A131" i="3"/>
  <c r="AN131" i="3" s="1"/>
  <c r="A132" i="3"/>
  <c r="A133" i="3"/>
  <c r="A134" i="3"/>
  <c r="A135" i="3"/>
  <c r="A136" i="3"/>
  <c r="AN136" i="3" s="1"/>
  <c r="A137" i="3"/>
  <c r="A138" i="3"/>
  <c r="A139" i="3"/>
  <c r="AN139" i="3" s="1"/>
  <c r="A140" i="3"/>
  <c r="AM140" i="3" s="1"/>
  <c r="A141" i="3"/>
  <c r="AN141" i="3" s="1"/>
  <c r="A142" i="3"/>
  <c r="AN142" i="3" s="1"/>
  <c r="A143" i="3"/>
  <c r="AN143" i="3" s="1"/>
  <c r="A144" i="3"/>
  <c r="A145" i="3"/>
  <c r="A146" i="3"/>
  <c r="A147" i="3"/>
  <c r="A148" i="3"/>
  <c r="A149" i="3"/>
  <c r="A150" i="3"/>
  <c r="A151" i="3"/>
  <c r="A152" i="3"/>
  <c r="A153" i="3"/>
  <c r="AN153" i="3" s="1"/>
  <c r="A154" i="3"/>
  <c r="AN154" i="3" s="1"/>
  <c r="A155" i="3"/>
  <c r="AN155" i="3" s="1"/>
  <c r="A156" i="3"/>
  <c r="A157" i="3"/>
  <c r="A158" i="3"/>
  <c r="A159" i="3"/>
  <c r="A160" i="3"/>
  <c r="AN160" i="3" s="1"/>
  <c r="A161" i="3"/>
  <c r="A162" i="3"/>
  <c r="A163" i="3"/>
  <c r="AN163" i="3" s="1"/>
  <c r="A164" i="3"/>
  <c r="A165" i="3"/>
  <c r="AN165" i="3" s="1"/>
  <c r="A166" i="3"/>
  <c r="AN166" i="3" s="1"/>
  <c r="A167" i="3"/>
  <c r="AM167" i="3" s="1"/>
  <c r="A168" i="3"/>
  <c r="A169" i="3"/>
  <c r="A170" i="3"/>
  <c r="A171" i="3"/>
  <c r="A172" i="3"/>
  <c r="A173" i="3"/>
  <c r="A174" i="3"/>
  <c r="A175" i="3"/>
  <c r="A176" i="3"/>
  <c r="A177" i="3"/>
  <c r="AN177" i="3" s="1"/>
  <c r="A178" i="3"/>
  <c r="AN178" i="3" s="1"/>
  <c r="A179" i="3"/>
  <c r="AM179" i="3" s="1"/>
  <c r="A180" i="3"/>
  <c r="A181" i="3"/>
  <c r="A182" i="3"/>
  <c r="A183" i="3"/>
  <c r="A184" i="3"/>
  <c r="AN184" i="3" s="1"/>
  <c r="A185" i="3"/>
  <c r="A186" i="3"/>
  <c r="A187" i="3"/>
  <c r="AN187" i="3" s="1"/>
  <c r="A188" i="3"/>
  <c r="AN188" i="3" s="1"/>
  <c r="A189" i="3"/>
  <c r="AN189" i="3" s="1"/>
  <c r="A190" i="3"/>
  <c r="AN190" i="3" s="1"/>
  <c r="A191" i="3"/>
  <c r="AN191" i="3" s="1"/>
  <c r="A192" i="3"/>
  <c r="A193" i="3"/>
  <c r="A194" i="3"/>
  <c r="A195" i="3"/>
  <c r="A196" i="3"/>
  <c r="A197" i="3"/>
  <c r="A198" i="3"/>
  <c r="A199" i="3"/>
  <c r="A200" i="3"/>
  <c r="A201" i="3"/>
  <c r="AN201" i="3" s="1"/>
  <c r="A202" i="3"/>
  <c r="AN202" i="3" s="1"/>
  <c r="A203" i="3"/>
  <c r="AN203" i="3" s="1"/>
  <c r="A204" i="3"/>
  <c r="A205" i="3"/>
  <c r="A206" i="3"/>
  <c r="A207" i="3"/>
  <c r="A208" i="3"/>
  <c r="AN208" i="3" s="1"/>
  <c r="A209" i="3"/>
  <c r="A210" i="3"/>
  <c r="A211" i="3"/>
  <c r="AN211" i="3" s="1"/>
  <c r="A212" i="3"/>
  <c r="AM212" i="3" s="1"/>
  <c r="A213" i="3"/>
  <c r="AN213" i="3" s="1"/>
  <c r="A214" i="3"/>
  <c r="AN214" i="3" s="1"/>
  <c r="A215" i="3"/>
  <c r="AN215" i="3" s="1"/>
  <c r="A216" i="3"/>
  <c r="A217" i="3"/>
  <c r="A218" i="3"/>
  <c r="A219" i="3"/>
  <c r="A220" i="3"/>
  <c r="A221" i="3"/>
  <c r="A222" i="3"/>
  <c r="A223" i="3"/>
  <c r="A224" i="3"/>
  <c r="A225" i="3"/>
  <c r="AN225" i="3" s="1"/>
  <c r="A226" i="3"/>
  <c r="AN226" i="3" s="1"/>
  <c r="A227" i="3"/>
  <c r="AN227" i="3" s="1"/>
  <c r="A228" i="3"/>
  <c r="A229" i="3"/>
  <c r="A230" i="3"/>
  <c r="A231" i="3"/>
  <c r="A232" i="3"/>
  <c r="AN232" i="3" s="1"/>
  <c r="A233" i="3"/>
  <c r="A234" i="3"/>
  <c r="A235" i="3"/>
  <c r="AN235" i="3" s="1"/>
  <c r="A236" i="3"/>
  <c r="AN236" i="3" s="1"/>
  <c r="A237" i="3"/>
  <c r="AN237" i="3" s="1"/>
  <c r="A238" i="3"/>
  <c r="AN238" i="3" s="1"/>
  <c r="A239" i="3"/>
  <c r="AN239" i="3" s="1"/>
  <c r="A240" i="3"/>
  <c r="A241" i="3"/>
  <c r="A242" i="3"/>
  <c r="A243" i="3"/>
  <c r="A244" i="3"/>
  <c r="A245" i="3"/>
  <c r="A246" i="3"/>
  <c r="A247" i="3"/>
  <c r="A248" i="3"/>
  <c r="A249" i="3"/>
  <c r="AN249" i="3" s="1"/>
  <c r="A250" i="3"/>
  <c r="AN250" i="3" s="1"/>
  <c r="A251" i="3"/>
  <c r="AM251" i="3" s="1"/>
  <c r="A252" i="3"/>
  <c r="A253" i="3"/>
  <c r="A254" i="3"/>
  <c r="A255" i="3"/>
  <c r="A256" i="3"/>
  <c r="AN256" i="3" s="1"/>
  <c r="A257" i="3"/>
  <c r="A258" i="3"/>
  <c r="A259" i="3"/>
  <c r="AN259" i="3" s="1"/>
  <c r="A260" i="3"/>
  <c r="AN260" i="3" s="1"/>
  <c r="A261" i="3"/>
  <c r="AN261" i="3" s="1"/>
  <c r="A262" i="3"/>
  <c r="AN262" i="3" s="1"/>
  <c r="A263" i="3"/>
  <c r="AN263" i="3" s="1"/>
  <c r="A264" i="3"/>
  <c r="A265" i="3"/>
  <c r="A266" i="3"/>
  <c r="A267" i="3"/>
  <c r="A268" i="3"/>
  <c r="A269" i="3"/>
  <c r="A270" i="3"/>
  <c r="A271" i="3"/>
  <c r="A272" i="3"/>
  <c r="A273" i="3"/>
  <c r="AN273" i="3" s="1"/>
  <c r="A274" i="3"/>
  <c r="AN274" i="3" s="1"/>
  <c r="A275" i="3"/>
  <c r="AN275" i="3" s="1"/>
  <c r="A276" i="3"/>
  <c r="A277" i="3"/>
  <c r="A278" i="3"/>
  <c r="A279" i="3"/>
  <c r="A280" i="3"/>
  <c r="AN280" i="3" s="1"/>
  <c r="A281" i="3"/>
  <c r="A282" i="3"/>
  <c r="A283" i="3"/>
  <c r="AN283" i="3" s="1"/>
  <c r="A284" i="3"/>
  <c r="AN284" i="3" s="1"/>
  <c r="A285" i="3"/>
  <c r="AN285" i="3" s="1"/>
  <c r="A286" i="3"/>
  <c r="AN286" i="3" s="1"/>
  <c r="A287" i="3"/>
  <c r="AN287" i="3" s="1"/>
  <c r="A288" i="3"/>
  <c r="A289" i="3"/>
  <c r="A290" i="3"/>
  <c r="A291" i="3"/>
  <c r="A292" i="3"/>
  <c r="A293" i="3"/>
  <c r="A294" i="3"/>
  <c r="A295" i="3"/>
  <c r="A296" i="3"/>
  <c r="A297" i="3"/>
  <c r="AN297" i="3" s="1"/>
  <c r="A298" i="3"/>
  <c r="AN298" i="3" s="1"/>
  <c r="A299" i="3"/>
  <c r="AN299" i="3" s="1"/>
  <c r="A300" i="3"/>
  <c r="A301" i="3"/>
  <c r="A302" i="3"/>
  <c r="A303" i="3"/>
  <c r="A304" i="3"/>
  <c r="AN304" i="3" s="1"/>
  <c r="A305" i="3"/>
  <c r="A306" i="3"/>
  <c r="A307" i="3"/>
  <c r="AN307" i="3" s="1"/>
  <c r="A308" i="3"/>
  <c r="AN308" i="3" s="1"/>
  <c r="A309" i="3"/>
  <c r="AN309" i="3" s="1"/>
  <c r="A310" i="3"/>
  <c r="AN310" i="3" s="1"/>
  <c r="A311" i="3"/>
  <c r="AN311" i="3" s="1"/>
  <c r="A312" i="3"/>
  <c r="A313" i="3"/>
  <c r="A314" i="3"/>
  <c r="A315" i="3"/>
  <c r="A316" i="3"/>
  <c r="A317" i="3"/>
  <c r="A318" i="3"/>
  <c r="A319" i="3"/>
  <c r="A320" i="3"/>
  <c r="A321" i="3"/>
  <c r="AN321" i="3" s="1"/>
  <c r="A322" i="3"/>
  <c r="AN322" i="3" s="1"/>
  <c r="A323" i="3"/>
  <c r="AN323" i="3" s="1"/>
  <c r="A324" i="3"/>
  <c r="A325" i="3"/>
  <c r="A326" i="3"/>
  <c r="A327" i="3"/>
  <c r="A328" i="3"/>
  <c r="AN328" i="3" s="1"/>
  <c r="A329" i="3"/>
  <c r="A330" i="3"/>
  <c r="A331" i="3"/>
  <c r="AN331" i="3" s="1"/>
  <c r="A332" i="3"/>
  <c r="AN332" i="3" s="1"/>
  <c r="A333" i="3"/>
  <c r="AN333" i="3" s="1"/>
  <c r="A334" i="3"/>
  <c r="AN334" i="3" s="1"/>
  <c r="A335" i="3"/>
  <c r="AN335" i="3" s="1"/>
  <c r="A336" i="3"/>
  <c r="A337" i="3"/>
  <c r="A338" i="3"/>
  <c r="A339" i="3"/>
  <c r="A340" i="3"/>
  <c r="A341" i="3"/>
  <c r="A342" i="3"/>
  <c r="A343" i="3"/>
  <c r="A344" i="3"/>
  <c r="A345" i="3"/>
  <c r="AN345" i="3" s="1"/>
  <c r="A346" i="3"/>
  <c r="AN346" i="3" s="1"/>
  <c r="A347" i="3"/>
  <c r="AN347" i="3" s="1"/>
  <c r="A348" i="3"/>
  <c r="A349" i="3"/>
  <c r="A350" i="3"/>
  <c r="A351" i="3"/>
  <c r="A352" i="3"/>
  <c r="AN352" i="3" s="1"/>
  <c r="A353" i="3"/>
  <c r="A354" i="3"/>
  <c r="A355" i="3"/>
  <c r="AN355" i="3" s="1"/>
  <c r="A356" i="3"/>
  <c r="AN356" i="3" s="1"/>
  <c r="A357" i="3"/>
  <c r="AN357" i="3" s="1"/>
  <c r="A358" i="3"/>
  <c r="AN358" i="3" s="1"/>
  <c r="A359" i="3"/>
  <c r="AN359" i="3" s="1"/>
  <c r="A360" i="3"/>
  <c r="A361" i="3"/>
  <c r="A362" i="3"/>
  <c r="A363" i="3"/>
  <c r="A364" i="3"/>
  <c r="A365" i="3"/>
  <c r="A366" i="3"/>
  <c r="A367" i="3"/>
  <c r="A368" i="3"/>
  <c r="A369" i="3"/>
  <c r="AN369" i="3" s="1"/>
  <c r="A370" i="3"/>
  <c r="AN370" i="3" s="1"/>
  <c r="A371" i="3"/>
  <c r="AN371" i="3" s="1"/>
  <c r="A372" i="3"/>
  <c r="A373" i="3"/>
  <c r="A374" i="3"/>
  <c r="A375" i="3"/>
  <c r="A376" i="3"/>
  <c r="AN376" i="3" s="1"/>
  <c r="A377" i="3"/>
  <c r="A378" i="3"/>
  <c r="A379" i="3"/>
  <c r="AN379" i="3" s="1"/>
  <c r="A380" i="3"/>
  <c r="AN380" i="3" s="1"/>
  <c r="A381" i="3"/>
  <c r="AN381" i="3" s="1"/>
  <c r="A382" i="3"/>
  <c r="AN382" i="3" s="1"/>
  <c r="A383" i="3"/>
  <c r="AN383" i="3" s="1"/>
  <c r="A384" i="3"/>
  <c r="A385" i="3"/>
  <c r="A386" i="3"/>
  <c r="A387" i="3"/>
  <c r="A388" i="3"/>
  <c r="A389" i="3"/>
  <c r="A390" i="3"/>
  <c r="A391" i="3"/>
  <c r="A392" i="3"/>
  <c r="A393" i="3"/>
  <c r="AN393" i="3" s="1"/>
  <c r="A394" i="3"/>
  <c r="AN394" i="3" s="1"/>
  <c r="A395" i="3"/>
  <c r="AN395" i="3" s="1"/>
  <c r="A396" i="3"/>
  <c r="A397" i="3"/>
  <c r="A398" i="3"/>
  <c r="A399" i="3"/>
  <c r="A400" i="3"/>
  <c r="AN400" i="3" s="1"/>
  <c r="A401" i="3"/>
  <c r="A402" i="3"/>
  <c r="A403" i="3"/>
  <c r="AN403" i="3" s="1"/>
  <c r="A404" i="3"/>
  <c r="AN404" i="3" s="1"/>
  <c r="A405" i="3"/>
  <c r="AN405" i="3" s="1"/>
  <c r="A406" i="3"/>
  <c r="AN406" i="3" s="1"/>
  <c r="A407" i="3"/>
  <c r="AN407" i="3" s="1"/>
  <c r="A408" i="3"/>
  <c r="A409" i="3"/>
  <c r="A410" i="3"/>
  <c r="A411" i="3"/>
  <c r="A412" i="3"/>
  <c r="A413" i="3"/>
  <c r="A414" i="3"/>
  <c r="A415" i="3"/>
  <c r="A416" i="3"/>
  <c r="A417" i="3"/>
  <c r="AN417" i="3" s="1"/>
  <c r="A418" i="3"/>
  <c r="AN418" i="3" s="1"/>
  <c r="A419" i="3"/>
  <c r="AN419" i="3" s="1"/>
  <c r="A420" i="3"/>
  <c r="A421" i="3"/>
  <c r="A422" i="3"/>
  <c r="A423" i="3"/>
  <c r="A424" i="3"/>
  <c r="AN424" i="3" s="1"/>
  <c r="A425" i="3"/>
  <c r="A426" i="3"/>
  <c r="A427" i="3"/>
  <c r="AN427" i="3" s="1"/>
  <c r="A428" i="3"/>
  <c r="AN428" i="3" s="1"/>
  <c r="A429" i="3"/>
  <c r="AN429" i="3" s="1"/>
  <c r="A430" i="3"/>
  <c r="AN430" i="3" s="1"/>
  <c r="A431" i="3"/>
  <c r="AN431" i="3" s="1"/>
  <c r="A432" i="3"/>
  <c r="A433" i="3"/>
  <c r="A434" i="3"/>
  <c r="A435" i="3"/>
  <c r="A436" i="3"/>
  <c r="A437" i="3"/>
  <c r="A438" i="3"/>
  <c r="A439" i="3"/>
  <c r="A440" i="3"/>
  <c r="A441" i="3"/>
  <c r="AN441" i="3" s="1"/>
  <c r="A442" i="3"/>
  <c r="AN442" i="3" s="1"/>
  <c r="A443" i="3"/>
  <c r="AN443" i="3" s="1"/>
  <c r="A444" i="3"/>
  <c r="A445" i="3"/>
  <c r="A446" i="3"/>
  <c r="A447" i="3"/>
  <c r="A448" i="3"/>
  <c r="AN448" i="3" s="1"/>
  <c r="A449" i="3"/>
  <c r="A450" i="3"/>
  <c r="A451" i="3"/>
  <c r="AN451" i="3" s="1"/>
  <c r="A452" i="3"/>
  <c r="AN452" i="3" s="1"/>
  <c r="A453" i="3"/>
  <c r="AN453" i="3" s="1"/>
  <c r="A454" i="3"/>
  <c r="AN454" i="3" s="1"/>
  <c r="A455" i="3"/>
  <c r="AN455" i="3" s="1"/>
  <c r="A456" i="3"/>
  <c r="A457" i="3"/>
  <c r="A458" i="3"/>
  <c r="A459" i="3"/>
  <c r="A460" i="3"/>
  <c r="A461" i="3"/>
  <c r="A462" i="3"/>
  <c r="A463" i="3"/>
  <c r="A464" i="3"/>
  <c r="A465" i="3"/>
  <c r="AN465" i="3" s="1"/>
  <c r="A466" i="3"/>
  <c r="AN466" i="3" s="1"/>
  <c r="A467" i="3"/>
  <c r="AN467" i="3" s="1"/>
  <c r="A468" i="3"/>
  <c r="A469" i="3"/>
  <c r="A470" i="3"/>
  <c r="A471" i="3"/>
  <c r="A472" i="3"/>
  <c r="AN472" i="3" s="1"/>
  <c r="A473" i="3"/>
  <c r="A474" i="3"/>
  <c r="A475" i="3"/>
  <c r="AN475" i="3" s="1"/>
  <c r="A476" i="3"/>
  <c r="AN476" i="3" s="1"/>
  <c r="A477" i="3"/>
  <c r="AN477" i="3" s="1"/>
  <c r="A478" i="3"/>
  <c r="AN478" i="3" s="1"/>
  <c r="A479" i="3"/>
  <c r="AN479" i="3" s="1"/>
  <c r="A480" i="3"/>
  <c r="A481" i="3"/>
  <c r="A482" i="3"/>
  <c r="A483" i="3"/>
  <c r="A484" i="3"/>
  <c r="A485" i="3"/>
  <c r="A486" i="3"/>
  <c r="A487" i="3"/>
  <c r="A488" i="3"/>
  <c r="A489" i="3"/>
  <c r="AN489" i="3" s="1"/>
  <c r="A490" i="3"/>
  <c r="AN490" i="3" s="1"/>
  <c r="A491" i="3"/>
  <c r="AN491" i="3" s="1"/>
  <c r="A492" i="3"/>
  <c r="A493" i="3"/>
  <c r="A494" i="3"/>
  <c r="A495" i="3"/>
  <c r="A496" i="3"/>
  <c r="AN496" i="3" s="1"/>
  <c r="A497" i="3"/>
  <c r="A498" i="3"/>
  <c r="A499" i="3"/>
  <c r="AN499" i="3" s="1"/>
  <c r="A500" i="3"/>
  <c r="AN500" i="3" s="1"/>
  <c r="A501" i="3"/>
  <c r="AN501" i="3" s="1"/>
  <c r="A502" i="3"/>
  <c r="AN502" i="3" s="1"/>
  <c r="A503" i="3"/>
  <c r="AN503" i="3" s="1"/>
  <c r="A504" i="3"/>
  <c r="A505" i="3"/>
  <c r="A506" i="3"/>
  <c r="A507" i="3"/>
  <c r="A508" i="3"/>
  <c r="A509" i="3"/>
  <c r="A510" i="3"/>
  <c r="A511" i="3"/>
  <c r="A512" i="3"/>
  <c r="A513" i="3"/>
  <c r="AN513" i="3" s="1"/>
  <c r="A514" i="3"/>
  <c r="AN514" i="3" s="1"/>
  <c r="A515" i="3"/>
  <c r="AN515" i="3" s="1"/>
  <c r="A516" i="3"/>
  <c r="A517" i="3"/>
  <c r="A518" i="3"/>
  <c r="A519" i="3"/>
  <c r="A520" i="3"/>
  <c r="AN520" i="3" s="1"/>
  <c r="A521" i="3"/>
  <c r="A522" i="3"/>
  <c r="A523" i="3"/>
  <c r="AN523" i="3" s="1"/>
  <c r="A524" i="3"/>
  <c r="AN524" i="3" s="1"/>
  <c r="A525" i="3"/>
  <c r="AN525" i="3" s="1"/>
  <c r="A526" i="3"/>
  <c r="AN526" i="3" s="1"/>
  <c r="A527" i="3"/>
  <c r="AN527" i="3" s="1"/>
  <c r="A528" i="3"/>
  <c r="A529" i="3"/>
  <c r="A530" i="3"/>
  <c r="A531" i="3"/>
  <c r="A532" i="3"/>
  <c r="A533" i="3"/>
  <c r="A534" i="3"/>
  <c r="A535" i="3"/>
  <c r="A536" i="3"/>
  <c r="A537" i="3"/>
  <c r="AN537" i="3" s="1"/>
  <c r="A538" i="3"/>
  <c r="AN538" i="3" s="1"/>
  <c r="A539" i="3"/>
  <c r="AN539" i="3" s="1"/>
  <c r="A540" i="3"/>
  <c r="A541" i="3"/>
  <c r="A542" i="3"/>
  <c r="A543" i="3"/>
  <c r="A544" i="3"/>
  <c r="AN544" i="3" s="1"/>
  <c r="A545" i="3"/>
  <c r="A546" i="3"/>
  <c r="A547" i="3"/>
  <c r="AN547" i="3" s="1"/>
  <c r="A548" i="3"/>
  <c r="AN548" i="3" s="1"/>
  <c r="A549" i="3"/>
  <c r="AN549" i="3" s="1"/>
  <c r="A550" i="3"/>
  <c r="AN550" i="3" s="1"/>
  <c r="A551" i="3"/>
  <c r="AN551" i="3" s="1"/>
  <c r="A552" i="3"/>
  <c r="A553" i="3"/>
  <c r="A554" i="3"/>
  <c r="A555" i="3"/>
  <c r="A556" i="3"/>
  <c r="A557" i="3"/>
  <c r="A558" i="3"/>
  <c r="A559" i="3"/>
  <c r="A560" i="3"/>
  <c r="A561" i="3"/>
  <c r="AN561" i="3" s="1"/>
  <c r="A562" i="3"/>
  <c r="AN562" i="3" s="1"/>
  <c r="A563" i="3"/>
  <c r="AN563" i="3" s="1"/>
  <c r="A564" i="3"/>
  <c r="A565" i="3"/>
  <c r="A566" i="3"/>
  <c r="A567" i="3"/>
  <c r="A568" i="3"/>
  <c r="AN568" i="3" s="1"/>
  <c r="A569" i="3"/>
  <c r="A570" i="3"/>
  <c r="A571" i="3"/>
  <c r="AN571" i="3" s="1"/>
  <c r="A572" i="3"/>
  <c r="AN572" i="3" s="1"/>
  <c r="A573" i="3"/>
  <c r="AN573" i="3" s="1"/>
  <c r="A574" i="3"/>
  <c r="AN574" i="3" s="1"/>
  <c r="A575" i="3"/>
  <c r="AN575" i="3" s="1"/>
  <c r="A576" i="3"/>
  <c r="A577" i="3"/>
  <c r="A578" i="3"/>
  <c r="A579" i="3"/>
  <c r="A580" i="3"/>
  <c r="A581" i="3"/>
  <c r="A582" i="3"/>
  <c r="A583" i="3"/>
  <c r="A584" i="3"/>
  <c r="A585" i="3"/>
  <c r="AN585" i="3" s="1"/>
  <c r="A586" i="3"/>
  <c r="AN586" i="3" s="1"/>
  <c r="A587" i="3"/>
  <c r="AN587" i="3" s="1"/>
  <c r="A588" i="3"/>
  <c r="A589" i="3"/>
  <c r="A590" i="3"/>
  <c r="A591" i="3"/>
  <c r="A592" i="3"/>
  <c r="AN592" i="3" s="1"/>
  <c r="A593" i="3"/>
  <c r="A594" i="3"/>
  <c r="A595" i="3"/>
  <c r="AN595" i="3" s="1"/>
  <c r="A596" i="3"/>
  <c r="AN596" i="3" s="1"/>
  <c r="A597" i="3"/>
  <c r="AN597" i="3" s="1"/>
  <c r="A598" i="3"/>
  <c r="AN598" i="3" s="1"/>
  <c r="A599" i="3"/>
  <c r="AN599" i="3" s="1"/>
  <c r="A600" i="3"/>
  <c r="A601" i="3"/>
  <c r="A602" i="3"/>
  <c r="A603" i="3"/>
  <c r="A604" i="3"/>
  <c r="A605" i="3"/>
  <c r="A606" i="3"/>
  <c r="A607" i="3"/>
  <c r="A608" i="3"/>
  <c r="A609" i="3"/>
  <c r="AN609" i="3" s="1"/>
  <c r="A610" i="3"/>
  <c r="AN610" i="3" s="1"/>
  <c r="A611" i="3"/>
  <c r="AN611" i="3" s="1"/>
  <c r="A612" i="3"/>
  <c r="A613" i="3"/>
  <c r="A614" i="3"/>
  <c r="A615" i="3"/>
  <c r="A616" i="3"/>
  <c r="AN616" i="3" s="1"/>
  <c r="A617" i="3"/>
  <c r="A618" i="3"/>
  <c r="A619" i="3"/>
  <c r="AN619" i="3" s="1"/>
  <c r="A620" i="3"/>
  <c r="AN620" i="3" s="1"/>
  <c r="A621" i="3"/>
  <c r="AN621" i="3" s="1"/>
  <c r="A622" i="3"/>
  <c r="AN622" i="3" s="1"/>
  <c r="A623" i="3"/>
  <c r="AN623" i="3" s="1"/>
  <c r="A624" i="3"/>
  <c r="A625" i="3"/>
  <c r="A626" i="3"/>
  <c r="A627" i="3"/>
  <c r="A628" i="3"/>
  <c r="A629" i="3"/>
  <c r="A630" i="3"/>
  <c r="A631" i="3"/>
  <c r="A632" i="3"/>
  <c r="A633" i="3"/>
  <c r="AN633" i="3" s="1"/>
  <c r="A634" i="3"/>
  <c r="AN634" i="3" s="1"/>
  <c r="A635" i="3"/>
  <c r="AN635" i="3" s="1"/>
  <c r="A636" i="3"/>
  <c r="A637" i="3"/>
  <c r="A638" i="3"/>
  <c r="A639" i="3"/>
  <c r="A640" i="3"/>
  <c r="AN640" i="3" s="1"/>
  <c r="A641" i="3"/>
  <c r="A642" i="3"/>
  <c r="A643" i="3"/>
  <c r="AN643" i="3" s="1"/>
  <c r="A644" i="3"/>
  <c r="AN644" i="3" s="1"/>
  <c r="A645" i="3"/>
  <c r="AN645" i="3" s="1"/>
  <c r="A646" i="3"/>
  <c r="AN646" i="3" s="1"/>
  <c r="A647" i="3"/>
  <c r="AN647" i="3" s="1"/>
  <c r="A648" i="3"/>
  <c r="A649" i="3"/>
  <c r="A650" i="3"/>
  <c r="A651" i="3"/>
  <c r="A652" i="3"/>
  <c r="A653" i="3"/>
  <c r="A654" i="3"/>
  <c r="A655" i="3"/>
  <c r="A656" i="3"/>
  <c r="A657" i="3"/>
  <c r="AN657" i="3" s="1"/>
  <c r="A658" i="3"/>
  <c r="AN658" i="3" s="1"/>
  <c r="A659" i="3"/>
  <c r="AN659" i="3" s="1"/>
  <c r="A660" i="3"/>
  <c r="A661" i="3"/>
  <c r="A662" i="3"/>
  <c r="A663" i="3"/>
  <c r="A664" i="3"/>
  <c r="AN664" i="3" s="1"/>
  <c r="A665" i="3"/>
  <c r="A666" i="3"/>
  <c r="A667" i="3"/>
  <c r="AN667" i="3" s="1"/>
  <c r="A668" i="3"/>
  <c r="AN668" i="3" s="1"/>
  <c r="A669" i="3"/>
  <c r="AN669" i="3" s="1"/>
  <c r="A670" i="3"/>
  <c r="AN670" i="3" s="1"/>
  <c r="A671" i="3"/>
  <c r="AN671" i="3" s="1"/>
  <c r="A672" i="3"/>
  <c r="A673" i="3"/>
  <c r="A674" i="3"/>
  <c r="A675" i="3"/>
  <c r="A676" i="3"/>
  <c r="A677" i="3"/>
  <c r="A678" i="3"/>
  <c r="A679" i="3"/>
  <c r="A680" i="3"/>
  <c r="A681" i="3"/>
  <c r="AN681" i="3" s="1"/>
  <c r="A682" i="3"/>
  <c r="AN682" i="3" s="1"/>
  <c r="A683" i="3"/>
  <c r="AN683" i="3" s="1"/>
  <c r="A684" i="3"/>
  <c r="A685" i="3"/>
  <c r="A686" i="3"/>
  <c r="A687" i="3"/>
  <c r="A688" i="3"/>
  <c r="AN688" i="3" s="1"/>
  <c r="A689" i="3"/>
  <c r="A690" i="3"/>
  <c r="A691" i="3"/>
  <c r="AN691" i="3" s="1"/>
  <c r="A692" i="3"/>
  <c r="AN692" i="3" s="1"/>
  <c r="A693" i="3"/>
  <c r="AN693" i="3" s="1"/>
  <c r="A694" i="3"/>
  <c r="AN694" i="3" s="1"/>
  <c r="A695" i="3"/>
  <c r="AN695" i="3" s="1"/>
  <c r="A696" i="3"/>
  <c r="A697" i="3"/>
  <c r="A698" i="3"/>
  <c r="A699" i="3"/>
  <c r="A700" i="3"/>
  <c r="A701" i="3"/>
  <c r="A702" i="3"/>
  <c r="A703" i="3"/>
  <c r="A704" i="3"/>
  <c r="A705" i="3"/>
  <c r="AN705" i="3" s="1"/>
  <c r="A706" i="3"/>
  <c r="AN706" i="3" s="1"/>
  <c r="A707" i="3"/>
  <c r="AN707" i="3" s="1"/>
  <c r="A708" i="3"/>
  <c r="A709" i="3"/>
  <c r="A710" i="3"/>
  <c r="A711" i="3"/>
  <c r="A712" i="3"/>
  <c r="AN712" i="3" s="1"/>
  <c r="A713" i="3"/>
  <c r="A714" i="3"/>
  <c r="A715" i="3"/>
  <c r="AN715" i="3" s="1"/>
  <c r="A716" i="3"/>
  <c r="AN716" i="3" s="1"/>
  <c r="A717" i="3"/>
  <c r="AN717" i="3" s="1"/>
  <c r="A718" i="3"/>
  <c r="AN718" i="3" s="1"/>
  <c r="A719" i="3"/>
  <c r="AN719" i="3" s="1"/>
  <c r="A720" i="3"/>
  <c r="A721" i="3"/>
  <c r="A722" i="3"/>
  <c r="A723" i="3"/>
  <c r="A724" i="3"/>
  <c r="A725" i="3"/>
  <c r="A726" i="3"/>
  <c r="A727" i="3"/>
  <c r="A728" i="3"/>
  <c r="A729" i="3"/>
  <c r="AN729" i="3" s="1"/>
  <c r="A730" i="3"/>
  <c r="AN730" i="3" s="1"/>
  <c r="A731" i="3"/>
  <c r="AN731" i="3" s="1"/>
  <c r="A732" i="3"/>
  <c r="A733" i="3"/>
  <c r="A734" i="3"/>
  <c r="A735" i="3"/>
  <c r="A736" i="3"/>
  <c r="AN736" i="3" s="1"/>
  <c r="A737" i="3"/>
  <c r="A738" i="3"/>
  <c r="A739" i="3"/>
  <c r="AN739" i="3" s="1"/>
  <c r="A740" i="3"/>
  <c r="AN740" i="3" s="1"/>
  <c r="A741" i="3"/>
  <c r="AN741" i="3" s="1"/>
  <c r="A742" i="3"/>
  <c r="AN742" i="3" s="1"/>
  <c r="A743" i="3"/>
  <c r="AN743" i="3" s="1"/>
  <c r="A744" i="3"/>
  <c r="A745" i="3"/>
  <c r="A746" i="3"/>
  <c r="A747" i="3"/>
  <c r="A748" i="3"/>
  <c r="A749" i="3"/>
  <c r="A750" i="3"/>
  <c r="A751" i="3"/>
  <c r="A752" i="3"/>
  <c r="A753" i="3"/>
  <c r="AN753" i="3" s="1"/>
  <c r="A754" i="3"/>
  <c r="AN754" i="3" s="1"/>
  <c r="A755" i="3"/>
  <c r="AN755" i="3" s="1"/>
  <c r="A756" i="3"/>
  <c r="A757" i="3"/>
  <c r="A758" i="3"/>
  <c r="A759" i="3"/>
  <c r="A760" i="3"/>
  <c r="AN760" i="3" s="1"/>
  <c r="A761" i="3"/>
  <c r="A762" i="3"/>
  <c r="A763" i="3"/>
  <c r="AN763" i="3" s="1"/>
  <c r="A764" i="3"/>
  <c r="AN764" i="3" s="1"/>
  <c r="A765" i="3"/>
  <c r="AN765" i="3" s="1"/>
  <c r="A766" i="3"/>
  <c r="AN766" i="3" s="1"/>
  <c r="A767" i="3"/>
  <c r="AN767" i="3" s="1"/>
  <c r="A768" i="3"/>
  <c r="A769" i="3"/>
  <c r="A770" i="3"/>
  <c r="A771" i="3"/>
  <c r="A772" i="3"/>
  <c r="A773" i="3"/>
  <c r="A774" i="3"/>
  <c r="A775" i="3"/>
  <c r="A776" i="3"/>
  <c r="A777" i="3"/>
  <c r="AN777" i="3" s="1"/>
  <c r="A778" i="3"/>
  <c r="AN778" i="3" s="1"/>
  <c r="A779" i="3"/>
  <c r="AN779" i="3" s="1"/>
  <c r="A780" i="3"/>
  <c r="A781" i="3"/>
  <c r="A782" i="3"/>
  <c r="A783" i="3"/>
  <c r="A784" i="3"/>
  <c r="AN784" i="3" s="1"/>
  <c r="A785" i="3"/>
  <c r="A786" i="3"/>
  <c r="A787" i="3"/>
  <c r="AN787" i="3" s="1"/>
  <c r="A788" i="3"/>
  <c r="AN788" i="3" s="1"/>
  <c r="A789" i="3"/>
  <c r="AN789" i="3" s="1"/>
  <c r="A790" i="3"/>
  <c r="AN790" i="3" s="1"/>
  <c r="A791" i="3"/>
  <c r="AN791" i="3" s="1"/>
  <c r="A792" i="3"/>
  <c r="A793" i="3"/>
  <c r="A794" i="3"/>
  <c r="A795" i="3"/>
  <c r="A796" i="3"/>
  <c r="A797" i="3"/>
  <c r="A798" i="3"/>
  <c r="A799" i="3"/>
  <c r="A800" i="3"/>
  <c r="A801" i="3"/>
  <c r="AN801" i="3" s="1"/>
  <c r="A802" i="3"/>
  <c r="AN802" i="3" s="1"/>
  <c r="A803" i="3"/>
  <c r="AN803" i="3" s="1"/>
  <c r="A804" i="3"/>
  <c r="A805" i="3"/>
  <c r="A806" i="3"/>
  <c r="A807" i="3"/>
  <c r="A808" i="3"/>
  <c r="AN808" i="3" s="1"/>
  <c r="A809" i="3"/>
  <c r="A810" i="3"/>
  <c r="A811" i="3"/>
  <c r="AN811" i="3" s="1"/>
  <c r="A812" i="3"/>
  <c r="AN812" i="3" s="1"/>
  <c r="A813" i="3"/>
  <c r="AN813" i="3" s="1"/>
  <c r="A814" i="3"/>
  <c r="AN814" i="3" s="1"/>
  <c r="A815" i="3"/>
  <c r="AN815" i="3" s="1"/>
  <c r="A816" i="3"/>
  <c r="A817" i="3"/>
  <c r="A818" i="3"/>
  <c r="A819" i="3"/>
  <c r="A820" i="3"/>
  <c r="A821" i="3"/>
  <c r="A822" i="3"/>
  <c r="A823" i="3"/>
  <c r="A824" i="3"/>
  <c r="A825" i="3"/>
  <c r="AN825" i="3" s="1"/>
  <c r="A826" i="3"/>
  <c r="AN826" i="3" s="1"/>
  <c r="A827" i="3"/>
  <c r="AN827" i="3" s="1"/>
  <c r="A828" i="3"/>
  <c r="A829" i="3"/>
  <c r="A830" i="3"/>
  <c r="A831" i="3"/>
  <c r="A832" i="3"/>
  <c r="AN832" i="3" s="1"/>
  <c r="A833" i="3"/>
  <c r="A834" i="3"/>
  <c r="A835" i="3"/>
  <c r="AN835" i="3" s="1"/>
  <c r="A836" i="3"/>
  <c r="AN836" i="3" s="1"/>
  <c r="A837" i="3"/>
  <c r="AN837" i="3" s="1"/>
  <c r="A838" i="3"/>
  <c r="AN838" i="3" s="1"/>
  <c r="A839" i="3"/>
  <c r="AN839" i="3" s="1"/>
  <c r="A840" i="3"/>
  <c r="A841" i="3"/>
  <c r="A842" i="3"/>
  <c r="A843" i="3"/>
  <c r="A844" i="3"/>
  <c r="A845" i="3"/>
  <c r="A846" i="3"/>
  <c r="A847" i="3"/>
  <c r="A848" i="3"/>
  <c r="A849" i="3"/>
  <c r="AN849" i="3" s="1"/>
  <c r="A850" i="3"/>
  <c r="AN850" i="3" s="1"/>
  <c r="A851" i="3"/>
  <c r="AN851" i="3" s="1"/>
  <c r="A852" i="3"/>
  <c r="A853" i="3"/>
  <c r="A854" i="3"/>
  <c r="A855" i="3"/>
  <c r="A856" i="3"/>
  <c r="AN856" i="3" s="1"/>
  <c r="A857" i="3"/>
  <c r="A858" i="3"/>
  <c r="A859" i="3"/>
  <c r="AN859" i="3" s="1"/>
  <c r="A860" i="3"/>
  <c r="AN860" i="3" s="1"/>
  <c r="A861" i="3"/>
  <c r="AN861" i="3" s="1"/>
  <c r="A862" i="3"/>
  <c r="AN862" i="3" s="1"/>
  <c r="A863" i="3"/>
  <c r="AN863" i="3" s="1"/>
  <c r="A864" i="3"/>
  <c r="A865" i="3"/>
  <c r="A866" i="3"/>
  <c r="A867" i="3"/>
  <c r="A868" i="3"/>
  <c r="A869" i="3"/>
  <c r="A870" i="3"/>
  <c r="A871" i="3"/>
  <c r="A872" i="3"/>
  <c r="A873" i="3"/>
  <c r="AN873" i="3" s="1"/>
  <c r="A874" i="3"/>
  <c r="AN874" i="3" s="1"/>
  <c r="A875" i="3"/>
  <c r="AN875" i="3" s="1"/>
  <c r="A876" i="3"/>
  <c r="A877" i="3"/>
  <c r="A878" i="3"/>
  <c r="A879" i="3"/>
  <c r="A880" i="3"/>
  <c r="AN880" i="3" s="1"/>
  <c r="A881" i="3"/>
  <c r="A882" i="3"/>
  <c r="A883" i="3"/>
  <c r="AN883" i="3" s="1"/>
  <c r="A884" i="3"/>
  <c r="AN884" i="3" s="1"/>
  <c r="A885" i="3"/>
  <c r="AN885" i="3" s="1"/>
  <c r="A886" i="3"/>
  <c r="AN886" i="3" s="1"/>
  <c r="A887" i="3"/>
  <c r="AN887" i="3" s="1"/>
  <c r="A888" i="3"/>
  <c r="A889" i="3"/>
  <c r="A890" i="3"/>
  <c r="A891" i="3"/>
  <c r="A892" i="3"/>
  <c r="A893" i="3"/>
  <c r="A894" i="3"/>
  <c r="A895" i="3"/>
  <c r="A896" i="3"/>
  <c r="A897" i="3"/>
  <c r="AN897" i="3" s="1"/>
  <c r="A898" i="3"/>
  <c r="AN898" i="3" s="1"/>
  <c r="A899" i="3"/>
  <c r="AN899" i="3" s="1"/>
  <c r="A900" i="3"/>
  <c r="A901" i="3"/>
  <c r="A902" i="3"/>
  <c r="A903" i="3"/>
  <c r="A904" i="3"/>
  <c r="AN904" i="3" s="1"/>
  <c r="A905" i="3"/>
  <c r="A906" i="3"/>
  <c r="A907" i="3"/>
  <c r="AN907" i="3" s="1"/>
  <c r="A908" i="3"/>
  <c r="AN908" i="3" s="1"/>
  <c r="A909" i="3"/>
  <c r="AN909" i="3" s="1"/>
  <c r="A910" i="3"/>
  <c r="AN910" i="3" s="1"/>
  <c r="A911" i="3"/>
  <c r="AN911" i="3" s="1"/>
  <c r="A912" i="3"/>
  <c r="A913" i="3"/>
  <c r="A914" i="3"/>
  <c r="A915" i="3"/>
  <c r="A916" i="3"/>
  <c r="A917" i="3"/>
  <c r="A918" i="3"/>
  <c r="A919" i="3"/>
  <c r="A920" i="3"/>
  <c r="A921" i="3"/>
  <c r="AN921" i="3" s="1"/>
  <c r="A922" i="3"/>
  <c r="AN922" i="3" s="1"/>
  <c r="A923" i="3"/>
  <c r="AN923" i="3" s="1"/>
  <c r="A924" i="3"/>
  <c r="A925" i="3"/>
  <c r="A926" i="3"/>
  <c r="A927" i="3"/>
  <c r="A928" i="3"/>
  <c r="AN928" i="3" s="1"/>
  <c r="A929" i="3"/>
  <c r="A930" i="3"/>
  <c r="A931" i="3"/>
  <c r="AN931" i="3" s="1"/>
  <c r="A932" i="3"/>
  <c r="AN932" i="3" s="1"/>
  <c r="A933" i="3"/>
  <c r="AN933" i="3" s="1"/>
  <c r="A934" i="3"/>
  <c r="AN934" i="3" s="1"/>
  <c r="A935" i="3"/>
  <c r="AN935" i="3" s="1"/>
  <c r="A936" i="3"/>
  <c r="A937" i="3"/>
  <c r="A938" i="3"/>
  <c r="A939" i="3"/>
  <c r="A940" i="3"/>
  <c r="A941" i="3"/>
  <c r="A942" i="3"/>
  <c r="A943" i="3"/>
  <c r="A944" i="3"/>
  <c r="A945" i="3"/>
  <c r="AN945" i="3" s="1"/>
  <c r="A946" i="3"/>
  <c r="AN946" i="3" s="1"/>
  <c r="A947" i="3"/>
  <c r="AN947" i="3" s="1"/>
  <c r="A948" i="3"/>
  <c r="A949" i="3"/>
  <c r="A950" i="3"/>
  <c r="A951" i="3"/>
  <c r="A952" i="3"/>
  <c r="AN952" i="3" s="1"/>
  <c r="A953" i="3"/>
  <c r="A954" i="3"/>
  <c r="A955" i="3"/>
  <c r="AN955" i="3" s="1"/>
  <c r="A956" i="3"/>
  <c r="AN956" i="3" s="1"/>
  <c r="A957" i="3"/>
  <c r="AN957" i="3" s="1"/>
  <c r="A958" i="3"/>
  <c r="AN958" i="3" s="1"/>
  <c r="A959" i="3"/>
  <c r="AN959" i="3" s="1"/>
  <c r="A960" i="3"/>
  <c r="A961" i="3"/>
  <c r="A962" i="3"/>
  <c r="A963" i="3"/>
  <c r="A964" i="3"/>
  <c r="A965" i="3"/>
  <c r="A966" i="3"/>
  <c r="A967" i="3"/>
  <c r="A968" i="3"/>
  <c r="A969" i="3"/>
  <c r="AN969" i="3" s="1"/>
  <c r="A970" i="3"/>
  <c r="AN970" i="3" s="1"/>
  <c r="A971" i="3"/>
  <c r="AN971" i="3" s="1"/>
  <c r="A972" i="3"/>
  <c r="A973" i="3"/>
  <c r="A974" i="3"/>
  <c r="A975" i="3"/>
  <c r="A976" i="3"/>
  <c r="AN976" i="3" s="1"/>
  <c r="A977" i="3"/>
  <c r="A978" i="3"/>
  <c r="A979" i="3"/>
  <c r="AN979" i="3" s="1"/>
  <c r="A980" i="3"/>
  <c r="AN980" i="3" s="1"/>
  <c r="A981" i="3"/>
  <c r="AN981" i="3" s="1"/>
  <c r="A982" i="3"/>
  <c r="AN982" i="3" s="1"/>
  <c r="A983" i="3"/>
  <c r="AN983" i="3" s="1"/>
  <c r="A984" i="3"/>
  <c r="A985" i="3"/>
  <c r="A986" i="3"/>
  <c r="A987" i="3"/>
  <c r="A988" i="3"/>
  <c r="A989" i="3"/>
  <c r="A990" i="3"/>
  <c r="A991" i="3"/>
  <c r="A992" i="3"/>
  <c r="A993" i="3"/>
  <c r="AN993" i="3" s="1"/>
  <c r="A994" i="3"/>
  <c r="AN994" i="3" s="1"/>
  <c r="A995" i="3"/>
  <c r="AN995" i="3" s="1"/>
  <c r="A996" i="3"/>
  <c r="A997" i="3"/>
  <c r="A998" i="3"/>
  <c r="A999" i="3"/>
  <c r="A1000" i="3"/>
  <c r="AN1000" i="3" s="1"/>
  <c r="A3" i="3"/>
  <c r="B3" i="3"/>
  <c r="AI1001" i="3"/>
  <c r="AM1001" i="3"/>
  <c r="AG4" i="3"/>
  <c r="AK4" i="3" s="1"/>
  <c r="AH4" i="3"/>
  <c r="AL4" i="3" s="1"/>
  <c r="AG5" i="3"/>
  <c r="AK5" i="3" s="1"/>
  <c r="AH5" i="3"/>
  <c r="AL5" i="3" s="1"/>
  <c r="AG6" i="3"/>
  <c r="AK6" i="3" s="1"/>
  <c r="AH6" i="3"/>
  <c r="AL6" i="3" s="1"/>
  <c r="AG7" i="3"/>
  <c r="AK7" i="3" s="1"/>
  <c r="AH7" i="3"/>
  <c r="AL7" i="3" s="1"/>
  <c r="AG8" i="3"/>
  <c r="AK8" i="3" s="1"/>
  <c r="AH8" i="3"/>
  <c r="AL8" i="3" s="1"/>
  <c r="AG9" i="3"/>
  <c r="AK9" i="3" s="1"/>
  <c r="AH9" i="3"/>
  <c r="AL9" i="3" s="1"/>
  <c r="AG10" i="3"/>
  <c r="AK10" i="3" s="1"/>
  <c r="AH10" i="3"/>
  <c r="AL10" i="3" s="1"/>
  <c r="AG11" i="3"/>
  <c r="AK11" i="3" s="1"/>
  <c r="AG12" i="3"/>
  <c r="AK12" i="3" s="1"/>
  <c r="AG13" i="3"/>
  <c r="AK13" i="3" s="1"/>
  <c r="AG14" i="3"/>
  <c r="AK14" i="3" s="1"/>
  <c r="AG15" i="3"/>
  <c r="AK15" i="3" s="1"/>
  <c r="AG16" i="3"/>
  <c r="AK16" i="3" s="1"/>
  <c r="AG17" i="3"/>
  <c r="AK17" i="3" s="1"/>
  <c r="AG18" i="3"/>
  <c r="AK18" i="3" s="1"/>
  <c r="AG28" i="3"/>
  <c r="AK28" i="3" s="1"/>
  <c r="AG32" i="3"/>
  <c r="AK32" i="3" s="1"/>
  <c r="AH32" i="3"/>
  <c r="AL32" i="3" s="1"/>
  <c r="AG37" i="3"/>
  <c r="AK37" i="3" s="1"/>
  <c r="AG38" i="3"/>
  <c r="AK38" i="3" s="1"/>
  <c r="AG39" i="3"/>
  <c r="AK39" i="3" s="1"/>
  <c r="AG40" i="3"/>
  <c r="AK40" i="3" s="1"/>
  <c r="AG41" i="3"/>
  <c r="AK41" i="3" s="1"/>
  <c r="AG42" i="3"/>
  <c r="AK42" i="3" s="1"/>
  <c r="AG43" i="3"/>
  <c r="AK43" i="3" s="1"/>
  <c r="AG44" i="3"/>
  <c r="AK44" i="3" s="1"/>
  <c r="AH44" i="3"/>
  <c r="AL44" i="3" s="1"/>
  <c r="AG45" i="3"/>
  <c r="AK45" i="3" s="1"/>
  <c r="AH45" i="3"/>
  <c r="AL45" i="3" s="1"/>
  <c r="AG46" i="3"/>
  <c r="AK46" i="3" s="1"/>
  <c r="AH46" i="3"/>
  <c r="AL46" i="3" s="1"/>
  <c r="AG47" i="3"/>
  <c r="AK47" i="3" s="1"/>
  <c r="AH47" i="3"/>
  <c r="AL47" i="3" s="1"/>
  <c r="AG48" i="3"/>
  <c r="AK48" i="3" s="1"/>
  <c r="AH48" i="3"/>
  <c r="AL48" i="3" s="1"/>
  <c r="AG49" i="3"/>
  <c r="AK49" i="3" s="1"/>
  <c r="AH49" i="3"/>
  <c r="AL49" i="3" s="1"/>
  <c r="AG50" i="3"/>
  <c r="AK50" i="3" s="1"/>
  <c r="AH50" i="3"/>
  <c r="AL50" i="3" s="1"/>
  <c r="AG51" i="3"/>
  <c r="AK51" i="3" s="1"/>
  <c r="AH51" i="3"/>
  <c r="AL51" i="3" s="1"/>
  <c r="AG52" i="3"/>
  <c r="AK52" i="3" s="1"/>
  <c r="AH52" i="3"/>
  <c r="AL52" i="3" s="1"/>
  <c r="AG53" i="3"/>
  <c r="AK53" i="3" s="1"/>
  <c r="AH53" i="3"/>
  <c r="AL53" i="3" s="1"/>
  <c r="AG54" i="3"/>
  <c r="AK54" i="3" s="1"/>
  <c r="AH54" i="3"/>
  <c r="AL54" i="3" s="1"/>
  <c r="AG55" i="3"/>
  <c r="AK55" i="3" s="1"/>
  <c r="AH55" i="3"/>
  <c r="AL55" i="3" s="1"/>
  <c r="AG56" i="3"/>
  <c r="AK56" i="3" s="1"/>
  <c r="AH56" i="3"/>
  <c r="AL56" i="3" s="1"/>
  <c r="AG57" i="3"/>
  <c r="AK57" i="3" s="1"/>
  <c r="AH57" i="3"/>
  <c r="AL57" i="3" s="1"/>
  <c r="AG58" i="3"/>
  <c r="AK58" i="3" s="1"/>
  <c r="AH58" i="3"/>
  <c r="AL58" i="3" s="1"/>
  <c r="AG59" i="3"/>
  <c r="AK59" i="3" s="1"/>
  <c r="AH59" i="3"/>
  <c r="AL59" i="3" s="1"/>
  <c r="AG60" i="3"/>
  <c r="AK60" i="3" s="1"/>
  <c r="AH60" i="3"/>
  <c r="AL60" i="3" s="1"/>
  <c r="AG61" i="3"/>
  <c r="AK61" i="3" s="1"/>
  <c r="AH61" i="3"/>
  <c r="AL61" i="3" s="1"/>
  <c r="AG62" i="3"/>
  <c r="AK62" i="3" s="1"/>
  <c r="AH62" i="3"/>
  <c r="AL62" i="3" s="1"/>
  <c r="AG63" i="3"/>
  <c r="AK63" i="3" s="1"/>
  <c r="AH63" i="3"/>
  <c r="AL63" i="3" s="1"/>
  <c r="AG64" i="3"/>
  <c r="AK64" i="3" s="1"/>
  <c r="AH64" i="3"/>
  <c r="AL64" i="3" s="1"/>
  <c r="AG65" i="3"/>
  <c r="AK65" i="3" s="1"/>
  <c r="AH65" i="3"/>
  <c r="AL65" i="3" s="1"/>
  <c r="AG66" i="3"/>
  <c r="AK66" i="3" s="1"/>
  <c r="AH66" i="3"/>
  <c r="AL66" i="3" s="1"/>
  <c r="AG67" i="3"/>
  <c r="AK67" i="3" s="1"/>
  <c r="AH67" i="3"/>
  <c r="AL67" i="3" s="1"/>
  <c r="AG68" i="3"/>
  <c r="AK68" i="3" s="1"/>
  <c r="AH68" i="3"/>
  <c r="AL68" i="3" s="1"/>
  <c r="AG69" i="3"/>
  <c r="AK69" i="3" s="1"/>
  <c r="AH69" i="3"/>
  <c r="AL69" i="3" s="1"/>
  <c r="AG70" i="3"/>
  <c r="AK70" i="3" s="1"/>
  <c r="AH70" i="3"/>
  <c r="AL70" i="3" s="1"/>
  <c r="AG71" i="3"/>
  <c r="AK71" i="3" s="1"/>
  <c r="AH71" i="3"/>
  <c r="AL71" i="3" s="1"/>
  <c r="AG72" i="3"/>
  <c r="AK72" i="3" s="1"/>
  <c r="AH72" i="3"/>
  <c r="AL72" i="3" s="1"/>
  <c r="AG73" i="3"/>
  <c r="AK73" i="3" s="1"/>
  <c r="AH73" i="3"/>
  <c r="AL73" i="3" s="1"/>
  <c r="AG74" i="3"/>
  <c r="AK74" i="3" s="1"/>
  <c r="AH74" i="3"/>
  <c r="AL74" i="3" s="1"/>
  <c r="AG75" i="3"/>
  <c r="AK75" i="3" s="1"/>
  <c r="AH75" i="3"/>
  <c r="AL75" i="3" s="1"/>
  <c r="AG76" i="3"/>
  <c r="AK76" i="3" s="1"/>
  <c r="AH76" i="3"/>
  <c r="AL76" i="3" s="1"/>
  <c r="AG77" i="3"/>
  <c r="AK77" i="3" s="1"/>
  <c r="AH77" i="3"/>
  <c r="AL77" i="3" s="1"/>
  <c r="AG78" i="3"/>
  <c r="AK78" i="3" s="1"/>
  <c r="AH78" i="3"/>
  <c r="AL78" i="3" s="1"/>
  <c r="AG79" i="3"/>
  <c r="AK79" i="3" s="1"/>
  <c r="AH79" i="3"/>
  <c r="AL79" i="3" s="1"/>
  <c r="AG80" i="3"/>
  <c r="AK80" i="3" s="1"/>
  <c r="AH80" i="3"/>
  <c r="AL80" i="3" s="1"/>
  <c r="AG81" i="3"/>
  <c r="AK81" i="3" s="1"/>
  <c r="AH81" i="3"/>
  <c r="AL81" i="3" s="1"/>
  <c r="AG82" i="3"/>
  <c r="AK82" i="3" s="1"/>
  <c r="AH82" i="3"/>
  <c r="AL82" i="3" s="1"/>
  <c r="AG83" i="3"/>
  <c r="AK83" i="3" s="1"/>
  <c r="AH83" i="3"/>
  <c r="AL83" i="3" s="1"/>
  <c r="AG84" i="3"/>
  <c r="AK84" i="3" s="1"/>
  <c r="AH84" i="3"/>
  <c r="AL84" i="3" s="1"/>
  <c r="AG85" i="3"/>
  <c r="AK85" i="3" s="1"/>
  <c r="AH85" i="3"/>
  <c r="AL85" i="3" s="1"/>
  <c r="AG86" i="3"/>
  <c r="AK86" i="3" s="1"/>
  <c r="AH86" i="3"/>
  <c r="AL86" i="3" s="1"/>
  <c r="AG87" i="3"/>
  <c r="AK87" i="3" s="1"/>
  <c r="AH87" i="3"/>
  <c r="AL87" i="3" s="1"/>
  <c r="AG88" i="3"/>
  <c r="AK88" i="3" s="1"/>
  <c r="AH88" i="3"/>
  <c r="AL88" i="3" s="1"/>
  <c r="AG89" i="3"/>
  <c r="AK89" i="3" s="1"/>
  <c r="AH89" i="3"/>
  <c r="AL89" i="3" s="1"/>
  <c r="AG90" i="3"/>
  <c r="AK90" i="3" s="1"/>
  <c r="AH90" i="3"/>
  <c r="AL90" i="3" s="1"/>
  <c r="AG91" i="3"/>
  <c r="AK91" i="3" s="1"/>
  <c r="AH91" i="3"/>
  <c r="AL91" i="3" s="1"/>
  <c r="AG92" i="3"/>
  <c r="AK92" i="3" s="1"/>
  <c r="AH92" i="3"/>
  <c r="AL92" i="3" s="1"/>
  <c r="AG93" i="3"/>
  <c r="AK93" i="3" s="1"/>
  <c r="AH93" i="3"/>
  <c r="AL93" i="3" s="1"/>
  <c r="AG94" i="3"/>
  <c r="AK94" i="3" s="1"/>
  <c r="AH94" i="3"/>
  <c r="AL94" i="3" s="1"/>
  <c r="AG95" i="3"/>
  <c r="AK95" i="3" s="1"/>
  <c r="AH95" i="3"/>
  <c r="AL95" i="3" s="1"/>
  <c r="AG96" i="3"/>
  <c r="AK96" i="3" s="1"/>
  <c r="AH96" i="3"/>
  <c r="AL96" i="3" s="1"/>
  <c r="AG97" i="3"/>
  <c r="AK97" i="3" s="1"/>
  <c r="AH97" i="3"/>
  <c r="AL97" i="3" s="1"/>
  <c r="AG98" i="3"/>
  <c r="AK98" i="3" s="1"/>
  <c r="AH98" i="3"/>
  <c r="AL98" i="3" s="1"/>
  <c r="AG99" i="3"/>
  <c r="AK99" i="3" s="1"/>
  <c r="AH99" i="3"/>
  <c r="AL99" i="3" s="1"/>
  <c r="AG100" i="3"/>
  <c r="AK100" i="3" s="1"/>
  <c r="AH100" i="3"/>
  <c r="AL100" i="3" s="1"/>
  <c r="AG101" i="3"/>
  <c r="AK101" i="3" s="1"/>
  <c r="AH101" i="3"/>
  <c r="AL101" i="3" s="1"/>
  <c r="AG102" i="3"/>
  <c r="AK102" i="3" s="1"/>
  <c r="AH102" i="3"/>
  <c r="AL102" i="3" s="1"/>
  <c r="AG103" i="3"/>
  <c r="AK103" i="3" s="1"/>
  <c r="AH103" i="3"/>
  <c r="AL103" i="3" s="1"/>
  <c r="AG104" i="3"/>
  <c r="AK104" i="3" s="1"/>
  <c r="AH104" i="3"/>
  <c r="AL104" i="3" s="1"/>
  <c r="AG105" i="3"/>
  <c r="AK105" i="3" s="1"/>
  <c r="AH105" i="3"/>
  <c r="AL105" i="3" s="1"/>
  <c r="AG106" i="3"/>
  <c r="AK106" i="3" s="1"/>
  <c r="AH106" i="3"/>
  <c r="AL106" i="3" s="1"/>
  <c r="AG107" i="3"/>
  <c r="AK107" i="3" s="1"/>
  <c r="AH107" i="3"/>
  <c r="AL107" i="3" s="1"/>
  <c r="AG108" i="3"/>
  <c r="AK108" i="3" s="1"/>
  <c r="AH108" i="3"/>
  <c r="AL108" i="3" s="1"/>
  <c r="AG109" i="3"/>
  <c r="AK109" i="3" s="1"/>
  <c r="AH109" i="3"/>
  <c r="AL109" i="3" s="1"/>
  <c r="AG110" i="3"/>
  <c r="AK110" i="3" s="1"/>
  <c r="AH110" i="3"/>
  <c r="AL110" i="3" s="1"/>
  <c r="AG111" i="3"/>
  <c r="AK111" i="3" s="1"/>
  <c r="AH111" i="3"/>
  <c r="AL111" i="3" s="1"/>
  <c r="AG112" i="3"/>
  <c r="AK112" i="3" s="1"/>
  <c r="AH112" i="3"/>
  <c r="AL112" i="3" s="1"/>
  <c r="AG113" i="3"/>
  <c r="AK113" i="3" s="1"/>
  <c r="AH113" i="3"/>
  <c r="AL113" i="3" s="1"/>
  <c r="AG114" i="3"/>
  <c r="AK114" i="3" s="1"/>
  <c r="AH114" i="3"/>
  <c r="AL114" i="3" s="1"/>
  <c r="AG115" i="3"/>
  <c r="AK115" i="3" s="1"/>
  <c r="AH115" i="3"/>
  <c r="AL115" i="3" s="1"/>
  <c r="AG116" i="3"/>
  <c r="AK116" i="3" s="1"/>
  <c r="AH116" i="3"/>
  <c r="AL116" i="3" s="1"/>
  <c r="AG117" i="3"/>
  <c r="AK117" i="3" s="1"/>
  <c r="AH117" i="3"/>
  <c r="AL117" i="3" s="1"/>
  <c r="AG118" i="3"/>
  <c r="AK118" i="3" s="1"/>
  <c r="AH118" i="3"/>
  <c r="AL118" i="3" s="1"/>
  <c r="AG119" i="3"/>
  <c r="AK119" i="3" s="1"/>
  <c r="AH119" i="3"/>
  <c r="AL119" i="3" s="1"/>
  <c r="AG120" i="3"/>
  <c r="AK120" i="3" s="1"/>
  <c r="AH120" i="3"/>
  <c r="AL120" i="3" s="1"/>
  <c r="AG121" i="3"/>
  <c r="AK121" i="3" s="1"/>
  <c r="AH121" i="3"/>
  <c r="AL121" i="3" s="1"/>
  <c r="AG122" i="3"/>
  <c r="AK122" i="3" s="1"/>
  <c r="AH122" i="3"/>
  <c r="AL122" i="3" s="1"/>
  <c r="AG123" i="3"/>
  <c r="AK123" i="3" s="1"/>
  <c r="AH123" i="3"/>
  <c r="AL123" i="3" s="1"/>
  <c r="AG124" i="3"/>
  <c r="AK124" i="3" s="1"/>
  <c r="AH124" i="3"/>
  <c r="AL124" i="3" s="1"/>
  <c r="AG125" i="3"/>
  <c r="AK125" i="3" s="1"/>
  <c r="AH125" i="3"/>
  <c r="AL125" i="3" s="1"/>
  <c r="AG126" i="3"/>
  <c r="AK126" i="3" s="1"/>
  <c r="AH126" i="3"/>
  <c r="AL126" i="3" s="1"/>
  <c r="AG127" i="3"/>
  <c r="AK127" i="3" s="1"/>
  <c r="AH127" i="3"/>
  <c r="AL127" i="3" s="1"/>
  <c r="AG128" i="3"/>
  <c r="AK128" i="3" s="1"/>
  <c r="AH128" i="3"/>
  <c r="AL128" i="3" s="1"/>
  <c r="AG129" i="3"/>
  <c r="AK129" i="3" s="1"/>
  <c r="AH129" i="3"/>
  <c r="AL129" i="3" s="1"/>
  <c r="AG130" i="3"/>
  <c r="AK130" i="3" s="1"/>
  <c r="AH130" i="3"/>
  <c r="AL130" i="3" s="1"/>
  <c r="AG131" i="3"/>
  <c r="AK131" i="3" s="1"/>
  <c r="AH131" i="3"/>
  <c r="AL131" i="3" s="1"/>
  <c r="AG132" i="3"/>
  <c r="AK132" i="3" s="1"/>
  <c r="AH132" i="3"/>
  <c r="AL132" i="3" s="1"/>
  <c r="AG133" i="3"/>
  <c r="AK133" i="3" s="1"/>
  <c r="AH133" i="3"/>
  <c r="AL133" i="3" s="1"/>
  <c r="AG134" i="3"/>
  <c r="AK134" i="3" s="1"/>
  <c r="AH134" i="3"/>
  <c r="AL134" i="3" s="1"/>
  <c r="AG135" i="3"/>
  <c r="AK135" i="3" s="1"/>
  <c r="AH135" i="3"/>
  <c r="AL135" i="3" s="1"/>
  <c r="AG136" i="3"/>
  <c r="AK136" i="3" s="1"/>
  <c r="AH136" i="3"/>
  <c r="AL136" i="3" s="1"/>
  <c r="AG137" i="3"/>
  <c r="AK137" i="3" s="1"/>
  <c r="AH137" i="3"/>
  <c r="AL137" i="3" s="1"/>
  <c r="AG138" i="3"/>
  <c r="AK138" i="3" s="1"/>
  <c r="AH138" i="3"/>
  <c r="AL138" i="3" s="1"/>
  <c r="AG139" i="3"/>
  <c r="AK139" i="3" s="1"/>
  <c r="AH139" i="3"/>
  <c r="AL139" i="3" s="1"/>
  <c r="AG140" i="3"/>
  <c r="AK140" i="3" s="1"/>
  <c r="AH140" i="3"/>
  <c r="AL140" i="3" s="1"/>
  <c r="AG141" i="3"/>
  <c r="AK141" i="3" s="1"/>
  <c r="AH141" i="3"/>
  <c r="AL141" i="3" s="1"/>
  <c r="AG142" i="3"/>
  <c r="AK142" i="3" s="1"/>
  <c r="AH142" i="3"/>
  <c r="AL142" i="3" s="1"/>
  <c r="AG143" i="3"/>
  <c r="AK143" i="3" s="1"/>
  <c r="AH143" i="3"/>
  <c r="AL143" i="3" s="1"/>
  <c r="AG144" i="3"/>
  <c r="AK144" i="3" s="1"/>
  <c r="AH144" i="3"/>
  <c r="AL144" i="3" s="1"/>
  <c r="AG145" i="3"/>
  <c r="AK145" i="3" s="1"/>
  <c r="AH145" i="3"/>
  <c r="AL145" i="3" s="1"/>
  <c r="AG146" i="3"/>
  <c r="AK146" i="3" s="1"/>
  <c r="AH146" i="3"/>
  <c r="AL146" i="3" s="1"/>
  <c r="AG147" i="3"/>
  <c r="AK147" i="3" s="1"/>
  <c r="AH147" i="3"/>
  <c r="AL147" i="3" s="1"/>
  <c r="AG148" i="3"/>
  <c r="AK148" i="3" s="1"/>
  <c r="AH148" i="3"/>
  <c r="AL148" i="3" s="1"/>
  <c r="AG149" i="3"/>
  <c r="AK149" i="3" s="1"/>
  <c r="AH149" i="3"/>
  <c r="AL149" i="3" s="1"/>
  <c r="AG150" i="3"/>
  <c r="AK150" i="3" s="1"/>
  <c r="AH150" i="3"/>
  <c r="AL150" i="3" s="1"/>
  <c r="AG151" i="3"/>
  <c r="AK151" i="3" s="1"/>
  <c r="AH151" i="3"/>
  <c r="AL151" i="3" s="1"/>
  <c r="AG152" i="3"/>
  <c r="AK152" i="3" s="1"/>
  <c r="AH152" i="3"/>
  <c r="AL152" i="3" s="1"/>
  <c r="AG153" i="3"/>
  <c r="AK153" i="3" s="1"/>
  <c r="AH153" i="3"/>
  <c r="AL153" i="3" s="1"/>
  <c r="AG154" i="3"/>
  <c r="AK154" i="3" s="1"/>
  <c r="AH154" i="3"/>
  <c r="AL154" i="3" s="1"/>
  <c r="AG155" i="3"/>
  <c r="AK155" i="3" s="1"/>
  <c r="AH155" i="3"/>
  <c r="AL155" i="3" s="1"/>
  <c r="AG156" i="3"/>
  <c r="AK156" i="3" s="1"/>
  <c r="AH156" i="3"/>
  <c r="AL156" i="3" s="1"/>
  <c r="AG157" i="3"/>
  <c r="AK157" i="3" s="1"/>
  <c r="AH157" i="3"/>
  <c r="AL157" i="3" s="1"/>
  <c r="AG158" i="3"/>
  <c r="AK158" i="3" s="1"/>
  <c r="AH158" i="3"/>
  <c r="AL158" i="3" s="1"/>
  <c r="AG159" i="3"/>
  <c r="AK159" i="3" s="1"/>
  <c r="AH159" i="3"/>
  <c r="AL159" i="3" s="1"/>
  <c r="AG160" i="3"/>
  <c r="AK160" i="3" s="1"/>
  <c r="AH160" i="3"/>
  <c r="AL160" i="3" s="1"/>
  <c r="AG161" i="3"/>
  <c r="AK161" i="3" s="1"/>
  <c r="AH161" i="3"/>
  <c r="AL161" i="3" s="1"/>
  <c r="AG162" i="3"/>
  <c r="AK162" i="3" s="1"/>
  <c r="AH162" i="3"/>
  <c r="AL162" i="3" s="1"/>
  <c r="AG163" i="3"/>
  <c r="AK163" i="3" s="1"/>
  <c r="AH163" i="3"/>
  <c r="AL163" i="3" s="1"/>
  <c r="AG164" i="3"/>
  <c r="AK164" i="3" s="1"/>
  <c r="AH164" i="3"/>
  <c r="AL164" i="3" s="1"/>
  <c r="AG165" i="3"/>
  <c r="AK165" i="3" s="1"/>
  <c r="AH165" i="3"/>
  <c r="AL165" i="3" s="1"/>
  <c r="AG166" i="3"/>
  <c r="AK166" i="3" s="1"/>
  <c r="AH166" i="3"/>
  <c r="AL166" i="3" s="1"/>
  <c r="AG167" i="3"/>
  <c r="AK167" i="3" s="1"/>
  <c r="AH167" i="3"/>
  <c r="AL167" i="3" s="1"/>
  <c r="AG168" i="3"/>
  <c r="AK168" i="3" s="1"/>
  <c r="AH168" i="3"/>
  <c r="AL168" i="3" s="1"/>
  <c r="AG169" i="3"/>
  <c r="AK169" i="3" s="1"/>
  <c r="AH169" i="3"/>
  <c r="AL169" i="3" s="1"/>
  <c r="AG170" i="3"/>
  <c r="AK170" i="3" s="1"/>
  <c r="AH170" i="3"/>
  <c r="AL170" i="3" s="1"/>
  <c r="AG171" i="3"/>
  <c r="AK171" i="3" s="1"/>
  <c r="AH171" i="3"/>
  <c r="AL171" i="3" s="1"/>
  <c r="AG172" i="3"/>
  <c r="AK172" i="3" s="1"/>
  <c r="AH172" i="3"/>
  <c r="AL172" i="3" s="1"/>
  <c r="AG173" i="3"/>
  <c r="AK173" i="3" s="1"/>
  <c r="AH173" i="3"/>
  <c r="AL173" i="3" s="1"/>
  <c r="AG174" i="3"/>
  <c r="AK174" i="3" s="1"/>
  <c r="AH174" i="3"/>
  <c r="AL174" i="3" s="1"/>
  <c r="AG175" i="3"/>
  <c r="AK175" i="3" s="1"/>
  <c r="AH175" i="3"/>
  <c r="AL175" i="3" s="1"/>
  <c r="AG176" i="3"/>
  <c r="AK176" i="3" s="1"/>
  <c r="AH176" i="3"/>
  <c r="AL176" i="3" s="1"/>
  <c r="AG177" i="3"/>
  <c r="AK177" i="3" s="1"/>
  <c r="AH177" i="3"/>
  <c r="AL177" i="3" s="1"/>
  <c r="AG178" i="3"/>
  <c r="AK178" i="3" s="1"/>
  <c r="AH178" i="3"/>
  <c r="AL178" i="3" s="1"/>
  <c r="AG179" i="3"/>
  <c r="AK179" i="3" s="1"/>
  <c r="AH179" i="3"/>
  <c r="AL179" i="3" s="1"/>
  <c r="AG180" i="3"/>
  <c r="AK180" i="3" s="1"/>
  <c r="AH180" i="3"/>
  <c r="AL180" i="3" s="1"/>
  <c r="AG181" i="3"/>
  <c r="AK181" i="3" s="1"/>
  <c r="AH181" i="3"/>
  <c r="AL181" i="3" s="1"/>
  <c r="AG182" i="3"/>
  <c r="AK182" i="3" s="1"/>
  <c r="AH182" i="3"/>
  <c r="AL182" i="3" s="1"/>
  <c r="AG183" i="3"/>
  <c r="AK183" i="3" s="1"/>
  <c r="AH183" i="3"/>
  <c r="AL183" i="3" s="1"/>
  <c r="AG184" i="3"/>
  <c r="AK184" i="3" s="1"/>
  <c r="AH184" i="3"/>
  <c r="AL184" i="3" s="1"/>
  <c r="AG185" i="3"/>
  <c r="AK185" i="3" s="1"/>
  <c r="AH185" i="3"/>
  <c r="AL185" i="3" s="1"/>
  <c r="AG186" i="3"/>
  <c r="AK186" i="3" s="1"/>
  <c r="AH186" i="3"/>
  <c r="AL186" i="3" s="1"/>
  <c r="AG187" i="3"/>
  <c r="AK187" i="3" s="1"/>
  <c r="AH187" i="3"/>
  <c r="AL187" i="3" s="1"/>
  <c r="AG188" i="3"/>
  <c r="AK188" i="3" s="1"/>
  <c r="AH188" i="3"/>
  <c r="AL188" i="3" s="1"/>
  <c r="AG189" i="3"/>
  <c r="AK189" i="3" s="1"/>
  <c r="AH189" i="3"/>
  <c r="AL189" i="3" s="1"/>
  <c r="AG190" i="3"/>
  <c r="AK190" i="3" s="1"/>
  <c r="AH190" i="3"/>
  <c r="AL190" i="3" s="1"/>
  <c r="AG191" i="3"/>
  <c r="AK191" i="3" s="1"/>
  <c r="AH191" i="3"/>
  <c r="AL191" i="3" s="1"/>
  <c r="AG192" i="3"/>
  <c r="AK192" i="3" s="1"/>
  <c r="AH192" i="3"/>
  <c r="AL192" i="3" s="1"/>
  <c r="AG193" i="3"/>
  <c r="AK193" i="3" s="1"/>
  <c r="AH193" i="3"/>
  <c r="AL193" i="3" s="1"/>
  <c r="AG194" i="3"/>
  <c r="AK194" i="3" s="1"/>
  <c r="AH194" i="3"/>
  <c r="AL194" i="3" s="1"/>
  <c r="AG195" i="3"/>
  <c r="AK195" i="3" s="1"/>
  <c r="AH195" i="3"/>
  <c r="AL195" i="3" s="1"/>
  <c r="AG196" i="3"/>
  <c r="AK196" i="3" s="1"/>
  <c r="AH196" i="3"/>
  <c r="AL196" i="3" s="1"/>
  <c r="AG197" i="3"/>
  <c r="AK197" i="3" s="1"/>
  <c r="AH197" i="3"/>
  <c r="AL197" i="3" s="1"/>
  <c r="AG198" i="3"/>
  <c r="AK198" i="3" s="1"/>
  <c r="AH198" i="3"/>
  <c r="AL198" i="3" s="1"/>
  <c r="AG199" i="3"/>
  <c r="AK199" i="3" s="1"/>
  <c r="AH199" i="3"/>
  <c r="AL199" i="3" s="1"/>
  <c r="AG200" i="3"/>
  <c r="AK200" i="3" s="1"/>
  <c r="AH200" i="3"/>
  <c r="AL200" i="3" s="1"/>
  <c r="AG201" i="3"/>
  <c r="AK201" i="3" s="1"/>
  <c r="AH201" i="3"/>
  <c r="AL201" i="3" s="1"/>
  <c r="AG202" i="3"/>
  <c r="AK202" i="3" s="1"/>
  <c r="AH202" i="3"/>
  <c r="AL202" i="3" s="1"/>
  <c r="AG203" i="3"/>
  <c r="AK203" i="3" s="1"/>
  <c r="AH203" i="3"/>
  <c r="AL203" i="3" s="1"/>
  <c r="AG204" i="3"/>
  <c r="AK204" i="3" s="1"/>
  <c r="AH204" i="3"/>
  <c r="AL204" i="3" s="1"/>
  <c r="AG205" i="3"/>
  <c r="AK205" i="3" s="1"/>
  <c r="AH205" i="3"/>
  <c r="AL205" i="3" s="1"/>
  <c r="AG206" i="3"/>
  <c r="AK206" i="3" s="1"/>
  <c r="AH206" i="3"/>
  <c r="AL206" i="3" s="1"/>
  <c r="AG207" i="3"/>
  <c r="AK207" i="3" s="1"/>
  <c r="AH207" i="3"/>
  <c r="AL207" i="3" s="1"/>
  <c r="AG208" i="3"/>
  <c r="AK208" i="3" s="1"/>
  <c r="AH208" i="3"/>
  <c r="AL208" i="3" s="1"/>
  <c r="AG209" i="3"/>
  <c r="AK209" i="3" s="1"/>
  <c r="AH209" i="3"/>
  <c r="AL209" i="3" s="1"/>
  <c r="AG210" i="3"/>
  <c r="AK210" i="3" s="1"/>
  <c r="AH210" i="3"/>
  <c r="AL210" i="3" s="1"/>
  <c r="AG211" i="3"/>
  <c r="AK211" i="3" s="1"/>
  <c r="AH211" i="3"/>
  <c r="AL211" i="3" s="1"/>
  <c r="AG212" i="3"/>
  <c r="AK212" i="3" s="1"/>
  <c r="AH212" i="3"/>
  <c r="AL212" i="3" s="1"/>
  <c r="AG213" i="3"/>
  <c r="AK213" i="3" s="1"/>
  <c r="AH213" i="3"/>
  <c r="AL213" i="3" s="1"/>
  <c r="AG214" i="3"/>
  <c r="AK214" i="3" s="1"/>
  <c r="AH214" i="3"/>
  <c r="AL214" i="3" s="1"/>
  <c r="AG215" i="3"/>
  <c r="AK215" i="3" s="1"/>
  <c r="AH215" i="3"/>
  <c r="AL215" i="3" s="1"/>
  <c r="AG216" i="3"/>
  <c r="AK216" i="3" s="1"/>
  <c r="AH216" i="3"/>
  <c r="AL216" i="3" s="1"/>
  <c r="AG217" i="3"/>
  <c r="AK217" i="3" s="1"/>
  <c r="AH217" i="3"/>
  <c r="AL217" i="3" s="1"/>
  <c r="AG218" i="3"/>
  <c r="AK218" i="3" s="1"/>
  <c r="AH218" i="3"/>
  <c r="AL218" i="3" s="1"/>
  <c r="AG219" i="3"/>
  <c r="AK219" i="3" s="1"/>
  <c r="AH219" i="3"/>
  <c r="AL219" i="3" s="1"/>
  <c r="AG220" i="3"/>
  <c r="AK220" i="3" s="1"/>
  <c r="AH220" i="3"/>
  <c r="AL220" i="3" s="1"/>
  <c r="AG221" i="3"/>
  <c r="AK221" i="3" s="1"/>
  <c r="AH221" i="3"/>
  <c r="AL221" i="3" s="1"/>
  <c r="AG222" i="3"/>
  <c r="AK222" i="3" s="1"/>
  <c r="AH222" i="3"/>
  <c r="AL222" i="3" s="1"/>
  <c r="AG223" i="3"/>
  <c r="AK223" i="3" s="1"/>
  <c r="AH223" i="3"/>
  <c r="AL223" i="3" s="1"/>
  <c r="AG224" i="3"/>
  <c r="AK224" i="3" s="1"/>
  <c r="AH224" i="3"/>
  <c r="AL224" i="3" s="1"/>
  <c r="AG225" i="3"/>
  <c r="AK225" i="3" s="1"/>
  <c r="AH225" i="3"/>
  <c r="AL225" i="3" s="1"/>
  <c r="AG226" i="3"/>
  <c r="AK226" i="3" s="1"/>
  <c r="AH226" i="3"/>
  <c r="AL226" i="3" s="1"/>
  <c r="AG227" i="3"/>
  <c r="AK227" i="3" s="1"/>
  <c r="AH227" i="3"/>
  <c r="AL227" i="3" s="1"/>
  <c r="AG228" i="3"/>
  <c r="AK228" i="3" s="1"/>
  <c r="AH228" i="3"/>
  <c r="AL228" i="3" s="1"/>
  <c r="AG229" i="3"/>
  <c r="AK229" i="3" s="1"/>
  <c r="AH229" i="3"/>
  <c r="AL229" i="3" s="1"/>
  <c r="AG230" i="3"/>
  <c r="AK230" i="3" s="1"/>
  <c r="AH230" i="3"/>
  <c r="AL230" i="3" s="1"/>
  <c r="AG231" i="3"/>
  <c r="AK231" i="3" s="1"/>
  <c r="AH231" i="3"/>
  <c r="AL231" i="3" s="1"/>
  <c r="AG232" i="3"/>
  <c r="AK232" i="3" s="1"/>
  <c r="AH232" i="3"/>
  <c r="AL232" i="3" s="1"/>
  <c r="AG233" i="3"/>
  <c r="AK233" i="3" s="1"/>
  <c r="AH233" i="3"/>
  <c r="AL233" i="3" s="1"/>
  <c r="AG234" i="3"/>
  <c r="AK234" i="3" s="1"/>
  <c r="AH234" i="3"/>
  <c r="AL234" i="3" s="1"/>
  <c r="AG235" i="3"/>
  <c r="AK235" i="3" s="1"/>
  <c r="AH235" i="3"/>
  <c r="AL235" i="3" s="1"/>
  <c r="AG236" i="3"/>
  <c r="AK236" i="3" s="1"/>
  <c r="AH236" i="3"/>
  <c r="AL236" i="3" s="1"/>
  <c r="AG237" i="3"/>
  <c r="AK237" i="3" s="1"/>
  <c r="AH237" i="3"/>
  <c r="AL237" i="3" s="1"/>
  <c r="AG238" i="3"/>
  <c r="AK238" i="3" s="1"/>
  <c r="AH238" i="3"/>
  <c r="AL238" i="3" s="1"/>
  <c r="AG239" i="3"/>
  <c r="AK239" i="3" s="1"/>
  <c r="AH239" i="3"/>
  <c r="AL239" i="3" s="1"/>
  <c r="AG240" i="3"/>
  <c r="AK240" i="3" s="1"/>
  <c r="AH240" i="3"/>
  <c r="AL240" i="3" s="1"/>
  <c r="AG241" i="3"/>
  <c r="AK241" i="3" s="1"/>
  <c r="AH241" i="3"/>
  <c r="AL241" i="3" s="1"/>
  <c r="AG242" i="3"/>
  <c r="AK242" i="3" s="1"/>
  <c r="AH242" i="3"/>
  <c r="AL242" i="3" s="1"/>
  <c r="AG243" i="3"/>
  <c r="AK243" i="3" s="1"/>
  <c r="AH243" i="3"/>
  <c r="AL243" i="3" s="1"/>
  <c r="AG244" i="3"/>
  <c r="AK244" i="3" s="1"/>
  <c r="AH244" i="3"/>
  <c r="AL244" i="3" s="1"/>
  <c r="AG245" i="3"/>
  <c r="AK245" i="3" s="1"/>
  <c r="AH245" i="3"/>
  <c r="AL245" i="3" s="1"/>
  <c r="AG246" i="3"/>
  <c r="AK246" i="3" s="1"/>
  <c r="AH246" i="3"/>
  <c r="AL246" i="3" s="1"/>
  <c r="AG247" i="3"/>
  <c r="AK247" i="3" s="1"/>
  <c r="AH247" i="3"/>
  <c r="AL247" i="3" s="1"/>
  <c r="AG248" i="3"/>
  <c r="AK248" i="3" s="1"/>
  <c r="AH248" i="3"/>
  <c r="AL248" i="3" s="1"/>
  <c r="AG249" i="3"/>
  <c r="AK249" i="3" s="1"/>
  <c r="AH249" i="3"/>
  <c r="AL249" i="3" s="1"/>
  <c r="AG250" i="3"/>
  <c r="AK250" i="3" s="1"/>
  <c r="AH250" i="3"/>
  <c r="AL250" i="3" s="1"/>
  <c r="AG251" i="3"/>
  <c r="AK251" i="3" s="1"/>
  <c r="AH251" i="3"/>
  <c r="AL251" i="3" s="1"/>
  <c r="AG252" i="3"/>
  <c r="AK252" i="3" s="1"/>
  <c r="AH252" i="3"/>
  <c r="AL252" i="3" s="1"/>
  <c r="AG253" i="3"/>
  <c r="AK253" i="3" s="1"/>
  <c r="AH253" i="3"/>
  <c r="AL253" i="3" s="1"/>
  <c r="AG254" i="3"/>
  <c r="AK254" i="3" s="1"/>
  <c r="AH254" i="3"/>
  <c r="AL254" i="3" s="1"/>
  <c r="AG255" i="3"/>
  <c r="AK255" i="3" s="1"/>
  <c r="AH255" i="3"/>
  <c r="AL255" i="3" s="1"/>
  <c r="AG256" i="3"/>
  <c r="AK256" i="3" s="1"/>
  <c r="AH256" i="3"/>
  <c r="AL256" i="3" s="1"/>
  <c r="AG257" i="3"/>
  <c r="AK257" i="3" s="1"/>
  <c r="AH257" i="3"/>
  <c r="AL257" i="3" s="1"/>
  <c r="AG258" i="3"/>
  <c r="AK258" i="3" s="1"/>
  <c r="AH258" i="3"/>
  <c r="AL258" i="3" s="1"/>
  <c r="AG259" i="3"/>
  <c r="AK259" i="3" s="1"/>
  <c r="AH259" i="3"/>
  <c r="AL259" i="3" s="1"/>
  <c r="AG260" i="3"/>
  <c r="AK260" i="3" s="1"/>
  <c r="AH260" i="3"/>
  <c r="AL260" i="3" s="1"/>
  <c r="AG261" i="3"/>
  <c r="AK261" i="3" s="1"/>
  <c r="AH261" i="3"/>
  <c r="AL261" i="3" s="1"/>
  <c r="AG262" i="3"/>
  <c r="AK262" i="3" s="1"/>
  <c r="AH262" i="3"/>
  <c r="AL262" i="3" s="1"/>
  <c r="AG263" i="3"/>
  <c r="AK263" i="3" s="1"/>
  <c r="AH263" i="3"/>
  <c r="AL263" i="3" s="1"/>
  <c r="AG264" i="3"/>
  <c r="AK264" i="3" s="1"/>
  <c r="AH264" i="3"/>
  <c r="AL264" i="3" s="1"/>
  <c r="AG265" i="3"/>
  <c r="AK265" i="3" s="1"/>
  <c r="AH265" i="3"/>
  <c r="AL265" i="3" s="1"/>
  <c r="AG266" i="3"/>
  <c r="AK266" i="3" s="1"/>
  <c r="AH266" i="3"/>
  <c r="AL266" i="3" s="1"/>
  <c r="AG267" i="3"/>
  <c r="AK267" i="3" s="1"/>
  <c r="AH267" i="3"/>
  <c r="AL267" i="3" s="1"/>
  <c r="AG268" i="3"/>
  <c r="AK268" i="3" s="1"/>
  <c r="AH268" i="3"/>
  <c r="AL268" i="3" s="1"/>
  <c r="AG269" i="3"/>
  <c r="AK269" i="3" s="1"/>
  <c r="AH269" i="3"/>
  <c r="AL269" i="3" s="1"/>
  <c r="AG270" i="3"/>
  <c r="AK270" i="3" s="1"/>
  <c r="AH270" i="3"/>
  <c r="AL270" i="3" s="1"/>
  <c r="AG271" i="3"/>
  <c r="AK271" i="3" s="1"/>
  <c r="AH271" i="3"/>
  <c r="AL271" i="3" s="1"/>
  <c r="AG272" i="3"/>
  <c r="AK272" i="3" s="1"/>
  <c r="AH272" i="3"/>
  <c r="AL272" i="3" s="1"/>
  <c r="AG273" i="3"/>
  <c r="AK273" i="3" s="1"/>
  <c r="AH273" i="3"/>
  <c r="AL273" i="3" s="1"/>
  <c r="AG274" i="3"/>
  <c r="AK274" i="3" s="1"/>
  <c r="AH274" i="3"/>
  <c r="AL274" i="3" s="1"/>
  <c r="AG275" i="3"/>
  <c r="AK275" i="3" s="1"/>
  <c r="AH275" i="3"/>
  <c r="AL275" i="3" s="1"/>
  <c r="AG276" i="3"/>
  <c r="AK276" i="3" s="1"/>
  <c r="AH276" i="3"/>
  <c r="AL276" i="3" s="1"/>
  <c r="AG277" i="3"/>
  <c r="AK277" i="3" s="1"/>
  <c r="AH277" i="3"/>
  <c r="AL277" i="3" s="1"/>
  <c r="AG278" i="3"/>
  <c r="AK278" i="3" s="1"/>
  <c r="AH278" i="3"/>
  <c r="AL278" i="3" s="1"/>
  <c r="AG279" i="3"/>
  <c r="AK279" i="3" s="1"/>
  <c r="AH279" i="3"/>
  <c r="AL279" i="3" s="1"/>
  <c r="AG280" i="3"/>
  <c r="AK280" i="3" s="1"/>
  <c r="AH280" i="3"/>
  <c r="AL280" i="3" s="1"/>
  <c r="AG281" i="3"/>
  <c r="AK281" i="3" s="1"/>
  <c r="AH281" i="3"/>
  <c r="AL281" i="3" s="1"/>
  <c r="AG282" i="3"/>
  <c r="AK282" i="3" s="1"/>
  <c r="AH282" i="3"/>
  <c r="AL282" i="3" s="1"/>
  <c r="AG283" i="3"/>
  <c r="AK283" i="3" s="1"/>
  <c r="AH283" i="3"/>
  <c r="AL283" i="3" s="1"/>
  <c r="AG284" i="3"/>
  <c r="AK284" i="3" s="1"/>
  <c r="AH284" i="3"/>
  <c r="AL284" i="3" s="1"/>
  <c r="AG285" i="3"/>
  <c r="AK285" i="3" s="1"/>
  <c r="AH285" i="3"/>
  <c r="AL285" i="3" s="1"/>
  <c r="AG286" i="3"/>
  <c r="AK286" i="3" s="1"/>
  <c r="AH286" i="3"/>
  <c r="AL286" i="3" s="1"/>
  <c r="AG287" i="3"/>
  <c r="AK287" i="3" s="1"/>
  <c r="AH287" i="3"/>
  <c r="AL287" i="3" s="1"/>
  <c r="AG288" i="3"/>
  <c r="AK288" i="3" s="1"/>
  <c r="AH288" i="3"/>
  <c r="AL288" i="3" s="1"/>
  <c r="AG289" i="3"/>
  <c r="AK289" i="3" s="1"/>
  <c r="AH289" i="3"/>
  <c r="AL289" i="3" s="1"/>
  <c r="AG290" i="3"/>
  <c r="AK290" i="3" s="1"/>
  <c r="AH290" i="3"/>
  <c r="AL290" i="3" s="1"/>
  <c r="AG291" i="3"/>
  <c r="AK291" i="3" s="1"/>
  <c r="AH291" i="3"/>
  <c r="AL291" i="3" s="1"/>
  <c r="AG292" i="3"/>
  <c r="AK292" i="3" s="1"/>
  <c r="AH292" i="3"/>
  <c r="AL292" i="3" s="1"/>
  <c r="AG293" i="3"/>
  <c r="AK293" i="3" s="1"/>
  <c r="AH293" i="3"/>
  <c r="AL293" i="3" s="1"/>
  <c r="AG294" i="3"/>
  <c r="AK294" i="3" s="1"/>
  <c r="AH294" i="3"/>
  <c r="AL294" i="3" s="1"/>
  <c r="AG295" i="3"/>
  <c r="AK295" i="3" s="1"/>
  <c r="AH295" i="3"/>
  <c r="AL295" i="3" s="1"/>
  <c r="AG296" i="3"/>
  <c r="AK296" i="3" s="1"/>
  <c r="AH296" i="3"/>
  <c r="AL296" i="3" s="1"/>
  <c r="AG297" i="3"/>
  <c r="AK297" i="3" s="1"/>
  <c r="AH297" i="3"/>
  <c r="AL297" i="3" s="1"/>
  <c r="AG298" i="3"/>
  <c r="AK298" i="3" s="1"/>
  <c r="AH298" i="3"/>
  <c r="AL298" i="3" s="1"/>
  <c r="AG299" i="3"/>
  <c r="AK299" i="3" s="1"/>
  <c r="AH299" i="3"/>
  <c r="AL299" i="3" s="1"/>
  <c r="AG300" i="3"/>
  <c r="AK300" i="3" s="1"/>
  <c r="AH300" i="3"/>
  <c r="AL300" i="3" s="1"/>
  <c r="AG301" i="3"/>
  <c r="AK301" i="3" s="1"/>
  <c r="AH301" i="3"/>
  <c r="AL301" i="3" s="1"/>
  <c r="AG302" i="3"/>
  <c r="AK302" i="3" s="1"/>
  <c r="AH302" i="3"/>
  <c r="AL302" i="3" s="1"/>
  <c r="AG303" i="3"/>
  <c r="AK303" i="3" s="1"/>
  <c r="AH303" i="3"/>
  <c r="AL303" i="3" s="1"/>
  <c r="AG304" i="3"/>
  <c r="AK304" i="3" s="1"/>
  <c r="AH304" i="3"/>
  <c r="AL304" i="3" s="1"/>
  <c r="AG305" i="3"/>
  <c r="AK305" i="3" s="1"/>
  <c r="AH305" i="3"/>
  <c r="AL305" i="3" s="1"/>
  <c r="AG306" i="3"/>
  <c r="AK306" i="3" s="1"/>
  <c r="AH306" i="3"/>
  <c r="AL306" i="3" s="1"/>
  <c r="AG307" i="3"/>
  <c r="AK307" i="3" s="1"/>
  <c r="AH307" i="3"/>
  <c r="AL307" i="3" s="1"/>
  <c r="AG308" i="3"/>
  <c r="AK308" i="3" s="1"/>
  <c r="AH308" i="3"/>
  <c r="AL308" i="3" s="1"/>
  <c r="AG309" i="3"/>
  <c r="AK309" i="3" s="1"/>
  <c r="AH309" i="3"/>
  <c r="AL309" i="3" s="1"/>
  <c r="AG310" i="3"/>
  <c r="AK310" i="3" s="1"/>
  <c r="AH310" i="3"/>
  <c r="AL310" i="3" s="1"/>
  <c r="AG311" i="3"/>
  <c r="AK311" i="3" s="1"/>
  <c r="AH311" i="3"/>
  <c r="AL311" i="3" s="1"/>
  <c r="AG312" i="3"/>
  <c r="AK312" i="3" s="1"/>
  <c r="AH312" i="3"/>
  <c r="AL312" i="3" s="1"/>
  <c r="AG313" i="3"/>
  <c r="AK313" i="3" s="1"/>
  <c r="AH313" i="3"/>
  <c r="AL313" i="3" s="1"/>
  <c r="AG314" i="3"/>
  <c r="AK314" i="3" s="1"/>
  <c r="AH314" i="3"/>
  <c r="AL314" i="3" s="1"/>
  <c r="AG315" i="3"/>
  <c r="AK315" i="3" s="1"/>
  <c r="AH315" i="3"/>
  <c r="AL315" i="3" s="1"/>
  <c r="AG316" i="3"/>
  <c r="AK316" i="3" s="1"/>
  <c r="AH316" i="3"/>
  <c r="AL316" i="3" s="1"/>
  <c r="AG317" i="3"/>
  <c r="AK317" i="3" s="1"/>
  <c r="AH317" i="3"/>
  <c r="AL317" i="3" s="1"/>
  <c r="AG318" i="3"/>
  <c r="AK318" i="3" s="1"/>
  <c r="AH318" i="3"/>
  <c r="AL318" i="3" s="1"/>
  <c r="AG319" i="3"/>
  <c r="AK319" i="3" s="1"/>
  <c r="AH319" i="3"/>
  <c r="AL319" i="3" s="1"/>
  <c r="AG320" i="3"/>
  <c r="AK320" i="3" s="1"/>
  <c r="AH320" i="3"/>
  <c r="AL320" i="3" s="1"/>
  <c r="AG321" i="3"/>
  <c r="AK321" i="3" s="1"/>
  <c r="AH321" i="3"/>
  <c r="AL321" i="3" s="1"/>
  <c r="AG322" i="3"/>
  <c r="AK322" i="3" s="1"/>
  <c r="AH322" i="3"/>
  <c r="AL322" i="3" s="1"/>
  <c r="AG323" i="3"/>
  <c r="AK323" i="3" s="1"/>
  <c r="AH323" i="3"/>
  <c r="AL323" i="3" s="1"/>
  <c r="AG324" i="3"/>
  <c r="AK324" i="3" s="1"/>
  <c r="AH324" i="3"/>
  <c r="AL324" i="3" s="1"/>
  <c r="AG325" i="3"/>
  <c r="AK325" i="3" s="1"/>
  <c r="AH325" i="3"/>
  <c r="AL325" i="3" s="1"/>
  <c r="AG326" i="3"/>
  <c r="AK326" i="3" s="1"/>
  <c r="AH326" i="3"/>
  <c r="AL326" i="3" s="1"/>
  <c r="AG327" i="3"/>
  <c r="AK327" i="3" s="1"/>
  <c r="AH327" i="3"/>
  <c r="AL327" i="3" s="1"/>
  <c r="AG328" i="3"/>
  <c r="AK328" i="3" s="1"/>
  <c r="AH328" i="3"/>
  <c r="AL328" i="3" s="1"/>
  <c r="AG329" i="3"/>
  <c r="AK329" i="3" s="1"/>
  <c r="AH329" i="3"/>
  <c r="AL329" i="3" s="1"/>
  <c r="AG330" i="3"/>
  <c r="AK330" i="3" s="1"/>
  <c r="AH330" i="3"/>
  <c r="AL330" i="3" s="1"/>
  <c r="AG331" i="3"/>
  <c r="AK331" i="3" s="1"/>
  <c r="AH331" i="3"/>
  <c r="AL331" i="3" s="1"/>
  <c r="AG332" i="3"/>
  <c r="AK332" i="3" s="1"/>
  <c r="AH332" i="3"/>
  <c r="AL332" i="3" s="1"/>
  <c r="AG333" i="3"/>
  <c r="AK333" i="3" s="1"/>
  <c r="AH333" i="3"/>
  <c r="AL333" i="3" s="1"/>
  <c r="AG334" i="3"/>
  <c r="AK334" i="3" s="1"/>
  <c r="AH334" i="3"/>
  <c r="AL334" i="3" s="1"/>
  <c r="AG335" i="3"/>
  <c r="AK335" i="3" s="1"/>
  <c r="AH335" i="3"/>
  <c r="AL335" i="3" s="1"/>
  <c r="AG336" i="3"/>
  <c r="AK336" i="3" s="1"/>
  <c r="AH336" i="3"/>
  <c r="AL336" i="3" s="1"/>
  <c r="AG337" i="3"/>
  <c r="AK337" i="3" s="1"/>
  <c r="AH337" i="3"/>
  <c r="AL337" i="3" s="1"/>
  <c r="AG338" i="3"/>
  <c r="AK338" i="3" s="1"/>
  <c r="AH338" i="3"/>
  <c r="AL338" i="3" s="1"/>
  <c r="AG339" i="3"/>
  <c r="AK339" i="3" s="1"/>
  <c r="AH339" i="3"/>
  <c r="AL339" i="3" s="1"/>
  <c r="AG340" i="3"/>
  <c r="AK340" i="3" s="1"/>
  <c r="AH340" i="3"/>
  <c r="AL340" i="3" s="1"/>
  <c r="AG341" i="3"/>
  <c r="AK341" i="3" s="1"/>
  <c r="AH341" i="3"/>
  <c r="AL341" i="3" s="1"/>
  <c r="AG342" i="3"/>
  <c r="AK342" i="3" s="1"/>
  <c r="AH342" i="3"/>
  <c r="AL342" i="3" s="1"/>
  <c r="AG343" i="3"/>
  <c r="AK343" i="3" s="1"/>
  <c r="AH343" i="3"/>
  <c r="AL343" i="3" s="1"/>
  <c r="AG344" i="3"/>
  <c r="AK344" i="3" s="1"/>
  <c r="AH344" i="3"/>
  <c r="AL344" i="3" s="1"/>
  <c r="AG345" i="3"/>
  <c r="AK345" i="3" s="1"/>
  <c r="AH345" i="3"/>
  <c r="AL345" i="3" s="1"/>
  <c r="AG346" i="3"/>
  <c r="AK346" i="3" s="1"/>
  <c r="AH346" i="3"/>
  <c r="AL346" i="3" s="1"/>
  <c r="AG347" i="3"/>
  <c r="AK347" i="3" s="1"/>
  <c r="AH347" i="3"/>
  <c r="AL347" i="3" s="1"/>
  <c r="AG348" i="3"/>
  <c r="AK348" i="3" s="1"/>
  <c r="AH348" i="3"/>
  <c r="AL348" i="3" s="1"/>
  <c r="AG349" i="3"/>
  <c r="AK349" i="3" s="1"/>
  <c r="AH349" i="3"/>
  <c r="AL349" i="3" s="1"/>
  <c r="AG350" i="3"/>
  <c r="AK350" i="3" s="1"/>
  <c r="AH350" i="3"/>
  <c r="AL350" i="3" s="1"/>
  <c r="AG351" i="3"/>
  <c r="AK351" i="3" s="1"/>
  <c r="AH351" i="3"/>
  <c r="AL351" i="3" s="1"/>
  <c r="AG352" i="3"/>
  <c r="AK352" i="3" s="1"/>
  <c r="AH352" i="3"/>
  <c r="AL352" i="3" s="1"/>
  <c r="AG353" i="3"/>
  <c r="AK353" i="3" s="1"/>
  <c r="AH353" i="3"/>
  <c r="AL353" i="3" s="1"/>
  <c r="AG354" i="3"/>
  <c r="AK354" i="3" s="1"/>
  <c r="AH354" i="3"/>
  <c r="AL354" i="3" s="1"/>
  <c r="AG355" i="3"/>
  <c r="AK355" i="3" s="1"/>
  <c r="AH355" i="3"/>
  <c r="AL355" i="3" s="1"/>
  <c r="AG356" i="3"/>
  <c r="AK356" i="3" s="1"/>
  <c r="AH356" i="3"/>
  <c r="AL356" i="3" s="1"/>
  <c r="AG357" i="3"/>
  <c r="AK357" i="3" s="1"/>
  <c r="AH357" i="3"/>
  <c r="AL357" i="3" s="1"/>
  <c r="AG358" i="3"/>
  <c r="AK358" i="3" s="1"/>
  <c r="AH358" i="3"/>
  <c r="AL358" i="3" s="1"/>
  <c r="AG359" i="3"/>
  <c r="AK359" i="3" s="1"/>
  <c r="AH359" i="3"/>
  <c r="AL359" i="3" s="1"/>
  <c r="AG360" i="3"/>
  <c r="AK360" i="3" s="1"/>
  <c r="AH360" i="3"/>
  <c r="AL360" i="3" s="1"/>
  <c r="AG361" i="3"/>
  <c r="AK361" i="3" s="1"/>
  <c r="AH361" i="3"/>
  <c r="AL361" i="3" s="1"/>
  <c r="AG362" i="3"/>
  <c r="AK362" i="3" s="1"/>
  <c r="AH362" i="3"/>
  <c r="AL362" i="3" s="1"/>
  <c r="AG363" i="3"/>
  <c r="AK363" i="3" s="1"/>
  <c r="AH363" i="3"/>
  <c r="AL363" i="3" s="1"/>
  <c r="AG364" i="3"/>
  <c r="AK364" i="3" s="1"/>
  <c r="AH364" i="3"/>
  <c r="AL364" i="3" s="1"/>
  <c r="AG365" i="3"/>
  <c r="AK365" i="3" s="1"/>
  <c r="AH365" i="3"/>
  <c r="AL365" i="3" s="1"/>
  <c r="AG366" i="3"/>
  <c r="AK366" i="3" s="1"/>
  <c r="AH366" i="3"/>
  <c r="AL366" i="3" s="1"/>
  <c r="AG367" i="3"/>
  <c r="AK367" i="3" s="1"/>
  <c r="AH367" i="3"/>
  <c r="AL367" i="3" s="1"/>
  <c r="AG368" i="3"/>
  <c r="AK368" i="3" s="1"/>
  <c r="AH368" i="3"/>
  <c r="AL368" i="3" s="1"/>
  <c r="AG369" i="3"/>
  <c r="AK369" i="3" s="1"/>
  <c r="AH369" i="3"/>
  <c r="AL369" i="3" s="1"/>
  <c r="AG370" i="3"/>
  <c r="AK370" i="3" s="1"/>
  <c r="AH370" i="3"/>
  <c r="AL370" i="3" s="1"/>
  <c r="AG371" i="3"/>
  <c r="AK371" i="3" s="1"/>
  <c r="AH371" i="3"/>
  <c r="AL371" i="3" s="1"/>
  <c r="AG372" i="3"/>
  <c r="AK372" i="3" s="1"/>
  <c r="AH372" i="3"/>
  <c r="AL372" i="3" s="1"/>
  <c r="AG373" i="3"/>
  <c r="AK373" i="3" s="1"/>
  <c r="AH373" i="3"/>
  <c r="AL373" i="3" s="1"/>
  <c r="AG374" i="3"/>
  <c r="AK374" i="3" s="1"/>
  <c r="AH374" i="3"/>
  <c r="AL374" i="3" s="1"/>
  <c r="AG375" i="3"/>
  <c r="AK375" i="3" s="1"/>
  <c r="AH375" i="3"/>
  <c r="AL375" i="3" s="1"/>
  <c r="AG376" i="3"/>
  <c r="AK376" i="3" s="1"/>
  <c r="AH376" i="3"/>
  <c r="AL376" i="3" s="1"/>
  <c r="AG377" i="3"/>
  <c r="AK377" i="3" s="1"/>
  <c r="AH377" i="3"/>
  <c r="AL377" i="3" s="1"/>
  <c r="AG378" i="3"/>
  <c r="AK378" i="3" s="1"/>
  <c r="AH378" i="3"/>
  <c r="AL378" i="3" s="1"/>
  <c r="AG379" i="3"/>
  <c r="AK379" i="3" s="1"/>
  <c r="AH379" i="3"/>
  <c r="AL379" i="3" s="1"/>
  <c r="AG380" i="3"/>
  <c r="AK380" i="3" s="1"/>
  <c r="AH380" i="3"/>
  <c r="AL380" i="3" s="1"/>
  <c r="AG381" i="3"/>
  <c r="AK381" i="3" s="1"/>
  <c r="AH381" i="3"/>
  <c r="AL381" i="3" s="1"/>
  <c r="AG382" i="3"/>
  <c r="AK382" i="3" s="1"/>
  <c r="AH382" i="3"/>
  <c r="AL382" i="3" s="1"/>
  <c r="AG383" i="3"/>
  <c r="AK383" i="3" s="1"/>
  <c r="AH383" i="3"/>
  <c r="AL383" i="3" s="1"/>
  <c r="AG384" i="3"/>
  <c r="AK384" i="3" s="1"/>
  <c r="AH384" i="3"/>
  <c r="AL384" i="3" s="1"/>
  <c r="AG385" i="3"/>
  <c r="AK385" i="3" s="1"/>
  <c r="AH385" i="3"/>
  <c r="AL385" i="3" s="1"/>
  <c r="AG386" i="3"/>
  <c r="AK386" i="3" s="1"/>
  <c r="AH386" i="3"/>
  <c r="AL386" i="3" s="1"/>
  <c r="AG387" i="3"/>
  <c r="AK387" i="3" s="1"/>
  <c r="AH387" i="3"/>
  <c r="AL387" i="3" s="1"/>
  <c r="AG388" i="3"/>
  <c r="AK388" i="3" s="1"/>
  <c r="AH388" i="3"/>
  <c r="AL388" i="3" s="1"/>
  <c r="AG389" i="3"/>
  <c r="AK389" i="3" s="1"/>
  <c r="AH389" i="3"/>
  <c r="AL389" i="3" s="1"/>
  <c r="AG390" i="3"/>
  <c r="AK390" i="3" s="1"/>
  <c r="AH390" i="3"/>
  <c r="AL390" i="3" s="1"/>
  <c r="AG391" i="3"/>
  <c r="AK391" i="3" s="1"/>
  <c r="AH391" i="3"/>
  <c r="AL391" i="3" s="1"/>
  <c r="AG392" i="3"/>
  <c r="AK392" i="3" s="1"/>
  <c r="AH392" i="3"/>
  <c r="AL392" i="3" s="1"/>
  <c r="AG393" i="3"/>
  <c r="AK393" i="3" s="1"/>
  <c r="AH393" i="3"/>
  <c r="AL393" i="3" s="1"/>
  <c r="AG394" i="3"/>
  <c r="AK394" i="3" s="1"/>
  <c r="AH394" i="3"/>
  <c r="AL394" i="3" s="1"/>
  <c r="AG395" i="3"/>
  <c r="AK395" i="3" s="1"/>
  <c r="AH395" i="3"/>
  <c r="AL395" i="3" s="1"/>
  <c r="AG396" i="3"/>
  <c r="AK396" i="3" s="1"/>
  <c r="AH396" i="3"/>
  <c r="AL396" i="3" s="1"/>
  <c r="AG397" i="3"/>
  <c r="AK397" i="3" s="1"/>
  <c r="AH397" i="3"/>
  <c r="AL397" i="3" s="1"/>
  <c r="AG398" i="3"/>
  <c r="AK398" i="3" s="1"/>
  <c r="AH398" i="3"/>
  <c r="AL398" i="3" s="1"/>
  <c r="AG399" i="3"/>
  <c r="AK399" i="3" s="1"/>
  <c r="AH399" i="3"/>
  <c r="AL399" i="3" s="1"/>
  <c r="AG400" i="3"/>
  <c r="AK400" i="3" s="1"/>
  <c r="AH400" i="3"/>
  <c r="AL400" i="3" s="1"/>
  <c r="AG401" i="3"/>
  <c r="AK401" i="3" s="1"/>
  <c r="AH401" i="3"/>
  <c r="AL401" i="3" s="1"/>
  <c r="AG402" i="3"/>
  <c r="AK402" i="3" s="1"/>
  <c r="AH402" i="3"/>
  <c r="AL402" i="3" s="1"/>
  <c r="AG403" i="3"/>
  <c r="AK403" i="3" s="1"/>
  <c r="AH403" i="3"/>
  <c r="AL403" i="3" s="1"/>
  <c r="AG404" i="3"/>
  <c r="AK404" i="3" s="1"/>
  <c r="AH404" i="3"/>
  <c r="AL404" i="3" s="1"/>
  <c r="AG405" i="3"/>
  <c r="AK405" i="3" s="1"/>
  <c r="AH405" i="3"/>
  <c r="AL405" i="3" s="1"/>
  <c r="AG406" i="3"/>
  <c r="AK406" i="3" s="1"/>
  <c r="AH406" i="3"/>
  <c r="AL406" i="3" s="1"/>
  <c r="AG407" i="3"/>
  <c r="AK407" i="3" s="1"/>
  <c r="AH407" i="3"/>
  <c r="AL407" i="3" s="1"/>
  <c r="AG408" i="3"/>
  <c r="AK408" i="3" s="1"/>
  <c r="AH408" i="3"/>
  <c r="AL408" i="3" s="1"/>
  <c r="AG409" i="3"/>
  <c r="AK409" i="3" s="1"/>
  <c r="AH409" i="3"/>
  <c r="AL409" i="3" s="1"/>
  <c r="AG410" i="3"/>
  <c r="AK410" i="3" s="1"/>
  <c r="AH410" i="3"/>
  <c r="AL410" i="3" s="1"/>
  <c r="AG411" i="3"/>
  <c r="AK411" i="3" s="1"/>
  <c r="AH411" i="3"/>
  <c r="AL411" i="3" s="1"/>
  <c r="AG412" i="3"/>
  <c r="AK412" i="3" s="1"/>
  <c r="AH412" i="3"/>
  <c r="AL412" i="3" s="1"/>
  <c r="AG413" i="3"/>
  <c r="AK413" i="3" s="1"/>
  <c r="AH413" i="3"/>
  <c r="AL413" i="3" s="1"/>
  <c r="AG414" i="3"/>
  <c r="AK414" i="3" s="1"/>
  <c r="AH414" i="3"/>
  <c r="AL414" i="3" s="1"/>
  <c r="AG415" i="3"/>
  <c r="AK415" i="3" s="1"/>
  <c r="AH415" i="3"/>
  <c r="AL415" i="3" s="1"/>
  <c r="AG416" i="3"/>
  <c r="AK416" i="3" s="1"/>
  <c r="AH416" i="3"/>
  <c r="AL416" i="3" s="1"/>
  <c r="AG417" i="3"/>
  <c r="AK417" i="3" s="1"/>
  <c r="AH417" i="3"/>
  <c r="AL417" i="3" s="1"/>
  <c r="AG418" i="3"/>
  <c r="AK418" i="3" s="1"/>
  <c r="AH418" i="3"/>
  <c r="AL418" i="3" s="1"/>
  <c r="AG419" i="3"/>
  <c r="AK419" i="3" s="1"/>
  <c r="AH419" i="3"/>
  <c r="AL419" i="3" s="1"/>
  <c r="AG420" i="3"/>
  <c r="AK420" i="3" s="1"/>
  <c r="AH420" i="3"/>
  <c r="AL420" i="3" s="1"/>
  <c r="AG421" i="3"/>
  <c r="AK421" i="3" s="1"/>
  <c r="AH421" i="3"/>
  <c r="AL421" i="3" s="1"/>
  <c r="AG422" i="3"/>
  <c r="AK422" i="3" s="1"/>
  <c r="AH422" i="3"/>
  <c r="AL422" i="3" s="1"/>
  <c r="AG423" i="3"/>
  <c r="AK423" i="3" s="1"/>
  <c r="AH423" i="3"/>
  <c r="AL423" i="3" s="1"/>
  <c r="AG424" i="3"/>
  <c r="AK424" i="3" s="1"/>
  <c r="AH424" i="3"/>
  <c r="AL424" i="3" s="1"/>
  <c r="AG425" i="3"/>
  <c r="AK425" i="3" s="1"/>
  <c r="AH425" i="3"/>
  <c r="AL425" i="3" s="1"/>
  <c r="AG426" i="3"/>
  <c r="AK426" i="3" s="1"/>
  <c r="AH426" i="3"/>
  <c r="AL426" i="3" s="1"/>
  <c r="AG427" i="3"/>
  <c r="AK427" i="3" s="1"/>
  <c r="AH427" i="3"/>
  <c r="AL427" i="3" s="1"/>
  <c r="AG428" i="3"/>
  <c r="AK428" i="3" s="1"/>
  <c r="AH428" i="3"/>
  <c r="AL428" i="3" s="1"/>
  <c r="AG429" i="3"/>
  <c r="AK429" i="3" s="1"/>
  <c r="AH429" i="3"/>
  <c r="AL429" i="3" s="1"/>
  <c r="AG430" i="3"/>
  <c r="AK430" i="3" s="1"/>
  <c r="AH430" i="3"/>
  <c r="AL430" i="3" s="1"/>
  <c r="AG431" i="3"/>
  <c r="AK431" i="3" s="1"/>
  <c r="AH431" i="3"/>
  <c r="AL431" i="3" s="1"/>
  <c r="AG432" i="3"/>
  <c r="AK432" i="3" s="1"/>
  <c r="AH432" i="3"/>
  <c r="AL432" i="3" s="1"/>
  <c r="AG433" i="3"/>
  <c r="AK433" i="3" s="1"/>
  <c r="AH433" i="3"/>
  <c r="AL433" i="3" s="1"/>
  <c r="AG434" i="3"/>
  <c r="AK434" i="3" s="1"/>
  <c r="AH434" i="3"/>
  <c r="AL434" i="3" s="1"/>
  <c r="AG435" i="3"/>
  <c r="AK435" i="3" s="1"/>
  <c r="AH435" i="3"/>
  <c r="AL435" i="3" s="1"/>
  <c r="AG436" i="3"/>
  <c r="AK436" i="3" s="1"/>
  <c r="AH436" i="3"/>
  <c r="AL436" i="3" s="1"/>
  <c r="AG437" i="3"/>
  <c r="AK437" i="3" s="1"/>
  <c r="AH437" i="3"/>
  <c r="AL437" i="3" s="1"/>
  <c r="AG438" i="3"/>
  <c r="AK438" i="3" s="1"/>
  <c r="AH438" i="3"/>
  <c r="AL438" i="3" s="1"/>
  <c r="AG439" i="3"/>
  <c r="AK439" i="3" s="1"/>
  <c r="AH439" i="3"/>
  <c r="AL439" i="3" s="1"/>
  <c r="AG440" i="3"/>
  <c r="AK440" i="3" s="1"/>
  <c r="AH440" i="3"/>
  <c r="AL440" i="3" s="1"/>
  <c r="AG441" i="3"/>
  <c r="AK441" i="3" s="1"/>
  <c r="AH441" i="3"/>
  <c r="AL441" i="3" s="1"/>
  <c r="AG442" i="3"/>
  <c r="AK442" i="3" s="1"/>
  <c r="AH442" i="3"/>
  <c r="AL442" i="3" s="1"/>
  <c r="AG443" i="3"/>
  <c r="AK443" i="3" s="1"/>
  <c r="AH443" i="3"/>
  <c r="AL443" i="3" s="1"/>
  <c r="AG444" i="3"/>
  <c r="AK444" i="3" s="1"/>
  <c r="AH444" i="3"/>
  <c r="AL444" i="3" s="1"/>
  <c r="AG445" i="3"/>
  <c r="AK445" i="3" s="1"/>
  <c r="AH445" i="3"/>
  <c r="AL445" i="3" s="1"/>
  <c r="AG446" i="3"/>
  <c r="AK446" i="3" s="1"/>
  <c r="AH446" i="3"/>
  <c r="AL446" i="3" s="1"/>
  <c r="AG447" i="3"/>
  <c r="AK447" i="3" s="1"/>
  <c r="AH447" i="3"/>
  <c r="AL447" i="3" s="1"/>
  <c r="AG448" i="3"/>
  <c r="AK448" i="3" s="1"/>
  <c r="AH448" i="3"/>
  <c r="AL448" i="3" s="1"/>
  <c r="AG449" i="3"/>
  <c r="AK449" i="3" s="1"/>
  <c r="AH449" i="3"/>
  <c r="AL449" i="3" s="1"/>
  <c r="AG450" i="3"/>
  <c r="AK450" i="3" s="1"/>
  <c r="AH450" i="3"/>
  <c r="AL450" i="3" s="1"/>
  <c r="AG451" i="3"/>
  <c r="AK451" i="3" s="1"/>
  <c r="AH451" i="3"/>
  <c r="AL451" i="3" s="1"/>
  <c r="AG452" i="3"/>
  <c r="AK452" i="3" s="1"/>
  <c r="AH452" i="3"/>
  <c r="AL452" i="3" s="1"/>
  <c r="AG453" i="3"/>
  <c r="AK453" i="3" s="1"/>
  <c r="AH453" i="3"/>
  <c r="AL453" i="3" s="1"/>
  <c r="AG454" i="3"/>
  <c r="AK454" i="3" s="1"/>
  <c r="AH454" i="3"/>
  <c r="AL454" i="3" s="1"/>
  <c r="AG455" i="3"/>
  <c r="AK455" i="3" s="1"/>
  <c r="AH455" i="3"/>
  <c r="AL455" i="3" s="1"/>
  <c r="AG456" i="3"/>
  <c r="AK456" i="3" s="1"/>
  <c r="AH456" i="3"/>
  <c r="AL456" i="3" s="1"/>
  <c r="AG457" i="3"/>
  <c r="AK457" i="3" s="1"/>
  <c r="AH457" i="3"/>
  <c r="AL457" i="3" s="1"/>
  <c r="AG458" i="3"/>
  <c r="AK458" i="3" s="1"/>
  <c r="AH458" i="3"/>
  <c r="AL458" i="3" s="1"/>
  <c r="AG459" i="3"/>
  <c r="AK459" i="3" s="1"/>
  <c r="AH459" i="3"/>
  <c r="AL459" i="3" s="1"/>
  <c r="AG460" i="3"/>
  <c r="AK460" i="3" s="1"/>
  <c r="AH460" i="3"/>
  <c r="AL460" i="3" s="1"/>
  <c r="AG461" i="3"/>
  <c r="AK461" i="3" s="1"/>
  <c r="AH461" i="3"/>
  <c r="AL461" i="3" s="1"/>
  <c r="AG462" i="3"/>
  <c r="AK462" i="3" s="1"/>
  <c r="AH462" i="3"/>
  <c r="AL462" i="3" s="1"/>
  <c r="AG463" i="3"/>
  <c r="AK463" i="3" s="1"/>
  <c r="AH463" i="3"/>
  <c r="AL463" i="3" s="1"/>
  <c r="AG464" i="3"/>
  <c r="AK464" i="3" s="1"/>
  <c r="AH464" i="3"/>
  <c r="AL464" i="3" s="1"/>
  <c r="AG465" i="3"/>
  <c r="AK465" i="3" s="1"/>
  <c r="AH465" i="3"/>
  <c r="AL465" i="3" s="1"/>
  <c r="AG466" i="3"/>
  <c r="AK466" i="3" s="1"/>
  <c r="AH466" i="3"/>
  <c r="AL466" i="3" s="1"/>
  <c r="AG467" i="3"/>
  <c r="AK467" i="3" s="1"/>
  <c r="AH467" i="3"/>
  <c r="AL467" i="3" s="1"/>
  <c r="AG468" i="3"/>
  <c r="AK468" i="3" s="1"/>
  <c r="AH468" i="3"/>
  <c r="AL468" i="3" s="1"/>
  <c r="AG469" i="3"/>
  <c r="AK469" i="3" s="1"/>
  <c r="AH469" i="3"/>
  <c r="AL469" i="3" s="1"/>
  <c r="AG470" i="3"/>
  <c r="AK470" i="3" s="1"/>
  <c r="AH470" i="3"/>
  <c r="AL470" i="3" s="1"/>
  <c r="AG471" i="3"/>
  <c r="AK471" i="3" s="1"/>
  <c r="AH471" i="3"/>
  <c r="AL471" i="3" s="1"/>
  <c r="AG472" i="3"/>
  <c r="AK472" i="3" s="1"/>
  <c r="AH472" i="3"/>
  <c r="AL472" i="3" s="1"/>
  <c r="AG473" i="3"/>
  <c r="AK473" i="3" s="1"/>
  <c r="AH473" i="3"/>
  <c r="AL473" i="3" s="1"/>
  <c r="AG474" i="3"/>
  <c r="AK474" i="3" s="1"/>
  <c r="AH474" i="3"/>
  <c r="AL474" i="3" s="1"/>
  <c r="AG475" i="3"/>
  <c r="AK475" i="3" s="1"/>
  <c r="AH475" i="3"/>
  <c r="AL475" i="3" s="1"/>
  <c r="AG476" i="3"/>
  <c r="AK476" i="3" s="1"/>
  <c r="AH476" i="3"/>
  <c r="AL476" i="3" s="1"/>
  <c r="AG477" i="3"/>
  <c r="AK477" i="3" s="1"/>
  <c r="AH477" i="3"/>
  <c r="AL477" i="3" s="1"/>
  <c r="AG478" i="3"/>
  <c r="AK478" i="3" s="1"/>
  <c r="AH478" i="3"/>
  <c r="AL478" i="3" s="1"/>
  <c r="AG479" i="3"/>
  <c r="AK479" i="3" s="1"/>
  <c r="AH479" i="3"/>
  <c r="AL479" i="3" s="1"/>
  <c r="AG480" i="3"/>
  <c r="AK480" i="3" s="1"/>
  <c r="AH480" i="3"/>
  <c r="AL480" i="3" s="1"/>
  <c r="AG481" i="3"/>
  <c r="AK481" i="3" s="1"/>
  <c r="AH481" i="3"/>
  <c r="AL481" i="3" s="1"/>
  <c r="AG482" i="3"/>
  <c r="AK482" i="3" s="1"/>
  <c r="AH482" i="3"/>
  <c r="AL482" i="3" s="1"/>
  <c r="AG483" i="3"/>
  <c r="AK483" i="3" s="1"/>
  <c r="AH483" i="3"/>
  <c r="AL483" i="3" s="1"/>
  <c r="AG484" i="3"/>
  <c r="AK484" i="3" s="1"/>
  <c r="AH484" i="3"/>
  <c r="AL484" i="3" s="1"/>
  <c r="AG485" i="3"/>
  <c r="AK485" i="3" s="1"/>
  <c r="AH485" i="3"/>
  <c r="AL485" i="3" s="1"/>
  <c r="AG486" i="3"/>
  <c r="AK486" i="3" s="1"/>
  <c r="AH486" i="3"/>
  <c r="AL486" i="3" s="1"/>
  <c r="AG487" i="3"/>
  <c r="AK487" i="3" s="1"/>
  <c r="AH487" i="3"/>
  <c r="AL487" i="3" s="1"/>
  <c r="AG488" i="3"/>
  <c r="AK488" i="3" s="1"/>
  <c r="AH488" i="3"/>
  <c r="AL488" i="3" s="1"/>
  <c r="AG489" i="3"/>
  <c r="AK489" i="3" s="1"/>
  <c r="AH489" i="3"/>
  <c r="AL489" i="3" s="1"/>
  <c r="AG490" i="3"/>
  <c r="AK490" i="3" s="1"/>
  <c r="AH490" i="3"/>
  <c r="AL490" i="3" s="1"/>
  <c r="AG491" i="3"/>
  <c r="AK491" i="3" s="1"/>
  <c r="AH491" i="3"/>
  <c r="AL491" i="3" s="1"/>
  <c r="AG492" i="3"/>
  <c r="AK492" i="3" s="1"/>
  <c r="AH492" i="3"/>
  <c r="AL492" i="3" s="1"/>
  <c r="AG493" i="3"/>
  <c r="AK493" i="3" s="1"/>
  <c r="AH493" i="3"/>
  <c r="AL493" i="3" s="1"/>
  <c r="AG494" i="3"/>
  <c r="AK494" i="3" s="1"/>
  <c r="AH494" i="3"/>
  <c r="AL494" i="3" s="1"/>
  <c r="AG495" i="3"/>
  <c r="AK495" i="3" s="1"/>
  <c r="AH495" i="3"/>
  <c r="AL495" i="3" s="1"/>
  <c r="AG496" i="3"/>
  <c r="AK496" i="3" s="1"/>
  <c r="AH496" i="3"/>
  <c r="AL496" i="3" s="1"/>
  <c r="AG497" i="3"/>
  <c r="AK497" i="3" s="1"/>
  <c r="AH497" i="3"/>
  <c r="AL497" i="3" s="1"/>
  <c r="AG498" i="3"/>
  <c r="AK498" i="3" s="1"/>
  <c r="AH498" i="3"/>
  <c r="AL498" i="3" s="1"/>
  <c r="AG499" i="3"/>
  <c r="AK499" i="3" s="1"/>
  <c r="AH499" i="3"/>
  <c r="AL499" i="3" s="1"/>
  <c r="AG500" i="3"/>
  <c r="AK500" i="3" s="1"/>
  <c r="AH500" i="3"/>
  <c r="AL500" i="3" s="1"/>
  <c r="AG501" i="3"/>
  <c r="AK501" i="3" s="1"/>
  <c r="AH501" i="3"/>
  <c r="AL501" i="3" s="1"/>
  <c r="AG502" i="3"/>
  <c r="AK502" i="3" s="1"/>
  <c r="AH502" i="3"/>
  <c r="AL502" i="3" s="1"/>
  <c r="AG503" i="3"/>
  <c r="AK503" i="3" s="1"/>
  <c r="AH503" i="3"/>
  <c r="AL503" i="3" s="1"/>
  <c r="AG504" i="3"/>
  <c r="AK504" i="3" s="1"/>
  <c r="AH504" i="3"/>
  <c r="AL504" i="3" s="1"/>
  <c r="AG505" i="3"/>
  <c r="AK505" i="3" s="1"/>
  <c r="AH505" i="3"/>
  <c r="AL505" i="3" s="1"/>
  <c r="AG506" i="3"/>
  <c r="AK506" i="3" s="1"/>
  <c r="AH506" i="3"/>
  <c r="AL506" i="3" s="1"/>
  <c r="AG507" i="3"/>
  <c r="AK507" i="3" s="1"/>
  <c r="AH507" i="3"/>
  <c r="AL507" i="3" s="1"/>
  <c r="AG508" i="3"/>
  <c r="AK508" i="3" s="1"/>
  <c r="AH508" i="3"/>
  <c r="AL508" i="3" s="1"/>
  <c r="AG509" i="3"/>
  <c r="AK509" i="3" s="1"/>
  <c r="AH509" i="3"/>
  <c r="AL509" i="3" s="1"/>
  <c r="AG510" i="3"/>
  <c r="AK510" i="3" s="1"/>
  <c r="AH510" i="3"/>
  <c r="AL510" i="3" s="1"/>
  <c r="AG511" i="3"/>
  <c r="AK511" i="3" s="1"/>
  <c r="AH511" i="3"/>
  <c r="AL511" i="3" s="1"/>
  <c r="AG512" i="3"/>
  <c r="AK512" i="3" s="1"/>
  <c r="AH512" i="3"/>
  <c r="AL512" i="3" s="1"/>
  <c r="AG513" i="3"/>
  <c r="AK513" i="3" s="1"/>
  <c r="AH513" i="3"/>
  <c r="AL513" i="3" s="1"/>
  <c r="AG514" i="3"/>
  <c r="AK514" i="3" s="1"/>
  <c r="AH514" i="3"/>
  <c r="AL514" i="3" s="1"/>
  <c r="AG515" i="3"/>
  <c r="AK515" i="3" s="1"/>
  <c r="AH515" i="3"/>
  <c r="AL515" i="3" s="1"/>
  <c r="AG516" i="3"/>
  <c r="AK516" i="3" s="1"/>
  <c r="AH516" i="3"/>
  <c r="AL516" i="3" s="1"/>
  <c r="AG517" i="3"/>
  <c r="AK517" i="3" s="1"/>
  <c r="AH517" i="3"/>
  <c r="AL517" i="3" s="1"/>
  <c r="AG518" i="3"/>
  <c r="AK518" i="3" s="1"/>
  <c r="AH518" i="3"/>
  <c r="AL518" i="3" s="1"/>
  <c r="AG519" i="3"/>
  <c r="AK519" i="3" s="1"/>
  <c r="AH519" i="3"/>
  <c r="AL519" i="3" s="1"/>
  <c r="AG520" i="3"/>
  <c r="AK520" i="3" s="1"/>
  <c r="AH520" i="3"/>
  <c r="AL520" i="3" s="1"/>
  <c r="AG521" i="3"/>
  <c r="AK521" i="3" s="1"/>
  <c r="AH521" i="3"/>
  <c r="AL521" i="3" s="1"/>
  <c r="AG522" i="3"/>
  <c r="AK522" i="3" s="1"/>
  <c r="AH522" i="3"/>
  <c r="AL522" i="3" s="1"/>
  <c r="AG523" i="3"/>
  <c r="AK523" i="3" s="1"/>
  <c r="AH523" i="3"/>
  <c r="AL523" i="3" s="1"/>
  <c r="AG524" i="3"/>
  <c r="AK524" i="3" s="1"/>
  <c r="AH524" i="3"/>
  <c r="AL524" i="3" s="1"/>
  <c r="AG525" i="3"/>
  <c r="AK525" i="3" s="1"/>
  <c r="AH525" i="3"/>
  <c r="AL525" i="3" s="1"/>
  <c r="AG526" i="3"/>
  <c r="AK526" i="3" s="1"/>
  <c r="AH526" i="3"/>
  <c r="AL526" i="3" s="1"/>
  <c r="AG527" i="3"/>
  <c r="AK527" i="3" s="1"/>
  <c r="AH527" i="3"/>
  <c r="AL527" i="3" s="1"/>
  <c r="AG528" i="3"/>
  <c r="AK528" i="3" s="1"/>
  <c r="AH528" i="3"/>
  <c r="AL528" i="3" s="1"/>
  <c r="AG529" i="3"/>
  <c r="AK529" i="3" s="1"/>
  <c r="AH529" i="3"/>
  <c r="AL529" i="3" s="1"/>
  <c r="AG530" i="3"/>
  <c r="AK530" i="3" s="1"/>
  <c r="AH530" i="3"/>
  <c r="AL530" i="3" s="1"/>
  <c r="AG531" i="3"/>
  <c r="AK531" i="3" s="1"/>
  <c r="AH531" i="3"/>
  <c r="AL531" i="3" s="1"/>
  <c r="AG532" i="3"/>
  <c r="AK532" i="3" s="1"/>
  <c r="AH532" i="3"/>
  <c r="AL532" i="3" s="1"/>
  <c r="AG533" i="3"/>
  <c r="AK533" i="3" s="1"/>
  <c r="AH533" i="3"/>
  <c r="AL533" i="3" s="1"/>
  <c r="AG534" i="3"/>
  <c r="AK534" i="3" s="1"/>
  <c r="AH534" i="3"/>
  <c r="AL534" i="3" s="1"/>
  <c r="AG535" i="3"/>
  <c r="AK535" i="3" s="1"/>
  <c r="AH535" i="3"/>
  <c r="AL535" i="3" s="1"/>
  <c r="AG536" i="3"/>
  <c r="AK536" i="3" s="1"/>
  <c r="AH536" i="3"/>
  <c r="AL536" i="3" s="1"/>
  <c r="AG537" i="3"/>
  <c r="AK537" i="3" s="1"/>
  <c r="AH537" i="3"/>
  <c r="AL537" i="3" s="1"/>
  <c r="AG538" i="3"/>
  <c r="AK538" i="3" s="1"/>
  <c r="AH538" i="3"/>
  <c r="AL538" i="3" s="1"/>
  <c r="AG539" i="3"/>
  <c r="AK539" i="3" s="1"/>
  <c r="AH539" i="3"/>
  <c r="AL539" i="3" s="1"/>
  <c r="AG540" i="3"/>
  <c r="AK540" i="3" s="1"/>
  <c r="AH540" i="3"/>
  <c r="AL540" i="3" s="1"/>
  <c r="AG541" i="3"/>
  <c r="AK541" i="3" s="1"/>
  <c r="AH541" i="3"/>
  <c r="AL541" i="3" s="1"/>
  <c r="AG542" i="3"/>
  <c r="AK542" i="3" s="1"/>
  <c r="AH542" i="3"/>
  <c r="AL542" i="3" s="1"/>
  <c r="AG543" i="3"/>
  <c r="AK543" i="3" s="1"/>
  <c r="AH543" i="3"/>
  <c r="AL543" i="3" s="1"/>
  <c r="AG544" i="3"/>
  <c r="AK544" i="3" s="1"/>
  <c r="AH544" i="3"/>
  <c r="AL544" i="3" s="1"/>
  <c r="AG545" i="3"/>
  <c r="AK545" i="3" s="1"/>
  <c r="AH545" i="3"/>
  <c r="AL545" i="3" s="1"/>
  <c r="AG546" i="3"/>
  <c r="AK546" i="3" s="1"/>
  <c r="AH546" i="3"/>
  <c r="AL546" i="3" s="1"/>
  <c r="AG547" i="3"/>
  <c r="AK547" i="3" s="1"/>
  <c r="AH547" i="3"/>
  <c r="AL547" i="3" s="1"/>
  <c r="AG548" i="3"/>
  <c r="AK548" i="3" s="1"/>
  <c r="AH548" i="3"/>
  <c r="AL548" i="3" s="1"/>
  <c r="AG549" i="3"/>
  <c r="AK549" i="3" s="1"/>
  <c r="AH549" i="3"/>
  <c r="AL549" i="3" s="1"/>
  <c r="AG550" i="3"/>
  <c r="AK550" i="3" s="1"/>
  <c r="AH550" i="3"/>
  <c r="AL550" i="3" s="1"/>
  <c r="AG551" i="3"/>
  <c r="AK551" i="3" s="1"/>
  <c r="AH551" i="3"/>
  <c r="AL551" i="3" s="1"/>
  <c r="AG552" i="3"/>
  <c r="AK552" i="3" s="1"/>
  <c r="AH552" i="3"/>
  <c r="AL552" i="3" s="1"/>
  <c r="AG553" i="3"/>
  <c r="AK553" i="3" s="1"/>
  <c r="AH553" i="3"/>
  <c r="AL553" i="3" s="1"/>
  <c r="AG554" i="3"/>
  <c r="AK554" i="3" s="1"/>
  <c r="AH554" i="3"/>
  <c r="AL554" i="3" s="1"/>
  <c r="AG555" i="3"/>
  <c r="AK555" i="3" s="1"/>
  <c r="AH555" i="3"/>
  <c r="AL555" i="3" s="1"/>
  <c r="AG556" i="3"/>
  <c r="AK556" i="3" s="1"/>
  <c r="AH556" i="3"/>
  <c r="AL556" i="3" s="1"/>
  <c r="AG557" i="3"/>
  <c r="AK557" i="3" s="1"/>
  <c r="AH557" i="3"/>
  <c r="AL557" i="3" s="1"/>
  <c r="AG558" i="3"/>
  <c r="AK558" i="3" s="1"/>
  <c r="AH558" i="3"/>
  <c r="AL558" i="3" s="1"/>
  <c r="AG559" i="3"/>
  <c r="AK559" i="3" s="1"/>
  <c r="AH559" i="3"/>
  <c r="AL559" i="3" s="1"/>
  <c r="AG560" i="3"/>
  <c r="AK560" i="3" s="1"/>
  <c r="AH560" i="3"/>
  <c r="AL560" i="3" s="1"/>
  <c r="AG561" i="3"/>
  <c r="AK561" i="3" s="1"/>
  <c r="AH561" i="3"/>
  <c r="AL561" i="3" s="1"/>
  <c r="AG562" i="3"/>
  <c r="AK562" i="3" s="1"/>
  <c r="AH562" i="3"/>
  <c r="AL562" i="3" s="1"/>
  <c r="AG563" i="3"/>
  <c r="AK563" i="3" s="1"/>
  <c r="AH563" i="3"/>
  <c r="AL563" i="3" s="1"/>
  <c r="AG564" i="3"/>
  <c r="AK564" i="3" s="1"/>
  <c r="AH564" i="3"/>
  <c r="AL564" i="3" s="1"/>
  <c r="AG565" i="3"/>
  <c r="AK565" i="3" s="1"/>
  <c r="AH565" i="3"/>
  <c r="AL565" i="3" s="1"/>
  <c r="AG566" i="3"/>
  <c r="AK566" i="3" s="1"/>
  <c r="AH566" i="3"/>
  <c r="AL566" i="3" s="1"/>
  <c r="AG567" i="3"/>
  <c r="AK567" i="3" s="1"/>
  <c r="AH567" i="3"/>
  <c r="AL567" i="3" s="1"/>
  <c r="AG568" i="3"/>
  <c r="AK568" i="3" s="1"/>
  <c r="AH568" i="3"/>
  <c r="AL568" i="3" s="1"/>
  <c r="AG569" i="3"/>
  <c r="AK569" i="3" s="1"/>
  <c r="AH569" i="3"/>
  <c r="AL569" i="3" s="1"/>
  <c r="AG570" i="3"/>
  <c r="AK570" i="3" s="1"/>
  <c r="AH570" i="3"/>
  <c r="AL570" i="3" s="1"/>
  <c r="AG571" i="3"/>
  <c r="AK571" i="3" s="1"/>
  <c r="AH571" i="3"/>
  <c r="AL571" i="3" s="1"/>
  <c r="AG572" i="3"/>
  <c r="AK572" i="3" s="1"/>
  <c r="AH572" i="3"/>
  <c r="AL572" i="3" s="1"/>
  <c r="AG573" i="3"/>
  <c r="AK573" i="3" s="1"/>
  <c r="AH573" i="3"/>
  <c r="AL573" i="3" s="1"/>
  <c r="AG574" i="3"/>
  <c r="AK574" i="3" s="1"/>
  <c r="AH574" i="3"/>
  <c r="AL574" i="3" s="1"/>
  <c r="AG575" i="3"/>
  <c r="AK575" i="3" s="1"/>
  <c r="AH575" i="3"/>
  <c r="AL575" i="3" s="1"/>
  <c r="AG576" i="3"/>
  <c r="AK576" i="3" s="1"/>
  <c r="AH576" i="3"/>
  <c r="AL576" i="3" s="1"/>
  <c r="AG577" i="3"/>
  <c r="AK577" i="3" s="1"/>
  <c r="AH577" i="3"/>
  <c r="AL577" i="3" s="1"/>
  <c r="AG578" i="3"/>
  <c r="AK578" i="3" s="1"/>
  <c r="AH578" i="3"/>
  <c r="AL578" i="3" s="1"/>
  <c r="AG579" i="3"/>
  <c r="AK579" i="3" s="1"/>
  <c r="AH579" i="3"/>
  <c r="AL579" i="3" s="1"/>
  <c r="AG580" i="3"/>
  <c r="AK580" i="3" s="1"/>
  <c r="AH580" i="3"/>
  <c r="AL580" i="3" s="1"/>
  <c r="AG581" i="3"/>
  <c r="AK581" i="3" s="1"/>
  <c r="AH581" i="3"/>
  <c r="AL581" i="3" s="1"/>
  <c r="AG582" i="3"/>
  <c r="AK582" i="3" s="1"/>
  <c r="AH582" i="3"/>
  <c r="AL582" i="3" s="1"/>
  <c r="AG583" i="3"/>
  <c r="AK583" i="3" s="1"/>
  <c r="AH583" i="3"/>
  <c r="AL583" i="3" s="1"/>
  <c r="AG584" i="3"/>
  <c r="AK584" i="3" s="1"/>
  <c r="AH584" i="3"/>
  <c r="AL584" i="3" s="1"/>
  <c r="AG585" i="3"/>
  <c r="AK585" i="3" s="1"/>
  <c r="AH585" i="3"/>
  <c r="AL585" i="3" s="1"/>
  <c r="AG586" i="3"/>
  <c r="AK586" i="3" s="1"/>
  <c r="AH586" i="3"/>
  <c r="AL586" i="3" s="1"/>
  <c r="AG587" i="3"/>
  <c r="AK587" i="3" s="1"/>
  <c r="AH587" i="3"/>
  <c r="AL587" i="3" s="1"/>
  <c r="AG588" i="3"/>
  <c r="AK588" i="3" s="1"/>
  <c r="AH588" i="3"/>
  <c r="AL588" i="3" s="1"/>
  <c r="AG589" i="3"/>
  <c r="AK589" i="3" s="1"/>
  <c r="AH589" i="3"/>
  <c r="AL589" i="3" s="1"/>
  <c r="AG590" i="3"/>
  <c r="AK590" i="3" s="1"/>
  <c r="AH590" i="3"/>
  <c r="AL590" i="3" s="1"/>
  <c r="AG591" i="3"/>
  <c r="AK591" i="3" s="1"/>
  <c r="AH591" i="3"/>
  <c r="AL591" i="3" s="1"/>
  <c r="AG592" i="3"/>
  <c r="AK592" i="3" s="1"/>
  <c r="AH592" i="3"/>
  <c r="AL592" i="3" s="1"/>
  <c r="AG593" i="3"/>
  <c r="AK593" i="3" s="1"/>
  <c r="AH593" i="3"/>
  <c r="AL593" i="3" s="1"/>
  <c r="AG594" i="3"/>
  <c r="AK594" i="3" s="1"/>
  <c r="AH594" i="3"/>
  <c r="AL594" i="3" s="1"/>
  <c r="AG595" i="3"/>
  <c r="AK595" i="3" s="1"/>
  <c r="AH595" i="3"/>
  <c r="AL595" i="3" s="1"/>
  <c r="AG596" i="3"/>
  <c r="AK596" i="3" s="1"/>
  <c r="AH596" i="3"/>
  <c r="AL596" i="3" s="1"/>
  <c r="AG597" i="3"/>
  <c r="AK597" i="3" s="1"/>
  <c r="AH597" i="3"/>
  <c r="AL597" i="3" s="1"/>
  <c r="AG598" i="3"/>
  <c r="AK598" i="3" s="1"/>
  <c r="AH598" i="3"/>
  <c r="AL598" i="3" s="1"/>
  <c r="AG599" i="3"/>
  <c r="AK599" i="3" s="1"/>
  <c r="AH599" i="3"/>
  <c r="AL599" i="3" s="1"/>
  <c r="AG600" i="3"/>
  <c r="AK600" i="3" s="1"/>
  <c r="AH600" i="3"/>
  <c r="AL600" i="3" s="1"/>
  <c r="AG601" i="3"/>
  <c r="AK601" i="3" s="1"/>
  <c r="AH601" i="3"/>
  <c r="AL601" i="3" s="1"/>
  <c r="AG602" i="3"/>
  <c r="AK602" i="3" s="1"/>
  <c r="AH602" i="3"/>
  <c r="AL602" i="3" s="1"/>
  <c r="AG603" i="3"/>
  <c r="AK603" i="3" s="1"/>
  <c r="AH603" i="3"/>
  <c r="AL603" i="3" s="1"/>
  <c r="AG604" i="3"/>
  <c r="AK604" i="3" s="1"/>
  <c r="AH604" i="3"/>
  <c r="AL604" i="3" s="1"/>
  <c r="AG605" i="3"/>
  <c r="AK605" i="3" s="1"/>
  <c r="AH605" i="3"/>
  <c r="AL605" i="3" s="1"/>
  <c r="AG606" i="3"/>
  <c r="AK606" i="3" s="1"/>
  <c r="AH606" i="3"/>
  <c r="AL606" i="3" s="1"/>
  <c r="AG607" i="3"/>
  <c r="AK607" i="3" s="1"/>
  <c r="AH607" i="3"/>
  <c r="AL607" i="3" s="1"/>
  <c r="AG608" i="3"/>
  <c r="AK608" i="3" s="1"/>
  <c r="AH608" i="3"/>
  <c r="AL608" i="3" s="1"/>
  <c r="AG609" i="3"/>
  <c r="AK609" i="3" s="1"/>
  <c r="AH609" i="3"/>
  <c r="AL609" i="3" s="1"/>
  <c r="AG610" i="3"/>
  <c r="AK610" i="3" s="1"/>
  <c r="AH610" i="3"/>
  <c r="AL610" i="3" s="1"/>
  <c r="AG611" i="3"/>
  <c r="AK611" i="3" s="1"/>
  <c r="AH611" i="3"/>
  <c r="AL611" i="3" s="1"/>
  <c r="AG612" i="3"/>
  <c r="AK612" i="3" s="1"/>
  <c r="AH612" i="3"/>
  <c r="AL612" i="3" s="1"/>
  <c r="AG613" i="3"/>
  <c r="AK613" i="3" s="1"/>
  <c r="AH613" i="3"/>
  <c r="AL613" i="3" s="1"/>
  <c r="AG614" i="3"/>
  <c r="AK614" i="3" s="1"/>
  <c r="AH614" i="3"/>
  <c r="AL614" i="3" s="1"/>
  <c r="AG615" i="3"/>
  <c r="AK615" i="3" s="1"/>
  <c r="AH615" i="3"/>
  <c r="AL615" i="3" s="1"/>
  <c r="AG616" i="3"/>
  <c r="AK616" i="3" s="1"/>
  <c r="AH616" i="3"/>
  <c r="AL616" i="3" s="1"/>
  <c r="AG617" i="3"/>
  <c r="AK617" i="3" s="1"/>
  <c r="AH617" i="3"/>
  <c r="AL617" i="3" s="1"/>
  <c r="AG618" i="3"/>
  <c r="AK618" i="3" s="1"/>
  <c r="AH618" i="3"/>
  <c r="AL618" i="3" s="1"/>
  <c r="AG619" i="3"/>
  <c r="AK619" i="3" s="1"/>
  <c r="AH619" i="3"/>
  <c r="AL619" i="3" s="1"/>
  <c r="AG620" i="3"/>
  <c r="AK620" i="3" s="1"/>
  <c r="AH620" i="3"/>
  <c r="AL620" i="3" s="1"/>
  <c r="AG621" i="3"/>
  <c r="AK621" i="3" s="1"/>
  <c r="AH621" i="3"/>
  <c r="AL621" i="3" s="1"/>
  <c r="AG622" i="3"/>
  <c r="AK622" i="3" s="1"/>
  <c r="AH622" i="3"/>
  <c r="AL622" i="3" s="1"/>
  <c r="AG623" i="3"/>
  <c r="AK623" i="3" s="1"/>
  <c r="AH623" i="3"/>
  <c r="AL623" i="3" s="1"/>
  <c r="AG624" i="3"/>
  <c r="AK624" i="3" s="1"/>
  <c r="AH624" i="3"/>
  <c r="AL624" i="3" s="1"/>
  <c r="AG625" i="3"/>
  <c r="AK625" i="3" s="1"/>
  <c r="AH625" i="3"/>
  <c r="AL625" i="3" s="1"/>
  <c r="AG626" i="3"/>
  <c r="AK626" i="3" s="1"/>
  <c r="AH626" i="3"/>
  <c r="AL626" i="3" s="1"/>
  <c r="AG627" i="3"/>
  <c r="AK627" i="3" s="1"/>
  <c r="AH627" i="3"/>
  <c r="AL627" i="3" s="1"/>
  <c r="AG628" i="3"/>
  <c r="AK628" i="3" s="1"/>
  <c r="AH628" i="3"/>
  <c r="AL628" i="3" s="1"/>
  <c r="AG629" i="3"/>
  <c r="AK629" i="3" s="1"/>
  <c r="AH629" i="3"/>
  <c r="AL629" i="3" s="1"/>
  <c r="AG630" i="3"/>
  <c r="AK630" i="3" s="1"/>
  <c r="AH630" i="3"/>
  <c r="AL630" i="3" s="1"/>
  <c r="AG631" i="3"/>
  <c r="AK631" i="3" s="1"/>
  <c r="AH631" i="3"/>
  <c r="AL631" i="3" s="1"/>
  <c r="AG632" i="3"/>
  <c r="AK632" i="3" s="1"/>
  <c r="AH632" i="3"/>
  <c r="AL632" i="3" s="1"/>
  <c r="AG633" i="3"/>
  <c r="AK633" i="3" s="1"/>
  <c r="AH633" i="3"/>
  <c r="AL633" i="3" s="1"/>
  <c r="AG634" i="3"/>
  <c r="AK634" i="3" s="1"/>
  <c r="AH634" i="3"/>
  <c r="AL634" i="3" s="1"/>
  <c r="AG635" i="3"/>
  <c r="AK635" i="3" s="1"/>
  <c r="AH635" i="3"/>
  <c r="AL635" i="3" s="1"/>
  <c r="AG636" i="3"/>
  <c r="AK636" i="3" s="1"/>
  <c r="AH636" i="3"/>
  <c r="AL636" i="3" s="1"/>
  <c r="AG637" i="3"/>
  <c r="AK637" i="3" s="1"/>
  <c r="AH637" i="3"/>
  <c r="AL637" i="3" s="1"/>
  <c r="AG638" i="3"/>
  <c r="AK638" i="3" s="1"/>
  <c r="AH638" i="3"/>
  <c r="AL638" i="3" s="1"/>
  <c r="AG639" i="3"/>
  <c r="AK639" i="3" s="1"/>
  <c r="AH639" i="3"/>
  <c r="AL639" i="3" s="1"/>
  <c r="AG640" i="3"/>
  <c r="AK640" i="3" s="1"/>
  <c r="AH640" i="3"/>
  <c r="AL640" i="3" s="1"/>
  <c r="AG641" i="3"/>
  <c r="AK641" i="3" s="1"/>
  <c r="AH641" i="3"/>
  <c r="AL641" i="3" s="1"/>
  <c r="AG642" i="3"/>
  <c r="AK642" i="3" s="1"/>
  <c r="AH642" i="3"/>
  <c r="AL642" i="3" s="1"/>
  <c r="AG643" i="3"/>
  <c r="AK643" i="3" s="1"/>
  <c r="AH643" i="3"/>
  <c r="AL643" i="3" s="1"/>
  <c r="AG644" i="3"/>
  <c r="AK644" i="3" s="1"/>
  <c r="AH644" i="3"/>
  <c r="AL644" i="3" s="1"/>
  <c r="AG645" i="3"/>
  <c r="AK645" i="3" s="1"/>
  <c r="AH645" i="3"/>
  <c r="AL645" i="3" s="1"/>
  <c r="AG646" i="3"/>
  <c r="AK646" i="3" s="1"/>
  <c r="AH646" i="3"/>
  <c r="AL646" i="3" s="1"/>
  <c r="AG647" i="3"/>
  <c r="AK647" i="3" s="1"/>
  <c r="AH647" i="3"/>
  <c r="AL647" i="3" s="1"/>
  <c r="AG648" i="3"/>
  <c r="AK648" i="3" s="1"/>
  <c r="AH648" i="3"/>
  <c r="AL648" i="3" s="1"/>
  <c r="AG649" i="3"/>
  <c r="AK649" i="3" s="1"/>
  <c r="AH649" i="3"/>
  <c r="AL649" i="3" s="1"/>
  <c r="AG650" i="3"/>
  <c r="AK650" i="3" s="1"/>
  <c r="AH650" i="3"/>
  <c r="AL650" i="3" s="1"/>
  <c r="AG651" i="3"/>
  <c r="AK651" i="3" s="1"/>
  <c r="AH651" i="3"/>
  <c r="AL651" i="3" s="1"/>
  <c r="AG652" i="3"/>
  <c r="AK652" i="3" s="1"/>
  <c r="AH652" i="3"/>
  <c r="AL652" i="3" s="1"/>
  <c r="AG653" i="3"/>
  <c r="AK653" i="3" s="1"/>
  <c r="AH653" i="3"/>
  <c r="AL653" i="3" s="1"/>
  <c r="AG654" i="3"/>
  <c r="AK654" i="3" s="1"/>
  <c r="AH654" i="3"/>
  <c r="AL654" i="3" s="1"/>
  <c r="AG655" i="3"/>
  <c r="AK655" i="3" s="1"/>
  <c r="AH655" i="3"/>
  <c r="AL655" i="3" s="1"/>
  <c r="AG656" i="3"/>
  <c r="AK656" i="3" s="1"/>
  <c r="AH656" i="3"/>
  <c r="AL656" i="3" s="1"/>
  <c r="AG657" i="3"/>
  <c r="AK657" i="3" s="1"/>
  <c r="AH657" i="3"/>
  <c r="AL657" i="3" s="1"/>
  <c r="AG658" i="3"/>
  <c r="AK658" i="3" s="1"/>
  <c r="AH658" i="3"/>
  <c r="AL658" i="3" s="1"/>
  <c r="AG659" i="3"/>
  <c r="AK659" i="3" s="1"/>
  <c r="AH659" i="3"/>
  <c r="AL659" i="3" s="1"/>
  <c r="AG660" i="3"/>
  <c r="AK660" i="3" s="1"/>
  <c r="AH660" i="3"/>
  <c r="AL660" i="3" s="1"/>
  <c r="AG661" i="3"/>
  <c r="AK661" i="3" s="1"/>
  <c r="AH661" i="3"/>
  <c r="AL661" i="3" s="1"/>
  <c r="AG662" i="3"/>
  <c r="AK662" i="3" s="1"/>
  <c r="AH662" i="3"/>
  <c r="AL662" i="3" s="1"/>
  <c r="AG663" i="3"/>
  <c r="AK663" i="3" s="1"/>
  <c r="AH663" i="3"/>
  <c r="AL663" i="3" s="1"/>
  <c r="AG664" i="3"/>
  <c r="AK664" i="3" s="1"/>
  <c r="AH664" i="3"/>
  <c r="AL664" i="3" s="1"/>
  <c r="AG665" i="3"/>
  <c r="AK665" i="3" s="1"/>
  <c r="AH665" i="3"/>
  <c r="AL665" i="3" s="1"/>
  <c r="AG666" i="3"/>
  <c r="AK666" i="3" s="1"/>
  <c r="AH666" i="3"/>
  <c r="AL666" i="3" s="1"/>
  <c r="AG667" i="3"/>
  <c r="AK667" i="3" s="1"/>
  <c r="AH667" i="3"/>
  <c r="AL667" i="3" s="1"/>
  <c r="AG668" i="3"/>
  <c r="AK668" i="3" s="1"/>
  <c r="AH668" i="3"/>
  <c r="AL668" i="3" s="1"/>
  <c r="AG669" i="3"/>
  <c r="AK669" i="3" s="1"/>
  <c r="AH669" i="3"/>
  <c r="AL669" i="3" s="1"/>
  <c r="AG670" i="3"/>
  <c r="AK670" i="3" s="1"/>
  <c r="AH670" i="3"/>
  <c r="AL670" i="3" s="1"/>
  <c r="AG671" i="3"/>
  <c r="AK671" i="3" s="1"/>
  <c r="AH671" i="3"/>
  <c r="AL671" i="3" s="1"/>
  <c r="AG672" i="3"/>
  <c r="AK672" i="3" s="1"/>
  <c r="AH672" i="3"/>
  <c r="AL672" i="3" s="1"/>
  <c r="AG673" i="3"/>
  <c r="AK673" i="3" s="1"/>
  <c r="AH673" i="3"/>
  <c r="AL673" i="3" s="1"/>
  <c r="AG674" i="3"/>
  <c r="AK674" i="3" s="1"/>
  <c r="AH674" i="3"/>
  <c r="AL674" i="3" s="1"/>
  <c r="AG675" i="3"/>
  <c r="AK675" i="3" s="1"/>
  <c r="AH675" i="3"/>
  <c r="AL675" i="3" s="1"/>
  <c r="AG676" i="3"/>
  <c r="AK676" i="3" s="1"/>
  <c r="AH676" i="3"/>
  <c r="AL676" i="3" s="1"/>
  <c r="AG677" i="3"/>
  <c r="AK677" i="3" s="1"/>
  <c r="AH677" i="3"/>
  <c r="AL677" i="3" s="1"/>
  <c r="AG678" i="3"/>
  <c r="AK678" i="3" s="1"/>
  <c r="AH678" i="3"/>
  <c r="AL678" i="3" s="1"/>
  <c r="AG679" i="3"/>
  <c r="AK679" i="3" s="1"/>
  <c r="AH679" i="3"/>
  <c r="AL679" i="3" s="1"/>
  <c r="AG680" i="3"/>
  <c r="AK680" i="3" s="1"/>
  <c r="AH680" i="3"/>
  <c r="AL680" i="3" s="1"/>
  <c r="AG681" i="3"/>
  <c r="AK681" i="3" s="1"/>
  <c r="AH681" i="3"/>
  <c r="AL681" i="3" s="1"/>
  <c r="AG682" i="3"/>
  <c r="AK682" i="3" s="1"/>
  <c r="AH682" i="3"/>
  <c r="AL682" i="3" s="1"/>
  <c r="AG683" i="3"/>
  <c r="AK683" i="3" s="1"/>
  <c r="AH683" i="3"/>
  <c r="AL683" i="3" s="1"/>
  <c r="AG684" i="3"/>
  <c r="AK684" i="3" s="1"/>
  <c r="AH684" i="3"/>
  <c r="AL684" i="3" s="1"/>
  <c r="AG685" i="3"/>
  <c r="AK685" i="3" s="1"/>
  <c r="AH685" i="3"/>
  <c r="AL685" i="3" s="1"/>
  <c r="AG686" i="3"/>
  <c r="AK686" i="3" s="1"/>
  <c r="AH686" i="3"/>
  <c r="AL686" i="3" s="1"/>
  <c r="AG687" i="3"/>
  <c r="AK687" i="3" s="1"/>
  <c r="AH687" i="3"/>
  <c r="AL687" i="3" s="1"/>
  <c r="AG688" i="3"/>
  <c r="AK688" i="3" s="1"/>
  <c r="AH688" i="3"/>
  <c r="AL688" i="3" s="1"/>
  <c r="AG689" i="3"/>
  <c r="AK689" i="3" s="1"/>
  <c r="AH689" i="3"/>
  <c r="AL689" i="3" s="1"/>
  <c r="AG690" i="3"/>
  <c r="AK690" i="3" s="1"/>
  <c r="AH690" i="3"/>
  <c r="AL690" i="3" s="1"/>
  <c r="AG691" i="3"/>
  <c r="AK691" i="3" s="1"/>
  <c r="AH691" i="3"/>
  <c r="AL691" i="3" s="1"/>
  <c r="AG692" i="3"/>
  <c r="AK692" i="3" s="1"/>
  <c r="AH692" i="3"/>
  <c r="AL692" i="3" s="1"/>
  <c r="AG693" i="3"/>
  <c r="AK693" i="3" s="1"/>
  <c r="AH693" i="3"/>
  <c r="AL693" i="3" s="1"/>
  <c r="AG694" i="3"/>
  <c r="AK694" i="3" s="1"/>
  <c r="AH694" i="3"/>
  <c r="AL694" i="3" s="1"/>
  <c r="AG695" i="3"/>
  <c r="AK695" i="3" s="1"/>
  <c r="AH695" i="3"/>
  <c r="AL695" i="3" s="1"/>
  <c r="AG696" i="3"/>
  <c r="AK696" i="3" s="1"/>
  <c r="AH696" i="3"/>
  <c r="AL696" i="3" s="1"/>
  <c r="AG697" i="3"/>
  <c r="AK697" i="3" s="1"/>
  <c r="AH697" i="3"/>
  <c r="AL697" i="3" s="1"/>
  <c r="AG698" i="3"/>
  <c r="AK698" i="3" s="1"/>
  <c r="AH698" i="3"/>
  <c r="AL698" i="3" s="1"/>
  <c r="AG699" i="3"/>
  <c r="AK699" i="3" s="1"/>
  <c r="AH699" i="3"/>
  <c r="AL699" i="3" s="1"/>
  <c r="AG700" i="3"/>
  <c r="AK700" i="3" s="1"/>
  <c r="AH700" i="3"/>
  <c r="AL700" i="3" s="1"/>
  <c r="AG701" i="3"/>
  <c r="AK701" i="3" s="1"/>
  <c r="AH701" i="3"/>
  <c r="AL701" i="3" s="1"/>
  <c r="AG702" i="3"/>
  <c r="AK702" i="3" s="1"/>
  <c r="AH702" i="3"/>
  <c r="AL702" i="3" s="1"/>
  <c r="AG703" i="3"/>
  <c r="AK703" i="3" s="1"/>
  <c r="AH703" i="3"/>
  <c r="AL703" i="3" s="1"/>
  <c r="AG704" i="3"/>
  <c r="AK704" i="3" s="1"/>
  <c r="AH704" i="3"/>
  <c r="AL704" i="3" s="1"/>
  <c r="AG705" i="3"/>
  <c r="AK705" i="3" s="1"/>
  <c r="AH705" i="3"/>
  <c r="AL705" i="3" s="1"/>
  <c r="AG706" i="3"/>
  <c r="AK706" i="3" s="1"/>
  <c r="AH706" i="3"/>
  <c r="AL706" i="3" s="1"/>
  <c r="AG707" i="3"/>
  <c r="AK707" i="3" s="1"/>
  <c r="AH707" i="3"/>
  <c r="AL707" i="3" s="1"/>
  <c r="AG708" i="3"/>
  <c r="AK708" i="3" s="1"/>
  <c r="AH708" i="3"/>
  <c r="AL708" i="3" s="1"/>
  <c r="AG709" i="3"/>
  <c r="AK709" i="3" s="1"/>
  <c r="AH709" i="3"/>
  <c r="AL709" i="3" s="1"/>
  <c r="AG710" i="3"/>
  <c r="AK710" i="3" s="1"/>
  <c r="AH710" i="3"/>
  <c r="AL710" i="3" s="1"/>
  <c r="AG711" i="3"/>
  <c r="AK711" i="3" s="1"/>
  <c r="AH711" i="3"/>
  <c r="AL711" i="3" s="1"/>
  <c r="AG712" i="3"/>
  <c r="AK712" i="3" s="1"/>
  <c r="AH712" i="3"/>
  <c r="AL712" i="3" s="1"/>
  <c r="AG713" i="3"/>
  <c r="AK713" i="3" s="1"/>
  <c r="AH713" i="3"/>
  <c r="AL713" i="3" s="1"/>
  <c r="AG714" i="3"/>
  <c r="AK714" i="3" s="1"/>
  <c r="AH714" i="3"/>
  <c r="AL714" i="3" s="1"/>
  <c r="AG715" i="3"/>
  <c r="AK715" i="3" s="1"/>
  <c r="AH715" i="3"/>
  <c r="AL715" i="3" s="1"/>
  <c r="AG716" i="3"/>
  <c r="AK716" i="3" s="1"/>
  <c r="AH716" i="3"/>
  <c r="AL716" i="3" s="1"/>
  <c r="AG717" i="3"/>
  <c r="AK717" i="3" s="1"/>
  <c r="AH717" i="3"/>
  <c r="AL717" i="3" s="1"/>
  <c r="AG718" i="3"/>
  <c r="AK718" i="3" s="1"/>
  <c r="AH718" i="3"/>
  <c r="AL718" i="3" s="1"/>
  <c r="AG719" i="3"/>
  <c r="AK719" i="3" s="1"/>
  <c r="AH719" i="3"/>
  <c r="AL719" i="3" s="1"/>
  <c r="AG720" i="3"/>
  <c r="AK720" i="3" s="1"/>
  <c r="AH720" i="3"/>
  <c r="AL720" i="3" s="1"/>
  <c r="AG721" i="3"/>
  <c r="AK721" i="3" s="1"/>
  <c r="AH721" i="3"/>
  <c r="AL721" i="3" s="1"/>
  <c r="AG722" i="3"/>
  <c r="AK722" i="3" s="1"/>
  <c r="AH722" i="3"/>
  <c r="AL722" i="3" s="1"/>
  <c r="AG723" i="3"/>
  <c r="AK723" i="3" s="1"/>
  <c r="AH723" i="3"/>
  <c r="AL723" i="3" s="1"/>
  <c r="AG724" i="3"/>
  <c r="AK724" i="3" s="1"/>
  <c r="AH724" i="3"/>
  <c r="AL724" i="3" s="1"/>
  <c r="AG725" i="3"/>
  <c r="AK725" i="3" s="1"/>
  <c r="AH725" i="3"/>
  <c r="AL725" i="3" s="1"/>
  <c r="AG726" i="3"/>
  <c r="AK726" i="3" s="1"/>
  <c r="AH726" i="3"/>
  <c r="AL726" i="3" s="1"/>
  <c r="AG727" i="3"/>
  <c r="AK727" i="3" s="1"/>
  <c r="AH727" i="3"/>
  <c r="AL727" i="3" s="1"/>
  <c r="AG728" i="3"/>
  <c r="AK728" i="3" s="1"/>
  <c r="AH728" i="3"/>
  <c r="AL728" i="3" s="1"/>
  <c r="AG729" i="3"/>
  <c r="AK729" i="3" s="1"/>
  <c r="AH729" i="3"/>
  <c r="AL729" i="3" s="1"/>
  <c r="AG730" i="3"/>
  <c r="AK730" i="3" s="1"/>
  <c r="AH730" i="3"/>
  <c r="AL730" i="3" s="1"/>
  <c r="AG731" i="3"/>
  <c r="AK731" i="3" s="1"/>
  <c r="AH731" i="3"/>
  <c r="AL731" i="3" s="1"/>
  <c r="AG732" i="3"/>
  <c r="AK732" i="3" s="1"/>
  <c r="AH732" i="3"/>
  <c r="AL732" i="3" s="1"/>
  <c r="AG733" i="3"/>
  <c r="AK733" i="3" s="1"/>
  <c r="AH733" i="3"/>
  <c r="AL733" i="3" s="1"/>
  <c r="AG734" i="3"/>
  <c r="AK734" i="3" s="1"/>
  <c r="AH734" i="3"/>
  <c r="AL734" i="3" s="1"/>
  <c r="AG735" i="3"/>
  <c r="AK735" i="3" s="1"/>
  <c r="AH735" i="3"/>
  <c r="AL735" i="3" s="1"/>
  <c r="AG736" i="3"/>
  <c r="AK736" i="3" s="1"/>
  <c r="AH736" i="3"/>
  <c r="AL736" i="3" s="1"/>
  <c r="AG737" i="3"/>
  <c r="AK737" i="3" s="1"/>
  <c r="AH737" i="3"/>
  <c r="AL737" i="3" s="1"/>
  <c r="AG738" i="3"/>
  <c r="AK738" i="3" s="1"/>
  <c r="AH738" i="3"/>
  <c r="AL738" i="3" s="1"/>
  <c r="AG739" i="3"/>
  <c r="AK739" i="3" s="1"/>
  <c r="AH739" i="3"/>
  <c r="AL739" i="3" s="1"/>
  <c r="AG740" i="3"/>
  <c r="AK740" i="3" s="1"/>
  <c r="AH740" i="3"/>
  <c r="AL740" i="3" s="1"/>
  <c r="AG741" i="3"/>
  <c r="AK741" i="3" s="1"/>
  <c r="AH741" i="3"/>
  <c r="AL741" i="3" s="1"/>
  <c r="AG742" i="3"/>
  <c r="AK742" i="3" s="1"/>
  <c r="AH742" i="3"/>
  <c r="AL742" i="3" s="1"/>
  <c r="AG743" i="3"/>
  <c r="AK743" i="3" s="1"/>
  <c r="AH743" i="3"/>
  <c r="AL743" i="3" s="1"/>
  <c r="AG744" i="3"/>
  <c r="AK744" i="3" s="1"/>
  <c r="AH744" i="3"/>
  <c r="AL744" i="3" s="1"/>
  <c r="AG745" i="3"/>
  <c r="AK745" i="3" s="1"/>
  <c r="AH745" i="3"/>
  <c r="AL745" i="3" s="1"/>
  <c r="AG746" i="3"/>
  <c r="AK746" i="3" s="1"/>
  <c r="AH746" i="3"/>
  <c r="AL746" i="3" s="1"/>
  <c r="AG747" i="3"/>
  <c r="AK747" i="3" s="1"/>
  <c r="AH747" i="3"/>
  <c r="AL747" i="3" s="1"/>
  <c r="AG748" i="3"/>
  <c r="AK748" i="3" s="1"/>
  <c r="AH748" i="3"/>
  <c r="AL748" i="3" s="1"/>
  <c r="AG749" i="3"/>
  <c r="AK749" i="3" s="1"/>
  <c r="AH749" i="3"/>
  <c r="AL749" i="3" s="1"/>
  <c r="AG750" i="3"/>
  <c r="AK750" i="3" s="1"/>
  <c r="AH750" i="3"/>
  <c r="AL750" i="3" s="1"/>
  <c r="AG751" i="3"/>
  <c r="AK751" i="3" s="1"/>
  <c r="AH751" i="3"/>
  <c r="AL751" i="3" s="1"/>
  <c r="AG752" i="3"/>
  <c r="AK752" i="3" s="1"/>
  <c r="AH752" i="3"/>
  <c r="AL752" i="3" s="1"/>
  <c r="AG753" i="3"/>
  <c r="AK753" i="3" s="1"/>
  <c r="AH753" i="3"/>
  <c r="AL753" i="3" s="1"/>
  <c r="AG754" i="3"/>
  <c r="AK754" i="3" s="1"/>
  <c r="AH754" i="3"/>
  <c r="AL754" i="3" s="1"/>
  <c r="AG755" i="3"/>
  <c r="AK755" i="3" s="1"/>
  <c r="AH755" i="3"/>
  <c r="AL755" i="3" s="1"/>
  <c r="AG756" i="3"/>
  <c r="AK756" i="3" s="1"/>
  <c r="AH756" i="3"/>
  <c r="AL756" i="3" s="1"/>
  <c r="AG757" i="3"/>
  <c r="AK757" i="3" s="1"/>
  <c r="AH757" i="3"/>
  <c r="AL757" i="3" s="1"/>
  <c r="AG758" i="3"/>
  <c r="AK758" i="3" s="1"/>
  <c r="AH758" i="3"/>
  <c r="AL758" i="3" s="1"/>
  <c r="AG759" i="3"/>
  <c r="AK759" i="3" s="1"/>
  <c r="AH759" i="3"/>
  <c r="AL759" i="3" s="1"/>
  <c r="AG760" i="3"/>
  <c r="AK760" i="3" s="1"/>
  <c r="AH760" i="3"/>
  <c r="AL760" i="3" s="1"/>
  <c r="AG761" i="3"/>
  <c r="AK761" i="3" s="1"/>
  <c r="AH761" i="3"/>
  <c r="AL761" i="3" s="1"/>
  <c r="AG762" i="3"/>
  <c r="AK762" i="3" s="1"/>
  <c r="AH762" i="3"/>
  <c r="AL762" i="3" s="1"/>
  <c r="AG763" i="3"/>
  <c r="AK763" i="3" s="1"/>
  <c r="AH763" i="3"/>
  <c r="AL763" i="3" s="1"/>
  <c r="AG764" i="3"/>
  <c r="AK764" i="3" s="1"/>
  <c r="AH764" i="3"/>
  <c r="AL764" i="3" s="1"/>
  <c r="AG765" i="3"/>
  <c r="AK765" i="3" s="1"/>
  <c r="AH765" i="3"/>
  <c r="AL765" i="3" s="1"/>
  <c r="AG766" i="3"/>
  <c r="AK766" i="3" s="1"/>
  <c r="AH766" i="3"/>
  <c r="AL766" i="3" s="1"/>
  <c r="AG767" i="3"/>
  <c r="AK767" i="3" s="1"/>
  <c r="AH767" i="3"/>
  <c r="AL767" i="3" s="1"/>
  <c r="AG768" i="3"/>
  <c r="AK768" i="3" s="1"/>
  <c r="AH768" i="3"/>
  <c r="AL768" i="3" s="1"/>
  <c r="AG769" i="3"/>
  <c r="AK769" i="3" s="1"/>
  <c r="AH769" i="3"/>
  <c r="AL769" i="3" s="1"/>
  <c r="AG770" i="3"/>
  <c r="AK770" i="3" s="1"/>
  <c r="AH770" i="3"/>
  <c r="AL770" i="3" s="1"/>
  <c r="AG771" i="3"/>
  <c r="AK771" i="3" s="1"/>
  <c r="AH771" i="3"/>
  <c r="AL771" i="3" s="1"/>
  <c r="AG772" i="3"/>
  <c r="AK772" i="3" s="1"/>
  <c r="AH772" i="3"/>
  <c r="AL772" i="3" s="1"/>
  <c r="AG773" i="3"/>
  <c r="AK773" i="3" s="1"/>
  <c r="AH773" i="3"/>
  <c r="AL773" i="3" s="1"/>
  <c r="AG774" i="3"/>
  <c r="AK774" i="3" s="1"/>
  <c r="AH774" i="3"/>
  <c r="AL774" i="3" s="1"/>
  <c r="AG775" i="3"/>
  <c r="AK775" i="3" s="1"/>
  <c r="AH775" i="3"/>
  <c r="AL775" i="3" s="1"/>
  <c r="AG776" i="3"/>
  <c r="AK776" i="3" s="1"/>
  <c r="AH776" i="3"/>
  <c r="AL776" i="3" s="1"/>
  <c r="AG777" i="3"/>
  <c r="AK777" i="3" s="1"/>
  <c r="AH777" i="3"/>
  <c r="AL777" i="3" s="1"/>
  <c r="AG778" i="3"/>
  <c r="AK778" i="3" s="1"/>
  <c r="AH778" i="3"/>
  <c r="AL778" i="3" s="1"/>
  <c r="AG779" i="3"/>
  <c r="AK779" i="3" s="1"/>
  <c r="AH779" i="3"/>
  <c r="AL779" i="3" s="1"/>
  <c r="AG780" i="3"/>
  <c r="AK780" i="3" s="1"/>
  <c r="AH780" i="3"/>
  <c r="AL780" i="3" s="1"/>
  <c r="AG781" i="3"/>
  <c r="AK781" i="3" s="1"/>
  <c r="AH781" i="3"/>
  <c r="AL781" i="3" s="1"/>
  <c r="AG782" i="3"/>
  <c r="AK782" i="3" s="1"/>
  <c r="AH782" i="3"/>
  <c r="AL782" i="3" s="1"/>
  <c r="AG783" i="3"/>
  <c r="AK783" i="3" s="1"/>
  <c r="AH783" i="3"/>
  <c r="AL783" i="3" s="1"/>
  <c r="AG784" i="3"/>
  <c r="AK784" i="3" s="1"/>
  <c r="AH784" i="3"/>
  <c r="AL784" i="3" s="1"/>
  <c r="AG785" i="3"/>
  <c r="AK785" i="3" s="1"/>
  <c r="AH785" i="3"/>
  <c r="AL785" i="3" s="1"/>
  <c r="AG786" i="3"/>
  <c r="AK786" i="3" s="1"/>
  <c r="AH786" i="3"/>
  <c r="AL786" i="3" s="1"/>
  <c r="AG787" i="3"/>
  <c r="AK787" i="3" s="1"/>
  <c r="AH787" i="3"/>
  <c r="AL787" i="3" s="1"/>
  <c r="AG788" i="3"/>
  <c r="AK788" i="3" s="1"/>
  <c r="AH788" i="3"/>
  <c r="AL788" i="3" s="1"/>
  <c r="AG789" i="3"/>
  <c r="AK789" i="3" s="1"/>
  <c r="AH789" i="3"/>
  <c r="AL789" i="3" s="1"/>
  <c r="AG790" i="3"/>
  <c r="AK790" i="3" s="1"/>
  <c r="AH790" i="3"/>
  <c r="AL790" i="3" s="1"/>
  <c r="AG791" i="3"/>
  <c r="AK791" i="3" s="1"/>
  <c r="AH791" i="3"/>
  <c r="AL791" i="3" s="1"/>
  <c r="AG792" i="3"/>
  <c r="AK792" i="3" s="1"/>
  <c r="AH792" i="3"/>
  <c r="AL792" i="3" s="1"/>
  <c r="AG793" i="3"/>
  <c r="AK793" i="3" s="1"/>
  <c r="AH793" i="3"/>
  <c r="AL793" i="3" s="1"/>
  <c r="AG794" i="3"/>
  <c r="AK794" i="3" s="1"/>
  <c r="AH794" i="3"/>
  <c r="AL794" i="3" s="1"/>
  <c r="AG795" i="3"/>
  <c r="AK795" i="3" s="1"/>
  <c r="AH795" i="3"/>
  <c r="AL795" i="3" s="1"/>
  <c r="AG796" i="3"/>
  <c r="AK796" i="3" s="1"/>
  <c r="AH796" i="3"/>
  <c r="AL796" i="3" s="1"/>
  <c r="AG797" i="3"/>
  <c r="AK797" i="3" s="1"/>
  <c r="AH797" i="3"/>
  <c r="AL797" i="3" s="1"/>
  <c r="AG798" i="3"/>
  <c r="AK798" i="3" s="1"/>
  <c r="AH798" i="3"/>
  <c r="AL798" i="3" s="1"/>
  <c r="AG799" i="3"/>
  <c r="AK799" i="3" s="1"/>
  <c r="AH799" i="3"/>
  <c r="AL799" i="3" s="1"/>
  <c r="AG800" i="3"/>
  <c r="AK800" i="3" s="1"/>
  <c r="AH800" i="3"/>
  <c r="AL800" i="3" s="1"/>
  <c r="AG801" i="3"/>
  <c r="AK801" i="3" s="1"/>
  <c r="AH801" i="3"/>
  <c r="AL801" i="3" s="1"/>
  <c r="AG802" i="3"/>
  <c r="AK802" i="3" s="1"/>
  <c r="AH802" i="3"/>
  <c r="AL802" i="3" s="1"/>
  <c r="AG803" i="3"/>
  <c r="AK803" i="3" s="1"/>
  <c r="AH803" i="3"/>
  <c r="AL803" i="3" s="1"/>
  <c r="AG804" i="3"/>
  <c r="AK804" i="3" s="1"/>
  <c r="AH804" i="3"/>
  <c r="AL804" i="3" s="1"/>
  <c r="AG805" i="3"/>
  <c r="AK805" i="3" s="1"/>
  <c r="AH805" i="3"/>
  <c r="AL805" i="3" s="1"/>
  <c r="AG806" i="3"/>
  <c r="AK806" i="3" s="1"/>
  <c r="AH806" i="3"/>
  <c r="AL806" i="3" s="1"/>
  <c r="AG807" i="3"/>
  <c r="AK807" i="3" s="1"/>
  <c r="AH807" i="3"/>
  <c r="AL807" i="3" s="1"/>
  <c r="AG808" i="3"/>
  <c r="AK808" i="3" s="1"/>
  <c r="AH808" i="3"/>
  <c r="AL808" i="3" s="1"/>
  <c r="AG809" i="3"/>
  <c r="AK809" i="3" s="1"/>
  <c r="AH809" i="3"/>
  <c r="AL809" i="3" s="1"/>
  <c r="AG810" i="3"/>
  <c r="AK810" i="3" s="1"/>
  <c r="AH810" i="3"/>
  <c r="AL810" i="3" s="1"/>
  <c r="AG811" i="3"/>
  <c r="AK811" i="3" s="1"/>
  <c r="AH811" i="3"/>
  <c r="AL811" i="3" s="1"/>
  <c r="AG812" i="3"/>
  <c r="AK812" i="3" s="1"/>
  <c r="AH812" i="3"/>
  <c r="AL812" i="3" s="1"/>
  <c r="AG813" i="3"/>
  <c r="AK813" i="3" s="1"/>
  <c r="AH813" i="3"/>
  <c r="AL813" i="3" s="1"/>
  <c r="AG814" i="3"/>
  <c r="AK814" i="3" s="1"/>
  <c r="AH814" i="3"/>
  <c r="AL814" i="3" s="1"/>
  <c r="AG815" i="3"/>
  <c r="AK815" i="3" s="1"/>
  <c r="AH815" i="3"/>
  <c r="AL815" i="3" s="1"/>
  <c r="AG816" i="3"/>
  <c r="AK816" i="3" s="1"/>
  <c r="AH816" i="3"/>
  <c r="AL816" i="3" s="1"/>
  <c r="AG817" i="3"/>
  <c r="AK817" i="3" s="1"/>
  <c r="AH817" i="3"/>
  <c r="AL817" i="3" s="1"/>
  <c r="AG818" i="3"/>
  <c r="AK818" i="3" s="1"/>
  <c r="AH818" i="3"/>
  <c r="AL818" i="3" s="1"/>
  <c r="AG819" i="3"/>
  <c r="AK819" i="3" s="1"/>
  <c r="AH819" i="3"/>
  <c r="AL819" i="3" s="1"/>
  <c r="AG820" i="3"/>
  <c r="AK820" i="3" s="1"/>
  <c r="AH820" i="3"/>
  <c r="AL820" i="3" s="1"/>
  <c r="AG821" i="3"/>
  <c r="AK821" i="3" s="1"/>
  <c r="AH821" i="3"/>
  <c r="AL821" i="3" s="1"/>
  <c r="AG822" i="3"/>
  <c r="AK822" i="3" s="1"/>
  <c r="AH822" i="3"/>
  <c r="AL822" i="3" s="1"/>
  <c r="AG823" i="3"/>
  <c r="AK823" i="3" s="1"/>
  <c r="AH823" i="3"/>
  <c r="AL823" i="3" s="1"/>
  <c r="AG824" i="3"/>
  <c r="AK824" i="3" s="1"/>
  <c r="AH824" i="3"/>
  <c r="AL824" i="3" s="1"/>
  <c r="AG825" i="3"/>
  <c r="AK825" i="3" s="1"/>
  <c r="AH825" i="3"/>
  <c r="AL825" i="3" s="1"/>
  <c r="AG826" i="3"/>
  <c r="AK826" i="3" s="1"/>
  <c r="AH826" i="3"/>
  <c r="AL826" i="3" s="1"/>
  <c r="AG827" i="3"/>
  <c r="AK827" i="3" s="1"/>
  <c r="AH827" i="3"/>
  <c r="AL827" i="3" s="1"/>
  <c r="AG828" i="3"/>
  <c r="AK828" i="3" s="1"/>
  <c r="AH828" i="3"/>
  <c r="AL828" i="3" s="1"/>
  <c r="AG829" i="3"/>
  <c r="AK829" i="3" s="1"/>
  <c r="AH829" i="3"/>
  <c r="AL829" i="3" s="1"/>
  <c r="AG830" i="3"/>
  <c r="AK830" i="3" s="1"/>
  <c r="AH830" i="3"/>
  <c r="AL830" i="3" s="1"/>
  <c r="AG831" i="3"/>
  <c r="AK831" i="3" s="1"/>
  <c r="AH831" i="3"/>
  <c r="AL831" i="3" s="1"/>
  <c r="AG832" i="3"/>
  <c r="AK832" i="3" s="1"/>
  <c r="AH832" i="3"/>
  <c r="AL832" i="3" s="1"/>
  <c r="AG833" i="3"/>
  <c r="AK833" i="3" s="1"/>
  <c r="AH833" i="3"/>
  <c r="AL833" i="3" s="1"/>
  <c r="AG834" i="3"/>
  <c r="AK834" i="3" s="1"/>
  <c r="AH834" i="3"/>
  <c r="AL834" i="3" s="1"/>
  <c r="AG835" i="3"/>
  <c r="AK835" i="3" s="1"/>
  <c r="AH835" i="3"/>
  <c r="AL835" i="3" s="1"/>
  <c r="AG836" i="3"/>
  <c r="AK836" i="3" s="1"/>
  <c r="AH836" i="3"/>
  <c r="AL836" i="3" s="1"/>
  <c r="AG837" i="3"/>
  <c r="AK837" i="3" s="1"/>
  <c r="AH837" i="3"/>
  <c r="AL837" i="3" s="1"/>
  <c r="AG838" i="3"/>
  <c r="AK838" i="3" s="1"/>
  <c r="AH838" i="3"/>
  <c r="AL838" i="3" s="1"/>
  <c r="AG839" i="3"/>
  <c r="AK839" i="3" s="1"/>
  <c r="AH839" i="3"/>
  <c r="AL839" i="3" s="1"/>
  <c r="AG840" i="3"/>
  <c r="AK840" i="3" s="1"/>
  <c r="AH840" i="3"/>
  <c r="AL840" i="3" s="1"/>
  <c r="AG841" i="3"/>
  <c r="AK841" i="3" s="1"/>
  <c r="AH841" i="3"/>
  <c r="AL841" i="3" s="1"/>
  <c r="AG842" i="3"/>
  <c r="AK842" i="3" s="1"/>
  <c r="AH842" i="3"/>
  <c r="AL842" i="3" s="1"/>
  <c r="AG843" i="3"/>
  <c r="AK843" i="3" s="1"/>
  <c r="AH843" i="3"/>
  <c r="AL843" i="3" s="1"/>
  <c r="AG844" i="3"/>
  <c r="AK844" i="3" s="1"/>
  <c r="AH844" i="3"/>
  <c r="AL844" i="3" s="1"/>
  <c r="AG845" i="3"/>
  <c r="AK845" i="3" s="1"/>
  <c r="AH845" i="3"/>
  <c r="AL845" i="3" s="1"/>
  <c r="AG846" i="3"/>
  <c r="AK846" i="3" s="1"/>
  <c r="AH846" i="3"/>
  <c r="AL846" i="3" s="1"/>
  <c r="AG847" i="3"/>
  <c r="AK847" i="3" s="1"/>
  <c r="AH847" i="3"/>
  <c r="AL847" i="3" s="1"/>
  <c r="AG848" i="3"/>
  <c r="AK848" i="3" s="1"/>
  <c r="AH848" i="3"/>
  <c r="AL848" i="3" s="1"/>
  <c r="AG849" i="3"/>
  <c r="AK849" i="3" s="1"/>
  <c r="AH849" i="3"/>
  <c r="AL849" i="3" s="1"/>
  <c r="AG850" i="3"/>
  <c r="AK850" i="3" s="1"/>
  <c r="AH850" i="3"/>
  <c r="AL850" i="3" s="1"/>
  <c r="AG851" i="3"/>
  <c r="AK851" i="3" s="1"/>
  <c r="AH851" i="3"/>
  <c r="AL851" i="3" s="1"/>
  <c r="AG852" i="3"/>
  <c r="AK852" i="3" s="1"/>
  <c r="AH852" i="3"/>
  <c r="AL852" i="3" s="1"/>
  <c r="AG853" i="3"/>
  <c r="AK853" i="3" s="1"/>
  <c r="AH853" i="3"/>
  <c r="AL853" i="3" s="1"/>
  <c r="AG854" i="3"/>
  <c r="AK854" i="3" s="1"/>
  <c r="AH854" i="3"/>
  <c r="AL854" i="3" s="1"/>
  <c r="AG855" i="3"/>
  <c r="AK855" i="3" s="1"/>
  <c r="AH855" i="3"/>
  <c r="AL855" i="3" s="1"/>
  <c r="AG856" i="3"/>
  <c r="AK856" i="3" s="1"/>
  <c r="AH856" i="3"/>
  <c r="AL856" i="3" s="1"/>
  <c r="AG857" i="3"/>
  <c r="AK857" i="3" s="1"/>
  <c r="AH857" i="3"/>
  <c r="AL857" i="3" s="1"/>
  <c r="AG858" i="3"/>
  <c r="AK858" i="3" s="1"/>
  <c r="AH858" i="3"/>
  <c r="AL858" i="3" s="1"/>
  <c r="AG859" i="3"/>
  <c r="AK859" i="3" s="1"/>
  <c r="AH859" i="3"/>
  <c r="AL859" i="3" s="1"/>
  <c r="AG860" i="3"/>
  <c r="AK860" i="3" s="1"/>
  <c r="AH860" i="3"/>
  <c r="AL860" i="3" s="1"/>
  <c r="AG861" i="3"/>
  <c r="AK861" i="3" s="1"/>
  <c r="AH861" i="3"/>
  <c r="AL861" i="3" s="1"/>
  <c r="AG862" i="3"/>
  <c r="AK862" i="3" s="1"/>
  <c r="AH862" i="3"/>
  <c r="AL862" i="3" s="1"/>
  <c r="AG863" i="3"/>
  <c r="AK863" i="3" s="1"/>
  <c r="AH863" i="3"/>
  <c r="AL863" i="3" s="1"/>
  <c r="AG864" i="3"/>
  <c r="AK864" i="3" s="1"/>
  <c r="AH864" i="3"/>
  <c r="AL864" i="3" s="1"/>
  <c r="AG865" i="3"/>
  <c r="AK865" i="3" s="1"/>
  <c r="AH865" i="3"/>
  <c r="AL865" i="3" s="1"/>
  <c r="AG866" i="3"/>
  <c r="AK866" i="3" s="1"/>
  <c r="AH866" i="3"/>
  <c r="AL866" i="3" s="1"/>
  <c r="AG867" i="3"/>
  <c r="AK867" i="3" s="1"/>
  <c r="AH867" i="3"/>
  <c r="AL867" i="3" s="1"/>
  <c r="AG868" i="3"/>
  <c r="AK868" i="3" s="1"/>
  <c r="AH868" i="3"/>
  <c r="AL868" i="3" s="1"/>
  <c r="AG869" i="3"/>
  <c r="AK869" i="3" s="1"/>
  <c r="AH869" i="3"/>
  <c r="AL869" i="3" s="1"/>
  <c r="AG870" i="3"/>
  <c r="AK870" i="3" s="1"/>
  <c r="AH870" i="3"/>
  <c r="AL870" i="3" s="1"/>
  <c r="AG871" i="3"/>
  <c r="AK871" i="3" s="1"/>
  <c r="AH871" i="3"/>
  <c r="AL871" i="3" s="1"/>
  <c r="AG872" i="3"/>
  <c r="AK872" i="3" s="1"/>
  <c r="AH872" i="3"/>
  <c r="AL872" i="3" s="1"/>
  <c r="AG873" i="3"/>
  <c r="AK873" i="3" s="1"/>
  <c r="AH873" i="3"/>
  <c r="AL873" i="3" s="1"/>
  <c r="AG874" i="3"/>
  <c r="AK874" i="3" s="1"/>
  <c r="AH874" i="3"/>
  <c r="AL874" i="3" s="1"/>
  <c r="AG875" i="3"/>
  <c r="AK875" i="3" s="1"/>
  <c r="AH875" i="3"/>
  <c r="AL875" i="3" s="1"/>
  <c r="AG876" i="3"/>
  <c r="AK876" i="3" s="1"/>
  <c r="AH876" i="3"/>
  <c r="AL876" i="3" s="1"/>
  <c r="AG877" i="3"/>
  <c r="AK877" i="3" s="1"/>
  <c r="AH877" i="3"/>
  <c r="AL877" i="3" s="1"/>
  <c r="AG878" i="3"/>
  <c r="AK878" i="3" s="1"/>
  <c r="AH878" i="3"/>
  <c r="AL878" i="3" s="1"/>
  <c r="AG879" i="3"/>
  <c r="AK879" i="3" s="1"/>
  <c r="AH879" i="3"/>
  <c r="AL879" i="3" s="1"/>
  <c r="AG880" i="3"/>
  <c r="AK880" i="3" s="1"/>
  <c r="AH880" i="3"/>
  <c r="AL880" i="3" s="1"/>
  <c r="AG881" i="3"/>
  <c r="AK881" i="3" s="1"/>
  <c r="AH881" i="3"/>
  <c r="AL881" i="3" s="1"/>
  <c r="AG882" i="3"/>
  <c r="AK882" i="3" s="1"/>
  <c r="AH882" i="3"/>
  <c r="AL882" i="3" s="1"/>
  <c r="AG883" i="3"/>
  <c r="AK883" i="3" s="1"/>
  <c r="AH883" i="3"/>
  <c r="AL883" i="3" s="1"/>
  <c r="AG884" i="3"/>
  <c r="AK884" i="3" s="1"/>
  <c r="AH884" i="3"/>
  <c r="AL884" i="3" s="1"/>
  <c r="AG885" i="3"/>
  <c r="AK885" i="3" s="1"/>
  <c r="AH885" i="3"/>
  <c r="AL885" i="3" s="1"/>
  <c r="AG886" i="3"/>
  <c r="AK886" i="3" s="1"/>
  <c r="AH886" i="3"/>
  <c r="AL886" i="3" s="1"/>
  <c r="AG887" i="3"/>
  <c r="AK887" i="3" s="1"/>
  <c r="AH887" i="3"/>
  <c r="AL887" i="3" s="1"/>
  <c r="AG888" i="3"/>
  <c r="AK888" i="3" s="1"/>
  <c r="AH888" i="3"/>
  <c r="AL888" i="3" s="1"/>
  <c r="AG889" i="3"/>
  <c r="AK889" i="3" s="1"/>
  <c r="AH889" i="3"/>
  <c r="AL889" i="3" s="1"/>
  <c r="AG890" i="3"/>
  <c r="AK890" i="3" s="1"/>
  <c r="AH890" i="3"/>
  <c r="AL890" i="3" s="1"/>
  <c r="AG891" i="3"/>
  <c r="AK891" i="3" s="1"/>
  <c r="AH891" i="3"/>
  <c r="AL891" i="3" s="1"/>
  <c r="AG892" i="3"/>
  <c r="AK892" i="3" s="1"/>
  <c r="AH892" i="3"/>
  <c r="AL892" i="3" s="1"/>
  <c r="AG893" i="3"/>
  <c r="AK893" i="3" s="1"/>
  <c r="AH893" i="3"/>
  <c r="AL893" i="3" s="1"/>
  <c r="AG894" i="3"/>
  <c r="AK894" i="3" s="1"/>
  <c r="AH894" i="3"/>
  <c r="AL894" i="3" s="1"/>
  <c r="AG895" i="3"/>
  <c r="AK895" i="3" s="1"/>
  <c r="AH895" i="3"/>
  <c r="AL895" i="3" s="1"/>
  <c r="AG896" i="3"/>
  <c r="AK896" i="3" s="1"/>
  <c r="AH896" i="3"/>
  <c r="AL896" i="3" s="1"/>
  <c r="AG897" i="3"/>
  <c r="AK897" i="3" s="1"/>
  <c r="AH897" i="3"/>
  <c r="AL897" i="3" s="1"/>
  <c r="AG898" i="3"/>
  <c r="AK898" i="3" s="1"/>
  <c r="AH898" i="3"/>
  <c r="AL898" i="3" s="1"/>
  <c r="AG899" i="3"/>
  <c r="AK899" i="3" s="1"/>
  <c r="AH899" i="3"/>
  <c r="AL899" i="3" s="1"/>
  <c r="AG900" i="3"/>
  <c r="AK900" i="3" s="1"/>
  <c r="AH900" i="3"/>
  <c r="AL900" i="3" s="1"/>
  <c r="AG901" i="3"/>
  <c r="AK901" i="3" s="1"/>
  <c r="AH901" i="3"/>
  <c r="AL901" i="3" s="1"/>
  <c r="AG902" i="3"/>
  <c r="AK902" i="3" s="1"/>
  <c r="AH902" i="3"/>
  <c r="AL902" i="3" s="1"/>
  <c r="AG903" i="3"/>
  <c r="AK903" i="3" s="1"/>
  <c r="AH903" i="3"/>
  <c r="AL903" i="3" s="1"/>
  <c r="AG904" i="3"/>
  <c r="AK904" i="3" s="1"/>
  <c r="AH904" i="3"/>
  <c r="AL904" i="3" s="1"/>
  <c r="AG905" i="3"/>
  <c r="AK905" i="3" s="1"/>
  <c r="AH905" i="3"/>
  <c r="AL905" i="3" s="1"/>
  <c r="AG906" i="3"/>
  <c r="AK906" i="3" s="1"/>
  <c r="AH906" i="3"/>
  <c r="AL906" i="3" s="1"/>
  <c r="AG907" i="3"/>
  <c r="AK907" i="3" s="1"/>
  <c r="AH907" i="3"/>
  <c r="AL907" i="3" s="1"/>
  <c r="AG908" i="3"/>
  <c r="AK908" i="3" s="1"/>
  <c r="AH908" i="3"/>
  <c r="AL908" i="3" s="1"/>
  <c r="AG909" i="3"/>
  <c r="AK909" i="3" s="1"/>
  <c r="AH909" i="3"/>
  <c r="AL909" i="3" s="1"/>
  <c r="AG910" i="3"/>
  <c r="AK910" i="3" s="1"/>
  <c r="AH910" i="3"/>
  <c r="AL910" i="3" s="1"/>
  <c r="AG911" i="3"/>
  <c r="AK911" i="3" s="1"/>
  <c r="AH911" i="3"/>
  <c r="AL911" i="3" s="1"/>
  <c r="AG912" i="3"/>
  <c r="AK912" i="3" s="1"/>
  <c r="AH912" i="3"/>
  <c r="AL912" i="3" s="1"/>
  <c r="AG913" i="3"/>
  <c r="AK913" i="3" s="1"/>
  <c r="AH913" i="3"/>
  <c r="AL913" i="3" s="1"/>
  <c r="AG914" i="3"/>
  <c r="AK914" i="3" s="1"/>
  <c r="AH914" i="3"/>
  <c r="AL914" i="3" s="1"/>
  <c r="AG915" i="3"/>
  <c r="AK915" i="3" s="1"/>
  <c r="AH915" i="3"/>
  <c r="AL915" i="3" s="1"/>
  <c r="AG916" i="3"/>
  <c r="AK916" i="3" s="1"/>
  <c r="AH916" i="3"/>
  <c r="AL916" i="3" s="1"/>
  <c r="AG917" i="3"/>
  <c r="AK917" i="3" s="1"/>
  <c r="AH917" i="3"/>
  <c r="AL917" i="3" s="1"/>
  <c r="AG918" i="3"/>
  <c r="AK918" i="3" s="1"/>
  <c r="AH918" i="3"/>
  <c r="AL918" i="3" s="1"/>
  <c r="AG919" i="3"/>
  <c r="AK919" i="3" s="1"/>
  <c r="AH919" i="3"/>
  <c r="AL919" i="3" s="1"/>
  <c r="AG920" i="3"/>
  <c r="AK920" i="3" s="1"/>
  <c r="AH920" i="3"/>
  <c r="AL920" i="3" s="1"/>
  <c r="AG921" i="3"/>
  <c r="AK921" i="3" s="1"/>
  <c r="AH921" i="3"/>
  <c r="AL921" i="3" s="1"/>
  <c r="AG922" i="3"/>
  <c r="AK922" i="3" s="1"/>
  <c r="AH922" i="3"/>
  <c r="AL922" i="3" s="1"/>
  <c r="AG923" i="3"/>
  <c r="AK923" i="3" s="1"/>
  <c r="AH923" i="3"/>
  <c r="AL923" i="3" s="1"/>
  <c r="AG924" i="3"/>
  <c r="AK924" i="3" s="1"/>
  <c r="AH924" i="3"/>
  <c r="AL924" i="3" s="1"/>
  <c r="AG925" i="3"/>
  <c r="AK925" i="3" s="1"/>
  <c r="AH925" i="3"/>
  <c r="AL925" i="3" s="1"/>
  <c r="AG926" i="3"/>
  <c r="AK926" i="3" s="1"/>
  <c r="AH926" i="3"/>
  <c r="AL926" i="3" s="1"/>
  <c r="AG927" i="3"/>
  <c r="AK927" i="3" s="1"/>
  <c r="AH927" i="3"/>
  <c r="AL927" i="3" s="1"/>
  <c r="AG928" i="3"/>
  <c r="AK928" i="3" s="1"/>
  <c r="AH928" i="3"/>
  <c r="AL928" i="3" s="1"/>
  <c r="AG929" i="3"/>
  <c r="AK929" i="3" s="1"/>
  <c r="AH929" i="3"/>
  <c r="AL929" i="3" s="1"/>
  <c r="AG930" i="3"/>
  <c r="AK930" i="3" s="1"/>
  <c r="AH930" i="3"/>
  <c r="AL930" i="3" s="1"/>
  <c r="AG931" i="3"/>
  <c r="AK931" i="3" s="1"/>
  <c r="AH931" i="3"/>
  <c r="AL931" i="3" s="1"/>
  <c r="AG932" i="3"/>
  <c r="AK932" i="3" s="1"/>
  <c r="AH932" i="3"/>
  <c r="AL932" i="3" s="1"/>
  <c r="AG933" i="3"/>
  <c r="AK933" i="3" s="1"/>
  <c r="AH933" i="3"/>
  <c r="AL933" i="3" s="1"/>
  <c r="AG934" i="3"/>
  <c r="AK934" i="3" s="1"/>
  <c r="AH934" i="3"/>
  <c r="AL934" i="3" s="1"/>
  <c r="AG935" i="3"/>
  <c r="AK935" i="3" s="1"/>
  <c r="AH935" i="3"/>
  <c r="AL935" i="3" s="1"/>
  <c r="AG936" i="3"/>
  <c r="AK936" i="3" s="1"/>
  <c r="AH936" i="3"/>
  <c r="AL936" i="3" s="1"/>
  <c r="AG937" i="3"/>
  <c r="AK937" i="3" s="1"/>
  <c r="AH937" i="3"/>
  <c r="AL937" i="3" s="1"/>
  <c r="AG938" i="3"/>
  <c r="AK938" i="3" s="1"/>
  <c r="AH938" i="3"/>
  <c r="AL938" i="3" s="1"/>
  <c r="AG939" i="3"/>
  <c r="AK939" i="3" s="1"/>
  <c r="AH939" i="3"/>
  <c r="AL939" i="3" s="1"/>
  <c r="AG940" i="3"/>
  <c r="AK940" i="3" s="1"/>
  <c r="AH940" i="3"/>
  <c r="AL940" i="3" s="1"/>
  <c r="AG941" i="3"/>
  <c r="AK941" i="3" s="1"/>
  <c r="AH941" i="3"/>
  <c r="AL941" i="3" s="1"/>
  <c r="AG942" i="3"/>
  <c r="AK942" i="3" s="1"/>
  <c r="AH942" i="3"/>
  <c r="AL942" i="3" s="1"/>
  <c r="AG943" i="3"/>
  <c r="AK943" i="3" s="1"/>
  <c r="AH943" i="3"/>
  <c r="AL943" i="3" s="1"/>
  <c r="AG944" i="3"/>
  <c r="AK944" i="3" s="1"/>
  <c r="AH944" i="3"/>
  <c r="AL944" i="3" s="1"/>
  <c r="AG945" i="3"/>
  <c r="AK945" i="3" s="1"/>
  <c r="AH945" i="3"/>
  <c r="AL945" i="3" s="1"/>
  <c r="AG946" i="3"/>
  <c r="AK946" i="3" s="1"/>
  <c r="AH946" i="3"/>
  <c r="AL946" i="3" s="1"/>
  <c r="AG947" i="3"/>
  <c r="AK947" i="3" s="1"/>
  <c r="AH947" i="3"/>
  <c r="AL947" i="3" s="1"/>
  <c r="AG948" i="3"/>
  <c r="AK948" i="3" s="1"/>
  <c r="AH948" i="3"/>
  <c r="AL948" i="3" s="1"/>
  <c r="AG949" i="3"/>
  <c r="AK949" i="3" s="1"/>
  <c r="AH949" i="3"/>
  <c r="AL949" i="3" s="1"/>
  <c r="AG950" i="3"/>
  <c r="AK950" i="3" s="1"/>
  <c r="AH950" i="3"/>
  <c r="AL950" i="3" s="1"/>
  <c r="AG951" i="3"/>
  <c r="AK951" i="3" s="1"/>
  <c r="AH951" i="3"/>
  <c r="AL951" i="3" s="1"/>
  <c r="AG952" i="3"/>
  <c r="AK952" i="3" s="1"/>
  <c r="AH952" i="3"/>
  <c r="AL952" i="3" s="1"/>
  <c r="AG953" i="3"/>
  <c r="AK953" i="3" s="1"/>
  <c r="AH953" i="3"/>
  <c r="AL953" i="3" s="1"/>
  <c r="AG954" i="3"/>
  <c r="AK954" i="3" s="1"/>
  <c r="AH954" i="3"/>
  <c r="AL954" i="3" s="1"/>
  <c r="AG955" i="3"/>
  <c r="AK955" i="3" s="1"/>
  <c r="AH955" i="3"/>
  <c r="AL955" i="3" s="1"/>
  <c r="AG956" i="3"/>
  <c r="AK956" i="3" s="1"/>
  <c r="AH956" i="3"/>
  <c r="AL956" i="3" s="1"/>
  <c r="AG957" i="3"/>
  <c r="AK957" i="3" s="1"/>
  <c r="AH957" i="3"/>
  <c r="AL957" i="3" s="1"/>
  <c r="AG958" i="3"/>
  <c r="AK958" i="3" s="1"/>
  <c r="AH958" i="3"/>
  <c r="AL958" i="3" s="1"/>
  <c r="AG959" i="3"/>
  <c r="AK959" i="3" s="1"/>
  <c r="AH959" i="3"/>
  <c r="AL959" i="3" s="1"/>
  <c r="AG960" i="3"/>
  <c r="AK960" i="3" s="1"/>
  <c r="AH960" i="3"/>
  <c r="AL960" i="3" s="1"/>
  <c r="AG961" i="3"/>
  <c r="AK961" i="3" s="1"/>
  <c r="AH961" i="3"/>
  <c r="AL961" i="3" s="1"/>
  <c r="AG962" i="3"/>
  <c r="AK962" i="3" s="1"/>
  <c r="AH962" i="3"/>
  <c r="AL962" i="3" s="1"/>
  <c r="AG963" i="3"/>
  <c r="AK963" i="3" s="1"/>
  <c r="AH963" i="3"/>
  <c r="AL963" i="3" s="1"/>
  <c r="AG964" i="3"/>
  <c r="AK964" i="3" s="1"/>
  <c r="AH964" i="3"/>
  <c r="AL964" i="3" s="1"/>
  <c r="AG965" i="3"/>
  <c r="AK965" i="3" s="1"/>
  <c r="AH965" i="3"/>
  <c r="AL965" i="3" s="1"/>
  <c r="AG966" i="3"/>
  <c r="AK966" i="3" s="1"/>
  <c r="AH966" i="3"/>
  <c r="AL966" i="3" s="1"/>
  <c r="AG967" i="3"/>
  <c r="AK967" i="3" s="1"/>
  <c r="AH967" i="3"/>
  <c r="AL967" i="3" s="1"/>
  <c r="AG968" i="3"/>
  <c r="AK968" i="3" s="1"/>
  <c r="AH968" i="3"/>
  <c r="AL968" i="3" s="1"/>
  <c r="AG969" i="3"/>
  <c r="AK969" i="3" s="1"/>
  <c r="AH969" i="3"/>
  <c r="AL969" i="3" s="1"/>
  <c r="AG970" i="3"/>
  <c r="AK970" i="3" s="1"/>
  <c r="AH970" i="3"/>
  <c r="AL970" i="3" s="1"/>
  <c r="AG971" i="3"/>
  <c r="AK971" i="3" s="1"/>
  <c r="AH971" i="3"/>
  <c r="AL971" i="3" s="1"/>
  <c r="AG972" i="3"/>
  <c r="AK972" i="3" s="1"/>
  <c r="AH972" i="3"/>
  <c r="AL972" i="3" s="1"/>
  <c r="AG973" i="3"/>
  <c r="AK973" i="3" s="1"/>
  <c r="AH973" i="3"/>
  <c r="AL973" i="3" s="1"/>
  <c r="AG974" i="3"/>
  <c r="AK974" i="3" s="1"/>
  <c r="AH974" i="3"/>
  <c r="AL974" i="3" s="1"/>
  <c r="AG975" i="3"/>
  <c r="AK975" i="3" s="1"/>
  <c r="AH975" i="3"/>
  <c r="AL975" i="3" s="1"/>
  <c r="AG976" i="3"/>
  <c r="AK976" i="3" s="1"/>
  <c r="AH976" i="3"/>
  <c r="AL976" i="3" s="1"/>
  <c r="AG977" i="3"/>
  <c r="AK977" i="3" s="1"/>
  <c r="AH977" i="3"/>
  <c r="AL977" i="3" s="1"/>
  <c r="AG978" i="3"/>
  <c r="AK978" i="3" s="1"/>
  <c r="AH978" i="3"/>
  <c r="AL978" i="3" s="1"/>
  <c r="AG979" i="3"/>
  <c r="AK979" i="3" s="1"/>
  <c r="AH979" i="3"/>
  <c r="AL979" i="3" s="1"/>
  <c r="AG980" i="3"/>
  <c r="AK980" i="3" s="1"/>
  <c r="AH980" i="3"/>
  <c r="AL980" i="3" s="1"/>
  <c r="AG981" i="3"/>
  <c r="AK981" i="3" s="1"/>
  <c r="AH981" i="3"/>
  <c r="AL981" i="3" s="1"/>
  <c r="AG982" i="3"/>
  <c r="AK982" i="3" s="1"/>
  <c r="AH982" i="3"/>
  <c r="AL982" i="3" s="1"/>
  <c r="AG983" i="3"/>
  <c r="AK983" i="3" s="1"/>
  <c r="AH983" i="3"/>
  <c r="AL983" i="3" s="1"/>
  <c r="AG984" i="3"/>
  <c r="AK984" i="3" s="1"/>
  <c r="AH984" i="3"/>
  <c r="AL984" i="3" s="1"/>
  <c r="AG985" i="3"/>
  <c r="AK985" i="3" s="1"/>
  <c r="AH985" i="3"/>
  <c r="AL985" i="3" s="1"/>
  <c r="AG986" i="3"/>
  <c r="AK986" i="3" s="1"/>
  <c r="AH986" i="3"/>
  <c r="AL986" i="3" s="1"/>
  <c r="AG987" i="3"/>
  <c r="AK987" i="3" s="1"/>
  <c r="AH987" i="3"/>
  <c r="AL987" i="3" s="1"/>
  <c r="AG988" i="3"/>
  <c r="AK988" i="3" s="1"/>
  <c r="AH988" i="3"/>
  <c r="AL988" i="3" s="1"/>
  <c r="AG989" i="3"/>
  <c r="AK989" i="3" s="1"/>
  <c r="AH989" i="3"/>
  <c r="AL989" i="3" s="1"/>
  <c r="AG990" i="3"/>
  <c r="AK990" i="3" s="1"/>
  <c r="AH990" i="3"/>
  <c r="AL990" i="3" s="1"/>
  <c r="AG991" i="3"/>
  <c r="AK991" i="3" s="1"/>
  <c r="AH991" i="3"/>
  <c r="AL991" i="3" s="1"/>
  <c r="AG992" i="3"/>
  <c r="AK992" i="3" s="1"/>
  <c r="AH992" i="3"/>
  <c r="AL992" i="3" s="1"/>
  <c r="AG993" i="3"/>
  <c r="AK993" i="3" s="1"/>
  <c r="AH993" i="3"/>
  <c r="AL993" i="3" s="1"/>
  <c r="AG994" i="3"/>
  <c r="AK994" i="3" s="1"/>
  <c r="AH994" i="3"/>
  <c r="AL994" i="3" s="1"/>
  <c r="AG995" i="3"/>
  <c r="AK995" i="3" s="1"/>
  <c r="AH995" i="3"/>
  <c r="AL995" i="3" s="1"/>
  <c r="AG996" i="3"/>
  <c r="AK996" i="3" s="1"/>
  <c r="AH996" i="3"/>
  <c r="AL996" i="3" s="1"/>
  <c r="AG997" i="3"/>
  <c r="AK997" i="3" s="1"/>
  <c r="AH997" i="3"/>
  <c r="AL997" i="3" s="1"/>
  <c r="AG998" i="3"/>
  <c r="AK998" i="3" s="1"/>
  <c r="AH998" i="3"/>
  <c r="AL998" i="3" s="1"/>
  <c r="AG999" i="3"/>
  <c r="AK999" i="3" s="1"/>
  <c r="AH999" i="3"/>
  <c r="AL999" i="3" s="1"/>
  <c r="AG1000" i="3"/>
  <c r="AK1000" i="3" s="1"/>
  <c r="AH1000" i="3"/>
  <c r="AL1000" i="3" s="1"/>
  <c r="AG1001" i="3"/>
  <c r="AK1001" i="3" s="1"/>
  <c r="AH1001" i="3"/>
  <c r="AL1001" i="3" s="1"/>
  <c r="AH3" i="3"/>
  <c r="AL3" i="3" s="1"/>
  <c r="AG3" i="3"/>
  <c r="AK3" i="3" s="1"/>
  <c r="E23" i="4" l="1"/>
  <c r="D2" i="2"/>
  <c r="A3" i="2"/>
  <c r="E19" i="4"/>
  <c r="E18" i="4"/>
  <c r="E17" i="4"/>
  <c r="AH11" i="3"/>
  <c r="AL11" i="3" s="1"/>
  <c r="A5" i="4"/>
  <c r="M3" i="3"/>
  <c r="O928" i="3"/>
  <c r="X928" i="3" s="1"/>
  <c r="M6" i="3"/>
  <c r="M17" i="3"/>
  <c r="M5" i="3"/>
  <c r="A4" i="5"/>
  <c r="A3" i="5"/>
  <c r="AM225" i="3"/>
  <c r="O976" i="3"/>
  <c r="X976" i="3" s="1"/>
  <c r="O880" i="3"/>
  <c r="X880" i="3" s="1"/>
  <c r="O117" i="3"/>
  <c r="X117" i="3" s="1"/>
  <c r="O496" i="3"/>
  <c r="X496" i="3" s="1"/>
  <c r="O448" i="3"/>
  <c r="X448" i="3" s="1"/>
  <c r="O352" i="3"/>
  <c r="X352" i="3" s="1"/>
  <c r="O304" i="3"/>
  <c r="X304" i="3" s="1"/>
  <c r="AM165" i="3"/>
  <c r="O400" i="3"/>
  <c r="X400" i="3" s="1"/>
  <c r="O256" i="3"/>
  <c r="X256" i="3" s="1"/>
  <c r="O784" i="3"/>
  <c r="X784" i="3" s="1"/>
  <c r="O208" i="3"/>
  <c r="X208" i="3" s="1"/>
  <c r="O832" i="3"/>
  <c r="X832" i="3" s="1"/>
  <c r="O164" i="3"/>
  <c r="X164" i="3" s="1"/>
  <c r="O116" i="3"/>
  <c r="X116" i="3" s="1"/>
  <c r="O92" i="3"/>
  <c r="X92" i="3" s="1"/>
  <c r="O736" i="3"/>
  <c r="X736" i="3" s="1"/>
  <c r="O160" i="3"/>
  <c r="X160" i="3" s="1"/>
  <c r="O688" i="3"/>
  <c r="X688" i="3" s="1"/>
  <c r="O112" i="3"/>
  <c r="X112" i="3" s="1"/>
  <c r="O592" i="3"/>
  <c r="X592" i="3" s="1"/>
  <c r="O640" i="3"/>
  <c r="X640" i="3" s="1"/>
  <c r="O68" i="3"/>
  <c r="X68" i="3" s="1"/>
  <c r="O544" i="3"/>
  <c r="X544" i="3" s="1"/>
  <c r="AN953" i="3"/>
  <c r="O953" i="3"/>
  <c r="X953" i="3" s="1"/>
  <c r="AN893" i="3"/>
  <c r="O893" i="3"/>
  <c r="X893" i="3" s="1"/>
  <c r="AN833" i="3"/>
  <c r="O833" i="3"/>
  <c r="X833" i="3" s="1"/>
  <c r="AN749" i="3"/>
  <c r="O749" i="3"/>
  <c r="X749" i="3" s="1"/>
  <c r="AN557" i="3"/>
  <c r="O557" i="3"/>
  <c r="X557" i="3" s="1"/>
  <c r="AN449" i="3"/>
  <c r="O449" i="3"/>
  <c r="X449" i="3" s="1"/>
  <c r="AN317" i="3"/>
  <c r="O317" i="3"/>
  <c r="X317" i="3" s="1"/>
  <c r="AN281" i="3"/>
  <c r="O281" i="3"/>
  <c r="X281" i="3" s="1"/>
  <c r="AN221" i="3"/>
  <c r="O221" i="3"/>
  <c r="X221" i="3" s="1"/>
  <c r="AN149" i="3"/>
  <c r="O149" i="3"/>
  <c r="X149" i="3" s="1"/>
  <c r="AN89" i="3"/>
  <c r="O89" i="3"/>
  <c r="X89" i="3" s="1"/>
  <c r="AN964" i="3"/>
  <c r="O964" i="3"/>
  <c r="X964" i="3" s="1"/>
  <c r="AN940" i="3"/>
  <c r="O940" i="3"/>
  <c r="X940" i="3" s="1"/>
  <c r="AN892" i="3"/>
  <c r="O892" i="3"/>
  <c r="X892" i="3" s="1"/>
  <c r="AN868" i="3"/>
  <c r="O868" i="3"/>
  <c r="X868" i="3" s="1"/>
  <c r="AN820" i="3"/>
  <c r="O820" i="3"/>
  <c r="X820" i="3" s="1"/>
  <c r="AN772" i="3"/>
  <c r="O772" i="3"/>
  <c r="X772" i="3" s="1"/>
  <c r="AN652" i="3"/>
  <c r="O652" i="3"/>
  <c r="X652" i="3" s="1"/>
  <c r="AN604" i="3"/>
  <c r="O604" i="3"/>
  <c r="X604" i="3" s="1"/>
  <c r="AN484" i="3"/>
  <c r="O484" i="3"/>
  <c r="X484" i="3" s="1"/>
  <c r="AN364" i="3"/>
  <c r="O364" i="3"/>
  <c r="X364" i="3" s="1"/>
  <c r="AN100" i="3"/>
  <c r="O100" i="3"/>
  <c r="X100" i="3" s="1"/>
  <c r="O779" i="3"/>
  <c r="X779" i="3" s="1"/>
  <c r="O443" i="3"/>
  <c r="X443" i="3" s="1"/>
  <c r="O107" i="3"/>
  <c r="X107" i="3" s="1"/>
  <c r="AN987" i="3"/>
  <c r="O987" i="3"/>
  <c r="X987" i="3" s="1"/>
  <c r="AN963" i="3"/>
  <c r="O963" i="3"/>
  <c r="X963" i="3" s="1"/>
  <c r="AN939" i="3"/>
  <c r="O939" i="3"/>
  <c r="X939" i="3" s="1"/>
  <c r="AN915" i="3"/>
  <c r="O915" i="3"/>
  <c r="X915" i="3" s="1"/>
  <c r="AN891" i="3"/>
  <c r="O891" i="3"/>
  <c r="X891" i="3" s="1"/>
  <c r="AN855" i="3"/>
  <c r="O855" i="3"/>
  <c r="X855" i="3" s="1"/>
  <c r="AN831" i="3"/>
  <c r="O831" i="3"/>
  <c r="X831" i="3" s="1"/>
  <c r="AN807" i="3"/>
  <c r="O807" i="3"/>
  <c r="X807" i="3" s="1"/>
  <c r="AN783" i="3"/>
  <c r="O783" i="3"/>
  <c r="X783" i="3" s="1"/>
  <c r="AN759" i="3"/>
  <c r="O759" i="3"/>
  <c r="X759" i="3" s="1"/>
  <c r="AN735" i="3"/>
  <c r="O735" i="3"/>
  <c r="X735" i="3" s="1"/>
  <c r="AN723" i="3"/>
  <c r="O723" i="3"/>
  <c r="X723" i="3" s="1"/>
  <c r="AN699" i="3"/>
  <c r="O699" i="3"/>
  <c r="X699" i="3" s="1"/>
  <c r="AN687" i="3"/>
  <c r="O687" i="3"/>
  <c r="X687" i="3" s="1"/>
  <c r="AN651" i="3"/>
  <c r="O651" i="3"/>
  <c r="X651" i="3" s="1"/>
  <c r="AN627" i="3"/>
  <c r="O627" i="3"/>
  <c r="X627" i="3" s="1"/>
  <c r="AN615" i="3"/>
  <c r="O615" i="3"/>
  <c r="X615" i="3" s="1"/>
  <c r="AN603" i="3"/>
  <c r="O603" i="3"/>
  <c r="X603" i="3" s="1"/>
  <c r="AN579" i="3"/>
  <c r="O579" i="3"/>
  <c r="X579" i="3" s="1"/>
  <c r="AN567" i="3"/>
  <c r="O567" i="3"/>
  <c r="X567" i="3" s="1"/>
  <c r="AN555" i="3"/>
  <c r="O555" i="3"/>
  <c r="X555" i="3" s="1"/>
  <c r="AN543" i="3"/>
  <c r="O543" i="3"/>
  <c r="X543" i="3" s="1"/>
  <c r="AN531" i="3"/>
  <c r="O531" i="3"/>
  <c r="X531" i="3" s="1"/>
  <c r="AN519" i="3"/>
  <c r="O519" i="3"/>
  <c r="X519" i="3" s="1"/>
  <c r="AN507" i="3"/>
  <c r="O507" i="3"/>
  <c r="X507" i="3" s="1"/>
  <c r="AN495" i="3"/>
  <c r="O495" i="3"/>
  <c r="X495" i="3" s="1"/>
  <c r="AN483" i="3"/>
  <c r="O483" i="3"/>
  <c r="X483" i="3" s="1"/>
  <c r="AN471" i="3"/>
  <c r="O471" i="3"/>
  <c r="X471" i="3" s="1"/>
  <c r="AN459" i="3"/>
  <c r="O459" i="3"/>
  <c r="X459" i="3" s="1"/>
  <c r="AN447" i="3"/>
  <c r="O447" i="3"/>
  <c r="X447" i="3" s="1"/>
  <c r="AN435" i="3"/>
  <c r="O435" i="3"/>
  <c r="X435" i="3" s="1"/>
  <c r="AN423" i="3"/>
  <c r="O423" i="3"/>
  <c r="X423" i="3" s="1"/>
  <c r="AN411" i="3"/>
  <c r="O411" i="3"/>
  <c r="X411" i="3" s="1"/>
  <c r="AN399" i="3"/>
  <c r="O399" i="3"/>
  <c r="X399" i="3" s="1"/>
  <c r="AN387" i="3"/>
  <c r="O387" i="3"/>
  <c r="X387" i="3" s="1"/>
  <c r="AN375" i="3"/>
  <c r="O375" i="3"/>
  <c r="X375" i="3" s="1"/>
  <c r="AN363" i="3"/>
  <c r="O363" i="3"/>
  <c r="X363" i="3" s="1"/>
  <c r="AN351" i="3"/>
  <c r="O351" i="3"/>
  <c r="X351" i="3" s="1"/>
  <c r="AN339" i="3"/>
  <c r="O339" i="3"/>
  <c r="X339" i="3" s="1"/>
  <c r="AN327" i="3"/>
  <c r="O327" i="3"/>
  <c r="X327" i="3" s="1"/>
  <c r="AN315" i="3"/>
  <c r="O315" i="3"/>
  <c r="X315" i="3" s="1"/>
  <c r="AN303" i="3"/>
  <c r="O303" i="3"/>
  <c r="X303" i="3" s="1"/>
  <c r="AN291" i="3"/>
  <c r="O291" i="3"/>
  <c r="X291" i="3" s="1"/>
  <c r="AN279" i="3"/>
  <c r="O279" i="3"/>
  <c r="X279" i="3" s="1"/>
  <c r="AN267" i="3"/>
  <c r="O267" i="3"/>
  <c r="X267" i="3" s="1"/>
  <c r="AN255" i="3"/>
  <c r="O255" i="3"/>
  <c r="X255" i="3" s="1"/>
  <c r="AN243" i="3"/>
  <c r="O243" i="3"/>
  <c r="X243" i="3" s="1"/>
  <c r="AN231" i="3"/>
  <c r="O231" i="3"/>
  <c r="X231" i="3" s="1"/>
  <c r="AN195" i="3"/>
  <c r="O195" i="3"/>
  <c r="X195" i="3" s="1"/>
  <c r="AN183" i="3"/>
  <c r="O183" i="3"/>
  <c r="X183" i="3" s="1"/>
  <c r="AN171" i="3"/>
  <c r="O171" i="3"/>
  <c r="X171" i="3" s="1"/>
  <c r="AN159" i="3"/>
  <c r="O159" i="3"/>
  <c r="X159" i="3" s="1"/>
  <c r="AN147" i="3"/>
  <c r="O147" i="3"/>
  <c r="X147" i="3" s="1"/>
  <c r="AN135" i="3"/>
  <c r="O135" i="3"/>
  <c r="X135" i="3" s="1"/>
  <c r="AN123" i="3"/>
  <c r="O123" i="3"/>
  <c r="X123" i="3" s="1"/>
  <c r="AN111" i="3"/>
  <c r="O111" i="3"/>
  <c r="X111" i="3" s="1"/>
  <c r="AN99" i="3"/>
  <c r="O99" i="3"/>
  <c r="X99" i="3" s="1"/>
  <c r="AN87" i="3"/>
  <c r="O87" i="3"/>
  <c r="X87" i="3" s="1"/>
  <c r="O75" i="3"/>
  <c r="X75" i="3" s="1"/>
  <c r="O63" i="3"/>
  <c r="X63" i="3" s="1"/>
  <c r="O970" i="3"/>
  <c r="X970" i="3" s="1"/>
  <c r="O922" i="3"/>
  <c r="X922" i="3" s="1"/>
  <c r="O874" i="3"/>
  <c r="X874" i="3" s="1"/>
  <c r="O826" i="3"/>
  <c r="X826" i="3" s="1"/>
  <c r="O778" i="3"/>
  <c r="X778" i="3" s="1"/>
  <c r="O730" i="3"/>
  <c r="X730" i="3" s="1"/>
  <c r="O682" i="3"/>
  <c r="X682" i="3" s="1"/>
  <c r="O634" i="3"/>
  <c r="X634" i="3" s="1"/>
  <c r="O586" i="3"/>
  <c r="X586" i="3" s="1"/>
  <c r="O538" i="3"/>
  <c r="X538" i="3" s="1"/>
  <c r="O490" i="3"/>
  <c r="X490" i="3" s="1"/>
  <c r="O442" i="3"/>
  <c r="X442" i="3" s="1"/>
  <c r="O394" i="3"/>
  <c r="X394" i="3" s="1"/>
  <c r="O346" i="3"/>
  <c r="X346" i="3" s="1"/>
  <c r="O298" i="3"/>
  <c r="X298" i="3" s="1"/>
  <c r="O250" i="3"/>
  <c r="X250" i="3" s="1"/>
  <c r="O202" i="3"/>
  <c r="X202" i="3" s="1"/>
  <c r="O154" i="3"/>
  <c r="X154" i="3" s="1"/>
  <c r="O93" i="3"/>
  <c r="X93" i="3" s="1"/>
  <c r="O957" i="3"/>
  <c r="X957" i="3" s="1"/>
  <c r="O909" i="3"/>
  <c r="X909" i="3" s="1"/>
  <c r="O861" i="3"/>
  <c r="X861" i="3" s="1"/>
  <c r="O813" i="3"/>
  <c r="X813" i="3" s="1"/>
  <c r="O765" i="3"/>
  <c r="X765" i="3" s="1"/>
  <c r="O717" i="3"/>
  <c r="X717" i="3" s="1"/>
  <c r="O669" i="3"/>
  <c r="X669" i="3" s="1"/>
  <c r="O621" i="3"/>
  <c r="X621" i="3" s="1"/>
  <c r="O573" i="3"/>
  <c r="X573" i="3" s="1"/>
  <c r="O525" i="3"/>
  <c r="X525" i="3" s="1"/>
  <c r="O477" i="3"/>
  <c r="X477" i="3" s="1"/>
  <c r="O429" i="3"/>
  <c r="X429" i="3" s="1"/>
  <c r="O381" i="3"/>
  <c r="X381" i="3" s="1"/>
  <c r="O333" i="3"/>
  <c r="X333" i="3" s="1"/>
  <c r="O285" i="3"/>
  <c r="X285" i="3" s="1"/>
  <c r="O237" i="3"/>
  <c r="X237" i="3" s="1"/>
  <c r="O189" i="3"/>
  <c r="X189" i="3" s="1"/>
  <c r="O141" i="3"/>
  <c r="X141" i="3" s="1"/>
  <c r="AI3" i="3"/>
  <c r="O3" i="3"/>
  <c r="AN929" i="3"/>
  <c r="O929" i="3"/>
  <c r="X929" i="3" s="1"/>
  <c r="AN869" i="3"/>
  <c r="O869" i="3"/>
  <c r="X869" i="3" s="1"/>
  <c r="AN785" i="3"/>
  <c r="O785" i="3"/>
  <c r="X785" i="3" s="1"/>
  <c r="AN701" i="3"/>
  <c r="O701" i="3"/>
  <c r="X701" i="3" s="1"/>
  <c r="AN629" i="3"/>
  <c r="O629" i="3"/>
  <c r="X629" i="3" s="1"/>
  <c r="AN533" i="3"/>
  <c r="O533" i="3"/>
  <c r="X533" i="3" s="1"/>
  <c r="AN461" i="3"/>
  <c r="O461" i="3"/>
  <c r="X461" i="3" s="1"/>
  <c r="AN389" i="3"/>
  <c r="O389" i="3"/>
  <c r="X389" i="3" s="1"/>
  <c r="AN329" i="3"/>
  <c r="O329" i="3"/>
  <c r="X329" i="3" s="1"/>
  <c r="AN257" i="3"/>
  <c r="O257" i="3"/>
  <c r="X257" i="3" s="1"/>
  <c r="AN197" i="3"/>
  <c r="O197" i="3"/>
  <c r="X197" i="3" s="1"/>
  <c r="AN113" i="3"/>
  <c r="O113" i="3"/>
  <c r="X113" i="3" s="1"/>
  <c r="AN844" i="3"/>
  <c r="O844" i="3"/>
  <c r="X844" i="3" s="1"/>
  <c r="AN700" i="3"/>
  <c r="O700" i="3"/>
  <c r="X700" i="3" s="1"/>
  <c r="AN508" i="3"/>
  <c r="O508" i="3"/>
  <c r="X508" i="3" s="1"/>
  <c r="AN220" i="3"/>
  <c r="O220" i="3"/>
  <c r="X220" i="3" s="1"/>
  <c r="AN172" i="3"/>
  <c r="O172" i="3"/>
  <c r="X172" i="3" s="1"/>
  <c r="O971" i="3"/>
  <c r="X971" i="3" s="1"/>
  <c r="O827" i="3"/>
  <c r="X827" i="3" s="1"/>
  <c r="O635" i="3"/>
  <c r="X635" i="3" s="1"/>
  <c r="O491" i="3"/>
  <c r="X491" i="3" s="1"/>
  <c r="O347" i="3"/>
  <c r="X347" i="3" s="1"/>
  <c r="AN975" i="3"/>
  <c r="O975" i="3"/>
  <c r="X975" i="3" s="1"/>
  <c r="AN951" i="3"/>
  <c r="O951" i="3"/>
  <c r="X951" i="3" s="1"/>
  <c r="AN927" i="3"/>
  <c r="O927" i="3"/>
  <c r="X927" i="3" s="1"/>
  <c r="AN903" i="3"/>
  <c r="O903" i="3"/>
  <c r="X903" i="3" s="1"/>
  <c r="AN867" i="3"/>
  <c r="O867" i="3"/>
  <c r="X867" i="3" s="1"/>
  <c r="AN843" i="3"/>
  <c r="O843" i="3"/>
  <c r="X843" i="3" s="1"/>
  <c r="AN819" i="3"/>
  <c r="O819" i="3"/>
  <c r="X819" i="3" s="1"/>
  <c r="AN795" i="3"/>
  <c r="O795" i="3"/>
  <c r="X795" i="3" s="1"/>
  <c r="AN771" i="3"/>
  <c r="O771" i="3"/>
  <c r="X771" i="3" s="1"/>
  <c r="AN747" i="3"/>
  <c r="O747" i="3"/>
  <c r="X747" i="3" s="1"/>
  <c r="AN711" i="3"/>
  <c r="O711" i="3"/>
  <c r="X711" i="3" s="1"/>
  <c r="AN675" i="3"/>
  <c r="O675" i="3"/>
  <c r="X675" i="3" s="1"/>
  <c r="AN663" i="3"/>
  <c r="O663" i="3"/>
  <c r="X663" i="3" s="1"/>
  <c r="AN639" i="3"/>
  <c r="O639" i="3"/>
  <c r="X639" i="3" s="1"/>
  <c r="AN591" i="3"/>
  <c r="O591" i="3"/>
  <c r="X591" i="3" s="1"/>
  <c r="AN207" i="3"/>
  <c r="O207" i="3"/>
  <c r="X207" i="3" s="1"/>
  <c r="O956" i="3"/>
  <c r="X956" i="3" s="1"/>
  <c r="O860" i="3"/>
  <c r="X860" i="3" s="1"/>
  <c r="O764" i="3"/>
  <c r="X764" i="3" s="1"/>
  <c r="O716" i="3"/>
  <c r="X716" i="3" s="1"/>
  <c r="O620" i="3"/>
  <c r="X620" i="3" s="1"/>
  <c r="O524" i="3"/>
  <c r="X524" i="3" s="1"/>
  <c r="O428" i="3"/>
  <c r="X428" i="3" s="1"/>
  <c r="O332" i="3"/>
  <c r="X332" i="3" s="1"/>
  <c r="O284" i="3"/>
  <c r="X284" i="3" s="1"/>
  <c r="O188" i="3"/>
  <c r="X188" i="3" s="1"/>
  <c r="O91" i="3"/>
  <c r="X91" i="3" s="1"/>
  <c r="AN941" i="3"/>
  <c r="O941" i="3"/>
  <c r="X941" i="3" s="1"/>
  <c r="AN845" i="3"/>
  <c r="O845" i="3"/>
  <c r="X845" i="3" s="1"/>
  <c r="AN761" i="3"/>
  <c r="O761" i="3"/>
  <c r="X761" i="3" s="1"/>
  <c r="AN677" i="3"/>
  <c r="O677" i="3"/>
  <c r="X677" i="3" s="1"/>
  <c r="AN593" i="3"/>
  <c r="O593" i="3"/>
  <c r="X593" i="3" s="1"/>
  <c r="AN521" i="3"/>
  <c r="O521" i="3"/>
  <c r="X521" i="3" s="1"/>
  <c r="AN437" i="3"/>
  <c r="O437" i="3"/>
  <c r="X437" i="3" s="1"/>
  <c r="AN353" i="3"/>
  <c r="O353" i="3"/>
  <c r="X353" i="3" s="1"/>
  <c r="AN245" i="3"/>
  <c r="O245" i="3"/>
  <c r="X245" i="3" s="1"/>
  <c r="AN161" i="3"/>
  <c r="O161" i="3"/>
  <c r="X161" i="3" s="1"/>
  <c r="AN77" i="3"/>
  <c r="O77" i="3"/>
  <c r="X77" i="3" s="1"/>
  <c r="AN988" i="3"/>
  <c r="O988" i="3"/>
  <c r="X988" i="3" s="1"/>
  <c r="AN916" i="3"/>
  <c r="O916" i="3"/>
  <c r="X916" i="3" s="1"/>
  <c r="AN796" i="3"/>
  <c r="O796" i="3"/>
  <c r="X796" i="3" s="1"/>
  <c r="AN748" i="3"/>
  <c r="O748" i="3"/>
  <c r="X748" i="3" s="1"/>
  <c r="AN676" i="3"/>
  <c r="O676" i="3"/>
  <c r="X676" i="3" s="1"/>
  <c r="AN556" i="3"/>
  <c r="O556" i="3"/>
  <c r="X556" i="3" s="1"/>
  <c r="O683" i="3"/>
  <c r="X683" i="3" s="1"/>
  <c r="O203" i="3"/>
  <c r="X203" i="3" s="1"/>
  <c r="AN999" i="3"/>
  <c r="O999" i="3"/>
  <c r="X999" i="3" s="1"/>
  <c r="AN879" i="3"/>
  <c r="O879" i="3"/>
  <c r="X879" i="3" s="1"/>
  <c r="AN219" i="3"/>
  <c r="O219" i="3"/>
  <c r="X219" i="3" s="1"/>
  <c r="O908" i="3"/>
  <c r="X908" i="3" s="1"/>
  <c r="O812" i="3"/>
  <c r="X812" i="3" s="1"/>
  <c r="O668" i="3"/>
  <c r="X668" i="3" s="1"/>
  <c r="O572" i="3"/>
  <c r="X572" i="3" s="1"/>
  <c r="O476" i="3"/>
  <c r="X476" i="3" s="1"/>
  <c r="O380" i="3"/>
  <c r="X380" i="3" s="1"/>
  <c r="O236" i="3"/>
  <c r="X236" i="3" s="1"/>
  <c r="O140" i="3"/>
  <c r="X140" i="3" s="1"/>
  <c r="O955" i="3"/>
  <c r="X955" i="3" s="1"/>
  <c r="O907" i="3"/>
  <c r="X907" i="3" s="1"/>
  <c r="O859" i="3"/>
  <c r="X859" i="3" s="1"/>
  <c r="O811" i="3"/>
  <c r="X811" i="3" s="1"/>
  <c r="O763" i="3"/>
  <c r="X763" i="3" s="1"/>
  <c r="O715" i="3"/>
  <c r="X715" i="3" s="1"/>
  <c r="O667" i="3"/>
  <c r="X667" i="3" s="1"/>
  <c r="O619" i="3"/>
  <c r="X619" i="3" s="1"/>
  <c r="O571" i="3"/>
  <c r="X571" i="3" s="1"/>
  <c r="O523" i="3"/>
  <c r="X523" i="3" s="1"/>
  <c r="O475" i="3"/>
  <c r="X475" i="3" s="1"/>
  <c r="O427" i="3"/>
  <c r="X427" i="3" s="1"/>
  <c r="O379" i="3"/>
  <c r="X379" i="3" s="1"/>
  <c r="O331" i="3"/>
  <c r="X331" i="3" s="1"/>
  <c r="O283" i="3"/>
  <c r="X283" i="3" s="1"/>
  <c r="O235" i="3"/>
  <c r="X235" i="3" s="1"/>
  <c r="O187" i="3"/>
  <c r="X187" i="3" s="1"/>
  <c r="O139" i="3"/>
  <c r="X139" i="3" s="1"/>
  <c r="O88" i="3"/>
  <c r="X88" i="3" s="1"/>
  <c r="O1000" i="3"/>
  <c r="X1000" i="3" s="1"/>
  <c r="O952" i="3"/>
  <c r="X952" i="3" s="1"/>
  <c r="O904" i="3"/>
  <c r="X904" i="3" s="1"/>
  <c r="O856" i="3"/>
  <c r="X856" i="3" s="1"/>
  <c r="O808" i="3"/>
  <c r="X808" i="3" s="1"/>
  <c r="O760" i="3"/>
  <c r="X760" i="3" s="1"/>
  <c r="O712" i="3"/>
  <c r="X712" i="3" s="1"/>
  <c r="O664" i="3"/>
  <c r="X664" i="3" s="1"/>
  <c r="O616" i="3"/>
  <c r="X616" i="3" s="1"/>
  <c r="O568" i="3"/>
  <c r="X568" i="3" s="1"/>
  <c r="O520" i="3"/>
  <c r="X520" i="3" s="1"/>
  <c r="O472" i="3"/>
  <c r="X472" i="3" s="1"/>
  <c r="O424" i="3"/>
  <c r="X424" i="3" s="1"/>
  <c r="O376" i="3"/>
  <c r="X376" i="3" s="1"/>
  <c r="O328" i="3"/>
  <c r="X328" i="3" s="1"/>
  <c r="O280" i="3"/>
  <c r="X280" i="3" s="1"/>
  <c r="O232" i="3"/>
  <c r="X232" i="3" s="1"/>
  <c r="O184" i="3"/>
  <c r="X184" i="3" s="1"/>
  <c r="O136" i="3"/>
  <c r="X136" i="3" s="1"/>
  <c r="O83" i="3"/>
  <c r="X83" i="3" s="1"/>
  <c r="O995" i="3"/>
  <c r="X995" i="3" s="1"/>
  <c r="O947" i="3"/>
  <c r="X947" i="3" s="1"/>
  <c r="O899" i="3"/>
  <c r="X899" i="3" s="1"/>
  <c r="O851" i="3"/>
  <c r="X851" i="3" s="1"/>
  <c r="O803" i="3"/>
  <c r="X803" i="3" s="1"/>
  <c r="O755" i="3"/>
  <c r="X755" i="3" s="1"/>
  <c r="O707" i="3"/>
  <c r="X707" i="3" s="1"/>
  <c r="O659" i="3"/>
  <c r="X659" i="3" s="1"/>
  <c r="O611" i="3"/>
  <c r="X611" i="3" s="1"/>
  <c r="O563" i="3"/>
  <c r="X563" i="3" s="1"/>
  <c r="O515" i="3"/>
  <c r="X515" i="3" s="1"/>
  <c r="O467" i="3"/>
  <c r="X467" i="3" s="1"/>
  <c r="O419" i="3"/>
  <c r="X419" i="3" s="1"/>
  <c r="O371" i="3"/>
  <c r="X371" i="3" s="1"/>
  <c r="O323" i="3"/>
  <c r="X323" i="3" s="1"/>
  <c r="O275" i="3"/>
  <c r="X275" i="3" s="1"/>
  <c r="O227" i="3"/>
  <c r="X227" i="3" s="1"/>
  <c r="O179" i="3"/>
  <c r="X179" i="3" s="1"/>
  <c r="O131" i="3"/>
  <c r="X131" i="3" s="1"/>
  <c r="O69" i="3"/>
  <c r="X69" i="3" s="1"/>
  <c r="AN965" i="3"/>
  <c r="O965" i="3"/>
  <c r="X965" i="3" s="1"/>
  <c r="AN881" i="3"/>
  <c r="O881" i="3"/>
  <c r="X881" i="3" s="1"/>
  <c r="AN821" i="3"/>
  <c r="O821" i="3"/>
  <c r="X821" i="3" s="1"/>
  <c r="AN773" i="3"/>
  <c r="O773" i="3"/>
  <c r="X773" i="3" s="1"/>
  <c r="AN725" i="3"/>
  <c r="O725" i="3"/>
  <c r="X725" i="3" s="1"/>
  <c r="AN689" i="3"/>
  <c r="O689" i="3"/>
  <c r="X689" i="3" s="1"/>
  <c r="AN641" i="3"/>
  <c r="O641" i="3"/>
  <c r="X641" i="3" s="1"/>
  <c r="AN581" i="3"/>
  <c r="O581" i="3"/>
  <c r="X581" i="3" s="1"/>
  <c r="AN509" i="3"/>
  <c r="O509" i="3"/>
  <c r="X509" i="3" s="1"/>
  <c r="AN473" i="3"/>
  <c r="O473" i="3"/>
  <c r="X473" i="3" s="1"/>
  <c r="AN413" i="3"/>
  <c r="O413" i="3"/>
  <c r="X413" i="3" s="1"/>
  <c r="AN365" i="3"/>
  <c r="O365" i="3"/>
  <c r="X365" i="3" s="1"/>
  <c r="AN305" i="3"/>
  <c r="O305" i="3"/>
  <c r="X305" i="3" s="1"/>
  <c r="AN233" i="3"/>
  <c r="O233" i="3"/>
  <c r="X233" i="3" s="1"/>
  <c r="AN185" i="3"/>
  <c r="O185" i="3"/>
  <c r="X185" i="3" s="1"/>
  <c r="AN125" i="3"/>
  <c r="O125" i="3"/>
  <c r="X125" i="3" s="1"/>
  <c r="O65" i="3"/>
  <c r="X65" i="3" s="1"/>
  <c r="AN724" i="3"/>
  <c r="O724" i="3"/>
  <c r="X724" i="3" s="1"/>
  <c r="AN436" i="3"/>
  <c r="O436" i="3"/>
  <c r="X436" i="3" s="1"/>
  <c r="AN340" i="3"/>
  <c r="O340" i="3"/>
  <c r="X340" i="3" s="1"/>
  <c r="AN292" i="3"/>
  <c r="O292" i="3"/>
  <c r="X292" i="3" s="1"/>
  <c r="AN268" i="3"/>
  <c r="O268" i="3"/>
  <c r="X268" i="3" s="1"/>
  <c r="O946" i="3"/>
  <c r="X946" i="3" s="1"/>
  <c r="O802" i="3"/>
  <c r="X802" i="3" s="1"/>
  <c r="O466" i="3"/>
  <c r="X466" i="3" s="1"/>
  <c r="AN992" i="3"/>
  <c r="O992" i="3"/>
  <c r="X992" i="3" s="1"/>
  <c r="AN968" i="3"/>
  <c r="O968" i="3"/>
  <c r="X968" i="3" s="1"/>
  <c r="AN944" i="3"/>
  <c r="O944" i="3"/>
  <c r="X944" i="3" s="1"/>
  <c r="AN920" i="3"/>
  <c r="O920" i="3"/>
  <c r="X920" i="3" s="1"/>
  <c r="AN896" i="3"/>
  <c r="O896" i="3"/>
  <c r="X896" i="3" s="1"/>
  <c r="AN872" i="3"/>
  <c r="O872" i="3"/>
  <c r="X872" i="3" s="1"/>
  <c r="AN848" i="3"/>
  <c r="O848" i="3"/>
  <c r="X848" i="3" s="1"/>
  <c r="AN824" i="3"/>
  <c r="O824" i="3"/>
  <c r="X824" i="3" s="1"/>
  <c r="AN800" i="3"/>
  <c r="O800" i="3"/>
  <c r="X800" i="3" s="1"/>
  <c r="AN776" i="3"/>
  <c r="O776" i="3"/>
  <c r="X776" i="3" s="1"/>
  <c r="AN752" i="3"/>
  <c r="O752" i="3"/>
  <c r="X752" i="3" s="1"/>
  <c r="AN728" i="3"/>
  <c r="O728" i="3"/>
  <c r="X728" i="3" s="1"/>
  <c r="AN704" i="3"/>
  <c r="O704" i="3"/>
  <c r="X704" i="3" s="1"/>
  <c r="AN680" i="3"/>
  <c r="O680" i="3"/>
  <c r="X680" i="3" s="1"/>
  <c r="AN656" i="3"/>
  <c r="O656" i="3"/>
  <c r="X656" i="3" s="1"/>
  <c r="AN632" i="3"/>
  <c r="O632" i="3"/>
  <c r="X632" i="3" s="1"/>
  <c r="AN608" i="3"/>
  <c r="O608" i="3"/>
  <c r="X608" i="3" s="1"/>
  <c r="AN584" i="3"/>
  <c r="O584" i="3"/>
  <c r="X584" i="3" s="1"/>
  <c r="AN560" i="3"/>
  <c r="O560" i="3"/>
  <c r="X560" i="3" s="1"/>
  <c r="AN536" i="3"/>
  <c r="O536" i="3"/>
  <c r="X536" i="3" s="1"/>
  <c r="AN512" i="3"/>
  <c r="O512" i="3"/>
  <c r="X512" i="3" s="1"/>
  <c r="AN488" i="3"/>
  <c r="O488" i="3"/>
  <c r="X488" i="3" s="1"/>
  <c r="AN464" i="3"/>
  <c r="O464" i="3"/>
  <c r="X464" i="3" s="1"/>
  <c r="AN440" i="3"/>
  <c r="O440" i="3"/>
  <c r="X440" i="3" s="1"/>
  <c r="AN416" i="3"/>
  <c r="O416" i="3"/>
  <c r="X416" i="3" s="1"/>
  <c r="AN392" i="3"/>
  <c r="O392" i="3"/>
  <c r="X392" i="3" s="1"/>
  <c r="AN368" i="3"/>
  <c r="O368" i="3"/>
  <c r="X368" i="3" s="1"/>
  <c r="AN344" i="3"/>
  <c r="O344" i="3"/>
  <c r="X344" i="3" s="1"/>
  <c r="AN320" i="3"/>
  <c r="O320" i="3"/>
  <c r="X320" i="3" s="1"/>
  <c r="AN296" i="3"/>
  <c r="O296" i="3"/>
  <c r="X296" i="3" s="1"/>
  <c r="AN272" i="3"/>
  <c r="O272" i="3"/>
  <c r="X272" i="3" s="1"/>
  <c r="AN248" i="3"/>
  <c r="O248" i="3"/>
  <c r="X248" i="3" s="1"/>
  <c r="AN224" i="3"/>
  <c r="O224" i="3"/>
  <c r="X224" i="3" s="1"/>
  <c r="AN200" i="3"/>
  <c r="O200" i="3"/>
  <c r="X200" i="3" s="1"/>
  <c r="O176" i="3"/>
  <c r="X176" i="3" s="1"/>
  <c r="AN152" i="3"/>
  <c r="O152" i="3"/>
  <c r="X152" i="3" s="1"/>
  <c r="AN128" i="3"/>
  <c r="O128" i="3"/>
  <c r="X128" i="3" s="1"/>
  <c r="O104" i="3"/>
  <c r="X104" i="3" s="1"/>
  <c r="O80" i="3"/>
  <c r="X80" i="3" s="1"/>
  <c r="O981" i="3"/>
  <c r="X981" i="3" s="1"/>
  <c r="O933" i="3"/>
  <c r="X933" i="3" s="1"/>
  <c r="O885" i="3"/>
  <c r="X885" i="3" s="1"/>
  <c r="O837" i="3"/>
  <c r="X837" i="3" s="1"/>
  <c r="O789" i="3"/>
  <c r="X789" i="3" s="1"/>
  <c r="O741" i="3"/>
  <c r="X741" i="3" s="1"/>
  <c r="O693" i="3"/>
  <c r="X693" i="3" s="1"/>
  <c r="O645" i="3"/>
  <c r="X645" i="3" s="1"/>
  <c r="O597" i="3"/>
  <c r="X597" i="3" s="1"/>
  <c r="O549" i="3"/>
  <c r="X549" i="3" s="1"/>
  <c r="O501" i="3"/>
  <c r="X501" i="3" s="1"/>
  <c r="O453" i="3"/>
  <c r="X453" i="3" s="1"/>
  <c r="O405" i="3"/>
  <c r="X405" i="3" s="1"/>
  <c r="O357" i="3"/>
  <c r="X357" i="3" s="1"/>
  <c r="O309" i="3"/>
  <c r="X309" i="3" s="1"/>
  <c r="O261" i="3"/>
  <c r="X261" i="3" s="1"/>
  <c r="O213" i="3"/>
  <c r="X213" i="3" s="1"/>
  <c r="O165" i="3"/>
  <c r="X165" i="3" s="1"/>
  <c r="O67" i="3"/>
  <c r="X67" i="3" s="1"/>
  <c r="AN989" i="3"/>
  <c r="O989" i="3"/>
  <c r="X989" i="3" s="1"/>
  <c r="AN905" i="3"/>
  <c r="O905" i="3"/>
  <c r="X905" i="3" s="1"/>
  <c r="AN809" i="3"/>
  <c r="O809" i="3"/>
  <c r="X809" i="3" s="1"/>
  <c r="AN737" i="3"/>
  <c r="O737" i="3"/>
  <c r="X737" i="3" s="1"/>
  <c r="AN653" i="3"/>
  <c r="O653" i="3"/>
  <c r="X653" i="3" s="1"/>
  <c r="AN605" i="3"/>
  <c r="O605" i="3"/>
  <c r="X605" i="3" s="1"/>
  <c r="AN545" i="3"/>
  <c r="O545" i="3"/>
  <c r="X545" i="3" s="1"/>
  <c r="AN485" i="3"/>
  <c r="O485" i="3"/>
  <c r="X485" i="3" s="1"/>
  <c r="AN401" i="3"/>
  <c r="O401" i="3"/>
  <c r="X401" i="3" s="1"/>
  <c r="AN341" i="3"/>
  <c r="O341" i="3"/>
  <c r="X341" i="3" s="1"/>
  <c r="AN269" i="3"/>
  <c r="O269" i="3"/>
  <c r="X269" i="3" s="1"/>
  <c r="AN209" i="3"/>
  <c r="O209" i="3"/>
  <c r="X209" i="3" s="1"/>
  <c r="AN137" i="3"/>
  <c r="O137" i="3"/>
  <c r="X137" i="3" s="1"/>
  <c r="AN532" i="3"/>
  <c r="O532" i="3"/>
  <c r="X532" i="3" s="1"/>
  <c r="AN388" i="3"/>
  <c r="O388" i="3"/>
  <c r="X388" i="3" s="1"/>
  <c r="AN316" i="3"/>
  <c r="O316" i="3"/>
  <c r="X316" i="3" s="1"/>
  <c r="AN244" i="3"/>
  <c r="O244" i="3"/>
  <c r="X244" i="3" s="1"/>
  <c r="AN124" i="3"/>
  <c r="O124" i="3"/>
  <c r="X124" i="3" s="1"/>
  <c r="O76" i="3"/>
  <c r="X76" i="3" s="1"/>
  <c r="O875" i="3"/>
  <c r="X875" i="3" s="1"/>
  <c r="O539" i="3"/>
  <c r="X539" i="3" s="1"/>
  <c r="O251" i="3"/>
  <c r="X251" i="3" s="1"/>
  <c r="O514" i="3"/>
  <c r="X514" i="3" s="1"/>
  <c r="AN991" i="3"/>
  <c r="O991" i="3"/>
  <c r="X991" i="3" s="1"/>
  <c r="AN967" i="3"/>
  <c r="O967" i="3"/>
  <c r="X967" i="3" s="1"/>
  <c r="AN943" i="3"/>
  <c r="O943" i="3"/>
  <c r="X943" i="3" s="1"/>
  <c r="AN919" i="3"/>
  <c r="O919" i="3"/>
  <c r="X919" i="3" s="1"/>
  <c r="AN895" i="3"/>
  <c r="O895" i="3"/>
  <c r="X895" i="3" s="1"/>
  <c r="AN871" i="3"/>
  <c r="O871" i="3"/>
  <c r="X871" i="3" s="1"/>
  <c r="AN847" i="3"/>
  <c r="O847" i="3"/>
  <c r="X847" i="3" s="1"/>
  <c r="AN823" i="3"/>
  <c r="O823" i="3"/>
  <c r="X823" i="3" s="1"/>
  <c r="AN799" i="3"/>
  <c r="O799" i="3"/>
  <c r="X799" i="3" s="1"/>
  <c r="AN775" i="3"/>
  <c r="O775" i="3"/>
  <c r="X775" i="3" s="1"/>
  <c r="AN751" i="3"/>
  <c r="O751" i="3"/>
  <c r="X751" i="3" s="1"/>
  <c r="AN727" i="3"/>
  <c r="O727" i="3"/>
  <c r="X727" i="3" s="1"/>
  <c r="AN703" i="3"/>
  <c r="O703" i="3"/>
  <c r="X703" i="3" s="1"/>
  <c r="AN679" i="3"/>
  <c r="O679" i="3"/>
  <c r="X679" i="3" s="1"/>
  <c r="AN655" i="3"/>
  <c r="O655" i="3"/>
  <c r="X655" i="3" s="1"/>
  <c r="AN631" i="3"/>
  <c r="O631" i="3"/>
  <c r="X631" i="3" s="1"/>
  <c r="AN607" i="3"/>
  <c r="O607" i="3"/>
  <c r="X607" i="3" s="1"/>
  <c r="AN583" i="3"/>
  <c r="O583" i="3"/>
  <c r="X583" i="3" s="1"/>
  <c r="AN559" i="3"/>
  <c r="O559" i="3"/>
  <c r="X559" i="3" s="1"/>
  <c r="AN535" i="3"/>
  <c r="O535" i="3"/>
  <c r="X535" i="3" s="1"/>
  <c r="AN511" i="3"/>
  <c r="O511" i="3"/>
  <c r="X511" i="3" s="1"/>
  <c r="AN487" i="3"/>
  <c r="O487" i="3"/>
  <c r="X487" i="3" s="1"/>
  <c r="AN463" i="3"/>
  <c r="O463" i="3"/>
  <c r="X463" i="3" s="1"/>
  <c r="AN439" i="3"/>
  <c r="O439" i="3"/>
  <c r="X439" i="3" s="1"/>
  <c r="AN415" i="3"/>
  <c r="O415" i="3"/>
  <c r="X415" i="3" s="1"/>
  <c r="AN391" i="3"/>
  <c r="O391" i="3"/>
  <c r="X391" i="3" s="1"/>
  <c r="AN367" i="3"/>
  <c r="O367" i="3"/>
  <c r="X367" i="3" s="1"/>
  <c r="AN343" i="3"/>
  <c r="O343" i="3"/>
  <c r="X343" i="3" s="1"/>
  <c r="AN319" i="3"/>
  <c r="O319" i="3"/>
  <c r="X319" i="3" s="1"/>
  <c r="AN295" i="3"/>
  <c r="O295" i="3"/>
  <c r="X295" i="3" s="1"/>
  <c r="AN271" i="3"/>
  <c r="O271" i="3"/>
  <c r="X271" i="3" s="1"/>
  <c r="AN247" i="3"/>
  <c r="O247" i="3"/>
  <c r="X247" i="3" s="1"/>
  <c r="AN223" i="3"/>
  <c r="O223" i="3"/>
  <c r="X223" i="3" s="1"/>
  <c r="AN199" i="3"/>
  <c r="O199" i="3"/>
  <c r="X199" i="3" s="1"/>
  <c r="AN175" i="3"/>
  <c r="O175" i="3"/>
  <c r="X175" i="3" s="1"/>
  <c r="AN151" i="3"/>
  <c r="O151" i="3"/>
  <c r="X151" i="3" s="1"/>
  <c r="AN127" i="3"/>
  <c r="O127" i="3"/>
  <c r="X127" i="3" s="1"/>
  <c r="AN103" i="3"/>
  <c r="O103" i="3"/>
  <c r="X103" i="3" s="1"/>
  <c r="O79" i="3"/>
  <c r="X79" i="3" s="1"/>
  <c r="O980" i="3"/>
  <c r="X980" i="3" s="1"/>
  <c r="O932" i="3"/>
  <c r="X932" i="3" s="1"/>
  <c r="O884" i="3"/>
  <c r="X884" i="3" s="1"/>
  <c r="O836" i="3"/>
  <c r="X836" i="3" s="1"/>
  <c r="O788" i="3"/>
  <c r="X788" i="3" s="1"/>
  <c r="O740" i="3"/>
  <c r="X740" i="3" s="1"/>
  <c r="O692" i="3"/>
  <c r="X692" i="3" s="1"/>
  <c r="O644" i="3"/>
  <c r="X644" i="3" s="1"/>
  <c r="O596" i="3"/>
  <c r="X596" i="3" s="1"/>
  <c r="O548" i="3"/>
  <c r="X548" i="3" s="1"/>
  <c r="O500" i="3"/>
  <c r="X500" i="3" s="1"/>
  <c r="O452" i="3"/>
  <c r="X452" i="3" s="1"/>
  <c r="O404" i="3"/>
  <c r="X404" i="3" s="1"/>
  <c r="O356" i="3"/>
  <c r="X356" i="3" s="1"/>
  <c r="O308" i="3"/>
  <c r="X308" i="3" s="1"/>
  <c r="O260" i="3"/>
  <c r="X260" i="3" s="1"/>
  <c r="O212" i="3"/>
  <c r="X212" i="3" s="1"/>
  <c r="O64" i="3"/>
  <c r="X64" i="3" s="1"/>
  <c r="AN977" i="3"/>
  <c r="O977" i="3"/>
  <c r="X977" i="3" s="1"/>
  <c r="AN917" i="3"/>
  <c r="O917" i="3"/>
  <c r="X917" i="3" s="1"/>
  <c r="AN857" i="3"/>
  <c r="O857" i="3"/>
  <c r="X857" i="3" s="1"/>
  <c r="AN797" i="3"/>
  <c r="O797" i="3"/>
  <c r="X797" i="3" s="1"/>
  <c r="AN713" i="3"/>
  <c r="O713" i="3"/>
  <c r="X713" i="3" s="1"/>
  <c r="AN665" i="3"/>
  <c r="O665" i="3"/>
  <c r="X665" i="3" s="1"/>
  <c r="AN617" i="3"/>
  <c r="O617" i="3"/>
  <c r="X617" i="3" s="1"/>
  <c r="AN569" i="3"/>
  <c r="O569" i="3"/>
  <c r="X569" i="3" s="1"/>
  <c r="AN497" i="3"/>
  <c r="O497" i="3"/>
  <c r="X497" i="3" s="1"/>
  <c r="AN425" i="3"/>
  <c r="O425" i="3"/>
  <c r="X425" i="3" s="1"/>
  <c r="AN377" i="3"/>
  <c r="O377" i="3"/>
  <c r="X377" i="3" s="1"/>
  <c r="AN293" i="3"/>
  <c r="O293" i="3"/>
  <c r="X293" i="3" s="1"/>
  <c r="AN173" i="3"/>
  <c r="O173" i="3"/>
  <c r="X173" i="3" s="1"/>
  <c r="AN101" i="3"/>
  <c r="O101" i="3"/>
  <c r="X101" i="3" s="1"/>
  <c r="AN628" i="3"/>
  <c r="O628" i="3"/>
  <c r="X628" i="3" s="1"/>
  <c r="AN580" i="3"/>
  <c r="O580" i="3"/>
  <c r="X580" i="3" s="1"/>
  <c r="AN460" i="3"/>
  <c r="O460" i="3"/>
  <c r="X460" i="3" s="1"/>
  <c r="AN412" i="3"/>
  <c r="O412" i="3"/>
  <c r="X412" i="3" s="1"/>
  <c r="AN196" i="3"/>
  <c r="O196" i="3"/>
  <c r="X196" i="3" s="1"/>
  <c r="AN148" i="3"/>
  <c r="O148" i="3"/>
  <c r="X148" i="3" s="1"/>
  <c r="O923" i="3"/>
  <c r="X923" i="3" s="1"/>
  <c r="O731" i="3"/>
  <c r="X731" i="3" s="1"/>
  <c r="O587" i="3"/>
  <c r="X587" i="3" s="1"/>
  <c r="O395" i="3"/>
  <c r="X395" i="3" s="1"/>
  <c r="O299" i="3"/>
  <c r="X299" i="3" s="1"/>
  <c r="O155" i="3"/>
  <c r="X155" i="3" s="1"/>
  <c r="O994" i="3"/>
  <c r="X994" i="3" s="1"/>
  <c r="O898" i="3"/>
  <c r="X898" i="3" s="1"/>
  <c r="O850" i="3"/>
  <c r="X850" i="3" s="1"/>
  <c r="O754" i="3"/>
  <c r="X754" i="3" s="1"/>
  <c r="O706" i="3"/>
  <c r="X706" i="3" s="1"/>
  <c r="O658" i="3"/>
  <c r="X658" i="3" s="1"/>
  <c r="O610" i="3"/>
  <c r="X610" i="3" s="1"/>
  <c r="O562" i="3"/>
  <c r="X562" i="3" s="1"/>
  <c r="O418" i="3"/>
  <c r="X418" i="3" s="1"/>
  <c r="O370" i="3"/>
  <c r="X370" i="3" s="1"/>
  <c r="O322" i="3"/>
  <c r="X322" i="3" s="1"/>
  <c r="O274" i="3"/>
  <c r="X274" i="3" s="1"/>
  <c r="O226" i="3"/>
  <c r="X226" i="3" s="1"/>
  <c r="O178" i="3"/>
  <c r="X178" i="3" s="1"/>
  <c r="O130" i="3"/>
  <c r="X130" i="3" s="1"/>
  <c r="O82" i="3"/>
  <c r="X82" i="3" s="1"/>
  <c r="O106" i="3"/>
  <c r="X106" i="3" s="1"/>
  <c r="AN990" i="3"/>
  <c r="O990" i="3"/>
  <c r="X990" i="3" s="1"/>
  <c r="AN978" i="3"/>
  <c r="O978" i="3"/>
  <c r="X978" i="3" s="1"/>
  <c r="AN966" i="3"/>
  <c r="O966" i="3"/>
  <c r="X966" i="3" s="1"/>
  <c r="AN954" i="3"/>
  <c r="O954" i="3"/>
  <c r="X954" i="3" s="1"/>
  <c r="AN942" i="3"/>
  <c r="O942" i="3"/>
  <c r="X942" i="3" s="1"/>
  <c r="AN930" i="3"/>
  <c r="O930" i="3"/>
  <c r="X930" i="3" s="1"/>
  <c r="AN918" i="3"/>
  <c r="O918" i="3"/>
  <c r="X918" i="3" s="1"/>
  <c r="AN906" i="3"/>
  <c r="O906" i="3"/>
  <c r="X906" i="3" s="1"/>
  <c r="AN894" i="3"/>
  <c r="O894" i="3"/>
  <c r="X894" i="3" s="1"/>
  <c r="AN882" i="3"/>
  <c r="O882" i="3"/>
  <c r="X882" i="3" s="1"/>
  <c r="AN870" i="3"/>
  <c r="O870" i="3"/>
  <c r="X870" i="3" s="1"/>
  <c r="AN858" i="3"/>
  <c r="O858" i="3"/>
  <c r="X858" i="3" s="1"/>
  <c r="AN846" i="3"/>
  <c r="O846" i="3"/>
  <c r="X846" i="3" s="1"/>
  <c r="AN834" i="3"/>
  <c r="O834" i="3"/>
  <c r="X834" i="3" s="1"/>
  <c r="AN822" i="3"/>
  <c r="O822" i="3"/>
  <c r="X822" i="3" s="1"/>
  <c r="AN810" i="3"/>
  <c r="O810" i="3"/>
  <c r="X810" i="3" s="1"/>
  <c r="AN798" i="3"/>
  <c r="O798" i="3"/>
  <c r="X798" i="3" s="1"/>
  <c r="AN786" i="3"/>
  <c r="O786" i="3"/>
  <c r="X786" i="3" s="1"/>
  <c r="AN774" i="3"/>
  <c r="O774" i="3"/>
  <c r="X774" i="3" s="1"/>
  <c r="AN762" i="3"/>
  <c r="O762" i="3"/>
  <c r="X762" i="3" s="1"/>
  <c r="AN750" i="3"/>
  <c r="O750" i="3"/>
  <c r="X750" i="3" s="1"/>
  <c r="AN738" i="3"/>
  <c r="O738" i="3"/>
  <c r="X738" i="3" s="1"/>
  <c r="AN726" i="3"/>
  <c r="O726" i="3"/>
  <c r="X726" i="3" s="1"/>
  <c r="AN714" i="3"/>
  <c r="O714" i="3"/>
  <c r="X714" i="3" s="1"/>
  <c r="AN702" i="3"/>
  <c r="O702" i="3"/>
  <c r="X702" i="3" s="1"/>
  <c r="AN690" i="3"/>
  <c r="O690" i="3"/>
  <c r="X690" i="3" s="1"/>
  <c r="AN678" i="3"/>
  <c r="O678" i="3"/>
  <c r="X678" i="3" s="1"/>
  <c r="AN666" i="3"/>
  <c r="O666" i="3"/>
  <c r="X666" i="3" s="1"/>
  <c r="AN654" i="3"/>
  <c r="O654" i="3"/>
  <c r="X654" i="3" s="1"/>
  <c r="AN642" i="3"/>
  <c r="O642" i="3"/>
  <c r="X642" i="3" s="1"/>
  <c r="AN630" i="3"/>
  <c r="O630" i="3"/>
  <c r="X630" i="3" s="1"/>
  <c r="AN618" i="3"/>
  <c r="O618" i="3"/>
  <c r="X618" i="3" s="1"/>
  <c r="AN606" i="3"/>
  <c r="O606" i="3"/>
  <c r="X606" i="3" s="1"/>
  <c r="AN594" i="3"/>
  <c r="O594" i="3"/>
  <c r="X594" i="3" s="1"/>
  <c r="AN582" i="3"/>
  <c r="O582" i="3"/>
  <c r="X582" i="3" s="1"/>
  <c r="AN570" i="3"/>
  <c r="O570" i="3"/>
  <c r="X570" i="3" s="1"/>
  <c r="AN558" i="3"/>
  <c r="O558" i="3"/>
  <c r="X558" i="3" s="1"/>
  <c r="AN546" i="3"/>
  <c r="O546" i="3"/>
  <c r="X546" i="3" s="1"/>
  <c r="AN534" i="3"/>
  <c r="O534" i="3"/>
  <c r="X534" i="3" s="1"/>
  <c r="AN522" i="3"/>
  <c r="O522" i="3"/>
  <c r="X522" i="3" s="1"/>
  <c r="AN510" i="3"/>
  <c r="O510" i="3"/>
  <c r="X510" i="3" s="1"/>
  <c r="AN498" i="3"/>
  <c r="O498" i="3"/>
  <c r="X498" i="3" s="1"/>
  <c r="AN486" i="3"/>
  <c r="O486" i="3"/>
  <c r="X486" i="3" s="1"/>
  <c r="AN474" i="3"/>
  <c r="O474" i="3"/>
  <c r="X474" i="3" s="1"/>
  <c r="AN462" i="3"/>
  <c r="O462" i="3"/>
  <c r="X462" i="3" s="1"/>
  <c r="AN450" i="3"/>
  <c r="O450" i="3"/>
  <c r="X450" i="3" s="1"/>
  <c r="AN438" i="3"/>
  <c r="O438" i="3"/>
  <c r="X438" i="3" s="1"/>
  <c r="AN426" i="3"/>
  <c r="O426" i="3"/>
  <c r="X426" i="3" s="1"/>
  <c r="AN414" i="3"/>
  <c r="O414" i="3"/>
  <c r="X414" i="3" s="1"/>
  <c r="AN402" i="3"/>
  <c r="O402" i="3"/>
  <c r="X402" i="3" s="1"/>
  <c r="AN390" i="3"/>
  <c r="O390" i="3"/>
  <c r="X390" i="3" s="1"/>
  <c r="AN378" i="3"/>
  <c r="O378" i="3"/>
  <c r="X378" i="3" s="1"/>
  <c r="AN366" i="3"/>
  <c r="O366" i="3"/>
  <c r="X366" i="3" s="1"/>
  <c r="AN354" i="3"/>
  <c r="O354" i="3"/>
  <c r="X354" i="3" s="1"/>
  <c r="AN342" i="3"/>
  <c r="O342" i="3"/>
  <c r="X342" i="3" s="1"/>
  <c r="AN330" i="3"/>
  <c r="O330" i="3"/>
  <c r="X330" i="3" s="1"/>
  <c r="AN318" i="3"/>
  <c r="O318" i="3"/>
  <c r="X318" i="3" s="1"/>
  <c r="AN306" i="3"/>
  <c r="O306" i="3"/>
  <c r="X306" i="3" s="1"/>
  <c r="AN294" i="3"/>
  <c r="O294" i="3"/>
  <c r="X294" i="3" s="1"/>
  <c r="AN282" i="3"/>
  <c r="O282" i="3"/>
  <c r="X282" i="3" s="1"/>
  <c r="AN270" i="3"/>
  <c r="O270" i="3"/>
  <c r="X270" i="3" s="1"/>
  <c r="AN258" i="3"/>
  <c r="O258" i="3"/>
  <c r="X258" i="3" s="1"/>
  <c r="AN246" i="3"/>
  <c r="O246" i="3"/>
  <c r="X246" i="3" s="1"/>
  <c r="AN234" i="3"/>
  <c r="O234" i="3"/>
  <c r="X234" i="3" s="1"/>
  <c r="AN222" i="3"/>
  <c r="O222" i="3"/>
  <c r="X222" i="3" s="1"/>
  <c r="AN210" i="3"/>
  <c r="O210" i="3"/>
  <c r="X210" i="3" s="1"/>
  <c r="AN198" i="3"/>
  <c r="O198" i="3"/>
  <c r="X198" i="3" s="1"/>
  <c r="AN186" i="3"/>
  <c r="O186" i="3"/>
  <c r="X186" i="3" s="1"/>
  <c r="AN174" i="3"/>
  <c r="O174" i="3"/>
  <c r="X174" i="3" s="1"/>
  <c r="AN162" i="3"/>
  <c r="O162" i="3"/>
  <c r="X162" i="3" s="1"/>
  <c r="AN150" i="3"/>
  <c r="O150" i="3"/>
  <c r="X150" i="3" s="1"/>
  <c r="AN138" i="3"/>
  <c r="O138" i="3"/>
  <c r="X138" i="3" s="1"/>
  <c r="AN126" i="3"/>
  <c r="O126" i="3"/>
  <c r="X126" i="3" s="1"/>
  <c r="AN114" i="3"/>
  <c r="O114" i="3"/>
  <c r="X114" i="3" s="1"/>
  <c r="AN102" i="3"/>
  <c r="O102" i="3"/>
  <c r="X102" i="3" s="1"/>
  <c r="AN90" i="3"/>
  <c r="O90" i="3"/>
  <c r="X90" i="3" s="1"/>
  <c r="AN78" i="3"/>
  <c r="O78" i="3"/>
  <c r="X78" i="3" s="1"/>
  <c r="O66" i="3"/>
  <c r="X66" i="3" s="1"/>
  <c r="O979" i="3"/>
  <c r="X979" i="3" s="1"/>
  <c r="O931" i="3"/>
  <c r="X931" i="3" s="1"/>
  <c r="O883" i="3"/>
  <c r="X883" i="3" s="1"/>
  <c r="O835" i="3"/>
  <c r="X835" i="3" s="1"/>
  <c r="O787" i="3"/>
  <c r="X787" i="3" s="1"/>
  <c r="O739" i="3"/>
  <c r="X739" i="3" s="1"/>
  <c r="O691" i="3"/>
  <c r="X691" i="3" s="1"/>
  <c r="O643" i="3"/>
  <c r="X643" i="3" s="1"/>
  <c r="O595" i="3"/>
  <c r="X595" i="3" s="1"/>
  <c r="O547" i="3"/>
  <c r="X547" i="3" s="1"/>
  <c r="O499" i="3"/>
  <c r="X499" i="3" s="1"/>
  <c r="O451" i="3"/>
  <c r="X451" i="3" s="1"/>
  <c r="O403" i="3"/>
  <c r="X403" i="3" s="1"/>
  <c r="O355" i="3"/>
  <c r="X355" i="3" s="1"/>
  <c r="O307" i="3"/>
  <c r="X307" i="3" s="1"/>
  <c r="O259" i="3"/>
  <c r="X259" i="3" s="1"/>
  <c r="O211" i="3"/>
  <c r="X211" i="3" s="1"/>
  <c r="O163" i="3"/>
  <c r="X163" i="3" s="1"/>
  <c r="O115" i="3"/>
  <c r="X115" i="3" s="1"/>
  <c r="AN998" i="3"/>
  <c r="O998" i="3"/>
  <c r="X998" i="3" s="1"/>
  <c r="AN986" i="3"/>
  <c r="O986" i="3"/>
  <c r="X986" i="3" s="1"/>
  <c r="AN974" i="3"/>
  <c r="O974" i="3"/>
  <c r="X974" i="3" s="1"/>
  <c r="O962" i="3"/>
  <c r="X962" i="3" s="1"/>
  <c r="O950" i="3"/>
  <c r="X950" i="3" s="1"/>
  <c r="O938" i="3"/>
  <c r="X938" i="3" s="1"/>
  <c r="O926" i="3"/>
  <c r="X926" i="3" s="1"/>
  <c r="O914" i="3"/>
  <c r="X914" i="3" s="1"/>
  <c r="O902" i="3"/>
  <c r="X902" i="3" s="1"/>
  <c r="O890" i="3"/>
  <c r="X890" i="3" s="1"/>
  <c r="O878" i="3"/>
  <c r="X878" i="3" s="1"/>
  <c r="AN866" i="3"/>
  <c r="O866" i="3"/>
  <c r="X866" i="3" s="1"/>
  <c r="AN854" i="3"/>
  <c r="O854" i="3"/>
  <c r="X854" i="3" s="1"/>
  <c r="AN842" i="3"/>
  <c r="O842" i="3"/>
  <c r="X842" i="3" s="1"/>
  <c r="AN830" i="3"/>
  <c r="O830" i="3"/>
  <c r="X830" i="3" s="1"/>
  <c r="O818" i="3"/>
  <c r="X818" i="3" s="1"/>
  <c r="O806" i="3"/>
  <c r="X806" i="3" s="1"/>
  <c r="O794" i="3"/>
  <c r="X794" i="3" s="1"/>
  <c r="O782" i="3"/>
  <c r="X782" i="3" s="1"/>
  <c r="O770" i="3"/>
  <c r="X770" i="3" s="1"/>
  <c r="AI758" i="3"/>
  <c r="O758" i="3"/>
  <c r="X758" i="3" s="1"/>
  <c r="AM746" i="3"/>
  <c r="O746" i="3"/>
  <c r="X746" i="3" s="1"/>
  <c r="AM734" i="3"/>
  <c r="O734" i="3"/>
  <c r="X734" i="3" s="1"/>
  <c r="AN722" i="3"/>
  <c r="O722" i="3"/>
  <c r="X722" i="3" s="1"/>
  <c r="AN710" i="3"/>
  <c r="O710" i="3"/>
  <c r="X710" i="3" s="1"/>
  <c r="AN698" i="3"/>
  <c r="O698" i="3"/>
  <c r="X698" i="3" s="1"/>
  <c r="AN686" i="3"/>
  <c r="O686" i="3"/>
  <c r="X686" i="3" s="1"/>
  <c r="AI674" i="3"/>
  <c r="O674" i="3"/>
  <c r="X674" i="3" s="1"/>
  <c r="AI662" i="3"/>
  <c r="O662" i="3"/>
  <c r="X662" i="3" s="1"/>
  <c r="AI650" i="3"/>
  <c r="O650" i="3"/>
  <c r="X650" i="3" s="1"/>
  <c r="AI638" i="3"/>
  <c r="O638" i="3"/>
  <c r="X638" i="3" s="1"/>
  <c r="AI626" i="3"/>
  <c r="O626" i="3"/>
  <c r="X626" i="3" s="1"/>
  <c r="AI614" i="3"/>
  <c r="O614" i="3"/>
  <c r="X614" i="3" s="1"/>
  <c r="AM602" i="3"/>
  <c r="O602" i="3"/>
  <c r="X602" i="3" s="1"/>
  <c r="AM590" i="3"/>
  <c r="O590" i="3"/>
  <c r="X590" i="3" s="1"/>
  <c r="AN578" i="3"/>
  <c r="O578" i="3"/>
  <c r="X578" i="3" s="1"/>
  <c r="AN566" i="3"/>
  <c r="O566" i="3"/>
  <c r="X566" i="3" s="1"/>
  <c r="AN554" i="3"/>
  <c r="O554" i="3"/>
  <c r="X554" i="3" s="1"/>
  <c r="AN542" i="3"/>
  <c r="O542" i="3"/>
  <c r="X542" i="3" s="1"/>
  <c r="AI530" i="3"/>
  <c r="O530" i="3"/>
  <c r="X530" i="3" s="1"/>
  <c r="AI518" i="3"/>
  <c r="O518" i="3"/>
  <c r="X518" i="3" s="1"/>
  <c r="AI506" i="3"/>
  <c r="O506" i="3"/>
  <c r="X506" i="3" s="1"/>
  <c r="AM494" i="3"/>
  <c r="O494" i="3"/>
  <c r="X494" i="3" s="1"/>
  <c r="AI482" i="3"/>
  <c r="O482" i="3"/>
  <c r="X482" i="3" s="1"/>
  <c r="AI470" i="3"/>
  <c r="O470" i="3"/>
  <c r="X470" i="3" s="1"/>
  <c r="AM458" i="3"/>
  <c r="O458" i="3"/>
  <c r="X458" i="3" s="1"/>
  <c r="AM446" i="3"/>
  <c r="O446" i="3"/>
  <c r="X446" i="3" s="1"/>
  <c r="AN434" i="3"/>
  <c r="O434" i="3"/>
  <c r="X434" i="3" s="1"/>
  <c r="AN422" i="3"/>
  <c r="O422" i="3"/>
  <c r="X422" i="3" s="1"/>
  <c r="AN410" i="3"/>
  <c r="O410" i="3"/>
  <c r="X410" i="3" s="1"/>
  <c r="AN398" i="3"/>
  <c r="O398" i="3"/>
  <c r="X398" i="3" s="1"/>
  <c r="AI386" i="3"/>
  <c r="O386" i="3"/>
  <c r="X386" i="3" s="1"/>
  <c r="AI374" i="3"/>
  <c r="O374" i="3"/>
  <c r="X374" i="3" s="1"/>
  <c r="AI362" i="3"/>
  <c r="O362" i="3"/>
  <c r="X362" i="3" s="1"/>
  <c r="AI350" i="3"/>
  <c r="O350" i="3"/>
  <c r="X350" i="3" s="1"/>
  <c r="AI338" i="3"/>
  <c r="O338" i="3"/>
  <c r="X338" i="3" s="1"/>
  <c r="AI326" i="3"/>
  <c r="O326" i="3"/>
  <c r="X326" i="3" s="1"/>
  <c r="AM314" i="3"/>
  <c r="O314" i="3"/>
  <c r="X314" i="3" s="1"/>
  <c r="AM302" i="3"/>
  <c r="O302" i="3"/>
  <c r="X302" i="3" s="1"/>
  <c r="AN290" i="3"/>
  <c r="O290" i="3"/>
  <c r="X290" i="3" s="1"/>
  <c r="AN278" i="3"/>
  <c r="O278" i="3"/>
  <c r="X278" i="3" s="1"/>
  <c r="AN266" i="3"/>
  <c r="O266" i="3"/>
  <c r="X266" i="3" s="1"/>
  <c r="AN254" i="3"/>
  <c r="O254" i="3"/>
  <c r="X254" i="3" s="1"/>
  <c r="AI242" i="3"/>
  <c r="O242" i="3"/>
  <c r="X242" i="3" s="1"/>
  <c r="AI230" i="3"/>
  <c r="O230" i="3"/>
  <c r="X230" i="3" s="1"/>
  <c r="AI218" i="3"/>
  <c r="O218" i="3"/>
  <c r="X218" i="3" s="1"/>
  <c r="AI206" i="3"/>
  <c r="O206" i="3"/>
  <c r="X206" i="3" s="1"/>
  <c r="AI194" i="3"/>
  <c r="O194" i="3"/>
  <c r="X194" i="3" s="1"/>
  <c r="AI182" i="3"/>
  <c r="O182" i="3"/>
  <c r="X182" i="3" s="1"/>
  <c r="AM170" i="3"/>
  <c r="O170" i="3"/>
  <c r="X170" i="3" s="1"/>
  <c r="AM158" i="3"/>
  <c r="O158" i="3"/>
  <c r="X158" i="3" s="1"/>
  <c r="AN146" i="3"/>
  <c r="O146" i="3"/>
  <c r="X146" i="3" s="1"/>
  <c r="AN134" i="3"/>
  <c r="O134" i="3"/>
  <c r="X134" i="3" s="1"/>
  <c r="AN122" i="3"/>
  <c r="O122" i="3"/>
  <c r="X122" i="3" s="1"/>
  <c r="AN110" i="3"/>
  <c r="O110" i="3"/>
  <c r="X110" i="3" s="1"/>
  <c r="AI98" i="3"/>
  <c r="O98" i="3"/>
  <c r="X98" i="3" s="1"/>
  <c r="AI86" i="3"/>
  <c r="O86" i="3"/>
  <c r="X86" i="3" s="1"/>
  <c r="AI74" i="3"/>
  <c r="O74" i="3"/>
  <c r="X74" i="3" s="1"/>
  <c r="AI62" i="3"/>
  <c r="O62" i="3"/>
  <c r="X62" i="3" s="1"/>
  <c r="O993" i="3"/>
  <c r="X993" i="3" s="1"/>
  <c r="O969" i="3"/>
  <c r="X969" i="3" s="1"/>
  <c r="O945" i="3"/>
  <c r="X945" i="3" s="1"/>
  <c r="O921" i="3"/>
  <c r="X921" i="3" s="1"/>
  <c r="O897" i="3"/>
  <c r="X897" i="3" s="1"/>
  <c r="O873" i="3"/>
  <c r="X873" i="3" s="1"/>
  <c r="O849" i="3"/>
  <c r="X849" i="3" s="1"/>
  <c r="O825" i="3"/>
  <c r="X825" i="3" s="1"/>
  <c r="O801" i="3"/>
  <c r="X801" i="3" s="1"/>
  <c r="O777" i="3"/>
  <c r="X777" i="3" s="1"/>
  <c r="O753" i="3"/>
  <c r="X753" i="3" s="1"/>
  <c r="O729" i="3"/>
  <c r="X729" i="3" s="1"/>
  <c r="O705" i="3"/>
  <c r="X705" i="3" s="1"/>
  <c r="O681" i="3"/>
  <c r="X681" i="3" s="1"/>
  <c r="O657" i="3"/>
  <c r="X657" i="3" s="1"/>
  <c r="O633" i="3"/>
  <c r="X633" i="3" s="1"/>
  <c r="O609" i="3"/>
  <c r="X609" i="3" s="1"/>
  <c r="O585" i="3"/>
  <c r="X585" i="3" s="1"/>
  <c r="O561" i="3"/>
  <c r="X561" i="3" s="1"/>
  <c r="O537" i="3"/>
  <c r="X537" i="3" s="1"/>
  <c r="O513" i="3"/>
  <c r="X513" i="3" s="1"/>
  <c r="O489" i="3"/>
  <c r="X489" i="3" s="1"/>
  <c r="O465" i="3"/>
  <c r="X465" i="3" s="1"/>
  <c r="O441" i="3"/>
  <c r="X441" i="3" s="1"/>
  <c r="O417" i="3"/>
  <c r="X417" i="3" s="1"/>
  <c r="O393" i="3"/>
  <c r="X393" i="3" s="1"/>
  <c r="O369" i="3"/>
  <c r="X369" i="3" s="1"/>
  <c r="O345" i="3"/>
  <c r="X345" i="3" s="1"/>
  <c r="O321" i="3"/>
  <c r="X321" i="3" s="1"/>
  <c r="O297" i="3"/>
  <c r="X297" i="3" s="1"/>
  <c r="O273" i="3"/>
  <c r="X273" i="3" s="1"/>
  <c r="O249" i="3"/>
  <c r="X249" i="3" s="1"/>
  <c r="O225" i="3"/>
  <c r="X225" i="3" s="1"/>
  <c r="O201" i="3"/>
  <c r="X201" i="3" s="1"/>
  <c r="O177" i="3"/>
  <c r="X177" i="3" s="1"/>
  <c r="O153" i="3"/>
  <c r="X153" i="3" s="1"/>
  <c r="O129" i="3"/>
  <c r="X129" i="3" s="1"/>
  <c r="O105" i="3"/>
  <c r="X105" i="3" s="1"/>
  <c r="O81" i="3"/>
  <c r="X81" i="3" s="1"/>
  <c r="AN949" i="3"/>
  <c r="O949" i="3"/>
  <c r="X949" i="3" s="1"/>
  <c r="AN913" i="3"/>
  <c r="O913" i="3"/>
  <c r="X913" i="3" s="1"/>
  <c r="AN865" i="3"/>
  <c r="O865" i="3"/>
  <c r="X865" i="3" s="1"/>
  <c r="AN805" i="3"/>
  <c r="O805" i="3"/>
  <c r="X805" i="3" s="1"/>
  <c r="AN769" i="3"/>
  <c r="O769" i="3"/>
  <c r="X769" i="3" s="1"/>
  <c r="AN733" i="3"/>
  <c r="O733" i="3"/>
  <c r="X733" i="3" s="1"/>
  <c r="AN697" i="3"/>
  <c r="O697" i="3"/>
  <c r="X697" i="3" s="1"/>
  <c r="AN661" i="3"/>
  <c r="O661" i="3"/>
  <c r="X661" i="3" s="1"/>
  <c r="AN625" i="3"/>
  <c r="O625" i="3"/>
  <c r="X625" i="3" s="1"/>
  <c r="AN565" i="3"/>
  <c r="O565" i="3"/>
  <c r="X565" i="3" s="1"/>
  <c r="AN505" i="3"/>
  <c r="O505" i="3"/>
  <c r="X505" i="3" s="1"/>
  <c r="AN457" i="3"/>
  <c r="O457" i="3"/>
  <c r="X457" i="3" s="1"/>
  <c r="AN421" i="3"/>
  <c r="O421" i="3"/>
  <c r="X421" i="3" s="1"/>
  <c r="AN373" i="3"/>
  <c r="O373" i="3"/>
  <c r="X373" i="3" s="1"/>
  <c r="AN337" i="3"/>
  <c r="O337" i="3"/>
  <c r="X337" i="3" s="1"/>
  <c r="AN301" i="3"/>
  <c r="O301" i="3"/>
  <c r="X301" i="3" s="1"/>
  <c r="AN265" i="3"/>
  <c r="O265" i="3"/>
  <c r="X265" i="3" s="1"/>
  <c r="AN229" i="3"/>
  <c r="O229" i="3"/>
  <c r="X229" i="3" s="1"/>
  <c r="AN193" i="3"/>
  <c r="O193" i="3"/>
  <c r="X193" i="3" s="1"/>
  <c r="AN157" i="3"/>
  <c r="O157" i="3"/>
  <c r="X157" i="3" s="1"/>
  <c r="AN121" i="3"/>
  <c r="O121" i="3"/>
  <c r="X121" i="3" s="1"/>
  <c r="O73" i="3"/>
  <c r="X73" i="3" s="1"/>
  <c r="O996" i="3"/>
  <c r="X996" i="3" s="1"/>
  <c r="O984" i="3"/>
  <c r="X984" i="3" s="1"/>
  <c r="O972" i="3"/>
  <c r="X972" i="3" s="1"/>
  <c r="O960" i="3"/>
  <c r="X960" i="3" s="1"/>
  <c r="O948" i="3"/>
  <c r="X948" i="3" s="1"/>
  <c r="O936" i="3"/>
  <c r="X936" i="3" s="1"/>
  <c r="O924" i="3"/>
  <c r="X924" i="3" s="1"/>
  <c r="O912" i="3"/>
  <c r="X912" i="3" s="1"/>
  <c r="O900" i="3"/>
  <c r="X900" i="3" s="1"/>
  <c r="O888" i="3"/>
  <c r="X888" i="3" s="1"/>
  <c r="O876" i="3"/>
  <c r="X876" i="3" s="1"/>
  <c r="O864" i="3"/>
  <c r="X864" i="3" s="1"/>
  <c r="O852" i="3"/>
  <c r="X852" i="3" s="1"/>
  <c r="O840" i="3"/>
  <c r="X840" i="3" s="1"/>
  <c r="O828" i="3"/>
  <c r="X828" i="3" s="1"/>
  <c r="O816" i="3"/>
  <c r="X816" i="3" s="1"/>
  <c r="O804" i="3"/>
  <c r="X804" i="3" s="1"/>
  <c r="O792" i="3"/>
  <c r="X792" i="3" s="1"/>
  <c r="O780" i="3"/>
  <c r="X780" i="3" s="1"/>
  <c r="O768" i="3"/>
  <c r="X768" i="3" s="1"/>
  <c r="O756" i="3"/>
  <c r="X756" i="3" s="1"/>
  <c r="O744" i="3"/>
  <c r="X744" i="3" s="1"/>
  <c r="O732" i="3"/>
  <c r="X732" i="3" s="1"/>
  <c r="O720" i="3"/>
  <c r="X720" i="3" s="1"/>
  <c r="O708" i="3"/>
  <c r="X708" i="3" s="1"/>
  <c r="O696" i="3"/>
  <c r="X696" i="3" s="1"/>
  <c r="O684" i="3"/>
  <c r="X684" i="3" s="1"/>
  <c r="O672" i="3"/>
  <c r="X672" i="3" s="1"/>
  <c r="O660" i="3"/>
  <c r="X660" i="3" s="1"/>
  <c r="O648" i="3"/>
  <c r="X648" i="3" s="1"/>
  <c r="AI636" i="3"/>
  <c r="O636" i="3"/>
  <c r="X636" i="3" s="1"/>
  <c r="AI624" i="3"/>
  <c r="O624" i="3"/>
  <c r="X624" i="3" s="1"/>
  <c r="AI612" i="3"/>
  <c r="O612" i="3"/>
  <c r="X612" i="3" s="1"/>
  <c r="AI600" i="3"/>
  <c r="O600" i="3"/>
  <c r="X600" i="3" s="1"/>
  <c r="AI588" i="3"/>
  <c r="O588" i="3"/>
  <c r="X588" i="3" s="1"/>
  <c r="AI576" i="3"/>
  <c r="O576" i="3"/>
  <c r="X576" i="3" s="1"/>
  <c r="AI564" i="3"/>
  <c r="O564" i="3"/>
  <c r="X564" i="3" s="1"/>
  <c r="AI552" i="3"/>
  <c r="O552" i="3"/>
  <c r="X552" i="3" s="1"/>
  <c r="AI540" i="3"/>
  <c r="O540" i="3"/>
  <c r="X540" i="3" s="1"/>
  <c r="AI528" i="3"/>
  <c r="O528" i="3"/>
  <c r="X528" i="3" s="1"/>
  <c r="AI516" i="3"/>
  <c r="O516" i="3"/>
  <c r="X516" i="3" s="1"/>
  <c r="AI504" i="3"/>
  <c r="O504" i="3"/>
  <c r="X504" i="3" s="1"/>
  <c r="AI492" i="3"/>
  <c r="O492" i="3"/>
  <c r="X492" i="3" s="1"/>
  <c r="AI480" i="3"/>
  <c r="O480" i="3"/>
  <c r="X480" i="3" s="1"/>
  <c r="AI468" i="3"/>
  <c r="O468" i="3"/>
  <c r="X468" i="3" s="1"/>
  <c r="AI456" i="3"/>
  <c r="O456" i="3"/>
  <c r="X456" i="3" s="1"/>
  <c r="AI444" i="3"/>
  <c r="O444" i="3"/>
  <c r="X444" i="3" s="1"/>
  <c r="AI432" i="3"/>
  <c r="O432" i="3"/>
  <c r="X432" i="3" s="1"/>
  <c r="AI420" i="3"/>
  <c r="O420" i="3"/>
  <c r="X420" i="3" s="1"/>
  <c r="AI408" i="3"/>
  <c r="O408" i="3"/>
  <c r="X408" i="3" s="1"/>
  <c r="AI396" i="3"/>
  <c r="O396" i="3"/>
  <c r="X396" i="3" s="1"/>
  <c r="AI384" i="3"/>
  <c r="O384" i="3"/>
  <c r="X384" i="3" s="1"/>
  <c r="AI372" i="3"/>
  <c r="O372" i="3"/>
  <c r="X372" i="3" s="1"/>
  <c r="AI360" i="3"/>
  <c r="O360" i="3"/>
  <c r="X360" i="3" s="1"/>
  <c r="AI348" i="3"/>
  <c r="O348" i="3"/>
  <c r="X348" i="3" s="1"/>
  <c r="AI336" i="3"/>
  <c r="O336" i="3"/>
  <c r="X336" i="3" s="1"/>
  <c r="AI324" i="3"/>
  <c r="O324" i="3"/>
  <c r="X324" i="3" s="1"/>
  <c r="AI312" i="3"/>
  <c r="O312" i="3"/>
  <c r="X312" i="3" s="1"/>
  <c r="AI300" i="3"/>
  <c r="O300" i="3"/>
  <c r="X300" i="3" s="1"/>
  <c r="AI288" i="3"/>
  <c r="O288" i="3"/>
  <c r="X288" i="3" s="1"/>
  <c r="AI276" i="3"/>
  <c r="O276" i="3"/>
  <c r="X276" i="3" s="1"/>
  <c r="AI264" i="3"/>
  <c r="O264" i="3"/>
  <c r="X264" i="3" s="1"/>
  <c r="AI252" i="3"/>
  <c r="O252" i="3"/>
  <c r="X252" i="3" s="1"/>
  <c r="AI240" i="3"/>
  <c r="O240" i="3"/>
  <c r="X240" i="3" s="1"/>
  <c r="AI228" i="3"/>
  <c r="O228" i="3"/>
  <c r="X228" i="3" s="1"/>
  <c r="AI216" i="3"/>
  <c r="O216" i="3"/>
  <c r="X216" i="3" s="1"/>
  <c r="AI204" i="3"/>
  <c r="O204" i="3"/>
  <c r="X204" i="3" s="1"/>
  <c r="AI192" i="3"/>
  <c r="O192" i="3"/>
  <c r="X192" i="3" s="1"/>
  <c r="AI180" i="3"/>
  <c r="O180" i="3"/>
  <c r="X180" i="3" s="1"/>
  <c r="AI168" i="3"/>
  <c r="O168" i="3"/>
  <c r="X168" i="3" s="1"/>
  <c r="AI156" i="3"/>
  <c r="O156" i="3"/>
  <c r="X156" i="3" s="1"/>
  <c r="AI144" i="3"/>
  <c r="O144" i="3"/>
  <c r="X144" i="3" s="1"/>
  <c r="AI132" i="3"/>
  <c r="O132" i="3"/>
  <c r="X132" i="3" s="1"/>
  <c r="AI120" i="3"/>
  <c r="O120" i="3"/>
  <c r="X120" i="3" s="1"/>
  <c r="AI108" i="3"/>
  <c r="O108" i="3"/>
  <c r="X108" i="3" s="1"/>
  <c r="AI96" i="3"/>
  <c r="O96" i="3"/>
  <c r="X96" i="3" s="1"/>
  <c r="AI84" i="3"/>
  <c r="O84" i="3"/>
  <c r="X84" i="3" s="1"/>
  <c r="AI72" i="3"/>
  <c r="O72" i="3"/>
  <c r="X72" i="3" s="1"/>
  <c r="AN829" i="3"/>
  <c r="O829" i="3"/>
  <c r="X829" i="3" s="1"/>
  <c r="AN997" i="3"/>
  <c r="O997" i="3"/>
  <c r="X997" i="3" s="1"/>
  <c r="AN961" i="3"/>
  <c r="O961" i="3"/>
  <c r="X961" i="3" s="1"/>
  <c r="AN925" i="3"/>
  <c r="O925" i="3"/>
  <c r="X925" i="3" s="1"/>
  <c r="AN889" i="3"/>
  <c r="O889" i="3"/>
  <c r="X889" i="3" s="1"/>
  <c r="AN841" i="3"/>
  <c r="O841" i="3"/>
  <c r="X841" i="3" s="1"/>
  <c r="AN793" i="3"/>
  <c r="O793" i="3"/>
  <c r="X793" i="3" s="1"/>
  <c r="AN757" i="3"/>
  <c r="O757" i="3"/>
  <c r="X757" i="3" s="1"/>
  <c r="AN721" i="3"/>
  <c r="O721" i="3"/>
  <c r="X721" i="3" s="1"/>
  <c r="AN685" i="3"/>
  <c r="O685" i="3"/>
  <c r="X685" i="3" s="1"/>
  <c r="AN649" i="3"/>
  <c r="O649" i="3"/>
  <c r="X649" i="3" s="1"/>
  <c r="AN613" i="3"/>
  <c r="O613" i="3"/>
  <c r="X613" i="3" s="1"/>
  <c r="AN577" i="3"/>
  <c r="O577" i="3"/>
  <c r="X577" i="3" s="1"/>
  <c r="AN553" i="3"/>
  <c r="O553" i="3"/>
  <c r="X553" i="3" s="1"/>
  <c r="AN529" i="3"/>
  <c r="O529" i="3"/>
  <c r="X529" i="3" s="1"/>
  <c r="AN493" i="3"/>
  <c r="O493" i="3"/>
  <c r="X493" i="3" s="1"/>
  <c r="AN469" i="3"/>
  <c r="O469" i="3"/>
  <c r="X469" i="3" s="1"/>
  <c r="AN445" i="3"/>
  <c r="O445" i="3"/>
  <c r="X445" i="3" s="1"/>
  <c r="AN409" i="3"/>
  <c r="O409" i="3"/>
  <c r="X409" i="3" s="1"/>
  <c r="AN385" i="3"/>
  <c r="O385" i="3"/>
  <c r="X385" i="3" s="1"/>
  <c r="AN349" i="3"/>
  <c r="O349" i="3"/>
  <c r="X349" i="3" s="1"/>
  <c r="AN313" i="3"/>
  <c r="O313" i="3"/>
  <c r="X313" i="3" s="1"/>
  <c r="AN289" i="3"/>
  <c r="O289" i="3"/>
  <c r="X289" i="3" s="1"/>
  <c r="AN253" i="3"/>
  <c r="O253" i="3"/>
  <c r="X253" i="3" s="1"/>
  <c r="AN217" i="3"/>
  <c r="O217" i="3"/>
  <c r="X217" i="3" s="1"/>
  <c r="AN181" i="3"/>
  <c r="O181" i="3"/>
  <c r="X181" i="3" s="1"/>
  <c r="AN133" i="3"/>
  <c r="O133" i="3"/>
  <c r="X133" i="3" s="1"/>
  <c r="AN97" i="3"/>
  <c r="O97" i="3"/>
  <c r="X97" i="3" s="1"/>
  <c r="O61" i="3"/>
  <c r="X61" i="3" s="1"/>
  <c r="O983" i="3"/>
  <c r="X983" i="3" s="1"/>
  <c r="O959" i="3"/>
  <c r="X959" i="3" s="1"/>
  <c r="O935" i="3"/>
  <c r="X935" i="3" s="1"/>
  <c r="O911" i="3"/>
  <c r="X911" i="3" s="1"/>
  <c r="O887" i="3"/>
  <c r="X887" i="3" s="1"/>
  <c r="O863" i="3"/>
  <c r="X863" i="3" s="1"/>
  <c r="O839" i="3"/>
  <c r="X839" i="3" s="1"/>
  <c r="O815" i="3"/>
  <c r="X815" i="3" s="1"/>
  <c r="O791" i="3"/>
  <c r="X791" i="3" s="1"/>
  <c r="O767" i="3"/>
  <c r="X767" i="3" s="1"/>
  <c r="O743" i="3"/>
  <c r="X743" i="3" s="1"/>
  <c r="O719" i="3"/>
  <c r="X719" i="3" s="1"/>
  <c r="O695" i="3"/>
  <c r="X695" i="3" s="1"/>
  <c r="O671" i="3"/>
  <c r="X671" i="3" s="1"/>
  <c r="O647" i="3"/>
  <c r="X647" i="3" s="1"/>
  <c r="O623" i="3"/>
  <c r="X623" i="3" s="1"/>
  <c r="O599" i="3"/>
  <c r="X599" i="3" s="1"/>
  <c r="O575" i="3"/>
  <c r="X575" i="3" s="1"/>
  <c r="O551" i="3"/>
  <c r="X551" i="3" s="1"/>
  <c r="O527" i="3"/>
  <c r="X527" i="3" s="1"/>
  <c r="O503" i="3"/>
  <c r="X503" i="3" s="1"/>
  <c r="O479" i="3"/>
  <c r="X479" i="3" s="1"/>
  <c r="O455" i="3"/>
  <c r="X455" i="3" s="1"/>
  <c r="O431" i="3"/>
  <c r="X431" i="3" s="1"/>
  <c r="O407" i="3"/>
  <c r="X407" i="3" s="1"/>
  <c r="O383" i="3"/>
  <c r="X383" i="3" s="1"/>
  <c r="O359" i="3"/>
  <c r="X359" i="3" s="1"/>
  <c r="O335" i="3"/>
  <c r="X335" i="3" s="1"/>
  <c r="O311" i="3"/>
  <c r="X311" i="3" s="1"/>
  <c r="O287" i="3"/>
  <c r="X287" i="3" s="1"/>
  <c r="O263" i="3"/>
  <c r="X263" i="3" s="1"/>
  <c r="O239" i="3"/>
  <c r="X239" i="3" s="1"/>
  <c r="O215" i="3"/>
  <c r="X215" i="3" s="1"/>
  <c r="O191" i="3"/>
  <c r="X191" i="3" s="1"/>
  <c r="O167" i="3"/>
  <c r="X167" i="3" s="1"/>
  <c r="O143" i="3"/>
  <c r="X143" i="3" s="1"/>
  <c r="O119" i="3"/>
  <c r="X119" i="3" s="1"/>
  <c r="O95" i="3"/>
  <c r="X95" i="3" s="1"/>
  <c r="O71" i="3"/>
  <c r="X71" i="3" s="1"/>
  <c r="AN985" i="3"/>
  <c r="O985" i="3"/>
  <c r="X985" i="3" s="1"/>
  <c r="AN973" i="3"/>
  <c r="O973" i="3"/>
  <c r="X973" i="3" s="1"/>
  <c r="AN937" i="3"/>
  <c r="O937" i="3"/>
  <c r="X937" i="3" s="1"/>
  <c r="AN901" i="3"/>
  <c r="O901" i="3"/>
  <c r="X901" i="3" s="1"/>
  <c r="AN877" i="3"/>
  <c r="O877" i="3"/>
  <c r="X877" i="3" s="1"/>
  <c r="AN853" i="3"/>
  <c r="O853" i="3"/>
  <c r="X853" i="3" s="1"/>
  <c r="AN817" i="3"/>
  <c r="O817" i="3"/>
  <c r="X817" i="3" s="1"/>
  <c r="AN781" i="3"/>
  <c r="O781" i="3"/>
  <c r="X781" i="3" s="1"/>
  <c r="AN745" i="3"/>
  <c r="O745" i="3"/>
  <c r="X745" i="3" s="1"/>
  <c r="AN709" i="3"/>
  <c r="O709" i="3"/>
  <c r="X709" i="3" s="1"/>
  <c r="AN673" i="3"/>
  <c r="O673" i="3"/>
  <c r="X673" i="3" s="1"/>
  <c r="AN637" i="3"/>
  <c r="O637" i="3"/>
  <c r="X637" i="3" s="1"/>
  <c r="AN601" i="3"/>
  <c r="O601" i="3"/>
  <c r="X601" i="3" s="1"/>
  <c r="AN589" i="3"/>
  <c r="O589" i="3"/>
  <c r="X589" i="3" s="1"/>
  <c r="AN541" i="3"/>
  <c r="O541" i="3"/>
  <c r="X541" i="3" s="1"/>
  <c r="AN517" i="3"/>
  <c r="O517" i="3"/>
  <c r="X517" i="3" s="1"/>
  <c r="AN481" i="3"/>
  <c r="O481" i="3"/>
  <c r="X481" i="3" s="1"/>
  <c r="AN433" i="3"/>
  <c r="O433" i="3"/>
  <c r="X433" i="3" s="1"/>
  <c r="AN397" i="3"/>
  <c r="O397" i="3"/>
  <c r="X397" i="3" s="1"/>
  <c r="AN361" i="3"/>
  <c r="O361" i="3"/>
  <c r="X361" i="3" s="1"/>
  <c r="AN325" i="3"/>
  <c r="O325" i="3"/>
  <c r="X325" i="3" s="1"/>
  <c r="AN277" i="3"/>
  <c r="O277" i="3"/>
  <c r="X277" i="3" s="1"/>
  <c r="AN241" i="3"/>
  <c r="O241" i="3"/>
  <c r="X241" i="3" s="1"/>
  <c r="AN205" i="3"/>
  <c r="O205" i="3"/>
  <c r="X205" i="3" s="1"/>
  <c r="AN169" i="3"/>
  <c r="O169" i="3"/>
  <c r="X169" i="3" s="1"/>
  <c r="AN145" i="3"/>
  <c r="O145" i="3"/>
  <c r="X145" i="3" s="1"/>
  <c r="AN109" i="3"/>
  <c r="O109" i="3"/>
  <c r="X109" i="3" s="1"/>
  <c r="AN85" i="3"/>
  <c r="O85" i="3"/>
  <c r="X85" i="3" s="1"/>
  <c r="O982" i="3"/>
  <c r="X982" i="3" s="1"/>
  <c r="O958" i="3"/>
  <c r="X958" i="3" s="1"/>
  <c r="O934" i="3"/>
  <c r="X934" i="3" s="1"/>
  <c r="O910" i="3"/>
  <c r="X910" i="3" s="1"/>
  <c r="O886" i="3"/>
  <c r="X886" i="3" s="1"/>
  <c r="O862" i="3"/>
  <c r="X862" i="3" s="1"/>
  <c r="O838" i="3"/>
  <c r="X838" i="3" s="1"/>
  <c r="O814" i="3"/>
  <c r="X814" i="3" s="1"/>
  <c r="O790" i="3"/>
  <c r="X790" i="3" s="1"/>
  <c r="O766" i="3"/>
  <c r="X766" i="3" s="1"/>
  <c r="O742" i="3"/>
  <c r="X742" i="3" s="1"/>
  <c r="O718" i="3"/>
  <c r="X718" i="3" s="1"/>
  <c r="O694" i="3"/>
  <c r="X694" i="3" s="1"/>
  <c r="O670" i="3"/>
  <c r="X670" i="3" s="1"/>
  <c r="O646" i="3"/>
  <c r="X646" i="3" s="1"/>
  <c r="O622" i="3"/>
  <c r="X622" i="3" s="1"/>
  <c r="O598" i="3"/>
  <c r="X598" i="3" s="1"/>
  <c r="O574" i="3"/>
  <c r="X574" i="3" s="1"/>
  <c r="O550" i="3"/>
  <c r="X550" i="3" s="1"/>
  <c r="O526" i="3"/>
  <c r="X526" i="3" s="1"/>
  <c r="O502" i="3"/>
  <c r="X502" i="3" s="1"/>
  <c r="O478" i="3"/>
  <c r="X478" i="3" s="1"/>
  <c r="O454" i="3"/>
  <c r="X454" i="3" s="1"/>
  <c r="O430" i="3"/>
  <c r="X430" i="3" s="1"/>
  <c r="O406" i="3"/>
  <c r="X406" i="3" s="1"/>
  <c r="O382" i="3"/>
  <c r="X382" i="3" s="1"/>
  <c r="O358" i="3"/>
  <c r="X358" i="3" s="1"/>
  <c r="O334" i="3"/>
  <c r="X334" i="3" s="1"/>
  <c r="O310" i="3"/>
  <c r="X310" i="3" s="1"/>
  <c r="O286" i="3"/>
  <c r="X286" i="3" s="1"/>
  <c r="O262" i="3"/>
  <c r="X262" i="3" s="1"/>
  <c r="O238" i="3"/>
  <c r="X238" i="3" s="1"/>
  <c r="O214" i="3"/>
  <c r="X214" i="3" s="1"/>
  <c r="O190" i="3"/>
  <c r="X190" i="3" s="1"/>
  <c r="O166" i="3"/>
  <c r="X166" i="3" s="1"/>
  <c r="O142" i="3"/>
  <c r="X142" i="3" s="1"/>
  <c r="O118" i="3"/>
  <c r="X118" i="3" s="1"/>
  <c r="O94" i="3"/>
  <c r="X94" i="3" s="1"/>
  <c r="O70" i="3"/>
  <c r="X70" i="3" s="1"/>
  <c r="AN116" i="3"/>
  <c r="AM92" i="3"/>
  <c r="AM68" i="3"/>
  <c r="AM393" i="3"/>
  <c r="AM105" i="3"/>
  <c r="AI417" i="3"/>
  <c r="AI153" i="3"/>
  <c r="A4" i="3"/>
  <c r="AM3" i="3"/>
  <c r="AN3" i="3" s="1"/>
  <c r="B7" i="3"/>
  <c r="AM849" i="3"/>
  <c r="AI873" i="3"/>
  <c r="AI465" i="3"/>
  <c r="AM897" i="3"/>
  <c r="AI645" i="3"/>
  <c r="AM801" i="3"/>
  <c r="AM466" i="3"/>
  <c r="AI286" i="3"/>
  <c r="AM337" i="3"/>
  <c r="AM94" i="3"/>
  <c r="AI874" i="3"/>
  <c r="AI171" i="3"/>
  <c r="AM99" i="3"/>
  <c r="AM735" i="3"/>
  <c r="AM326" i="3"/>
  <c r="AI399" i="3"/>
  <c r="AM699" i="3"/>
  <c r="AM315" i="3"/>
  <c r="AI387" i="3"/>
  <c r="AI123" i="3"/>
  <c r="AM627" i="3"/>
  <c r="AM243" i="3"/>
  <c r="AI351" i="3"/>
  <c r="AI87" i="3"/>
  <c r="AM614" i="3"/>
  <c r="AI795" i="3"/>
  <c r="AI327" i="3"/>
  <c r="AM591" i="3"/>
  <c r="AM219" i="3"/>
  <c r="AI675" i="3"/>
  <c r="AI315" i="3"/>
  <c r="AI159" i="3"/>
  <c r="AM579" i="3"/>
  <c r="AM207" i="3"/>
  <c r="AM543" i="3"/>
  <c r="AM171" i="3"/>
  <c r="AI639" i="3"/>
  <c r="AI279" i="3"/>
  <c r="AM471" i="3"/>
  <c r="AI591" i="3"/>
  <c r="AI243" i="3"/>
  <c r="AM135" i="3"/>
  <c r="AI543" i="3"/>
  <c r="AI207" i="3"/>
  <c r="AM879" i="3"/>
  <c r="AM435" i="3"/>
  <c r="AI471" i="3"/>
  <c r="AI195" i="3"/>
  <c r="AM64" i="3"/>
  <c r="AN64" i="3" s="1"/>
  <c r="AM580" i="3"/>
  <c r="AM208" i="3"/>
  <c r="AI160" i="3"/>
  <c r="AM808" i="3"/>
  <c r="AI712" i="3"/>
  <c r="AM400" i="3"/>
  <c r="AI329" i="3"/>
  <c r="AM364" i="3"/>
  <c r="AI316" i="3"/>
  <c r="AI508" i="3"/>
  <c r="AM940" i="3"/>
  <c r="AM915" i="3"/>
  <c r="AI759" i="3"/>
  <c r="AI368" i="3"/>
  <c r="AM848" i="3"/>
  <c r="AI644" i="3"/>
  <c r="AM843" i="3"/>
  <c r="AM500" i="3"/>
  <c r="AM224" i="3"/>
  <c r="AI872" i="3"/>
  <c r="AM704" i="3"/>
  <c r="AM771" i="3"/>
  <c r="AM987" i="3"/>
  <c r="AI927" i="3"/>
  <c r="AM951" i="3"/>
  <c r="AM939" i="3"/>
  <c r="AI963" i="3"/>
  <c r="AI449" i="3"/>
  <c r="AM725" i="3"/>
  <c r="AM509" i="3"/>
  <c r="AM172" i="3"/>
  <c r="AI1000" i="3"/>
  <c r="AI436" i="3"/>
  <c r="AM508" i="3"/>
  <c r="AM316" i="3"/>
  <c r="AI77" i="3"/>
  <c r="AM700" i="3"/>
  <c r="AM869" i="3"/>
  <c r="AM485" i="3"/>
  <c r="AM305" i="3"/>
  <c r="AI592" i="3"/>
  <c r="AI388" i="3"/>
  <c r="AM665" i="3"/>
  <c r="AM245" i="3"/>
  <c r="AI196" i="3"/>
  <c r="AM664" i="3"/>
  <c r="AM244" i="3"/>
  <c r="AM101" i="3"/>
  <c r="AI544" i="3"/>
  <c r="AI727" i="3"/>
  <c r="AM844" i="3"/>
  <c r="AI796" i="3"/>
  <c r="AI352" i="3"/>
  <c r="AI173" i="3"/>
  <c r="AM425" i="3"/>
  <c r="AI509" i="3"/>
  <c r="AI151" i="3"/>
  <c r="AI961" i="3"/>
  <c r="AM103" i="3"/>
  <c r="AM655" i="3"/>
  <c r="AM499" i="3"/>
  <c r="AM331" i="3"/>
  <c r="AM223" i="3"/>
  <c r="AI691" i="3"/>
  <c r="AI235" i="3"/>
  <c r="AI103" i="3"/>
  <c r="AM931" i="3"/>
  <c r="AI919" i="3"/>
  <c r="AM799" i="3"/>
  <c r="AI499" i="3"/>
  <c r="AI367" i="3"/>
  <c r="AM607" i="3"/>
  <c r="AI871" i="3"/>
  <c r="AI67" i="3"/>
  <c r="AM895" i="3"/>
  <c r="AM451" i="3"/>
  <c r="AI823" i="3"/>
  <c r="AI643" i="3"/>
  <c r="AI187" i="3"/>
  <c r="AM283" i="3"/>
  <c r="AI463" i="3"/>
  <c r="AM271" i="3"/>
  <c r="AI595" i="3"/>
  <c r="AM703" i="3"/>
  <c r="AM547" i="3"/>
  <c r="AM163" i="3"/>
  <c r="AI775" i="3"/>
  <c r="AM979" i="3"/>
  <c r="AM847" i="3"/>
  <c r="AM391" i="3"/>
  <c r="AI739" i="3"/>
  <c r="AI547" i="3"/>
  <c r="AI415" i="3"/>
  <c r="AM910" i="3"/>
  <c r="AM730" i="3"/>
  <c r="AM1000" i="3"/>
  <c r="AM203" i="3"/>
  <c r="AM418" i="3"/>
  <c r="AI844" i="3"/>
  <c r="AI214" i="3"/>
  <c r="AI466" i="3"/>
  <c r="AI82" i="3"/>
  <c r="AI967" i="3"/>
  <c r="AI334" i="3"/>
  <c r="AM613" i="3"/>
  <c r="AM481" i="3"/>
  <c r="AI469" i="3"/>
  <c r="AM973" i="3"/>
  <c r="AI877" i="3"/>
  <c r="AI745" i="3"/>
  <c r="AI217" i="3"/>
  <c r="AI613" i="3"/>
  <c r="AI97" i="3"/>
  <c r="AM673" i="3"/>
  <c r="AI701" i="3"/>
  <c r="AM913" i="3"/>
  <c r="AI409" i="3"/>
  <c r="AI817" i="3"/>
  <c r="AI289" i="3"/>
  <c r="AI169" i="3"/>
  <c r="AM169" i="3"/>
  <c r="AI541" i="3"/>
  <c r="AM901" i="3"/>
  <c r="AM845" i="3"/>
  <c r="AM793" i="3"/>
  <c r="AM721" i="3"/>
  <c r="AM601" i="3"/>
  <c r="AM529" i="3"/>
  <c r="AM469" i="3"/>
  <c r="AM217" i="3"/>
  <c r="AM97" i="3"/>
  <c r="AI946" i="3"/>
  <c r="AI802" i="3"/>
  <c r="AI737" i="3"/>
  <c r="AI670" i="3"/>
  <c r="AI529" i="3"/>
  <c r="AI397" i="3"/>
  <c r="AI337" i="3"/>
  <c r="AI85" i="3"/>
  <c r="AM541" i="3"/>
  <c r="AM661" i="3"/>
  <c r="AI349" i="3"/>
  <c r="AI517" i="3"/>
  <c r="AI277" i="3"/>
  <c r="AI157" i="3"/>
  <c r="AM778" i="3"/>
  <c r="AM706" i="3"/>
  <c r="AM589" i="3"/>
  <c r="AM457" i="3"/>
  <c r="AM394" i="3"/>
  <c r="AM253" i="3"/>
  <c r="AM157" i="3"/>
  <c r="AM85" i="3"/>
  <c r="AI649" i="3"/>
  <c r="AI457" i="3"/>
  <c r="AI265" i="3"/>
  <c r="AI601" i="3"/>
  <c r="AM709" i="3"/>
  <c r="AM265" i="3"/>
  <c r="AI205" i="3"/>
  <c r="AM889" i="3"/>
  <c r="AM841" i="3"/>
  <c r="AM649" i="3"/>
  <c r="AM205" i="3"/>
  <c r="AM145" i="3"/>
  <c r="AM73" i="3"/>
  <c r="AN73" i="3" s="1"/>
  <c r="AI997" i="3"/>
  <c r="AI925" i="3"/>
  <c r="AI865" i="3"/>
  <c r="AI793" i="3"/>
  <c r="AI721" i="3"/>
  <c r="AI646" i="3"/>
  <c r="AI589" i="3"/>
  <c r="AI385" i="3"/>
  <c r="AI262" i="3"/>
  <c r="AI73" i="3"/>
  <c r="AM397" i="3"/>
  <c r="AI733" i="3"/>
  <c r="AM937" i="3"/>
  <c r="AM829" i="3"/>
  <c r="AM769" i="3"/>
  <c r="AM646" i="3"/>
  <c r="AM505" i="3"/>
  <c r="AM445" i="3"/>
  <c r="AM313" i="3"/>
  <c r="AM70" i="3"/>
  <c r="AN70" i="3" s="1"/>
  <c r="AI994" i="3"/>
  <c r="AI922" i="3"/>
  <c r="AI853" i="3"/>
  <c r="AI781" i="3"/>
  <c r="AI581" i="3"/>
  <c r="AI505" i="3"/>
  <c r="AI445" i="3"/>
  <c r="AI373" i="3"/>
  <c r="AI325" i="3"/>
  <c r="AI253" i="3"/>
  <c r="AI193" i="3"/>
  <c r="AI145" i="3"/>
  <c r="AM961" i="3"/>
  <c r="AM949" i="3"/>
  <c r="AM781" i="3"/>
  <c r="AM517" i="3"/>
  <c r="AM325" i="3"/>
  <c r="AI937" i="3"/>
  <c r="AI661" i="3"/>
  <c r="AM934" i="3"/>
  <c r="AM877" i="3"/>
  <c r="AM826" i="3"/>
  <c r="AM757" i="3"/>
  <c r="AM701" i="3"/>
  <c r="AM637" i="3"/>
  <c r="AM577" i="3"/>
  <c r="AM442" i="3"/>
  <c r="AM385" i="3"/>
  <c r="AM310" i="3"/>
  <c r="AM202" i="3"/>
  <c r="AM133" i="3"/>
  <c r="AI985" i="3"/>
  <c r="AI778" i="3"/>
  <c r="AI709" i="3"/>
  <c r="AI577" i="3"/>
  <c r="AI190" i="3"/>
  <c r="AI133" i="3"/>
  <c r="AI61" i="3"/>
  <c r="AI673" i="3"/>
  <c r="AM373" i="3"/>
  <c r="AI949" i="3"/>
  <c r="AM997" i="3"/>
  <c r="AM565" i="3"/>
  <c r="AM61" i="3"/>
  <c r="AN61" i="3" s="1"/>
  <c r="AI913" i="3"/>
  <c r="AI493" i="3"/>
  <c r="AI241" i="3"/>
  <c r="AM929" i="3"/>
  <c r="AM865" i="3"/>
  <c r="AM745" i="3"/>
  <c r="AM625" i="3"/>
  <c r="AM553" i="3"/>
  <c r="AM493" i="3"/>
  <c r="AM433" i="3"/>
  <c r="AM301" i="3"/>
  <c r="AM229" i="3"/>
  <c r="AM181" i="3"/>
  <c r="AM109" i="3"/>
  <c r="AI970" i="3"/>
  <c r="AI901" i="3"/>
  <c r="AI829" i="3"/>
  <c r="AI769" i="3"/>
  <c r="AI697" i="3"/>
  <c r="AI553" i="3"/>
  <c r="AI490" i="3"/>
  <c r="AI421" i="3"/>
  <c r="AI361" i="3"/>
  <c r="AI313" i="3"/>
  <c r="AI238" i="3"/>
  <c r="AI181" i="3"/>
  <c r="AI121" i="3"/>
  <c r="AM277" i="3"/>
  <c r="AM817" i="3"/>
  <c r="AM193" i="3"/>
  <c r="AM985" i="3"/>
  <c r="AM925" i="3"/>
  <c r="AM853" i="3"/>
  <c r="AM805" i="3"/>
  <c r="AM697" i="3"/>
  <c r="AM622" i="3"/>
  <c r="AM490" i="3"/>
  <c r="AM361" i="3"/>
  <c r="AM289" i="3"/>
  <c r="AM178" i="3"/>
  <c r="AI898" i="3"/>
  <c r="AI826" i="3"/>
  <c r="AI637" i="3"/>
  <c r="AI481" i="3"/>
  <c r="AI358" i="3"/>
  <c r="AI310" i="3"/>
  <c r="AI109" i="3"/>
  <c r="AM409" i="3"/>
  <c r="AI805" i="3"/>
  <c r="AM754" i="3"/>
  <c r="AM241" i="3"/>
  <c r="AM121" i="3"/>
  <c r="AI973" i="3"/>
  <c r="AI841" i="3"/>
  <c r="AI565" i="3"/>
  <c r="AI433" i="3"/>
  <c r="AM802" i="3"/>
  <c r="AM733" i="3"/>
  <c r="AM685" i="3"/>
  <c r="AM545" i="3"/>
  <c r="AM421" i="3"/>
  <c r="AM349" i="3"/>
  <c r="AM286" i="3"/>
  <c r="AI889" i="3"/>
  <c r="AI757" i="3"/>
  <c r="AI685" i="3"/>
  <c r="AI625" i="3"/>
  <c r="AI301" i="3"/>
  <c r="AI229" i="3"/>
  <c r="AM846" i="3"/>
  <c r="AM999" i="3"/>
  <c r="AM807" i="3"/>
  <c r="AM772" i="3"/>
  <c r="AM663" i="3"/>
  <c r="AM544" i="3"/>
  <c r="AM507" i="3"/>
  <c r="AM472" i="3"/>
  <c r="AM436" i="3"/>
  <c r="AM399" i="3"/>
  <c r="AM363" i="3"/>
  <c r="AM136" i="3"/>
  <c r="AM100" i="3"/>
  <c r="AM63" i="3"/>
  <c r="AN63" i="3" s="1"/>
  <c r="AI964" i="3"/>
  <c r="AI880" i="3"/>
  <c r="AI843" i="3"/>
  <c r="AI760" i="3"/>
  <c r="AI711" i="3"/>
  <c r="AI640" i="3"/>
  <c r="AI507" i="3"/>
  <c r="AI435" i="3"/>
  <c r="AI280" i="3"/>
  <c r="AI124" i="3"/>
  <c r="AI832" i="3"/>
  <c r="AM903" i="3"/>
  <c r="AM867" i="3"/>
  <c r="AM760" i="3"/>
  <c r="AM724" i="3"/>
  <c r="AM652" i="3"/>
  <c r="AM615" i="3"/>
  <c r="AM532" i="3"/>
  <c r="AM351" i="3"/>
  <c r="AM279" i="3"/>
  <c r="AM124" i="3"/>
  <c r="AI952" i="3"/>
  <c r="AI916" i="3"/>
  <c r="AI700" i="3"/>
  <c r="AI663" i="3"/>
  <c r="AI628" i="3"/>
  <c r="AI496" i="3"/>
  <c r="AI423" i="3"/>
  <c r="AI268" i="3"/>
  <c r="AI232" i="3"/>
  <c r="AI112" i="3"/>
  <c r="AI76" i="3"/>
  <c r="AM868" i="3"/>
  <c r="AM280" i="3"/>
  <c r="AM832" i="3"/>
  <c r="AM759" i="3"/>
  <c r="AM723" i="3"/>
  <c r="AM688" i="3"/>
  <c r="AM651" i="3"/>
  <c r="AM568" i="3"/>
  <c r="AM531" i="3"/>
  <c r="AM496" i="3"/>
  <c r="AM460" i="3"/>
  <c r="AM424" i="3"/>
  <c r="AM232" i="3"/>
  <c r="AM123" i="3"/>
  <c r="AM88" i="3"/>
  <c r="AI988" i="3"/>
  <c r="AI951" i="3"/>
  <c r="AI915" i="3"/>
  <c r="AI784" i="3"/>
  <c r="AI699" i="3"/>
  <c r="AI627" i="3"/>
  <c r="AI532" i="3"/>
  <c r="AI495" i="3"/>
  <c r="AI460" i="3"/>
  <c r="AI376" i="3"/>
  <c r="AI340" i="3"/>
  <c r="AI267" i="3"/>
  <c r="AI231" i="3"/>
  <c r="AI111" i="3"/>
  <c r="AI75" i="3"/>
  <c r="AM975" i="3"/>
  <c r="AM856" i="3"/>
  <c r="AM831" i="3"/>
  <c r="AM796" i="3"/>
  <c r="AM687" i="3"/>
  <c r="AM567" i="3"/>
  <c r="AM495" i="3"/>
  <c r="AM459" i="3"/>
  <c r="AM423" i="3"/>
  <c r="AM388" i="3"/>
  <c r="AM340" i="3"/>
  <c r="AM231" i="3"/>
  <c r="AM87" i="3"/>
  <c r="AI987" i="3"/>
  <c r="AI783" i="3"/>
  <c r="AI652" i="3"/>
  <c r="AI579" i="3"/>
  <c r="AI531" i="3"/>
  <c r="AI459" i="3"/>
  <c r="AI375" i="3"/>
  <c r="AI339" i="3"/>
  <c r="AI304" i="3"/>
  <c r="AM904" i="3"/>
  <c r="AM855" i="3"/>
  <c r="AM795" i="3"/>
  <c r="AM712" i="3"/>
  <c r="AM520" i="3"/>
  <c r="AM387" i="3"/>
  <c r="AM339" i="3"/>
  <c r="AM304" i="3"/>
  <c r="AM268" i="3"/>
  <c r="AM196" i="3"/>
  <c r="AM160" i="3"/>
  <c r="AM112" i="3"/>
  <c r="AI904" i="3"/>
  <c r="AI868" i="3"/>
  <c r="AI820" i="3"/>
  <c r="AI736" i="3"/>
  <c r="AI651" i="3"/>
  <c r="AI616" i="3"/>
  <c r="AI303" i="3"/>
  <c r="AI220" i="3"/>
  <c r="AI184" i="3"/>
  <c r="AI148" i="3"/>
  <c r="AM964" i="3"/>
  <c r="AM928" i="3"/>
  <c r="AM892" i="3"/>
  <c r="AM748" i="3"/>
  <c r="AM711" i="3"/>
  <c r="AM676" i="3"/>
  <c r="AM640" i="3"/>
  <c r="AM604" i="3"/>
  <c r="AM556" i="3"/>
  <c r="AM519" i="3"/>
  <c r="AM303" i="3"/>
  <c r="AM267" i="3"/>
  <c r="AM195" i="3"/>
  <c r="AM159" i="3"/>
  <c r="AM111" i="3"/>
  <c r="AM76" i="3"/>
  <c r="AN76" i="3" s="1"/>
  <c r="AI976" i="3"/>
  <c r="AI940" i="3"/>
  <c r="AI903" i="3"/>
  <c r="AI867" i="3"/>
  <c r="AI819" i="3"/>
  <c r="AI688" i="3"/>
  <c r="AI615" i="3"/>
  <c r="AI568" i="3"/>
  <c r="AI520" i="3"/>
  <c r="AI484" i="3"/>
  <c r="AI412" i="3"/>
  <c r="AI256" i="3"/>
  <c r="AI219" i="3"/>
  <c r="AI183" i="3"/>
  <c r="AI147" i="3"/>
  <c r="AI100" i="3"/>
  <c r="AI64" i="3"/>
  <c r="AM616" i="3"/>
  <c r="AI424" i="3"/>
  <c r="AM963" i="3"/>
  <c r="AM927" i="3"/>
  <c r="AM891" i="3"/>
  <c r="AM820" i="3"/>
  <c r="AM784" i="3"/>
  <c r="AM747" i="3"/>
  <c r="AM675" i="3"/>
  <c r="AM639" i="3"/>
  <c r="AM603" i="3"/>
  <c r="AM555" i="3"/>
  <c r="AM448" i="3"/>
  <c r="AM412" i="3"/>
  <c r="AM376" i="3"/>
  <c r="AM75" i="3"/>
  <c r="AN75" i="3" s="1"/>
  <c r="AI975" i="3"/>
  <c r="AI939" i="3"/>
  <c r="AI687" i="3"/>
  <c r="AI519" i="3"/>
  <c r="AI483" i="3"/>
  <c r="AI448" i="3"/>
  <c r="AI411" i="3"/>
  <c r="AI330" i="3"/>
  <c r="AI292" i="3"/>
  <c r="AI255" i="3"/>
  <c r="AI99" i="3"/>
  <c r="AI63" i="3"/>
  <c r="AM819" i="3"/>
  <c r="AM783" i="3"/>
  <c r="AM510" i="3"/>
  <c r="AM484" i="3"/>
  <c r="AM447" i="3"/>
  <c r="AM411" i="3"/>
  <c r="AM375" i="3"/>
  <c r="AM328" i="3"/>
  <c r="AM292" i="3"/>
  <c r="AM256" i="3"/>
  <c r="AM184" i="3"/>
  <c r="AM148" i="3"/>
  <c r="AI855" i="3"/>
  <c r="AI808" i="3"/>
  <c r="AI772" i="3"/>
  <c r="AI724" i="3"/>
  <c r="AI604" i="3"/>
  <c r="AI556" i="3"/>
  <c r="AI447" i="3"/>
  <c r="AI364" i="3"/>
  <c r="AI291" i="3"/>
  <c r="AI136" i="3"/>
  <c r="AM352" i="3"/>
  <c r="AI664" i="3"/>
  <c r="AM952" i="3"/>
  <c r="AM916" i="3"/>
  <c r="AM880" i="3"/>
  <c r="AM736" i="3"/>
  <c r="AM628" i="3"/>
  <c r="AM592" i="3"/>
  <c r="AM483" i="3"/>
  <c r="AM327" i="3"/>
  <c r="AM291" i="3"/>
  <c r="AM255" i="3"/>
  <c r="AM220" i="3"/>
  <c r="AM183" i="3"/>
  <c r="AM147" i="3"/>
  <c r="AI928" i="3"/>
  <c r="AI891" i="3"/>
  <c r="AI807" i="3"/>
  <c r="AI771" i="3"/>
  <c r="AI676" i="3"/>
  <c r="AI603" i="3"/>
  <c r="AI555" i="3"/>
  <c r="AI472" i="3"/>
  <c r="AI400" i="3"/>
  <c r="AI363" i="3"/>
  <c r="AI328" i="3"/>
  <c r="AI244" i="3"/>
  <c r="AI208" i="3"/>
  <c r="AI172" i="3"/>
  <c r="AI135" i="3"/>
  <c r="AI88" i="3"/>
  <c r="AI917" i="3"/>
  <c r="AI809" i="3"/>
  <c r="AI978" i="3"/>
  <c r="AM953" i="3"/>
  <c r="AM809" i="3"/>
  <c r="AM785" i="3"/>
  <c r="AM629" i="3"/>
  <c r="AM605" i="3"/>
  <c r="AM365" i="3"/>
  <c r="AM186" i="3"/>
  <c r="AM161" i="3"/>
  <c r="AM125" i="3"/>
  <c r="AM65" i="3"/>
  <c r="AN65" i="3" s="1"/>
  <c r="AI473" i="3"/>
  <c r="AI293" i="3"/>
  <c r="AI233" i="3"/>
  <c r="AM989" i="3"/>
  <c r="AM569" i="3"/>
  <c r="AM449" i="3"/>
  <c r="AM329" i="3"/>
  <c r="AM210" i="3"/>
  <c r="AM185" i="3"/>
  <c r="AI833" i="3"/>
  <c r="AI773" i="3"/>
  <c r="AI665" i="3"/>
  <c r="AI641" i="3"/>
  <c r="AI605" i="3"/>
  <c r="AI569" i="3"/>
  <c r="AI534" i="3"/>
  <c r="AI413" i="3"/>
  <c r="AI378" i="3"/>
  <c r="AI353" i="3"/>
  <c r="AI197" i="3"/>
  <c r="AI137" i="3"/>
  <c r="AM749" i="3"/>
  <c r="AM689" i="3"/>
  <c r="AM533" i="3"/>
  <c r="AM473" i="3"/>
  <c r="AM269" i="3"/>
  <c r="AM233" i="3"/>
  <c r="AM209" i="3"/>
  <c r="AI941" i="3"/>
  <c r="AI533" i="3"/>
  <c r="AI377" i="3"/>
  <c r="AI257" i="3"/>
  <c r="AI101" i="3"/>
  <c r="AM918" i="3"/>
  <c r="AM893" i="3"/>
  <c r="AM857" i="3"/>
  <c r="AM833" i="3"/>
  <c r="AM713" i="3"/>
  <c r="AM653" i="3"/>
  <c r="AM390" i="3"/>
  <c r="AM293" i="3"/>
  <c r="AM89" i="3"/>
  <c r="AI725" i="3"/>
  <c r="AI690" i="3"/>
  <c r="AI497" i="3"/>
  <c r="AI437" i="3"/>
  <c r="AI317" i="3"/>
  <c r="AI161" i="3"/>
  <c r="AM942" i="3"/>
  <c r="AM917" i="3"/>
  <c r="AM594" i="3"/>
  <c r="AM413" i="3"/>
  <c r="AM389" i="3"/>
  <c r="AM353" i="3"/>
  <c r="AM149" i="3"/>
  <c r="AM113" i="3"/>
  <c r="AI797" i="3"/>
  <c r="AI689" i="3"/>
  <c r="AI557" i="3"/>
  <c r="AI221" i="3"/>
  <c r="AI65" i="3"/>
  <c r="AM977" i="3"/>
  <c r="AM941" i="3"/>
  <c r="AM773" i="3"/>
  <c r="AM618" i="3"/>
  <c r="AM593" i="3"/>
  <c r="AM557" i="3"/>
  <c r="AM497" i="3"/>
  <c r="AI965" i="3"/>
  <c r="AI653" i="3"/>
  <c r="AI629" i="3"/>
  <c r="AI401" i="3"/>
  <c r="AI341" i="3"/>
  <c r="AI281" i="3"/>
  <c r="AI125" i="3"/>
  <c r="AM737" i="3"/>
  <c r="AM677" i="3"/>
  <c r="AM617" i="3"/>
  <c r="AM521" i="3"/>
  <c r="AM438" i="3"/>
  <c r="AM317" i="3"/>
  <c r="AM257" i="3"/>
  <c r="AM173" i="3"/>
  <c r="AI822" i="3"/>
  <c r="AI713" i="3"/>
  <c r="AI593" i="3"/>
  <c r="AI521" i="3"/>
  <c r="AI245" i="3"/>
  <c r="AI89" i="3"/>
  <c r="AM881" i="3"/>
  <c r="AM798" i="3"/>
  <c r="AM462" i="3"/>
  <c r="AM437" i="3"/>
  <c r="AM77" i="3"/>
  <c r="AI989" i="3"/>
  <c r="AI857" i="3"/>
  <c r="AI821" i="3"/>
  <c r="AI461" i="3"/>
  <c r="AI425" i="3"/>
  <c r="AI185" i="3"/>
  <c r="AM965" i="3"/>
  <c r="AM821" i="3"/>
  <c r="AM797" i="3"/>
  <c r="AM641" i="3"/>
  <c r="AM461" i="3"/>
  <c r="AM401" i="3"/>
  <c r="AM377" i="3"/>
  <c r="AM341" i="3"/>
  <c r="AM197" i="3"/>
  <c r="AM137" i="3"/>
  <c r="AI749" i="3"/>
  <c r="AI677" i="3"/>
  <c r="AI485" i="3"/>
  <c r="AI365" i="3"/>
  <c r="AI305" i="3"/>
  <c r="AM905" i="3"/>
  <c r="AM761" i="3"/>
  <c r="AM581" i="3"/>
  <c r="AM281" i="3"/>
  <c r="AM221" i="3"/>
  <c r="AI953" i="3"/>
  <c r="AI881" i="3"/>
  <c r="AI617" i="3"/>
  <c r="AI545" i="3"/>
  <c r="AI389" i="3"/>
  <c r="AI269" i="3"/>
  <c r="AI209" i="3"/>
  <c r="AI149" i="3"/>
  <c r="AI113" i="3"/>
  <c r="AM894" i="3"/>
  <c r="AM666" i="3"/>
  <c r="AM642" i="3"/>
  <c r="AM486" i="3"/>
  <c r="AM258" i="3"/>
  <c r="AM162" i="3"/>
  <c r="AI714" i="3"/>
  <c r="AI642" i="3"/>
  <c r="AI558" i="3"/>
  <c r="AI354" i="3"/>
  <c r="AI198" i="3"/>
  <c r="AI174" i="3"/>
  <c r="AI150" i="3"/>
  <c r="AM966" i="3"/>
  <c r="AM714" i="3"/>
  <c r="AM534" i="3"/>
  <c r="AM330" i="3"/>
  <c r="AM306" i="3"/>
  <c r="AM282" i="3"/>
  <c r="AI846" i="3"/>
  <c r="AI738" i="3"/>
  <c r="AI426" i="3"/>
  <c r="AI402" i="3"/>
  <c r="AI246" i="3"/>
  <c r="AI222" i="3"/>
  <c r="AM738" i="3"/>
  <c r="AM690" i="3"/>
  <c r="AM558" i="3"/>
  <c r="AM354" i="3"/>
  <c r="AM78" i="3"/>
  <c r="AI582" i="3"/>
  <c r="AI474" i="3"/>
  <c r="AI270" i="3"/>
  <c r="AI90" i="3"/>
  <c r="AI66" i="3"/>
  <c r="AM810" i="3"/>
  <c r="AM762" i="3"/>
  <c r="AM402" i="3"/>
  <c r="AM126" i="3"/>
  <c r="AM102" i="3"/>
  <c r="AI894" i="3"/>
  <c r="AI870" i="3"/>
  <c r="AI786" i="3"/>
  <c r="AI762" i="3"/>
  <c r="AI654" i="3"/>
  <c r="AI606" i="3"/>
  <c r="AI498" i="3"/>
  <c r="AI450" i="3"/>
  <c r="AI294" i="3"/>
  <c r="AI114" i="3"/>
  <c r="AM990" i="3"/>
  <c r="AM858" i="3"/>
  <c r="AM988" i="3"/>
  <c r="AM834" i="3"/>
  <c r="AM786" i="3"/>
  <c r="AM582" i="3"/>
  <c r="AM426" i="3"/>
  <c r="AM378" i="3"/>
  <c r="AI942" i="3"/>
  <c r="AI918" i="3"/>
  <c r="AI892" i="3"/>
  <c r="AI869" i="3"/>
  <c r="AI810" i="3"/>
  <c r="AI785" i="3"/>
  <c r="AI761" i="3"/>
  <c r="AI735" i="3"/>
  <c r="AI678" i="3"/>
  <c r="AI580" i="3"/>
  <c r="AI522" i="3"/>
  <c r="AI318" i="3"/>
  <c r="AM906" i="3"/>
  <c r="AM882" i="3"/>
  <c r="AM630" i="3"/>
  <c r="AM474" i="3"/>
  <c r="AM450" i="3"/>
  <c r="AM246" i="3"/>
  <c r="AM174" i="3"/>
  <c r="AM150" i="3"/>
  <c r="AI966" i="3"/>
  <c r="AI834" i="3"/>
  <c r="AI702" i="3"/>
  <c r="AI630" i="3"/>
  <c r="AI342" i="3"/>
  <c r="AI162" i="3"/>
  <c r="AI138" i="3"/>
  <c r="AM954" i="3"/>
  <c r="AM930" i="3"/>
  <c r="AM654" i="3"/>
  <c r="AM606" i="3"/>
  <c r="AM522" i="3"/>
  <c r="AM498" i="3"/>
  <c r="AM294" i="3"/>
  <c r="AM222" i="3"/>
  <c r="AM198" i="3"/>
  <c r="AI990" i="3"/>
  <c r="AI546" i="3"/>
  <c r="AI390" i="3"/>
  <c r="AI366" i="3"/>
  <c r="AM678" i="3"/>
  <c r="AM342" i="3"/>
  <c r="AM318" i="3"/>
  <c r="AM270" i="3"/>
  <c r="AI882" i="3"/>
  <c r="AI726" i="3"/>
  <c r="AI570" i="3"/>
  <c r="AI210" i="3"/>
  <c r="AI186" i="3"/>
  <c r="AM978" i="3"/>
  <c r="AM726" i="3"/>
  <c r="AM114" i="3"/>
  <c r="AM66" i="3"/>
  <c r="AN66" i="3" s="1"/>
  <c r="AI858" i="3"/>
  <c r="AI750" i="3"/>
  <c r="AI438" i="3"/>
  <c r="AI414" i="3"/>
  <c r="AI258" i="3"/>
  <c r="AI234" i="3"/>
  <c r="AI78" i="3"/>
  <c r="AM702" i="3"/>
  <c r="AM570" i="3"/>
  <c r="AM366" i="3"/>
  <c r="AM90" i="3"/>
  <c r="AI930" i="3"/>
  <c r="AI906" i="3"/>
  <c r="AI594" i="3"/>
  <c r="AI510" i="3"/>
  <c r="AI486" i="3"/>
  <c r="AI282" i="3"/>
  <c r="AI102" i="3"/>
  <c r="AM546" i="3"/>
  <c r="AM750" i="3"/>
  <c r="AM976" i="3"/>
  <c r="AM870" i="3"/>
  <c r="AM822" i="3"/>
  <c r="AM774" i="3"/>
  <c r="AM414" i="3"/>
  <c r="AM234" i="3"/>
  <c r="AM138" i="3"/>
  <c r="AI954" i="3"/>
  <c r="AI929" i="3"/>
  <c r="AI905" i="3"/>
  <c r="AI856" i="3"/>
  <c r="AI798" i="3"/>
  <c r="AI774" i="3"/>
  <c r="AI748" i="3"/>
  <c r="AI723" i="3"/>
  <c r="AI666" i="3"/>
  <c r="AI618" i="3"/>
  <c r="AI567" i="3"/>
  <c r="AI462" i="3"/>
  <c r="AI306" i="3"/>
  <c r="AI126" i="3"/>
  <c r="AM886" i="3"/>
  <c r="AM862" i="3"/>
  <c r="AM598" i="3"/>
  <c r="AM574" i="3"/>
  <c r="AM551" i="3"/>
  <c r="AM262" i="3"/>
  <c r="AM239" i="3"/>
  <c r="AI850" i="3"/>
  <c r="AI754" i="3"/>
  <c r="AI730" i="3"/>
  <c r="AI622" i="3"/>
  <c r="AI598" i="3"/>
  <c r="AI442" i="3"/>
  <c r="AI418" i="3"/>
  <c r="AI166" i="3"/>
  <c r="AM994" i="3"/>
  <c r="AM682" i="3"/>
  <c r="AM550" i="3"/>
  <c r="AM370" i="3"/>
  <c r="AM346" i="3"/>
  <c r="AM238" i="3"/>
  <c r="AM154" i="3"/>
  <c r="AI706" i="3"/>
  <c r="AI574" i="3"/>
  <c r="AI550" i="3"/>
  <c r="AM970" i="3"/>
  <c r="AM947" i="3"/>
  <c r="AM658" i="3"/>
  <c r="AM526" i="3"/>
  <c r="AM502" i="3"/>
  <c r="AM130" i="3"/>
  <c r="AM106" i="3"/>
  <c r="AI682" i="3"/>
  <c r="AI526" i="3"/>
  <c r="AI502" i="3"/>
  <c r="AI394" i="3"/>
  <c r="AI370" i="3"/>
  <c r="AI142" i="3"/>
  <c r="AI118" i="3"/>
  <c r="AM946" i="3"/>
  <c r="AM838" i="3"/>
  <c r="AM814" i="3"/>
  <c r="AM634" i="3"/>
  <c r="AI658" i="3"/>
  <c r="AI478" i="3"/>
  <c r="AI94" i="3"/>
  <c r="AI70" i="3"/>
  <c r="AM922" i="3"/>
  <c r="AM898" i="3"/>
  <c r="AM611" i="3"/>
  <c r="AM478" i="3"/>
  <c r="AM454" i="3"/>
  <c r="AM322" i="3"/>
  <c r="AM298" i="3"/>
  <c r="AM214" i="3"/>
  <c r="AM82" i="3"/>
  <c r="AN82" i="3" s="1"/>
  <c r="AI982" i="3"/>
  <c r="AI958" i="3"/>
  <c r="AI934" i="3"/>
  <c r="AI886" i="3"/>
  <c r="AI346" i="3"/>
  <c r="AI322" i="3"/>
  <c r="AI298" i="3"/>
  <c r="AI274" i="3"/>
  <c r="AI250" i="3"/>
  <c r="AM790" i="3"/>
  <c r="AM766" i="3"/>
  <c r="AM742" i="3"/>
  <c r="AM718" i="3"/>
  <c r="AM610" i="3"/>
  <c r="AM430" i="3"/>
  <c r="AM406" i="3"/>
  <c r="AM274" i="3"/>
  <c r="AM190" i="3"/>
  <c r="AM166" i="3"/>
  <c r="AI910" i="3"/>
  <c r="AI838" i="3"/>
  <c r="AI814" i="3"/>
  <c r="AI790" i="3"/>
  <c r="AI742" i="3"/>
  <c r="AI454" i="3"/>
  <c r="AI226" i="3"/>
  <c r="AI202" i="3"/>
  <c r="AM874" i="3"/>
  <c r="AM850" i="3"/>
  <c r="AM586" i="3"/>
  <c r="AM562" i="3"/>
  <c r="AM250" i="3"/>
  <c r="AI862" i="3"/>
  <c r="AI766" i="3"/>
  <c r="AI634" i="3"/>
  <c r="AI610" i="3"/>
  <c r="AI430" i="3"/>
  <c r="AI178" i="3"/>
  <c r="AI154" i="3"/>
  <c r="AI443" i="3"/>
  <c r="AM982" i="3"/>
  <c r="AM694" i="3"/>
  <c r="AM671" i="3"/>
  <c r="AM382" i="3"/>
  <c r="AM358" i="3"/>
  <c r="AM335" i="3"/>
  <c r="AM226" i="3"/>
  <c r="AM143" i="3"/>
  <c r="AI718" i="3"/>
  <c r="AI694" i="3"/>
  <c r="AI586" i="3"/>
  <c r="AI562" i="3"/>
  <c r="AM958" i="3"/>
  <c r="AM670" i="3"/>
  <c r="AM538" i="3"/>
  <c r="AM514" i="3"/>
  <c r="AM334" i="3"/>
  <c r="AM142" i="3"/>
  <c r="AM118" i="3"/>
  <c r="AI671" i="3"/>
  <c r="AI538" i="3"/>
  <c r="AI514" i="3"/>
  <c r="AI406" i="3"/>
  <c r="AI382" i="3"/>
  <c r="AI130" i="3"/>
  <c r="AI106" i="3"/>
  <c r="AM491" i="3"/>
  <c r="AM431" i="3"/>
  <c r="AM275" i="3"/>
  <c r="AM83" i="3"/>
  <c r="AI839" i="3"/>
  <c r="AI731" i="3"/>
  <c r="AI587" i="3"/>
  <c r="AI479" i="3"/>
  <c r="AI335" i="3"/>
  <c r="AI143" i="3"/>
  <c r="AM731" i="3"/>
  <c r="AM527" i="3"/>
  <c r="AM371" i="3"/>
  <c r="AI947" i="3"/>
  <c r="AI815" i="3"/>
  <c r="AI311" i="3"/>
  <c r="AI203" i="3"/>
  <c r="AM815" i="3"/>
  <c r="AM707" i="3"/>
  <c r="AM587" i="3"/>
  <c r="AM467" i="3"/>
  <c r="AM407" i="3"/>
  <c r="AM311" i="3"/>
  <c r="AM623" i="3"/>
  <c r="AM503" i="3"/>
  <c r="AM347" i="3"/>
  <c r="AM215" i="3"/>
  <c r="AI875" i="3"/>
  <c r="AI623" i="3"/>
  <c r="AI455" i="3"/>
  <c r="AI371" i="3"/>
  <c r="AI263" i="3"/>
  <c r="AI155" i="3"/>
  <c r="AM959" i="3"/>
  <c r="AM875" i="3"/>
  <c r="AM287" i="3"/>
  <c r="AM155" i="3"/>
  <c r="AI767" i="3"/>
  <c r="AI743" i="3"/>
  <c r="AI599" i="3"/>
  <c r="AI515" i="3"/>
  <c r="AI239" i="3"/>
  <c r="AM443" i="3"/>
  <c r="AM227" i="3"/>
  <c r="AM191" i="3"/>
  <c r="AI983" i="3"/>
  <c r="AI659" i="3"/>
  <c r="AM743" i="3"/>
  <c r="AM659" i="3"/>
  <c r="AM539" i="3"/>
  <c r="AM383" i="3"/>
  <c r="AM131" i="3"/>
  <c r="AI959" i="3"/>
  <c r="AI215" i="3"/>
  <c r="AM599" i="3"/>
  <c r="AM479" i="3"/>
  <c r="AM419" i="3"/>
  <c r="AM323" i="3"/>
  <c r="AI551" i="3"/>
  <c r="AI407" i="3"/>
  <c r="AI131" i="3"/>
  <c r="AM635" i="3"/>
  <c r="AM515" i="3"/>
  <c r="AM359" i="3"/>
  <c r="AM263" i="3"/>
  <c r="AI803" i="3"/>
  <c r="AI695" i="3"/>
  <c r="AI383" i="3"/>
  <c r="AI299" i="3"/>
  <c r="AM887" i="3"/>
  <c r="AM803" i="3"/>
  <c r="AM575" i="3"/>
  <c r="AM455" i="3"/>
  <c r="AM395" i="3"/>
  <c r="AM299" i="3"/>
  <c r="AI911" i="3"/>
  <c r="AI887" i="3"/>
  <c r="AI527" i="3"/>
  <c r="AI83" i="3"/>
  <c r="AM717" i="3"/>
  <c r="AM765" i="3"/>
  <c r="AI561" i="3"/>
  <c r="AI284" i="3"/>
  <c r="AM955" i="3"/>
  <c r="AM632" i="3"/>
  <c r="AM933" i="3"/>
  <c r="AM884" i="3"/>
  <c r="AM835" i="3"/>
  <c r="AM787" i="3"/>
  <c r="AM753" i="3"/>
  <c r="AM597" i="3"/>
  <c r="AM488" i="3"/>
  <c r="AM441" i="3"/>
  <c r="AM379" i="3"/>
  <c r="AM319" i="3"/>
  <c r="AM273" i="3"/>
  <c r="AM259" i="3"/>
  <c r="AM213" i="3"/>
  <c r="AM152" i="3"/>
  <c r="AM91" i="3"/>
  <c r="AI957" i="3"/>
  <c r="AI909" i="3"/>
  <c r="AI860" i="3"/>
  <c r="AI729" i="3"/>
  <c r="AI679" i="3"/>
  <c r="AI631" i="3"/>
  <c r="AI583" i="3"/>
  <c r="AI501" i="3"/>
  <c r="AI451" i="3"/>
  <c r="AI403" i="3"/>
  <c r="AI355" i="3"/>
  <c r="AI321" i="3"/>
  <c r="AI273" i="3"/>
  <c r="AI223" i="3"/>
  <c r="AI139" i="3"/>
  <c r="AM609" i="3"/>
  <c r="AI513" i="3"/>
  <c r="AI237" i="3"/>
  <c r="AI789" i="3"/>
  <c r="AM981" i="3"/>
  <c r="AM932" i="3"/>
  <c r="AM883" i="3"/>
  <c r="AM751" i="3"/>
  <c r="AM705" i="3"/>
  <c r="AM657" i="3"/>
  <c r="AM595" i="3"/>
  <c r="AM549" i="3"/>
  <c r="AM501" i="3"/>
  <c r="AM487" i="3"/>
  <c r="AM439" i="3"/>
  <c r="AM333" i="3"/>
  <c r="AM272" i="3"/>
  <c r="AM211" i="3"/>
  <c r="AM151" i="3"/>
  <c r="AI955" i="3"/>
  <c r="AI907" i="3"/>
  <c r="AI859" i="3"/>
  <c r="AI825" i="3"/>
  <c r="AI777" i="3"/>
  <c r="AI728" i="3"/>
  <c r="AI597" i="3"/>
  <c r="AI549" i="3"/>
  <c r="AI500" i="3"/>
  <c r="AI369" i="3"/>
  <c r="AI319" i="3"/>
  <c r="AI271" i="3"/>
  <c r="AI189" i="3"/>
  <c r="AI105" i="3"/>
  <c r="AM945" i="3"/>
  <c r="AM813" i="3"/>
  <c r="AM668" i="3"/>
  <c r="AM992" i="3"/>
  <c r="AM943" i="3"/>
  <c r="AM861" i="3"/>
  <c r="AM812" i="3"/>
  <c r="AM763" i="3"/>
  <c r="AM715" i="3"/>
  <c r="AM667" i="3"/>
  <c r="AM621" i="3"/>
  <c r="AM559" i="3"/>
  <c r="AM511" i="3"/>
  <c r="AM405" i="3"/>
  <c r="AM357" i="3"/>
  <c r="AM343" i="3"/>
  <c r="AM297" i="3"/>
  <c r="AM237" i="3"/>
  <c r="AM177" i="3"/>
  <c r="AM116" i="3"/>
  <c r="AI885" i="3"/>
  <c r="AI837" i="3"/>
  <c r="AI788" i="3"/>
  <c r="AI657" i="3"/>
  <c r="AI607" i="3"/>
  <c r="AI559" i="3"/>
  <c r="AI511" i="3"/>
  <c r="AI429" i="3"/>
  <c r="AI379" i="3"/>
  <c r="AI331" i="3"/>
  <c r="AI283" i="3"/>
  <c r="AI249" i="3"/>
  <c r="AI201" i="3"/>
  <c r="AI165" i="3"/>
  <c r="AI116" i="3"/>
  <c r="AM561" i="3"/>
  <c r="AM453" i="3"/>
  <c r="AI693" i="3"/>
  <c r="AM993" i="3"/>
  <c r="AM117" i="3"/>
  <c r="AM991" i="3"/>
  <c r="AM957" i="3"/>
  <c r="AM909" i="3"/>
  <c r="AM860" i="3"/>
  <c r="AM811" i="3"/>
  <c r="AM681" i="3"/>
  <c r="AM619" i="3"/>
  <c r="AM573" i="3"/>
  <c r="AM465" i="3"/>
  <c r="AM403" i="3"/>
  <c r="AM356" i="3"/>
  <c r="AM296" i="3"/>
  <c r="AM235" i="3"/>
  <c r="AM175" i="3"/>
  <c r="AM129" i="3"/>
  <c r="AM115" i="3"/>
  <c r="AM69" i="3"/>
  <c r="AN69" i="3" s="1"/>
  <c r="AI933" i="3"/>
  <c r="AI883" i="3"/>
  <c r="AI835" i="3"/>
  <c r="AI787" i="3"/>
  <c r="AI753" i="3"/>
  <c r="AI705" i="3"/>
  <c r="AI656" i="3"/>
  <c r="AI525" i="3"/>
  <c r="AI477" i="3"/>
  <c r="AI428" i="3"/>
  <c r="AI297" i="3"/>
  <c r="AI248" i="3"/>
  <c r="AI199" i="3"/>
  <c r="AI163" i="3"/>
  <c r="AI115" i="3"/>
  <c r="AI81" i="3"/>
  <c r="AI741" i="3"/>
  <c r="AM560" i="3"/>
  <c r="AM956" i="3"/>
  <c r="AM907" i="3"/>
  <c r="AM859" i="3"/>
  <c r="AM825" i="3"/>
  <c r="AM777" i="3"/>
  <c r="AM729" i="3"/>
  <c r="AM679" i="3"/>
  <c r="AM633" i="3"/>
  <c r="AM572" i="3"/>
  <c r="AM525" i="3"/>
  <c r="AM463" i="3"/>
  <c r="AM417" i="3"/>
  <c r="AM355" i="3"/>
  <c r="AM295" i="3"/>
  <c r="AM189" i="3"/>
  <c r="AM128" i="3"/>
  <c r="AM67" i="3"/>
  <c r="AN67" i="3" s="1"/>
  <c r="AI999" i="3"/>
  <c r="AI981" i="3"/>
  <c r="AI932" i="3"/>
  <c r="AI801" i="3"/>
  <c r="AI751" i="3"/>
  <c r="AI703" i="3"/>
  <c r="AI655" i="3"/>
  <c r="AI573" i="3"/>
  <c r="AI523" i="3"/>
  <c r="AI475" i="3"/>
  <c r="AI427" i="3"/>
  <c r="AI393" i="3"/>
  <c r="AI345" i="3"/>
  <c r="AI296" i="3"/>
  <c r="AI247" i="3"/>
  <c r="AI80" i="3"/>
  <c r="AM345" i="3"/>
  <c r="AM513" i="3"/>
  <c r="AM344" i="3"/>
  <c r="AI381" i="3"/>
  <c r="AM823" i="3"/>
  <c r="AM776" i="3"/>
  <c r="AM727" i="3"/>
  <c r="AM571" i="3"/>
  <c r="AM523" i="3"/>
  <c r="AM416" i="3"/>
  <c r="AM369" i="3"/>
  <c r="AM309" i="3"/>
  <c r="AM249" i="3"/>
  <c r="AM188" i="3"/>
  <c r="AM127" i="3"/>
  <c r="AM81" i="3"/>
  <c r="AN81" i="3" s="1"/>
  <c r="AI979" i="3"/>
  <c r="AI931" i="3"/>
  <c r="AI897" i="3"/>
  <c r="AI849" i="3"/>
  <c r="AI800" i="3"/>
  <c r="AI669" i="3"/>
  <c r="AI621" i="3"/>
  <c r="AI572" i="3"/>
  <c r="AI441" i="3"/>
  <c r="AI391" i="3"/>
  <c r="AI343" i="3"/>
  <c r="AI295" i="3"/>
  <c r="AI213" i="3"/>
  <c r="AI129" i="3"/>
  <c r="AI79" i="3"/>
  <c r="AI921" i="3"/>
  <c r="AI69" i="3"/>
  <c r="AI609" i="3"/>
  <c r="AI117" i="3"/>
  <c r="AM969" i="3"/>
  <c r="AM921" i="3"/>
  <c r="AM873" i="3"/>
  <c r="AM775" i="3"/>
  <c r="AM741" i="3"/>
  <c r="AM645" i="3"/>
  <c r="AM631" i="3"/>
  <c r="AM585" i="3"/>
  <c r="AM477" i="3"/>
  <c r="AM429" i="3"/>
  <c r="AM415" i="3"/>
  <c r="AM367" i="3"/>
  <c r="AM307" i="3"/>
  <c r="AM247" i="3"/>
  <c r="AM201" i="3"/>
  <c r="AM187" i="3"/>
  <c r="AM141" i="3"/>
  <c r="AM80" i="3"/>
  <c r="AN80" i="3" s="1"/>
  <c r="AI945" i="3"/>
  <c r="AI895" i="3"/>
  <c r="AI847" i="3"/>
  <c r="AI799" i="3"/>
  <c r="AI717" i="3"/>
  <c r="AI667" i="3"/>
  <c r="AI619" i="3"/>
  <c r="AI571" i="3"/>
  <c r="AI537" i="3"/>
  <c r="AI489" i="3"/>
  <c r="AI440" i="3"/>
  <c r="AI309" i="3"/>
  <c r="AI261" i="3"/>
  <c r="AI211" i="3"/>
  <c r="AI177" i="3"/>
  <c r="AI127" i="3"/>
  <c r="AI93" i="3"/>
  <c r="AM669" i="3"/>
  <c r="AM285" i="3"/>
  <c r="AI969" i="3"/>
  <c r="AI285" i="3"/>
  <c r="AM716" i="3"/>
  <c r="AI512" i="3"/>
  <c r="AI333" i="3"/>
  <c r="AM967" i="3"/>
  <c r="AM920" i="3"/>
  <c r="AM871" i="3"/>
  <c r="AM789" i="3"/>
  <c r="AM740" i="3"/>
  <c r="AM693" i="3"/>
  <c r="AM644" i="3"/>
  <c r="AM583" i="3"/>
  <c r="AM537" i="3"/>
  <c r="AM475" i="3"/>
  <c r="AM428" i="3"/>
  <c r="AM261" i="3"/>
  <c r="AM200" i="3"/>
  <c r="AM139" i="3"/>
  <c r="AM79" i="3"/>
  <c r="AN79" i="3" s="1"/>
  <c r="AI993" i="3"/>
  <c r="AI977" i="3"/>
  <c r="AI944" i="3"/>
  <c r="AI879" i="3"/>
  <c r="AI831" i="3"/>
  <c r="AI813" i="3"/>
  <c r="AI765" i="3"/>
  <c r="AI716" i="3"/>
  <c r="AI585" i="3"/>
  <c r="AI535" i="3"/>
  <c r="AI487" i="3"/>
  <c r="AI439" i="3"/>
  <c r="AI357" i="3"/>
  <c r="AI307" i="3"/>
  <c r="AI259" i="3"/>
  <c r="AI175" i="3"/>
  <c r="AI91" i="3"/>
  <c r="AM919" i="3"/>
  <c r="AM885" i="3"/>
  <c r="AM837" i="3"/>
  <c r="AM788" i="3"/>
  <c r="AM739" i="3"/>
  <c r="AM691" i="3"/>
  <c r="AM643" i="3"/>
  <c r="AM535" i="3"/>
  <c r="AM489" i="3"/>
  <c r="AM427" i="3"/>
  <c r="AM381" i="3"/>
  <c r="AM321" i="3"/>
  <c r="AM260" i="3"/>
  <c r="AM199" i="3"/>
  <c r="AM153" i="3"/>
  <c r="AM93" i="3"/>
  <c r="AI991" i="3"/>
  <c r="AI943" i="3"/>
  <c r="AI893" i="3"/>
  <c r="AI861" i="3"/>
  <c r="AI845" i="3"/>
  <c r="AI811" i="3"/>
  <c r="AI763" i="3"/>
  <c r="AI747" i="3"/>
  <c r="AI715" i="3"/>
  <c r="AI681" i="3"/>
  <c r="AI633" i="3"/>
  <c r="AI584" i="3"/>
  <c r="AI453" i="3"/>
  <c r="AI405" i="3"/>
  <c r="AI356" i="3"/>
  <c r="AI225" i="3"/>
  <c r="AI141" i="3"/>
  <c r="AI224" i="3"/>
  <c r="AI996" i="3"/>
  <c r="AN996" i="3"/>
  <c r="AI984" i="3"/>
  <c r="AN984" i="3"/>
  <c r="AI972" i="3"/>
  <c r="AN972" i="3"/>
  <c r="AI960" i="3"/>
  <c r="AN960" i="3"/>
  <c r="AI948" i="3"/>
  <c r="AN948" i="3"/>
  <c r="AI936" i="3"/>
  <c r="AN936" i="3"/>
  <c r="AI924" i="3"/>
  <c r="AN924" i="3"/>
  <c r="AI912" i="3"/>
  <c r="AN912" i="3"/>
  <c r="AI900" i="3"/>
  <c r="AN900" i="3"/>
  <c r="AI888" i="3"/>
  <c r="AN888" i="3"/>
  <c r="AI876" i="3"/>
  <c r="AN876" i="3"/>
  <c r="AI864" i="3"/>
  <c r="AN864" i="3"/>
  <c r="AI852" i="3"/>
  <c r="AN852" i="3"/>
  <c r="AI840" i="3"/>
  <c r="AN840" i="3"/>
  <c r="AI828" i="3"/>
  <c r="AN828" i="3"/>
  <c r="AI816" i="3"/>
  <c r="AN816" i="3"/>
  <c r="AI804" i="3"/>
  <c r="AN804" i="3"/>
  <c r="AI792" i="3"/>
  <c r="AN792" i="3"/>
  <c r="AI780" i="3"/>
  <c r="AN780" i="3"/>
  <c r="AI768" i="3"/>
  <c r="AN768" i="3"/>
  <c r="AI756" i="3"/>
  <c r="AN756" i="3"/>
  <c r="AI744" i="3"/>
  <c r="AN744" i="3"/>
  <c r="AI732" i="3"/>
  <c r="AN732" i="3"/>
  <c r="AI720" i="3"/>
  <c r="AN720" i="3"/>
  <c r="AI708" i="3"/>
  <c r="AN708" i="3"/>
  <c r="AI696" i="3"/>
  <c r="AN696" i="3"/>
  <c r="AI684" i="3"/>
  <c r="AN684" i="3"/>
  <c r="AI672" i="3"/>
  <c r="AN672" i="3"/>
  <c r="AI660" i="3"/>
  <c r="AN660" i="3"/>
  <c r="AI648" i="3"/>
  <c r="AN648" i="3"/>
  <c r="AN251" i="3"/>
  <c r="AI251" i="3"/>
  <c r="AN179" i="3"/>
  <c r="AI179" i="3"/>
  <c r="AI167" i="3"/>
  <c r="AN167" i="3"/>
  <c r="AI119" i="3"/>
  <c r="AN119" i="3"/>
  <c r="AN107" i="3"/>
  <c r="AI107" i="3"/>
  <c r="AI95" i="3"/>
  <c r="AN95" i="3"/>
  <c r="AI71" i="3"/>
  <c r="AN71" i="3"/>
  <c r="AM926" i="3"/>
  <c r="AN926" i="3"/>
  <c r="AI770" i="3"/>
  <c r="AN770" i="3"/>
  <c r="AM944" i="3"/>
  <c r="AM872" i="3"/>
  <c r="AM800" i="3"/>
  <c r="AM728" i="3"/>
  <c r="AM656" i="3"/>
  <c r="AM284" i="3"/>
  <c r="AI971" i="3"/>
  <c r="AI899" i="3"/>
  <c r="AI827" i="3"/>
  <c r="AI755" i="3"/>
  <c r="AI683" i="3"/>
  <c r="AI611" i="3"/>
  <c r="AI539" i="3"/>
  <c r="AI467" i="3"/>
  <c r="AI395" i="3"/>
  <c r="AI323" i="3"/>
  <c r="AI236" i="3"/>
  <c r="AI191" i="3"/>
  <c r="AI128" i="3"/>
  <c r="AI950" i="3"/>
  <c r="AN950" i="3"/>
  <c r="AM878" i="3"/>
  <c r="AN878" i="3"/>
  <c r="AI818" i="3"/>
  <c r="AN818" i="3"/>
  <c r="AM971" i="3"/>
  <c r="AM899" i="3"/>
  <c r="AM827" i="3"/>
  <c r="AM755" i="3"/>
  <c r="AM683" i="3"/>
  <c r="AM584" i="3"/>
  <c r="AM512" i="3"/>
  <c r="AM440" i="3"/>
  <c r="AM368" i="3"/>
  <c r="AI956" i="3"/>
  <c r="AI884" i="3"/>
  <c r="AI812" i="3"/>
  <c r="AI740" i="3"/>
  <c r="AI668" i="3"/>
  <c r="AI596" i="3"/>
  <c r="AI524" i="3"/>
  <c r="AI452" i="3"/>
  <c r="AI380" i="3"/>
  <c r="AI308" i="3"/>
  <c r="AI212" i="3"/>
  <c r="AN212" i="3"/>
  <c r="AN176" i="3"/>
  <c r="AI176" i="3"/>
  <c r="AN164" i="3"/>
  <c r="AI164" i="3"/>
  <c r="AI140" i="3"/>
  <c r="AN140" i="3"/>
  <c r="AN104" i="3"/>
  <c r="AI104" i="3"/>
  <c r="AI914" i="3"/>
  <c r="AN914" i="3"/>
  <c r="AI794" i="3"/>
  <c r="AN794" i="3"/>
  <c r="AM983" i="3"/>
  <c r="AM911" i="3"/>
  <c r="AM839" i="3"/>
  <c r="AM767" i="3"/>
  <c r="AM695" i="3"/>
  <c r="AM596" i="3"/>
  <c r="AM524" i="3"/>
  <c r="AM452" i="3"/>
  <c r="AM380" i="3"/>
  <c r="AI968" i="3"/>
  <c r="AI896" i="3"/>
  <c r="AI824" i="3"/>
  <c r="AI752" i="3"/>
  <c r="AI680" i="3"/>
  <c r="AI608" i="3"/>
  <c r="AI536" i="3"/>
  <c r="AI464" i="3"/>
  <c r="AI392" i="3"/>
  <c r="AI320" i="3"/>
  <c r="AI188" i="3"/>
  <c r="AI902" i="3"/>
  <c r="AN902" i="3"/>
  <c r="AI68" i="3"/>
  <c r="AN68" i="3"/>
  <c r="AM968" i="3"/>
  <c r="AM896" i="3"/>
  <c r="AM824" i="3"/>
  <c r="AM752" i="3"/>
  <c r="AM680" i="3"/>
  <c r="AM308" i="3"/>
  <c r="AM236" i="3"/>
  <c r="AM164" i="3"/>
  <c r="AI995" i="3"/>
  <c r="AI923" i="3"/>
  <c r="AI851" i="3"/>
  <c r="AI779" i="3"/>
  <c r="AI707" i="3"/>
  <c r="AI635" i="3"/>
  <c r="AI563" i="3"/>
  <c r="AI491" i="3"/>
  <c r="AI419" i="3"/>
  <c r="AI347" i="3"/>
  <c r="AI275" i="3"/>
  <c r="AN92" i="3"/>
  <c r="AI92" i="3"/>
  <c r="AM995" i="3"/>
  <c r="AM923" i="3"/>
  <c r="AM851" i="3"/>
  <c r="AM779" i="3"/>
  <c r="AM608" i="3"/>
  <c r="AM536" i="3"/>
  <c r="AM464" i="3"/>
  <c r="AM392" i="3"/>
  <c r="AI980" i="3"/>
  <c r="AI908" i="3"/>
  <c r="AI836" i="3"/>
  <c r="AI764" i="3"/>
  <c r="AI692" i="3"/>
  <c r="AI620" i="3"/>
  <c r="AI548" i="3"/>
  <c r="AI476" i="3"/>
  <c r="AI404" i="3"/>
  <c r="AI332" i="3"/>
  <c r="AI260" i="3"/>
  <c r="AI200" i="3"/>
  <c r="AI152" i="3"/>
  <c r="AI962" i="3"/>
  <c r="AN962" i="3"/>
  <c r="AM890" i="3"/>
  <c r="AN890" i="3"/>
  <c r="AI806" i="3"/>
  <c r="AN806" i="3"/>
  <c r="AM980" i="3"/>
  <c r="AM908" i="3"/>
  <c r="AM836" i="3"/>
  <c r="AM764" i="3"/>
  <c r="AM692" i="3"/>
  <c r="AM620" i="3"/>
  <c r="AM563" i="3"/>
  <c r="AM320" i="3"/>
  <c r="AM248" i="3"/>
  <c r="AM176" i="3"/>
  <c r="AM104" i="3"/>
  <c r="AI935" i="3"/>
  <c r="AI863" i="3"/>
  <c r="AI791" i="3"/>
  <c r="AI719" i="3"/>
  <c r="AI647" i="3"/>
  <c r="AI575" i="3"/>
  <c r="AI503" i="3"/>
  <c r="AI431" i="3"/>
  <c r="AI359" i="3"/>
  <c r="AI287" i="3"/>
  <c r="AI938" i="3"/>
  <c r="AN938" i="3"/>
  <c r="AI782" i="3"/>
  <c r="AN782" i="3"/>
  <c r="AM935" i="3"/>
  <c r="AM863" i="3"/>
  <c r="AM791" i="3"/>
  <c r="AM719" i="3"/>
  <c r="AM647" i="3"/>
  <c r="AM548" i="3"/>
  <c r="AM476" i="3"/>
  <c r="AM404" i="3"/>
  <c r="AM332" i="3"/>
  <c r="AI992" i="3"/>
  <c r="AI920" i="3"/>
  <c r="AI848" i="3"/>
  <c r="AI776" i="3"/>
  <c r="AI704" i="3"/>
  <c r="AI632" i="3"/>
  <c r="AI560" i="3"/>
  <c r="AI488" i="3"/>
  <c r="AI416" i="3"/>
  <c r="AI344" i="3"/>
  <c r="AI272" i="3"/>
  <c r="AI227" i="3"/>
  <c r="AN636" i="3"/>
  <c r="AN624" i="3"/>
  <c r="AN612" i="3"/>
  <c r="AN600" i="3"/>
  <c r="AN588" i="3"/>
  <c r="AN576" i="3"/>
  <c r="AN564" i="3"/>
  <c r="AN552" i="3"/>
  <c r="AN540" i="3"/>
  <c r="AN528" i="3"/>
  <c r="AN516" i="3"/>
  <c r="AN504" i="3"/>
  <c r="AN492" i="3"/>
  <c r="AN480" i="3"/>
  <c r="AN468" i="3"/>
  <c r="AN456" i="3"/>
  <c r="AN444" i="3"/>
  <c r="AN432" i="3"/>
  <c r="AN420" i="3"/>
  <c r="AN408" i="3"/>
  <c r="AN396" i="3"/>
  <c r="AN384" i="3"/>
  <c r="AN372" i="3"/>
  <c r="AN360" i="3"/>
  <c r="AN348" i="3"/>
  <c r="AN336" i="3"/>
  <c r="AN324" i="3"/>
  <c r="AN312" i="3"/>
  <c r="AN300" i="3"/>
  <c r="AN288" i="3"/>
  <c r="AN276" i="3"/>
  <c r="AN264" i="3"/>
  <c r="AN252" i="3"/>
  <c r="AN240" i="3"/>
  <c r="AN228" i="3"/>
  <c r="AN216" i="3"/>
  <c r="AN204" i="3"/>
  <c r="AN192" i="3"/>
  <c r="AN180" i="3"/>
  <c r="AN168" i="3"/>
  <c r="AN156" i="3"/>
  <c r="AN144" i="3"/>
  <c r="AN132" i="3"/>
  <c r="AN120" i="3"/>
  <c r="AN108" i="3"/>
  <c r="AN96" i="3"/>
  <c r="AN84" i="3"/>
  <c r="AN72" i="3"/>
  <c r="AN758" i="3"/>
  <c r="AN746" i="3"/>
  <c r="AN734" i="3"/>
  <c r="AN674" i="3"/>
  <c r="AN662" i="3"/>
  <c r="AN650" i="3"/>
  <c r="AN638" i="3"/>
  <c r="AN626" i="3"/>
  <c r="AN614" i="3"/>
  <c r="AN602" i="3"/>
  <c r="AN590" i="3"/>
  <c r="AN530" i="3"/>
  <c r="AN518" i="3"/>
  <c r="AN506" i="3"/>
  <c r="AN494" i="3"/>
  <c r="AN482" i="3"/>
  <c r="AN470" i="3"/>
  <c r="AN458" i="3"/>
  <c r="AN446" i="3"/>
  <c r="AN386" i="3"/>
  <c r="AN374" i="3"/>
  <c r="AN362" i="3"/>
  <c r="AN350" i="3"/>
  <c r="AN338" i="3"/>
  <c r="AN326" i="3"/>
  <c r="AN314" i="3"/>
  <c r="AN302" i="3"/>
  <c r="AN242" i="3"/>
  <c r="AN230" i="3"/>
  <c r="AN218" i="3"/>
  <c r="AN206" i="3"/>
  <c r="AN194" i="3"/>
  <c r="AN182" i="3"/>
  <c r="AN170" i="3"/>
  <c r="AN158" i="3"/>
  <c r="AN98" i="3"/>
  <c r="AN86" i="3"/>
  <c r="AN62" i="3"/>
  <c r="AM470" i="3"/>
  <c r="AM182" i="3"/>
  <c r="AI974" i="3"/>
  <c r="AI830" i="3"/>
  <c r="AI686" i="3"/>
  <c r="AM206" i="3"/>
  <c r="AI542" i="3"/>
  <c r="AI398" i="3"/>
  <c r="AM62" i="3"/>
  <c r="AI254" i="3"/>
  <c r="AM902" i="3"/>
  <c r="AI110" i="3"/>
  <c r="AM758" i="3"/>
  <c r="AM914" i="3"/>
  <c r="AM770" i="3"/>
  <c r="AM626" i="3"/>
  <c r="AM482" i="3"/>
  <c r="AM338" i="3"/>
  <c r="AM194" i="3"/>
  <c r="AI986" i="3"/>
  <c r="AI842" i="3"/>
  <c r="AI698" i="3"/>
  <c r="AI554" i="3"/>
  <c r="AI410" i="3"/>
  <c r="AI266" i="3"/>
  <c r="AI122" i="3"/>
  <c r="AM350" i="3"/>
  <c r="AI854" i="3"/>
  <c r="AI710" i="3"/>
  <c r="AI566" i="3"/>
  <c r="AI422" i="3"/>
  <c r="AI278" i="3"/>
  <c r="AI134" i="3"/>
  <c r="AM938" i="3"/>
  <c r="AM794" i="3"/>
  <c r="AM650" i="3"/>
  <c r="AM506" i="3"/>
  <c r="AM362" i="3"/>
  <c r="AM218" i="3"/>
  <c r="AM74" i="3"/>
  <c r="AN74" i="3" s="1"/>
  <c r="AI866" i="3"/>
  <c r="AI722" i="3"/>
  <c r="AI578" i="3"/>
  <c r="AI434" i="3"/>
  <c r="AI290" i="3"/>
  <c r="AI146" i="3"/>
  <c r="AI998" i="3"/>
  <c r="AM950" i="3"/>
  <c r="AM806" i="3"/>
  <c r="AM662" i="3"/>
  <c r="AM518" i="3"/>
  <c r="AM374" i="3"/>
  <c r="AM230" i="3"/>
  <c r="AM86" i="3"/>
  <c r="AI878" i="3"/>
  <c r="AI734" i="3"/>
  <c r="AI590" i="3"/>
  <c r="AI446" i="3"/>
  <c r="AI302" i="3"/>
  <c r="AI158" i="3"/>
  <c r="AM782" i="3"/>
  <c r="AM962" i="3"/>
  <c r="AM818" i="3"/>
  <c r="AM674" i="3"/>
  <c r="AM530" i="3"/>
  <c r="AM386" i="3"/>
  <c r="AM242" i="3"/>
  <c r="AM98" i="3"/>
  <c r="AI890" i="3"/>
  <c r="AI746" i="3"/>
  <c r="AI602" i="3"/>
  <c r="AI458" i="3"/>
  <c r="AI314" i="3"/>
  <c r="AI170" i="3"/>
  <c r="AM638" i="3"/>
  <c r="AM974" i="3"/>
  <c r="AM830" i="3"/>
  <c r="AM686" i="3"/>
  <c r="AM542" i="3"/>
  <c r="AM398" i="3"/>
  <c r="AM254" i="3"/>
  <c r="AM110" i="3"/>
  <c r="AM986" i="3"/>
  <c r="AM842" i="3"/>
  <c r="AM698" i="3"/>
  <c r="AM554" i="3"/>
  <c r="AM410" i="3"/>
  <c r="AM266" i="3"/>
  <c r="AM122" i="3"/>
  <c r="AM998" i="3"/>
  <c r="AM854" i="3"/>
  <c r="AM710" i="3"/>
  <c r="AM566" i="3"/>
  <c r="AM422" i="3"/>
  <c r="AM278" i="3"/>
  <c r="AM134" i="3"/>
  <c r="AI926" i="3"/>
  <c r="AI494" i="3"/>
  <c r="AM866" i="3"/>
  <c r="AM722" i="3"/>
  <c r="AM578" i="3"/>
  <c r="AM434" i="3"/>
  <c r="AM290" i="3"/>
  <c r="AM146" i="3"/>
  <c r="AM996" i="3"/>
  <c r="AM984" i="3"/>
  <c r="AM972" i="3"/>
  <c r="AM960" i="3"/>
  <c r="AM948" i="3"/>
  <c r="AM936" i="3"/>
  <c r="AM924" i="3"/>
  <c r="AM912" i="3"/>
  <c r="AM900" i="3"/>
  <c r="AM888" i="3"/>
  <c r="AM876" i="3"/>
  <c r="AM864" i="3"/>
  <c r="AM852" i="3"/>
  <c r="AM840" i="3"/>
  <c r="AM828" i="3"/>
  <c r="AM816" i="3"/>
  <c r="AM804" i="3"/>
  <c r="AM792" i="3"/>
  <c r="AM780" i="3"/>
  <c r="AM768" i="3"/>
  <c r="AM756" i="3"/>
  <c r="AM744" i="3"/>
  <c r="AM732" i="3"/>
  <c r="AM720" i="3"/>
  <c r="AM708" i="3"/>
  <c r="AM696" i="3"/>
  <c r="AM684" i="3"/>
  <c r="AM672" i="3"/>
  <c r="AM660" i="3"/>
  <c r="AM648" i="3"/>
  <c r="AM636" i="3"/>
  <c r="AM624" i="3"/>
  <c r="AM612" i="3"/>
  <c r="AM600" i="3"/>
  <c r="AM588" i="3"/>
  <c r="AM576" i="3"/>
  <c r="AM564" i="3"/>
  <c r="AM552" i="3"/>
  <c r="AM540" i="3"/>
  <c r="AM528" i="3"/>
  <c r="AM516" i="3"/>
  <c r="AM504" i="3"/>
  <c r="AM492" i="3"/>
  <c r="AM480" i="3"/>
  <c r="AM468" i="3"/>
  <c r="AM456" i="3"/>
  <c r="AM444" i="3"/>
  <c r="AM432" i="3"/>
  <c r="AM420" i="3"/>
  <c r="AM408" i="3"/>
  <c r="AM396" i="3"/>
  <c r="AM384" i="3"/>
  <c r="AM372" i="3"/>
  <c r="AM360" i="3"/>
  <c r="AM348" i="3"/>
  <c r="AM336" i="3"/>
  <c r="AM324" i="3"/>
  <c r="AM312" i="3"/>
  <c r="AM300" i="3"/>
  <c r="AM288" i="3"/>
  <c r="AM276" i="3"/>
  <c r="AM264" i="3"/>
  <c r="AM252" i="3"/>
  <c r="AM240" i="3"/>
  <c r="AM228" i="3"/>
  <c r="AM216" i="3"/>
  <c r="AM204" i="3"/>
  <c r="AM192" i="3"/>
  <c r="AM180" i="3"/>
  <c r="AM168" i="3"/>
  <c r="AM156" i="3"/>
  <c r="AM144" i="3"/>
  <c r="AM132" i="3"/>
  <c r="AM120" i="3"/>
  <c r="AM108" i="3"/>
  <c r="AM96" i="3"/>
  <c r="AM84" i="3"/>
  <c r="AM72" i="3"/>
  <c r="D10" i="4" l="1"/>
  <c r="E10" i="4" s="1"/>
  <c r="AG24" i="3"/>
  <c r="AK24" i="3" s="1"/>
  <c r="AG25" i="3"/>
  <c r="AK25" i="3" s="1"/>
  <c r="AG26" i="3"/>
  <c r="AK26" i="3" s="1"/>
  <c r="AG23" i="3"/>
  <c r="AK23" i="3" s="1"/>
  <c r="AG27" i="3"/>
  <c r="AK27" i="3" s="1"/>
  <c r="D8" i="4"/>
  <c r="E8" i="4" s="1"/>
  <c r="D3" i="2"/>
  <c r="D9" i="4"/>
  <c r="E9" i="4" s="1"/>
  <c r="A4" i="2"/>
  <c r="D4" i="2" s="1"/>
  <c r="AH17" i="3"/>
  <c r="AL17" i="3" s="1"/>
  <c r="AH12" i="3"/>
  <c r="AL12" i="3" s="1"/>
  <c r="AH15" i="3"/>
  <c r="AL15" i="3" s="1"/>
  <c r="AH13" i="3"/>
  <c r="AL13" i="3" s="1"/>
  <c r="AH14" i="3"/>
  <c r="AL14" i="3" s="1"/>
  <c r="AH16" i="3"/>
  <c r="AL16" i="3" s="1"/>
  <c r="A6" i="4"/>
  <c r="A5" i="5"/>
  <c r="AB4" i="3"/>
  <c r="X3" i="3"/>
  <c r="AB11" i="3" s="1"/>
  <c r="P3" i="3"/>
  <c r="O4" i="3"/>
  <c r="AB13" i="3" s="1"/>
  <c r="AB3" i="3"/>
  <c r="AB12" i="3"/>
  <c r="AM4" i="3"/>
  <c r="AN4" i="3" s="1"/>
  <c r="B11" i="3"/>
  <c r="B12" i="3" s="1"/>
  <c r="A5" i="3"/>
  <c r="O5" i="3" s="1"/>
  <c r="AI4" i="3"/>
  <c r="W3" i="3"/>
  <c r="AB10" i="3" s="1"/>
  <c r="S3" i="3"/>
  <c r="U3" i="3" s="1"/>
  <c r="AB8" i="3" s="1"/>
  <c r="T3" i="3"/>
  <c r="V3" i="3" s="1"/>
  <c r="AB9" i="3" s="1"/>
  <c r="R3" i="3"/>
  <c r="AB7" i="3" s="1"/>
  <c r="Q3" i="3"/>
  <c r="AB6" i="3" s="1"/>
  <c r="A5" i="2" l="1"/>
  <c r="A6" i="2"/>
  <c r="AH18" i="3"/>
  <c r="AL18" i="3" s="1"/>
  <c r="AH28" i="3"/>
  <c r="AL28" i="3" s="1"/>
  <c r="A7" i="4"/>
  <c r="AB5" i="3"/>
  <c r="A6" i="5"/>
  <c r="A7" i="5" s="1"/>
  <c r="AB32" i="3"/>
  <c r="AB24" i="3"/>
  <c r="AB23" i="3"/>
  <c r="P4" i="3"/>
  <c r="AB15" i="3" s="1"/>
  <c r="AB22" i="3"/>
  <c r="AB14" i="3"/>
  <c r="E4" i="5"/>
  <c r="F4" i="5" s="1"/>
  <c r="E3" i="5"/>
  <c r="F3" i="5" s="1"/>
  <c r="B15" i="3"/>
  <c r="B17" i="3" s="1"/>
  <c r="B18" i="3" s="1"/>
  <c r="AI5" i="3"/>
  <c r="AM5" i="3"/>
  <c r="AN5" i="3" s="1"/>
  <c r="A6" i="3"/>
  <c r="O6" i="3" s="1"/>
  <c r="E2" i="5"/>
  <c r="F2" i="5" s="1"/>
  <c r="T4" i="3"/>
  <c r="V4" i="3" s="1"/>
  <c r="AB19" i="3" s="1"/>
  <c r="W4" i="3"/>
  <c r="AB20" i="3" s="1"/>
  <c r="S4" i="3"/>
  <c r="U4" i="3" s="1"/>
  <c r="AB18" i="3" s="1"/>
  <c r="R4" i="3"/>
  <c r="AB17" i="3" s="1"/>
  <c r="Q4" i="3"/>
  <c r="AB16" i="3" s="1"/>
  <c r="E69" i="5" l="1"/>
  <c r="E68" i="5"/>
  <c r="E72" i="5"/>
  <c r="E71" i="5"/>
  <c r="E67" i="5"/>
  <c r="E70" i="5"/>
  <c r="D11" i="4"/>
  <c r="E11" i="4" s="1"/>
  <c r="AG35" i="3"/>
  <c r="AK35" i="3" s="1"/>
  <c r="D6" i="2"/>
  <c r="AG36" i="3"/>
  <c r="AK36" i="3" s="1"/>
  <c r="A7" i="2"/>
  <c r="AG29" i="3"/>
  <c r="AK29" i="3" s="1"/>
  <c r="AG31" i="3"/>
  <c r="AK31" i="3" s="1"/>
  <c r="D5" i="2"/>
  <c r="AG19" i="3"/>
  <c r="AK19" i="3" s="1"/>
  <c r="AG21" i="3"/>
  <c r="AK21" i="3" s="1"/>
  <c r="AG34" i="3"/>
  <c r="AK34" i="3" s="1"/>
  <c r="AG20" i="3"/>
  <c r="AK20" i="3" s="1"/>
  <c r="AG33" i="3"/>
  <c r="AK33" i="3" s="1"/>
  <c r="AG22" i="3"/>
  <c r="AK22" i="3" s="1"/>
  <c r="D7" i="4"/>
  <c r="E7" i="4" s="1"/>
  <c r="AG30" i="3"/>
  <c r="AK30" i="3" s="1"/>
  <c r="AH29" i="3"/>
  <c r="AL29" i="3" s="1"/>
  <c r="AH30" i="3"/>
  <c r="AL30" i="3" s="1"/>
  <c r="AH19" i="3"/>
  <c r="AL19" i="3" s="1"/>
  <c r="AH31" i="3"/>
  <c r="AL31" i="3" s="1"/>
  <c r="AH33" i="3"/>
  <c r="AL33" i="3" s="1"/>
  <c r="AH20" i="3"/>
  <c r="AL20" i="3" s="1"/>
  <c r="AH21" i="3"/>
  <c r="AL21" i="3" s="1"/>
  <c r="AH22" i="3"/>
  <c r="AL22" i="3" s="1"/>
  <c r="AH34" i="3"/>
  <c r="AL34" i="3" s="1"/>
  <c r="A8" i="4"/>
  <c r="A8" i="5"/>
  <c r="AB42" i="3"/>
  <c r="AB34" i="3"/>
  <c r="AB33" i="3"/>
  <c r="A7" i="3"/>
  <c r="O7" i="3" s="1"/>
  <c r="AB43" i="3" s="1"/>
  <c r="B19" i="3"/>
  <c r="AM6" i="3"/>
  <c r="AN6" i="3" s="1"/>
  <c r="AI6" i="3"/>
  <c r="S5" i="3"/>
  <c r="U5" i="3" s="1"/>
  <c r="AB28" i="3" s="1"/>
  <c r="P5" i="3"/>
  <c r="R5" i="3"/>
  <c r="AB27" i="3" s="1"/>
  <c r="W5" i="3"/>
  <c r="AB30" i="3" s="1"/>
  <c r="T5" i="3"/>
  <c r="V5" i="3" s="1"/>
  <c r="AB29" i="3" s="1"/>
  <c r="Q5" i="3"/>
  <c r="AB26" i="3" s="1"/>
  <c r="D7" i="2" l="1"/>
  <c r="D20" i="4"/>
  <c r="E20" i="4" s="1"/>
  <c r="A8" i="2"/>
  <c r="D8" i="2" s="1"/>
  <c r="AH23" i="3"/>
  <c r="AL23" i="3" s="1"/>
  <c r="AH24" i="3"/>
  <c r="AL24" i="3" s="1"/>
  <c r="AH25" i="3"/>
  <c r="AL25" i="3" s="1"/>
  <c r="A9" i="4"/>
  <c r="AB25" i="3"/>
  <c r="A9" i="5"/>
  <c r="AB44" i="3"/>
  <c r="AB52" i="3"/>
  <c r="B20" i="3"/>
  <c r="B21" i="3" s="1"/>
  <c r="B22" i="3" s="1"/>
  <c r="E24" i="5"/>
  <c r="E23" i="5"/>
  <c r="AI7" i="3"/>
  <c r="AM7" i="3"/>
  <c r="AN7" i="3" s="1"/>
  <c r="A8" i="3"/>
  <c r="O8" i="3" s="1"/>
  <c r="W6" i="3"/>
  <c r="AB40" i="3" s="1"/>
  <c r="P6" i="3"/>
  <c r="R6" i="3"/>
  <c r="AB37" i="3" s="1"/>
  <c r="Q6" i="3"/>
  <c r="AB36" i="3" s="1"/>
  <c r="S6" i="3"/>
  <c r="U6" i="3" s="1"/>
  <c r="AB38" i="3" s="1"/>
  <c r="T6" i="3"/>
  <c r="V6" i="3" s="1"/>
  <c r="AB39" i="3" s="1"/>
  <c r="B9" i="5" l="1"/>
  <c r="B10" i="5"/>
  <c r="B11" i="5"/>
  <c r="B12" i="5"/>
  <c r="A10" i="4"/>
  <c r="A12" i="4"/>
  <c r="A11" i="4"/>
  <c r="AH26" i="3"/>
  <c r="AL26" i="3" s="1"/>
  <c r="AB35" i="3"/>
  <c r="A10" i="5"/>
  <c r="AB62" i="3"/>
  <c r="X8" i="3"/>
  <c r="AB61" i="3" s="1"/>
  <c r="AB53" i="3"/>
  <c r="AB54" i="3"/>
  <c r="AM8" i="3"/>
  <c r="AN8" i="3" s="1"/>
  <c r="A9" i="3"/>
  <c r="O9" i="3" s="1"/>
  <c r="AB64" i="3" s="1"/>
  <c r="AI8" i="3"/>
  <c r="B23" i="3"/>
  <c r="B24" i="3" s="1"/>
  <c r="B25" i="3" s="1"/>
  <c r="B26" i="3" l="1"/>
  <c r="B25" i="5"/>
  <c r="B26" i="5"/>
  <c r="B27" i="5"/>
  <c r="AH35" i="3"/>
  <c r="AL35" i="3" s="1"/>
  <c r="AH36" i="3"/>
  <c r="AL36" i="3" s="1"/>
  <c r="AH37" i="3"/>
  <c r="AL37" i="3" s="1"/>
  <c r="AH38" i="3"/>
  <c r="AL38" i="3" s="1"/>
  <c r="AH39" i="3"/>
  <c r="AL39" i="3" s="1"/>
  <c r="AH27" i="3"/>
  <c r="AL27" i="3" s="1"/>
  <c r="A13" i="4"/>
  <c r="A11" i="5"/>
  <c r="AB63" i="3"/>
  <c r="B27" i="3"/>
  <c r="B28" i="3" s="1"/>
  <c r="B29" i="3" s="1"/>
  <c r="B30" i="3" s="1"/>
  <c r="B31" i="3" s="1"/>
  <c r="AM9" i="3"/>
  <c r="AN9" i="3" s="1"/>
  <c r="A10" i="3"/>
  <c r="O10" i="3" s="1"/>
  <c r="AI9" i="3"/>
  <c r="B13" i="5" l="1"/>
  <c r="B14" i="5"/>
  <c r="B17" i="5"/>
  <c r="B18" i="5"/>
  <c r="B15" i="5"/>
  <c r="B16" i="5"/>
  <c r="AH40" i="3"/>
  <c r="AL40" i="3" s="1"/>
  <c r="A14" i="4"/>
  <c r="A12" i="5"/>
  <c r="AB74" i="3"/>
  <c r="A11" i="3"/>
  <c r="O11" i="3" s="1"/>
  <c r="AI10" i="3"/>
  <c r="AM10" i="3"/>
  <c r="AN10" i="3" s="1"/>
  <c r="B32" i="3"/>
  <c r="B33" i="3" l="1"/>
  <c r="B21" i="5"/>
  <c r="B19" i="5"/>
  <c r="B20" i="5"/>
  <c r="AH41" i="3"/>
  <c r="AL41" i="3" s="1"/>
  <c r="A15" i="4"/>
  <c r="A13" i="5"/>
  <c r="AB92" i="3"/>
  <c r="AB82" i="3"/>
  <c r="AB72" i="3"/>
  <c r="AB84" i="3"/>
  <c r="AB83" i="3"/>
  <c r="AB73" i="3"/>
  <c r="A12" i="3"/>
  <c r="O12" i="3" s="1"/>
  <c r="Q7" i="3"/>
  <c r="AB46" i="3" s="1"/>
  <c r="A13" i="3"/>
  <c r="O13" i="3" s="1"/>
  <c r="S7" i="3"/>
  <c r="U7" i="3" s="1"/>
  <c r="AB48" i="3" s="1"/>
  <c r="W7" i="3"/>
  <c r="AB50" i="3" s="1"/>
  <c r="T7" i="3"/>
  <c r="V7" i="3" s="1"/>
  <c r="AB49" i="3" s="1"/>
  <c r="R7" i="3"/>
  <c r="AB47" i="3" s="1"/>
  <c r="P7" i="3"/>
  <c r="AI12" i="3"/>
  <c r="AM12" i="3"/>
  <c r="AN12" i="3" s="1"/>
  <c r="AI11" i="3"/>
  <c r="AM11" i="3"/>
  <c r="AN11" i="3" s="1"/>
  <c r="W8" i="3"/>
  <c r="AB60" i="3" s="1"/>
  <c r="P8" i="3"/>
  <c r="AB55" i="3" s="1"/>
  <c r="R8" i="3"/>
  <c r="Q8" i="3"/>
  <c r="AB56" i="3" s="1"/>
  <c r="T8" i="3"/>
  <c r="V8" i="3" s="1"/>
  <c r="AB59" i="3" s="1"/>
  <c r="S8" i="3"/>
  <c r="U8" i="3" s="1"/>
  <c r="AB58" i="3" s="1"/>
  <c r="M32" i="3" l="1"/>
  <c r="B34" i="3"/>
  <c r="B28" i="5"/>
  <c r="B29" i="5"/>
  <c r="M11" i="3"/>
  <c r="X5" i="3" s="1"/>
  <c r="AB31" i="3" s="1"/>
  <c r="AB112" i="3"/>
  <c r="AH42" i="3"/>
  <c r="AL42" i="3" s="1"/>
  <c r="AH43" i="3"/>
  <c r="AL43" i="3" s="1"/>
  <c r="A16" i="4"/>
  <c r="AB45" i="3"/>
  <c r="A14" i="5"/>
  <c r="AB103" i="3"/>
  <c r="AB102" i="3"/>
  <c r="AB93" i="3"/>
  <c r="AB104" i="3"/>
  <c r="AB94" i="3"/>
  <c r="AI13" i="3"/>
  <c r="AM13" i="3"/>
  <c r="AN13" i="3" s="1"/>
  <c r="A14" i="3"/>
  <c r="O14" i="3" s="1"/>
  <c r="P9" i="3"/>
  <c r="R9" i="3"/>
  <c r="AB67" i="3" s="1"/>
  <c r="S9" i="3"/>
  <c r="U9" i="3" s="1"/>
  <c r="AB68" i="3" s="1"/>
  <c r="T9" i="3"/>
  <c r="V9" i="3" s="1"/>
  <c r="W9" i="3"/>
  <c r="Q9" i="3"/>
  <c r="AB66" i="3" s="1"/>
  <c r="P10" i="3"/>
  <c r="M33" i="3" l="1"/>
  <c r="B35" i="3"/>
  <c r="B30" i="5"/>
  <c r="B31" i="5"/>
  <c r="A15" i="5"/>
  <c r="AB122" i="3"/>
  <c r="AB113" i="3"/>
  <c r="AB114" i="3"/>
  <c r="A15" i="3"/>
  <c r="O15" i="3" s="1"/>
  <c r="AM14" i="3"/>
  <c r="AN14" i="3" s="1"/>
  <c r="AI14" i="3"/>
  <c r="P11" i="3"/>
  <c r="AB85" i="3" s="1"/>
  <c r="T10" i="3"/>
  <c r="V10" i="3" s="1"/>
  <c r="AB79" i="3" s="1"/>
  <c r="W10" i="3"/>
  <c r="AB80" i="3" s="1"/>
  <c r="S10" i="3"/>
  <c r="U10" i="3" s="1"/>
  <c r="AB78" i="3" s="1"/>
  <c r="R10" i="3"/>
  <c r="AB77" i="3" s="1"/>
  <c r="Q10" i="3"/>
  <c r="AB76" i="3" s="1"/>
  <c r="A16" i="5" l="1"/>
  <c r="A17" i="5" s="1"/>
  <c r="A18" i="5" s="1"/>
  <c r="M34" i="3"/>
  <c r="B37" i="5"/>
  <c r="B36" i="3"/>
  <c r="AB132" i="3"/>
  <c r="AB124" i="3"/>
  <c r="AM15" i="3"/>
  <c r="AN15" i="3" s="1"/>
  <c r="A16" i="3"/>
  <c r="O16" i="3" s="1"/>
  <c r="AI15" i="3"/>
  <c r="T11" i="3"/>
  <c r="V11" i="3" s="1"/>
  <c r="AB89" i="3" s="1"/>
  <c r="W11" i="3"/>
  <c r="AB90" i="3" s="1"/>
  <c r="Q11" i="3"/>
  <c r="AB86" i="3" s="1"/>
  <c r="R11" i="3"/>
  <c r="AB87" i="3" s="1"/>
  <c r="S11" i="3"/>
  <c r="U11" i="3" s="1"/>
  <c r="AB88" i="3" s="1"/>
  <c r="P12" i="3"/>
  <c r="AB95" i="3" s="1"/>
  <c r="A19" i="5" l="1"/>
  <c r="A20" i="5" s="1"/>
  <c r="A21" i="5" s="1"/>
  <c r="B38" i="5"/>
  <c r="B37" i="3"/>
  <c r="B40" i="3" s="1"/>
  <c r="B62" i="5" s="1"/>
  <c r="AB134" i="3"/>
  <c r="AB133" i="3"/>
  <c r="AB142" i="3"/>
  <c r="AI16" i="3"/>
  <c r="AM16" i="3"/>
  <c r="AN16" i="3" s="1"/>
  <c r="A17" i="3"/>
  <c r="O17" i="3" s="1"/>
  <c r="S12" i="3"/>
  <c r="U12" i="3" s="1"/>
  <c r="AB98" i="3" s="1"/>
  <c r="R12" i="3"/>
  <c r="AB97" i="3" s="1"/>
  <c r="W12" i="3"/>
  <c r="AB100" i="3" s="1"/>
  <c r="T12" i="3"/>
  <c r="V12" i="3" s="1"/>
  <c r="AB99" i="3" s="1"/>
  <c r="Q12" i="3"/>
  <c r="AB96" i="3" s="1"/>
  <c r="P14" i="3"/>
  <c r="AB115" i="3" s="1"/>
  <c r="A22" i="5" l="1"/>
  <c r="B41" i="3"/>
  <c r="AB144" i="3"/>
  <c r="AB152" i="3"/>
  <c r="AI17" i="3"/>
  <c r="A18" i="3"/>
  <c r="O18" i="3" s="1"/>
  <c r="AM17" i="3"/>
  <c r="AN17" i="3" s="1"/>
  <c r="P13" i="3"/>
  <c r="AB105" i="3" s="1"/>
  <c r="Q13" i="3"/>
  <c r="AB106" i="3" s="1"/>
  <c r="W13" i="3"/>
  <c r="AB110" i="3" s="1"/>
  <c r="T13" i="3"/>
  <c r="V13" i="3" s="1"/>
  <c r="AB109" i="3" s="1"/>
  <c r="R13" i="3"/>
  <c r="S13" i="3"/>
  <c r="U13" i="3" s="1"/>
  <c r="AB108" i="3" s="1"/>
  <c r="Q14" i="3"/>
  <c r="AB116" i="3" s="1"/>
  <c r="S14" i="3"/>
  <c r="U14" i="3" s="1"/>
  <c r="AB118" i="3" s="1"/>
  <c r="R14" i="3"/>
  <c r="AB117" i="3" s="1"/>
  <c r="T14" i="3"/>
  <c r="V14" i="3" s="1"/>
  <c r="AB119" i="3" s="1"/>
  <c r="W14" i="3"/>
  <c r="AB120" i="3" s="1"/>
  <c r="B42" i="3" l="1"/>
  <c r="B43" i="3" s="1"/>
  <c r="B35" i="5" s="1"/>
  <c r="B61" i="5"/>
  <c r="A23" i="5"/>
  <c r="F23" i="5" s="1"/>
  <c r="B34" i="5"/>
  <c r="B33" i="5"/>
  <c r="B32" i="5"/>
  <c r="A19" i="3"/>
  <c r="AI18" i="3"/>
  <c r="AM18" i="3"/>
  <c r="AN18" i="3" s="1"/>
  <c r="B36" i="5" l="1"/>
  <c r="M35" i="3" s="1"/>
  <c r="B44" i="3"/>
  <c r="A24" i="5"/>
  <c r="F24" i="5" s="1"/>
  <c r="O19" i="3"/>
  <c r="B39" i="5"/>
  <c r="B45" i="3"/>
  <c r="A20" i="3"/>
  <c r="O20" i="3" s="1"/>
  <c r="AM19" i="3"/>
  <c r="AN19" i="3" s="1"/>
  <c r="AI19" i="3"/>
  <c r="P15" i="3"/>
  <c r="AB125" i="3" s="1"/>
  <c r="M36" i="3" l="1"/>
  <c r="A25" i="5"/>
  <c r="A26" i="5" s="1"/>
  <c r="A27" i="5" s="1"/>
  <c r="A28" i="5" s="1"/>
  <c r="A29" i="5" s="1"/>
  <c r="A30" i="5" s="1"/>
  <c r="A31" i="5" s="1"/>
  <c r="A32" i="5" s="1"/>
  <c r="B40" i="5"/>
  <c r="M44" i="3" s="1"/>
  <c r="B46" i="3"/>
  <c r="A21" i="3"/>
  <c r="AI20" i="3"/>
  <c r="AM20" i="3"/>
  <c r="AN20" i="3" s="1"/>
  <c r="S15" i="3"/>
  <c r="U15" i="3" s="1"/>
  <c r="AB128" i="3" s="1"/>
  <c r="W15" i="3"/>
  <c r="AB130" i="3" s="1"/>
  <c r="T15" i="3"/>
  <c r="V15" i="3" s="1"/>
  <c r="AB129" i="3" s="1"/>
  <c r="Q15" i="3"/>
  <c r="AB126" i="3" s="1"/>
  <c r="R15" i="3"/>
  <c r="AB127" i="3" s="1"/>
  <c r="A33" i="5" l="1"/>
  <c r="A34" i="5" s="1"/>
  <c r="A35" i="5" s="1"/>
  <c r="B41" i="5"/>
  <c r="M45" i="3" s="1"/>
  <c r="B47" i="3"/>
  <c r="AI21" i="3"/>
  <c r="AM21" i="3"/>
  <c r="AN21" i="3" s="1"/>
  <c r="O21" i="3"/>
  <c r="A22" i="3"/>
  <c r="A23" i="3" s="1"/>
  <c r="A36" i="5" l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I22" i="3"/>
  <c r="AM22" i="3"/>
  <c r="AN22" i="3" s="1"/>
  <c r="O23" i="3"/>
  <c r="AM23" i="3"/>
  <c r="AN23" i="3" s="1"/>
  <c r="B48" i="3"/>
  <c r="B44" i="5" s="1"/>
  <c r="B43" i="5"/>
  <c r="O22" i="3"/>
  <c r="AI23" i="3"/>
  <c r="A24" i="3"/>
  <c r="O24" i="3" s="1"/>
  <c r="P16" i="3"/>
  <c r="AB135" i="3" s="1"/>
  <c r="T16" i="3"/>
  <c r="V16" i="3" s="1"/>
  <c r="R16" i="3"/>
  <c r="AB137" i="3" s="1"/>
  <c r="Q16" i="3"/>
  <c r="AB136" i="3" s="1"/>
  <c r="W16" i="3"/>
  <c r="AB140" i="3" s="1"/>
  <c r="S16" i="3"/>
  <c r="U16" i="3" s="1"/>
  <c r="P17" i="3"/>
  <c r="A47" i="5" l="1"/>
  <c r="A48" i="5" s="1"/>
  <c r="A49" i="5" s="1"/>
  <c r="A50" i="5" s="1"/>
  <c r="A51" i="5" s="1"/>
  <c r="A52" i="5" s="1"/>
  <c r="A53" i="5" s="1"/>
  <c r="B42" i="5"/>
  <c r="M46" i="3" s="1"/>
  <c r="B49" i="3"/>
  <c r="AM24" i="3"/>
  <c r="AN24" i="3" s="1"/>
  <c r="A25" i="3"/>
  <c r="AI24" i="3"/>
  <c r="R17" i="3"/>
  <c r="S17" i="3"/>
  <c r="U17" i="3" s="1"/>
  <c r="T17" i="3"/>
  <c r="V17" i="3" s="1"/>
  <c r="Q17" i="3"/>
  <c r="AB146" i="3" s="1"/>
  <c r="W17" i="3"/>
  <c r="P18" i="3"/>
  <c r="P19" i="3"/>
  <c r="B46" i="5" l="1"/>
  <c r="A54" i="5"/>
  <c r="A55" i="5" s="1"/>
  <c r="O25" i="3"/>
  <c r="A26" i="3"/>
  <c r="O26" i="3" s="1"/>
  <c r="AI25" i="3"/>
  <c r="B50" i="3"/>
  <c r="AM25" i="3"/>
  <c r="AN25" i="3" s="1"/>
  <c r="A27" i="3"/>
  <c r="AI27" i="3" s="1"/>
  <c r="AI26" i="3"/>
  <c r="AM26" i="3"/>
  <c r="AN26" i="3" s="1"/>
  <c r="W19" i="3"/>
  <c r="T19" i="3"/>
  <c r="V19" i="3" s="1"/>
  <c r="Q19" i="3"/>
  <c r="R19" i="3"/>
  <c r="S19" i="3"/>
  <c r="U19" i="3" s="1"/>
  <c r="S18" i="3"/>
  <c r="U18" i="3" s="1"/>
  <c r="R18" i="3"/>
  <c r="W18" i="3"/>
  <c r="T18" i="3"/>
  <c r="V18" i="3" s="1"/>
  <c r="Q18" i="3"/>
  <c r="A56" i="5" l="1"/>
  <c r="A57" i="5" s="1"/>
  <c r="A28" i="3"/>
  <c r="O28" i="3" s="1"/>
  <c r="B45" i="5"/>
  <c r="B51" i="3"/>
  <c r="O27" i="3"/>
  <c r="AM27" i="3"/>
  <c r="AN27" i="3" s="1"/>
  <c r="AI28" i="3"/>
  <c r="AM28" i="3"/>
  <c r="AN28" i="3" s="1"/>
  <c r="A29" i="3"/>
  <c r="O29" i="3" s="1"/>
  <c r="P193" i="3"/>
  <c r="A58" i="5" l="1"/>
  <c r="A59" i="5" s="1"/>
  <c r="A60" i="5" s="1"/>
  <c r="A61" i="5" s="1"/>
  <c r="A62" i="5" s="1"/>
  <c r="A63" i="5" s="1"/>
  <c r="B52" i="3"/>
  <c r="B47" i="5"/>
  <c r="B48" i="5"/>
  <c r="AM29" i="3"/>
  <c r="AN29" i="3" s="1"/>
  <c r="AI29" i="3"/>
  <c r="A30" i="3"/>
  <c r="O30" i="3" s="1"/>
  <c r="P20" i="3"/>
  <c r="T20" i="3"/>
  <c r="V20" i="3" s="1"/>
  <c r="R20" i="3"/>
  <c r="W20" i="3"/>
  <c r="S20" i="3"/>
  <c r="U20" i="3" s="1"/>
  <c r="Q20" i="3"/>
  <c r="P21" i="3"/>
  <c r="P23" i="3"/>
  <c r="P22" i="3"/>
  <c r="T193" i="3"/>
  <c r="V193" i="3" s="1"/>
  <c r="W193" i="3"/>
  <c r="S193" i="3"/>
  <c r="U193" i="3" s="1"/>
  <c r="Q193" i="3"/>
  <c r="R193" i="3"/>
  <c r="P849" i="3"/>
  <c r="P564" i="3"/>
  <c r="P103" i="3"/>
  <c r="P984" i="3"/>
  <c r="P459" i="3"/>
  <c r="P166" i="3"/>
  <c r="P188" i="3"/>
  <c r="P76" i="3"/>
  <c r="P360" i="3"/>
  <c r="P261" i="3"/>
  <c r="P380" i="3"/>
  <c r="P435" i="3"/>
  <c r="P967" i="3"/>
  <c r="P691" i="3"/>
  <c r="P948" i="3"/>
  <c r="P859" i="3"/>
  <c r="P914" i="3"/>
  <c r="P850" i="3"/>
  <c r="P330" i="3"/>
  <c r="P340" i="3"/>
  <c r="P745" i="3"/>
  <c r="P337" i="3"/>
  <c r="P754" i="3"/>
  <c r="P212" i="3"/>
  <c r="P500" i="3"/>
  <c r="P362" i="3"/>
  <c r="P273" i="3"/>
  <c r="P286" i="3"/>
  <c r="P378" i="3"/>
  <c r="P912" i="3"/>
  <c r="P135" i="3"/>
  <c r="P408" i="3"/>
  <c r="P91" i="3"/>
  <c r="P699" i="3"/>
  <c r="P253" i="3"/>
  <c r="P991" i="3"/>
  <c r="P490" i="3"/>
  <c r="P587" i="3"/>
  <c r="P246" i="3"/>
  <c r="P503" i="3"/>
  <c r="P332" i="3"/>
  <c r="P229" i="3"/>
  <c r="P184" i="3"/>
  <c r="P213" i="3"/>
  <c r="P663" i="3"/>
  <c r="P662" i="3"/>
  <c r="P321" i="3"/>
  <c r="P351" i="3"/>
  <c r="P986" i="3"/>
  <c r="P568" i="3"/>
  <c r="P993" i="3"/>
  <c r="P627" i="3"/>
  <c r="P455" i="3"/>
  <c r="P90" i="3"/>
  <c r="P175" i="3"/>
  <c r="P466" i="3"/>
  <c r="P892" i="3"/>
  <c r="P284" i="3"/>
  <c r="P787" i="3"/>
  <c r="P596" i="3"/>
  <c r="P429" i="3"/>
  <c r="P857" i="3"/>
  <c r="P239" i="3"/>
  <c r="P343" i="3"/>
  <c r="P121" i="3"/>
  <c r="P940" i="3"/>
  <c r="P683" i="3"/>
  <c r="P134" i="3"/>
  <c r="P710" i="3"/>
  <c r="P374" i="3"/>
  <c r="P879" i="3"/>
  <c r="P547" i="3"/>
  <c r="P621" i="3"/>
  <c r="P565" i="3"/>
  <c r="P399" i="3"/>
  <c r="P626" i="3"/>
  <c r="P785" i="3"/>
  <c r="P965" i="3"/>
  <c r="P684" i="3"/>
  <c r="P412" i="3"/>
  <c r="P969" i="3"/>
  <c r="P799" i="3"/>
  <c r="P363" i="3"/>
  <c r="P440" i="3"/>
  <c r="P461" i="3"/>
  <c r="P724" i="3"/>
  <c r="P830" i="3"/>
  <c r="P911" i="3"/>
  <c r="P387" i="3"/>
  <c r="P864" i="3"/>
  <c r="P837" i="3"/>
  <c r="P462" i="3"/>
  <c r="P779" i="3"/>
  <c r="P958" i="3"/>
  <c r="P598" i="3"/>
  <c r="P615" i="3"/>
  <c r="P100" i="3"/>
  <c r="P388" i="3"/>
  <c r="P545" i="3"/>
  <c r="P406" i="3"/>
  <c r="P910" i="3"/>
  <c r="P844" i="3"/>
  <c r="P137" i="3"/>
  <c r="P782" i="3"/>
  <c r="P244" i="3"/>
  <c r="P738" i="3"/>
  <c r="P544" i="3"/>
  <c r="P190" i="3"/>
  <c r="P954" i="3"/>
  <c r="P106" i="3"/>
  <c r="P580" i="3"/>
  <c r="P216" i="3"/>
  <c r="P840" i="3"/>
  <c r="P302" i="3"/>
  <c r="P211" i="3"/>
  <c r="P812" i="3"/>
  <c r="P750" i="3"/>
  <c r="P259" i="3"/>
  <c r="P537" i="3"/>
  <c r="P550" i="3"/>
  <c r="P831" i="3"/>
  <c r="P444" i="3"/>
  <c r="P383" i="3"/>
  <c r="P204" i="3"/>
  <c r="P390" i="3"/>
  <c r="P120" i="3"/>
  <c r="P795" i="3"/>
  <c r="P801" i="3"/>
  <c r="P397" i="3"/>
  <c r="P147" i="3"/>
  <c r="P632" i="3"/>
  <c r="P901" i="3"/>
  <c r="P847" i="3"/>
  <c r="P970" i="3"/>
  <c r="P74" i="3"/>
  <c r="P908" i="3"/>
  <c r="P233" i="3"/>
  <c r="P618" i="3"/>
  <c r="P590" i="3"/>
  <c r="P102" i="3"/>
  <c r="P217" i="3"/>
  <c r="P570" i="3"/>
  <c r="P442" i="3"/>
  <c r="P78" i="3"/>
  <c r="P966" i="3"/>
  <c r="P141" i="3"/>
  <c r="P997" i="3"/>
  <c r="P843" i="3"/>
  <c r="P523" i="3"/>
  <c r="P377" i="3"/>
  <c r="P604" i="3"/>
  <c r="P420" i="3"/>
  <c r="P421" i="3"/>
  <c r="P709" i="3"/>
  <c r="P675" i="3"/>
  <c r="P739" i="3"/>
  <c r="P221" i="3"/>
  <c r="P612" i="3"/>
  <c r="P595" i="3"/>
  <c r="P142" i="3"/>
  <c r="P127" i="3"/>
  <c r="P316" i="3"/>
  <c r="P526" i="3"/>
  <c r="P255" i="3"/>
  <c r="P928" i="3"/>
  <c r="P524" i="3"/>
  <c r="P679" i="3"/>
  <c r="P962" i="3"/>
  <c r="P279" i="3"/>
  <c r="P806" i="3"/>
  <c r="P871" i="3"/>
  <c r="P119" i="3"/>
  <c r="P344" i="3"/>
  <c r="P882" i="3"/>
  <c r="P201" i="3"/>
  <c r="P174" i="3"/>
  <c r="P752" i="3"/>
  <c r="P151" i="3"/>
  <c r="P66" i="3"/>
  <c r="P224" i="3"/>
  <c r="P610" i="3"/>
  <c r="P482" i="3"/>
  <c r="P633" i="3"/>
  <c r="P63" i="3"/>
  <c r="P401" i="3"/>
  <c r="P905" i="3"/>
  <c r="P386" i="3"/>
  <c r="P131" i="3"/>
  <c r="P248" i="3"/>
  <c r="P186" i="3"/>
  <c r="P280" i="3"/>
  <c r="P796" i="3"/>
  <c r="P734" i="3"/>
  <c r="P698" i="3"/>
  <c r="P431" i="3"/>
  <c r="P240" i="3"/>
  <c r="P425" i="3"/>
  <c r="P557" i="3"/>
  <c r="P624" i="3"/>
  <c r="P878" i="3"/>
  <c r="P867" i="3"/>
  <c r="P634" i="3"/>
  <c r="P529" i="3"/>
  <c r="P227" i="3"/>
  <c r="P757" i="3"/>
  <c r="P215" i="3"/>
  <c r="P463" i="3"/>
  <c r="P252" i="3"/>
  <c r="P165" i="3"/>
  <c r="P646" i="3"/>
  <c r="P402" i="3"/>
  <c r="P192" i="3"/>
  <c r="P855" i="3"/>
  <c r="P28" i="3"/>
  <c r="P794" i="3"/>
  <c r="P472" i="3"/>
  <c r="P741" i="3"/>
  <c r="P441" i="3"/>
  <c r="P414" i="3"/>
  <c r="P123" i="3"/>
  <c r="P999" i="3"/>
  <c r="P919" i="3"/>
  <c r="P209" i="3"/>
  <c r="P101" i="3"/>
  <c r="P367" i="3"/>
  <c r="P554" i="3"/>
  <c r="P381" i="3"/>
  <c r="P725" i="3"/>
  <c r="P145" i="3"/>
  <c r="P606" i="3"/>
  <c r="P729" i="3"/>
  <c r="P989" i="3"/>
  <c r="P629" i="3"/>
  <c r="P356" i="3"/>
  <c r="P951" i="3"/>
  <c r="P336" i="3"/>
  <c r="P682" i="3"/>
  <c r="P198" i="3"/>
  <c r="P496" i="3"/>
  <c r="P465" i="3"/>
  <c r="P329" i="3"/>
  <c r="P427" i="3"/>
  <c r="P772" i="3"/>
  <c r="P575" i="3"/>
  <c r="P605" i="3"/>
  <c r="P527" i="3"/>
  <c r="P389" i="3"/>
  <c r="P228" i="3"/>
  <c r="P701" i="3"/>
  <c r="P645" i="3"/>
  <c r="P916" i="3"/>
  <c r="P874" i="3"/>
  <c r="P335" i="3"/>
  <c r="P275" i="3"/>
  <c r="P931" i="3"/>
  <c r="P653" i="3"/>
  <c r="P328" i="3"/>
  <c r="P218" i="3"/>
  <c r="P620" i="3"/>
  <c r="P150" i="3"/>
  <c r="P124" i="3"/>
  <c r="P988" i="3"/>
  <c r="P483" i="3"/>
  <c r="P325" i="3"/>
  <c r="P310" i="3"/>
  <c r="P891" i="3"/>
  <c r="P314" i="3"/>
  <c r="P611" i="3"/>
  <c r="P87" i="3"/>
  <c r="P814" i="3"/>
  <c r="P411" i="3"/>
  <c r="P195" i="3"/>
  <c r="P72" i="3"/>
  <c r="P842" i="3"/>
  <c r="P179" i="3"/>
  <c r="P693" i="3"/>
  <c r="P104" i="3"/>
  <c r="P80" i="3"/>
  <c r="P297" i="3"/>
  <c r="P717" i="3"/>
  <c r="P167" i="3"/>
  <c r="P716" i="3"/>
  <c r="P793" i="3"/>
  <c r="P155" i="3"/>
  <c r="P109" i="3"/>
  <c r="P300" i="3"/>
  <c r="P478" i="3"/>
  <c r="P372" i="3"/>
  <c r="P449" i="3"/>
  <c r="P339" i="3"/>
  <c r="P266" i="3"/>
  <c r="P262" i="3"/>
  <c r="P872" i="3"/>
  <c r="P990" i="3"/>
  <c r="P998" i="3"/>
  <c r="P485" i="3"/>
  <c r="P702" i="3"/>
  <c r="P696" i="3"/>
  <c r="P272" i="3"/>
  <c r="P893" i="3"/>
  <c r="P968" i="3"/>
  <c r="P768" i="3"/>
  <c r="P797" i="3"/>
  <c r="P644" i="3"/>
  <c r="P913" i="3"/>
  <c r="P157" i="3"/>
  <c r="P247" i="3"/>
  <c r="P898" i="3"/>
  <c r="P835" i="3"/>
  <c r="P925" i="3"/>
  <c r="P148" i="3"/>
  <c r="P197" i="3"/>
  <c r="P558" i="3"/>
  <c r="P721" i="3"/>
  <c r="P559" i="3"/>
  <c r="P673" i="3"/>
  <c r="P494" i="3"/>
  <c r="P622" i="3"/>
  <c r="P251" i="3"/>
  <c r="P126" i="3"/>
  <c r="P616" i="3"/>
  <c r="P538" i="3"/>
  <c r="P868" i="3"/>
  <c r="P223" i="3"/>
  <c r="P460" i="3"/>
  <c r="P295" i="3"/>
  <c r="P894" i="3"/>
  <c r="P112" i="3"/>
  <c r="P742" i="3"/>
  <c r="P511" i="3"/>
  <c r="P666" i="3"/>
  <c r="P403" i="3"/>
  <c r="P143" i="3"/>
  <c r="P733" i="3"/>
  <c r="P443" i="3"/>
  <c r="P320" i="3"/>
  <c r="P254" i="3"/>
  <c r="P407" i="3"/>
  <c r="P268" i="3"/>
  <c r="P582" i="3"/>
  <c r="P298" i="3"/>
  <c r="P391" i="3"/>
  <c r="P373" i="3"/>
  <c r="P350" i="3"/>
  <c r="P670" i="3"/>
  <c r="P214" i="3"/>
  <c r="P846" i="3"/>
  <c r="P428" i="3"/>
  <c r="P784" i="3"/>
  <c r="P769" i="3"/>
  <c r="P405" i="3"/>
  <c r="P534" i="3"/>
  <c r="P987" i="3"/>
  <c r="P591" i="3"/>
  <c r="P563" i="3"/>
  <c r="P576" i="3"/>
  <c r="P70" i="3"/>
  <c r="P177" i="3"/>
  <c r="P873" i="3"/>
  <c r="P822" i="3"/>
  <c r="P313" i="3"/>
  <c r="P677" i="3"/>
  <c r="P659" i="3"/>
  <c r="P985" i="3"/>
  <c r="P789" i="3"/>
  <c r="P955" i="3"/>
  <c r="P451" i="3"/>
  <c r="P519" i="3"/>
  <c r="P584" i="3"/>
  <c r="P149" i="3"/>
  <c r="P909" i="3"/>
  <c r="P342" i="3"/>
  <c r="P182" i="3"/>
  <c r="P875" i="3"/>
  <c r="P416" i="3"/>
  <c r="P613" i="3"/>
  <c r="P230" i="3"/>
  <c r="P355" i="3"/>
  <c r="P525" i="3"/>
  <c r="P415" i="3"/>
  <c r="P773" i="3"/>
  <c r="P486" i="3"/>
  <c r="P111" i="3"/>
  <c r="P730" i="3"/>
  <c r="P69" i="3"/>
  <c r="P331" i="3"/>
  <c r="P125" i="3"/>
  <c r="P318" i="3"/>
  <c r="P164" i="3"/>
  <c r="P366" i="3"/>
  <c r="P287" i="3"/>
  <c r="P492" i="3"/>
  <c r="P602" i="3"/>
  <c r="P498" i="3"/>
  <c r="P369" i="3"/>
  <c r="P200" i="3"/>
  <c r="P170" i="3"/>
  <c r="P199" i="3"/>
  <c r="P333" i="3"/>
  <c r="P488" i="3"/>
  <c r="P680" i="3"/>
  <c r="P560" i="3"/>
  <c r="P309" i="3"/>
  <c r="P876" i="3"/>
  <c r="P225" i="3"/>
  <c r="P265" i="3"/>
  <c r="P299" i="3"/>
  <c r="P720" i="3"/>
  <c r="P77" i="3"/>
  <c r="P854" i="3"/>
  <c r="P572" i="3"/>
  <c r="P474" i="3"/>
  <c r="P480" i="3"/>
  <c r="P317" i="3"/>
  <c r="P305" i="3"/>
  <c r="P242" i="3"/>
  <c r="P665" i="3"/>
  <c r="P61" i="3"/>
  <c r="P301" i="3"/>
  <c r="P385" i="3"/>
  <c r="P658" i="3"/>
  <c r="P82" i="3"/>
  <c r="P296" i="3"/>
  <c r="P707" i="3"/>
  <c r="P740" i="3"/>
  <c r="P888" i="3"/>
  <c r="P747" i="3"/>
  <c r="P178" i="3"/>
  <c r="P113" i="3"/>
  <c r="P964" i="3"/>
  <c r="P660" i="3"/>
  <c r="P607" i="3"/>
  <c r="P628" i="3"/>
  <c r="P400" i="3"/>
  <c r="P430" i="3"/>
  <c r="P863" i="3"/>
  <c r="P881" i="3"/>
  <c r="P821" i="3"/>
  <c r="P685" i="3"/>
  <c r="P930" i="3"/>
  <c r="P950" i="3"/>
  <c r="P282" i="3"/>
  <c r="P790" i="3"/>
  <c r="P944" i="3"/>
  <c r="P885" i="3"/>
  <c r="P758" i="3"/>
  <c r="P975" i="3"/>
  <c r="P737" i="3"/>
  <c r="P811" i="3"/>
  <c r="P667" i="3"/>
  <c r="P926" i="3"/>
  <c r="P110" i="3"/>
  <c r="P505" i="3"/>
  <c r="P671" i="3"/>
  <c r="P776" i="3"/>
  <c r="P334" i="3"/>
  <c r="P838" i="3"/>
  <c r="P453" i="3"/>
  <c r="P713" i="3"/>
  <c r="P895" i="3"/>
  <c r="P359" i="3"/>
  <c r="P567" i="3"/>
  <c r="P68" i="3"/>
  <c r="P735" i="3"/>
  <c r="P289" i="3"/>
  <c r="P961" i="3"/>
  <c r="P649" i="3"/>
  <c r="P172" i="3"/>
  <c r="P640" i="3"/>
  <c r="P617" i="3"/>
  <c r="P67" i="3"/>
  <c r="P783" i="3"/>
  <c r="P376" i="3"/>
  <c r="P92" i="3"/>
  <c r="P818" i="3"/>
  <c r="P791" i="3"/>
  <c r="P495" i="3"/>
  <c r="P943" i="3"/>
  <c r="P807" i="3"/>
  <c r="P323" i="3"/>
  <c r="P727" i="3"/>
  <c r="P384" i="3"/>
  <c r="P353" i="3"/>
  <c r="P107" i="3"/>
  <c r="P880" i="3"/>
  <c r="P210" i="3"/>
  <c r="P502" i="3"/>
  <c r="P917" i="3"/>
  <c r="P977" i="3"/>
  <c r="P132" i="3"/>
  <c r="P116" i="3"/>
  <c r="P957" i="3"/>
  <c r="P348" i="3"/>
  <c r="P743" i="3"/>
  <c r="P996" i="3"/>
  <c r="P836" i="3"/>
  <c r="P937" i="3"/>
  <c r="P208" i="3"/>
  <c r="P219" i="3"/>
  <c r="P813" i="3"/>
  <c r="P834" i="3"/>
  <c r="P841" i="3"/>
  <c r="P277" i="3"/>
  <c r="P566" i="3"/>
  <c r="P938" i="3"/>
  <c r="P533" i="3"/>
  <c r="P491" i="3"/>
  <c r="P379" i="3"/>
  <c r="P858" i="3"/>
  <c r="P507" i="3"/>
  <c r="P450" i="3"/>
  <c r="P293" i="3"/>
  <c r="P140" i="3"/>
  <c r="P163" i="3"/>
  <c r="P976" i="3"/>
  <c r="P326" i="3"/>
  <c r="P25" i="3"/>
  <c r="P347" i="3"/>
  <c r="P983" i="3"/>
  <c r="P84" i="3"/>
  <c r="P467" i="3"/>
  <c r="P79" i="3"/>
  <c r="P1000" i="3"/>
  <c r="P81" i="3"/>
  <c r="P781" i="3"/>
  <c r="P899" i="3"/>
  <c r="P540" i="3"/>
  <c r="P62" i="3"/>
  <c r="P746" i="3"/>
  <c r="P115" i="3"/>
  <c r="P476" i="3"/>
  <c r="P232" i="3"/>
  <c r="P865" i="3"/>
  <c r="P97" i="3"/>
  <c r="P256" i="3"/>
  <c r="P520" i="3"/>
  <c r="P661" i="3"/>
  <c r="P532" i="3"/>
  <c r="P759" i="3"/>
  <c r="P886" i="3"/>
  <c r="P231" i="3"/>
  <c r="P458" i="3"/>
  <c r="P583" i="3"/>
  <c r="P156" i="3"/>
  <c r="P202" i="3"/>
  <c r="P711" i="3"/>
  <c r="P409" i="3"/>
  <c r="P599" i="3"/>
  <c r="P446" i="3"/>
  <c r="P579" i="3"/>
  <c r="P548" i="3"/>
  <c r="P133" i="3"/>
  <c r="P291" i="3"/>
  <c r="P501" i="3"/>
  <c r="P715" i="3"/>
  <c r="P586" i="3"/>
  <c r="P561" i="3"/>
  <c r="P956" i="3"/>
  <c r="P767" i="3"/>
  <c r="P515" i="3"/>
  <c r="P833" i="3"/>
  <c r="P382" i="3"/>
  <c r="P648" i="3"/>
  <c r="P413" i="3"/>
  <c r="P94" i="3"/>
  <c r="P802" i="3"/>
  <c r="P71" i="3"/>
  <c r="P290" i="3"/>
  <c r="P803" i="3"/>
  <c r="P979" i="3"/>
  <c r="P243" i="3"/>
  <c r="P278" i="3"/>
  <c r="P180" i="3"/>
  <c r="P365" i="3"/>
  <c r="P941" i="3"/>
  <c r="P688" i="3"/>
  <c r="P535" i="3"/>
  <c r="P792" i="3"/>
  <c r="P457" i="3"/>
  <c r="P744" i="3"/>
  <c r="P73" i="3"/>
  <c r="P819" i="3"/>
  <c r="P852" i="3"/>
  <c r="P639" i="3"/>
  <c r="P438" i="3"/>
  <c r="P766" i="3"/>
  <c r="P907" i="3"/>
  <c r="P88" i="3"/>
  <c r="P571" i="3"/>
  <c r="P136" i="3"/>
  <c r="P981" i="3"/>
  <c r="P475" i="3"/>
  <c r="P274" i="3"/>
  <c r="P674" i="3"/>
  <c r="P454" i="3"/>
  <c r="P245" i="3"/>
  <c r="P510" i="3"/>
  <c r="P869" i="3"/>
  <c r="P422" i="3"/>
  <c r="P927" i="3"/>
  <c r="P918" i="3"/>
  <c r="P307" i="3"/>
  <c r="P832" i="3"/>
  <c r="P539" i="3"/>
  <c r="P932" i="3"/>
  <c r="P470" i="3"/>
  <c r="P630" i="3"/>
  <c r="P764" i="3"/>
  <c r="P972" i="3"/>
  <c r="P896" i="3"/>
  <c r="P845" i="3"/>
  <c r="P678" i="3"/>
  <c r="P24" i="3"/>
  <c r="P308" i="3"/>
  <c r="P345" i="3"/>
  <c r="P809" i="3"/>
  <c r="P810" i="3"/>
  <c r="P775" i="3"/>
  <c r="P304" i="3"/>
  <c r="P780" i="3"/>
  <c r="P562" i="3"/>
  <c r="P423" i="3"/>
  <c r="P506" i="3"/>
  <c r="P573" i="3"/>
  <c r="P426" i="3"/>
  <c r="P158" i="3"/>
  <c r="P241" i="3"/>
  <c r="P536" i="3"/>
  <c r="P396" i="3"/>
  <c r="P820" i="3"/>
  <c r="P139" i="3"/>
  <c r="P189" i="3"/>
  <c r="P89" i="3"/>
  <c r="P763" i="3"/>
  <c r="P992" i="3"/>
  <c r="P207" i="3"/>
  <c r="P522" i="3"/>
  <c r="P471" i="3"/>
  <c r="P154" i="3"/>
  <c r="P29" i="3"/>
  <c r="P162" i="3"/>
  <c r="P303" i="3"/>
  <c r="P694" i="3"/>
  <c r="P281" i="3"/>
  <c r="P870" i="3"/>
  <c r="P130" i="3"/>
  <c r="P700" i="3"/>
  <c r="P226" i="3"/>
  <c r="P160" i="3"/>
  <c r="P276" i="3"/>
  <c r="P963" i="3"/>
  <c r="P432" i="3"/>
  <c r="P206" i="3"/>
  <c r="P664" i="3"/>
  <c r="P541" i="3"/>
  <c r="P513" i="3"/>
  <c r="P631" i="3"/>
  <c r="P728" i="3"/>
  <c r="P718" i="3"/>
  <c r="P647" i="3"/>
  <c r="P862" i="3"/>
  <c r="P187" i="3"/>
  <c r="P689" i="3"/>
  <c r="P552" i="3"/>
  <c r="P637" i="3"/>
  <c r="P27" i="3"/>
  <c r="P824" i="3"/>
  <c r="P600" i="3"/>
  <c r="P99" i="3"/>
  <c r="P788" i="3"/>
  <c r="P477" i="3"/>
  <c r="P419" i="3"/>
  <c r="P161" i="3"/>
  <c r="P942" i="3"/>
  <c r="P26" i="3"/>
  <c r="P159" i="3"/>
  <c r="P619" i="3"/>
  <c r="P827" i="3"/>
  <c r="P829" i="3"/>
  <c r="P322" i="3"/>
  <c r="P152" i="3"/>
  <c r="P306" i="3"/>
  <c r="P338" i="3"/>
  <c r="P258" i="3"/>
  <c r="P497" i="3"/>
  <c r="P285" i="3"/>
  <c r="P817" i="3"/>
  <c r="P657" i="3"/>
  <c r="P771" i="3"/>
  <c r="P722" i="3"/>
  <c r="P518" i="3"/>
  <c r="P903" i="3"/>
  <c r="P774" i="3"/>
  <c r="P117" i="3"/>
  <c r="P826" i="3"/>
  <c r="P105" i="3"/>
  <c r="P146" i="3"/>
  <c r="P906" i="3"/>
  <c r="P625" i="3"/>
  <c r="P447" i="3"/>
  <c r="P726" i="3"/>
  <c r="P530" i="3"/>
  <c r="P364" i="3"/>
  <c r="P751" i="3"/>
  <c r="P761" i="3"/>
  <c r="P800" i="3"/>
  <c r="P601" i="3"/>
  <c r="P375" i="3"/>
  <c r="P719" i="3"/>
  <c r="P569" i="3"/>
  <c r="P271" i="3"/>
  <c r="P690" i="3"/>
  <c r="P294" i="3"/>
  <c r="P706" i="3"/>
  <c r="P283" i="3"/>
  <c r="P122" i="3"/>
  <c r="P445" i="3"/>
  <c r="P398" i="3"/>
  <c r="P263" i="3"/>
  <c r="P589" i="3"/>
  <c r="P439" i="3"/>
  <c r="P654" i="3"/>
  <c r="P108" i="3"/>
  <c r="P394" i="3"/>
  <c r="P982" i="3"/>
  <c r="P238" i="3"/>
  <c r="P551" i="3"/>
  <c r="P770" i="3"/>
  <c r="P672" i="3"/>
  <c r="P946" i="3"/>
  <c r="P887" i="3"/>
  <c r="P508" i="3"/>
  <c r="P86" i="3"/>
  <c r="P851" i="3"/>
  <c r="P825" i="3"/>
  <c r="P574" i="3"/>
  <c r="P676" i="3"/>
  <c r="P816" i="3"/>
  <c r="P922" i="3"/>
  <c r="P404" i="3"/>
  <c r="P708" i="3"/>
  <c r="P312" i="3"/>
  <c r="P516" i="3"/>
  <c r="P686" i="3"/>
  <c r="P341" i="3"/>
  <c r="P114" i="3"/>
  <c r="P65" i="3"/>
  <c r="P581" i="3"/>
  <c r="P469" i="3"/>
  <c r="P936" i="3"/>
  <c r="P234" i="3"/>
  <c r="P839" i="3"/>
  <c r="P436" i="3"/>
  <c r="P853" i="3"/>
  <c r="P452" i="3"/>
  <c r="P437" i="3"/>
  <c r="P994" i="3"/>
  <c r="P555" i="3"/>
  <c r="P935" i="3"/>
  <c r="P939" i="3"/>
  <c r="P549" i="3"/>
  <c r="P642" i="3"/>
  <c r="P635" i="3"/>
  <c r="P755" i="3"/>
  <c r="P978" i="3"/>
  <c r="P352" i="3"/>
  <c r="P638" i="3"/>
  <c r="P434" i="3"/>
  <c r="P723" i="3"/>
  <c r="P808" i="3"/>
  <c r="P468" i="3"/>
  <c r="P546" i="3"/>
  <c r="P902" i="3"/>
  <c r="P448" i="3"/>
  <c r="P191" i="3"/>
  <c r="P64" i="3"/>
  <c r="P138" i="3"/>
  <c r="P176" i="3"/>
  <c r="P479" i="3"/>
  <c r="P173" i="3"/>
  <c r="P753" i="3"/>
  <c r="P578" i="3"/>
  <c r="P651" i="3"/>
  <c r="P762" i="3"/>
  <c r="P185" i="3"/>
  <c r="P860" i="3"/>
  <c r="P456" i="3"/>
  <c r="P823" i="3"/>
  <c r="P75" i="3"/>
  <c r="P556" i="3"/>
  <c r="P923" i="3"/>
  <c r="P636" i="3"/>
  <c r="P249" i="3"/>
  <c r="P933" i="3"/>
  <c r="P786" i="3"/>
  <c r="P704" i="3"/>
  <c r="P288" i="3"/>
  <c r="P493" i="3"/>
  <c r="P687" i="3"/>
  <c r="P424" i="3"/>
  <c r="P609" i="3"/>
  <c r="P509" i="3"/>
  <c r="P517" i="3"/>
  <c r="P692" i="3"/>
  <c r="P960" i="3"/>
  <c r="P327" i="3"/>
  <c r="P594" i="3"/>
  <c r="P641" i="3"/>
  <c r="P959" i="3"/>
  <c r="P705" i="3"/>
  <c r="P897" i="3"/>
  <c r="P593" i="3"/>
  <c r="P514" i="3"/>
  <c r="P128" i="3"/>
  <c r="P920" i="3"/>
  <c r="P915" i="3"/>
  <c r="P805" i="3"/>
  <c r="P194" i="3"/>
  <c r="P866" i="3"/>
  <c r="P169" i="3"/>
  <c r="P703" i="3"/>
  <c r="P433" i="3"/>
  <c r="P96" i="3"/>
  <c r="P349" i="3"/>
  <c r="P222" i="3"/>
  <c r="P890" i="3"/>
  <c r="P828" i="3"/>
  <c r="P714" i="3"/>
  <c r="P592" i="3"/>
  <c r="P877" i="3"/>
  <c r="P392" i="3"/>
  <c r="P748" i="3"/>
  <c r="P358" i="3"/>
  <c r="P319" i="3"/>
  <c r="P196" i="3"/>
  <c r="P585" i="3"/>
  <c r="P952" i="3"/>
  <c r="P269" i="3"/>
  <c r="P777" i="3"/>
  <c r="P236" i="3"/>
  <c r="P181" i="3"/>
  <c r="P953" i="3"/>
  <c r="P481" i="3"/>
  <c r="P929" i="3"/>
  <c r="P171" i="3"/>
  <c r="P778" i="3"/>
  <c r="P542" i="3"/>
  <c r="P484" i="3"/>
  <c r="P237" i="3"/>
  <c r="P395" i="3"/>
  <c r="P98" i="3"/>
  <c r="P393" i="3"/>
  <c r="P489" i="3"/>
  <c r="P900" i="3"/>
  <c r="P357" i="3"/>
  <c r="P732" i="3"/>
  <c r="P731" i="3"/>
  <c r="P973" i="3"/>
  <c r="P464" i="3"/>
  <c r="P528" i="3"/>
  <c r="P577" i="3"/>
  <c r="P884" i="3"/>
  <c r="P205" i="3"/>
  <c r="P183" i="3"/>
  <c r="P267" i="3"/>
  <c r="P83" i="3"/>
  <c r="P487" i="3"/>
  <c r="P370" i="3"/>
  <c r="P220" i="3"/>
  <c r="P354" i="3"/>
  <c r="P144" i="3"/>
  <c r="P924" i="3"/>
  <c r="P250" i="3"/>
  <c r="P695" i="3"/>
  <c r="P504" i="3"/>
  <c r="P904" i="3"/>
  <c r="P697" i="3"/>
  <c r="P712" i="3"/>
  <c r="P669" i="3"/>
  <c r="P85" i="3"/>
  <c r="P815" i="3"/>
  <c r="P531" i="3"/>
  <c r="P543" i="3"/>
  <c r="P643" i="3"/>
  <c r="P361" i="3"/>
  <c r="P371" i="3"/>
  <c r="P95" i="3"/>
  <c r="P417" i="3"/>
  <c r="P499" i="3"/>
  <c r="P553" i="3"/>
  <c r="P270" i="3"/>
  <c r="P804" i="3"/>
  <c r="P949" i="3"/>
  <c r="P861" i="3"/>
  <c r="P614" i="3"/>
  <c r="P760" i="3"/>
  <c r="P756" i="3"/>
  <c r="P971" i="3"/>
  <c r="P848" i="3"/>
  <c r="P623" i="3"/>
  <c r="P889" i="3"/>
  <c r="P168" i="3"/>
  <c r="P311" i="3"/>
  <c r="P934" i="3"/>
  <c r="P418" i="3"/>
  <c r="P921" i="3"/>
  <c r="P264" i="3"/>
  <c r="P681" i="3"/>
  <c r="P260" i="3"/>
  <c r="P947" i="3"/>
  <c r="P597" i="3"/>
  <c r="P765" i="3"/>
  <c r="P368" i="3"/>
  <c r="P656" i="3"/>
  <c r="P974" i="3"/>
  <c r="P608" i="3"/>
  <c r="P235" i="3"/>
  <c r="P203" i="3"/>
  <c r="P410" i="3"/>
  <c r="P883" i="3"/>
  <c r="P588" i="3"/>
  <c r="P980" i="3"/>
  <c r="P798" i="3"/>
  <c r="P995" i="3"/>
  <c r="P473" i="3"/>
  <c r="P655" i="3"/>
  <c r="P315" i="3"/>
  <c r="P257" i="3"/>
  <c r="P324" i="3"/>
  <c r="P292" i="3"/>
  <c r="P945" i="3"/>
  <c r="P652" i="3"/>
  <c r="P93" i="3"/>
  <c r="P668" i="3"/>
  <c r="P512" i="3"/>
  <c r="P129" i="3"/>
  <c r="P153" i="3"/>
  <c r="P521" i="3"/>
  <c r="P118" i="3"/>
  <c r="P749" i="3"/>
  <c r="P603" i="3"/>
  <c r="P736" i="3"/>
  <c r="P346" i="3"/>
  <c r="P856" i="3"/>
  <c r="P650" i="3"/>
  <c r="A64" i="5" l="1"/>
  <c r="B49" i="5"/>
  <c r="M51" i="3" s="1"/>
  <c r="B50" i="5"/>
  <c r="B53" i="3"/>
  <c r="P30" i="3"/>
  <c r="AM30" i="3"/>
  <c r="AN30" i="3" s="1"/>
  <c r="A31" i="3"/>
  <c r="O31" i="3" s="1"/>
  <c r="AI30" i="3"/>
  <c r="T23" i="3"/>
  <c r="V23" i="3" s="1"/>
  <c r="S23" i="3"/>
  <c r="U23" i="3" s="1"/>
  <c r="W23" i="3"/>
  <c r="Q23" i="3"/>
  <c r="R23" i="3"/>
  <c r="Q21" i="3"/>
  <c r="R21" i="3"/>
  <c r="S21" i="3"/>
  <c r="U21" i="3" s="1"/>
  <c r="T21" i="3"/>
  <c r="V21" i="3" s="1"/>
  <c r="W21" i="3"/>
  <c r="Q22" i="3"/>
  <c r="R22" i="3"/>
  <c r="S22" i="3"/>
  <c r="U22" i="3" s="1"/>
  <c r="T22" i="3"/>
  <c r="V22" i="3" s="1"/>
  <c r="W22" i="3"/>
  <c r="Q257" i="3"/>
  <c r="R257" i="3"/>
  <c r="S257" i="3"/>
  <c r="U257" i="3" s="1"/>
  <c r="T257" i="3"/>
  <c r="V257" i="3" s="1"/>
  <c r="W257" i="3"/>
  <c r="S358" i="3"/>
  <c r="U358" i="3" s="1"/>
  <c r="W358" i="3"/>
  <c r="Q358" i="3"/>
  <c r="T358" i="3"/>
  <c r="V358" i="3" s="1"/>
  <c r="R358" i="3"/>
  <c r="W959" i="3"/>
  <c r="T959" i="3"/>
  <c r="V959" i="3" s="1"/>
  <c r="S959" i="3"/>
  <c r="U959" i="3" s="1"/>
  <c r="Q959" i="3"/>
  <c r="R959" i="3"/>
  <c r="T687" i="3"/>
  <c r="V687" i="3" s="1"/>
  <c r="W687" i="3"/>
  <c r="S687" i="3"/>
  <c r="U687" i="3" s="1"/>
  <c r="R687" i="3"/>
  <c r="Q687" i="3"/>
  <c r="T456" i="3"/>
  <c r="V456" i="3" s="1"/>
  <c r="W456" i="3"/>
  <c r="Q456" i="3"/>
  <c r="R456" i="3"/>
  <c r="S456" i="3"/>
  <c r="U456" i="3" s="1"/>
  <c r="T64" i="3"/>
  <c r="V64" i="3" s="1"/>
  <c r="W64" i="3"/>
  <c r="S64" i="3"/>
  <c r="U64" i="3" s="1"/>
  <c r="Q64" i="3"/>
  <c r="R64" i="3"/>
  <c r="Q755" i="3"/>
  <c r="T755" i="3"/>
  <c r="V755" i="3" s="1"/>
  <c r="W755" i="3"/>
  <c r="R755" i="3"/>
  <c r="S755" i="3"/>
  <c r="U755" i="3" s="1"/>
  <c r="R436" i="3"/>
  <c r="W436" i="3"/>
  <c r="T436" i="3"/>
  <c r="V436" i="3" s="1"/>
  <c r="S436" i="3"/>
  <c r="U436" i="3" s="1"/>
  <c r="Q436" i="3"/>
  <c r="T312" i="3"/>
  <c r="V312" i="3" s="1"/>
  <c r="Q312" i="3"/>
  <c r="R312" i="3"/>
  <c r="W312" i="3"/>
  <c r="S312" i="3"/>
  <c r="U312" i="3" s="1"/>
  <c r="R946" i="3"/>
  <c r="T946" i="3"/>
  <c r="V946" i="3" s="1"/>
  <c r="Q946" i="3"/>
  <c r="S946" i="3"/>
  <c r="U946" i="3" s="1"/>
  <c r="W946" i="3"/>
  <c r="S398" i="3"/>
  <c r="U398" i="3" s="1"/>
  <c r="W398" i="3"/>
  <c r="R398" i="3"/>
  <c r="T398" i="3"/>
  <c r="V398" i="3" s="1"/>
  <c r="Q398" i="3"/>
  <c r="R800" i="3"/>
  <c r="Q800" i="3"/>
  <c r="T800" i="3"/>
  <c r="V800" i="3" s="1"/>
  <c r="W800" i="3"/>
  <c r="S800" i="3"/>
  <c r="U800" i="3" s="1"/>
  <c r="T117" i="3"/>
  <c r="V117" i="3" s="1"/>
  <c r="W117" i="3"/>
  <c r="Q117" i="3"/>
  <c r="S117" i="3"/>
  <c r="U117" i="3" s="1"/>
  <c r="R117" i="3"/>
  <c r="T306" i="3"/>
  <c r="V306" i="3" s="1"/>
  <c r="W306" i="3"/>
  <c r="R306" i="3"/>
  <c r="S306" i="3"/>
  <c r="U306" i="3" s="1"/>
  <c r="Q306" i="3"/>
  <c r="S788" i="3"/>
  <c r="U788" i="3" s="1"/>
  <c r="R788" i="3"/>
  <c r="Q788" i="3"/>
  <c r="T788" i="3"/>
  <c r="V788" i="3" s="1"/>
  <c r="W788" i="3"/>
  <c r="W728" i="3"/>
  <c r="R728" i="3"/>
  <c r="S728" i="3"/>
  <c r="U728" i="3" s="1"/>
  <c r="Q728" i="3"/>
  <c r="T728" i="3"/>
  <c r="V728" i="3" s="1"/>
  <c r="W130" i="3"/>
  <c r="Q130" i="3"/>
  <c r="T130" i="3"/>
  <c r="V130" i="3" s="1"/>
  <c r="S130" i="3"/>
  <c r="U130" i="3" s="1"/>
  <c r="R130" i="3"/>
  <c r="R763" i="3"/>
  <c r="S763" i="3"/>
  <c r="U763" i="3" s="1"/>
  <c r="T763" i="3"/>
  <c r="V763" i="3" s="1"/>
  <c r="W763" i="3"/>
  <c r="Q763" i="3"/>
  <c r="T423" i="3"/>
  <c r="V423" i="3" s="1"/>
  <c r="Q423" i="3"/>
  <c r="S423" i="3"/>
  <c r="U423" i="3" s="1"/>
  <c r="R423" i="3"/>
  <c r="W423" i="3"/>
  <c r="R896" i="3"/>
  <c r="W896" i="3"/>
  <c r="Q896" i="3"/>
  <c r="S896" i="3"/>
  <c r="U896" i="3" s="1"/>
  <c r="T896" i="3"/>
  <c r="V896" i="3" s="1"/>
  <c r="T869" i="3"/>
  <c r="V869" i="3" s="1"/>
  <c r="R869" i="3"/>
  <c r="Q869" i="3"/>
  <c r="S869" i="3"/>
  <c r="U869" i="3" s="1"/>
  <c r="W869" i="3"/>
  <c r="T766" i="3"/>
  <c r="V766" i="3" s="1"/>
  <c r="S766" i="3"/>
  <c r="U766" i="3" s="1"/>
  <c r="R766" i="3"/>
  <c r="Q766" i="3"/>
  <c r="W766" i="3"/>
  <c r="T365" i="3"/>
  <c r="V365" i="3" s="1"/>
  <c r="W365" i="3"/>
  <c r="Q365" i="3"/>
  <c r="R365" i="3"/>
  <c r="S365" i="3"/>
  <c r="U365" i="3" s="1"/>
  <c r="R382" i="3"/>
  <c r="S382" i="3"/>
  <c r="U382" i="3" s="1"/>
  <c r="Q382" i="3"/>
  <c r="W382" i="3"/>
  <c r="T382" i="3"/>
  <c r="V382" i="3" s="1"/>
  <c r="T548" i="3"/>
  <c r="V548" i="3" s="1"/>
  <c r="W548" i="3"/>
  <c r="Q548" i="3"/>
  <c r="R548" i="3"/>
  <c r="S548" i="3"/>
  <c r="U548" i="3" s="1"/>
  <c r="T759" i="3"/>
  <c r="V759" i="3" s="1"/>
  <c r="S759" i="3"/>
  <c r="U759" i="3" s="1"/>
  <c r="W759" i="3"/>
  <c r="Q759" i="3"/>
  <c r="R759" i="3"/>
  <c r="T62" i="3"/>
  <c r="V62" i="3" s="1"/>
  <c r="Q62" i="3"/>
  <c r="W62" i="3"/>
  <c r="R62" i="3"/>
  <c r="S62" i="3"/>
  <c r="U62" i="3" s="1"/>
  <c r="R326" i="3"/>
  <c r="Q326" i="3"/>
  <c r="S326" i="3"/>
  <c r="U326" i="3" s="1"/>
  <c r="W326" i="3"/>
  <c r="T326" i="3"/>
  <c r="V326" i="3" s="1"/>
  <c r="Q566" i="3"/>
  <c r="S566" i="3"/>
  <c r="U566" i="3" s="1"/>
  <c r="T566" i="3"/>
  <c r="V566" i="3" s="1"/>
  <c r="R566" i="3"/>
  <c r="W566" i="3"/>
  <c r="T957" i="3"/>
  <c r="V957" i="3" s="1"/>
  <c r="W957" i="3"/>
  <c r="S957" i="3"/>
  <c r="U957" i="3" s="1"/>
  <c r="R957" i="3"/>
  <c r="Q957" i="3"/>
  <c r="W323" i="3"/>
  <c r="T323" i="3"/>
  <c r="V323" i="3" s="1"/>
  <c r="Q323" i="3"/>
  <c r="R323" i="3"/>
  <c r="S323" i="3"/>
  <c r="U323" i="3" s="1"/>
  <c r="T172" i="3"/>
  <c r="V172" i="3" s="1"/>
  <c r="W172" i="3"/>
  <c r="R172" i="3"/>
  <c r="S172" i="3"/>
  <c r="U172" i="3" s="1"/>
  <c r="Q172" i="3"/>
  <c r="T334" i="3"/>
  <c r="V334" i="3" s="1"/>
  <c r="W334" i="3"/>
  <c r="Q334" i="3"/>
  <c r="R334" i="3"/>
  <c r="S334" i="3"/>
  <c r="U334" i="3" s="1"/>
  <c r="T944" i="3"/>
  <c r="V944" i="3" s="1"/>
  <c r="R944" i="3"/>
  <c r="S944" i="3"/>
  <c r="U944" i="3" s="1"/>
  <c r="W944" i="3"/>
  <c r="Q944" i="3"/>
  <c r="Q628" i="3"/>
  <c r="W628" i="3"/>
  <c r="T628" i="3"/>
  <c r="V628" i="3" s="1"/>
  <c r="R628" i="3"/>
  <c r="S628" i="3"/>
  <c r="U628" i="3" s="1"/>
  <c r="T82" i="3"/>
  <c r="V82" i="3" s="1"/>
  <c r="R82" i="3"/>
  <c r="W82" i="3"/>
  <c r="S82" i="3"/>
  <c r="U82" i="3" s="1"/>
  <c r="Q82" i="3"/>
  <c r="Q474" i="3"/>
  <c r="R474" i="3"/>
  <c r="T474" i="3"/>
  <c r="V474" i="3" s="1"/>
  <c r="W474" i="3"/>
  <c r="S474" i="3"/>
  <c r="U474" i="3" s="1"/>
  <c r="W488" i="3"/>
  <c r="T488" i="3"/>
  <c r="V488" i="3" s="1"/>
  <c r="S488" i="3"/>
  <c r="U488" i="3" s="1"/>
  <c r="Q488" i="3"/>
  <c r="R488" i="3"/>
  <c r="Q318" i="3"/>
  <c r="S318" i="3"/>
  <c r="U318" i="3" s="1"/>
  <c r="R318" i="3"/>
  <c r="T318" i="3"/>
  <c r="V318" i="3" s="1"/>
  <c r="W318" i="3"/>
  <c r="S230" i="3"/>
  <c r="U230" i="3" s="1"/>
  <c r="R230" i="3"/>
  <c r="Q230" i="3"/>
  <c r="T230" i="3"/>
  <c r="V230" i="3" s="1"/>
  <c r="W230" i="3"/>
  <c r="W789" i="3"/>
  <c r="S789" i="3"/>
  <c r="U789" i="3" s="1"/>
  <c r="Q789" i="3"/>
  <c r="T789" i="3"/>
  <c r="V789" i="3" s="1"/>
  <c r="R789" i="3"/>
  <c r="W591" i="3"/>
  <c r="R591" i="3"/>
  <c r="S591" i="3"/>
  <c r="U591" i="3" s="1"/>
  <c r="Q591" i="3"/>
  <c r="T591" i="3"/>
  <c r="V591" i="3" s="1"/>
  <c r="S391" i="3"/>
  <c r="U391" i="3" s="1"/>
  <c r="T391" i="3"/>
  <c r="V391" i="3" s="1"/>
  <c r="Q391" i="3"/>
  <c r="R391" i="3"/>
  <c r="W391" i="3"/>
  <c r="R511" i="3"/>
  <c r="T511" i="3"/>
  <c r="V511" i="3" s="1"/>
  <c r="Q511" i="3"/>
  <c r="W511" i="3"/>
  <c r="S511" i="3"/>
  <c r="U511" i="3" s="1"/>
  <c r="T622" i="3"/>
  <c r="V622" i="3" s="1"/>
  <c r="R622" i="3"/>
  <c r="Q622" i="3"/>
  <c r="S622" i="3"/>
  <c r="U622" i="3" s="1"/>
  <c r="W622" i="3"/>
  <c r="W157" i="3"/>
  <c r="R157" i="3"/>
  <c r="T157" i="3"/>
  <c r="V157" i="3" s="1"/>
  <c r="S157" i="3"/>
  <c r="U157" i="3" s="1"/>
  <c r="Q157" i="3"/>
  <c r="T998" i="3"/>
  <c r="V998" i="3" s="1"/>
  <c r="R998" i="3"/>
  <c r="Q998" i="3"/>
  <c r="W998" i="3"/>
  <c r="S998" i="3"/>
  <c r="U998" i="3" s="1"/>
  <c r="T793" i="3"/>
  <c r="V793" i="3" s="1"/>
  <c r="W793" i="3"/>
  <c r="R793" i="3"/>
  <c r="Q793" i="3"/>
  <c r="S793" i="3"/>
  <c r="U793" i="3" s="1"/>
  <c r="W411" i="3"/>
  <c r="Q411" i="3"/>
  <c r="S411" i="3"/>
  <c r="U411" i="3" s="1"/>
  <c r="R411" i="3"/>
  <c r="T411" i="3"/>
  <c r="V411" i="3" s="1"/>
  <c r="T620" i="3"/>
  <c r="V620" i="3" s="1"/>
  <c r="W620" i="3"/>
  <c r="Q620" i="3"/>
  <c r="R620" i="3"/>
  <c r="S620" i="3"/>
  <c r="U620" i="3" s="1"/>
  <c r="T228" i="3"/>
  <c r="V228" i="3" s="1"/>
  <c r="W228" i="3"/>
  <c r="S228" i="3"/>
  <c r="U228" i="3" s="1"/>
  <c r="R228" i="3"/>
  <c r="Q228" i="3"/>
  <c r="Q336" i="3"/>
  <c r="T336" i="3"/>
  <c r="V336" i="3" s="1"/>
  <c r="W336" i="3"/>
  <c r="S336" i="3"/>
  <c r="U336" i="3" s="1"/>
  <c r="R336" i="3"/>
  <c r="W101" i="3"/>
  <c r="R101" i="3"/>
  <c r="Q101" i="3"/>
  <c r="S101" i="3"/>
  <c r="U101" i="3" s="1"/>
  <c r="T101" i="3"/>
  <c r="V101" i="3" s="1"/>
  <c r="T192" i="3"/>
  <c r="V192" i="3" s="1"/>
  <c r="W192" i="3"/>
  <c r="S192" i="3"/>
  <c r="U192" i="3" s="1"/>
  <c r="Q192" i="3"/>
  <c r="R192" i="3"/>
  <c r="W186" i="3"/>
  <c r="T186" i="3"/>
  <c r="V186" i="3" s="1"/>
  <c r="R186" i="3"/>
  <c r="Q186" i="3"/>
  <c r="S186" i="3"/>
  <c r="U186" i="3" s="1"/>
  <c r="W151" i="3"/>
  <c r="R151" i="3"/>
  <c r="Q151" i="3"/>
  <c r="S151" i="3"/>
  <c r="U151" i="3" s="1"/>
  <c r="T151" i="3"/>
  <c r="V151" i="3" s="1"/>
  <c r="Q524" i="3"/>
  <c r="R524" i="3"/>
  <c r="S524" i="3"/>
  <c r="U524" i="3" s="1"/>
  <c r="T524" i="3"/>
  <c r="V524" i="3" s="1"/>
  <c r="W524" i="3"/>
  <c r="R675" i="3"/>
  <c r="W675" i="3"/>
  <c r="Q675" i="3"/>
  <c r="S675" i="3"/>
  <c r="U675" i="3" s="1"/>
  <c r="T675" i="3"/>
  <c r="V675" i="3" s="1"/>
  <c r="Q543" i="3"/>
  <c r="W543" i="3"/>
  <c r="T543" i="3"/>
  <c r="V543" i="3" s="1"/>
  <c r="R543" i="3"/>
  <c r="S543" i="3"/>
  <c r="U543" i="3" s="1"/>
  <c r="W393" i="3"/>
  <c r="Q393" i="3"/>
  <c r="T393" i="3"/>
  <c r="V393" i="3" s="1"/>
  <c r="S393" i="3"/>
  <c r="U393" i="3" s="1"/>
  <c r="R393" i="3"/>
  <c r="S672" i="3"/>
  <c r="U672" i="3" s="1"/>
  <c r="Q672" i="3"/>
  <c r="T672" i="3"/>
  <c r="V672" i="3" s="1"/>
  <c r="W672" i="3"/>
  <c r="R672" i="3"/>
  <c r="S89" i="3"/>
  <c r="U89" i="3" s="1"/>
  <c r="R89" i="3"/>
  <c r="T89" i="3"/>
  <c r="V89" i="3" s="1"/>
  <c r="W89" i="3"/>
  <c r="Q89" i="3"/>
  <c r="R833" i="3"/>
  <c r="Q833" i="3"/>
  <c r="T833" i="3"/>
  <c r="V833" i="3" s="1"/>
  <c r="W833" i="3"/>
  <c r="S833" i="3"/>
  <c r="U833" i="3" s="1"/>
  <c r="S277" i="3"/>
  <c r="U277" i="3" s="1"/>
  <c r="T277" i="3"/>
  <c r="V277" i="3" s="1"/>
  <c r="W277" i="3"/>
  <c r="R277" i="3"/>
  <c r="Q277" i="3"/>
  <c r="R116" i="3"/>
  <c r="Q116" i="3"/>
  <c r="T116" i="3"/>
  <c r="V116" i="3" s="1"/>
  <c r="W116" i="3"/>
  <c r="S116" i="3"/>
  <c r="U116" i="3" s="1"/>
  <c r="W807" i="3"/>
  <c r="R807" i="3"/>
  <c r="Q807" i="3"/>
  <c r="S807" i="3"/>
  <c r="U807" i="3" s="1"/>
  <c r="T807" i="3"/>
  <c r="V807" i="3" s="1"/>
  <c r="R649" i="3"/>
  <c r="Q649" i="3"/>
  <c r="W649" i="3"/>
  <c r="S649" i="3"/>
  <c r="U649" i="3" s="1"/>
  <c r="T649" i="3"/>
  <c r="V649" i="3" s="1"/>
  <c r="T776" i="3"/>
  <c r="V776" i="3" s="1"/>
  <c r="Q776" i="3"/>
  <c r="S776" i="3"/>
  <c r="U776" i="3" s="1"/>
  <c r="W776" i="3"/>
  <c r="R776" i="3"/>
  <c r="T790" i="3"/>
  <c r="V790" i="3" s="1"/>
  <c r="R790" i="3"/>
  <c r="W790" i="3"/>
  <c r="S790" i="3"/>
  <c r="U790" i="3" s="1"/>
  <c r="Q790" i="3"/>
  <c r="S658" i="3"/>
  <c r="U658" i="3" s="1"/>
  <c r="T658" i="3"/>
  <c r="V658" i="3" s="1"/>
  <c r="W658" i="3"/>
  <c r="R658" i="3"/>
  <c r="Q658" i="3"/>
  <c r="R572" i="3"/>
  <c r="S572" i="3"/>
  <c r="U572" i="3" s="1"/>
  <c r="Q572" i="3"/>
  <c r="T572" i="3"/>
  <c r="V572" i="3" s="1"/>
  <c r="W572" i="3"/>
  <c r="Q333" i="3"/>
  <c r="S333" i="3"/>
  <c r="U333" i="3" s="1"/>
  <c r="T333" i="3"/>
  <c r="V333" i="3" s="1"/>
  <c r="W333" i="3"/>
  <c r="R333" i="3"/>
  <c r="W125" i="3"/>
  <c r="T125" i="3"/>
  <c r="V125" i="3" s="1"/>
  <c r="S125" i="3"/>
  <c r="U125" i="3" s="1"/>
  <c r="R125" i="3"/>
  <c r="Q125" i="3"/>
  <c r="Q613" i="3"/>
  <c r="R613" i="3"/>
  <c r="S613" i="3"/>
  <c r="U613" i="3" s="1"/>
  <c r="W613" i="3"/>
  <c r="T613" i="3"/>
  <c r="V613" i="3" s="1"/>
  <c r="T985" i="3"/>
  <c r="V985" i="3" s="1"/>
  <c r="W985" i="3"/>
  <c r="S985" i="3"/>
  <c r="U985" i="3" s="1"/>
  <c r="Q985" i="3"/>
  <c r="R985" i="3"/>
  <c r="R987" i="3"/>
  <c r="W987" i="3"/>
  <c r="T987" i="3"/>
  <c r="V987" i="3" s="1"/>
  <c r="Q987" i="3"/>
  <c r="S987" i="3"/>
  <c r="U987" i="3" s="1"/>
  <c r="R298" i="3"/>
  <c r="T298" i="3"/>
  <c r="V298" i="3" s="1"/>
  <c r="S298" i="3"/>
  <c r="U298" i="3" s="1"/>
  <c r="Q298" i="3"/>
  <c r="W298" i="3"/>
  <c r="S742" i="3"/>
  <c r="U742" i="3" s="1"/>
  <c r="W742" i="3"/>
  <c r="R742" i="3"/>
  <c r="T742" i="3"/>
  <c r="V742" i="3" s="1"/>
  <c r="Q742" i="3"/>
  <c r="R494" i="3"/>
  <c r="T494" i="3"/>
  <c r="V494" i="3" s="1"/>
  <c r="W494" i="3"/>
  <c r="S494" i="3"/>
  <c r="U494" i="3" s="1"/>
  <c r="Q494" i="3"/>
  <c r="T913" i="3"/>
  <c r="V913" i="3" s="1"/>
  <c r="Q913" i="3"/>
  <c r="R913" i="3"/>
  <c r="W913" i="3"/>
  <c r="S913" i="3"/>
  <c r="U913" i="3" s="1"/>
  <c r="T990" i="3"/>
  <c r="V990" i="3" s="1"/>
  <c r="W990" i="3"/>
  <c r="S990" i="3"/>
  <c r="U990" i="3" s="1"/>
  <c r="Q990" i="3"/>
  <c r="R990" i="3"/>
  <c r="W716" i="3"/>
  <c r="Q716" i="3"/>
  <c r="T716" i="3"/>
  <c r="V716" i="3" s="1"/>
  <c r="R716" i="3"/>
  <c r="S716" i="3"/>
  <c r="U716" i="3" s="1"/>
  <c r="T814" i="3"/>
  <c r="V814" i="3" s="1"/>
  <c r="R814" i="3"/>
  <c r="W814" i="3"/>
  <c r="S814" i="3"/>
  <c r="U814" i="3" s="1"/>
  <c r="Q814" i="3"/>
  <c r="R218" i="3"/>
  <c r="Q218" i="3"/>
  <c r="T218" i="3"/>
  <c r="V218" i="3" s="1"/>
  <c r="W218" i="3"/>
  <c r="S218" i="3"/>
  <c r="U218" i="3" s="1"/>
  <c r="W389" i="3"/>
  <c r="T389" i="3"/>
  <c r="V389" i="3" s="1"/>
  <c r="S389" i="3"/>
  <c r="U389" i="3" s="1"/>
  <c r="Q389" i="3"/>
  <c r="R389" i="3"/>
  <c r="R951" i="3"/>
  <c r="S951" i="3"/>
  <c r="U951" i="3" s="1"/>
  <c r="T951" i="3"/>
  <c r="V951" i="3" s="1"/>
  <c r="Q951" i="3"/>
  <c r="W951" i="3"/>
  <c r="S209" i="3"/>
  <c r="U209" i="3" s="1"/>
  <c r="T209" i="3"/>
  <c r="V209" i="3" s="1"/>
  <c r="W209" i="3"/>
  <c r="R209" i="3"/>
  <c r="Q209" i="3"/>
  <c r="T402" i="3"/>
  <c r="V402" i="3" s="1"/>
  <c r="R402" i="3"/>
  <c r="S402" i="3"/>
  <c r="U402" i="3" s="1"/>
  <c r="W402" i="3"/>
  <c r="Q402" i="3"/>
  <c r="T878" i="3"/>
  <c r="V878" i="3" s="1"/>
  <c r="W878" i="3"/>
  <c r="S878" i="3"/>
  <c r="U878" i="3" s="1"/>
  <c r="Q878" i="3"/>
  <c r="R878" i="3"/>
  <c r="T248" i="3"/>
  <c r="V248" i="3" s="1"/>
  <c r="W248" i="3"/>
  <c r="Q248" i="3"/>
  <c r="R248" i="3"/>
  <c r="S248" i="3"/>
  <c r="U248" i="3" s="1"/>
  <c r="R752" i="3"/>
  <c r="T752" i="3"/>
  <c r="V752" i="3" s="1"/>
  <c r="W752" i="3"/>
  <c r="S752" i="3"/>
  <c r="U752" i="3" s="1"/>
  <c r="Q752" i="3"/>
  <c r="S928" i="3"/>
  <c r="U928" i="3" s="1"/>
  <c r="Q928" i="3"/>
  <c r="R928" i="3"/>
  <c r="W928" i="3"/>
  <c r="T928" i="3"/>
  <c r="V928" i="3" s="1"/>
  <c r="T709" i="3"/>
  <c r="V709" i="3" s="1"/>
  <c r="W709" i="3"/>
  <c r="R709" i="3"/>
  <c r="Q709" i="3"/>
  <c r="S709" i="3"/>
  <c r="U709" i="3" s="1"/>
  <c r="S442" i="3"/>
  <c r="U442" i="3" s="1"/>
  <c r="Q442" i="3"/>
  <c r="R442" i="3"/>
  <c r="T442" i="3"/>
  <c r="V442" i="3" s="1"/>
  <c r="W442" i="3"/>
  <c r="S901" i="3"/>
  <c r="U901" i="3" s="1"/>
  <c r="R901" i="3"/>
  <c r="Q901" i="3"/>
  <c r="W901" i="3"/>
  <c r="T901" i="3"/>
  <c r="V901" i="3" s="1"/>
  <c r="T106" i="3"/>
  <c r="V106" i="3" s="1"/>
  <c r="S106" i="3"/>
  <c r="U106" i="3" s="1"/>
  <c r="Q106" i="3"/>
  <c r="R106" i="3"/>
  <c r="W106" i="3"/>
  <c r="W418" i="3"/>
  <c r="T418" i="3"/>
  <c r="V418" i="3" s="1"/>
  <c r="R418" i="3"/>
  <c r="S418" i="3"/>
  <c r="U418" i="3" s="1"/>
  <c r="Q418" i="3"/>
  <c r="W934" i="3"/>
  <c r="Q934" i="3"/>
  <c r="S934" i="3"/>
  <c r="U934" i="3" s="1"/>
  <c r="R934" i="3"/>
  <c r="T934" i="3"/>
  <c r="V934" i="3" s="1"/>
  <c r="W860" i="3"/>
  <c r="R860" i="3"/>
  <c r="Q860" i="3"/>
  <c r="T860" i="3"/>
  <c r="V860" i="3" s="1"/>
  <c r="S860" i="3"/>
  <c r="U860" i="3" s="1"/>
  <c r="W99" i="3"/>
  <c r="R99" i="3"/>
  <c r="Q99" i="3"/>
  <c r="S99" i="3"/>
  <c r="U99" i="3" s="1"/>
  <c r="T99" i="3"/>
  <c r="V99" i="3" s="1"/>
  <c r="R540" i="3"/>
  <c r="S540" i="3"/>
  <c r="U540" i="3" s="1"/>
  <c r="W540" i="3"/>
  <c r="Q540" i="3"/>
  <c r="T540" i="3"/>
  <c r="V540" i="3" s="1"/>
  <c r="T953" i="3"/>
  <c r="V953" i="3" s="1"/>
  <c r="W953" i="3"/>
  <c r="R953" i="3"/>
  <c r="S953" i="3"/>
  <c r="U953" i="3" s="1"/>
  <c r="Q953" i="3"/>
  <c r="T751" i="3"/>
  <c r="V751" i="3" s="1"/>
  <c r="W751" i="3"/>
  <c r="S751" i="3"/>
  <c r="U751" i="3" s="1"/>
  <c r="Q751" i="3"/>
  <c r="R751" i="3"/>
  <c r="W639" i="3"/>
  <c r="R639" i="3"/>
  <c r="S639" i="3"/>
  <c r="U639" i="3" s="1"/>
  <c r="Q639" i="3"/>
  <c r="T639" i="3"/>
  <c r="V639" i="3" s="1"/>
  <c r="S515" i="3"/>
  <c r="U515" i="3" s="1"/>
  <c r="R515" i="3"/>
  <c r="Q515" i="3"/>
  <c r="T515" i="3"/>
  <c r="V515" i="3" s="1"/>
  <c r="W515" i="3"/>
  <c r="T671" i="3"/>
  <c r="V671" i="3" s="1"/>
  <c r="W671" i="3"/>
  <c r="S671" i="3"/>
  <c r="U671" i="3" s="1"/>
  <c r="Q671" i="3"/>
  <c r="R671" i="3"/>
  <c r="T282" i="3"/>
  <c r="V282" i="3" s="1"/>
  <c r="W282" i="3"/>
  <c r="R282" i="3"/>
  <c r="Q282" i="3"/>
  <c r="S282" i="3"/>
  <c r="U282" i="3" s="1"/>
  <c r="T607" i="3"/>
  <c r="V607" i="3" s="1"/>
  <c r="S607" i="3"/>
  <c r="U607" i="3" s="1"/>
  <c r="Q607" i="3"/>
  <c r="R607" i="3"/>
  <c r="W607" i="3"/>
  <c r="Q854" i="3"/>
  <c r="R854" i="3"/>
  <c r="T854" i="3"/>
  <c r="V854" i="3" s="1"/>
  <c r="S854" i="3"/>
  <c r="U854" i="3" s="1"/>
  <c r="W854" i="3"/>
  <c r="W199" i="3"/>
  <c r="Q199" i="3"/>
  <c r="T199" i="3"/>
  <c r="V199" i="3" s="1"/>
  <c r="R199" i="3"/>
  <c r="S199" i="3"/>
  <c r="U199" i="3" s="1"/>
  <c r="W331" i="3"/>
  <c r="T331" i="3"/>
  <c r="V331" i="3" s="1"/>
  <c r="R331" i="3"/>
  <c r="Q331" i="3"/>
  <c r="S331" i="3"/>
  <c r="U331" i="3" s="1"/>
  <c r="S416" i="3"/>
  <c r="U416" i="3" s="1"/>
  <c r="T416" i="3"/>
  <c r="V416" i="3" s="1"/>
  <c r="R416" i="3"/>
  <c r="Q416" i="3"/>
  <c r="W416" i="3"/>
  <c r="S659" i="3"/>
  <c r="U659" i="3" s="1"/>
  <c r="R659" i="3"/>
  <c r="Q659" i="3"/>
  <c r="T659" i="3"/>
  <c r="V659" i="3" s="1"/>
  <c r="W659" i="3"/>
  <c r="T534" i="3"/>
  <c r="V534" i="3" s="1"/>
  <c r="W534" i="3"/>
  <c r="R534" i="3"/>
  <c r="Q534" i="3"/>
  <c r="S534" i="3"/>
  <c r="U534" i="3" s="1"/>
  <c r="S582" i="3"/>
  <c r="U582" i="3" s="1"/>
  <c r="T582" i="3"/>
  <c r="V582" i="3" s="1"/>
  <c r="W582" i="3"/>
  <c r="Q582" i="3"/>
  <c r="R582" i="3"/>
  <c r="T112" i="3"/>
  <c r="V112" i="3" s="1"/>
  <c r="S112" i="3"/>
  <c r="U112" i="3" s="1"/>
  <c r="R112" i="3"/>
  <c r="W112" i="3"/>
  <c r="Q112" i="3"/>
  <c r="W673" i="3"/>
  <c r="R673" i="3"/>
  <c r="S673" i="3"/>
  <c r="U673" i="3" s="1"/>
  <c r="T673" i="3"/>
  <c r="V673" i="3" s="1"/>
  <c r="Q673" i="3"/>
  <c r="S644" i="3"/>
  <c r="U644" i="3" s="1"/>
  <c r="Q644" i="3"/>
  <c r="R644" i="3"/>
  <c r="T644" i="3"/>
  <c r="V644" i="3" s="1"/>
  <c r="W644" i="3"/>
  <c r="Q872" i="3"/>
  <c r="R872" i="3"/>
  <c r="W872" i="3"/>
  <c r="S872" i="3"/>
  <c r="U872" i="3" s="1"/>
  <c r="T872" i="3"/>
  <c r="V872" i="3" s="1"/>
  <c r="Q167" i="3"/>
  <c r="T167" i="3"/>
  <c r="V167" i="3" s="1"/>
  <c r="S167" i="3"/>
  <c r="U167" i="3" s="1"/>
  <c r="R167" i="3"/>
  <c r="W167" i="3"/>
  <c r="S87" i="3"/>
  <c r="U87" i="3" s="1"/>
  <c r="W87" i="3"/>
  <c r="T87" i="3"/>
  <c r="V87" i="3" s="1"/>
  <c r="Q87" i="3"/>
  <c r="R87" i="3"/>
  <c r="R328" i="3"/>
  <c r="W328" i="3"/>
  <c r="S328" i="3"/>
  <c r="U328" i="3" s="1"/>
  <c r="Q328" i="3"/>
  <c r="T328" i="3"/>
  <c r="V328" i="3" s="1"/>
  <c r="R527" i="3"/>
  <c r="T527" i="3"/>
  <c r="V527" i="3" s="1"/>
  <c r="W527" i="3"/>
  <c r="S527" i="3"/>
  <c r="U527" i="3" s="1"/>
  <c r="Q527" i="3"/>
  <c r="S356" i="3"/>
  <c r="U356" i="3" s="1"/>
  <c r="R356" i="3"/>
  <c r="T356" i="3"/>
  <c r="V356" i="3" s="1"/>
  <c r="W356" i="3"/>
  <c r="Q356" i="3"/>
  <c r="W919" i="3"/>
  <c r="T919" i="3"/>
  <c r="V919" i="3" s="1"/>
  <c r="Q919" i="3"/>
  <c r="R919" i="3"/>
  <c r="S919" i="3"/>
  <c r="U919" i="3" s="1"/>
  <c r="Q646" i="3"/>
  <c r="W646" i="3"/>
  <c r="S646" i="3"/>
  <c r="U646" i="3" s="1"/>
  <c r="R646" i="3"/>
  <c r="T646" i="3"/>
  <c r="V646" i="3" s="1"/>
  <c r="T624" i="3"/>
  <c r="V624" i="3" s="1"/>
  <c r="W624" i="3"/>
  <c r="Q624" i="3"/>
  <c r="S624" i="3"/>
  <c r="U624" i="3" s="1"/>
  <c r="R624" i="3"/>
  <c r="T131" i="3"/>
  <c r="V131" i="3" s="1"/>
  <c r="W131" i="3"/>
  <c r="Q131" i="3"/>
  <c r="S131" i="3"/>
  <c r="U131" i="3" s="1"/>
  <c r="R131" i="3"/>
  <c r="T174" i="3"/>
  <c r="V174" i="3" s="1"/>
  <c r="W174" i="3"/>
  <c r="R174" i="3"/>
  <c r="Q174" i="3"/>
  <c r="S174" i="3"/>
  <c r="U174" i="3" s="1"/>
  <c r="Q255" i="3"/>
  <c r="T255" i="3"/>
  <c r="V255" i="3" s="1"/>
  <c r="S255" i="3"/>
  <c r="U255" i="3" s="1"/>
  <c r="R255" i="3"/>
  <c r="W255" i="3"/>
  <c r="W421" i="3"/>
  <c r="R421" i="3"/>
  <c r="T421" i="3"/>
  <c r="V421" i="3" s="1"/>
  <c r="S421" i="3"/>
  <c r="U421" i="3" s="1"/>
  <c r="Q421" i="3"/>
  <c r="Q570" i="3"/>
  <c r="W570" i="3"/>
  <c r="S570" i="3"/>
  <c r="U570" i="3" s="1"/>
  <c r="T570" i="3"/>
  <c r="V570" i="3" s="1"/>
  <c r="R570" i="3"/>
  <c r="S632" i="3"/>
  <c r="U632" i="3" s="1"/>
  <c r="R632" i="3"/>
  <c r="Q632" i="3"/>
  <c r="T632" i="3"/>
  <c r="V632" i="3" s="1"/>
  <c r="W632" i="3"/>
  <c r="T839" i="3"/>
  <c r="V839" i="3" s="1"/>
  <c r="W839" i="3"/>
  <c r="S839" i="3"/>
  <c r="U839" i="3" s="1"/>
  <c r="Q839" i="3"/>
  <c r="R839" i="3"/>
  <c r="T562" i="3"/>
  <c r="V562" i="3" s="1"/>
  <c r="W562" i="3"/>
  <c r="R562" i="3"/>
  <c r="S562" i="3"/>
  <c r="U562" i="3" s="1"/>
  <c r="Q562" i="3"/>
  <c r="S521" i="3"/>
  <c r="U521" i="3" s="1"/>
  <c r="R521" i="3"/>
  <c r="Q521" i="3"/>
  <c r="W521" i="3"/>
  <c r="T521" i="3"/>
  <c r="V521" i="3" s="1"/>
  <c r="Q866" i="3"/>
  <c r="S866" i="3"/>
  <c r="U866" i="3" s="1"/>
  <c r="R866" i="3"/>
  <c r="T866" i="3"/>
  <c r="V866" i="3" s="1"/>
  <c r="W866" i="3"/>
  <c r="S322" i="3"/>
  <c r="U322" i="3" s="1"/>
  <c r="Q322" i="3"/>
  <c r="R322" i="3"/>
  <c r="T322" i="3"/>
  <c r="V322" i="3" s="1"/>
  <c r="W322" i="3"/>
  <c r="W163" i="3"/>
  <c r="T163" i="3"/>
  <c r="V163" i="3" s="1"/>
  <c r="R163" i="3"/>
  <c r="S163" i="3"/>
  <c r="U163" i="3" s="1"/>
  <c r="Q163" i="3"/>
  <c r="R270" i="3"/>
  <c r="S270" i="3"/>
  <c r="U270" i="3" s="1"/>
  <c r="Q270" i="3"/>
  <c r="W270" i="3"/>
  <c r="T270" i="3"/>
  <c r="V270" i="3" s="1"/>
  <c r="W762" i="3"/>
  <c r="S762" i="3"/>
  <c r="U762" i="3" s="1"/>
  <c r="Q762" i="3"/>
  <c r="R762" i="3"/>
  <c r="T762" i="3"/>
  <c r="V762" i="3" s="1"/>
  <c r="T829" i="3"/>
  <c r="V829" i="3" s="1"/>
  <c r="W829" i="3"/>
  <c r="R829" i="3"/>
  <c r="S829" i="3"/>
  <c r="U829" i="3" s="1"/>
  <c r="Q829" i="3"/>
  <c r="T520" i="3"/>
  <c r="V520" i="3" s="1"/>
  <c r="W520" i="3"/>
  <c r="R520" i="3"/>
  <c r="S520" i="3"/>
  <c r="U520" i="3" s="1"/>
  <c r="Q520" i="3"/>
  <c r="T385" i="3"/>
  <c r="V385" i="3" s="1"/>
  <c r="W385" i="3"/>
  <c r="S385" i="3"/>
  <c r="U385" i="3" s="1"/>
  <c r="Q385" i="3"/>
  <c r="R385" i="3"/>
  <c r="T894" i="3"/>
  <c r="V894" i="3" s="1"/>
  <c r="W894" i="3"/>
  <c r="S894" i="3"/>
  <c r="U894" i="3" s="1"/>
  <c r="Q894" i="3"/>
  <c r="R894" i="3"/>
  <c r="T262" i="3"/>
  <c r="V262" i="3" s="1"/>
  <c r="W262" i="3"/>
  <c r="S262" i="3"/>
  <c r="U262" i="3" s="1"/>
  <c r="Q262" i="3"/>
  <c r="R262" i="3"/>
  <c r="R717" i="3"/>
  <c r="T717" i="3"/>
  <c r="V717" i="3" s="1"/>
  <c r="Q717" i="3"/>
  <c r="W717" i="3"/>
  <c r="S717" i="3"/>
  <c r="U717" i="3" s="1"/>
  <c r="Q611" i="3"/>
  <c r="S611" i="3"/>
  <c r="U611" i="3" s="1"/>
  <c r="T611" i="3"/>
  <c r="V611" i="3" s="1"/>
  <c r="W611" i="3"/>
  <c r="R611" i="3"/>
  <c r="S653" i="3"/>
  <c r="U653" i="3" s="1"/>
  <c r="T653" i="3"/>
  <c r="V653" i="3" s="1"/>
  <c r="W653" i="3"/>
  <c r="R653" i="3"/>
  <c r="Q653" i="3"/>
  <c r="T605" i="3"/>
  <c r="V605" i="3" s="1"/>
  <c r="R605" i="3"/>
  <c r="S605" i="3"/>
  <c r="U605" i="3" s="1"/>
  <c r="W605" i="3"/>
  <c r="Q605" i="3"/>
  <c r="T629" i="3"/>
  <c r="V629" i="3" s="1"/>
  <c r="R629" i="3"/>
  <c r="S629" i="3"/>
  <c r="U629" i="3" s="1"/>
  <c r="Q629" i="3"/>
  <c r="W629" i="3"/>
  <c r="Q999" i="3"/>
  <c r="T999" i="3"/>
  <c r="V999" i="3" s="1"/>
  <c r="S999" i="3"/>
  <c r="U999" i="3" s="1"/>
  <c r="R999" i="3"/>
  <c r="W999" i="3"/>
  <c r="W165" i="3"/>
  <c r="S165" i="3"/>
  <c r="U165" i="3" s="1"/>
  <c r="T165" i="3"/>
  <c r="V165" i="3" s="1"/>
  <c r="R165" i="3"/>
  <c r="Q165" i="3"/>
  <c r="R557" i="3"/>
  <c r="T557" i="3"/>
  <c r="V557" i="3" s="1"/>
  <c r="W557" i="3"/>
  <c r="S557" i="3"/>
  <c r="U557" i="3" s="1"/>
  <c r="Q557" i="3"/>
  <c r="T386" i="3"/>
  <c r="V386" i="3" s="1"/>
  <c r="W386" i="3"/>
  <c r="R386" i="3"/>
  <c r="Q386" i="3"/>
  <c r="S386" i="3"/>
  <c r="U386" i="3" s="1"/>
  <c r="W201" i="3"/>
  <c r="Q201" i="3"/>
  <c r="S201" i="3"/>
  <c r="U201" i="3" s="1"/>
  <c r="T201" i="3"/>
  <c r="V201" i="3" s="1"/>
  <c r="R201" i="3"/>
  <c r="W526" i="3"/>
  <c r="R526" i="3"/>
  <c r="Q526" i="3"/>
  <c r="S526" i="3"/>
  <c r="U526" i="3" s="1"/>
  <c r="T526" i="3"/>
  <c r="V526" i="3" s="1"/>
  <c r="T420" i="3"/>
  <c r="V420" i="3" s="1"/>
  <c r="W420" i="3"/>
  <c r="Q420" i="3"/>
  <c r="R420" i="3"/>
  <c r="S420" i="3"/>
  <c r="U420" i="3" s="1"/>
  <c r="T147" i="3"/>
  <c r="V147" i="3" s="1"/>
  <c r="W147" i="3"/>
  <c r="S147" i="3"/>
  <c r="U147" i="3" s="1"/>
  <c r="R147" i="3"/>
  <c r="Q147" i="3"/>
  <c r="Q550" i="3"/>
  <c r="S550" i="3"/>
  <c r="U550" i="3" s="1"/>
  <c r="T550" i="3"/>
  <c r="V550" i="3" s="1"/>
  <c r="W550" i="3"/>
  <c r="R550" i="3"/>
  <c r="R861" i="3"/>
  <c r="T861" i="3"/>
  <c r="V861" i="3" s="1"/>
  <c r="W861" i="3"/>
  <c r="S861" i="3"/>
  <c r="U861" i="3" s="1"/>
  <c r="Q861" i="3"/>
  <c r="T183" i="3"/>
  <c r="V183" i="3" s="1"/>
  <c r="S183" i="3"/>
  <c r="U183" i="3" s="1"/>
  <c r="R183" i="3"/>
  <c r="Q183" i="3"/>
  <c r="W183" i="3"/>
  <c r="R708" i="3"/>
  <c r="T708" i="3"/>
  <c r="V708" i="3" s="1"/>
  <c r="Q708" i="3"/>
  <c r="S708" i="3"/>
  <c r="U708" i="3" s="1"/>
  <c r="W708" i="3"/>
  <c r="W510" i="3"/>
  <c r="S510" i="3"/>
  <c r="U510" i="3" s="1"/>
  <c r="R510" i="3"/>
  <c r="Q510" i="3"/>
  <c r="T510" i="3"/>
  <c r="V510" i="3" s="1"/>
  <c r="W656" i="3"/>
  <c r="S656" i="3"/>
  <c r="U656" i="3" s="1"/>
  <c r="Q656" i="3"/>
  <c r="T656" i="3"/>
  <c r="V656" i="3" s="1"/>
  <c r="R656" i="3"/>
  <c r="T185" i="3"/>
  <c r="V185" i="3" s="1"/>
  <c r="Q185" i="3"/>
  <c r="W185" i="3"/>
  <c r="R185" i="3"/>
  <c r="S185" i="3"/>
  <c r="U185" i="3" s="1"/>
  <c r="R513" i="3"/>
  <c r="Q513" i="3"/>
  <c r="W513" i="3"/>
  <c r="S513" i="3"/>
  <c r="U513" i="3" s="1"/>
  <c r="T513" i="3"/>
  <c r="V513" i="3" s="1"/>
  <c r="W899" i="3"/>
  <c r="S899" i="3"/>
  <c r="U899" i="3" s="1"/>
  <c r="T899" i="3"/>
  <c r="V899" i="3" s="1"/>
  <c r="R899" i="3"/>
  <c r="Q899" i="3"/>
  <c r="T85" i="3"/>
  <c r="V85" i="3" s="1"/>
  <c r="Q85" i="3"/>
  <c r="R85" i="3"/>
  <c r="W85" i="3"/>
  <c r="S85" i="3"/>
  <c r="U85" i="3" s="1"/>
  <c r="T902" i="3"/>
  <c r="V902" i="3" s="1"/>
  <c r="W902" i="3"/>
  <c r="R902" i="3"/>
  <c r="Q902" i="3"/>
  <c r="S902" i="3"/>
  <c r="U902" i="3" s="1"/>
  <c r="W694" i="3"/>
  <c r="S694" i="3"/>
  <c r="U694" i="3" s="1"/>
  <c r="Q694" i="3"/>
  <c r="T694" i="3"/>
  <c r="V694" i="3" s="1"/>
  <c r="R694" i="3"/>
  <c r="S781" i="3"/>
  <c r="U781" i="3" s="1"/>
  <c r="T781" i="3"/>
  <c r="V781" i="3" s="1"/>
  <c r="W781" i="3"/>
  <c r="R781" i="3"/>
  <c r="Q781" i="3"/>
  <c r="R77" i="3"/>
  <c r="S77" i="3"/>
  <c r="U77" i="3" s="1"/>
  <c r="T77" i="3"/>
  <c r="V77" i="3" s="1"/>
  <c r="W77" i="3"/>
  <c r="Q77" i="3"/>
  <c r="S129" i="3"/>
  <c r="U129" i="3" s="1"/>
  <c r="Q129" i="3"/>
  <c r="R129" i="3"/>
  <c r="W129" i="3"/>
  <c r="T129" i="3"/>
  <c r="V129" i="3" s="1"/>
  <c r="S939" i="3"/>
  <c r="U939" i="3" s="1"/>
  <c r="T939" i="3"/>
  <c r="V939" i="3" s="1"/>
  <c r="W939" i="3"/>
  <c r="Q939" i="3"/>
  <c r="R939" i="3"/>
  <c r="T27" i="3"/>
  <c r="V27" i="3" s="1"/>
  <c r="R27" i="3"/>
  <c r="Q27" i="3"/>
  <c r="W27" i="3"/>
  <c r="S27" i="3"/>
  <c r="U27" i="3" s="1"/>
  <c r="W819" i="3"/>
  <c r="S819" i="3"/>
  <c r="U819" i="3" s="1"/>
  <c r="R819" i="3"/>
  <c r="Q819" i="3"/>
  <c r="T819" i="3"/>
  <c r="V819" i="3" s="1"/>
  <c r="T917" i="3"/>
  <c r="V917" i="3" s="1"/>
  <c r="W917" i="3"/>
  <c r="S917" i="3"/>
  <c r="U917" i="3" s="1"/>
  <c r="R917" i="3"/>
  <c r="Q917" i="3"/>
  <c r="T720" i="3"/>
  <c r="V720" i="3" s="1"/>
  <c r="W720" i="3"/>
  <c r="S720" i="3"/>
  <c r="U720" i="3" s="1"/>
  <c r="Q720" i="3"/>
  <c r="R720" i="3"/>
  <c r="T769" i="3"/>
  <c r="V769" i="3" s="1"/>
  <c r="R769" i="3"/>
  <c r="S769" i="3"/>
  <c r="U769" i="3" s="1"/>
  <c r="W769" i="3"/>
  <c r="Q769" i="3"/>
  <c r="R797" i="3"/>
  <c r="S797" i="3"/>
  <c r="U797" i="3" s="1"/>
  <c r="Q797" i="3"/>
  <c r="T797" i="3"/>
  <c r="V797" i="3" s="1"/>
  <c r="W797" i="3"/>
  <c r="T314" i="3"/>
  <c r="V314" i="3" s="1"/>
  <c r="W314" i="3"/>
  <c r="S314" i="3"/>
  <c r="U314" i="3" s="1"/>
  <c r="Q314" i="3"/>
  <c r="R314" i="3"/>
  <c r="S252" i="3"/>
  <c r="U252" i="3" s="1"/>
  <c r="Q252" i="3"/>
  <c r="T252" i="3"/>
  <c r="V252" i="3" s="1"/>
  <c r="W252" i="3"/>
  <c r="R252" i="3"/>
  <c r="R425" i="3"/>
  <c r="S425" i="3"/>
  <c r="U425" i="3" s="1"/>
  <c r="W425" i="3"/>
  <c r="T425" i="3"/>
  <c r="V425" i="3" s="1"/>
  <c r="Q425" i="3"/>
  <c r="S905" i="3"/>
  <c r="U905" i="3" s="1"/>
  <c r="W905" i="3"/>
  <c r="Q905" i="3"/>
  <c r="T905" i="3"/>
  <c r="V905" i="3" s="1"/>
  <c r="R905" i="3"/>
  <c r="W882" i="3"/>
  <c r="Q882" i="3"/>
  <c r="T882" i="3"/>
  <c r="V882" i="3" s="1"/>
  <c r="S882" i="3"/>
  <c r="U882" i="3" s="1"/>
  <c r="R882" i="3"/>
  <c r="S316" i="3"/>
  <c r="U316" i="3" s="1"/>
  <c r="Q316" i="3"/>
  <c r="T316" i="3"/>
  <c r="V316" i="3" s="1"/>
  <c r="W316" i="3"/>
  <c r="R316" i="3"/>
  <c r="W604" i="3"/>
  <c r="T604" i="3"/>
  <c r="V604" i="3" s="1"/>
  <c r="S604" i="3"/>
  <c r="U604" i="3" s="1"/>
  <c r="Q604" i="3"/>
  <c r="R604" i="3"/>
  <c r="R217" i="3"/>
  <c r="Q217" i="3"/>
  <c r="T217" i="3"/>
  <c r="V217" i="3" s="1"/>
  <c r="W217" i="3"/>
  <c r="S217" i="3"/>
  <c r="U217" i="3" s="1"/>
  <c r="W397" i="3"/>
  <c r="S397" i="3"/>
  <c r="U397" i="3" s="1"/>
  <c r="R397" i="3"/>
  <c r="Q397" i="3"/>
  <c r="T397" i="3"/>
  <c r="V397" i="3" s="1"/>
  <c r="T537" i="3"/>
  <c r="V537" i="3" s="1"/>
  <c r="W537" i="3"/>
  <c r="S537" i="3"/>
  <c r="U537" i="3" s="1"/>
  <c r="R537" i="3"/>
  <c r="Q537" i="3"/>
  <c r="W544" i="3"/>
  <c r="R544" i="3"/>
  <c r="Q544" i="3"/>
  <c r="T544" i="3"/>
  <c r="V544" i="3" s="1"/>
  <c r="S544" i="3"/>
  <c r="U544" i="3" s="1"/>
  <c r="T598" i="3"/>
  <c r="V598" i="3" s="1"/>
  <c r="W598" i="3"/>
  <c r="S598" i="3"/>
  <c r="U598" i="3" s="1"/>
  <c r="R598" i="3"/>
  <c r="Q598" i="3"/>
  <c r="W363" i="3"/>
  <c r="Q363" i="3"/>
  <c r="S363" i="3"/>
  <c r="U363" i="3" s="1"/>
  <c r="T363" i="3"/>
  <c r="V363" i="3" s="1"/>
  <c r="R363" i="3"/>
  <c r="R267" i="3"/>
  <c r="T267" i="3"/>
  <c r="V267" i="3" s="1"/>
  <c r="W267" i="3"/>
  <c r="Q267" i="3"/>
  <c r="S267" i="3"/>
  <c r="U267" i="3" s="1"/>
  <c r="W974" i="3"/>
  <c r="T974" i="3"/>
  <c r="V974" i="3" s="1"/>
  <c r="R974" i="3"/>
  <c r="S974" i="3"/>
  <c r="U974" i="3" s="1"/>
  <c r="Q974" i="3"/>
  <c r="S748" i="3"/>
  <c r="U748" i="3" s="1"/>
  <c r="T748" i="3"/>
  <c r="V748" i="3" s="1"/>
  <c r="W748" i="3"/>
  <c r="Q748" i="3"/>
  <c r="R748" i="3"/>
  <c r="Q635" i="3"/>
  <c r="R635" i="3"/>
  <c r="T635" i="3"/>
  <c r="V635" i="3" s="1"/>
  <c r="W635" i="3"/>
  <c r="S635" i="3"/>
  <c r="U635" i="3" s="1"/>
  <c r="S631" i="3"/>
  <c r="U631" i="3" s="1"/>
  <c r="W631" i="3"/>
  <c r="R631" i="3"/>
  <c r="Q631" i="3"/>
  <c r="T631" i="3"/>
  <c r="V631" i="3" s="1"/>
  <c r="S532" i="3"/>
  <c r="U532" i="3" s="1"/>
  <c r="Q532" i="3"/>
  <c r="T532" i="3"/>
  <c r="V532" i="3" s="1"/>
  <c r="W532" i="3"/>
  <c r="R532" i="3"/>
  <c r="W311" i="3"/>
  <c r="T311" i="3"/>
  <c r="V311" i="3" s="1"/>
  <c r="Q311" i="3"/>
  <c r="R311" i="3"/>
  <c r="S311" i="3"/>
  <c r="U311" i="3" s="1"/>
  <c r="R392" i="3"/>
  <c r="S392" i="3"/>
  <c r="U392" i="3" s="1"/>
  <c r="T392" i="3"/>
  <c r="V392" i="3" s="1"/>
  <c r="W392" i="3"/>
  <c r="Q392" i="3"/>
  <c r="R770" i="3"/>
  <c r="Q770" i="3"/>
  <c r="S770" i="3"/>
  <c r="U770" i="3" s="1"/>
  <c r="T770" i="3"/>
  <c r="V770" i="3" s="1"/>
  <c r="W770" i="3"/>
  <c r="Q764" i="3"/>
  <c r="S764" i="3"/>
  <c r="U764" i="3" s="1"/>
  <c r="R764" i="3"/>
  <c r="T764" i="3"/>
  <c r="V764" i="3" s="1"/>
  <c r="W764" i="3"/>
  <c r="S446" i="3"/>
  <c r="U446" i="3" s="1"/>
  <c r="W446" i="3"/>
  <c r="Q446" i="3"/>
  <c r="R446" i="3"/>
  <c r="T446" i="3"/>
  <c r="V446" i="3" s="1"/>
  <c r="T473" i="3"/>
  <c r="V473" i="3" s="1"/>
  <c r="W473" i="3"/>
  <c r="Q473" i="3"/>
  <c r="R473" i="3"/>
  <c r="S473" i="3"/>
  <c r="U473" i="3" s="1"/>
  <c r="T695" i="3"/>
  <c r="V695" i="3" s="1"/>
  <c r="W695" i="3"/>
  <c r="R695" i="3"/>
  <c r="Q695" i="3"/>
  <c r="S695" i="3"/>
  <c r="U695" i="3" s="1"/>
  <c r="Q704" i="3"/>
  <c r="T704" i="3"/>
  <c r="V704" i="3" s="1"/>
  <c r="S704" i="3"/>
  <c r="U704" i="3" s="1"/>
  <c r="W704" i="3"/>
  <c r="R704" i="3"/>
  <c r="T364" i="3"/>
  <c r="V364" i="3" s="1"/>
  <c r="R364" i="3"/>
  <c r="W364" i="3"/>
  <c r="S364" i="3"/>
  <c r="U364" i="3" s="1"/>
  <c r="Q364" i="3"/>
  <c r="W824" i="3"/>
  <c r="T824" i="3"/>
  <c r="V824" i="3" s="1"/>
  <c r="S824" i="3"/>
  <c r="U824" i="3" s="1"/>
  <c r="R824" i="3"/>
  <c r="Q824" i="3"/>
  <c r="R243" i="3"/>
  <c r="T243" i="3"/>
  <c r="V243" i="3" s="1"/>
  <c r="W243" i="3"/>
  <c r="Q243" i="3"/>
  <c r="S243" i="3"/>
  <c r="U243" i="3" s="1"/>
  <c r="T289" i="3"/>
  <c r="V289" i="3" s="1"/>
  <c r="S289" i="3"/>
  <c r="U289" i="3" s="1"/>
  <c r="W289" i="3"/>
  <c r="R289" i="3"/>
  <c r="Q289" i="3"/>
  <c r="S875" i="3"/>
  <c r="U875" i="3" s="1"/>
  <c r="T875" i="3"/>
  <c r="V875" i="3" s="1"/>
  <c r="W875" i="3"/>
  <c r="R875" i="3"/>
  <c r="Q875" i="3"/>
  <c r="T889" i="3"/>
  <c r="V889" i="3" s="1"/>
  <c r="W889" i="3"/>
  <c r="S889" i="3"/>
  <c r="U889" i="3" s="1"/>
  <c r="Q889" i="3"/>
  <c r="R889" i="3"/>
  <c r="T592" i="3"/>
  <c r="V592" i="3" s="1"/>
  <c r="S592" i="3"/>
  <c r="U592" i="3" s="1"/>
  <c r="W592" i="3"/>
  <c r="R592" i="3"/>
  <c r="Q592" i="3"/>
  <c r="W816" i="3"/>
  <c r="T816" i="3"/>
  <c r="V816" i="3" s="1"/>
  <c r="S816" i="3"/>
  <c r="U816" i="3" s="1"/>
  <c r="R816" i="3"/>
  <c r="Q816" i="3"/>
  <c r="T827" i="3"/>
  <c r="V827" i="3" s="1"/>
  <c r="W827" i="3"/>
  <c r="S827" i="3"/>
  <c r="U827" i="3" s="1"/>
  <c r="Q827" i="3"/>
  <c r="R827" i="3"/>
  <c r="T674" i="3"/>
  <c r="V674" i="3" s="1"/>
  <c r="S674" i="3"/>
  <c r="U674" i="3" s="1"/>
  <c r="Q674" i="3"/>
  <c r="R674" i="3"/>
  <c r="W674" i="3"/>
  <c r="Q293" i="3"/>
  <c r="T293" i="3"/>
  <c r="V293" i="3" s="1"/>
  <c r="R293" i="3"/>
  <c r="S293" i="3"/>
  <c r="U293" i="3" s="1"/>
  <c r="W293" i="3"/>
  <c r="R950" i="3"/>
  <c r="S950" i="3"/>
  <c r="U950" i="3" s="1"/>
  <c r="Q950" i="3"/>
  <c r="W950" i="3"/>
  <c r="T950" i="3"/>
  <c r="V950" i="3" s="1"/>
  <c r="T313" i="3"/>
  <c r="V313" i="3" s="1"/>
  <c r="W313" i="3"/>
  <c r="R313" i="3"/>
  <c r="Q313" i="3"/>
  <c r="S313" i="3"/>
  <c r="U313" i="3" s="1"/>
  <c r="T295" i="3"/>
  <c r="V295" i="3" s="1"/>
  <c r="R295" i="3"/>
  <c r="Q295" i="3"/>
  <c r="S295" i="3"/>
  <c r="U295" i="3" s="1"/>
  <c r="W295" i="3"/>
  <c r="T123" i="3"/>
  <c r="V123" i="3" s="1"/>
  <c r="S123" i="3"/>
  <c r="U123" i="3" s="1"/>
  <c r="R123" i="3"/>
  <c r="W123" i="3"/>
  <c r="Q123" i="3"/>
  <c r="R499" i="3"/>
  <c r="T499" i="3"/>
  <c r="V499" i="3" s="1"/>
  <c r="W499" i="3"/>
  <c r="Q499" i="3"/>
  <c r="S499" i="3"/>
  <c r="U499" i="3" s="1"/>
  <c r="R915" i="3"/>
  <c r="Q915" i="3"/>
  <c r="T915" i="3"/>
  <c r="V915" i="3" s="1"/>
  <c r="W915" i="3"/>
  <c r="S915" i="3"/>
  <c r="U915" i="3" s="1"/>
  <c r="T581" i="3"/>
  <c r="V581" i="3" s="1"/>
  <c r="W581" i="3"/>
  <c r="S581" i="3"/>
  <c r="U581" i="3" s="1"/>
  <c r="R581" i="3"/>
  <c r="Q581" i="3"/>
  <c r="W619" i="3"/>
  <c r="T619" i="3"/>
  <c r="V619" i="3" s="1"/>
  <c r="Q619" i="3"/>
  <c r="R619" i="3"/>
  <c r="S619" i="3"/>
  <c r="U619" i="3" s="1"/>
  <c r="T810" i="3"/>
  <c r="V810" i="3" s="1"/>
  <c r="R810" i="3"/>
  <c r="Q810" i="3"/>
  <c r="W810" i="3"/>
  <c r="S810" i="3"/>
  <c r="U810" i="3" s="1"/>
  <c r="T97" i="3"/>
  <c r="V97" i="3" s="1"/>
  <c r="W97" i="3"/>
  <c r="R97" i="3"/>
  <c r="Q97" i="3"/>
  <c r="S97" i="3"/>
  <c r="U97" i="3" s="1"/>
  <c r="Q299" i="3"/>
  <c r="R299" i="3"/>
  <c r="S299" i="3"/>
  <c r="U299" i="3" s="1"/>
  <c r="W299" i="3"/>
  <c r="T299" i="3"/>
  <c r="V299" i="3" s="1"/>
  <c r="S489" i="3"/>
  <c r="U489" i="3" s="1"/>
  <c r="W489" i="3"/>
  <c r="Q489" i="3"/>
  <c r="R489" i="3"/>
  <c r="T489" i="3"/>
  <c r="V489" i="3" s="1"/>
  <c r="W531" i="3"/>
  <c r="R531" i="3"/>
  <c r="S531" i="3"/>
  <c r="U531" i="3" s="1"/>
  <c r="Q531" i="3"/>
  <c r="T531" i="3"/>
  <c r="V531" i="3" s="1"/>
  <c r="T191" i="3"/>
  <c r="V191" i="3" s="1"/>
  <c r="W191" i="3"/>
  <c r="R191" i="3"/>
  <c r="Q191" i="3"/>
  <c r="S191" i="3"/>
  <c r="U191" i="3" s="1"/>
  <c r="Q870" i="3"/>
  <c r="W870" i="3"/>
  <c r="S870" i="3"/>
  <c r="U870" i="3" s="1"/>
  <c r="R870" i="3"/>
  <c r="T870" i="3"/>
  <c r="V870" i="3" s="1"/>
  <c r="W976" i="3"/>
  <c r="R976" i="3"/>
  <c r="T976" i="3"/>
  <c r="V976" i="3" s="1"/>
  <c r="Q976" i="3"/>
  <c r="S976" i="3"/>
  <c r="U976" i="3" s="1"/>
  <c r="R98" i="3"/>
  <c r="Q98" i="3"/>
  <c r="S98" i="3"/>
  <c r="U98" i="3" s="1"/>
  <c r="T98" i="3"/>
  <c r="V98" i="3" s="1"/>
  <c r="W98" i="3"/>
  <c r="W404" i="3"/>
  <c r="T404" i="3"/>
  <c r="V404" i="3" s="1"/>
  <c r="Q404" i="3"/>
  <c r="S404" i="3"/>
  <c r="U404" i="3" s="1"/>
  <c r="R404" i="3"/>
  <c r="T600" i="3"/>
  <c r="V600" i="3" s="1"/>
  <c r="S600" i="3"/>
  <c r="U600" i="3" s="1"/>
  <c r="W600" i="3"/>
  <c r="Q600" i="3"/>
  <c r="R600" i="3"/>
  <c r="T661" i="3"/>
  <c r="V661" i="3" s="1"/>
  <c r="Q661" i="3"/>
  <c r="R661" i="3"/>
  <c r="W661" i="3"/>
  <c r="S661" i="3"/>
  <c r="U661" i="3" s="1"/>
  <c r="T368" i="3"/>
  <c r="V368" i="3" s="1"/>
  <c r="S368" i="3"/>
  <c r="U368" i="3" s="1"/>
  <c r="W368" i="3"/>
  <c r="R368" i="3"/>
  <c r="Q368" i="3"/>
  <c r="T194" i="3"/>
  <c r="V194" i="3" s="1"/>
  <c r="S194" i="3"/>
  <c r="U194" i="3" s="1"/>
  <c r="W194" i="3"/>
  <c r="R194" i="3"/>
  <c r="Q194" i="3"/>
  <c r="R936" i="3"/>
  <c r="Q936" i="3"/>
  <c r="W936" i="3"/>
  <c r="S936" i="3"/>
  <c r="U936" i="3" s="1"/>
  <c r="T936" i="3"/>
  <c r="V936" i="3" s="1"/>
  <c r="S541" i="3"/>
  <c r="U541" i="3" s="1"/>
  <c r="T541" i="3"/>
  <c r="V541" i="3" s="1"/>
  <c r="R541" i="3"/>
  <c r="W541" i="3"/>
  <c r="Q541" i="3"/>
  <c r="W599" i="3"/>
  <c r="T599" i="3"/>
  <c r="V599" i="3" s="1"/>
  <c r="S599" i="3"/>
  <c r="U599" i="3" s="1"/>
  <c r="Q599" i="3"/>
  <c r="R599" i="3"/>
  <c r="T660" i="3"/>
  <c r="V660" i="3" s="1"/>
  <c r="W660" i="3"/>
  <c r="S660" i="3"/>
  <c r="U660" i="3" s="1"/>
  <c r="R660" i="3"/>
  <c r="Q660" i="3"/>
  <c r="T559" i="3"/>
  <c r="V559" i="3" s="1"/>
  <c r="W559" i="3"/>
  <c r="R559" i="3"/>
  <c r="S559" i="3"/>
  <c r="U559" i="3" s="1"/>
  <c r="Q559" i="3"/>
  <c r="S250" i="3"/>
  <c r="U250" i="3" s="1"/>
  <c r="Q250" i="3"/>
  <c r="W250" i="3"/>
  <c r="R250" i="3"/>
  <c r="T250" i="3"/>
  <c r="V250" i="3" s="1"/>
  <c r="T786" i="3"/>
  <c r="V786" i="3" s="1"/>
  <c r="W786" i="3"/>
  <c r="R786" i="3"/>
  <c r="Q786" i="3"/>
  <c r="S786" i="3"/>
  <c r="U786" i="3" s="1"/>
  <c r="T706" i="3"/>
  <c r="V706" i="3" s="1"/>
  <c r="W706" i="3"/>
  <c r="Q706" i="3"/>
  <c r="S706" i="3"/>
  <c r="U706" i="3" s="1"/>
  <c r="R706" i="3"/>
  <c r="T820" i="3"/>
  <c r="V820" i="3" s="1"/>
  <c r="W820" i="3"/>
  <c r="R820" i="3"/>
  <c r="Q820" i="3"/>
  <c r="S820" i="3"/>
  <c r="U820" i="3" s="1"/>
  <c r="T81" i="3"/>
  <c r="V81" i="3" s="1"/>
  <c r="W81" i="3"/>
  <c r="R81" i="3"/>
  <c r="Q81" i="3"/>
  <c r="S81" i="3"/>
  <c r="U81" i="3" s="1"/>
  <c r="T110" i="3"/>
  <c r="V110" i="3" s="1"/>
  <c r="W110" i="3"/>
  <c r="S110" i="3"/>
  <c r="U110" i="3" s="1"/>
  <c r="R110" i="3"/>
  <c r="Q110" i="3"/>
  <c r="T200" i="3"/>
  <c r="V200" i="3" s="1"/>
  <c r="W200" i="3"/>
  <c r="S200" i="3"/>
  <c r="U200" i="3" s="1"/>
  <c r="Q200" i="3"/>
  <c r="R200" i="3"/>
  <c r="T407" i="3"/>
  <c r="V407" i="3" s="1"/>
  <c r="W407" i="3"/>
  <c r="Q407" i="3"/>
  <c r="R407" i="3"/>
  <c r="S407" i="3"/>
  <c r="U407" i="3" s="1"/>
  <c r="T931" i="3"/>
  <c r="V931" i="3" s="1"/>
  <c r="Q931" i="3"/>
  <c r="S931" i="3"/>
  <c r="U931" i="3" s="1"/>
  <c r="R931" i="3"/>
  <c r="W931" i="3"/>
  <c r="Q512" i="3"/>
  <c r="R512" i="3"/>
  <c r="T512" i="3"/>
  <c r="V512" i="3" s="1"/>
  <c r="W512" i="3"/>
  <c r="S512" i="3"/>
  <c r="U512" i="3" s="1"/>
  <c r="T623" i="3"/>
  <c r="V623" i="3" s="1"/>
  <c r="R623" i="3"/>
  <c r="W623" i="3"/>
  <c r="S623" i="3"/>
  <c r="U623" i="3" s="1"/>
  <c r="Q623" i="3"/>
  <c r="S777" i="3"/>
  <c r="U777" i="3" s="1"/>
  <c r="R777" i="3"/>
  <c r="Q777" i="3"/>
  <c r="T777" i="3"/>
  <c r="V777" i="3" s="1"/>
  <c r="W777" i="3"/>
  <c r="T468" i="3"/>
  <c r="V468" i="3" s="1"/>
  <c r="S468" i="3"/>
  <c r="U468" i="3" s="1"/>
  <c r="W468" i="3"/>
  <c r="R468" i="3"/>
  <c r="Q468" i="3"/>
  <c r="S771" i="3"/>
  <c r="U771" i="3" s="1"/>
  <c r="W771" i="3"/>
  <c r="R771" i="3"/>
  <c r="Q771" i="3"/>
  <c r="T771" i="3"/>
  <c r="V771" i="3" s="1"/>
  <c r="W396" i="3"/>
  <c r="S396" i="3"/>
  <c r="U396" i="3" s="1"/>
  <c r="R396" i="3"/>
  <c r="Q396" i="3"/>
  <c r="T396" i="3"/>
  <c r="V396" i="3" s="1"/>
  <c r="S73" i="3"/>
  <c r="U73" i="3" s="1"/>
  <c r="R73" i="3"/>
  <c r="Q73" i="3"/>
  <c r="W73" i="3"/>
  <c r="T73" i="3"/>
  <c r="V73" i="3" s="1"/>
  <c r="R711" i="3"/>
  <c r="T711" i="3"/>
  <c r="V711" i="3" s="1"/>
  <c r="W711" i="3"/>
  <c r="S711" i="3"/>
  <c r="U711" i="3" s="1"/>
  <c r="Q711" i="3"/>
  <c r="R219" i="3"/>
  <c r="S219" i="3"/>
  <c r="U219" i="3" s="1"/>
  <c r="Q219" i="3"/>
  <c r="T219" i="3"/>
  <c r="V219" i="3" s="1"/>
  <c r="W219" i="3"/>
  <c r="T113" i="3"/>
  <c r="V113" i="3" s="1"/>
  <c r="W113" i="3"/>
  <c r="S113" i="3"/>
  <c r="U113" i="3" s="1"/>
  <c r="R113" i="3"/>
  <c r="Q113" i="3"/>
  <c r="T481" i="3"/>
  <c r="V481" i="3" s="1"/>
  <c r="S481" i="3"/>
  <c r="U481" i="3" s="1"/>
  <c r="W481" i="3"/>
  <c r="R481" i="3"/>
  <c r="Q481" i="3"/>
  <c r="T445" i="3"/>
  <c r="V445" i="3" s="1"/>
  <c r="W445" i="3"/>
  <c r="S445" i="3"/>
  <c r="U445" i="3" s="1"/>
  <c r="R445" i="3"/>
  <c r="Q445" i="3"/>
  <c r="R972" i="3"/>
  <c r="Q972" i="3"/>
  <c r="T972" i="3"/>
  <c r="V972" i="3" s="1"/>
  <c r="W972" i="3"/>
  <c r="S972" i="3"/>
  <c r="U972" i="3" s="1"/>
  <c r="R804" i="3"/>
  <c r="Q804" i="3"/>
  <c r="W804" i="3"/>
  <c r="T804" i="3"/>
  <c r="V804" i="3" s="1"/>
  <c r="S804" i="3"/>
  <c r="U804" i="3" s="1"/>
  <c r="R642" i="3"/>
  <c r="W642" i="3"/>
  <c r="T642" i="3"/>
  <c r="V642" i="3" s="1"/>
  <c r="S642" i="3"/>
  <c r="U642" i="3" s="1"/>
  <c r="Q642" i="3"/>
  <c r="Q780" i="3"/>
  <c r="T780" i="3"/>
  <c r="V780" i="3" s="1"/>
  <c r="S780" i="3"/>
  <c r="U780" i="3" s="1"/>
  <c r="R780" i="3"/>
  <c r="W780" i="3"/>
  <c r="R961" i="3"/>
  <c r="T961" i="3"/>
  <c r="V961" i="3" s="1"/>
  <c r="S961" i="3"/>
  <c r="U961" i="3" s="1"/>
  <c r="Q961" i="3"/>
  <c r="W961" i="3"/>
  <c r="T181" i="3"/>
  <c r="V181" i="3" s="1"/>
  <c r="W181" i="3"/>
  <c r="Q181" i="3"/>
  <c r="R181" i="3"/>
  <c r="S181" i="3"/>
  <c r="U181" i="3" s="1"/>
  <c r="S922" i="3"/>
  <c r="U922" i="3" s="1"/>
  <c r="Q922" i="3"/>
  <c r="R922" i="3"/>
  <c r="T922" i="3"/>
  <c r="V922" i="3" s="1"/>
  <c r="W922" i="3"/>
  <c r="R454" i="3"/>
  <c r="S454" i="3"/>
  <c r="U454" i="3" s="1"/>
  <c r="T454" i="3"/>
  <c r="V454" i="3" s="1"/>
  <c r="W454" i="3"/>
  <c r="Q454" i="3"/>
  <c r="S977" i="3"/>
  <c r="U977" i="3" s="1"/>
  <c r="T977" i="3"/>
  <c r="V977" i="3" s="1"/>
  <c r="W977" i="3"/>
  <c r="R977" i="3"/>
  <c r="Q977" i="3"/>
  <c r="T405" i="3"/>
  <c r="V405" i="3" s="1"/>
  <c r="W405" i="3"/>
  <c r="Q405" i="3"/>
  <c r="R405" i="3"/>
  <c r="S405" i="3"/>
  <c r="U405" i="3" s="1"/>
  <c r="Q669" i="3"/>
  <c r="T669" i="3"/>
  <c r="V669" i="3" s="1"/>
  <c r="W669" i="3"/>
  <c r="S669" i="3"/>
  <c r="U669" i="3" s="1"/>
  <c r="R669" i="3"/>
  <c r="W546" i="3"/>
  <c r="R546" i="3"/>
  <c r="T546" i="3"/>
  <c r="V546" i="3" s="1"/>
  <c r="S546" i="3"/>
  <c r="U546" i="3" s="1"/>
  <c r="Q546" i="3"/>
  <c r="T664" i="3"/>
  <c r="V664" i="3" s="1"/>
  <c r="W664" i="3"/>
  <c r="R664" i="3"/>
  <c r="S664" i="3"/>
  <c r="U664" i="3" s="1"/>
  <c r="Q664" i="3"/>
  <c r="S956" i="3"/>
  <c r="U956" i="3" s="1"/>
  <c r="R956" i="3"/>
  <c r="T956" i="3"/>
  <c r="V956" i="3" s="1"/>
  <c r="W956" i="3"/>
  <c r="Q956" i="3"/>
  <c r="T964" i="3"/>
  <c r="V964" i="3" s="1"/>
  <c r="R964" i="3"/>
  <c r="W964" i="3"/>
  <c r="Q964" i="3"/>
  <c r="S964" i="3"/>
  <c r="U964" i="3" s="1"/>
  <c r="W297" i="3"/>
  <c r="T297" i="3"/>
  <c r="V297" i="3" s="1"/>
  <c r="Q297" i="3"/>
  <c r="S297" i="3"/>
  <c r="U297" i="3" s="1"/>
  <c r="R297" i="3"/>
  <c r="T528" i="3"/>
  <c r="V528" i="3" s="1"/>
  <c r="W528" i="3"/>
  <c r="R528" i="3"/>
  <c r="Q528" i="3"/>
  <c r="S528" i="3"/>
  <c r="U528" i="3" s="1"/>
  <c r="S726" i="3"/>
  <c r="U726" i="3" s="1"/>
  <c r="R726" i="3"/>
  <c r="T726" i="3"/>
  <c r="V726" i="3" s="1"/>
  <c r="W726" i="3"/>
  <c r="Q726" i="3"/>
  <c r="T930" i="3"/>
  <c r="V930" i="3" s="1"/>
  <c r="W930" i="3"/>
  <c r="S930" i="3"/>
  <c r="U930" i="3" s="1"/>
  <c r="R930" i="3"/>
  <c r="Q930" i="3"/>
  <c r="Q749" i="3"/>
  <c r="R749" i="3"/>
  <c r="S749" i="3"/>
  <c r="U749" i="3" s="1"/>
  <c r="T749" i="3"/>
  <c r="V749" i="3" s="1"/>
  <c r="W749" i="3"/>
  <c r="T315" i="3"/>
  <c r="V315" i="3" s="1"/>
  <c r="Q315" i="3"/>
  <c r="S315" i="3"/>
  <c r="U315" i="3" s="1"/>
  <c r="R315" i="3"/>
  <c r="W315" i="3"/>
  <c r="T493" i="3"/>
  <c r="V493" i="3" s="1"/>
  <c r="W493" i="3"/>
  <c r="Q493" i="3"/>
  <c r="S493" i="3"/>
  <c r="U493" i="3" s="1"/>
  <c r="R493" i="3"/>
  <c r="R152" i="3"/>
  <c r="S152" i="3"/>
  <c r="U152" i="3" s="1"/>
  <c r="T152" i="3"/>
  <c r="V152" i="3" s="1"/>
  <c r="W152" i="3"/>
  <c r="Q152" i="3"/>
  <c r="T579" i="3"/>
  <c r="V579" i="3" s="1"/>
  <c r="W579" i="3"/>
  <c r="R579" i="3"/>
  <c r="S579" i="3"/>
  <c r="U579" i="3" s="1"/>
  <c r="Q579" i="3"/>
  <c r="Q205" i="3"/>
  <c r="T205" i="3"/>
  <c r="V205" i="3" s="1"/>
  <c r="R205" i="3"/>
  <c r="S205" i="3"/>
  <c r="U205" i="3" s="1"/>
  <c r="W205" i="3"/>
  <c r="Q234" i="3"/>
  <c r="R234" i="3"/>
  <c r="W234" i="3"/>
  <c r="S234" i="3"/>
  <c r="U234" i="3" s="1"/>
  <c r="T234" i="3"/>
  <c r="V234" i="3" s="1"/>
  <c r="S189" i="3"/>
  <c r="U189" i="3" s="1"/>
  <c r="R189" i="3"/>
  <c r="Q189" i="3"/>
  <c r="T189" i="3"/>
  <c r="V189" i="3" s="1"/>
  <c r="W189" i="3"/>
  <c r="T132" i="3"/>
  <c r="V132" i="3" s="1"/>
  <c r="W132" i="3"/>
  <c r="S132" i="3"/>
  <c r="U132" i="3" s="1"/>
  <c r="R132" i="3"/>
  <c r="Q132" i="3"/>
  <c r="Q283" i="3"/>
  <c r="S283" i="3"/>
  <c r="U283" i="3" s="1"/>
  <c r="W283" i="3"/>
  <c r="T283" i="3"/>
  <c r="V283" i="3" s="1"/>
  <c r="R283" i="3"/>
  <c r="R852" i="3"/>
  <c r="T852" i="3"/>
  <c r="V852" i="3" s="1"/>
  <c r="W852" i="3"/>
  <c r="Q852" i="3"/>
  <c r="S852" i="3"/>
  <c r="U852" i="3" s="1"/>
  <c r="T495" i="3"/>
  <c r="V495" i="3" s="1"/>
  <c r="Q495" i="3"/>
  <c r="S495" i="3"/>
  <c r="U495" i="3" s="1"/>
  <c r="R495" i="3"/>
  <c r="W495" i="3"/>
  <c r="R268" i="3"/>
  <c r="Q268" i="3"/>
  <c r="T268" i="3"/>
  <c r="V268" i="3" s="1"/>
  <c r="W268" i="3"/>
  <c r="S268" i="3"/>
  <c r="U268" i="3" s="1"/>
  <c r="T577" i="3"/>
  <c r="V577" i="3" s="1"/>
  <c r="W577" i="3"/>
  <c r="R577" i="3"/>
  <c r="Q577" i="3"/>
  <c r="S577" i="3"/>
  <c r="U577" i="3" s="1"/>
  <c r="T469" i="3"/>
  <c r="V469" i="3" s="1"/>
  <c r="W469" i="3"/>
  <c r="S469" i="3"/>
  <c r="U469" i="3" s="1"/>
  <c r="R469" i="3"/>
  <c r="Q469" i="3"/>
  <c r="Q303" i="3"/>
  <c r="S303" i="3"/>
  <c r="U303" i="3" s="1"/>
  <c r="T303" i="3"/>
  <c r="V303" i="3" s="1"/>
  <c r="W303" i="3"/>
  <c r="R303" i="3"/>
  <c r="T409" i="3"/>
  <c r="V409" i="3" s="1"/>
  <c r="W409" i="3"/>
  <c r="S409" i="3"/>
  <c r="U409" i="3" s="1"/>
  <c r="R409" i="3"/>
  <c r="Q409" i="3"/>
  <c r="T301" i="3"/>
  <c r="V301" i="3" s="1"/>
  <c r="W301" i="3"/>
  <c r="S301" i="3"/>
  <c r="U301" i="3" s="1"/>
  <c r="R301" i="3"/>
  <c r="Q301" i="3"/>
  <c r="W266" i="3"/>
  <c r="Q266" i="3"/>
  <c r="R266" i="3"/>
  <c r="S266" i="3"/>
  <c r="U266" i="3" s="1"/>
  <c r="T266" i="3"/>
  <c r="V266" i="3" s="1"/>
  <c r="Q395" i="3"/>
  <c r="T395" i="3"/>
  <c r="V395" i="3" s="1"/>
  <c r="W395" i="3"/>
  <c r="S395" i="3"/>
  <c r="U395" i="3" s="1"/>
  <c r="R395" i="3"/>
  <c r="S637" i="3"/>
  <c r="U637" i="3" s="1"/>
  <c r="R637" i="3"/>
  <c r="Q637" i="3"/>
  <c r="T637" i="3"/>
  <c r="V637" i="3" s="1"/>
  <c r="W637" i="3"/>
  <c r="W61" i="3"/>
  <c r="S61" i="3"/>
  <c r="U61" i="3" s="1"/>
  <c r="R61" i="3"/>
  <c r="T61" i="3"/>
  <c r="V61" i="3" s="1"/>
  <c r="Q61" i="3"/>
  <c r="R929" i="3"/>
  <c r="S929" i="3"/>
  <c r="U929" i="3" s="1"/>
  <c r="Q929" i="3"/>
  <c r="W929" i="3"/>
  <c r="T929" i="3"/>
  <c r="V929" i="3" s="1"/>
  <c r="Q169" i="3"/>
  <c r="T169" i="3"/>
  <c r="V169" i="3" s="1"/>
  <c r="S169" i="3"/>
  <c r="U169" i="3" s="1"/>
  <c r="W169" i="3"/>
  <c r="R169" i="3"/>
  <c r="W761" i="3"/>
  <c r="R761" i="3"/>
  <c r="Q761" i="3"/>
  <c r="T761" i="3"/>
  <c r="V761" i="3" s="1"/>
  <c r="S761" i="3"/>
  <c r="U761" i="3" s="1"/>
  <c r="T438" i="3"/>
  <c r="V438" i="3" s="1"/>
  <c r="R438" i="3"/>
  <c r="S438" i="3"/>
  <c r="U438" i="3" s="1"/>
  <c r="Q438" i="3"/>
  <c r="W438" i="3"/>
  <c r="S655" i="3"/>
  <c r="U655" i="3" s="1"/>
  <c r="Q655" i="3"/>
  <c r="T655" i="3"/>
  <c r="V655" i="3" s="1"/>
  <c r="R655" i="3"/>
  <c r="W655" i="3"/>
  <c r="W288" i="3"/>
  <c r="T288" i="3"/>
  <c r="V288" i="3" s="1"/>
  <c r="R288" i="3"/>
  <c r="Q288" i="3"/>
  <c r="S288" i="3"/>
  <c r="U288" i="3" s="1"/>
  <c r="T903" i="3"/>
  <c r="V903" i="3" s="1"/>
  <c r="W903" i="3"/>
  <c r="Q903" i="3"/>
  <c r="S903" i="3"/>
  <c r="U903" i="3" s="1"/>
  <c r="R903" i="3"/>
  <c r="S278" i="3"/>
  <c r="U278" i="3" s="1"/>
  <c r="T278" i="3"/>
  <c r="V278" i="3" s="1"/>
  <c r="W278" i="3"/>
  <c r="Q278" i="3"/>
  <c r="R278" i="3"/>
  <c r="S153" i="3"/>
  <c r="U153" i="3" s="1"/>
  <c r="R153" i="3"/>
  <c r="Q153" i="3"/>
  <c r="W153" i="3"/>
  <c r="T153" i="3"/>
  <c r="V153" i="3" s="1"/>
  <c r="T877" i="3"/>
  <c r="V877" i="3" s="1"/>
  <c r="W877" i="3"/>
  <c r="R877" i="3"/>
  <c r="Q877" i="3"/>
  <c r="S877" i="3"/>
  <c r="U877" i="3" s="1"/>
  <c r="T551" i="3"/>
  <c r="V551" i="3" s="1"/>
  <c r="Q551" i="3"/>
  <c r="S551" i="3"/>
  <c r="U551" i="3" s="1"/>
  <c r="R551" i="3"/>
  <c r="W551" i="3"/>
  <c r="S630" i="3"/>
  <c r="U630" i="3" s="1"/>
  <c r="R630" i="3"/>
  <c r="W630" i="3"/>
  <c r="Q630" i="3"/>
  <c r="T630" i="3"/>
  <c r="V630" i="3" s="1"/>
  <c r="T140" i="3"/>
  <c r="V140" i="3" s="1"/>
  <c r="R140" i="3"/>
  <c r="W140" i="3"/>
  <c r="Q140" i="3"/>
  <c r="S140" i="3"/>
  <c r="U140" i="3" s="1"/>
  <c r="T170" i="3"/>
  <c r="V170" i="3" s="1"/>
  <c r="Q170" i="3"/>
  <c r="S170" i="3"/>
  <c r="U170" i="3" s="1"/>
  <c r="W170" i="3"/>
  <c r="R170" i="3"/>
  <c r="W805" i="3"/>
  <c r="R805" i="3"/>
  <c r="Q805" i="3"/>
  <c r="S805" i="3"/>
  <c r="U805" i="3" s="1"/>
  <c r="T805" i="3"/>
  <c r="V805" i="3" s="1"/>
  <c r="T238" i="3"/>
  <c r="V238" i="3" s="1"/>
  <c r="W238" i="3"/>
  <c r="S238" i="3"/>
  <c r="U238" i="3" s="1"/>
  <c r="Q238" i="3"/>
  <c r="R238" i="3"/>
  <c r="R775" i="3"/>
  <c r="S775" i="3"/>
  <c r="U775" i="3" s="1"/>
  <c r="T775" i="3"/>
  <c r="V775" i="3" s="1"/>
  <c r="Q775" i="3"/>
  <c r="W775" i="3"/>
  <c r="T813" i="3"/>
  <c r="V813" i="3" s="1"/>
  <c r="W813" i="3"/>
  <c r="S813" i="3"/>
  <c r="U813" i="3" s="1"/>
  <c r="R813" i="3"/>
  <c r="Q813" i="3"/>
  <c r="T721" i="3"/>
  <c r="V721" i="3" s="1"/>
  <c r="R721" i="3"/>
  <c r="W721" i="3"/>
  <c r="S721" i="3"/>
  <c r="U721" i="3" s="1"/>
  <c r="Q721" i="3"/>
  <c r="T798" i="3"/>
  <c r="V798" i="3" s="1"/>
  <c r="W798" i="3"/>
  <c r="R798" i="3"/>
  <c r="S798" i="3"/>
  <c r="U798" i="3" s="1"/>
  <c r="Q798" i="3"/>
  <c r="T676" i="3"/>
  <c r="V676" i="3" s="1"/>
  <c r="W676" i="3"/>
  <c r="Q676" i="3"/>
  <c r="S676" i="3"/>
  <c r="U676" i="3" s="1"/>
  <c r="R676" i="3"/>
  <c r="T926" i="3"/>
  <c r="V926" i="3" s="1"/>
  <c r="W926" i="3"/>
  <c r="S926" i="3"/>
  <c r="U926" i="3" s="1"/>
  <c r="R926" i="3"/>
  <c r="Q926" i="3"/>
  <c r="R118" i="3"/>
  <c r="S118" i="3"/>
  <c r="U118" i="3" s="1"/>
  <c r="Q118" i="3"/>
  <c r="T118" i="3"/>
  <c r="V118" i="3" s="1"/>
  <c r="W118" i="3"/>
  <c r="Q641" i="3"/>
  <c r="W641" i="3"/>
  <c r="T641" i="3"/>
  <c r="V641" i="3" s="1"/>
  <c r="R641" i="3"/>
  <c r="S641" i="3"/>
  <c r="U641" i="3" s="1"/>
  <c r="W774" i="3"/>
  <c r="Q774" i="3"/>
  <c r="T774" i="3"/>
  <c r="V774" i="3" s="1"/>
  <c r="R774" i="3"/>
  <c r="S774" i="3"/>
  <c r="U774" i="3" s="1"/>
  <c r="S180" i="3"/>
  <c r="U180" i="3" s="1"/>
  <c r="W180" i="3"/>
  <c r="Q180" i="3"/>
  <c r="R180" i="3"/>
  <c r="T180" i="3"/>
  <c r="V180" i="3" s="1"/>
  <c r="Q815" i="3"/>
  <c r="S815" i="3"/>
  <c r="U815" i="3" s="1"/>
  <c r="T815" i="3"/>
  <c r="V815" i="3" s="1"/>
  <c r="R815" i="3"/>
  <c r="W815" i="3"/>
  <c r="T448" i="3"/>
  <c r="V448" i="3" s="1"/>
  <c r="S448" i="3"/>
  <c r="U448" i="3" s="1"/>
  <c r="Q448" i="3"/>
  <c r="W448" i="3"/>
  <c r="R448" i="3"/>
  <c r="W281" i="3"/>
  <c r="T281" i="3"/>
  <c r="V281" i="3" s="1"/>
  <c r="R281" i="3"/>
  <c r="Q281" i="3"/>
  <c r="S281" i="3"/>
  <c r="U281" i="3" s="1"/>
  <c r="T841" i="3"/>
  <c r="V841" i="3" s="1"/>
  <c r="Q841" i="3"/>
  <c r="R841" i="3"/>
  <c r="W841" i="3"/>
  <c r="S841" i="3"/>
  <c r="U841" i="3" s="1"/>
  <c r="T884" i="3"/>
  <c r="V884" i="3" s="1"/>
  <c r="W884" i="3"/>
  <c r="S884" i="3"/>
  <c r="U884" i="3" s="1"/>
  <c r="Q884" i="3"/>
  <c r="R884" i="3"/>
  <c r="Q549" i="3"/>
  <c r="T549" i="3"/>
  <c r="V549" i="3" s="1"/>
  <c r="W549" i="3"/>
  <c r="S549" i="3"/>
  <c r="U549" i="3" s="1"/>
  <c r="R549" i="3"/>
  <c r="T304" i="3"/>
  <c r="V304" i="3" s="1"/>
  <c r="S304" i="3"/>
  <c r="U304" i="3" s="1"/>
  <c r="R304" i="3"/>
  <c r="W304" i="3"/>
  <c r="Q304" i="3"/>
  <c r="R834" i="3"/>
  <c r="T834" i="3"/>
  <c r="V834" i="3" s="1"/>
  <c r="W834" i="3"/>
  <c r="Q834" i="3"/>
  <c r="S834" i="3"/>
  <c r="U834" i="3" s="1"/>
  <c r="W69" i="3"/>
  <c r="S69" i="3"/>
  <c r="U69" i="3" s="1"/>
  <c r="Q69" i="3"/>
  <c r="R69" i="3"/>
  <c r="T69" i="3"/>
  <c r="V69" i="3" s="1"/>
  <c r="T553" i="3"/>
  <c r="V553" i="3" s="1"/>
  <c r="W553" i="3"/>
  <c r="S553" i="3"/>
  <c r="U553" i="3" s="1"/>
  <c r="R553" i="3"/>
  <c r="Q553" i="3"/>
  <c r="T960" i="3"/>
  <c r="V960" i="3" s="1"/>
  <c r="S960" i="3"/>
  <c r="U960" i="3" s="1"/>
  <c r="Q960" i="3"/>
  <c r="W960" i="3"/>
  <c r="R960" i="3"/>
  <c r="W722" i="3"/>
  <c r="T722" i="3"/>
  <c r="V722" i="3" s="1"/>
  <c r="S722" i="3"/>
  <c r="U722" i="3" s="1"/>
  <c r="Q722" i="3"/>
  <c r="R722" i="3"/>
  <c r="Q979" i="3"/>
  <c r="W979" i="3"/>
  <c r="S979" i="3"/>
  <c r="U979" i="3" s="1"/>
  <c r="R979" i="3"/>
  <c r="T979" i="3"/>
  <c r="V979" i="3" s="1"/>
  <c r="T791" i="3"/>
  <c r="V791" i="3" s="1"/>
  <c r="W791" i="3"/>
  <c r="S791" i="3"/>
  <c r="U791" i="3" s="1"/>
  <c r="R791" i="3"/>
  <c r="Q791" i="3"/>
  <c r="Q730" i="3"/>
  <c r="T730" i="3"/>
  <c r="V730" i="3" s="1"/>
  <c r="S730" i="3"/>
  <c r="U730" i="3" s="1"/>
  <c r="R730" i="3"/>
  <c r="W730" i="3"/>
  <c r="R575" i="3"/>
  <c r="S575" i="3"/>
  <c r="U575" i="3" s="1"/>
  <c r="Q575" i="3"/>
  <c r="T575" i="3"/>
  <c r="V575" i="3" s="1"/>
  <c r="W575" i="3"/>
  <c r="W712" i="3"/>
  <c r="S712" i="3"/>
  <c r="U712" i="3" s="1"/>
  <c r="R712" i="3"/>
  <c r="Q712" i="3"/>
  <c r="T712" i="3"/>
  <c r="V712" i="3" s="1"/>
  <c r="Q933" i="3"/>
  <c r="W933" i="3"/>
  <c r="R933" i="3"/>
  <c r="S933" i="3"/>
  <c r="U933" i="3" s="1"/>
  <c r="T933" i="3"/>
  <c r="V933" i="3" s="1"/>
  <c r="S982" i="3"/>
  <c r="U982" i="3" s="1"/>
  <c r="R982" i="3"/>
  <c r="T982" i="3"/>
  <c r="V982" i="3" s="1"/>
  <c r="W982" i="3"/>
  <c r="Q982" i="3"/>
  <c r="T206" i="3"/>
  <c r="V206" i="3" s="1"/>
  <c r="W206" i="3"/>
  <c r="Q206" i="3"/>
  <c r="R206" i="3"/>
  <c r="S206" i="3"/>
  <c r="U206" i="3" s="1"/>
  <c r="S932" i="3"/>
  <c r="U932" i="3" s="1"/>
  <c r="Q932" i="3"/>
  <c r="R932" i="3"/>
  <c r="T932" i="3"/>
  <c r="V932" i="3" s="1"/>
  <c r="W932" i="3"/>
  <c r="Q803" i="3"/>
  <c r="S803" i="3"/>
  <c r="U803" i="3" s="1"/>
  <c r="R803" i="3"/>
  <c r="W803" i="3"/>
  <c r="T803" i="3"/>
  <c r="V803" i="3" s="1"/>
  <c r="W1000" i="3"/>
  <c r="T1000" i="3"/>
  <c r="V1000" i="3" s="1"/>
  <c r="S1000" i="3"/>
  <c r="U1000" i="3" s="1"/>
  <c r="R1000" i="3"/>
  <c r="Q1000" i="3"/>
  <c r="T502" i="3"/>
  <c r="V502" i="3" s="1"/>
  <c r="W502" i="3"/>
  <c r="Q502" i="3"/>
  <c r="S502" i="3"/>
  <c r="U502" i="3" s="1"/>
  <c r="R502" i="3"/>
  <c r="T818" i="3"/>
  <c r="V818" i="3" s="1"/>
  <c r="W818" i="3"/>
  <c r="R818" i="3"/>
  <c r="Q818" i="3"/>
  <c r="S818" i="3"/>
  <c r="U818" i="3" s="1"/>
  <c r="S68" i="3"/>
  <c r="U68" i="3" s="1"/>
  <c r="T68" i="3"/>
  <c r="V68" i="3" s="1"/>
  <c r="W68" i="3"/>
  <c r="Q68" i="3"/>
  <c r="R68" i="3"/>
  <c r="W608" i="3"/>
  <c r="Q608" i="3"/>
  <c r="S608" i="3"/>
  <c r="U608" i="3" s="1"/>
  <c r="T608" i="3"/>
  <c r="V608" i="3" s="1"/>
  <c r="R608" i="3"/>
  <c r="W703" i="3"/>
  <c r="S703" i="3"/>
  <c r="U703" i="3" s="1"/>
  <c r="R703" i="3"/>
  <c r="Q703" i="3"/>
  <c r="T703" i="3"/>
  <c r="V703" i="3" s="1"/>
  <c r="W949" i="3"/>
  <c r="Q949" i="3"/>
  <c r="R949" i="3"/>
  <c r="T949" i="3"/>
  <c r="V949" i="3" s="1"/>
  <c r="S949" i="3"/>
  <c r="U949" i="3" s="1"/>
  <c r="T594" i="3"/>
  <c r="V594" i="3" s="1"/>
  <c r="W594" i="3"/>
  <c r="R594" i="3"/>
  <c r="S594" i="3"/>
  <c r="U594" i="3" s="1"/>
  <c r="Q594" i="3"/>
  <c r="T122" i="3"/>
  <c r="V122" i="3" s="1"/>
  <c r="W122" i="3"/>
  <c r="S122" i="3"/>
  <c r="U122" i="3" s="1"/>
  <c r="R122" i="3"/>
  <c r="Q122" i="3"/>
  <c r="S245" i="3"/>
  <c r="U245" i="3" s="1"/>
  <c r="T245" i="3"/>
  <c r="V245" i="3" s="1"/>
  <c r="W245" i="3"/>
  <c r="Q245" i="3"/>
  <c r="R245" i="3"/>
  <c r="Q943" i="3"/>
  <c r="R943" i="3"/>
  <c r="T943" i="3"/>
  <c r="V943" i="3" s="1"/>
  <c r="W943" i="3"/>
  <c r="S943" i="3"/>
  <c r="U943" i="3" s="1"/>
  <c r="W168" i="3"/>
  <c r="T168" i="3"/>
  <c r="V168" i="3" s="1"/>
  <c r="R168" i="3"/>
  <c r="S168" i="3"/>
  <c r="U168" i="3" s="1"/>
  <c r="Q168" i="3"/>
  <c r="T327" i="3"/>
  <c r="V327" i="3" s="1"/>
  <c r="W327" i="3"/>
  <c r="S327" i="3"/>
  <c r="U327" i="3" s="1"/>
  <c r="R327" i="3"/>
  <c r="Q327" i="3"/>
  <c r="T518" i="3"/>
  <c r="V518" i="3" s="1"/>
  <c r="W518" i="3"/>
  <c r="S518" i="3"/>
  <c r="U518" i="3" s="1"/>
  <c r="R518" i="3"/>
  <c r="Q518" i="3"/>
  <c r="T139" i="3"/>
  <c r="V139" i="3" s="1"/>
  <c r="R139" i="3"/>
  <c r="W139" i="3"/>
  <c r="Q139" i="3"/>
  <c r="S139" i="3"/>
  <c r="U139" i="3" s="1"/>
  <c r="T767" i="3"/>
  <c r="V767" i="3" s="1"/>
  <c r="W767" i="3"/>
  <c r="S767" i="3"/>
  <c r="U767" i="3" s="1"/>
  <c r="R767" i="3"/>
  <c r="Q767" i="3"/>
  <c r="T505" i="3"/>
  <c r="V505" i="3" s="1"/>
  <c r="W505" i="3"/>
  <c r="S505" i="3"/>
  <c r="U505" i="3" s="1"/>
  <c r="R505" i="3"/>
  <c r="Q505" i="3"/>
  <c r="S677" i="3"/>
  <c r="U677" i="3" s="1"/>
  <c r="R677" i="3"/>
  <c r="Q677" i="3"/>
  <c r="T677" i="3"/>
  <c r="V677" i="3" s="1"/>
  <c r="W677" i="3"/>
  <c r="Q995" i="3"/>
  <c r="S995" i="3"/>
  <c r="U995" i="3" s="1"/>
  <c r="T995" i="3"/>
  <c r="V995" i="3" s="1"/>
  <c r="W995" i="3"/>
  <c r="R995" i="3"/>
  <c r="W236" i="3"/>
  <c r="R236" i="3"/>
  <c r="S236" i="3"/>
  <c r="U236" i="3" s="1"/>
  <c r="T236" i="3"/>
  <c r="V236" i="3" s="1"/>
  <c r="Q236" i="3"/>
  <c r="R651" i="3"/>
  <c r="T651" i="3"/>
  <c r="V651" i="3" s="1"/>
  <c r="W651" i="3"/>
  <c r="Q651" i="3"/>
  <c r="S651" i="3"/>
  <c r="U651" i="3" s="1"/>
  <c r="T530" i="3"/>
  <c r="V530" i="3" s="1"/>
  <c r="W530" i="3"/>
  <c r="R530" i="3"/>
  <c r="Q530" i="3"/>
  <c r="S530" i="3"/>
  <c r="U530" i="3" s="1"/>
  <c r="T470" i="3"/>
  <c r="V470" i="3" s="1"/>
  <c r="R470" i="3"/>
  <c r="W470" i="3"/>
  <c r="Q470" i="3"/>
  <c r="S470" i="3"/>
  <c r="U470" i="3" s="1"/>
  <c r="T256" i="3"/>
  <c r="V256" i="3" s="1"/>
  <c r="W256" i="3"/>
  <c r="R256" i="3"/>
  <c r="Q256" i="3"/>
  <c r="S256" i="3"/>
  <c r="U256" i="3" s="1"/>
  <c r="T735" i="3"/>
  <c r="V735" i="3" s="1"/>
  <c r="S735" i="3"/>
  <c r="U735" i="3" s="1"/>
  <c r="R735" i="3"/>
  <c r="W735" i="3"/>
  <c r="Q735" i="3"/>
  <c r="T182" i="3"/>
  <c r="V182" i="3" s="1"/>
  <c r="W182" i="3"/>
  <c r="S182" i="3"/>
  <c r="U182" i="3" s="1"/>
  <c r="R182" i="3"/>
  <c r="Q182" i="3"/>
  <c r="T989" i="3"/>
  <c r="V989" i="3" s="1"/>
  <c r="Q989" i="3"/>
  <c r="R989" i="3"/>
  <c r="W989" i="3"/>
  <c r="S989" i="3"/>
  <c r="U989" i="3" s="1"/>
  <c r="T765" i="3"/>
  <c r="V765" i="3" s="1"/>
  <c r="S765" i="3"/>
  <c r="U765" i="3" s="1"/>
  <c r="R765" i="3"/>
  <c r="Q765" i="3"/>
  <c r="W765" i="3"/>
  <c r="T924" i="3"/>
  <c r="V924" i="3" s="1"/>
  <c r="Q924" i="3"/>
  <c r="W924" i="3"/>
  <c r="S924" i="3"/>
  <c r="U924" i="3" s="1"/>
  <c r="R924" i="3"/>
  <c r="T714" i="3"/>
  <c r="V714" i="3" s="1"/>
  <c r="W714" i="3"/>
  <c r="S714" i="3"/>
  <c r="U714" i="3" s="1"/>
  <c r="Q714" i="3"/>
  <c r="R714" i="3"/>
  <c r="T578" i="3"/>
  <c r="V578" i="3" s="1"/>
  <c r="W578" i="3"/>
  <c r="S578" i="3"/>
  <c r="U578" i="3" s="1"/>
  <c r="R578" i="3"/>
  <c r="Q578" i="3"/>
  <c r="T935" i="3"/>
  <c r="V935" i="3" s="1"/>
  <c r="W935" i="3"/>
  <c r="R935" i="3"/>
  <c r="S935" i="3"/>
  <c r="U935" i="3" s="1"/>
  <c r="Q935" i="3"/>
  <c r="S294" i="3"/>
  <c r="U294" i="3" s="1"/>
  <c r="W294" i="3"/>
  <c r="R294" i="3"/>
  <c r="T294" i="3"/>
  <c r="V294" i="3" s="1"/>
  <c r="Q294" i="3"/>
  <c r="S162" i="3"/>
  <c r="U162" i="3" s="1"/>
  <c r="W162" i="3"/>
  <c r="T162" i="3"/>
  <c r="V162" i="3" s="1"/>
  <c r="R162" i="3"/>
  <c r="Q162" i="3"/>
  <c r="T274" i="3"/>
  <c r="V274" i="3" s="1"/>
  <c r="S274" i="3"/>
  <c r="U274" i="3" s="1"/>
  <c r="Q274" i="3"/>
  <c r="R274" i="3"/>
  <c r="W274" i="3"/>
  <c r="T561" i="3"/>
  <c r="V561" i="3" s="1"/>
  <c r="Q561" i="3"/>
  <c r="R561" i="3"/>
  <c r="S561" i="3"/>
  <c r="U561" i="3" s="1"/>
  <c r="W561" i="3"/>
  <c r="W450" i="3"/>
  <c r="S450" i="3"/>
  <c r="U450" i="3" s="1"/>
  <c r="Q450" i="3"/>
  <c r="T450" i="3"/>
  <c r="V450" i="3" s="1"/>
  <c r="R450" i="3"/>
  <c r="T369" i="3"/>
  <c r="V369" i="3" s="1"/>
  <c r="W369" i="3"/>
  <c r="S369" i="3"/>
  <c r="U369" i="3" s="1"/>
  <c r="R369" i="3"/>
  <c r="Q369" i="3"/>
  <c r="S78" i="3"/>
  <c r="U78" i="3" s="1"/>
  <c r="Q78" i="3"/>
  <c r="T78" i="3"/>
  <c r="V78" i="3" s="1"/>
  <c r="W78" i="3"/>
  <c r="R78" i="3"/>
  <c r="Q847" i="3"/>
  <c r="S847" i="3"/>
  <c r="U847" i="3" s="1"/>
  <c r="R847" i="3"/>
  <c r="T847" i="3"/>
  <c r="V847" i="3" s="1"/>
  <c r="W847" i="3"/>
  <c r="W444" i="3"/>
  <c r="Q444" i="3"/>
  <c r="R444" i="3"/>
  <c r="S444" i="3"/>
  <c r="U444" i="3" s="1"/>
  <c r="T444" i="3"/>
  <c r="V444" i="3" s="1"/>
  <c r="T580" i="3"/>
  <c r="V580" i="3" s="1"/>
  <c r="W580" i="3"/>
  <c r="S580" i="3"/>
  <c r="U580" i="3" s="1"/>
  <c r="Q580" i="3"/>
  <c r="R580" i="3"/>
  <c r="W545" i="3"/>
  <c r="R545" i="3"/>
  <c r="Q545" i="3"/>
  <c r="T545" i="3"/>
  <c r="V545" i="3" s="1"/>
  <c r="S545" i="3"/>
  <c r="U545" i="3" s="1"/>
  <c r="T830" i="3"/>
  <c r="V830" i="3" s="1"/>
  <c r="W830" i="3"/>
  <c r="S830" i="3"/>
  <c r="U830" i="3" s="1"/>
  <c r="R830" i="3"/>
  <c r="Q830" i="3"/>
  <c r="T399" i="3"/>
  <c r="V399" i="3" s="1"/>
  <c r="W399" i="3"/>
  <c r="S399" i="3"/>
  <c r="U399" i="3" s="1"/>
  <c r="R399" i="3"/>
  <c r="Q399" i="3"/>
  <c r="T343" i="3"/>
  <c r="V343" i="3" s="1"/>
  <c r="R343" i="3"/>
  <c r="Q343" i="3"/>
  <c r="S343" i="3"/>
  <c r="U343" i="3" s="1"/>
  <c r="W343" i="3"/>
  <c r="T627" i="3"/>
  <c r="V627" i="3" s="1"/>
  <c r="W627" i="3"/>
  <c r="Q627" i="3"/>
  <c r="S627" i="3"/>
  <c r="U627" i="3" s="1"/>
  <c r="R627" i="3"/>
  <c r="S332" i="3"/>
  <c r="U332" i="3" s="1"/>
  <c r="R332" i="3"/>
  <c r="Q332" i="3"/>
  <c r="W332" i="3"/>
  <c r="T332" i="3"/>
  <c r="V332" i="3" s="1"/>
  <c r="T378" i="3"/>
  <c r="V378" i="3" s="1"/>
  <c r="S378" i="3"/>
  <c r="U378" i="3" s="1"/>
  <c r="R378" i="3"/>
  <c r="W378" i="3"/>
  <c r="Q378" i="3"/>
  <c r="Q914" i="3"/>
  <c r="R914" i="3"/>
  <c r="T914" i="3"/>
  <c r="V914" i="3" s="1"/>
  <c r="S914" i="3"/>
  <c r="U914" i="3" s="1"/>
  <c r="W914" i="3"/>
  <c r="W166" i="3"/>
  <c r="T166" i="3"/>
  <c r="V166" i="3" s="1"/>
  <c r="Q166" i="3"/>
  <c r="S166" i="3"/>
  <c r="U166" i="3" s="1"/>
  <c r="R166" i="3"/>
  <c r="Q388" i="3"/>
  <c r="T388" i="3"/>
  <c r="V388" i="3" s="1"/>
  <c r="R388" i="3"/>
  <c r="S388" i="3"/>
  <c r="U388" i="3" s="1"/>
  <c r="W388" i="3"/>
  <c r="T724" i="3"/>
  <c r="V724" i="3" s="1"/>
  <c r="W724" i="3"/>
  <c r="S724" i="3"/>
  <c r="U724" i="3" s="1"/>
  <c r="R724" i="3"/>
  <c r="Q724" i="3"/>
  <c r="T565" i="3"/>
  <c r="V565" i="3" s="1"/>
  <c r="W565" i="3"/>
  <c r="S565" i="3"/>
  <c r="U565" i="3" s="1"/>
  <c r="Q565" i="3"/>
  <c r="R565" i="3"/>
  <c r="T239" i="3"/>
  <c r="V239" i="3" s="1"/>
  <c r="W239" i="3"/>
  <c r="Q239" i="3"/>
  <c r="R239" i="3"/>
  <c r="S239" i="3"/>
  <c r="U239" i="3" s="1"/>
  <c r="T503" i="3"/>
  <c r="V503" i="3" s="1"/>
  <c r="W503" i="3"/>
  <c r="S503" i="3"/>
  <c r="U503" i="3" s="1"/>
  <c r="Q503" i="3"/>
  <c r="R503" i="3"/>
  <c r="W286" i="3"/>
  <c r="S286" i="3"/>
  <c r="U286" i="3" s="1"/>
  <c r="R286" i="3"/>
  <c r="Q286" i="3"/>
  <c r="T286" i="3"/>
  <c r="V286" i="3" s="1"/>
  <c r="T859" i="3"/>
  <c r="V859" i="3" s="1"/>
  <c r="W859" i="3"/>
  <c r="Q859" i="3"/>
  <c r="R859" i="3"/>
  <c r="S859" i="3"/>
  <c r="U859" i="3" s="1"/>
  <c r="T459" i="3"/>
  <c r="V459" i="3" s="1"/>
  <c r="Q459" i="3"/>
  <c r="S459" i="3"/>
  <c r="U459" i="3" s="1"/>
  <c r="W459" i="3"/>
  <c r="R459" i="3"/>
  <c r="T831" i="3"/>
  <c r="V831" i="3" s="1"/>
  <c r="S831" i="3"/>
  <c r="U831" i="3" s="1"/>
  <c r="W831" i="3"/>
  <c r="Q831" i="3"/>
  <c r="R831" i="3"/>
  <c r="S954" i="3"/>
  <c r="U954" i="3" s="1"/>
  <c r="W954" i="3"/>
  <c r="T954" i="3"/>
  <c r="V954" i="3" s="1"/>
  <c r="R954" i="3"/>
  <c r="Q954" i="3"/>
  <c r="Q100" i="3"/>
  <c r="T100" i="3"/>
  <c r="V100" i="3" s="1"/>
  <c r="W100" i="3"/>
  <c r="S100" i="3"/>
  <c r="U100" i="3" s="1"/>
  <c r="R100" i="3"/>
  <c r="T461" i="3"/>
  <c r="V461" i="3" s="1"/>
  <c r="W461" i="3"/>
  <c r="R461" i="3"/>
  <c r="S461" i="3"/>
  <c r="U461" i="3" s="1"/>
  <c r="Q461" i="3"/>
  <c r="Q621" i="3"/>
  <c r="W621" i="3"/>
  <c r="T621" i="3"/>
  <c r="V621" i="3" s="1"/>
  <c r="S621" i="3"/>
  <c r="U621" i="3" s="1"/>
  <c r="R621" i="3"/>
  <c r="W857" i="3"/>
  <c r="Q857" i="3"/>
  <c r="R857" i="3"/>
  <c r="S857" i="3"/>
  <c r="U857" i="3" s="1"/>
  <c r="T857" i="3"/>
  <c r="V857" i="3" s="1"/>
  <c r="R993" i="3"/>
  <c r="Q993" i="3"/>
  <c r="T993" i="3"/>
  <c r="V993" i="3" s="1"/>
  <c r="W993" i="3"/>
  <c r="S993" i="3"/>
  <c r="U993" i="3" s="1"/>
  <c r="T246" i="3"/>
  <c r="V246" i="3" s="1"/>
  <c r="S246" i="3"/>
  <c r="U246" i="3" s="1"/>
  <c r="R246" i="3"/>
  <c r="Q246" i="3"/>
  <c r="W246" i="3"/>
  <c r="T273" i="3"/>
  <c r="V273" i="3" s="1"/>
  <c r="W273" i="3"/>
  <c r="R273" i="3"/>
  <c r="Q273" i="3"/>
  <c r="S273" i="3"/>
  <c r="U273" i="3" s="1"/>
  <c r="Q948" i="3"/>
  <c r="T948" i="3"/>
  <c r="V948" i="3" s="1"/>
  <c r="W948" i="3"/>
  <c r="R948" i="3"/>
  <c r="S948" i="3"/>
  <c r="U948" i="3" s="1"/>
  <c r="R984" i="3"/>
  <c r="W984" i="3"/>
  <c r="T984" i="3"/>
  <c r="V984" i="3" s="1"/>
  <c r="Q984" i="3"/>
  <c r="S984" i="3"/>
  <c r="U984" i="3" s="1"/>
  <c r="Q190" i="3"/>
  <c r="R190" i="3"/>
  <c r="S190" i="3"/>
  <c r="U190" i="3" s="1"/>
  <c r="W190" i="3"/>
  <c r="T190" i="3"/>
  <c r="V190" i="3" s="1"/>
  <c r="W615" i="3"/>
  <c r="S615" i="3"/>
  <c r="U615" i="3" s="1"/>
  <c r="T615" i="3"/>
  <c r="V615" i="3" s="1"/>
  <c r="Q615" i="3"/>
  <c r="R615" i="3"/>
  <c r="T440" i="3"/>
  <c r="V440" i="3" s="1"/>
  <c r="W440" i="3"/>
  <c r="S440" i="3"/>
  <c r="U440" i="3" s="1"/>
  <c r="Q440" i="3"/>
  <c r="R440" i="3"/>
  <c r="Q547" i="3"/>
  <c r="W547" i="3"/>
  <c r="S547" i="3"/>
  <c r="U547" i="3" s="1"/>
  <c r="T547" i="3"/>
  <c r="V547" i="3" s="1"/>
  <c r="R547" i="3"/>
  <c r="Q429" i="3"/>
  <c r="T429" i="3"/>
  <c r="V429" i="3" s="1"/>
  <c r="W429" i="3"/>
  <c r="S429" i="3"/>
  <c r="U429" i="3" s="1"/>
  <c r="R429" i="3"/>
  <c r="T568" i="3"/>
  <c r="V568" i="3" s="1"/>
  <c r="W568" i="3"/>
  <c r="S568" i="3"/>
  <c r="U568" i="3" s="1"/>
  <c r="Q568" i="3"/>
  <c r="R568" i="3"/>
  <c r="T587" i="3"/>
  <c r="V587" i="3" s="1"/>
  <c r="Q587" i="3"/>
  <c r="R587" i="3"/>
  <c r="S587" i="3"/>
  <c r="U587" i="3" s="1"/>
  <c r="W587" i="3"/>
  <c r="T362" i="3"/>
  <c r="V362" i="3" s="1"/>
  <c r="R362" i="3"/>
  <c r="W362" i="3"/>
  <c r="S362" i="3"/>
  <c r="U362" i="3" s="1"/>
  <c r="Q362" i="3"/>
  <c r="T691" i="3"/>
  <c r="V691" i="3" s="1"/>
  <c r="W691" i="3"/>
  <c r="Q691" i="3"/>
  <c r="S691" i="3"/>
  <c r="U691" i="3" s="1"/>
  <c r="R691" i="3"/>
  <c r="Q103" i="3"/>
  <c r="S103" i="3"/>
  <c r="U103" i="3" s="1"/>
  <c r="T103" i="3"/>
  <c r="V103" i="3" s="1"/>
  <c r="W103" i="3"/>
  <c r="R103" i="3"/>
  <c r="S879" i="3"/>
  <c r="U879" i="3" s="1"/>
  <c r="R879" i="3"/>
  <c r="Q879" i="3"/>
  <c r="T879" i="3"/>
  <c r="V879" i="3" s="1"/>
  <c r="W879" i="3"/>
  <c r="T596" i="3"/>
  <c r="V596" i="3" s="1"/>
  <c r="W596" i="3"/>
  <c r="S596" i="3"/>
  <c r="U596" i="3" s="1"/>
  <c r="R596" i="3"/>
  <c r="Q596" i="3"/>
  <c r="T986" i="3"/>
  <c r="V986" i="3" s="1"/>
  <c r="R986" i="3"/>
  <c r="W986" i="3"/>
  <c r="Q986" i="3"/>
  <c r="S986" i="3"/>
  <c r="U986" i="3" s="1"/>
  <c r="R490" i="3"/>
  <c r="S490" i="3"/>
  <c r="U490" i="3" s="1"/>
  <c r="Q490" i="3"/>
  <c r="W490" i="3"/>
  <c r="T490" i="3"/>
  <c r="V490" i="3" s="1"/>
  <c r="Q500" i="3"/>
  <c r="R500" i="3"/>
  <c r="T500" i="3"/>
  <c r="V500" i="3" s="1"/>
  <c r="W500" i="3"/>
  <c r="S500" i="3"/>
  <c r="U500" i="3" s="1"/>
  <c r="Q967" i="3"/>
  <c r="S967" i="3"/>
  <c r="U967" i="3" s="1"/>
  <c r="W967" i="3"/>
  <c r="R967" i="3"/>
  <c r="T967" i="3"/>
  <c r="V967" i="3" s="1"/>
  <c r="W564" i="3"/>
  <c r="T564" i="3"/>
  <c r="V564" i="3" s="1"/>
  <c r="Q564" i="3"/>
  <c r="S564" i="3"/>
  <c r="U564" i="3" s="1"/>
  <c r="R564" i="3"/>
  <c r="R849" i="3"/>
  <c r="S849" i="3"/>
  <c r="U849" i="3" s="1"/>
  <c r="W849" i="3"/>
  <c r="Q849" i="3"/>
  <c r="T849" i="3"/>
  <c r="V849" i="3" s="1"/>
  <c r="W380" i="3"/>
  <c r="T380" i="3"/>
  <c r="V380" i="3" s="1"/>
  <c r="S380" i="3"/>
  <c r="U380" i="3" s="1"/>
  <c r="Q380" i="3"/>
  <c r="R380" i="3"/>
  <c r="Q134" i="3"/>
  <c r="T134" i="3"/>
  <c r="V134" i="3" s="1"/>
  <c r="S134" i="3"/>
  <c r="U134" i="3" s="1"/>
  <c r="W134" i="3"/>
  <c r="R134" i="3"/>
  <c r="T892" i="3"/>
  <c r="V892" i="3" s="1"/>
  <c r="W892" i="3"/>
  <c r="R892" i="3"/>
  <c r="S892" i="3"/>
  <c r="U892" i="3" s="1"/>
  <c r="Q892" i="3"/>
  <c r="Q662" i="3"/>
  <c r="S662" i="3"/>
  <c r="U662" i="3" s="1"/>
  <c r="T662" i="3"/>
  <c r="V662" i="3" s="1"/>
  <c r="R662" i="3"/>
  <c r="W662" i="3"/>
  <c r="W699" i="3"/>
  <c r="T699" i="3"/>
  <c r="V699" i="3" s="1"/>
  <c r="Q699" i="3"/>
  <c r="S699" i="3"/>
  <c r="U699" i="3" s="1"/>
  <c r="R699" i="3"/>
  <c r="T337" i="3"/>
  <c r="V337" i="3" s="1"/>
  <c r="W337" i="3"/>
  <c r="S337" i="3"/>
  <c r="U337" i="3" s="1"/>
  <c r="R337" i="3"/>
  <c r="Q337" i="3"/>
  <c r="S261" i="3"/>
  <c r="U261" i="3" s="1"/>
  <c r="Q261" i="3"/>
  <c r="W261" i="3"/>
  <c r="R261" i="3"/>
  <c r="T261" i="3"/>
  <c r="V261" i="3" s="1"/>
  <c r="T745" i="3"/>
  <c r="V745" i="3" s="1"/>
  <c r="S745" i="3"/>
  <c r="U745" i="3" s="1"/>
  <c r="R745" i="3"/>
  <c r="Q745" i="3"/>
  <c r="W745" i="3"/>
  <c r="T360" i="3"/>
  <c r="V360" i="3" s="1"/>
  <c r="Q360" i="3"/>
  <c r="S360" i="3"/>
  <c r="U360" i="3" s="1"/>
  <c r="R360" i="3"/>
  <c r="W360" i="3"/>
  <c r="W76" i="3"/>
  <c r="S76" i="3"/>
  <c r="U76" i="3" s="1"/>
  <c r="Q76" i="3"/>
  <c r="T76" i="3"/>
  <c r="V76" i="3" s="1"/>
  <c r="R76" i="3"/>
  <c r="T111" i="3"/>
  <c r="V111" i="3" s="1"/>
  <c r="W111" i="3"/>
  <c r="S111" i="3"/>
  <c r="U111" i="3" s="1"/>
  <c r="R111" i="3"/>
  <c r="Q111" i="3"/>
  <c r="T342" i="3"/>
  <c r="V342" i="3" s="1"/>
  <c r="W342" i="3"/>
  <c r="S342" i="3"/>
  <c r="U342" i="3" s="1"/>
  <c r="R342" i="3"/>
  <c r="Q342" i="3"/>
  <c r="T822" i="3"/>
  <c r="V822" i="3" s="1"/>
  <c r="S822" i="3"/>
  <c r="U822" i="3" s="1"/>
  <c r="R822" i="3"/>
  <c r="W822" i="3"/>
  <c r="Q822" i="3"/>
  <c r="T784" i="3"/>
  <c r="V784" i="3" s="1"/>
  <c r="W784" i="3"/>
  <c r="S784" i="3"/>
  <c r="U784" i="3" s="1"/>
  <c r="Q784" i="3"/>
  <c r="R784" i="3"/>
  <c r="T254" i="3"/>
  <c r="V254" i="3" s="1"/>
  <c r="W254" i="3"/>
  <c r="R254" i="3"/>
  <c r="S254" i="3"/>
  <c r="U254" i="3" s="1"/>
  <c r="Q254" i="3"/>
  <c r="Q460" i="3"/>
  <c r="R460" i="3"/>
  <c r="W460" i="3"/>
  <c r="S460" i="3"/>
  <c r="U460" i="3" s="1"/>
  <c r="T460" i="3"/>
  <c r="V460" i="3" s="1"/>
  <c r="Q558" i="3"/>
  <c r="R558" i="3"/>
  <c r="S558" i="3"/>
  <c r="U558" i="3" s="1"/>
  <c r="T558" i="3"/>
  <c r="V558" i="3" s="1"/>
  <c r="W558" i="3"/>
  <c r="T768" i="3"/>
  <c r="V768" i="3" s="1"/>
  <c r="W768" i="3"/>
  <c r="S768" i="3"/>
  <c r="U768" i="3" s="1"/>
  <c r="Q768" i="3"/>
  <c r="R768" i="3"/>
  <c r="W339" i="3"/>
  <c r="S339" i="3"/>
  <c r="U339" i="3" s="1"/>
  <c r="T339" i="3"/>
  <c r="V339" i="3" s="1"/>
  <c r="R339" i="3"/>
  <c r="Q339" i="3"/>
  <c r="T80" i="3"/>
  <c r="V80" i="3" s="1"/>
  <c r="S80" i="3"/>
  <c r="U80" i="3" s="1"/>
  <c r="Q80" i="3"/>
  <c r="R80" i="3"/>
  <c r="W80" i="3"/>
  <c r="R891" i="3"/>
  <c r="T891" i="3"/>
  <c r="V891" i="3" s="1"/>
  <c r="W891" i="3"/>
  <c r="S891" i="3"/>
  <c r="U891" i="3" s="1"/>
  <c r="Q891" i="3"/>
  <c r="Q772" i="3"/>
  <c r="T772" i="3"/>
  <c r="V772" i="3" s="1"/>
  <c r="W772" i="3"/>
  <c r="S772" i="3"/>
  <c r="U772" i="3" s="1"/>
  <c r="R772" i="3"/>
  <c r="T729" i="3"/>
  <c r="V729" i="3" s="1"/>
  <c r="R729" i="3"/>
  <c r="S729" i="3"/>
  <c r="U729" i="3" s="1"/>
  <c r="Q729" i="3"/>
  <c r="W729" i="3"/>
  <c r="Q414" i="3"/>
  <c r="S414" i="3"/>
  <c r="U414" i="3" s="1"/>
  <c r="R414" i="3"/>
  <c r="T414" i="3"/>
  <c r="V414" i="3" s="1"/>
  <c r="W414" i="3"/>
  <c r="Q463" i="3"/>
  <c r="R463" i="3"/>
  <c r="T463" i="3"/>
  <c r="V463" i="3" s="1"/>
  <c r="S463" i="3"/>
  <c r="U463" i="3" s="1"/>
  <c r="W463" i="3"/>
  <c r="Q30" i="3"/>
  <c r="T30" i="3"/>
  <c r="V30" i="3" s="1"/>
  <c r="S30" i="3"/>
  <c r="U30" i="3" s="1"/>
  <c r="W30" i="3"/>
  <c r="R30" i="3"/>
  <c r="T401" i="3"/>
  <c r="V401" i="3" s="1"/>
  <c r="W401" i="3"/>
  <c r="S401" i="3"/>
  <c r="U401" i="3" s="1"/>
  <c r="R401" i="3"/>
  <c r="Q401" i="3"/>
  <c r="T344" i="3"/>
  <c r="V344" i="3" s="1"/>
  <c r="W344" i="3"/>
  <c r="S344" i="3"/>
  <c r="U344" i="3" s="1"/>
  <c r="Q344" i="3"/>
  <c r="R344" i="3"/>
  <c r="S127" i="3"/>
  <c r="U127" i="3" s="1"/>
  <c r="R127" i="3"/>
  <c r="W127" i="3"/>
  <c r="Q127" i="3"/>
  <c r="T127" i="3"/>
  <c r="V127" i="3" s="1"/>
  <c r="S377" i="3"/>
  <c r="U377" i="3" s="1"/>
  <c r="W377" i="3"/>
  <c r="Q377" i="3"/>
  <c r="R377" i="3"/>
  <c r="T377" i="3"/>
  <c r="V377" i="3" s="1"/>
  <c r="T102" i="3"/>
  <c r="V102" i="3" s="1"/>
  <c r="W102" i="3"/>
  <c r="R102" i="3"/>
  <c r="S102" i="3"/>
  <c r="U102" i="3" s="1"/>
  <c r="Q102" i="3"/>
  <c r="Q801" i="3"/>
  <c r="T801" i="3"/>
  <c r="V801" i="3" s="1"/>
  <c r="W801" i="3"/>
  <c r="S801" i="3"/>
  <c r="U801" i="3" s="1"/>
  <c r="R801" i="3"/>
  <c r="Q259" i="3"/>
  <c r="T259" i="3"/>
  <c r="V259" i="3" s="1"/>
  <c r="W259" i="3"/>
  <c r="S259" i="3"/>
  <c r="U259" i="3" s="1"/>
  <c r="R259" i="3"/>
  <c r="T738" i="3"/>
  <c r="V738" i="3" s="1"/>
  <c r="S738" i="3"/>
  <c r="U738" i="3" s="1"/>
  <c r="Q738" i="3"/>
  <c r="W738" i="3"/>
  <c r="R738" i="3"/>
  <c r="T958" i="3"/>
  <c r="V958" i="3" s="1"/>
  <c r="R958" i="3"/>
  <c r="Q958" i="3"/>
  <c r="S958" i="3"/>
  <c r="U958" i="3" s="1"/>
  <c r="W958" i="3"/>
  <c r="Q799" i="3"/>
  <c r="W799" i="3"/>
  <c r="R799" i="3"/>
  <c r="T799" i="3"/>
  <c r="V799" i="3" s="1"/>
  <c r="S799" i="3"/>
  <c r="U799" i="3" s="1"/>
  <c r="T374" i="3"/>
  <c r="V374" i="3" s="1"/>
  <c r="W374" i="3"/>
  <c r="R374" i="3"/>
  <c r="S374" i="3"/>
  <c r="U374" i="3" s="1"/>
  <c r="Q374" i="3"/>
  <c r="Q787" i="3"/>
  <c r="T787" i="3"/>
  <c r="V787" i="3" s="1"/>
  <c r="R787" i="3"/>
  <c r="S787" i="3"/>
  <c r="U787" i="3" s="1"/>
  <c r="W787" i="3"/>
  <c r="Q351" i="3"/>
  <c r="T351" i="3"/>
  <c r="V351" i="3" s="1"/>
  <c r="S351" i="3"/>
  <c r="U351" i="3" s="1"/>
  <c r="W351" i="3"/>
  <c r="R351" i="3"/>
  <c r="T991" i="3"/>
  <c r="V991" i="3" s="1"/>
  <c r="W991" i="3"/>
  <c r="S991" i="3"/>
  <c r="U991" i="3" s="1"/>
  <c r="Q991" i="3"/>
  <c r="R991" i="3"/>
  <c r="R212" i="3"/>
  <c r="Q212" i="3"/>
  <c r="W212" i="3"/>
  <c r="T212" i="3"/>
  <c r="V212" i="3" s="1"/>
  <c r="S212" i="3"/>
  <c r="U212" i="3" s="1"/>
  <c r="T435" i="3"/>
  <c r="V435" i="3" s="1"/>
  <c r="W435" i="3"/>
  <c r="R435" i="3"/>
  <c r="S435" i="3"/>
  <c r="U435" i="3" s="1"/>
  <c r="Q435" i="3"/>
  <c r="T668" i="3"/>
  <c r="V668" i="3" s="1"/>
  <c r="Q668" i="3"/>
  <c r="S668" i="3"/>
  <c r="U668" i="3" s="1"/>
  <c r="W668" i="3"/>
  <c r="R668" i="3"/>
  <c r="T980" i="3"/>
  <c r="V980" i="3" s="1"/>
  <c r="W980" i="3"/>
  <c r="S980" i="3"/>
  <c r="U980" i="3" s="1"/>
  <c r="R980" i="3"/>
  <c r="Q980" i="3"/>
  <c r="S597" i="3"/>
  <c r="U597" i="3" s="1"/>
  <c r="W597" i="3"/>
  <c r="T597" i="3"/>
  <c r="V597" i="3" s="1"/>
  <c r="R597" i="3"/>
  <c r="Q597" i="3"/>
  <c r="W848" i="3"/>
  <c r="Q848" i="3"/>
  <c r="T848" i="3"/>
  <c r="V848" i="3" s="1"/>
  <c r="R848" i="3"/>
  <c r="S848" i="3"/>
  <c r="U848" i="3" s="1"/>
  <c r="T417" i="3"/>
  <c r="V417" i="3" s="1"/>
  <c r="Q417" i="3"/>
  <c r="W417" i="3"/>
  <c r="R417" i="3"/>
  <c r="S417" i="3"/>
  <c r="U417" i="3" s="1"/>
  <c r="R697" i="3"/>
  <c r="Q697" i="3"/>
  <c r="W697" i="3"/>
  <c r="S697" i="3"/>
  <c r="U697" i="3" s="1"/>
  <c r="T697" i="3"/>
  <c r="V697" i="3" s="1"/>
  <c r="S144" i="3"/>
  <c r="U144" i="3" s="1"/>
  <c r="R144" i="3"/>
  <c r="Q144" i="3"/>
  <c r="T144" i="3"/>
  <c r="V144" i="3" s="1"/>
  <c r="W144" i="3"/>
  <c r="W464" i="3"/>
  <c r="R464" i="3"/>
  <c r="S464" i="3"/>
  <c r="U464" i="3" s="1"/>
  <c r="Q464" i="3"/>
  <c r="T464" i="3"/>
  <c r="V464" i="3" s="1"/>
  <c r="W237" i="3"/>
  <c r="T237" i="3"/>
  <c r="V237" i="3" s="1"/>
  <c r="S237" i="3"/>
  <c r="U237" i="3" s="1"/>
  <c r="R237" i="3"/>
  <c r="Q237" i="3"/>
  <c r="T269" i="3"/>
  <c r="V269" i="3" s="1"/>
  <c r="W269" i="3"/>
  <c r="R269" i="3"/>
  <c r="S269" i="3"/>
  <c r="U269" i="3" s="1"/>
  <c r="Q269" i="3"/>
  <c r="W828" i="3"/>
  <c r="T828" i="3"/>
  <c r="V828" i="3" s="1"/>
  <c r="R828" i="3"/>
  <c r="S828" i="3"/>
  <c r="U828" i="3" s="1"/>
  <c r="Q828" i="3"/>
  <c r="Q920" i="3"/>
  <c r="T920" i="3"/>
  <c r="V920" i="3" s="1"/>
  <c r="S920" i="3"/>
  <c r="U920" i="3" s="1"/>
  <c r="W920" i="3"/>
  <c r="R920" i="3"/>
  <c r="T692" i="3"/>
  <c r="V692" i="3" s="1"/>
  <c r="W692" i="3"/>
  <c r="S692" i="3"/>
  <c r="U692" i="3" s="1"/>
  <c r="R692" i="3"/>
  <c r="Q692" i="3"/>
  <c r="S249" i="3"/>
  <c r="U249" i="3" s="1"/>
  <c r="R249" i="3"/>
  <c r="T249" i="3"/>
  <c r="V249" i="3" s="1"/>
  <c r="W249" i="3"/>
  <c r="Q249" i="3"/>
  <c r="T808" i="3"/>
  <c r="V808" i="3" s="1"/>
  <c r="Q808" i="3"/>
  <c r="S808" i="3"/>
  <c r="U808" i="3" s="1"/>
  <c r="W808" i="3"/>
  <c r="R808" i="3"/>
  <c r="W555" i="3"/>
  <c r="R555" i="3"/>
  <c r="Q555" i="3"/>
  <c r="S555" i="3"/>
  <c r="U555" i="3" s="1"/>
  <c r="T555" i="3"/>
  <c r="V555" i="3" s="1"/>
  <c r="T574" i="3"/>
  <c r="V574" i="3" s="1"/>
  <c r="W574" i="3"/>
  <c r="S574" i="3"/>
  <c r="U574" i="3" s="1"/>
  <c r="Q574" i="3"/>
  <c r="R574" i="3"/>
  <c r="S394" i="3"/>
  <c r="U394" i="3" s="1"/>
  <c r="R394" i="3"/>
  <c r="Q394" i="3"/>
  <c r="T394" i="3"/>
  <c r="V394" i="3" s="1"/>
  <c r="W394" i="3"/>
  <c r="T690" i="3"/>
  <c r="V690" i="3" s="1"/>
  <c r="W690" i="3"/>
  <c r="Q690" i="3"/>
  <c r="S690" i="3"/>
  <c r="U690" i="3" s="1"/>
  <c r="R690" i="3"/>
  <c r="T447" i="3"/>
  <c r="V447" i="3" s="1"/>
  <c r="W447" i="3"/>
  <c r="S447" i="3"/>
  <c r="U447" i="3" s="1"/>
  <c r="R447" i="3"/>
  <c r="Q447" i="3"/>
  <c r="T657" i="3"/>
  <c r="V657" i="3" s="1"/>
  <c r="W657" i="3"/>
  <c r="S657" i="3"/>
  <c r="U657" i="3" s="1"/>
  <c r="R657" i="3"/>
  <c r="Q657" i="3"/>
  <c r="T159" i="3"/>
  <c r="V159" i="3" s="1"/>
  <c r="S159" i="3"/>
  <c r="U159" i="3" s="1"/>
  <c r="W159" i="3"/>
  <c r="R159" i="3"/>
  <c r="Q159" i="3"/>
  <c r="Q552" i="3"/>
  <c r="T552" i="3"/>
  <c r="V552" i="3" s="1"/>
  <c r="W552" i="3"/>
  <c r="S552" i="3"/>
  <c r="U552" i="3" s="1"/>
  <c r="R552" i="3"/>
  <c r="Q432" i="3"/>
  <c r="S432" i="3"/>
  <c r="U432" i="3" s="1"/>
  <c r="R432" i="3"/>
  <c r="T432" i="3"/>
  <c r="V432" i="3" s="1"/>
  <c r="W432" i="3"/>
  <c r="S29" i="3"/>
  <c r="U29" i="3" s="1"/>
  <c r="Q29" i="3"/>
  <c r="R29" i="3"/>
  <c r="T29" i="3"/>
  <c r="V29" i="3" s="1"/>
  <c r="W29" i="3"/>
  <c r="W536" i="3"/>
  <c r="Q536" i="3"/>
  <c r="S536" i="3"/>
  <c r="U536" i="3" s="1"/>
  <c r="R536" i="3"/>
  <c r="T536" i="3"/>
  <c r="V536" i="3" s="1"/>
  <c r="S809" i="3"/>
  <c r="U809" i="3" s="1"/>
  <c r="T809" i="3"/>
  <c r="V809" i="3" s="1"/>
  <c r="W809" i="3"/>
  <c r="Q809" i="3"/>
  <c r="R809" i="3"/>
  <c r="S539" i="3"/>
  <c r="U539" i="3" s="1"/>
  <c r="R539" i="3"/>
  <c r="W539" i="3"/>
  <c r="Q539" i="3"/>
  <c r="T539" i="3"/>
  <c r="V539" i="3" s="1"/>
  <c r="T475" i="3"/>
  <c r="V475" i="3" s="1"/>
  <c r="Q475" i="3"/>
  <c r="R475" i="3"/>
  <c r="S475" i="3"/>
  <c r="U475" i="3" s="1"/>
  <c r="W475" i="3"/>
  <c r="Q744" i="3"/>
  <c r="T744" i="3"/>
  <c r="V744" i="3" s="1"/>
  <c r="S744" i="3"/>
  <c r="U744" i="3" s="1"/>
  <c r="W744" i="3"/>
  <c r="R744" i="3"/>
  <c r="Q290" i="3"/>
  <c r="W290" i="3"/>
  <c r="S290" i="3"/>
  <c r="U290" i="3" s="1"/>
  <c r="T290" i="3"/>
  <c r="V290" i="3" s="1"/>
  <c r="R290" i="3"/>
  <c r="T586" i="3"/>
  <c r="V586" i="3" s="1"/>
  <c r="W586" i="3"/>
  <c r="S586" i="3"/>
  <c r="U586" i="3" s="1"/>
  <c r="Q586" i="3"/>
  <c r="R586" i="3"/>
  <c r="R202" i="3"/>
  <c r="T202" i="3"/>
  <c r="V202" i="3" s="1"/>
  <c r="W202" i="3"/>
  <c r="S202" i="3"/>
  <c r="U202" i="3" s="1"/>
  <c r="Q202" i="3"/>
  <c r="S865" i="3"/>
  <c r="U865" i="3" s="1"/>
  <c r="Q865" i="3"/>
  <c r="T865" i="3"/>
  <c r="V865" i="3" s="1"/>
  <c r="W865" i="3"/>
  <c r="R865" i="3"/>
  <c r="Q79" i="3"/>
  <c r="T79" i="3"/>
  <c r="V79" i="3" s="1"/>
  <c r="W79" i="3"/>
  <c r="S79" i="3"/>
  <c r="U79" i="3" s="1"/>
  <c r="R79" i="3"/>
  <c r="T507" i="3"/>
  <c r="V507" i="3" s="1"/>
  <c r="W507" i="3"/>
  <c r="R507" i="3"/>
  <c r="S507" i="3"/>
  <c r="U507" i="3" s="1"/>
  <c r="Q507" i="3"/>
  <c r="T208" i="3"/>
  <c r="V208" i="3" s="1"/>
  <c r="W208" i="3"/>
  <c r="Q208" i="3"/>
  <c r="S208" i="3"/>
  <c r="U208" i="3" s="1"/>
  <c r="R208" i="3"/>
  <c r="S210" i="3"/>
  <c r="U210" i="3" s="1"/>
  <c r="T210" i="3"/>
  <c r="V210" i="3" s="1"/>
  <c r="W210" i="3"/>
  <c r="R210" i="3"/>
  <c r="Q210" i="3"/>
  <c r="T92" i="3"/>
  <c r="V92" i="3" s="1"/>
  <c r="S92" i="3"/>
  <c r="U92" i="3" s="1"/>
  <c r="Q92" i="3"/>
  <c r="R92" i="3"/>
  <c r="W92" i="3"/>
  <c r="T567" i="3"/>
  <c r="V567" i="3" s="1"/>
  <c r="W567" i="3"/>
  <c r="R567" i="3"/>
  <c r="S567" i="3"/>
  <c r="U567" i="3" s="1"/>
  <c r="Q567" i="3"/>
  <c r="T667" i="3"/>
  <c r="V667" i="3" s="1"/>
  <c r="W667" i="3"/>
  <c r="S667" i="3"/>
  <c r="U667" i="3" s="1"/>
  <c r="Q667" i="3"/>
  <c r="R667" i="3"/>
  <c r="S685" i="3"/>
  <c r="U685" i="3" s="1"/>
  <c r="Q685" i="3"/>
  <c r="T685" i="3"/>
  <c r="V685" i="3" s="1"/>
  <c r="W685" i="3"/>
  <c r="R685" i="3"/>
  <c r="T178" i="3"/>
  <c r="V178" i="3" s="1"/>
  <c r="W178" i="3"/>
  <c r="S178" i="3"/>
  <c r="U178" i="3" s="1"/>
  <c r="Q178" i="3"/>
  <c r="R178" i="3"/>
  <c r="Q665" i="3"/>
  <c r="T665" i="3"/>
  <c r="V665" i="3" s="1"/>
  <c r="W665" i="3"/>
  <c r="R665" i="3"/>
  <c r="S665" i="3"/>
  <c r="U665" i="3" s="1"/>
  <c r="T265" i="3"/>
  <c r="V265" i="3" s="1"/>
  <c r="W265" i="3"/>
  <c r="S265" i="3"/>
  <c r="U265" i="3" s="1"/>
  <c r="R265" i="3"/>
  <c r="Q265" i="3"/>
  <c r="W498" i="3"/>
  <c r="T498" i="3"/>
  <c r="V498" i="3" s="1"/>
  <c r="R498" i="3"/>
  <c r="S498" i="3"/>
  <c r="U498" i="3" s="1"/>
  <c r="Q498" i="3"/>
  <c r="T486" i="3"/>
  <c r="V486" i="3" s="1"/>
  <c r="W486" i="3"/>
  <c r="R486" i="3"/>
  <c r="S486" i="3"/>
  <c r="U486" i="3" s="1"/>
  <c r="Q486" i="3"/>
  <c r="Q909" i="3"/>
  <c r="S909" i="3"/>
  <c r="U909" i="3" s="1"/>
  <c r="W909" i="3"/>
  <c r="T909" i="3"/>
  <c r="V909" i="3" s="1"/>
  <c r="R909" i="3"/>
  <c r="T873" i="3"/>
  <c r="V873" i="3" s="1"/>
  <c r="W873" i="3"/>
  <c r="S873" i="3"/>
  <c r="U873" i="3" s="1"/>
  <c r="R873" i="3"/>
  <c r="Q873" i="3"/>
  <c r="T428" i="3"/>
  <c r="V428" i="3" s="1"/>
  <c r="W428" i="3"/>
  <c r="S428" i="3"/>
  <c r="U428" i="3" s="1"/>
  <c r="Q428" i="3"/>
  <c r="R428" i="3"/>
  <c r="T320" i="3"/>
  <c r="V320" i="3" s="1"/>
  <c r="W320" i="3"/>
  <c r="S320" i="3"/>
  <c r="U320" i="3" s="1"/>
  <c r="Q320" i="3"/>
  <c r="R320" i="3"/>
  <c r="T223" i="3"/>
  <c r="V223" i="3" s="1"/>
  <c r="R223" i="3"/>
  <c r="Q223" i="3"/>
  <c r="S223" i="3"/>
  <c r="U223" i="3" s="1"/>
  <c r="W223" i="3"/>
  <c r="T197" i="3"/>
  <c r="V197" i="3" s="1"/>
  <c r="W197" i="3"/>
  <c r="Q197" i="3"/>
  <c r="S197" i="3"/>
  <c r="U197" i="3" s="1"/>
  <c r="R197" i="3"/>
  <c r="Q968" i="3"/>
  <c r="S968" i="3"/>
  <c r="U968" i="3" s="1"/>
  <c r="W968" i="3"/>
  <c r="T968" i="3"/>
  <c r="V968" i="3" s="1"/>
  <c r="R968" i="3"/>
  <c r="Q449" i="3"/>
  <c r="T449" i="3"/>
  <c r="V449" i="3" s="1"/>
  <c r="W449" i="3"/>
  <c r="S449" i="3"/>
  <c r="U449" i="3" s="1"/>
  <c r="R449" i="3"/>
  <c r="T104" i="3"/>
  <c r="V104" i="3" s="1"/>
  <c r="W104" i="3"/>
  <c r="S104" i="3"/>
  <c r="U104" i="3" s="1"/>
  <c r="R104" i="3"/>
  <c r="Q104" i="3"/>
  <c r="Q310" i="3"/>
  <c r="S310" i="3"/>
  <c r="U310" i="3" s="1"/>
  <c r="T310" i="3"/>
  <c r="V310" i="3" s="1"/>
  <c r="R310" i="3"/>
  <c r="W310" i="3"/>
  <c r="T275" i="3"/>
  <c r="V275" i="3" s="1"/>
  <c r="Q275" i="3"/>
  <c r="S275" i="3"/>
  <c r="U275" i="3" s="1"/>
  <c r="R275" i="3"/>
  <c r="W275" i="3"/>
  <c r="R427" i="3"/>
  <c r="W427" i="3"/>
  <c r="T427" i="3"/>
  <c r="V427" i="3" s="1"/>
  <c r="Q427" i="3"/>
  <c r="S427" i="3"/>
  <c r="U427" i="3" s="1"/>
  <c r="W606" i="3"/>
  <c r="R606" i="3"/>
  <c r="S606" i="3"/>
  <c r="U606" i="3" s="1"/>
  <c r="Q606" i="3"/>
  <c r="T606" i="3"/>
  <c r="V606" i="3" s="1"/>
  <c r="R441" i="3"/>
  <c r="Q441" i="3"/>
  <c r="S441" i="3"/>
  <c r="U441" i="3" s="1"/>
  <c r="T441" i="3"/>
  <c r="V441" i="3" s="1"/>
  <c r="W441" i="3"/>
  <c r="T215" i="3"/>
  <c r="V215" i="3" s="1"/>
  <c r="R215" i="3"/>
  <c r="Q215" i="3"/>
  <c r="S215" i="3"/>
  <c r="U215" i="3" s="1"/>
  <c r="W215" i="3"/>
  <c r="T240" i="3"/>
  <c r="V240" i="3" s="1"/>
  <c r="W240" i="3"/>
  <c r="R240" i="3"/>
  <c r="Q240" i="3"/>
  <c r="S240" i="3"/>
  <c r="U240" i="3" s="1"/>
  <c r="R63" i="3"/>
  <c r="T63" i="3"/>
  <c r="V63" i="3" s="1"/>
  <c r="W63" i="3"/>
  <c r="S63" i="3"/>
  <c r="U63" i="3" s="1"/>
  <c r="Q63" i="3"/>
  <c r="T119" i="3"/>
  <c r="V119" i="3" s="1"/>
  <c r="S119" i="3"/>
  <c r="U119" i="3" s="1"/>
  <c r="R119" i="3"/>
  <c r="W119" i="3"/>
  <c r="Q119" i="3"/>
  <c r="R142" i="3"/>
  <c r="T142" i="3"/>
  <c r="V142" i="3" s="1"/>
  <c r="S142" i="3"/>
  <c r="U142" i="3" s="1"/>
  <c r="W142" i="3"/>
  <c r="Q142" i="3"/>
  <c r="T523" i="3"/>
  <c r="V523" i="3" s="1"/>
  <c r="W523" i="3"/>
  <c r="R523" i="3"/>
  <c r="Q523" i="3"/>
  <c r="S523" i="3"/>
  <c r="U523" i="3" s="1"/>
  <c r="T590" i="3"/>
  <c r="V590" i="3" s="1"/>
  <c r="W590" i="3"/>
  <c r="R590" i="3"/>
  <c r="Q590" i="3"/>
  <c r="S590" i="3"/>
  <c r="U590" i="3" s="1"/>
  <c r="Q750" i="3"/>
  <c r="R750" i="3"/>
  <c r="W750" i="3"/>
  <c r="S750" i="3"/>
  <c r="U750" i="3" s="1"/>
  <c r="T750" i="3"/>
  <c r="V750" i="3" s="1"/>
  <c r="T244" i="3"/>
  <c r="V244" i="3" s="1"/>
  <c r="W244" i="3"/>
  <c r="R244" i="3"/>
  <c r="S244" i="3"/>
  <c r="U244" i="3" s="1"/>
  <c r="Q244" i="3"/>
  <c r="T779" i="3"/>
  <c r="V779" i="3" s="1"/>
  <c r="Q779" i="3"/>
  <c r="R779" i="3"/>
  <c r="W779" i="3"/>
  <c r="S779" i="3"/>
  <c r="U779" i="3" s="1"/>
  <c r="T969" i="3"/>
  <c r="V969" i="3" s="1"/>
  <c r="Q969" i="3"/>
  <c r="R969" i="3"/>
  <c r="S969" i="3"/>
  <c r="U969" i="3" s="1"/>
  <c r="W969" i="3"/>
  <c r="T710" i="3"/>
  <c r="V710" i="3" s="1"/>
  <c r="W710" i="3"/>
  <c r="Q710" i="3"/>
  <c r="R710" i="3"/>
  <c r="S710" i="3"/>
  <c r="U710" i="3" s="1"/>
  <c r="S284" i="3"/>
  <c r="U284" i="3" s="1"/>
  <c r="W284" i="3"/>
  <c r="R284" i="3"/>
  <c r="T284" i="3"/>
  <c r="V284" i="3" s="1"/>
  <c r="Q284" i="3"/>
  <c r="T321" i="3"/>
  <c r="V321" i="3" s="1"/>
  <c r="W321" i="3"/>
  <c r="S321" i="3"/>
  <c r="U321" i="3" s="1"/>
  <c r="Q321" i="3"/>
  <c r="R321" i="3"/>
  <c r="T253" i="3"/>
  <c r="V253" i="3" s="1"/>
  <c r="W253" i="3"/>
  <c r="S253" i="3"/>
  <c r="U253" i="3" s="1"/>
  <c r="Q253" i="3"/>
  <c r="R253" i="3"/>
  <c r="R754" i="3"/>
  <c r="Q754" i="3"/>
  <c r="S754" i="3"/>
  <c r="U754" i="3" s="1"/>
  <c r="W754" i="3"/>
  <c r="T754" i="3"/>
  <c r="V754" i="3" s="1"/>
  <c r="Q650" i="3"/>
  <c r="T650" i="3"/>
  <c r="V650" i="3" s="1"/>
  <c r="W650" i="3"/>
  <c r="S650" i="3"/>
  <c r="U650" i="3" s="1"/>
  <c r="R650" i="3"/>
  <c r="T93" i="3"/>
  <c r="V93" i="3" s="1"/>
  <c r="W93" i="3"/>
  <c r="S93" i="3"/>
  <c r="U93" i="3" s="1"/>
  <c r="Q93" i="3"/>
  <c r="R93" i="3"/>
  <c r="W588" i="3"/>
  <c r="T588" i="3"/>
  <c r="V588" i="3" s="1"/>
  <c r="R588" i="3"/>
  <c r="S588" i="3"/>
  <c r="U588" i="3" s="1"/>
  <c r="Q588" i="3"/>
  <c r="T947" i="3"/>
  <c r="V947" i="3" s="1"/>
  <c r="Q947" i="3"/>
  <c r="R947" i="3"/>
  <c r="S947" i="3"/>
  <c r="U947" i="3" s="1"/>
  <c r="W947" i="3"/>
  <c r="R971" i="3"/>
  <c r="T971" i="3"/>
  <c r="V971" i="3" s="1"/>
  <c r="W971" i="3"/>
  <c r="S971" i="3"/>
  <c r="U971" i="3" s="1"/>
  <c r="Q971" i="3"/>
  <c r="T904" i="3"/>
  <c r="V904" i="3" s="1"/>
  <c r="Q904" i="3"/>
  <c r="W904" i="3"/>
  <c r="S904" i="3"/>
  <c r="U904" i="3" s="1"/>
  <c r="R904" i="3"/>
  <c r="T354" i="3"/>
  <c r="V354" i="3" s="1"/>
  <c r="W354" i="3"/>
  <c r="S354" i="3"/>
  <c r="U354" i="3" s="1"/>
  <c r="R354" i="3"/>
  <c r="Q354" i="3"/>
  <c r="Q973" i="3"/>
  <c r="S973" i="3"/>
  <c r="U973" i="3" s="1"/>
  <c r="T973" i="3"/>
  <c r="V973" i="3" s="1"/>
  <c r="W973" i="3"/>
  <c r="R973" i="3"/>
  <c r="S484" i="3"/>
  <c r="U484" i="3" s="1"/>
  <c r="Q484" i="3"/>
  <c r="R484" i="3"/>
  <c r="W484" i="3"/>
  <c r="T484" i="3"/>
  <c r="V484" i="3" s="1"/>
  <c r="R952" i="3"/>
  <c r="W952" i="3"/>
  <c r="S952" i="3"/>
  <c r="U952" i="3" s="1"/>
  <c r="Q952" i="3"/>
  <c r="T952" i="3"/>
  <c r="V952" i="3" s="1"/>
  <c r="Q890" i="3"/>
  <c r="T890" i="3"/>
  <c r="V890" i="3" s="1"/>
  <c r="W890" i="3"/>
  <c r="S890" i="3"/>
  <c r="U890" i="3" s="1"/>
  <c r="R890" i="3"/>
  <c r="W128" i="3"/>
  <c r="Q128" i="3"/>
  <c r="S128" i="3"/>
  <c r="U128" i="3" s="1"/>
  <c r="T128" i="3"/>
  <c r="V128" i="3" s="1"/>
  <c r="R128" i="3"/>
  <c r="T517" i="3"/>
  <c r="V517" i="3" s="1"/>
  <c r="W517" i="3"/>
  <c r="Q517" i="3"/>
  <c r="R517" i="3"/>
  <c r="S517" i="3"/>
  <c r="U517" i="3" s="1"/>
  <c r="W636" i="3"/>
  <c r="S636" i="3"/>
  <c r="U636" i="3" s="1"/>
  <c r="R636" i="3"/>
  <c r="Q636" i="3"/>
  <c r="T636" i="3"/>
  <c r="V636" i="3" s="1"/>
  <c r="T753" i="3"/>
  <c r="V753" i="3" s="1"/>
  <c r="W753" i="3"/>
  <c r="Q753" i="3"/>
  <c r="R753" i="3"/>
  <c r="S753" i="3"/>
  <c r="U753" i="3" s="1"/>
  <c r="W723" i="3"/>
  <c r="Q723" i="3"/>
  <c r="S723" i="3"/>
  <c r="U723" i="3" s="1"/>
  <c r="R723" i="3"/>
  <c r="T723" i="3"/>
  <c r="V723" i="3" s="1"/>
  <c r="Q65" i="3"/>
  <c r="W65" i="3"/>
  <c r="S65" i="3"/>
  <c r="U65" i="3" s="1"/>
  <c r="T65" i="3"/>
  <c r="V65" i="3" s="1"/>
  <c r="R65" i="3"/>
  <c r="T825" i="3"/>
  <c r="V825" i="3" s="1"/>
  <c r="Q825" i="3"/>
  <c r="W825" i="3"/>
  <c r="S825" i="3"/>
  <c r="U825" i="3" s="1"/>
  <c r="R825" i="3"/>
  <c r="R108" i="3"/>
  <c r="Q108" i="3"/>
  <c r="T108" i="3"/>
  <c r="V108" i="3" s="1"/>
  <c r="W108" i="3"/>
  <c r="S108" i="3"/>
  <c r="U108" i="3" s="1"/>
  <c r="T271" i="3"/>
  <c r="V271" i="3" s="1"/>
  <c r="W271" i="3"/>
  <c r="Q271" i="3"/>
  <c r="R271" i="3"/>
  <c r="S271" i="3"/>
  <c r="U271" i="3" s="1"/>
  <c r="T625" i="3"/>
  <c r="V625" i="3" s="1"/>
  <c r="Q625" i="3"/>
  <c r="R625" i="3"/>
  <c r="W625" i="3"/>
  <c r="S625" i="3"/>
  <c r="U625" i="3" s="1"/>
  <c r="S817" i="3"/>
  <c r="U817" i="3" s="1"/>
  <c r="W817" i="3"/>
  <c r="R817" i="3"/>
  <c r="Q817" i="3"/>
  <c r="T817" i="3"/>
  <c r="V817" i="3" s="1"/>
  <c r="T26" i="3"/>
  <c r="V26" i="3" s="1"/>
  <c r="S26" i="3"/>
  <c r="U26" i="3" s="1"/>
  <c r="W26" i="3"/>
  <c r="Q26" i="3"/>
  <c r="R26" i="3"/>
  <c r="W689" i="3"/>
  <c r="R689" i="3"/>
  <c r="Q689" i="3"/>
  <c r="T689" i="3"/>
  <c r="V689" i="3" s="1"/>
  <c r="S689" i="3"/>
  <c r="U689" i="3" s="1"/>
  <c r="T963" i="3"/>
  <c r="V963" i="3" s="1"/>
  <c r="W963" i="3"/>
  <c r="S963" i="3"/>
  <c r="U963" i="3" s="1"/>
  <c r="R963" i="3"/>
  <c r="Q963" i="3"/>
  <c r="S154" i="3"/>
  <c r="U154" i="3" s="1"/>
  <c r="R154" i="3"/>
  <c r="Q154" i="3"/>
  <c r="T154" i="3"/>
  <c r="V154" i="3" s="1"/>
  <c r="W154" i="3"/>
  <c r="S241" i="3"/>
  <c r="U241" i="3" s="1"/>
  <c r="Q241" i="3"/>
  <c r="R241" i="3"/>
  <c r="T241" i="3"/>
  <c r="V241" i="3" s="1"/>
  <c r="W241" i="3"/>
  <c r="T345" i="3"/>
  <c r="V345" i="3" s="1"/>
  <c r="R345" i="3"/>
  <c r="W345" i="3"/>
  <c r="S345" i="3"/>
  <c r="U345" i="3" s="1"/>
  <c r="Q345" i="3"/>
  <c r="T832" i="3"/>
  <c r="V832" i="3" s="1"/>
  <c r="W832" i="3"/>
  <c r="R832" i="3"/>
  <c r="S832" i="3"/>
  <c r="U832" i="3" s="1"/>
  <c r="Q832" i="3"/>
  <c r="T981" i="3"/>
  <c r="V981" i="3" s="1"/>
  <c r="W981" i="3"/>
  <c r="R981" i="3"/>
  <c r="Q981" i="3"/>
  <c r="S981" i="3"/>
  <c r="U981" i="3" s="1"/>
  <c r="R457" i="3"/>
  <c r="T457" i="3"/>
  <c r="V457" i="3" s="1"/>
  <c r="S457" i="3"/>
  <c r="U457" i="3" s="1"/>
  <c r="W457" i="3"/>
  <c r="Q457" i="3"/>
  <c r="T71" i="3"/>
  <c r="V71" i="3" s="1"/>
  <c r="W71" i="3"/>
  <c r="R71" i="3"/>
  <c r="Q71" i="3"/>
  <c r="S71" i="3"/>
  <c r="U71" i="3" s="1"/>
  <c r="W715" i="3"/>
  <c r="T715" i="3"/>
  <c r="V715" i="3" s="1"/>
  <c r="Q715" i="3"/>
  <c r="R715" i="3"/>
  <c r="S715" i="3"/>
  <c r="U715" i="3" s="1"/>
  <c r="T156" i="3"/>
  <c r="V156" i="3" s="1"/>
  <c r="W156" i="3"/>
  <c r="Q156" i="3"/>
  <c r="S156" i="3"/>
  <c r="U156" i="3" s="1"/>
  <c r="R156" i="3"/>
  <c r="T232" i="3"/>
  <c r="V232" i="3" s="1"/>
  <c r="W232" i="3"/>
  <c r="R232" i="3"/>
  <c r="S232" i="3"/>
  <c r="U232" i="3" s="1"/>
  <c r="Q232" i="3"/>
  <c r="W467" i="3"/>
  <c r="Q467" i="3"/>
  <c r="R467" i="3"/>
  <c r="T467" i="3"/>
  <c r="V467" i="3" s="1"/>
  <c r="S467" i="3"/>
  <c r="U467" i="3" s="1"/>
  <c r="W858" i="3"/>
  <c r="R858" i="3"/>
  <c r="S858" i="3"/>
  <c r="U858" i="3" s="1"/>
  <c r="T858" i="3"/>
  <c r="V858" i="3" s="1"/>
  <c r="Q858" i="3"/>
  <c r="T937" i="3"/>
  <c r="V937" i="3" s="1"/>
  <c r="W937" i="3"/>
  <c r="Q937" i="3"/>
  <c r="S937" i="3"/>
  <c r="U937" i="3" s="1"/>
  <c r="R937" i="3"/>
  <c r="T880" i="3"/>
  <c r="V880" i="3" s="1"/>
  <c r="W880" i="3"/>
  <c r="S880" i="3"/>
  <c r="U880" i="3" s="1"/>
  <c r="Q880" i="3"/>
  <c r="R880" i="3"/>
  <c r="T376" i="3"/>
  <c r="V376" i="3" s="1"/>
  <c r="Q376" i="3"/>
  <c r="R376" i="3"/>
  <c r="S376" i="3"/>
  <c r="U376" i="3" s="1"/>
  <c r="W376" i="3"/>
  <c r="T359" i="3"/>
  <c r="V359" i="3" s="1"/>
  <c r="R359" i="3"/>
  <c r="W359" i="3"/>
  <c r="S359" i="3"/>
  <c r="U359" i="3" s="1"/>
  <c r="Q359" i="3"/>
  <c r="Q811" i="3"/>
  <c r="T811" i="3"/>
  <c r="V811" i="3" s="1"/>
  <c r="W811" i="3"/>
  <c r="S811" i="3"/>
  <c r="U811" i="3" s="1"/>
  <c r="R811" i="3"/>
  <c r="T821" i="3"/>
  <c r="V821" i="3" s="1"/>
  <c r="W821" i="3"/>
  <c r="Q821" i="3"/>
  <c r="S821" i="3"/>
  <c r="U821" i="3" s="1"/>
  <c r="R821" i="3"/>
  <c r="W747" i="3"/>
  <c r="S747" i="3"/>
  <c r="U747" i="3" s="1"/>
  <c r="Q747" i="3"/>
  <c r="R747" i="3"/>
  <c r="T747" i="3"/>
  <c r="V747" i="3" s="1"/>
  <c r="R225" i="3"/>
  <c r="T225" i="3"/>
  <c r="V225" i="3" s="1"/>
  <c r="S225" i="3"/>
  <c r="U225" i="3" s="1"/>
  <c r="Q225" i="3"/>
  <c r="W225" i="3"/>
  <c r="S602" i="3"/>
  <c r="U602" i="3" s="1"/>
  <c r="W602" i="3"/>
  <c r="T602" i="3"/>
  <c r="V602" i="3" s="1"/>
  <c r="R602" i="3"/>
  <c r="Q602" i="3"/>
  <c r="T773" i="3"/>
  <c r="V773" i="3" s="1"/>
  <c r="W773" i="3"/>
  <c r="S773" i="3"/>
  <c r="U773" i="3" s="1"/>
  <c r="Q773" i="3"/>
  <c r="R773" i="3"/>
  <c r="W149" i="3"/>
  <c r="T149" i="3"/>
  <c r="V149" i="3" s="1"/>
  <c r="S149" i="3"/>
  <c r="U149" i="3" s="1"/>
  <c r="Q149" i="3"/>
  <c r="R149" i="3"/>
  <c r="R177" i="3"/>
  <c r="W177" i="3"/>
  <c r="Q177" i="3"/>
  <c r="S177" i="3"/>
  <c r="U177" i="3" s="1"/>
  <c r="T177" i="3"/>
  <c r="V177" i="3" s="1"/>
  <c r="R846" i="3"/>
  <c r="T846" i="3"/>
  <c r="V846" i="3" s="1"/>
  <c r="W846" i="3"/>
  <c r="S846" i="3"/>
  <c r="U846" i="3" s="1"/>
  <c r="Q846" i="3"/>
  <c r="R443" i="3"/>
  <c r="S443" i="3"/>
  <c r="U443" i="3" s="1"/>
  <c r="W443" i="3"/>
  <c r="T443" i="3"/>
  <c r="V443" i="3" s="1"/>
  <c r="Q443" i="3"/>
  <c r="W868" i="3"/>
  <c r="R868" i="3"/>
  <c r="Q868" i="3"/>
  <c r="S868" i="3"/>
  <c r="U868" i="3" s="1"/>
  <c r="T868" i="3"/>
  <c r="V868" i="3" s="1"/>
  <c r="T148" i="3"/>
  <c r="V148" i="3" s="1"/>
  <c r="R148" i="3"/>
  <c r="W148" i="3"/>
  <c r="S148" i="3"/>
  <c r="U148" i="3" s="1"/>
  <c r="Q148" i="3"/>
  <c r="W893" i="3"/>
  <c r="R893" i="3"/>
  <c r="S893" i="3"/>
  <c r="U893" i="3" s="1"/>
  <c r="T893" i="3"/>
  <c r="V893" i="3" s="1"/>
  <c r="Q893" i="3"/>
  <c r="Q372" i="3"/>
  <c r="T372" i="3"/>
  <c r="V372" i="3" s="1"/>
  <c r="W372" i="3"/>
  <c r="S372" i="3"/>
  <c r="U372" i="3" s="1"/>
  <c r="R372" i="3"/>
  <c r="W693" i="3"/>
  <c r="Q693" i="3"/>
  <c r="S693" i="3"/>
  <c r="U693" i="3" s="1"/>
  <c r="T693" i="3"/>
  <c r="V693" i="3" s="1"/>
  <c r="R693" i="3"/>
  <c r="T325" i="3"/>
  <c r="V325" i="3" s="1"/>
  <c r="S325" i="3"/>
  <c r="U325" i="3" s="1"/>
  <c r="W325" i="3"/>
  <c r="Q325" i="3"/>
  <c r="R325" i="3"/>
  <c r="T335" i="3"/>
  <c r="V335" i="3" s="1"/>
  <c r="W335" i="3"/>
  <c r="S335" i="3"/>
  <c r="U335" i="3" s="1"/>
  <c r="R335" i="3"/>
  <c r="Q335" i="3"/>
  <c r="T329" i="3"/>
  <c r="V329" i="3" s="1"/>
  <c r="S329" i="3"/>
  <c r="U329" i="3" s="1"/>
  <c r="R329" i="3"/>
  <c r="W329" i="3"/>
  <c r="Q329" i="3"/>
  <c r="T145" i="3"/>
  <c r="V145" i="3" s="1"/>
  <c r="S145" i="3"/>
  <c r="U145" i="3" s="1"/>
  <c r="Q145" i="3"/>
  <c r="W145" i="3"/>
  <c r="R145" i="3"/>
  <c r="W741" i="3"/>
  <c r="Q741" i="3"/>
  <c r="R741" i="3"/>
  <c r="S741" i="3"/>
  <c r="U741" i="3" s="1"/>
  <c r="T741" i="3"/>
  <c r="V741" i="3" s="1"/>
  <c r="W757" i="3"/>
  <c r="R757" i="3"/>
  <c r="T757" i="3"/>
  <c r="V757" i="3" s="1"/>
  <c r="S757" i="3"/>
  <c r="U757" i="3" s="1"/>
  <c r="Q757" i="3"/>
  <c r="Q431" i="3"/>
  <c r="S431" i="3"/>
  <c r="U431" i="3" s="1"/>
  <c r="T431" i="3"/>
  <c r="V431" i="3" s="1"/>
  <c r="R431" i="3"/>
  <c r="W431" i="3"/>
  <c r="W633" i="3"/>
  <c r="T633" i="3"/>
  <c r="V633" i="3" s="1"/>
  <c r="S633" i="3"/>
  <c r="U633" i="3" s="1"/>
  <c r="R633" i="3"/>
  <c r="Q633" i="3"/>
  <c r="Q871" i="3"/>
  <c r="S871" i="3"/>
  <c r="U871" i="3" s="1"/>
  <c r="R871" i="3"/>
  <c r="W871" i="3"/>
  <c r="T871" i="3"/>
  <c r="V871" i="3" s="1"/>
  <c r="R595" i="3"/>
  <c r="W595" i="3"/>
  <c r="T595" i="3"/>
  <c r="V595" i="3" s="1"/>
  <c r="S595" i="3"/>
  <c r="U595" i="3" s="1"/>
  <c r="Q595" i="3"/>
  <c r="T843" i="3"/>
  <c r="V843" i="3" s="1"/>
  <c r="W843" i="3"/>
  <c r="S843" i="3"/>
  <c r="U843" i="3" s="1"/>
  <c r="Q843" i="3"/>
  <c r="R843" i="3"/>
  <c r="W618" i="3"/>
  <c r="R618" i="3"/>
  <c r="Q618" i="3"/>
  <c r="S618" i="3"/>
  <c r="U618" i="3" s="1"/>
  <c r="T618" i="3"/>
  <c r="V618" i="3" s="1"/>
  <c r="W795" i="3"/>
  <c r="T795" i="3"/>
  <c r="V795" i="3" s="1"/>
  <c r="R795" i="3"/>
  <c r="S795" i="3"/>
  <c r="U795" i="3" s="1"/>
  <c r="Q795" i="3"/>
  <c r="T812" i="3"/>
  <c r="V812" i="3" s="1"/>
  <c r="W812" i="3"/>
  <c r="S812" i="3"/>
  <c r="U812" i="3" s="1"/>
  <c r="R812" i="3"/>
  <c r="Q812" i="3"/>
  <c r="R782" i="3"/>
  <c r="S782" i="3"/>
  <c r="U782" i="3" s="1"/>
  <c r="W782" i="3"/>
  <c r="T782" i="3"/>
  <c r="V782" i="3" s="1"/>
  <c r="Q782" i="3"/>
  <c r="R462" i="3"/>
  <c r="S462" i="3"/>
  <c r="U462" i="3" s="1"/>
  <c r="Q462" i="3"/>
  <c r="T462" i="3"/>
  <c r="V462" i="3" s="1"/>
  <c r="W462" i="3"/>
  <c r="Q412" i="3"/>
  <c r="W412" i="3"/>
  <c r="S412" i="3"/>
  <c r="U412" i="3" s="1"/>
  <c r="R412" i="3"/>
  <c r="T412" i="3"/>
  <c r="V412" i="3" s="1"/>
  <c r="T856" i="3"/>
  <c r="V856" i="3" s="1"/>
  <c r="W856" i="3"/>
  <c r="Q856" i="3"/>
  <c r="R856" i="3"/>
  <c r="S856" i="3"/>
  <c r="U856" i="3" s="1"/>
  <c r="T652" i="3"/>
  <c r="V652" i="3" s="1"/>
  <c r="S652" i="3"/>
  <c r="U652" i="3" s="1"/>
  <c r="R652" i="3"/>
  <c r="Q652" i="3"/>
  <c r="W652" i="3"/>
  <c r="S883" i="3"/>
  <c r="U883" i="3" s="1"/>
  <c r="W883" i="3"/>
  <c r="T883" i="3"/>
  <c r="V883" i="3" s="1"/>
  <c r="Q883" i="3"/>
  <c r="R883" i="3"/>
  <c r="S260" i="3"/>
  <c r="U260" i="3" s="1"/>
  <c r="Q260" i="3"/>
  <c r="R260" i="3"/>
  <c r="T260" i="3"/>
  <c r="V260" i="3" s="1"/>
  <c r="W260" i="3"/>
  <c r="Q756" i="3"/>
  <c r="T756" i="3"/>
  <c r="V756" i="3" s="1"/>
  <c r="S756" i="3"/>
  <c r="U756" i="3" s="1"/>
  <c r="W756" i="3"/>
  <c r="R756" i="3"/>
  <c r="S95" i="3"/>
  <c r="U95" i="3" s="1"/>
  <c r="T95" i="3"/>
  <c r="V95" i="3" s="1"/>
  <c r="W95" i="3"/>
  <c r="Q95" i="3"/>
  <c r="R95" i="3"/>
  <c r="R504" i="3"/>
  <c r="Q504" i="3"/>
  <c r="T504" i="3"/>
  <c r="V504" i="3" s="1"/>
  <c r="W504" i="3"/>
  <c r="S504" i="3"/>
  <c r="U504" i="3" s="1"/>
  <c r="R220" i="3"/>
  <c r="Q220" i="3"/>
  <c r="S220" i="3"/>
  <c r="U220" i="3" s="1"/>
  <c r="T220" i="3"/>
  <c r="V220" i="3" s="1"/>
  <c r="W220" i="3"/>
  <c r="W731" i="3"/>
  <c r="T731" i="3"/>
  <c r="V731" i="3" s="1"/>
  <c r="Q731" i="3"/>
  <c r="S731" i="3"/>
  <c r="U731" i="3" s="1"/>
  <c r="R731" i="3"/>
  <c r="T542" i="3"/>
  <c r="V542" i="3" s="1"/>
  <c r="Q542" i="3"/>
  <c r="S542" i="3"/>
  <c r="U542" i="3" s="1"/>
  <c r="R542" i="3"/>
  <c r="W542" i="3"/>
  <c r="R585" i="3"/>
  <c r="Q585" i="3"/>
  <c r="W585" i="3"/>
  <c r="S585" i="3"/>
  <c r="U585" i="3" s="1"/>
  <c r="T585" i="3"/>
  <c r="V585" i="3" s="1"/>
  <c r="R222" i="3"/>
  <c r="Q222" i="3"/>
  <c r="S222" i="3"/>
  <c r="U222" i="3" s="1"/>
  <c r="T222" i="3"/>
  <c r="V222" i="3" s="1"/>
  <c r="W222" i="3"/>
  <c r="T514" i="3"/>
  <c r="V514" i="3" s="1"/>
  <c r="W514" i="3"/>
  <c r="R514" i="3"/>
  <c r="Q514" i="3"/>
  <c r="S514" i="3"/>
  <c r="U514" i="3" s="1"/>
  <c r="T509" i="3"/>
  <c r="V509" i="3" s="1"/>
  <c r="W509" i="3"/>
  <c r="S509" i="3"/>
  <c r="U509" i="3" s="1"/>
  <c r="R509" i="3"/>
  <c r="Q509" i="3"/>
  <c r="W923" i="3"/>
  <c r="S923" i="3"/>
  <c r="U923" i="3" s="1"/>
  <c r="T923" i="3"/>
  <c r="V923" i="3" s="1"/>
  <c r="R923" i="3"/>
  <c r="Q923" i="3"/>
  <c r="T173" i="3"/>
  <c r="V173" i="3" s="1"/>
  <c r="W173" i="3"/>
  <c r="Q173" i="3"/>
  <c r="R173" i="3"/>
  <c r="S173" i="3"/>
  <c r="U173" i="3" s="1"/>
  <c r="R434" i="3"/>
  <c r="Q434" i="3"/>
  <c r="W434" i="3"/>
  <c r="S434" i="3"/>
  <c r="U434" i="3" s="1"/>
  <c r="T434" i="3"/>
  <c r="V434" i="3" s="1"/>
  <c r="T994" i="3"/>
  <c r="V994" i="3" s="1"/>
  <c r="W994" i="3"/>
  <c r="S994" i="3"/>
  <c r="U994" i="3" s="1"/>
  <c r="R994" i="3"/>
  <c r="Q994" i="3"/>
  <c r="T114" i="3"/>
  <c r="V114" i="3" s="1"/>
  <c r="W114" i="3"/>
  <c r="R114" i="3"/>
  <c r="Q114" i="3"/>
  <c r="S114" i="3"/>
  <c r="U114" i="3" s="1"/>
  <c r="T851" i="3"/>
  <c r="V851" i="3" s="1"/>
  <c r="R851" i="3"/>
  <c r="Q851" i="3"/>
  <c r="W851" i="3"/>
  <c r="S851" i="3"/>
  <c r="U851" i="3" s="1"/>
  <c r="Q654" i="3"/>
  <c r="R654" i="3"/>
  <c r="T654" i="3"/>
  <c r="V654" i="3" s="1"/>
  <c r="W654" i="3"/>
  <c r="S654" i="3"/>
  <c r="U654" i="3" s="1"/>
  <c r="T569" i="3"/>
  <c r="V569" i="3" s="1"/>
  <c r="W569" i="3"/>
  <c r="R569" i="3"/>
  <c r="S569" i="3"/>
  <c r="U569" i="3" s="1"/>
  <c r="Q569" i="3"/>
  <c r="W906" i="3"/>
  <c r="Q906" i="3"/>
  <c r="R906" i="3"/>
  <c r="S906" i="3"/>
  <c r="U906" i="3" s="1"/>
  <c r="T906" i="3"/>
  <c r="V906" i="3" s="1"/>
  <c r="T285" i="3"/>
  <c r="V285" i="3" s="1"/>
  <c r="S285" i="3"/>
  <c r="U285" i="3" s="1"/>
  <c r="W285" i="3"/>
  <c r="Q285" i="3"/>
  <c r="R285" i="3"/>
  <c r="Q942" i="3"/>
  <c r="W942" i="3"/>
  <c r="S942" i="3"/>
  <c r="U942" i="3" s="1"/>
  <c r="R942" i="3"/>
  <c r="T942" i="3"/>
  <c r="V942" i="3" s="1"/>
  <c r="T187" i="3"/>
  <c r="V187" i="3" s="1"/>
  <c r="W187" i="3"/>
  <c r="Q187" i="3"/>
  <c r="S187" i="3"/>
  <c r="U187" i="3" s="1"/>
  <c r="R187" i="3"/>
  <c r="R276" i="3"/>
  <c r="Q276" i="3"/>
  <c r="W276" i="3"/>
  <c r="S276" i="3"/>
  <c r="U276" i="3" s="1"/>
  <c r="T276" i="3"/>
  <c r="V276" i="3" s="1"/>
  <c r="Q471" i="3"/>
  <c r="W471" i="3"/>
  <c r="S471" i="3"/>
  <c r="U471" i="3" s="1"/>
  <c r="R471" i="3"/>
  <c r="T471" i="3"/>
  <c r="V471" i="3" s="1"/>
  <c r="T158" i="3"/>
  <c r="V158" i="3" s="1"/>
  <c r="S158" i="3"/>
  <c r="U158" i="3" s="1"/>
  <c r="R158" i="3"/>
  <c r="Q158" i="3"/>
  <c r="W158" i="3"/>
  <c r="T308" i="3"/>
  <c r="V308" i="3" s="1"/>
  <c r="R308" i="3"/>
  <c r="W308" i="3"/>
  <c r="S308" i="3"/>
  <c r="U308" i="3" s="1"/>
  <c r="Q308" i="3"/>
  <c r="T307" i="3"/>
  <c r="V307" i="3" s="1"/>
  <c r="W307" i="3"/>
  <c r="Q307" i="3"/>
  <c r="S307" i="3"/>
  <c r="U307" i="3" s="1"/>
  <c r="R307" i="3"/>
  <c r="W136" i="3"/>
  <c r="T136" i="3"/>
  <c r="V136" i="3" s="1"/>
  <c r="R136" i="3"/>
  <c r="Q136" i="3"/>
  <c r="S136" i="3"/>
  <c r="U136" i="3" s="1"/>
  <c r="R792" i="3"/>
  <c r="Q792" i="3"/>
  <c r="S792" i="3"/>
  <c r="U792" i="3" s="1"/>
  <c r="T792" i="3"/>
  <c r="V792" i="3" s="1"/>
  <c r="W792" i="3"/>
  <c r="Q802" i="3"/>
  <c r="W802" i="3"/>
  <c r="T802" i="3"/>
  <c r="V802" i="3" s="1"/>
  <c r="S802" i="3"/>
  <c r="U802" i="3" s="1"/>
  <c r="R802" i="3"/>
  <c r="T583" i="3"/>
  <c r="V583" i="3" s="1"/>
  <c r="Q583" i="3"/>
  <c r="W583" i="3"/>
  <c r="S583" i="3"/>
  <c r="U583" i="3" s="1"/>
  <c r="R583" i="3"/>
  <c r="T476" i="3"/>
  <c r="V476" i="3" s="1"/>
  <c r="W476" i="3"/>
  <c r="R476" i="3"/>
  <c r="Q476" i="3"/>
  <c r="S476" i="3"/>
  <c r="U476" i="3" s="1"/>
  <c r="W84" i="3"/>
  <c r="R84" i="3"/>
  <c r="T84" i="3"/>
  <c r="V84" i="3" s="1"/>
  <c r="Q84" i="3"/>
  <c r="S84" i="3"/>
  <c r="U84" i="3" s="1"/>
  <c r="T379" i="3"/>
  <c r="V379" i="3" s="1"/>
  <c r="W379" i="3"/>
  <c r="S379" i="3"/>
  <c r="U379" i="3" s="1"/>
  <c r="R379" i="3"/>
  <c r="Q379" i="3"/>
  <c r="S836" i="3"/>
  <c r="U836" i="3" s="1"/>
  <c r="W836" i="3"/>
  <c r="R836" i="3"/>
  <c r="Q836" i="3"/>
  <c r="T836" i="3"/>
  <c r="V836" i="3" s="1"/>
  <c r="R107" i="3"/>
  <c r="Q107" i="3"/>
  <c r="W107" i="3"/>
  <c r="T107" i="3"/>
  <c r="V107" i="3" s="1"/>
  <c r="S107" i="3"/>
  <c r="U107" i="3" s="1"/>
  <c r="S783" i="3"/>
  <c r="U783" i="3" s="1"/>
  <c r="Q783" i="3"/>
  <c r="R783" i="3"/>
  <c r="T783" i="3"/>
  <c r="V783" i="3" s="1"/>
  <c r="W783" i="3"/>
  <c r="Q895" i="3"/>
  <c r="R895" i="3"/>
  <c r="T895" i="3"/>
  <c r="V895" i="3" s="1"/>
  <c r="S895" i="3"/>
  <c r="U895" i="3" s="1"/>
  <c r="W895" i="3"/>
  <c r="T737" i="3"/>
  <c r="V737" i="3" s="1"/>
  <c r="Q737" i="3"/>
  <c r="W737" i="3"/>
  <c r="S737" i="3"/>
  <c r="U737" i="3" s="1"/>
  <c r="R737" i="3"/>
  <c r="T881" i="3"/>
  <c r="V881" i="3" s="1"/>
  <c r="W881" i="3"/>
  <c r="S881" i="3"/>
  <c r="U881" i="3" s="1"/>
  <c r="R881" i="3"/>
  <c r="Q881" i="3"/>
  <c r="R888" i="3"/>
  <c r="T888" i="3"/>
  <c r="V888" i="3" s="1"/>
  <c r="W888" i="3"/>
  <c r="Q888" i="3"/>
  <c r="S888" i="3"/>
  <c r="U888" i="3" s="1"/>
  <c r="W242" i="3"/>
  <c r="R242" i="3"/>
  <c r="T242" i="3"/>
  <c r="V242" i="3" s="1"/>
  <c r="Q242" i="3"/>
  <c r="S242" i="3"/>
  <c r="U242" i="3" s="1"/>
  <c r="T876" i="3"/>
  <c r="V876" i="3" s="1"/>
  <c r="W876" i="3"/>
  <c r="R876" i="3"/>
  <c r="Q876" i="3"/>
  <c r="S876" i="3"/>
  <c r="U876" i="3" s="1"/>
  <c r="S492" i="3"/>
  <c r="U492" i="3" s="1"/>
  <c r="Q492" i="3"/>
  <c r="T492" i="3"/>
  <c r="V492" i="3" s="1"/>
  <c r="W492" i="3"/>
  <c r="R492" i="3"/>
  <c r="S415" i="3"/>
  <c r="U415" i="3" s="1"/>
  <c r="R415" i="3"/>
  <c r="Q415" i="3"/>
  <c r="T415" i="3"/>
  <c r="V415" i="3" s="1"/>
  <c r="W415" i="3"/>
  <c r="T584" i="3"/>
  <c r="V584" i="3" s="1"/>
  <c r="W584" i="3"/>
  <c r="R584" i="3"/>
  <c r="S584" i="3"/>
  <c r="U584" i="3" s="1"/>
  <c r="Q584" i="3"/>
  <c r="T70" i="3"/>
  <c r="V70" i="3" s="1"/>
  <c r="W70" i="3"/>
  <c r="Q70" i="3"/>
  <c r="R70" i="3"/>
  <c r="S70" i="3"/>
  <c r="U70" i="3" s="1"/>
  <c r="T214" i="3"/>
  <c r="V214" i="3" s="1"/>
  <c r="W214" i="3"/>
  <c r="Q214" i="3"/>
  <c r="S214" i="3"/>
  <c r="U214" i="3" s="1"/>
  <c r="R214" i="3"/>
  <c r="T733" i="3"/>
  <c r="V733" i="3" s="1"/>
  <c r="W733" i="3"/>
  <c r="Q733" i="3"/>
  <c r="S733" i="3"/>
  <c r="U733" i="3" s="1"/>
  <c r="R733" i="3"/>
  <c r="T538" i="3"/>
  <c r="V538" i="3" s="1"/>
  <c r="W538" i="3"/>
  <c r="Q538" i="3"/>
  <c r="R538" i="3"/>
  <c r="S538" i="3"/>
  <c r="U538" i="3" s="1"/>
  <c r="R925" i="3"/>
  <c r="S925" i="3"/>
  <c r="U925" i="3" s="1"/>
  <c r="Q925" i="3"/>
  <c r="T925" i="3"/>
  <c r="V925" i="3" s="1"/>
  <c r="W925" i="3"/>
  <c r="R272" i="3"/>
  <c r="T272" i="3"/>
  <c r="V272" i="3" s="1"/>
  <c r="S272" i="3"/>
  <c r="U272" i="3" s="1"/>
  <c r="W272" i="3"/>
  <c r="Q272" i="3"/>
  <c r="T478" i="3"/>
  <c r="V478" i="3" s="1"/>
  <c r="W478" i="3"/>
  <c r="Q478" i="3"/>
  <c r="R478" i="3"/>
  <c r="S478" i="3"/>
  <c r="U478" i="3" s="1"/>
  <c r="R179" i="3"/>
  <c r="T179" i="3"/>
  <c r="V179" i="3" s="1"/>
  <c r="S179" i="3"/>
  <c r="U179" i="3" s="1"/>
  <c r="W179" i="3"/>
  <c r="Q179" i="3"/>
  <c r="T483" i="3"/>
  <c r="V483" i="3" s="1"/>
  <c r="S483" i="3"/>
  <c r="U483" i="3" s="1"/>
  <c r="R483" i="3"/>
  <c r="Q483" i="3"/>
  <c r="W483" i="3"/>
  <c r="R874" i="3"/>
  <c r="S874" i="3"/>
  <c r="U874" i="3" s="1"/>
  <c r="T874" i="3"/>
  <c r="V874" i="3" s="1"/>
  <c r="W874" i="3"/>
  <c r="Q874" i="3"/>
  <c r="R465" i="3"/>
  <c r="S465" i="3"/>
  <c r="U465" i="3" s="1"/>
  <c r="T465" i="3"/>
  <c r="V465" i="3" s="1"/>
  <c r="W465" i="3"/>
  <c r="Q465" i="3"/>
  <c r="T725" i="3"/>
  <c r="V725" i="3" s="1"/>
  <c r="W725" i="3"/>
  <c r="R725" i="3"/>
  <c r="Q725" i="3"/>
  <c r="S725" i="3"/>
  <c r="U725" i="3" s="1"/>
  <c r="W472" i="3"/>
  <c r="R472" i="3"/>
  <c r="Q472" i="3"/>
  <c r="S472" i="3"/>
  <c r="U472" i="3" s="1"/>
  <c r="T472" i="3"/>
  <c r="V472" i="3" s="1"/>
  <c r="T227" i="3"/>
  <c r="V227" i="3" s="1"/>
  <c r="W227" i="3"/>
  <c r="S227" i="3"/>
  <c r="U227" i="3" s="1"/>
  <c r="Q227" i="3"/>
  <c r="R227" i="3"/>
  <c r="W698" i="3"/>
  <c r="S698" i="3"/>
  <c r="U698" i="3" s="1"/>
  <c r="R698" i="3"/>
  <c r="T698" i="3"/>
  <c r="V698" i="3" s="1"/>
  <c r="Q698" i="3"/>
  <c r="T482" i="3"/>
  <c r="V482" i="3" s="1"/>
  <c r="W482" i="3"/>
  <c r="R482" i="3"/>
  <c r="Q482" i="3"/>
  <c r="S482" i="3"/>
  <c r="U482" i="3" s="1"/>
  <c r="T806" i="3"/>
  <c r="V806" i="3" s="1"/>
  <c r="W806" i="3"/>
  <c r="S806" i="3"/>
  <c r="U806" i="3" s="1"/>
  <c r="R806" i="3"/>
  <c r="Q806" i="3"/>
  <c r="Q612" i="3"/>
  <c r="S612" i="3"/>
  <c r="U612" i="3" s="1"/>
  <c r="T612" i="3"/>
  <c r="V612" i="3" s="1"/>
  <c r="R612" i="3"/>
  <c r="W612" i="3"/>
  <c r="T997" i="3"/>
  <c r="V997" i="3" s="1"/>
  <c r="W997" i="3"/>
  <c r="R997" i="3"/>
  <c r="Q997" i="3"/>
  <c r="S997" i="3"/>
  <c r="U997" i="3" s="1"/>
  <c r="T233" i="3"/>
  <c r="V233" i="3" s="1"/>
  <c r="W233" i="3"/>
  <c r="S233" i="3"/>
  <c r="U233" i="3" s="1"/>
  <c r="Q233" i="3"/>
  <c r="R233" i="3"/>
  <c r="S120" i="3"/>
  <c r="U120" i="3" s="1"/>
  <c r="T120" i="3"/>
  <c r="V120" i="3" s="1"/>
  <c r="W120" i="3"/>
  <c r="R120" i="3"/>
  <c r="Q120" i="3"/>
  <c r="T211" i="3"/>
  <c r="V211" i="3" s="1"/>
  <c r="W211" i="3"/>
  <c r="R211" i="3"/>
  <c r="S211" i="3"/>
  <c r="U211" i="3" s="1"/>
  <c r="Q211" i="3"/>
  <c r="T137" i="3"/>
  <c r="V137" i="3" s="1"/>
  <c r="R137" i="3"/>
  <c r="Q137" i="3"/>
  <c r="S137" i="3"/>
  <c r="U137" i="3" s="1"/>
  <c r="W137" i="3"/>
  <c r="Q837" i="3"/>
  <c r="T837" i="3"/>
  <c r="V837" i="3" s="1"/>
  <c r="W837" i="3"/>
  <c r="S837" i="3"/>
  <c r="U837" i="3" s="1"/>
  <c r="R837" i="3"/>
  <c r="T684" i="3"/>
  <c r="V684" i="3" s="1"/>
  <c r="W684" i="3"/>
  <c r="R684" i="3"/>
  <c r="Q684" i="3"/>
  <c r="S684" i="3"/>
  <c r="U684" i="3" s="1"/>
  <c r="R683" i="3"/>
  <c r="T683" i="3"/>
  <c r="V683" i="3" s="1"/>
  <c r="W683" i="3"/>
  <c r="S683" i="3"/>
  <c r="U683" i="3" s="1"/>
  <c r="Q683" i="3"/>
  <c r="W466" i="3"/>
  <c r="R466" i="3"/>
  <c r="T466" i="3"/>
  <c r="V466" i="3" s="1"/>
  <c r="S466" i="3"/>
  <c r="U466" i="3" s="1"/>
  <c r="Q466" i="3"/>
  <c r="T663" i="3"/>
  <c r="V663" i="3" s="1"/>
  <c r="Q663" i="3"/>
  <c r="S663" i="3"/>
  <c r="U663" i="3" s="1"/>
  <c r="R663" i="3"/>
  <c r="W663" i="3"/>
  <c r="Q91" i="3"/>
  <c r="S91" i="3"/>
  <c r="U91" i="3" s="1"/>
  <c r="R91" i="3"/>
  <c r="T91" i="3"/>
  <c r="V91" i="3" s="1"/>
  <c r="W91" i="3"/>
  <c r="Q346" i="3"/>
  <c r="T346" i="3"/>
  <c r="V346" i="3" s="1"/>
  <c r="W346" i="3"/>
  <c r="R346" i="3"/>
  <c r="S346" i="3"/>
  <c r="U346" i="3" s="1"/>
  <c r="T945" i="3"/>
  <c r="V945" i="3" s="1"/>
  <c r="S945" i="3"/>
  <c r="U945" i="3" s="1"/>
  <c r="R945" i="3"/>
  <c r="Q945" i="3"/>
  <c r="W945" i="3"/>
  <c r="S410" i="3"/>
  <c r="U410" i="3" s="1"/>
  <c r="T410" i="3"/>
  <c r="V410" i="3" s="1"/>
  <c r="W410" i="3"/>
  <c r="R410" i="3"/>
  <c r="Q410" i="3"/>
  <c r="W681" i="3"/>
  <c r="Q681" i="3"/>
  <c r="T681" i="3"/>
  <c r="V681" i="3" s="1"/>
  <c r="R681" i="3"/>
  <c r="S681" i="3"/>
  <c r="U681" i="3" s="1"/>
  <c r="R371" i="3"/>
  <c r="Q371" i="3"/>
  <c r="T371" i="3"/>
  <c r="V371" i="3" s="1"/>
  <c r="S371" i="3"/>
  <c r="U371" i="3" s="1"/>
  <c r="W371" i="3"/>
  <c r="W370" i="3"/>
  <c r="T370" i="3"/>
  <c r="V370" i="3" s="1"/>
  <c r="Q370" i="3"/>
  <c r="S370" i="3"/>
  <c r="U370" i="3" s="1"/>
  <c r="R370" i="3"/>
  <c r="W732" i="3"/>
  <c r="S732" i="3"/>
  <c r="U732" i="3" s="1"/>
  <c r="T732" i="3"/>
  <c r="V732" i="3" s="1"/>
  <c r="R732" i="3"/>
  <c r="Q732" i="3"/>
  <c r="T778" i="3"/>
  <c r="V778" i="3" s="1"/>
  <c r="S778" i="3"/>
  <c r="U778" i="3" s="1"/>
  <c r="R778" i="3"/>
  <c r="Q778" i="3"/>
  <c r="W778" i="3"/>
  <c r="T349" i="3"/>
  <c r="V349" i="3" s="1"/>
  <c r="S349" i="3"/>
  <c r="U349" i="3" s="1"/>
  <c r="W349" i="3"/>
  <c r="R349" i="3"/>
  <c r="Q349" i="3"/>
  <c r="T593" i="3"/>
  <c r="V593" i="3" s="1"/>
  <c r="R593" i="3"/>
  <c r="Q593" i="3"/>
  <c r="S593" i="3"/>
  <c r="U593" i="3" s="1"/>
  <c r="W593" i="3"/>
  <c r="R609" i="3"/>
  <c r="T609" i="3"/>
  <c r="V609" i="3" s="1"/>
  <c r="W609" i="3"/>
  <c r="S609" i="3"/>
  <c r="U609" i="3" s="1"/>
  <c r="Q609" i="3"/>
  <c r="R556" i="3"/>
  <c r="W556" i="3"/>
  <c r="Q556" i="3"/>
  <c r="T556" i="3"/>
  <c r="V556" i="3" s="1"/>
  <c r="S556" i="3"/>
  <c r="U556" i="3" s="1"/>
  <c r="R479" i="3"/>
  <c r="T479" i="3"/>
  <c r="V479" i="3" s="1"/>
  <c r="Q479" i="3"/>
  <c r="W479" i="3"/>
  <c r="S479" i="3"/>
  <c r="U479" i="3" s="1"/>
  <c r="Q638" i="3"/>
  <c r="S638" i="3"/>
  <c r="U638" i="3" s="1"/>
  <c r="T638" i="3"/>
  <c r="V638" i="3" s="1"/>
  <c r="W638" i="3"/>
  <c r="R638" i="3"/>
  <c r="T437" i="3"/>
  <c r="V437" i="3" s="1"/>
  <c r="W437" i="3"/>
  <c r="S437" i="3"/>
  <c r="U437" i="3" s="1"/>
  <c r="R437" i="3"/>
  <c r="Q437" i="3"/>
  <c r="T341" i="3"/>
  <c r="V341" i="3" s="1"/>
  <c r="W341" i="3"/>
  <c r="S341" i="3"/>
  <c r="U341" i="3" s="1"/>
  <c r="Q341" i="3"/>
  <c r="R341" i="3"/>
  <c r="T86" i="3"/>
  <c r="V86" i="3" s="1"/>
  <c r="W86" i="3"/>
  <c r="R86" i="3"/>
  <c r="Q86" i="3"/>
  <c r="S86" i="3"/>
  <c r="U86" i="3" s="1"/>
  <c r="Q439" i="3"/>
  <c r="S439" i="3"/>
  <c r="U439" i="3" s="1"/>
  <c r="R439" i="3"/>
  <c r="T439" i="3"/>
  <c r="V439" i="3" s="1"/>
  <c r="W439" i="3"/>
  <c r="W719" i="3"/>
  <c r="T719" i="3"/>
  <c r="V719" i="3" s="1"/>
  <c r="S719" i="3"/>
  <c r="U719" i="3" s="1"/>
  <c r="R719" i="3"/>
  <c r="Q719" i="3"/>
  <c r="W146" i="3"/>
  <c r="T146" i="3"/>
  <c r="V146" i="3" s="1"/>
  <c r="R146" i="3"/>
  <c r="Q146" i="3"/>
  <c r="S146" i="3"/>
  <c r="U146" i="3" s="1"/>
  <c r="T497" i="3"/>
  <c r="V497" i="3" s="1"/>
  <c r="W497" i="3"/>
  <c r="S497" i="3"/>
  <c r="U497" i="3" s="1"/>
  <c r="Q497" i="3"/>
  <c r="R497" i="3"/>
  <c r="S161" i="3"/>
  <c r="U161" i="3" s="1"/>
  <c r="W161" i="3"/>
  <c r="T161" i="3"/>
  <c r="V161" i="3" s="1"/>
  <c r="R161" i="3"/>
  <c r="Q161" i="3"/>
  <c r="R862" i="3"/>
  <c r="Q862" i="3"/>
  <c r="T862" i="3"/>
  <c r="V862" i="3" s="1"/>
  <c r="W862" i="3"/>
  <c r="S862" i="3"/>
  <c r="U862" i="3" s="1"/>
  <c r="T160" i="3"/>
  <c r="V160" i="3" s="1"/>
  <c r="W160" i="3"/>
  <c r="R160" i="3"/>
  <c r="S160" i="3"/>
  <c r="U160" i="3" s="1"/>
  <c r="Q160" i="3"/>
  <c r="R522" i="3"/>
  <c r="S522" i="3"/>
  <c r="U522" i="3" s="1"/>
  <c r="Q522" i="3"/>
  <c r="W522" i="3"/>
  <c r="T522" i="3"/>
  <c r="V522" i="3" s="1"/>
  <c r="T426" i="3"/>
  <c r="V426" i="3" s="1"/>
  <c r="S426" i="3"/>
  <c r="U426" i="3" s="1"/>
  <c r="Q426" i="3"/>
  <c r="R426" i="3"/>
  <c r="W426" i="3"/>
  <c r="Q24" i="3"/>
  <c r="R24" i="3"/>
  <c r="S24" i="3"/>
  <c r="U24" i="3" s="1"/>
  <c r="W24" i="3"/>
  <c r="T24" i="3"/>
  <c r="V24" i="3" s="1"/>
  <c r="Q918" i="3"/>
  <c r="R918" i="3"/>
  <c r="S918" i="3"/>
  <c r="U918" i="3" s="1"/>
  <c r="T918" i="3"/>
  <c r="V918" i="3" s="1"/>
  <c r="W918" i="3"/>
  <c r="W571" i="3"/>
  <c r="Q571" i="3"/>
  <c r="S571" i="3"/>
  <c r="U571" i="3" s="1"/>
  <c r="T571" i="3"/>
  <c r="V571" i="3" s="1"/>
  <c r="R571" i="3"/>
  <c r="T535" i="3"/>
  <c r="V535" i="3" s="1"/>
  <c r="W535" i="3"/>
  <c r="S535" i="3"/>
  <c r="U535" i="3" s="1"/>
  <c r="R535" i="3"/>
  <c r="Q535" i="3"/>
  <c r="T94" i="3"/>
  <c r="V94" i="3" s="1"/>
  <c r="W94" i="3"/>
  <c r="S94" i="3"/>
  <c r="U94" i="3" s="1"/>
  <c r="R94" i="3"/>
  <c r="Q94" i="3"/>
  <c r="T501" i="3"/>
  <c r="V501" i="3" s="1"/>
  <c r="W501" i="3"/>
  <c r="S501" i="3"/>
  <c r="U501" i="3" s="1"/>
  <c r="Q501" i="3"/>
  <c r="R501" i="3"/>
  <c r="T458" i="3"/>
  <c r="V458" i="3" s="1"/>
  <c r="W458" i="3"/>
  <c r="S458" i="3"/>
  <c r="U458" i="3" s="1"/>
  <c r="Q458" i="3"/>
  <c r="R458" i="3"/>
  <c r="W983" i="3"/>
  <c r="R983" i="3"/>
  <c r="S983" i="3"/>
  <c r="U983" i="3" s="1"/>
  <c r="Q983" i="3"/>
  <c r="T983" i="3"/>
  <c r="V983" i="3" s="1"/>
  <c r="S491" i="3"/>
  <c r="U491" i="3" s="1"/>
  <c r="T491" i="3"/>
  <c r="V491" i="3" s="1"/>
  <c r="W491" i="3"/>
  <c r="R491" i="3"/>
  <c r="Q491" i="3"/>
  <c r="R996" i="3"/>
  <c r="W996" i="3"/>
  <c r="S996" i="3"/>
  <c r="U996" i="3" s="1"/>
  <c r="Q996" i="3"/>
  <c r="T996" i="3"/>
  <c r="V996" i="3" s="1"/>
  <c r="T353" i="3"/>
  <c r="V353" i="3" s="1"/>
  <c r="Q353" i="3"/>
  <c r="W353" i="3"/>
  <c r="R353" i="3"/>
  <c r="S353" i="3"/>
  <c r="U353" i="3" s="1"/>
  <c r="Q67" i="3"/>
  <c r="R67" i="3"/>
  <c r="T67" i="3"/>
  <c r="V67" i="3" s="1"/>
  <c r="S67" i="3"/>
  <c r="U67" i="3" s="1"/>
  <c r="W67" i="3"/>
  <c r="R713" i="3"/>
  <c r="Q713" i="3"/>
  <c r="W713" i="3"/>
  <c r="S713" i="3"/>
  <c r="U713" i="3" s="1"/>
  <c r="T713" i="3"/>
  <c r="V713" i="3" s="1"/>
  <c r="Q975" i="3"/>
  <c r="R975" i="3"/>
  <c r="S975" i="3"/>
  <c r="U975" i="3" s="1"/>
  <c r="W975" i="3"/>
  <c r="T975" i="3"/>
  <c r="V975" i="3" s="1"/>
  <c r="W863" i="3"/>
  <c r="S863" i="3"/>
  <c r="U863" i="3" s="1"/>
  <c r="R863" i="3"/>
  <c r="Q863" i="3"/>
  <c r="T863" i="3"/>
  <c r="V863" i="3" s="1"/>
  <c r="Q740" i="3"/>
  <c r="T740" i="3"/>
  <c r="V740" i="3" s="1"/>
  <c r="W740" i="3"/>
  <c r="S740" i="3"/>
  <c r="U740" i="3" s="1"/>
  <c r="R740" i="3"/>
  <c r="R305" i="3"/>
  <c r="W305" i="3"/>
  <c r="T305" i="3"/>
  <c r="V305" i="3" s="1"/>
  <c r="S305" i="3"/>
  <c r="U305" i="3" s="1"/>
  <c r="Q305" i="3"/>
  <c r="S309" i="3"/>
  <c r="U309" i="3" s="1"/>
  <c r="W309" i="3"/>
  <c r="R309" i="3"/>
  <c r="Q309" i="3"/>
  <c r="T309" i="3"/>
  <c r="V309" i="3" s="1"/>
  <c r="S287" i="3"/>
  <c r="U287" i="3" s="1"/>
  <c r="R287" i="3"/>
  <c r="T287" i="3"/>
  <c r="V287" i="3" s="1"/>
  <c r="W287" i="3"/>
  <c r="Q287" i="3"/>
  <c r="T525" i="3"/>
  <c r="V525" i="3" s="1"/>
  <c r="W525" i="3"/>
  <c r="S525" i="3"/>
  <c r="U525" i="3" s="1"/>
  <c r="R525" i="3"/>
  <c r="Q525" i="3"/>
  <c r="R519" i="3"/>
  <c r="T519" i="3"/>
  <c r="V519" i="3" s="1"/>
  <c r="W519" i="3"/>
  <c r="S519" i="3"/>
  <c r="U519" i="3" s="1"/>
  <c r="Q519" i="3"/>
  <c r="Q670" i="3"/>
  <c r="W670" i="3"/>
  <c r="S670" i="3"/>
  <c r="U670" i="3" s="1"/>
  <c r="T670" i="3"/>
  <c r="V670" i="3" s="1"/>
  <c r="R670" i="3"/>
  <c r="S143" i="3"/>
  <c r="U143" i="3" s="1"/>
  <c r="T143" i="3"/>
  <c r="V143" i="3" s="1"/>
  <c r="W143" i="3"/>
  <c r="Q143" i="3"/>
  <c r="R143" i="3"/>
  <c r="T616" i="3"/>
  <c r="V616" i="3" s="1"/>
  <c r="W616" i="3"/>
  <c r="S616" i="3"/>
  <c r="U616" i="3" s="1"/>
  <c r="R616" i="3"/>
  <c r="Q616" i="3"/>
  <c r="Q835" i="3"/>
  <c r="T835" i="3"/>
  <c r="V835" i="3" s="1"/>
  <c r="W835" i="3"/>
  <c r="R835" i="3"/>
  <c r="S835" i="3"/>
  <c r="U835" i="3" s="1"/>
  <c r="Q696" i="3"/>
  <c r="T696" i="3"/>
  <c r="V696" i="3" s="1"/>
  <c r="W696" i="3"/>
  <c r="S696" i="3"/>
  <c r="U696" i="3" s="1"/>
  <c r="R696" i="3"/>
  <c r="T300" i="3"/>
  <c r="V300" i="3" s="1"/>
  <c r="W300" i="3"/>
  <c r="S300" i="3"/>
  <c r="U300" i="3" s="1"/>
  <c r="Q300" i="3"/>
  <c r="R300" i="3"/>
  <c r="T842" i="3"/>
  <c r="V842" i="3" s="1"/>
  <c r="Q842" i="3"/>
  <c r="S842" i="3"/>
  <c r="U842" i="3" s="1"/>
  <c r="W842" i="3"/>
  <c r="R842" i="3"/>
  <c r="T988" i="3"/>
  <c r="V988" i="3" s="1"/>
  <c r="W988" i="3"/>
  <c r="S988" i="3"/>
  <c r="U988" i="3" s="1"/>
  <c r="Q988" i="3"/>
  <c r="R988" i="3"/>
  <c r="T916" i="3"/>
  <c r="V916" i="3" s="1"/>
  <c r="W916" i="3"/>
  <c r="R916" i="3"/>
  <c r="Q916" i="3"/>
  <c r="S916" i="3"/>
  <c r="U916" i="3" s="1"/>
  <c r="T496" i="3"/>
  <c r="V496" i="3" s="1"/>
  <c r="W496" i="3"/>
  <c r="S496" i="3"/>
  <c r="U496" i="3" s="1"/>
  <c r="Q496" i="3"/>
  <c r="R496" i="3"/>
  <c r="R381" i="3"/>
  <c r="T381" i="3"/>
  <c r="V381" i="3" s="1"/>
  <c r="W381" i="3"/>
  <c r="S381" i="3"/>
  <c r="U381" i="3" s="1"/>
  <c r="Q381" i="3"/>
  <c r="S794" i="3"/>
  <c r="U794" i="3" s="1"/>
  <c r="R794" i="3"/>
  <c r="Q794" i="3"/>
  <c r="T794" i="3"/>
  <c r="V794" i="3" s="1"/>
  <c r="W794" i="3"/>
  <c r="R529" i="3"/>
  <c r="S529" i="3"/>
  <c r="U529" i="3" s="1"/>
  <c r="Q529" i="3"/>
  <c r="T529" i="3"/>
  <c r="V529" i="3" s="1"/>
  <c r="W529" i="3"/>
  <c r="S734" i="3"/>
  <c r="U734" i="3" s="1"/>
  <c r="R734" i="3"/>
  <c r="Q734" i="3"/>
  <c r="W734" i="3"/>
  <c r="T734" i="3"/>
  <c r="V734" i="3" s="1"/>
  <c r="T610" i="3"/>
  <c r="V610" i="3" s="1"/>
  <c r="W610" i="3"/>
  <c r="R610" i="3"/>
  <c r="Q610" i="3"/>
  <c r="S610" i="3"/>
  <c r="U610" i="3" s="1"/>
  <c r="T279" i="3"/>
  <c r="V279" i="3" s="1"/>
  <c r="R279" i="3"/>
  <c r="Q279" i="3"/>
  <c r="W279" i="3"/>
  <c r="S279" i="3"/>
  <c r="U279" i="3" s="1"/>
  <c r="T221" i="3"/>
  <c r="V221" i="3" s="1"/>
  <c r="R221" i="3"/>
  <c r="W221" i="3"/>
  <c r="Q221" i="3"/>
  <c r="S221" i="3"/>
  <c r="U221" i="3" s="1"/>
  <c r="W908" i="3"/>
  <c r="T908" i="3"/>
  <c r="V908" i="3" s="1"/>
  <c r="Q908" i="3"/>
  <c r="S908" i="3"/>
  <c r="U908" i="3" s="1"/>
  <c r="R908" i="3"/>
  <c r="R390" i="3"/>
  <c r="Q390" i="3"/>
  <c r="S390" i="3"/>
  <c r="U390" i="3" s="1"/>
  <c r="T390" i="3"/>
  <c r="V390" i="3" s="1"/>
  <c r="W390" i="3"/>
  <c r="W302" i="3"/>
  <c r="S302" i="3"/>
  <c r="U302" i="3" s="1"/>
  <c r="Q302" i="3"/>
  <c r="T302" i="3"/>
  <c r="V302" i="3" s="1"/>
  <c r="R302" i="3"/>
  <c r="R844" i="3"/>
  <c r="W844" i="3"/>
  <c r="T844" i="3"/>
  <c r="V844" i="3" s="1"/>
  <c r="S844" i="3"/>
  <c r="U844" i="3" s="1"/>
  <c r="Q844" i="3"/>
  <c r="W864" i="3"/>
  <c r="S864" i="3"/>
  <c r="U864" i="3" s="1"/>
  <c r="R864" i="3"/>
  <c r="Q864" i="3"/>
  <c r="T864" i="3"/>
  <c r="V864" i="3" s="1"/>
  <c r="W965" i="3"/>
  <c r="S965" i="3"/>
  <c r="U965" i="3" s="1"/>
  <c r="R965" i="3"/>
  <c r="Q965" i="3"/>
  <c r="T965" i="3"/>
  <c r="V965" i="3" s="1"/>
  <c r="Q940" i="3"/>
  <c r="T940" i="3"/>
  <c r="V940" i="3" s="1"/>
  <c r="S940" i="3"/>
  <c r="U940" i="3" s="1"/>
  <c r="W940" i="3"/>
  <c r="R940" i="3"/>
  <c r="T175" i="3"/>
  <c r="V175" i="3" s="1"/>
  <c r="W175" i="3"/>
  <c r="R175" i="3"/>
  <c r="Q175" i="3"/>
  <c r="S175" i="3"/>
  <c r="U175" i="3" s="1"/>
  <c r="W213" i="3"/>
  <c r="Q213" i="3"/>
  <c r="R213" i="3"/>
  <c r="S213" i="3"/>
  <c r="U213" i="3" s="1"/>
  <c r="T213" i="3"/>
  <c r="V213" i="3" s="1"/>
  <c r="Q408" i="3"/>
  <c r="T408" i="3"/>
  <c r="V408" i="3" s="1"/>
  <c r="W408" i="3"/>
  <c r="S408" i="3"/>
  <c r="U408" i="3" s="1"/>
  <c r="R408" i="3"/>
  <c r="T340" i="3"/>
  <c r="V340" i="3" s="1"/>
  <c r="W340" i="3"/>
  <c r="R340" i="3"/>
  <c r="Q340" i="3"/>
  <c r="S340" i="3"/>
  <c r="U340" i="3" s="1"/>
  <c r="R736" i="3"/>
  <c r="T736" i="3"/>
  <c r="V736" i="3" s="1"/>
  <c r="W736" i="3"/>
  <c r="S736" i="3"/>
  <c r="U736" i="3" s="1"/>
  <c r="Q736" i="3"/>
  <c r="T292" i="3"/>
  <c r="V292" i="3" s="1"/>
  <c r="Q292" i="3"/>
  <c r="W292" i="3"/>
  <c r="R292" i="3"/>
  <c r="S292" i="3"/>
  <c r="U292" i="3" s="1"/>
  <c r="W203" i="3"/>
  <c r="S203" i="3"/>
  <c r="U203" i="3" s="1"/>
  <c r="Q203" i="3"/>
  <c r="R203" i="3"/>
  <c r="T203" i="3"/>
  <c r="V203" i="3" s="1"/>
  <c r="R264" i="3"/>
  <c r="T264" i="3"/>
  <c r="V264" i="3" s="1"/>
  <c r="W264" i="3"/>
  <c r="S264" i="3"/>
  <c r="U264" i="3" s="1"/>
  <c r="Q264" i="3"/>
  <c r="T760" i="3"/>
  <c r="V760" i="3" s="1"/>
  <c r="Q760" i="3"/>
  <c r="S760" i="3"/>
  <c r="U760" i="3" s="1"/>
  <c r="W760" i="3"/>
  <c r="R760" i="3"/>
  <c r="R361" i="3"/>
  <c r="Q361" i="3"/>
  <c r="S361" i="3"/>
  <c r="U361" i="3" s="1"/>
  <c r="W361" i="3"/>
  <c r="T361" i="3"/>
  <c r="V361" i="3" s="1"/>
  <c r="T487" i="3"/>
  <c r="V487" i="3" s="1"/>
  <c r="S487" i="3"/>
  <c r="U487" i="3" s="1"/>
  <c r="R487" i="3"/>
  <c r="W487" i="3"/>
  <c r="Q487" i="3"/>
  <c r="Q357" i="3"/>
  <c r="W357" i="3"/>
  <c r="S357" i="3"/>
  <c r="U357" i="3" s="1"/>
  <c r="R357" i="3"/>
  <c r="T357" i="3"/>
  <c r="V357" i="3" s="1"/>
  <c r="Q171" i="3"/>
  <c r="S171" i="3"/>
  <c r="U171" i="3" s="1"/>
  <c r="W171" i="3"/>
  <c r="R171" i="3"/>
  <c r="T171" i="3"/>
  <c r="V171" i="3" s="1"/>
  <c r="W196" i="3"/>
  <c r="T196" i="3"/>
  <c r="V196" i="3" s="1"/>
  <c r="S196" i="3"/>
  <c r="U196" i="3" s="1"/>
  <c r="R196" i="3"/>
  <c r="Q196" i="3"/>
  <c r="W96" i="3"/>
  <c r="R96" i="3"/>
  <c r="Q96" i="3"/>
  <c r="S96" i="3"/>
  <c r="U96" i="3" s="1"/>
  <c r="T96" i="3"/>
  <c r="V96" i="3" s="1"/>
  <c r="W897" i="3"/>
  <c r="T897" i="3"/>
  <c r="V897" i="3" s="1"/>
  <c r="R897" i="3"/>
  <c r="S897" i="3"/>
  <c r="U897" i="3" s="1"/>
  <c r="Q897" i="3"/>
  <c r="T75" i="3"/>
  <c r="V75" i="3" s="1"/>
  <c r="R75" i="3"/>
  <c r="Q75" i="3"/>
  <c r="W75" i="3"/>
  <c r="S75" i="3"/>
  <c r="U75" i="3" s="1"/>
  <c r="R176" i="3"/>
  <c r="T176" i="3"/>
  <c r="V176" i="3" s="1"/>
  <c r="W176" i="3"/>
  <c r="S176" i="3"/>
  <c r="U176" i="3" s="1"/>
  <c r="Q176" i="3"/>
  <c r="T352" i="3"/>
  <c r="V352" i="3" s="1"/>
  <c r="Q352" i="3"/>
  <c r="S352" i="3"/>
  <c r="U352" i="3" s="1"/>
  <c r="R352" i="3"/>
  <c r="W352" i="3"/>
  <c r="T452" i="3"/>
  <c r="V452" i="3" s="1"/>
  <c r="W452" i="3"/>
  <c r="S452" i="3"/>
  <c r="U452" i="3" s="1"/>
  <c r="Q452" i="3"/>
  <c r="R452" i="3"/>
  <c r="T686" i="3"/>
  <c r="V686" i="3" s="1"/>
  <c r="W686" i="3"/>
  <c r="R686" i="3"/>
  <c r="Q686" i="3"/>
  <c r="S686" i="3"/>
  <c r="U686" i="3" s="1"/>
  <c r="T508" i="3"/>
  <c r="V508" i="3" s="1"/>
  <c r="S508" i="3"/>
  <c r="U508" i="3" s="1"/>
  <c r="W508" i="3"/>
  <c r="R508" i="3"/>
  <c r="Q508" i="3"/>
  <c r="Q589" i="3"/>
  <c r="R589" i="3"/>
  <c r="T589" i="3"/>
  <c r="V589" i="3" s="1"/>
  <c r="W589" i="3"/>
  <c r="S589" i="3"/>
  <c r="U589" i="3" s="1"/>
  <c r="W375" i="3"/>
  <c r="T375" i="3"/>
  <c r="V375" i="3" s="1"/>
  <c r="R375" i="3"/>
  <c r="Q375" i="3"/>
  <c r="S375" i="3"/>
  <c r="U375" i="3" s="1"/>
  <c r="T105" i="3"/>
  <c r="V105" i="3" s="1"/>
  <c r="S105" i="3"/>
  <c r="U105" i="3" s="1"/>
  <c r="R105" i="3"/>
  <c r="Q105" i="3"/>
  <c r="W105" i="3"/>
  <c r="W258" i="3"/>
  <c r="T258" i="3"/>
  <c r="V258" i="3" s="1"/>
  <c r="R258" i="3"/>
  <c r="Q258" i="3"/>
  <c r="S258" i="3"/>
  <c r="U258" i="3" s="1"/>
  <c r="R419" i="3"/>
  <c r="Q419" i="3"/>
  <c r="T419" i="3"/>
  <c r="V419" i="3" s="1"/>
  <c r="S419" i="3"/>
  <c r="U419" i="3" s="1"/>
  <c r="W419" i="3"/>
  <c r="T647" i="3"/>
  <c r="V647" i="3" s="1"/>
  <c r="W647" i="3"/>
  <c r="S647" i="3"/>
  <c r="U647" i="3" s="1"/>
  <c r="Q647" i="3"/>
  <c r="R647" i="3"/>
  <c r="W226" i="3"/>
  <c r="Q226" i="3"/>
  <c r="T226" i="3"/>
  <c r="V226" i="3" s="1"/>
  <c r="R226" i="3"/>
  <c r="S226" i="3"/>
  <c r="U226" i="3" s="1"/>
  <c r="Q207" i="3"/>
  <c r="W207" i="3"/>
  <c r="T207" i="3"/>
  <c r="V207" i="3" s="1"/>
  <c r="S207" i="3"/>
  <c r="U207" i="3" s="1"/>
  <c r="R207" i="3"/>
  <c r="R573" i="3"/>
  <c r="Q573" i="3"/>
  <c r="S573" i="3"/>
  <c r="U573" i="3" s="1"/>
  <c r="T573" i="3"/>
  <c r="V573" i="3" s="1"/>
  <c r="W573" i="3"/>
  <c r="T678" i="3"/>
  <c r="V678" i="3" s="1"/>
  <c r="S678" i="3"/>
  <c r="U678" i="3" s="1"/>
  <c r="Q678" i="3"/>
  <c r="R678" i="3"/>
  <c r="W678" i="3"/>
  <c r="W927" i="3"/>
  <c r="R927" i="3"/>
  <c r="S927" i="3"/>
  <c r="U927" i="3" s="1"/>
  <c r="T927" i="3"/>
  <c r="V927" i="3" s="1"/>
  <c r="Q927" i="3"/>
  <c r="W88" i="3"/>
  <c r="S88" i="3"/>
  <c r="U88" i="3" s="1"/>
  <c r="T88" i="3"/>
  <c r="V88" i="3" s="1"/>
  <c r="R88" i="3"/>
  <c r="Q88" i="3"/>
  <c r="Q688" i="3"/>
  <c r="T688" i="3"/>
  <c r="V688" i="3" s="1"/>
  <c r="W688" i="3"/>
  <c r="S688" i="3"/>
  <c r="U688" i="3" s="1"/>
  <c r="R688" i="3"/>
  <c r="W413" i="3"/>
  <c r="R413" i="3"/>
  <c r="T413" i="3"/>
  <c r="V413" i="3" s="1"/>
  <c r="S413" i="3"/>
  <c r="U413" i="3" s="1"/>
  <c r="Q413" i="3"/>
  <c r="T291" i="3"/>
  <c r="V291" i="3" s="1"/>
  <c r="W291" i="3"/>
  <c r="Q291" i="3"/>
  <c r="R291" i="3"/>
  <c r="S291" i="3"/>
  <c r="U291" i="3" s="1"/>
  <c r="Q231" i="3"/>
  <c r="S231" i="3"/>
  <c r="U231" i="3" s="1"/>
  <c r="W231" i="3"/>
  <c r="R231" i="3"/>
  <c r="T231" i="3"/>
  <c r="V231" i="3" s="1"/>
  <c r="R115" i="3"/>
  <c r="S115" i="3"/>
  <c r="U115" i="3" s="1"/>
  <c r="Q115" i="3"/>
  <c r="T115" i="3"/>
  <c r="V115" i="3" s="1"/>
  <c r="W115" i="3"/>
  <c r="R347" i="3"/>
  <c r="S347" i="3"/>
  <c r="U347" i="3" s="1"/>
  <c r="W347" i="3"/>
  <c r="T347" i="3"/>
  <c r="V347" i="3" s="1"/>
  <c r="Q347" i="3"/>
  <c r="T533" i="3"/>
  <c r="V533" i="3" s="1"/>
  <c r="Q533" i="3"/>
  <c r="R533" i="3"/>
  <c r="W533" i="3"/>
  <c r="S533" i="3"/>
  <c r="U533" i="3" s="1"/>
  <c r="T743" i="3"/>
  <c r="V743" i="3" s="1"/>
  <c r="W743" i="3"/>
  <c r="S743" i="3"/>
  <c r="U743" i="3" s="1"/>
  <c r="Q743" i="3"/>
  <c r="R743" i="3"/>
  <c r="T384" i="3"/>
  <c r="V384" i="3" s="1"/>
  <c r="W384" i="3"/>
  <c r="Q384" i="3"/>
  <c r="R384" i="3"/>
  <c r="S384" i="3"/>
  <c r="U384" i="3" s="1"/>
  <c r="T617" i="3"/>
  <c r="V617" i="3" s="1"/>
  <c r="Q617" i="3"/>
  <c r="S617" i="3"/>
  <c r="U617" i="3" s="1"/>
  <c r="R617" i="3"/>
  <c r="W617" i="3"/>
  <c r="T453" i="3"/>
  <c r="V453" i="3" s="1"/>
  <c r="S453" i="3"/>
  <c r="U453" i="3" s="1"/>
  <c r="W453" i="3"/>
  <c r="Q453" i="3"/>
  <c r="R453" i="3"/>
  <c r="S758" i="3"/>
  <c r="U758" i="3" s="1"/>
  <c r="T758" i="3"/>
  <c r="V758" i="3" s="1"/>
  <c r="W758" i="3"/>
  <c r="R758" i="3"/>
  <c r="Q758" i="3"/>
  <c r="T430" i="3"/>
  <c r="V430" i="3" s="1"/>
  <c r="W430" i="3"/>
  <c r="Q430" i="3"/>
  <c r="R430" i="3"/>
  <c r="S430" i="3"/>
  <c r="U430" i="3" s="1"/>
  <c r="W707" i="3"/>
  <c r="T707" i="3"/>
  <c r="V707" i="3" s="1"/>
  <c r="R707" i="3"/>
  <c r="Q707" i="3"/>
  <c r="S707" i="3"/>
  <c r="U707" i="3" s="1"/>
  <c r="T317" i="3"/>
  <c r="V317" i="3" s="1"/>
  <c r="W317" i="3"/>
  <c r="S317" i="3"/>
  <c r="U317" i="3" s="1"/>
  <c r="R317" i="3"/>
  <c r="Q317" i="3"/>
  <c r="Q560" i="3"/>
  <c r="S560" i="3"/>
  <c r="U560" i="3" s="1"/>
  <c r="W560" i="3"/>
  <c r="R560" i="3"/>
  <c r="T560" i="3"/>
  <c r="V560" i="3" s="1"/>
  <c r="S366" i="3"/>
  <c r="U366" i="3" s="1"/>
  <c r="Q366" i="3"/>
  <c r="W366" i="3"/>
  <c r="R366" i="3"/>
  <c r="T366" i="3"/>
  <c r="V366" i="3" s="1"/>
  <c r="Q355" i="3"/>
  <c r="T355" i="3"/>
  <c r="V355" i="3" s="1"/>
  <c r="W355" i="3"/>
  <c r="S355" i="3"/>
  <c r="U355" i="3" s="1"/>
  <c r="R355" i="3"/>
  <c r="W451" i="3"/>
  <c r="S451" i="3"/>
  <c r="U451" i="3" s="1"/>
  <c r="R451" i="3"/>
  <c r="Q451" i="3"/>
  <c r="T451" i="3"/>
  <c r="V451" i="3" s="1"/>
  <c r="S576" i="3"/>
  <c r="U576" i="3" s="1"/>
  <c r="Q576" i="3"/>
  <c r="T576" i="3"/>
  <c r="V576" i="3" s="1"/>
  <c r="W576" i="3"/>
  <c r="R576" i="3"/>
  <c r="R350" i="3"/>
  <c r="S350" i="3"/>
  <c r="U350" i="3" s="1"/>
  <c r="W350" i="3"/>
  <c r="T350" i="3"/>
  <c r="V350" i="3" s="1"/>
  <c r="Q350" i="3"/>
  <c r="S403" i="3"/>
  <c r="U403" i="3" s="1"/>
  <c r="T403" i="3"/>
  <c r="V403" i="3" s="1"/>
  <c r="Q403" i="3"/>
  <c r="R403" i="3"/>
  <c r="W403" i="3"/>
  <c r="Q126" i="3"/>
  <c r="R126" i="3"/>
  <c r="T126" i="3"/>
  <c r="V126" i="3" s="1"/>
  <c r="W126" i="3"/>
  <c r="S126" i="3"/>
  <c r="U126" i="3" s="1"/>
  <c r="T898" i="3"/>
  <c r="V898" i="3" s="1"/>
  <c r="Q898" i="3"/>
  <c r="R898" i="3"/>
  <c r="S898" i="3"/>
  <c r="U898" i="3" s="1"/>
  <c r="W898" i="3"/>
  <c r="T702" i="3"/>
  <c r="V702" i="3" s="1"/>
  <c r="W702" i="3"/>
  <c r="S702" i="3"/>
  <c r="U702" i="3" s="1"/>
  <c r="Q702" i="3"/>
  <c r="R702" i="3"/>
  <c r="S109" i="3"/>
  <c r="U109" i="3" s="1"/>
  <c r="W109" i="3"/>
  <c r="T109" i="3"/>
  <c r="V109" i="3" s="1"/>
  <c r="R109" i="3"/>
  <c r="Q109" i="3"/>
  <c r="S72" i="3"/>
  <c r="U72" i="3" s="1"/>
  <c r="Q72" i="3"/>
  <c r="W72" i="3"/>
  <c r="T72" i="3"/>
  <c r="V72" i="3" s="1"/>
  <c r="R72" i="3"/>
  <c r="Q124" i="3"/>
  <c r="S124" i="3"/>
  <c r="U124" i="3" s="1"/>
  <c r="T124" i="3"/>
  <c r="V124" i="3" s="1"/>
  <c r="R124" i="3"/>
  <c r="W124" i="3"/>
  <c r="W645" i="3"/>
  <c r="R645" i="3"/>
  <c r="T645" i="3"/>
  <c r="V645" i="3" s="1"/>
  <c r="S645" i="3"/>
  <c r="U645" i="3" s="1"/>
  <c r="Q645" i="3"/>
  <c r="Q198" i="3"/>
  <c r="T198" i="3"/>
  <c r="V198" i="3" s="1"/>
  <c r="W198" i="3"/>
  <c r="S198" i="3"/>
  <c r="U198" i="3" s="1"/>
  <c r="R198" i="3"/>
  <c r="T554" i="3"/>
  <c r="V554" i="3" s="1"/>
  <c r="W554" i="3"/>
  <c r="S554" i="3"/>
  <c r="U554" i="3" s="1"/>
  <c r="R554" i="3"/>
  <c r="Q554" i="3"/>
  <c r="W28" i="3"/>
  <c r="S28" i="3"/>
  <c r="U28" i="3" s="1"/>
  <c r="R28" i="3"/>
  <c r="T28" i="3"/>
  <c r="V28" i="3" s="1"/>
  <c r="Q28" i="3"/>
  <c r="T634" i="3"/>
  <c r="V634" i="3" s="1"/>
  <c r="W634" i="3"/>
  <c r="Q634" i="3"/>
  <c r="R634" i="3"/>
  <c r="S634" i="3"/>
  <c r="U634" i="3" s="1"/>
  <c r="Q796" i="3"/>
  <c r="S796" i="3"/>
  <c r="U796" i="3" s="1"/>
  <c r="W796" i="3"/>
  <c r="T796" i="3"/>
  <c r="V796" i="3" s="1"/>
  <c r="R796" i="3"/>
  <c r="Q224" i="3"/>
  <c r="T224" i="3"/>
  <c r="V224" i="3" s="1"/>
  <c r="R224" i="3"/>
  <c r="S224" i="3"/>
  <c r="U224" i="3" s="1"/>
  <c r="W224" i="3"/>
  <c r="Q962" i="3"/>
  <c r="T962" i="3"/>
  <c r="V962" i="3" s="1"/>
  <c r="W962" i="3"/>
  <c r="R962" i="3"/>
  <c r="S962" i="3"/>
  <c r="U962" i="3" s="1"/>
  <c r="T141" i="3"/>
  <c r="V141" i="3" s="1"/>
  <c r="W141" i="3"/>
  <c r="Q141" i="3"/>
  <c r="S141" i="3"/>
  <c r="U141" i="3" s="1"/>
  <c r="R141" i="3"/>
  <c r="T74" i="3"/>
  <c r="V74" i="3" s="1"/>
  <c r="W74" i="3"/>
  <c r="S74" i="3"/>
  <c r="U74" i="3" s="1"/>
  <c r="R74" i="3"/>
  <c r="Q74" i="3"/>
  <c r="S204" i="3"/>
  <c r="U204" i="3" s="1"/>
  <c r="T204" i="3"/>
  <c r="V204" i="3" s="1"/>
  <c r="Q204" i="3"/>
  <c r="W204" i="3"/>
  <c r="R204" i="3"/>
  <c r="T840" i="3"/>
  <c r="V840" i="3" s="1"/>
  <c r="W840" i="3"/>
  <c r="R840" i="3"/>
  <c r="S840" i="3"/>
  <c r="U840" i="3" s="1"/>
  <c r="Q840" i="3"/>
  <c r="T910" i="3"/>
  <c r="V910" i="3" s="1"/>
  <c r="W910" i="3"/>
  <c r="S910" i="3"/>
  <c r="U910" i="3" s="1"/>
  <c r="Q910" i="3"/>
  <c r="R910" i="3"/>
  <c r="R387" i="3"/>
  <c r="Q387" i="3"/>
  <c r="W387" i="3"/>
  <c r="S387" i="3"/>
  <c r="U387" i="3" s="1"/>
  <c r="T387" i="3"/>
  <c r="V387" i="3" s="1"/>
  <c r="R785" i="3"/>
  <c r="T785" i="3"/>
  <c r="V785" i="3" s="1"/>
  <c r="W785" i="3"/>
  <c r="S785" i="3"/>
  <c r="U785" i="3" s="1"/>
  <c r="Q785" i="3"/>
  <c r="W90" i="3"/>
  <c r="R90" i="3"/>
  <c r="S90" i="3"/>
  <c r="U90" i="3" s="1"/>
  <c r="Q90" i="3"/>
  <c r="T90" i="3"/>
  <c r="V90" i="3" s="1"/>
  <c r="W184" i="3"/>
  <c r="R184" i="3"/>
  <c r="S184" i="3"/>
  <c r="U184" i="3" s="1"/>
  <c r="Q184" i="3"/>
  <c r="T184" i="3"/>
  <c r="V184" i="3" s="1"/>
  <c r="T135" i="3"/>
  <c r="V135" i="3" s="1"/>
  <c r="R135" i="3"/>
  <c r="W135" i="3"/>
  <c r="Q135" i="3"/>
  <c r="S135" i="3"/>
  <c r="U135" i="3" s="1"/>
  <c r="Q330" i="3"/>
  <c r="R330" i="3"/>
  <c r="W330" i="3"/>
  <c r="T330" i="3"/>
  <c r="V330" i="3" s="1"/>
  <c r="S330" i="3"/>
  <c r="U330" i="3" s="1"/>
  <c r="T603" i="3"/>
  <c r="V603" i="3" s="1"/>
  <c r="Q603" i="3"/>
  <c r="W603" i="3"/>
  <c r="S603" i="3"/>
  <c r="U603" i="3" s="1"/>
  <c r="R603" i="3"/>
  <c r="T324" i="3"/>
  <c r="V324" i="3" s="1"/>
  <c r="W324" i="3"/>
  <c r="S324" i="3"/>
  <c r="U324" i="3" s="1"/>
  <c r="Q324" i="3"/>
  <c r="R324" i="3"/>
  <c r="R235" i="3"/>
  <c r="T235" i="3"/>
  <c r="V235" i="3" s="1"/>
  <c r="W235" i="3"/>
  <c r="Q235" i="3"/>
  <c r="S235" i="3"/>
  <c r="U235" i="3" s="1"/>
  <c r="T921" i="3"/>
  <c r="V921" i="3" s="1"/>
  <c r="W921" i="3"/>
  <c r="S921" i="3"/>
  <c r="U921" i="3" s="1"/>
  <c r="R921" i="3"/>
  <c r="Q921" i="3"/>
  <c r="Q614" i="3"/>
  <c r="S614" i="3"/>
  <c r="U614" i="3" s="1"/>
  <c r="T614" i="3"/>
  <c r="V614" i="3" s="1"/>
  <c r="W614" i="3"/>
  <c r="R614" i="3"/>
  <c r="Q643" i="3"/>
  <c r="R643" i="3"/>
  <c r="S643" i="3"/>
  <c r="U643" i="3" s="1"/>
  <c r="W643" i="3"/>
  <c r="T643" i="3"/>
  <c r="V643" i="3" s="1"/>
  <c r="Q83" i="3"/>
  <c r="T83" i="3"/>
  <c r="V83" i="3" s="1"/>
  <c r="S83" i="3"/>
  <c r="U83" i="3" s="1"/>
  <c r="R83" i="3"/>
  <c r="W83" i="3"/>
  <c r="T900" i="3"/>
  <c r="V900" i="3" s="1"/>
  <c r="W900" i="3"/>
  <c r="S900" i="3"/>
  <c r="U900" i="3" s="1"/>
  <c r="Q900" i="3"/>
  <c r="R900" i="3"/>
  <c r="S319" i="3"/>
  <c r="U319" i="3" s="1"/>
  <c r="W319" i="3"/>
  <c r="T319" i="3"/>
  <c r="V319" i="3" s="1"/>
  <c r="Q319" i="3"/>
  <c r="R319" i="3"/>
  <c r="T433" i="3"/>
  <c r="V433" i="3" s="1"/>
  <c r="S433" i="3"/>
  <c r="U433" i="3" s="1"/>
  <c r="Q433" i="3"/>
  <c r="W433" i="3"/>
  <c r="R433" i="3"/>
  <c r="T705" i="3"/>
  <c r="V705" i="3" s="1"/>
  <c r="W705" i="3"/>
  <c r="R705" i="3"/>
  <c r="S705" i="3"/>
  <c r="U705" i="3" s="1"/>
  <c r="Q705" i="3"/>
  <c r="W424" i="3"/>
  <c r="R424" i="3"/>
  <c r="Q424" i="3"/>
  <c r="T424" i="3"/>
  <c r="V424" i="3" s="1"/>
  <c r="S424" i="3"/>
  <c r="U424" i="3" s="1"/>
  <c r="S823" i="3"/>
  <c r="U823" i="3" s="1"/>
  <c r="T823" i="3"/>
  <c r="V823" i="3" s="1"/>
  <c r="R823" i="3"/>
  <c r="W823" i="3"/>
  <c r="Q823" i="3"/>
  <c r="T138" i="3"/>
  <c r="V138" i="3" s="1"/>
  <c r="W138" i="3"/>
  <c r="S138" i="3"/>
  <c r="U138" i="3" s="1"/>
  <c r="R138" i="3"/>
  <c r="Q138" i="3"/>
  <c r="T978" i="3"/>
  <c r="V978" i="3" s="1"/>
  <c r="Q978" i="3"/>
  <c r="R978" i="3"/>
  <c r="S978" i="3"/>
  <c r="U978" i="3" s="1"/>
  <c r="W978" i="3"/>
  <c r="R853" i="3"/>
  <c r="T853" i="3"/>
  <c r="V853" i="3" s="1"/>
  <c r="W853" i="3"/>
  <c r="S853" i="3"/>
  <c r="U853" i="3" s="1"/>
  <c r="Q853" i="3"/>
  <c r="R516" i="3"/>
  <c r="W516" i="3"/>
  <c r="S516" i="3"/>
  <c r="U516" i="3" s="1"/>
  <c r="Q516" i="3"/>
  <c r="T516" i="3"/>
  <c r="V516" i="3" s="1"/>
  <c r="T887" i="3"/>
  <c r="V887" i="3" s="1"/>
  <c r="W887" i="3"/>
  <c r="R887" i="3"/>
  <c r="S887" i="3"/>
  <c r="U887" i="3" s="1"/>
  <c r="Q887" i="3"/>
  <c r="W263" i="3"/>
  <c r="S263" i="3"/>
  <c r="U263" i="3" s="1"/>
  <c r="R263" i="3"/>
  <c r="Q263" i="3"/>
  <c r="T263" i="3"/>
  <c r="V263" i="3" s="1"/>
  <c r="Q601" i="3"/>
  <c r="T601" i="3"/>
  <c r="V601" i="3" s="1"/>
  <c r="W601" i="3"/>
  <c r="S601" i="3"/>
  <c r="U601" i="3" s="1"/>
  <c r="R601" i="3"/>
  <c r="S826" i="3"/>
  <c r="U826" i="3" s="1"/>
  <c r="W826" i="3"/>
  <c r="T826" i="3"/>
  <c r="V826" i="3" s="1"/>
  <c r="Q826" i="3"/>
  <c r="R826" i="3"/>
  <c r="R338" i="3"/>
  <c r="Q338" i="3"/>
  <c r="T338" i="3"/>
  <c r="V338" i="3" s="1"/>
  <c r="S338" i="3"/>
  <c r="U338" i="3" s="1"/>
  <c r="W338" i="3"/>
  <c r="W477" i="3"/>
  <c r="T477" i="3"/>
  <c r="V477" i="3" s="1"/>
  <c r="R477" i="3"/>
  <c r="Q477" i="3"/>
  <c r="S477" i="3"/>
  <c r="U477" i="3" s="1"/>
  <c r="S718" i="3"/>
  <c r="U718" i="3" s="1"/>
  <c r="T718" i="3"/>
  <c r="V718" i="3" s="1"/>
  <c r="R718" i="3"/>
  <c r="W718" i="3"/>
  <c r="Q718" i="3"/>
  <c r="T700" i="3"/>
  <c r="V700" i="3" s="1"/>
  <c r="W700" i="3"/>
  <c r="R700" i="3"/>
  <c r="Q700" i="3"/>
  <c r="S700" i="3"/>
  <c r="U700" i="3" s="1"/>
  <c r="R992" i="3"/>
  <c r="Q992" i="3"/>
  <c r="T992" i="3"/>
  <c r="V992" i="3" s="1"/>
  <c r="S992" i="3"/>
  <c r="U992" i="3" s="1"/>
  <c r="W992" i="3"/>
  <c r="T506" i="3"/>
  <c r="V506" i="3" s="1"/>
  <c r="W506" i="3"/>
  <c r="R506" i="3"/>
  <c r="S506" i="3"/>
  <c r="U506" i="3" s="1"/>
  <c r="Q506" i="3"/>
  <c r="R845" i="3"/>
  <c r="W845" i="3"/>
  <c r="T845" i="3"/>
  <c r="V845" i="3" s="1"/>
  <c r="Q845" i="3"/>
  <c r="S845" i="3"/>
  <c r="U845" i="3" s="1"/>
  <c r="W422" i="3"/>
  <c r="Q422" i="3"/>
  <c r="R422" i="3"/>
  <c r="S422" i="3"/>
  <c r="U422" i="3" s="1"/>
  <c r="T422" i="3"/>
  <c r="V422" i="3" s="1"/>
  <c r="Q907" i="3"/>
  <c r="S907" i="3"/>
  <c r="U907" i="3" s="1"/>
  <c r="T907" i="3"/>
  <c r="V907" i="3" s="1"/>
  <c r="R907" i="3"/>
  <c r="W907" i="3"/>
  <c r="T941" i="3"/>
  <c r="V941" i="3" s="1"/>
  <c r="W941" i="3"/>
  <c r="R941" i="3"/>
  <c r="S941" i="3"/>
  <c r="U941" i="3" s="1"/>
  <c r="Q941" i="3"/>
  <c r="W648" i="3"/>
  <c r="S648" i="3"/>
  <c r="U648" i="3" s="1"/>
  <c r="R648" i="3"/>
  <c r="Q648" i="3"/>
  <c r="T648" i="3"/>
  <c r="V648" i="3" s="1"/>
  <c r="T133" i="3"/>
  <c r="V133" i="3" s="1"/>
  <c r="Q133" i="3"/>
  <c r="S133" i="3"/>
  <c r="U133" i="3" s="1"/>
  <c r="R133" i="3"/>
  <c r="W133" i="3"/>
  <c r="T886" i="3"/>
  <c r="V886" i="3" s="1"/>
  <c r="W886" i="3"/>
  <c r="S886" i="3"/>
  <c r="U886" i="3" s="1"/>
  <c r="R886" i="3"/>
  <c r="Q886" i="3"/>
  <c r="R746" i="3"/>
  <c r="Q746" i="3"/>
  <c r="T746" i="3"/>
  <c r="V746" i="3" s="1"/>
  <c r="W746" i="3"/>
  <c r="S746" i="3"/>
  <c r="U746" i="3" s="1"/>
  <c r="W25" i="3"/>
  <c r="S25" i="3"/>
  <c r="U25" i="3" s="1"/>
  <c r="R25" i="3"/>
  <c r="T25" i="3"/>
  <c r="V25" i="3" s="1"/>
  <c r="Q25" i="3"/>
  <c r="S938" i="3"/>
  <c r="U938" i="3" s="1"/>
  <c r="W938" i="3"/>
  <c r="R938" i="3"/>
  <c r="T938" i="3"/>
  <c r="V938" i="3" s="1"/>
  <c r="Q938" i="3"/>
  <c r="S348" i="3"/>
  <c r="U348" i="3" s="1"/>
  <c r="W348" i="3"/>
  <c r="Q348" i="3"/>
  <c r="T348" i="3"/>
  <c r="V348" i="3" s="1"/>
  <c r="R348" i="3"/>
  <c r="S727" i="3"/>
  <c r="U727" i="3" s="1"/>
  <c r="Q727" i="3"/>
  <c r="T727" i="3"/>
  <c r="V727" i="3" s="1"/>
  <c r="W727" i="3"/>
  <c r="R727" i="3"/>
  <c r="T640" i="3"/>
  <c r="V640" i="3" s="1"/>
  <c r="W640" i="3"/>
  <c r="Q640" i="3"/>
  <c r="R640" i="3"/>
  <c r="S640" i="3"/>
  <c r="U640" i="3" s="1"/>
  <c r="W838" i="3"/>
  <c r="T838" i="3"/>
  <c r="V838" i="3" s="1"/>
  <c r="Q838" i="3"/>
  <c r="R838" i="3"/>
  <c r="S838" i="3"/>
  <c r="U838" i="3" s="1"/>
  <c r="W885" i="3"/>
  <c r="S885" i="3"/>
  <c r="U885" i="3" s="1"/>
  <c r="R885" i="3"/>
  <c r="Q885" i="3"/>
  <c r="T885" i="3"/>
  <c r="V885" i="3" s="1"/>
  <c r="Q400" i="3"/>
  <c r="W400" i="3"/>
  <c r="T400" i="3"/>
  <c r="V400" i="3" s="1"/>
  <c r="S400" i="3"/>
  <c r="U400" i="3" s="1"/>
  <c r="R400" i="3"/>
  <c r="T296" i="3"/>
  <c r="V296" i="3" s="1"/>
  <c r="S296" i="3"/>
  <c r="U296" i="3" s="1"/>
  <c r="W296" i="3"/>
  <c r="Q296" i="3"/>
  <c r="R296" i="3"/>
  <c r="W480" i="3"/>
  <c r="S480" i="3"/>
  <c r="U480" i="3" s="1"/>
  <c r="R480" i="3"/>
  <c r="Q480" i="3"/>
  <c r="T480" i="3"/>
  <c r="V480" i="3" s="1"/>
  <c r="R680" i="3"/>
  <c r="S680" i="3"/>
  <c r="U680" i="3" s="1"/>
  <c r="Q680" i="3"/>
  <c r="T680" i="3"/>
  <c r="V680" i="3" s="1"/>
  <c r="W680" i="3"/>
  <c r="S164" i="3"/>
  <c r="U164" i="3" s="1"/>
  <c r="Q164" i="3"/>
  <c r="W164" i="3"/>
  <c r="R164" i="3"/>
  <c r="T164" i="3"/>
  <c r="V164" i="3" s="1"/>
  <c r="T955" i="3"/>
  <c r="V955" i="3" s="1"/>
  <c r="R955" i="3"/>
  <c r="Q955" i="3"/>
  <c r="S955" i="3"/>
  <c r="U955" i="3" s="1"/>
  <c r="W955" i="3"/>
  <c r="S563" i="3"/>
  <c r="U563" i="3" s="1"/>
  <c r="Q563" i="3"/>
  <c r="T563" i="3"/>
  <c r="V563" i="3" s="1"/>
  <c r="R563" i="3"/>
  <c r="W563" i="3"/>
  <c r="T373" i="3"/>
  <c r="V373" i="3" s="1"/>
  <c r="W373" i="3"/>
  <c r="S373" i="3"/>
  <c r="U373" i="3" s="1"/>
  <c r="R373" i="3"/>
  <c r="Q373" i="3"/>
  <c r="T666" i="3"/>
  <c r="V666" i="3" s="1"/>
  <c r="R666" i="3"/>
  <c r="S666" i="3"/>
  <c r="U666" i="3" s="1"/>
  <c r="Q666" i="3"/>
  <c r="W666" i="3"/>
  <c r="T251" i="3"/>
  <c r="V251" i="3" s="1"/>
  <c r="W251" i="3"/>
  <c r="S251" i="3"/>
  <c r="U251" i="3" s="1"/>
  <c r="Q251" i="3"/>
  <c r="R251" i="3"/>
  <c r="R247" i="3"/>
  <c r="T247" i="3"/>
  <c r="V247" i="3" s="1"/>
  <c r="W247" i="3"/>
  <c r="S247" i="3"/>
  <c r="U247" i="3" s="1"/>
  <c r="Q247" i="3"/>
  <c r="T485" i="3"/>
  <c r="V485" i="3" s="1"/>
  <c r="R485" i="3"/>
  <c r="S485" i="3"/>
  <c r="U485" i="3" s="1"/>
  <c r="Q485" i="3"/>
  <c r="W485" i="3"/>
  <c r="S155" i="3"/>
  <c r="U155" i="3" s="1"/>
  <c r="T155" i="3"/>
  <c r="V155" i="3" s="1"/>
  <c r="W155" i="3"/>
  <c r="R155" i="3"/>
  <c r="Q155" i="3"/>
  <c r="T195" i="3"/>
  <c r="V195" i="3" s="1"/>
  <c r="W195" i="3"/>
  <c r="R195" i="3"/>
  <c r="Q195" i="3"/>
  <c r="S195" i="3"/>
  <c r="U195" i="3" s="1"/>
  <c r="R150" i="3"/>
  <c r="S150" i="3"/>
  <c r="U150" i="3" s="1"/>
  <c r="Q150" i="3"/>
  <c r="T150" i="3"/>
  <c r="V150" i="3" s="1"/>
  <c r="W150" i="3"/>
  <c r="Q701" i="3"/>
  <c r="R701" i="3"/>
  <c r="T701" i="3"/>
  <c r="V701" i="3" s="1"/>
  <c r="S701" i="3"/>
  <c r="U701" i="3" s="1"/>
  <c r="W701" i="3"/>
  <c r="W682" i="3"/>
  <c r="S682" i="3"/>
  <c r="U682" i="3" s="1"/>
  <c r="Q682" i="3"/>
  <c r="T682" i="3"/>
  <c r="V682" i="3" s="1"/>
  <c r="R682" i="3"/>
  <c r="T367" i="3"/>
  <c r="V367" i="3" s="1"/>
  <c r="R367" i="3"/>
  <c r="Q367" i="3"/>
  <c r="W367" i="3"/>
  <c r="S367" i="3"/>
  <c r="U367" i="3" s="1"/>
  <c r="T855" i="3"/>
  <c r="V855" i="3" s="1"/>
  <c r="R855" i="3"/>
  <c r="W855" i="3"/>
  <c r="S855" i="3"/>
  <c r="U855" i="3" s="1"/>
  <c r="Q855" i="3"/>
  <c r="T867" i="3"/>
  <c r="V867" i="3" s="1"/>
  <c r="W867" i="3"/>
  <c r="S867" i="3"/>
  <c r="U867" i="3" s="1"/>
  <c r="R867" i="3"/>
  <c r="Q867" i="3"/>
  <c r="T280" i="3"/>
  <c r="V280" i="3" s="1"/>
  <c r="S280" i="3"/>
  <c r="U280" i="3" s="1"/>
  <c r="W280" i="3"/>
  <c r="R280" i="3"/>
  <c r="Q280" i="3"/>
  <c r="T66" i="3"/>
  <c r="V66" i="3" s="1"/>
  <c r="R66" i="3"/>
  <c r="W66" i="3"/>
  <c r="S66" i="3"/>
  <c r="U66" i="3" s="1"/>
  <c r="Q66" i="3"/>
  <c r="Q679" i="3"/>
  <c r="R679" i="3"/>
  <c r="W679" i="3"/>
  <c r="S679" i="3"/>
  <c r="U679" i="3" s="1"/>
  <c r="T679" i="3"/>
  <c r="V679" i="3" s="1"/>
  <c r="S739" i="3"/>
  <c r="U739" i="3" s="1"/>
  <c r="W739" i="3"/>
  <c r="R739" i="3"/>
  <c r="T739" i="3"/>
  <c r="V739" i="3" s="1"/>
  <c r="Q739" i="3"/>
  <c r="Q966" i="3"/>
  <c r="W966" i="3"/>
  <c r="S966" i="3"/>
  <c r="U966" i="3" s="1"/>
  <c r="R966" i="3"/>
  <c r="T966" i="3"/>
  <c r="V966" i="3" s="1"/>
  <c r="T970" i="3"/>
  <c r="V970" i="3" s="1"/>
  <c r="W970" i="3"/>
  <c r="R970" i="3"/>
  <c r="Q970" i="3"/>
  <c r="S970" i="3"/>
  <c r="U970" i="3" s="1"/>
  <c r="R383" i="3"/>
  <c r="T383" i="3"/>
  <c r="V383" i="3" s="1"/>
  <c r="W383" i="3"/>
  <c r="S383" i="3"/>
  <c r="U383" i="3" s="1"/>
  <c r="Q383" i="3"/>
  <c r="T216" i="3"/>
  <c r="V216" i="3" s="1"/>
  <c r="Q216" i="3"/>
  <c r="R216" i="3"/>
  <c r="W216" i="3"/>
  <c r="S216" i="3"/>
  <c r="U216" i="3" s="1"/>
  <c r="S406" i="3"/>
  <c r="U406" i="3" s="1"/>
  <c r="Q406" i="3"/>
  <c r="R406" i="3"/>
  <c r="T406" i="3"/>
  <c r="V406" i="3" s="1"/>
  <c r="W406" i="3"/>
  <c r="W911" i="3"/>
  <c r="R911" i="3"/>
  <c r="S911" i="3"/>
  <c r="U911" i="3" s="1"/>
  <c r="Q911" i="3"/>
  <c r="T911" i="3"/>
  <c r="V911" i="3" s="1"/>
  <c r="T626" i="3"/>
  <c r="V626" i="3" s="1"/>
  <c r="W626" i="3"/>
  <c r="S626" i="3"/>
  <c r="U626" i="3" s="1"/>
  <c r="R626" i="3"/>
  <c r="Q626" i="3"/>
  <c r="R121" i="3"/>
  <c r="Q121" i="3"/>
  <c r="W121" i="3"/>
  <c r="S121" i="3"/>
  <c r="U121" i="3" s="1"/>
  <c r="T121" i="3"/>
  <c r="V121" i="3" s="1"/>
  <c r="T455" i="3"/>
  <c r="V455" i="3" s="1"/>
  <c r="R455" i="3"/>
  <c r="Q455" i="3"/>
  <c r="S455" i="3"/>
  <c r="U455" i="3" s="1"/>
  <c r="W455" i="3"/>
  <c r="T229" i="3"/>
  <c r="V229" i="3" s="1"/>
  <c r="W229" i="3"/>
  <c r="S229" i="3"/>
  <c r="U229" i="3" s="1"/>
  <c r="Q229" i="3"/>
  <c r="R229" i="3"/>
  <c r="W912" i="3"/>
  <c r="S912" i="3"/>
  <c r="U912" i="3" s="1"/>
  <c r="R912" i="3"/>
  <c r="Q912" i="3"/>
  <c r="T912" i="3"/>
  <c r="V912" i="3" s="1"/>
  <c r="T850" i="3"/>
  <c r="V850" i="3" s="1"/>
  <c r="S850" i="3"/>
  <c r="U850" i="3" s="1"/>
  <c r="R850" i="3"/>
  <c r="Q850" i="3"/>
  <c r="W850" i="3"/>
  <c r="T188" i="3"/>
  <c r="V188" i="3" s="1"/>
  <c r="Q188" i="3"/>
  <c r="S188" i="3"/>
  <c r="U188" i="3" s="1"/>
  <c r="R188" i="3"/>
  <c r="W188" i="3"/>
  <c r="A65" i="5" l="1"/>
  <c r="B52" i="5"/>
  <c r="B51" i="5"/>
  <c r="M52" i="3" s="1"/>
  <c r="B54" i="3"/>
  <c r="E38" i="5"/>
  <c r="F38" i="5" s="1"/>
  <c r="E37" i="5"/>
  <c r="F37" i="5" s="1"/>
  <c r="AB69" i="3"/>
  <c r="AB139" i="3"/>
  <c r="AB65" i="3"/>
  <c r="AB75" i="3"/>
  <c r="AB70" i="3"/>
  <c r="AB150" i="3"/>
  <c r="AB57" i="3"/>
  <c r="AB147" i="3"/>
  <c r="AB157" i="3"/>
  <c r="AB138" i="3"/>
  <c r="AB148" i="3"/>
  <c r="AI31" i="3"/>
  <c r="AM31" i="3"/>
  <c r="AN31" i="3" s="1"/>
  <c r="A32" i="3"/>
  <c r="O32" i="3" s="1"/>
  <c r="E29" i="5"/>
  <c r="F29" i="5" s="1"/>
  <c r="E19" i="5"/>
  <c r="F19" i="5" s="1"/>
  <c r="E20" i="5"/>
  <c r="F20" i="5" s="1"/>
  <c r="E28" i="5"/>
  <c r="F28" i="5" s="1"/>
  <c r="E21" i="5"/>
  <c r="F21" i="5" s="1"/>
  <c r="A66" i="5" l="1"/>
  <c r="B54" i="5"/>
  <c r="B55" i="3"/>
  <c r="B53" i="5"/>
  <c r="M53" i="3" s="1"/>
  <c r="A33" i="3"/>
  <c r="O33" i="3" s="1"/>
  <c r="AI32" i="3"/>
  <c r="AM32" i="3"/>
  <c r="AN32" i="3" s="1"/>
  <c r="P31" i="3"/>
  <c r="R31" i="3"/>
  <c r="S31" i="3"/>
  <c r="U31" i="3" s="1"/>
  <c r="Q31" i="3"/>
  <c r="W31" i="3"/>
  <c r="T31" i="3"/>
  <c r="V31" i="3" s="1"/>
  <c r="A67" i="5" l="1"/>
  <c r="B55" i="5"/>
  <c r="M54" i="3" s="1"/>
  <c r="B56" i="3"/>
  <c r="M43" i="3"/>
  <c r="M48" i="3"/>
  <c r="M47" i="3"/>
  <c r="M31" i="3"/>
  <c r="M42" i="3"/>
  <c r="M29" i="3"/>
  <c r="M30" i="3"/>
  <c r="X21" i="3" s="1"/>
  <c r="AB191" i="3" s="1"/>
  <c r="M24" i="3"/>
  <c r="M25" i="3"/>
  <c r="M23" i="3"/>
  <c r="A34" i="3"/>
  <c r="AI34" i="3" s="1"/>
  <c r="P32" i="3"/>
  <c r="W32" i="3"/>
  <c r="T32" i="3"/>
  <c r="V32" i="3" s="1"/>
  <c r="R32" i="3"/>
  <c r="S32" i="3"/>
  <c r="U32" i="3" s="1"/>
  <c r="Q32" i="3"/>
  <c r="AI33" i="3"/>
  <c r="AM33" i="3"/>
  <c r="AN33" i="3" s="1"/>
  <c r="F67" i="5" l="1"/>
  <c r="A68" i="5"/>
  <c r="A35" i="3"/>
  <c r="O35" i="3" s="1"/>
  <c r="X20" i="3"/>
  <c r="AB181" i="3" s="1"/>
  <c r="B57" i="3"/>
  <c r="B58" i="3" s="1"/>
  <c r="B56" i="5"/>
  <c r="M55" i="3" s="1"/>
  <c r="X22" i="3"/>
  <c r="AB201" i="3" s="1"/>
  <c r="O34" i="3"/>
  <c r="X34" i="3" s="1"/>
  <c r="X33" i="3"/>
  <c r="X12" i="3"/>
  <c r="AB101" i="3" s="1"/>
  <c r="AM34" i="3"/>
  <c r="AN34" i="3" s="1"/>
  <c r="X31" i="3"/>
  <c r="X32" i="3"/>
  <c r="X24" i="3"/>
  <c r="X23" i="3"/>
  <c r="AB211" i="3" s="1"/>
  <c r="X13" i="3"/>
  <c r="AB111" i="3" s="1"/>
  <c r="P33" i="3"/>
  <c r="E39" i="5" s="1"/>
  <c r="F39" i="5" s="1"/>
  <c r="R33" i="3"/>
  <c r="Q33" i="3"/>
  <c r="T33" i="3"/>
  <c r="V33" i="3" s="1"/>
  <c r="W33" i="3"/>
  <c r="S33" i="3"/>
  <c r="U33" i="3" s="1"/>
  <c r="A36" i="3"/>
  <c r="AM35" i="3"/>
  <c r="AN35" i="3" s="1"/>
  <c r="AI35" i="3"/>
  <c r="B59" i="3" l="1"/>
  <c r="B60" i="3" s="1"/>
  <c r="F68" i="5"/>
  <c r="A69" i="5"/>
  <c r="B58" i="5"/>
  <c r="B57" i="5"/>
  <c r="M21" i="3"/>
  <c r="M22" i="3"/>
  <c r="M20" i="3"/>
  <c r="X11" i="3" s="1"/>
  <c r="AB91" i="3" s="1"/>
  <c r="M19" i="3"/>
  <c r="X10" i="3" s="1"/>
  <c r="AB81" i="3" s="1"/>
  <c r="T34" i="3"/>
  <c r="V34" i="3" s="1"/>
  <c r="W34" i="3"/>
  <c r="Q34" i="3"/>
  <c r="S34" i="3"/>
  <c r="U34" i="3" s="1"/>
  <c r="R34" i="3"/>
  <c r="P34" i="3"/>
  <c r="E40" i="5" s="1"/>
  <c r="F40" i="5" s="1"/>
  <c r="O36" i="3"/>
  <c r="AM36" i="3"/>
  <c r="AN36" i="3" s="1"/>
  <c r="AI36" i="3"/>
  <c r="A37" i="3"/>
  <c r="O37" i="3" s="1"/>
  <c r="P35" i="3"/>
  <c r="W35" i="3"/>
  <c r="T35" i="3"/>
  <c r="V35" i="3" s="1"/>
  <c r="R35" i="3"/>
  <c r="Q35" i="3"/>
  <c r="S35" i="3"/>
  <c r="U35" i="3" s="1"/>
  <c r="B64" i="5" l="1"/>
  <c r="B65" i="5"/>
  <c r="B59" i="5"/>
  <c r="O1001" i="3"/>
  <c r="T1001" i="3" s="1"/>
  <c r="V1001" i="3" s="1"/>
  <c r="B60" i="5"/>
  <c r="F69" i="5"/>
  <c r="A70" i="5"/>
  <c r="X36" i="3"/>
  <c r="X37" i="3"/>
  <c r="X18" i="3"/>
  <c r="AB161" i="3" s="1"/>
  <c r="X17" i="3"/>
  <c r="AB151" i="3" s="1"/>
  <c r="X28" i="3"/>
  <c r="E41" i="5"/>
  <c r="F41" i="5" s="1"/>
  <c r="A38" i="3"/>
  <c r="O38" i="3" s="1"/>
  <c r="AM37" i="3"/>
  <c r="AN37" i="3" s="1"/>
  <c r="AI37" i="3"/>
  <c r="T36" i="3"/>
  <c r="V36" i="3" s="1"/>
  <c r="S36" i="3"/>
  <c r="U36" i="3" s="1"/>
  <c r="Q36" i="3"/>
  <c r="P36" i="3"/>
  <c r="W36" i="3"/>
  <c r="R36" i="3"/>
  <c r="M81" i="3" l="1"/>
  <c r="M82" i="3"/>
  <c r="M80" i="3"/>
  <c r="M79" i="3"/>
  <c r="M78" i="3"/>
  <c r="M76" i="3"/>
  <c r="M77" i="3"/>
  <c r="M75" i="3"/>
  <c r="M73" i="3"/>
  <c r="M74" i="3"/>
  <c r="M72" i="3"/>
  <c r="M70" i="3"/>
  <c r="M71" i="3"/>
  <c r="M69" i="3"/>
  <c r="M67" i="3"/>
  <c r="M68" i="3"/>
  <c r="M65" i="3"/>
  <c r="M66" i="3"/>
  <c r="M63" i="3"/>
  <c r="M64" i="3"/>
  <c r="M62" i="3"/>
  <c r="M61" i="3"/>
  <c r="M7" i="3"/>
  <c r="X4" i="3" s="1"/>
  <c r="AB21" i="3" s="1"/>
  <c r="M59" i="3"/>
  <c r="M10" i="3"/>
  <c r="M38" i="3"/>
  <c r="M41" i="3"/>
  <c r="M57" i="3"/>
  <c r="M50" i="3"/>
  <c r="P1001" i="3"/>
  <c r="M49" i="3"/>
  <c r="X35" i="3" s="1"/>
  <c r="M15" i="3"/>
  <c r="X7" i="3" s="1"/>
  <c r="AB51" i="3" s="1"/>
  <c r="M12" i="3"/>
  <c r="X6" i="3" s="1"/>
  <c r="AB41" i="3" s="1"/>
  <c r="S1001" i="3"/>
  <c r="U1001" i="3" s="1"/>
  <c r="X1001" i="3"/>
  <c r="M16" i="3"/>
  <c r="M28" i="3"/>
  <c r="M27" i="3"/>
  <c r="X15" i="3" s="1"/>
  <c r="AB131" i="3" s="1"/>
  <c r="W1001" i="3"/>
  <c r="R1001" i="3"/>
  <c r="M37" i="3"/>
  <c r="X25" i="3" s="1"/>
  <c r="M40" i="3"/>
  <c r="M56" i="3"/>
  <c r="M9" i="3"/>
  <c r="M18" i="3"/>
  <c r="X9" i="3" s="1"/>
  <c r="AB71" i="3" s="1"/>
  <c r="M8" i="3"/>
  <c r="M39" i="3"/>
  <c r="M58" i="3"/>
  <c r="M60" i="3"/>
  <c r="Q1001" i="3"/>
  <c r="AB156" i="3" s="1"/>
  <c r="M14" i="3"/>
  <c r="M26" i="3"/>
  <c r="X14" i="3" s="1"/>
  <c r="AB121" i="3" s="1"/>
  <c r="M13" i="3"/>
  <c r="E66" i="5"/>
  <c r="F66" i="5" s="1"/>
  <c r="E63" i="5"/>
  <c r="F63" i="5" s="1"/>
  <c r="E22" i="5"/>
  <c r="F22" i="5" s="1"/>
  <c r="F70" i="5"/>
  <c r="A71" i="5"/>
  <c r="E62" i="5"/>
  <c r="F62" i="5" s="1"/>
  <c r="E61" i="5"/>
  <c r="F61" i="5" s="1"/>
  <c r="T38" i="3"/>
  <c r="V38" i="3" s="1"/>
  <c r="X38" i="3"/>
  <c r="R38" i="3"/>
  <c r="W38" i="3"/>
  <c r="P38" i="3"/>
  <c r="AI38" i="3"/>
  <c r="A39" i="3"/>
  <c r="O39" i="3" s="1"/>
  <c r="Q38" i="3"/>
  <c r="S38" i="3"/>
  <c r="U38" i="3" s="1"/>
  <c r="AM38" i="3"/>
  <c r="AN38" i="3" s="1"/>
  <c r="T37" i="3"/>
  <c r="V37" i="3" s="1"/>
  <c r="R37" i="3"/>
  <c r="P37" i="3"/>
  <c r="Q37" i="3"/>
  <c r="W37" i="3"/>
  <c r="S37" i="3"/>
  <c r="U37" i="3" s="1"/>
  <c r="X29" i="3" l="1"/>
  <c r="X26" i="3"/>
  <c r="X30" i="3"/>
  <c r="X27" i="3"/>
  <c r="X19" i="3"/>
  <c r="AB171" i="3" s="1"/>
  <c r="X16" i="3"/>
  <c r="AB141" i="3" s="1"/>
  <c r="F71" i="5"/>
  <c r="A72" i="5"/>
  <c r="F72" i="5" s="1"/>
  <c r="AM39" i="3"/>
  <c r="AN39" i="3" s="1"/>
  <c r="A40" i="3"/>
  <c r="O40" i="3" s="1"/>
  <c r="X40" i="3" s="1"/>
  <c r="AI39" i="3"/>
  <c r="S39" i="3"/>
  <c r="U39" i="3" s="1"/>
  <c r="X39" i="3"/>
  <c r="W39" i="3"/>
  <c r="P39" i="3"/>
  <c r="Q39" i="3"/>
  <c r="R39" i="3"/>
  <c r="T39" i="3"/>
  <c r="V39" i="3" s="1"/>
  <c r="AM40" i="3" l="1"/>
  <c r="AN40" i="3" s="1"/>
  <c r="A41" i="3"/>
  <c r="AM41" i="3" s="1"/>
  <c r="AN41" i="3" s="1"/>
  <c r="AI40" i="3"/>
  <c r="W40" i="3"/>
  <c r="R40" i="3"/>
  <c r="Q40" i="3"/>
  <c r="S40" i="3"/>
  <c r="U40" i="3" s="1"/>
  <c r="T40" i="3"/>
  <c r="V40" i="3" s="1"/>
  <c r="P40" i="3"/>
  <c r="AB153" i="3"/>
  <c r="AB107" i="3"/>
  <c r="AB145" i="3"/>
  <c r="AB190" i="3"/>
  <c r="AB195" i="3"/>
  <c r="AB123" i="3"/>
  <c r="AB162" i="3"/>
  <c r="AB219" i="3"/>
  <c r="AB154" i="3"/>
  <c r="AB209" i="3"/>
  <c r="AB149" i="3"/>
  <c r="AB197" i="3"/>
  <c r="AB183" i="3"/>
  <c r="AB213" i="3"/>
  <c r="AB155" i="3"/>
  <c r="AB175" i="3"/>
  <c r="AB178" i="3"/>
  <c r="AB222" i="3"/>
  <c r="AB143" i="3"/>
  <c r="AB203" i="3"/>
  <c r="AB160" i="3"/>
  <c r="AB172" i="3"/>
  <c r="AB216" i="3"/>
  <c r="AB192" i="3"/>
  <c r="AB187" i="3"/>
  <c r="AB210" i="3"/>
  <c r="AB217" i="3"/>
  <c r="AB168" i="3"/>
  <c r="AB180" i="3"/>
  <c r="AB158" i="3"/>
  <c r="AB188" i="3"/>
  <c r="AB207" i="3"/>
  <c r="AB205" i="3"/>
  <c r="AB214" i="3"/>
  <c r="AB196" i="3"/>
  <c r="AB186" i="3"/>
  <c r="AB177" i="3"/>
  <c r="AB173" i="3"/>
  <c r="AB170" i="3"/>
  <c r="AB193" i="3"/>
  <c r="AB166" i="3"/>
  <c r="AB221" i="3"/>
  <c r="AB189" i="3"/>
  <c r="AB212" i="3"/>
  <c r="AB206" i="3"/>
  <c r="AB169" i="3"/>
  <c r="AB220" i="3"/>
  <c r="AB163" i="3"/>
  <c r="AB159" i="3"/>
  <c r="AB200" i="3"/>
  <c r="AB185" i="3"/>
  <c r="AB215" i="3"/>
  <c r="AB198" i="3"/>
  <c r="AB218" i="3"/>
  <c r="AB184" i="3"/>
  <c r="AB204" i="3"/>
  <c r="AB202" i="3"/>
  <c r="AB165" i="3"/>
  <c r="AB164" i="3"/>
  <c r="AB179" i="3"/>
  <c r="AB167" i="3"/>
  <c r="AB208" i="3"/>
  <c r="AB176" i="3"/>
  <c r="AB194" i="3"/>
  <c r="AB182" i="3"/>
  <c r="AB199" i="3"/>
  <c r="AB174" i="3"/>
  <c r="A42" i="3" l="1"/>
  <c r="AI42" i="3" s="1"/>
  <c r="O41" i="3"/>
  <c r="X41" i="3" s="1"/>
  <c r="AI41" i="3"/>
  <c r="E31" i="5"/>
  <c r="F31" i="5" s="1"/>
  <c r="E5" i="5"/>
  <c r="F5" i="5" s="1"/>
  <c r="E7" i="5"/>
  <c r="F7" i="5" s="1"/>
  <c r="E30" i="5"/>
  <c r="F30" i="5" s="1"/>
  <c r="E8" i="5"/>
  <c r="F8" i="5" s="1"/>
  <c r="E6" i="5"/>
  <c r="F6" i="5" s="1"/>
  <c r="O42" i="3" l="1"/>
  <c r="A43" i="3"/>
  <c r="A44" i="3" s="1"/>
  <c r="A45" i="3" s="1"/>
  <c r="AM42" i="3"/>
  <c r="AN42" i="3" s="1"/>
  <c r="T41" i="3"/>
  <c r="V41" i="3" s="1"/>
  <c r="R41" i="3"/>
  <c r="W41" i="3"/>
  <c r="S41" i="3"/>
  <c r="U41" i="3" s="1"/>
  <c r="P41" i="3"/>
  <c r="Q41" i="3"/>
  <c r="AI44" i="3"/>
  <c r="AM44" i="3"/>
  <c r="AN44" i="3" s="1"/>
  <c r="O44" i="3"/>
  <c r="AM43" i="3"/>
  <c r="AN43" i="3" s="1"/>
  <c r="AI43" i="3"/>
  <c r="X42" i="3"/>
  <c r="P42" i="3"/>
  <c r="T42" i="3"/>
  <c r="V42" i="3" s="1"/>
  <c r="S42" i="3"/>
  <c r="U42" i="3" s="1"/>
  <c r="R42" i="3"/>
  <c r="W42" i="3"/>
  <c r="Q42" i="3"/>
  <c r="AB263" i="3"/>
  <c r="AB328" i="3"/>
  <c r="AB255" i="3"/>
  <c r="AB241" i="3"/>
  <c r="AB321" i="3"/>
  <c r="AB323" i="3"/>
  <c r="AB282" i="3"/>
  <c r="AB316" i="3"/>
  <c r="AB242" i="3"/>
  <c r="AB313" i="3"/>
  <c r="AB327" i="3"/>
  <c r="AB298" i="3"/>
  <c r="AB223" i="3"/>
  <c r="AB224" i="3"/>
  <c r="AB302" i="3"/>
  <c r="AB247" i="3"/>
  <c r="AB284" i="3"/>
  <c r="AB251" i="3"/>
  <c r="AB309" i="3"/>
  <c r="AB234" i="3"/>
  <c r="AB250" i="3"/>
  <c r="AB227" i="3"/>
  <c r="AB320" i="3"/>
  <c r="AB283" i="3"/>
  <c r="AB286" i="3"/>
  <c r="AB268" i="3"/>
  <c r="AB332" i="3"/>
  <c r="AB310" i="3"/>
  <c r="AB237" i="3"/>
  <c r="AB293" i="3"/>
  <c r="AB266" i="3"/>
  <c r="AB290" i="3"/>
  <c r="AB311" i="3"/>
  <c r="AB289" i="3"/>
  <c r="AB249" i="3"/>
  <c r="AB315" i="3"/>
  <c r="AB231" i="3"/>
  <c r="AB324" i="3"/>
  <c r="AB330" i="3"/>
  <c r="AB274" i="3"/>
  <c r="AB230" i="3"/>
  <c r="AB287" i="3"/>
  <c r="AB253" i="3"/>
  <c r="AB329" i="3"/>
  <c r="AB267" i="3"/>
  <c r="AB280" i="3"/>
  <c r="AB291" i="3"/>
  <c r="AB296" i="3"/>
  <c r="AB276" i="3"/>
  <c r="AB288" i="3"/>
  <c r="AB232" i="3"/>
  <c r="AB259" i="3"/>
  <c r="AB257" i="3"/>
  <c r="AB318" i="3"/>
  <c r="AB325" i="3"/>
  <c r="AB281" i="3"/>
  <c r="AB312" i="3"/>
  <c r="AB271" i="3"/>
  <c r="AB260" i="3"/>
  <c r="AB229" i="3"/>
  <c r="AB254" i="3"/>
  <c r="AB235" i="3"/>
  <c r="AB272" i="3"/>
  <c r="AB256" i="3"/>
  <c r="AB279" i="3"/>
  <c r="AB297" i="3"/>
  <c r="AB331" i="3"/>
  <c r="AB295" i="3"/>
  <c r="AB244" i="3"/>
  <c r="AB273" i="3"/>
  <c r="AB306" i="3"/>
  <c r="AB239" i="3"/>
  <c r="AB238" i="3"/>
  <c r="AB252" i="3"/>
  <c r="AB248" i="3"/>
  <c r="AB308" i="3"/>
  <c r="AB314" i="3"/>
  <c r="AB305" i="3"/>
  <c r="AB294" i="3"/>
  <c r="AB236" i="3"/>
  <c r="AB326" i="3"/>
  <c r="AB225" i="3"/>
  <c r="AB299" i="3"/>
  <c r="AB317" i="3"/>
  <c r="AB265" i="3"/>
  <c r="AB228" i="3"/>
  <c r="AB292" i="3"/>
  <c r="AB261" i="3"/>
  <c r="AB243" i="3"/>
  <c r="AB269" i="3"/>
  <c r="AB233" i="3"/>
  <c r="AB319" i="3"/>
  <c r="AB278" i="3"/>
  <c r="AB275" i="3"/>
  <c r="AB226" i="3"/>
  <c r="AB262" i="3"/>
  <c r="AB285" i="3"/>
  <c r="AB304" i="3"/>
  <c r="AB258" i="3"/>
  <c r="AB277" i="3"/>
  <c r="AB300" i="3"/>
  <c r="AB246" i="3"/>
  <c r="AB240" i="3"/>
  <c r="AB303" i="3"/>
  <c r="AB245" i="3"/>
  <c r="AB301" i="3"/>
  <c r="AB322" i="3"/>
  <c r="AB270" i="3"/>
  <c r="AB307" i="3"/>
  <c r="AB264" i="3"/>
  <c r="O43" i="3" l="1"/>
  <c r="S43" i="3" s="1"/>
  <c r="U43" i="3" s="1"/>
  <c r="AI45" i="3"/>
  <c r="AM45" i="3"/>
  <c r="AN45" i="3" s="1"/>
  <c r="O45" i="3"/>
  <c r="A46" i="3"/>
  <c r="X44" i="3"/>
  <c r="P44" i="3"/>
  <c r="R44" i="3"/>
  <c r="Q44" i="3"/>
  <c r="T44" i="3"/>
  <c r="V44" i="3" s="1"/>
  <c r="W44" i="3"/>
  <c r="S44" i="3"/>
  <c r="U44" i="3" s="1"/>
  <c r="E51" i="5"/>
  <c r="F51" i="5" s="1"/>
  <c r="E49" i="5"/>
  <c r="F49" i="5" s="1"/>
  <c r="P43" i="3" l="1"/>
  <c r="Q43" i="3"/>
  <c r="W43" i="3"/>
  <c r="T43" i="3"/>
  <c r="V43" i="3" s="1"/>
  <c r="R43" i="3"/>
  <c r="X43" i="3"/>
  <c r="AI46" i="3"/>
  <c r="AM46" i="3"/>
  <c r="AN46" i="3" s="1"/>
  <c r="O46" i="3"/>
  <c r="A47" i="3"/>
  <c r="X45" i="3"/>
  <c r="P45" i="3"/>
  <c r="W45" i="3"/>
  <c r="S45" i="3"/>
  <c r="U45" i="3" s="1"/>
  <c r="R45" i="3"/>
  <c r="Q45" i="3"/>
  <c r="T45" i="3"/>
  <c r="V45" i="3" s="1"/>
  <c r="E53" i="5"/>
  <c r="F53" i="5" s="1"/>
  <c r="E52" i="5"/>
  <c r="F52" i="5" s="1"/>
  <c r="E50" i="5"/>
  <c r="F50" i="5" s="1"/>
  <c r="AM47" i="3" l="1"/>
  <c r="AN47" i="3" s="1"/>
  <c r="AI47" i="3"/>
  <c r="O47" i="3"/>
  <c r="A48" i="3"/>
  <c r="X46" i="3"/>
  <c r="P46" i="3"/>
  <c r="Q46" i="3"/>
  <c r="R46" i="3"/>
  <c r="W46" i="3"/>
  <c r="T46" i="3"/>
  <c r="V46" i="3" s="1"/>
  <c r="S46" i="3"/>
  <c r="U46" i="3" s="1"/>
  <c r="AI48" i="3" l="1"/>
  <c r="AM48" i="3"/>
  <c r="AN48" i="3" s="1"/>
  <c r="O48" i="3"/>
  <c r="A49" i="3"/>
  <c r="X47" i="3"/>
  <c r="P47" i="3"/>
  <c r="Q47" i="3"/>
  <c r="T47" i="3"/>
  <c r="V47" i="3" s="1"/>
  <c r="W47" i="3"/>
  <c r="S47" i="3"/>
  <c r="U47" i="3" s="1"/>
  <c r="R47" i="3"/>
  <c r="A50" i="3" l="1"/>
  <c r="AM49" i="3"/>
  <c r="AN49" i="3" s="1"/>
  <c r="AI49" i="3"/>
  <c r="O49" i="3"/>
  <c r="X48" i="3"/>
  <c r="P48" i="3"/>
  <c r="W48" i="3"/>
  <c r="T48" i="3"/>
  <c r="V48" i="3" s="1"/>
  <c r="R48" i="3"/>
  <c r="S48" i="3"/>
  <c r="U48" i="3" s="1"/>
  <c r="Q48" i="3"/>
  <c r="AM50" i="3" l="1"/>
  <c r="AN50" i="3" s="1"/>
  <c r="AI50" i="3"/>
  <c r="O50" i="3"/>
  <c r="A51" i="3"/>
  <c r="X49" i="3"/>
  <c r="P49" i="3"/>
  <c r="W49" i="3"/>
  <c r="T49" i="3"/>
  <c r="V49" i="3" s="1"/>
  <c r="R49" i="3"/>
  <c r="Q49" i="3"/>
  <c r="S49" i="3"/>
  <c r="U49" i="3" s="1"/>
  <c r="AM51" i="3" l="1"/>
  <c r="AN51" i="3" s="1"/>
  <c r="AI51" i="3"/>
  <c r="A52" i="3"/>
  <c r="O51" i="3"/>
  <c r="X50" i="3"/>
  <c r="P50" i="3"/>
  <c r="Q50" i="3"/>
  <c r="S50" i="3"/>
  <c r="U50" i="3" s="1"/>
  <c r="T50" i="3"/>
  <c r="V50" i="3" s="1"/>
  <c r="W50" i="3"/>
  <c r="R50" i="3"/>
  <c r="X51" i="3" l="1"/>
  <c r="P51" i="3"/>
  <c r="Q51" i="3"/>
  <c r="W51" i="3"/>
  <c r="R51" i="3"/>
  <c r="S51" i="3"/>
  <c r="U51" i="3" s="1"/>
  <c r="T51" i="3"/>
  <c r="V51" i="3" s="1"/>
  <c r="A53" i="3"/>
  <c r="AM52" i="3"/>
  <c r="AN52" i="3" s="1"/>
  <c r="O52" i="3"/>
  <c r="AI52" i="3"/>
  <c r="X52" i="3" l="1"/>
  <c r="P52" i="3"/>
  <c r="S52" i="3"/>
  <c r="U52" i="3" s="1"/>
  <c r="T52" i="3"/>
  <c r="V52" i="3" s="1"/>
  <c r="R52" i="3"/>
  <c r="W52" i="3"/>
  <c r="Q52" i="3"/>
  <c r="O53" i="3"/>
  <c r="AM53" i="3"/>
  <c r="AN53" i="3" s="1"/>
  <c r="AI53" i="3"/>
  <c r="A54" i="3"/>
  <c r="A55" i="3" s="1"/>
  <c r="AI55" i="3" l="1"/>
  <c r="O55" i="3"/>
  <c r="AM55" i="3"/>
  <c r="AN55" i="3" s="1"/>
  <c r="A56" i="3"/>
  <c r="AM54" i="3"/>
  <c r="AN54" i="3" s="1"/>
  <c r="AI54" i="3"/>
  <c r="O54" i="3"/>
  <c r="AB387" i="3" s="1"/>
  <c r="X53" i="3"/>
  <c r="P53" i="3"/>
  <c r="Q53" i="3"/>
  <c r="R53" i="3"/>
  <c r="W53" i="3"/>
  <c r="T53" i="3"/>
  <c r="V53" i="3" s="1"/>
  <c r="S53" i="3"/>
  <c r="U53" i="3" s="1"/>
  <c r="AB386" i="3"/>
  <c r="AB346" i="3"/>
  <c r="AB388" i="3"/>
  <c r="AB371" i="3"/>
  <c r="AB365" i="3"/>
  <c r="AB391" i="3"/>
  <c r="AB358" i="3"/>
  <c r="AB397" i="3"/>
  <c r="AB349" i="3"/>
  <c r="A57" i="3" l="1"/>
  <c r="O56" i="3"/>
  <c r="AI56" i="3"/>
  <c r="AM56" i="3"/>
  <c r="AN56" i="3" s="1"/>
  <c r="X55" i="3"/>
  <c r="P55" i="3"/>
  <c r="S55" i="3"/>
  <c r="U55" i="3" s="1"/>
  <c r="W55" i="3"/>
  <c r="R55" i="3"/>
  <c r="Q55" i="3"/>
  <c r="T55" i="3"/>
  <c r="V55" i="3" s="1"/>
  <c r="X54" i="3"/>
  <c r="P54" i="3"/>
  <c r="S54" i="3"/>
  <c r="U54" i="3" s="1"/>
  <c r="Q54" i="3"/>
  <c r="R54" i="3"/>
  <c r="T54" i="3"/>
  <c r="V54" i="3" s="1"/>
  <c r="W54" i="3"/>
  <c r="AB402" i="3"/>
  <c r="AB385" i="3"/>
  <c r="AB368" i="3"/>
  <c r="AB395" i="3"/>
  <c r="AB347" i="3"/>
  <c r="AB341" i="3"/>
  <c r="AB342" i="3"/>
  <c r="AB344" i="3"/>
  <c r="AB357" i="3"/>
  <c r="AB399" i="3"/>
  <c r="AB366" i="3"/>
  <c r="AB337" i="3"/>
  <c r="AB378" i="3"/>
  <c r="AB345" i="3"/>
  <c r="AB372" i="3"/>
  <c r="AB339" i="3"/>
  <c r="AB356" i="3"/>
  <c r="AB375" i="3"/>
  <c r="AB361" i="3"/>
  <c r="AB392" i="3"/>
  <c r="AB348" i="3"/>
  <c r="AB340" i="3"/>
  <c r="AB374" i="3"/>
  <c r="AB373" i="3"/>
  <c r="AB380" i="3"/>
  <c r="AB389" i="3"/>
  <c r="AB401" i="3"/>
  <c r="AB370" i="3"/>
  <c r="AB334" i="3"/>
  <c r="AB381" i="3"/>
  <c r="AB338" i="3"/>
  <c r="AB396" i="3"/>
  <c r="AB398" i="3"/>
  <c r="AB335" i="3"/>
  <c r="AB362" i="3"/>
  <c r="AB336" i="3"/>
  <c r="AB394" i="3"/>
  <c r="AB333" i="3"/>
  <c r="AB390" i="3"/>
  <c r="AB355" i="3"/>
  <c r="AB354" i="3"/>
  <c r="AB369" i="3"/>
  <c r="AB382" i="3"/>
  <c r="AB400" i="3"/>
  <c r="AB360" i="3"/>
  <c r="AB367" i="3"/>
  <c r="AB353" i="3"/>
  <c r="AB384" i="3"/>
  <c r="AB364" i="3"/>
  <c r="AB352" i="3"/>
  <c r="AB393" i="3"/>
  <c r="AB383" i="3"/>
  <c r="AB363" i="3"/>
  <c r="AB351" i="3"/>
  <c r="AB377" i="3"/>
  <c r="AB350" i="3"/>
  <c r="AB379" i="3"/>
  <c r="AB376" i="3"/>
  <c r="AB359" i="3"/>
  <c r="AB343" i="3"/>
  <c r="X56" i="3" l="1"/>
  <c r="P56" i="3"/>
  <c r="R56" i="3"/>
  <c r="T56" i="3"/>
  <c r="V56" i="3" s="1"/>
  <c r="Q56" i="3"/>
  <c r="S56" i="3"/>
  <c r="U56" i="3" s="1"/>
  <c r="W56" i="3"/>
  <c r="A58" i="3"/>
  <c r="AM57" i="3"/>
  <c r="AN57" i="3" s="1"/>
  <c r="AI57" i="3"/>
  <c r="O57" i="3"/>
  <c r="E54" i="5"/>
  <c r="F54" i="5" s="1"/>
  <c r="E55" i="5"/>
  <c r="F55" i="5" s="1"/>
  <c r="E44" i="5"/>
  <c r="F44" i="5" s="1"/>
  <c r="E43" i="5"/>
  <c r="F43" i="5" s="1"/>
  <c r="E42" i="5"/>
  <c r="F42" i="5" s="1"/>
  <c r="E33" i="5"/>
  <c r="F33" i="5" s="1"/>
  <c r="E32" i="5"/>
  <c r="F32" i="5" s="1"/>
  <c r="E35" i="5"/>
  <c r="F35" i="5" s="1"/>
  <c r="E36" i="5"/>
  <c r="F36" i="5" s="1"/>
  <c r="E34" i="5"/>
  <c r="F34" i="5" s="1"/>
  <c r="E18" i="5"/>
  <c r="F18" i="5" s="1"/>
  <c r="E14" i="5"/>
  <c r="F14" i="5" s="1"/>
  <c r="E17" i="5"/>
  <c r="F17" i="5" s="1"/>
  <c r="E16" i="5"/>
  <c r="F16" i="5" s="1"/>
  <c r="E15" i="5"/>
  <c r="F15" i="5" s="1"/>
  <c r="E13" i="5"/>
  <c r="F13" i="5" s="1"/>
  <c r="E26" i="5"/>
  <c r="F26" i="5" s="1"/>
  <c r="E27" i="5"/>
  <c r="F27" i="5" s="1"/>
  <c r="E25" i="5"/>
  <c r="F25" i="5" s="1"/>
  <c r="E45" i="5"/>
  <c r="F45" i="5" s="1"/>
  <c r="X57" i="3" l="1"/>
  <c r="P57" i="3"/>
  <c r="Q57" i="3"/>
  <c r="S57" i="3"/>
  <c r="U57" i="3" s="1"/>
  <c r="R57" i="3"/>
  <c r="W57" i="3"/>
  <c r="T57" i="3"/>
  <c r="V57" i="3" s="1"/>
  <c r="AM58" i="3"/>
  <c r="AN58" i="3" s="1"/>
  <c r="O58" i="3"/>
  <c r="AI58" i="3"/>
  <c r="A59" i="3"/>
  <c r="A60" i="3" s="1"/>
  <c r="AI60" i="3" l="1"/>
  <c r="AM60" i="3"/>
  <c r="AN60" i="3" s="1"/>
  <c r="O60" i="3"/>
  <c r="O59" i="3"/>
  <c r="AM59" i="3"/>
  <c r="AN59" i="3" s="1"/>
  <c r="AI59" i="3"/>
  <c r="X58" i="3"/>
  <c r="P58" i="3"/>
  <c r="W58" i="3"/>
  <c r="S58" i="3"/>
  <c r="U58" i="3" s="1"/>
  <c r="R58" i="3"/>
  <c r="T58" i="3"/>
  <c r="V58" i="3" s="1"/>
  <c r="Q58" i="3"/>
  <c r="AB421" i="3" l="1"/>
  <c r="X60" i="3"/>
  <c r="P60" i="3"/>
  <c r="W60" i="3"/>
  <c r="Q60" i="3"/>
  <c r="T60" i="3"/>
  <c r="V60" i="3" s="1"/>
  <c r="S60" i="3"/>
  <c r="U60" i="3" s="1"/>
  <c r="R60" i="3"/>
  <c r="AB404" i="3"/>
  <c r="AB409" i="3"/>
  <c r="AB405" i="3"/>
  <c r="AB412" i="3"/>
  <c r="AB408" i="3"/>
  <c r="AB411" i="3"/>
  <c r="AB406" i="3"/>
  <c r="AB403" i="3"/>
  <c r="AB407" i="3"/>
  <c r="AB410" i="3"/>
  <c r="AB420" i="3"/>
  <c r="AB427" i="3"/>
  <c r="AB414" i="3"/>
  <c r="AB422" i="3"/>
  <c r="AB415" i="3"/>
  <c r="AB419" i="3"/>
  <c r="AB418" i="3"/>
  <c r="AB416" i="3"/>
  <c r="AB413" i="3"/>
  <c r="AB423" i="3"/>
  <c r="AB417" i="3"/>
  <c r="AB430" i="3"/>
  <c r="AB432" i="3"/>
  <c r="AB723" i="3"/>
  <c r="AB428" i="3"/>
  <c r="AB425" i="3"/>
  <c r="AB424" i="3"/>
  <c r="AB426" i="3"/>
  <c r="AB431" i="3"/>
  <c r="AB429" i="3"/>
  <c r="AB489" i="3"/>
  <c r="AB891" i="3"/>
  <c r="AB434" i="3"/>
  <c r="AB904" i="3"/>
  <c r="AB953" i="3"/>
  <c r="AB876" i="3"/>
  <c r="AB483" i="3"/>
  <c r="AB853" i="3"/>
  <c r="AB929" i="3"/>
  <c r="AB456" i="3"/>
  <c r="AB655" i="3"/>
  <c r="AB940" i="3"/>
  <c r="AB481" i="3"/>
  <c r="AB658" i="3"/>
  <c r="AB664" i="3"/>
  <c r="AB620" i="3"/>
  <c r="AB436" i="3"/>
  <c r="AB961" i="3"/>
  <c r="AB711" i="3"/>
  <c r="AB628" i="3"/>
  <c r="AB768" i="3"/>
  <c r="AB914" i="3"/>
  <c r="AB517" i="3"/>
  <c r="AB567" i="3"/>
  <c r="AB507" i="3"/>
  <c r="AB992" i="3"/>
  <c r="AB503" i="3"/>
  <c r="AB654" i="3"/>
  <c r="AB734" i="3"/>
  <c r="AB629" i="3"/>
  <c r="AB980" i="3"/>
  <c r="AB660" i="3"/>
  <c r="AB963" i="3"/>
  <c r="AB598" i="3"/>
  <c r="AB919" i="3"/>
  <c r="AB608" i="3"/>
  <c r="AB860" i="3"/>
  <c r="AB983" i="3"/>
  <c r="AB733" i="3"/>
  <c r="AB794" i="3"/>
  <c r="AB512" i="3"/>
  <c r="AB468" i="3"/>
  <c r="AB791" i="3"/>
  <c r="AB737" i="3"/>
  <c r="AB592" i="3"/>
  <c r="AB786" i="3"/>
  <c r="AB950" i="3"/>
  <c r="AB625" i="3"/>
  <c r="AB488" i="3"/>
  <c r="AB804" i="3"/>
  <c r="AB750" i="3"/>
  <c r="AB588" i="3"/>
  <c r="AB505" i="3"/>
  <c r="AB485" i="3"/>
  <c r="AB822" i="3"/>
  <c r="AB825" i="3"/>
  <c r="AB766" i="3"/>
  <c r="AB450" i="3"/>
  <c r="AB554" i="3"/>
  <c r="AB990" i="3"/>
  <c r="AB684" i="3"/>
  <c r="AB537" i="3"/>
  <c r="AB908" i="3"/>
  <c r="AB944" i="3"/>
  <c r="AB585" i="3"/>
  <c r="AB764" i="3"/>
  <c r="AB831" i="3"/>
  <c r="AB991" i="3"/>
  <c r="AB717" i="3"/>
  <c r="AB972" i="3"/>
  <c r="AB800" i="3"/>
  <c r="AB866" i="3"/>
  <c r="AB999" i="3"/>
  <c r="AB802" i="3"/>
  <c r="AB976" i="3"/>
  <c r="AB662" i="3"/>
  <c r="AB949" i="3"/>
  <c r="AB493" i="3"/>
  <c r="AB708" i="3"/>
  <c r="AB473" i="3"/>
  <c r="AB753" i="3"/>
  <c r="AB801" i="3"/>
  <c r="AB863" i="3"/>
  <c r="AB563" i="3"/>
  <c r="AB817" i="3"/>
  <c r="AB892" i="3"/>
  <c r="AB925" i="3"/>
  <c r="AB784" i="3"/>
  <c r="AB610" i="3"/>
  <c r="AB586" i="3"/>
  <c r="AB821" i="3"/>
  <c r="AB699" i="3"/>
  <c r="AB912" i="3"/>
  <c r="AB968" i="3"/>
  <c r="AB872" i="3"/>
  <c r="AB551" i="3"/>
  <c r="AB678" i="3"/>
  <c r="AB672" i="3"/>
  <c r="AB923" i="3"/>
  <c r="AB969" i="3"/>
  <c r="AB451" i="3"/>
  <c r="AB760" i="3"/>
  <c r="AB442" i="3"/>
  <c r="AB648" i="3"/>
  <c r="AB661" i="3"/>
  <c r="AB683" i="3"/>
  <c r="AB613" i="3"/>
  <c r="AB757" i="3"/>
  <c r="AB951" i="3"/>
  <c r="AB716" i="3"/>
  <c r="AB497" i="3"/>
  <c r="AB542" i="3"/>
  <c r="AB437" i="3"/>
  <c r="AB830" i="3"/>
  <c r="AB494" i="3"/>
  <c r="AB441" i="3"/>
  <c r="AB571" i="3"/>
  <c r="AB587" i="3"/>
  <c r="AB835" i="3"/>
  <c r="AB621" i="3"/>
  <c r="AB741" i="3"/>
  <c r="AB970" i="3"/>
  <c r="AB722" i="3"/>
  <c r="AB743" i="3"/>
  <c r="AB816" i="3"/>
  <c r="AB444" i="3"/>
  <c r="AB562" i="3"/>
  <c r="AB719" i="3"/>
  <c r="AB647" i="3"/>
  <c r="AB439" i="3"/>
  <c r="AB947" i="3"/>
  <c r="AB713" i="3"/>
  <c r="AB553" i="3"/>
  <c r="AB955" i="3"/>
  <c r="AB751" i="3"/>
  <c r="AB593" i="3"/>
  <c r="AB934" i="3"/>
  <c r="AB882" i="3"/>
  <c r="AB834" i="3"/>
  <c r="AB975" i="3"/>
  <c r="AB752" i="3"/>
  <c r="AB998" i="3"/>
  <c r="AB756" i="3"/>
  <c r="AB519" i="3"/>
  <c r="AB974" i="3"/>
  <c r="AB846" i="3"/>
  <c r="AB813" i="3"/>
  <c r="AB814" i="3"/>
  <c r="AB700" i="3"/>
  <c r="AB546" i="3"/>
  <c r="AB924" i="3"/>
  <c r="AB894" i="3"/>
  <c r="AB500" i="3"/>
  <c r="AB959" i="3"/>
  <c r="AB676" i="3"/>
  <c r="AB829" i="3"/>
  <c r="AB677" i="3"/>
  <c r="AB472" i="3"/>
  <c r="AB502" i="3"/>
  <c r="AB501" i="3"/>
  <c r="AB788" i="3"/>
  <c r="AB707" i="3"/>
  <c r="AB762" i="3"/>
  <c r="AB763" i="3"/>
  <c r="AB901" i="3"/>
  <c r="AB566" i="3"/>
  <c r="AB828" i="3"/>
  <c r="AB899" i="3"/>
  <c r="AB462" i="3"/>
  <c r="AB533" i="3"/>
  <c r="AB984" i="3"/>
  <c r="AB745" i="3"/>
  <c r="AB827" i="3"/>
  <c r="AB810" i="3"/>
  <c r="AB650" i="3"/>
  <c r="AB782" i="3"/>
  <c r="AB793" i="3"/>
  <c r="AB928" i="3"/>
  <c r="AB986" i="3"/>
  <c r="AB880" i="3"/>
  <c r="AB453" i="3"/>
  <c r="AB482" i="3"/>
  <c r="AB524" i="3"/>
  <c r="AB785" i="3"/>
  <c r="AB690" i="3"/>
  <c r="AB674" i="3"/>
  <c r="AB845" i="3"/>
  <c r="AB971" i="3"/>
  <c r="AB913" i="3"/>
  <c r="AB511" i="3"/>
  <c r="AB933" i="3"/>
  <c r="AB977" i="3"/>
  <c r="AB729" i="3"/>
  <c r="AB982" i="3"/>
  <c r="AB679" i="3"/>
  <c r="AB544" i="3"/>
  <c r="AB893" i="3"/>
  <c r="AB864" i="3"/>
  <c r="AB516" i="3"/>
  <c r="AB548" i="3"/>
  <c r="AB545" i="3"/>
  <c r="AB709" i="3"/>
  <c r="AB847" i="3"/>
  <c r="AB670" i="3"/>
  <c r="AB534" i="3"/>
  <c r="AB910" i="3"/>
  <c r="AB590" i="3"/>
  <c r="AB630" i="3"/>
  <c r="AB917" i="3"/>
  <c r="AB706" i="3"/>
  <c r="AB759" i="3"/>
  <c r="AB526" i="3"/>
  <c r="AB730" i="3"/>
  <c r="AB724" i="3"/>
  <c r="AB443" i="3"/>
  <c r="AB965" i="3"/>
  <c r="AB550" i="3"/>
  <c r="AB564" i="3"/>
  <c r="AB496" i="3"/>
  <c r="AB705" i="3"/>
  <c r="AB852" i="3"/>
  <c r="AB721" i="3"/>
  <c r="AB633" i="3"/>
  <c r="AB694" i="3"/>
  <c r="AB915" i="3"/>
  <c r="AB775" i="3"/>
  <c r="AB578" i="3"/>
  <c r="AB475" i="3"/>
  <c r="AB732" i="3"/>
  <c r="AB895" i="3"/>
  <c r="AB981" i="3"/>
  <c r="AB572" i="3"/>
  <c r="AB997" i="3"/>
  <c r="AB797" i="3"/>
  <c r="AB865" i="3"/>
  <c r="AB993" i="3"/>
  <c r="AB795" i="3"/>
  <c r="AB985" i="3"/>
  <c r="AB573" i="3"/>
  <c r="AB927" i="3"/>
  <c r="AB607" i="3"/>
  <c r="AB504" i="3"/>
  <c r="AB877" i="3"/>
  <c r="AB457" i="3"/>
  <c r="AB725" i="3"/>
  <c r="AB858" i="3"/>
  <c r="AB903" i="3"/>
  <c r="AB736" i="3"/>
  <c r="AB838" i="3"/>
  <c r="AB906" i="3"/>
  <c r="AB484" i="3"/>
  <c r="AB854" i="3"/>
  <c r="AB842" i="3"/>
  <c r="AB458" i="3"/>
  <c r="AB675" i="3"/>
  <c r="AB487" i="3"/>
  <c r="AB687" i="3"/>
  <c r="AB780" i="3"/>
  <c r="AB777" i="3"/>
  <c r="AB515" i="3"/>
  <c r="AB890" i="3"/>
  <c r="AB798" i="3"/>
  <c r="AB805" i="3"/>
  <c r="AB514" i="3"/>
  <c r="AB461" i="3"/>
  <c r="AB527" i="3"/>
  <c r="AB862" i="3"/>
  <c r="AB952" i="3"/>
  <c r="AB646" i="3"/>
  <c r="AB452" i="3"/>
  <c r="AB932" i="3"/>
  <c r="AB869" i="3"/>
  <c r="AB651" i="3"/>
  <c r="AB840" i="3"/>
  <c r="AB920" i="3"/>
  <c r="AB574" i="3"/>
  <c r="AB995" i="3"/>
  <c r="AB477" i="3"/>
  <c r="AB495" i="3"/>
  <c r="AB811" i="3"/>
  <c r="AB645" i="3"/>
  <c r="AB639" i="3"/>
  <c r="AB855" i="3"/>
  <c r="AB875" i="3"/>
  <c r="AB656" i="3"/>
  <c r="AB941" i="3"/>
  <c r="AB851" i="3"/>
  <c r="AB987" i="3"/>
  <c r="AB531" i="3"/>
  <c r="AB486" i="3"/>
  <c r="AB685" i="3"/>
  <c r="AB772" i="3"/>
  <c r="AB508" i="3"/>
  <c r="AB712" i="3"/>
  <c r="AB673" i="3"/>
  <c r="AB808" i="3"/>
  <c r="AB561" i="3"/>
  <c r="AB769" i="3"/>
  <c r="AB962" i="3"/>
  <c r="AB649" i="3"/>
  <c r="AB568" i="3"/>
  <c r="AB902" i="3"/>
  <c r="AB543" i="3"/>
  <c r="AB859" i="3"/>
  <c r="AB926" i="3"/>
  <c r="AB809" i="3"/>
  <c r="AB522" i="3"/>
  <c r="AB735" i="3"/>
  <c r="AB491" i="3"/>
  <c r="AB440" i="3"/>
  <c r="AB631" i="3"/>
  <c r="AB478" i="3"/>
  <c r="AB448" i="3"/>
  <c r="AB438" i="3"/>
  <c r="AB861" i="3"/>
  <c r="AB680" i="3"/>
  <c r="AB499" i="3"/>
  <c r="AB848" i="3"/>
  <c r="AB874" i="3"/>
  <c r="AB778" i="3"/>
  <c r="AB693" i="3"/>
  <c r="AB701" i="3"/>
  <c r="AB806" i="3"/>
  <c r="AB513" i="3"/>
  <c r="AB715" i="3"/>
  <c r="AB506" i="3"/>
  <c r="AB819" i="3"/>
  <c r="AB755" i="3"/>
  <c r="AB714" i="3"/>
  <c r="AB692" i="3"/>
  <c r="AB765" i="3"/>
  <c r="AB879" i="3"/>
  <c r="AB600" i="3"/>
  <c r="AB779" i="3"/>
  <c r="AB749" i="3"/>
  <c r="AB642" i="3"/>
  <c r="AB682" i="3"/>
  <c r="AB922" i="3"/>
  <c r="AB767" i="3"/>
  <c r="AB449" i="3"/>
  <c r="AB668" i="3"/>
  <c r="AB886" i="3"/>
  <c r="AB667" i="3"/>
  <c r="AB665" i="3"/>
  <c r="AB885" i="3"/>
  <c r="AB771" i="3"/>
  <c r="AB746" i="3"/>
  <c r="AB464" i="3"/>
  <c r="AB754" i="3"/>
  <c r="AB841" i="3"/>
  <c r="AB789" i="3"/>
  <c r="AB611" i="3"/>
  <c r="AB710" i="3"/>
  <c r="AB744" i="3"/>
  <c r="AB541" i="3"/>
  <c r="AB881" i="3"/>
  <c r="AB857" i="3"/>
  <c r="AB824" i="3"/>
  <c r="AB492" i="3"/>
  <c r="AB614" i="3"/>
  <c r="AB644" i="3"/>
  <c r="AB594" i="3"/>
  <c r="AB604" i="3"/>
  <c r="AB836" i="3"/>
  <c r="AB761" i="3"/>
  <c r="AB704" i="3"/>
  <c r="AB918" i="3"/>
  <c r="AB796" i="3"/>
  <c r="AB466" i="3"/>
  <c r="AB803" i="3"/>
  <c r="AB435" i="3"/>
  <c r="AB978" i="3"/>
  <c r="AB1000" i="3"/>
  <c r="AB577" i="3"/>
  <c r="AB916" i="3"/>
  <c r="AB498" i="3"/>
  <c r="AB634" i="3"/>
  <c r="AB843" i="3"/>
  <c r="AB589" i="3"/>
  <c r="AB905" i="3"/>
  <c r="AB606" i="3"/>
  <c r="AB873" i="3"/>
  <c r="AB718" i="3"/>
  <c r="AB884" i="3"/>
  <c r="AB833" i="3"/>
  <c r="AB552" i="3"/>
  <c r="AB897" i="3"/>
  <c r="AB433" i="3"/>
  <c r="AB619" i="3"/>
  <c r="AB909" i="3"/>
  <c r="AB807" i="3"/>
  <c r="AB957" i="3"/>
  <c r="AB937" i="3"/>
  <c r="AB637" i="3"/>
  <c r="AB455" i="3"/>
  <c r="AB956" i="3"/>
  <c r="AB695" i="3"/>
  <c r="AB525" i="3"/>
  <c r="AB727" i="3"/>
  <c r="AB617" i="3"/>
  <c r="AB964" i="3"/>
  <c r="AB666" i="3"/>
  <c r="AB1001" i="3"/>
  <c r="AB609" i="3"/>
  <c r="AB532" i="3"/>
  <c r="AB686" i="3"/>
  <c r="AB557" i="3"/>
  <c r="AB898" i="3"/>
  <c r="AB921" i="3"/>
  <c r="AB627" i="3"/>
  <c r="AB720" i="3"/>
  <c r="AB549" i="3"/>
  <c r="AB844" i="3"/>
  <c r="AB681" i="3"/>
  <c r="AB469" i="3"/>
  <c r="AB529" i="3"/>
  <c r="AB556" i="3"/>
  <c r="AB480" i="3"/>
  <c r="AB996" i="3"/>
  <c r="AB467" i="3"/>
  <c r="AB773" i="3"/>
  <c r="AB479" i="3"/>
  <c r="AB1002" i="3"/>
  <c r="AB446" i="3"/>
  <c r="AB896" i="3"/>
  <c r="AB626" i="3"/>
  <c r="AB988" i="3"/>
  <c r="AB640" i="3"/>
  <c r="AB596" i="3"/>
  <c r="AB839" i="3"/>
  <c r="AB697" i="3"/>
  <c r="AB726" i="3"/>
  <c r="AB889" i="3"/>
  <c r="AB535" i="3"/>
  <c r="AB663" i="3"/>
  <c r="AB907" i="3"/>
  <c r="AB870" i="3"/>
  <c r="AB883" i="3"/>
  <c r="AB583" i="3"/>
  <c r="AB958" i="3"/>
  <c r="AB669" i="3"/>
  <c r="AB702" i="3"/>
  <c r="AB942" i="3"/>
  <c r="AB539" i="3"/>
  <c r="AB966" i="3"/>
  <c r="AB657" i="3"/>
  <c r="AB454" i="3"/>
  <c r="AB823" i="3"/>
  <c r="AB871" i="3"/>
  <c r="AB558" i="3"/>
  <c r="AB555" i="3"/>
  <c r="AB641" i="3"/>
  <c r="AB994" i="3"/>
  <c r="AB615" i="3"/>
  <c r="AB728" i="3"/>
  <c r="AB887" i="3"/>
  <c r="AB739" i="3"/>
  <c r="AB943" i="3"/>
  <c r="AB528" i="3"/>
  <c r="AB447" i="3"/>
  <c r="AB867" i="3"/>
  <c r="AB470" i="3"/>
  <c r="AB584" i="3"/>
  <c r="AB636" i="3"/>
  <c r="AB703" i="3"/>
  <c r="AB601" i="3"/>
  <c r="AB696" i="3"/>
  <c r="AB812" i="3"/>
  <c r="AB935" i="3"/>
  <c r="AB748" i="3"/>
  <c r="AB460" i="3"/>
  <c r="AB570" i="3"/>
  <c r="AB868" i="3"/>
  <c r="AB900" i="3"/>
  <c r="AB770" i="3"/>
  <c r="AB471" i="3"/>
  <c r="AB565" i="3"/>
  <c r="AB818" i="3"/>
  <c r="AB603" i="3"/>
  <c r="AB738" i="3"/>
  <c r="AB774" i="3"/>
  <c r="AB742" i="3"/>
  <c r="AB581" i="3"/>
  <c r="AB930" i="3"/>
  <c r="AB979" i="3"/>
  <c r="AB659" i="3"/>
  <c r="AB973" i="3"/>
  <c r="AB476" i="3"/>
  <c r="AB936" i="3"/>
  <c r="AB856" i="3"/>
  <c r="AB671" i="3"/>
  <c r="AB790" i="3"/>
  <c r="AB653" i="3"/>
  <c r="AB540" i="3"/>
  <c r="AB815" i="3"/>
  <c r="AB691" i="3"/>
  <c r="AB623" i="3"/>
  <c r="AB580" i="3"/>
  <c r="AB518" i="3"/>
  <c r="AB776" i="3"/>
  <c r="AB954" i="3"/>
  <c r="AB575" i="3"/>
  <c r="AB783" i="3"/>
  <c r="AB490" i="3"/>
  <c r="AB582" i="3"/>
  <c r="AB624" i="3"/>
  <c r="AB510" i="3"/>
  <c r="AB547" i="3"/>
  <c r="AB826" i="3"/>
  <c r="AB787" i="3"/>
  <c r="AB945" i="3"/>
  <c r="AB616" i="3"/>
  <c r="AB474" i="3"/>
  <c r="AB820" i="3"/>
  <c r="AB602" i="3"/>
  <c r="AB688" i="3"/>
  <c r="AB579" i="3"/>
  <c r="AB559" i="3"/>
  <c r="AB849" i="3"/>
  <c r="AB948" i="3"/>
  <c r="AB939" i="3"/>
  <c r="AB911" i="3"/>
  <c r="X59" i="3"/>
  <c r="P59" i="3"/>
  <c r="T59" i="3"/>
  <c r="V59" i="3" s="1"/>
  <c r="S59" i="3"/>
  <c r="U59" i="3" s="1"/>
  <c r="R59" i="3"/>
  <c r="W59" i="3"/>
  <c r="Q59" i="3"/>
  <c r="AB989" i="3"/>
  <c r="AB698" i="3"/>
  <c r="AB599" i="3"/>
  <c r="AB520" i="3"/>
  <c r="AB521" i="3"/>
  <c r="AB523" i="3"/>
  <c r="AB946" i="3"/>
  <c r="AB967" i="3"/>
  <c r="AB595" i="3"/>
  <c r="AB938" i="3"/>
  <c r="AB597" i="3"/>
  <c r="AB832" i="3"/>
  <c r="AB747" i="3"/>
  <c r="AB560" i="3"/>
  <c r="AB569" i="3"/>
  <c r="AB459" i="3"/>
  <c r="AB960" i="3"/>
  <c r="AB931" i="3"/>
  <c r="AB509" i="3"/>
  <c r="AB740" i="3"/>
  <c r="AB618" i="3"/>
  <c r="AB632" i="3"/>
  <c r="AB792" i="3"/>
  <c r="AB591" i="3"/>
  <c r="AB643" i="3"/>
  <c r="AB652" i="3"/>
  <c r="AB605" i="3"/>
  <c r="AB530" i="3"/>
  <c r="AB536" i="3"/>
  <c r="AB638" i="3"/>
  <c r="AB622" i="3"/>
  <c r="AB463" i="3"/>
  <c r="AB888" i="3"/>
  <c r="AB635" i="3"/>
  <c r="AB850" i="3"/>
  <c r="AB612" i="3"/>
  <c r="AB758" i="3"/>
  <c r="AB576" i="3"/>
  <c r="AB878" i="3"/>
  <c r="AB781" i="3"/>
  <c r="AB689" i="3"/>
  <c r="AB799" i="3"/>
  <c r="AB445" i="3"/>
  <c r="AB465" i="3"/>
  <c r="AB538" i="3"/>
  <c r="AB731" i="3"/>
  <c r="AB837" i="3"/>
  <c r="E60" i="5" l="1"/>
  <c r="F60" i="5" s="1"/>
  <c r="E48" i="5"/>
  <c r="F48" i="5" s="1"/>
  <c r="E64" i="5"/>
  <c r="F64" i="5" s="1"/>
  <c r="E65" i="5"/>
  <c r="F65" i="5" s="1"/>
  <c r="E12" i="5"/>
  <c r="F12" i="5" s="1"/>
  <c r="E56" i="5"/>
  <c r="F56" i="5" s="1"/>
  <c r="E10" i="5"/>
  <c r="F10" i="5" s="1"/>
  <c r="E11" i="5"/>
  <c r="F11" i="5" s="1"/>
  <c r="E47" i="5"/>
  <c r="F47" i="5" s="1"/>
  <c r="E9" i="5"/>
  <c r="F9" i="5" s="1"/>
  <c r="E59" i="5"/>
  <c r="F59" i="5" s="1"/>
  <c r="E58" i="5"/>
  <c r="F58" i="5" s="1"/>
  <c r="E57" i="5"/>
  <c r="F57" i="5" s="1"/>
  <c r="E46" i="5"/>
  <c r="F46" i="5" s="1"/>
</calcChain>
</file>

<file path=xl/sharedStrings.xml><?xml version="1.0" encoding="utf-8"?>
<sst xmlns="http://schemas.openxmlformats.org/spreadsheetml/2006/main" count="775" uniqueCount="329">
  <si>
    <t>nombre</t>
  </si>
  <si>
    <t>descripcion_larga</t>
  </si>
  <si>
    <t>descripcion</t>
  </si>
  <si>
    <t>categoria</t>
  </si>
  <si>
    <t>color</t>
  </si>
  <si>
    <t>talla</t>
  </si>
  <si>
    <t>subcategoria</t>
  </si>
  <si>
    <t>Amarillo</t>
  </si>
  <si>
    <t>Azul</t>
  </si>
  <si>
    <t>Rojo</t>
  </si>
  <si>
    <t>Fucsia</t>
  </si>
  <si>
    <t>One Size</t>
  </si>
  <si>
    <t>Libro para colorear (Coloring Book 1-4)</t>
  </si>
  <si>
    <t>Verde</t>
  </si>
  <si>
    <t>Naranjo</t>
  </si>
  <si>
    <t>Plumeros Brillantes (Ponpones de porristas)</t>
  </si>
  <si>
    <t>Mediana</t>
  </si>
  <si>
    <t>Gris</t>
  </si>
  <si>
    <t>Grande</t>
  </si>
  <si>
    <t>Rosada</t>
  </si>
  <si>
    <t xml:space="preserve">Bolsa de regalos Botellas </t>
  </si>
  <si>
    <t>Negra</t>
  </si>
  <si>
    <t xml:space="preserve">Scotch </t>
  </si>
  <si>
    <t>Transparente</t>
  </si>
  <si>
    <t>Mediano</t>
  </si>
  <si>
    <t>Blanco</t>
  </si>
  <si>
    <t xml:space="preserve">Funda para refrigerador </t>
  </si>
  <si>
    <t>Blanca con diseño</t>
  </si>
  <si>
    <t>Gorro para ducha</t>
  </si>
  <si>
    <t>Blanco con diseño</t>
  </si>
  <si>
    <t>Cinta de embalaje</t>
  </si>
  <si>
    <t>ID</t>
  </si>
  <si>
    <t>NOMBRE</t>
  </si>
  <si>
    <t>Digital</t>
  </si>
  <si>
    <t>Educación</t>
  </si>
  <si>
    <t>Hogar</t>
  </si>
  <si>
    <t>IMAGEN</t>
  </si>
  <si>
    <t>DESCRIPCION</t>
  </si>
  <si>
    <t>DESCRIPCION LARGA</t>
  </si>
  <si>
    <t>CATEGORIA</t>
  </si>
  <si>
    <t>SUBCATEGORIA</t>
  </si>
  <si>
    <t>VARIACION</t>
  </si>
  <si>
    <t>PRECIO</t>
  </si>
  <si>
    <t>Delantal infantil</t>
  </si>
  <si>
    <t>Libro para colorear</t>
  </si>
  <si>
    <t>Plumón</t>
  </si>
  <si>
    <t>Bolsa de regalo</t>
  </si>
  <si>
    <t>Cinta adhesiva</t>
  </si>
  <si>
    <t>Libro educativo</t>
  </si>
  <si>
    <t>Tabla de cocina</t>
  </si>
  <si>
    <t>Funda de protección</t>
  </si>
  <si>
    <t>id_articulo</t>
  </si>
  <si>
    <t>id_categoria</t>
  </si>
  <si>
    <t>id_subcategoria</t>
  </si>
  <si>
    <t>precio</t>
  </si>
  <si>
    <t>Delantal para pintar infantil</t>
  </si>
  <si>
    <t>NUM</t>
  </si>
  <si>
    <t>Ax</t>
  </si>
  <si>
    <t>JSON</t>
  </si>
  <si>
    <t>ID CATEGORIA</t>
  </si>
  <si>
    <t>categoria001.png</t>
  </si>
  <si>
    <t>categoria003.png</t>
  </si>
  <si>
    <t>categoria004.png</t>
  </si>
  <si>
    <t>categoria006.png</t>
  </si>
  <si>
    <t>Ax categoria</t>
  </si>
  <si>
    <t>Ax subcategoria</t>
  </si>
  <si>
    <t>Ax articulo</t>
  </si>
  <si>
    <t>ID ARTICULO</t>
  </si>
  <si>
    <t>FILTRO PARA OBTENER ARTICULOS (NO DIFERENCIA POR SKU)</t>
  </si>
  <si>
    <t>JSON DE ARTICULOS</t>
  </si>
  <si>
    <t>ID SKU (DIFERENCIA POR SKU)</t>
  </si>
  <si>
    <t>id_planilla</t>
  </si>
  <si>
    <t>ARTICULO</t>
  </si>
  <si>
    <t>ruta</t>
  </si>
  <si>
    <t>id_imagen</t>
  </si>
  <si>
    <t>tipo</t>
  </si>
  <si>
    <t>3D Oso</t>
  </si>
  <si>
    <t>3D Dinosaurio</t>
  </si>
  <si>
    <t>3D Girafa</t>
  </si>
  <si>
    <t>Para niña</t>
  </si>
  <si>
    <t>Para niño</t>
  </si>
  <si>
    <t xml:space="preserve">Bolsa de regalos botellas </t>
  </si>
  <si>
    <t>Primeras letras</t>
  </si>
  <si>
    <t>Primeras palabras</t>
  </si>
  <si>
    <t>Primeros animales</t>
  </si>
  <si>
    <t xml:space="preserve"> Laberinto 1</t>
  </si>
  <si>
    <t xml:space="preserve"> Laberinto 2</t>
  </si>
  <si>
    <t xml:space="preserve"> Laberinto 3</t>
  </si>
  <si>
    <t xml:space="preserve"> Laberinto 4</t>
  </si>
  <si>
    <t>Bolsa de regalo niño</t>
  </si>
  <si>
    <t>Libro para Colorear - Mandalas</t>
  </si>
  <si>
    <t>Libro para Colorear - Fish</t>
  </si>
  <si>
    <t>Libro para Colorear - Transportation</t>
  </si>
  <si>
    <t>Alimento</t>
  </si>
  <si>
    <t>categoria008.png</t>
  </si>
  <si>
    <t>Cinta de regalo</t>
  </si>
  <si>
    <t>Masas moldeables (Motarro)</t>
  </si>
  <si>
    <t>Barra de silicona</t>
  </si>
  <si>
    <t>Masas moldeables</t>
  </si>
  <si>
    <t>Barras de silicona (Motarro)</t>
  </si>
  <si>
    <t>ZONA DE EDICIÓN</t>
  </si>
  <si>
    <t>Dimensiones: 32*26*10 .5.</t>
  </si>
  <si>
    <t>Dimensiones: 32*26*10.5.</t>
  </si>
  <si>
    <t>Dimensiones: 30*26*10.5.</t>
  </si>
  <si>
    <t>Dimensiones: 4.8cm x 100m.</t>
  </si>
  <si>
    <t>Multicolor</t>
  </si>
  <si>
    <t>Not Milk Original - Leche vegetal</t>
  </si>
  <si>
    <t>Not Milk Chocolate - Leche vegetal</t>
  </si>
  <si>
    <t>Leche vegetal</t>
  </si>
  <si>
    <t>Chica</t>
  </si>
  <si>
    <t>Lista de actualizaciones</t>
  </si>
  <si>
    <t>Actualizar Categorias</t>
  </si>
  <si>
    <t>Subcategorias</t>
  </si>
  <si>
    <t>Articulos</t>
  </si>
  <si>
    <t>Imágenes</t>
  </si>
  <si>
    <t>009/1.jpg</t>
  </si>
  <si>
    <t>009/2.jpg</t>
  </si>
  <si>
    <t>009/3.jpg</t>
  </si>
  <si>
    <t>015/1.jpg</t>
  </si>
  <si>
    <t>015/2.jpg</t>
  </si>
  <si>
    <t>016/1.jpg</t>
  </si>
  <si>
    <t>016/2.jpg</t>
  </si>
  <si>
    <t>003/1.jpg</t>
  </si>
  <si>
    <t>003/2.jpg</t>
  </si>
  <si>
    <t>003/3.jpg</t>
  </si>
  <si>
    <t>DISPONIBLE</t>
  </si>
  <si>
    <t>disponible</t>
  </si>
  <si>
    <t>Stickers (Motarro)</t>
  </si>
  <si>
    <t>Stickers</t>
  </si>
  <si>
    <t>Más de 140 stickrers</t>
  </si>
  <si>
    <t>Animales de la selva</t>
  </si>
  <si>
    <t>Transporte</t>
  </si>
  <si>
    <t>022/2.png</t>
  </si>
  <si>
    <t>022/3.png</t>
  </si>
  <si>
    <t>022/4.png</t>
  </si>
  <si>
    <t>022/5.png</t>
  </si>
  <si>
    <t>Pompón confeccionado con plástico metalizado. Diversos colores. Ideal para agregar un toque brillante y festivo.</t>
  </si>
  <si>
    <t>Scotch es una cinta adhesiva versátil y confiable, ideal para una amplia gama de aplicaciones, desde envolver regalos hasta proyectos de manualidades y tareas cotidianas en el hogar o la oficina.</t>
  </si>
  <si>
    <t>Pompón festivo.</t>
  </si>
  <si>
    <t>Una bolsa de regalo para botellas es un accesorio elegante y práctico diseñado para presentar botellas de vino, licor u otras bebidas de manera sofisticada</t>
  </si>
  <si>
    <t>Bolsa de regalo. 12.5x35x8 cm.</t>
  </si>
  <si>
    <t>006/brb1.jpeg</t>
  </si>
  <si>
    <t>006/brb3.jpeg</t>
  </si>
  <si>
    <t>006/brb2.jpeg</t>
  </si>
  <si>
    <t>006/brb4.jpeg</t>
  </si>
  <si>
    <t>008/laberinto1.jpeg</t>
  </si>
  <si>
    <t>008/laberinto2.jpeg</t>
  </si>
  <si>
    <t>008/laberinto3.jpeg</t>
  </si>
  <si>
    <t>008/laberinto4.jpeg</t>
  </si>
  <si>
    <t>Recomendable para niños de 3 a 6 años</t>
  </si>
  <si>
    <t>Dimensiones: 27x40x05 cm.</t>
  </si>
  <si>
    <t>017/1.png</t>
  </si>
  <si>
    <t>018/1.png</t>
  </si>
  <si>
    <t>Original</t>
  </si>
  <si>
    <t>Chocolate</t>
  </si>
  <si>
    <t>Bebida vegetal Not Milk original 1 L</t>
  </si>
  <si>
    <t>Bebida vegetal Not Milk chocolate 1 L</t>
  </si>
  <si>
    <t>014/Tapa.jpeg</t>
  </si>
  <si>
    <t>014/Interior.jpeg</t>
  </si>
  <si>
    <t>014/Interior1.jpeg</t>
  </si>
  <si>
    <t>Libro Educativo Para desarrollar Habilidades. Dimensiones: 29.4x21x0.2 cm.</t>
  </si>
  <si>
    <t>La tabla de cortar es perfecta para diferentes tipos de alimentos, como carne, frutas, verduras, pasteles y más.</t>
  </si>
  <si>
    <t>Librito colección primeros. Medidas: 10,5cm x 14cm</t>
  </si>
  <si>
    <t>Adecuado para niños de 1 año en adelante. La colección es de 4 libros: Palabras, Animales, Números y Letras. Cada página contiene una fotografía vívida y colorida del objeto. Adecuado para el agarre de los bebés.</t>
  </si>
  <si>
    <t>Este libro ofrece a los niños una serie de mandalas originales diseñadas para estimular su creatividad y habilidades motoras mientras disfrutan del arte del coloreado.</t>
  </si>
  <si>
    <t>Libro de mandalas para colorear.</t>
  </si>
  <si>
    <t>Mandalas</t>
  </si>
  <si>
    <t>Fish</t>
  </si>
  <si>
    <t>Transportation</t>
  </si>
  <si>
    <t>Libros para pintar Temático</t>
  </si>
  <si>
    <t>Los delantales infantiles cuentan con brazos completos para máxima cobertura y un de cierre ajustable que permite ponérselas y quitárselas sin complicaciones.. Dimensiones: 53x39 cm. Diferentes colores.</t>
  </si>
  <si>
    <t>Cartulina española (Motarro)</t>
  </si>
  <si>
    <t>Cartulina</t>
  </si>
  <si>
    <t>Cartulina española 10 hojas - 10 colores 24.8 x 34.6 cms.</t>
  </si>
  <si>
    <t>Lápices de color - 18 colores (Motarro)</t>
  </si>
  <si>
    <t>18 colores</t>
  </si>
  <si>
    <t>Colored pencils - Lápices de color - Matite colorate, 18 colores.</t>
  </si>
  <si>
    <t>Lápices de colores</t>
  </si>
  <si>
    <t>023/1.png</t>
  </si>
  <si>
    <t>024/1.png</t>
  </si>
  <si>
    <t>Lápices de color - 24 colores (Motarro)</t>
  </si>
  <si>
    <t>24 colores</t>
  </si>
  <si>
    <t>Lápices de color, 24 colores.</t>
  </si>
  <si>
    <t>025/1.png</t>
  </si>
  <si>
    <t>Goma eva</t>
  </si>
  <si>
    <t>Española - 10 colores</t>
  </si>
  <si>
    <t>Dorado</t>
  </si>
  <si>
    <t>Glitter eva sponge - 1 unidad</t>
  </si>
  <si>
    <t>Plateado</t>
  </si>
  <si>
    <t>Goma eva - glitter (Motarro)</t>
  </si>
  <si>
    <t>026/1.png</t>
  </si>
  <si>
    <t>026/2.png</t>
  </si>
  <si>
    <t>026/3.png</t>
  </si>
  <si>
    <t>Cometa</t>
  </si>
  <si>
    <t>Chile</t>
  </si>
  <si>
    <t>Murciélago</t>
  </si>
  <si>
    <t>Tiburón</t>
  </si>
  <si>
    <t>Cometa de bandera chilena 120x60cm.</t>
  </si>
  <si>
    <t>Cometa de murcielago diseño aleatorio 160x65cm.</t>
  </si>
  <si>
    <t>Cometa tiburon diseño aleatorio 150x180cm</t>
  </si>
  <si>
    <t>028/1.png</t>
  </si>
  <si>
    <t>028/2.png</t>
  </si>
  <si>
    <t>028/3.png</t>
  </si>
  <si>
    <t>028/4.png</t>
  </si>
  <si>
    <t>028/5.png</t>
  </si>
  <si>
    <t>028/6.png</t>
  </si>
  <si>
    <t>013/1.jpg</t>
  </si>
  <si>
    <t>013/2.jpg</t>
  </si>
  <si>
    <t>013/3.jpg</t>
  </si>
  <si>
    <t>013/4.jpg</t>
  </si>
  <si>
    <t>013/5.jpg</t>
  </si>
  <si>
    <t>013/6.jpg</t>
  </si>
  <si>
    <t>022/1.jpg</t>
  </si>
  <si>
    <t>Mascotas</t>
  </si>
  <si>
    <t>categoria009.png</t>
  </si>
  <si>
    <t>Bolsa desecho basura</t>
  </si>
  <si>
    <t>Librería y papelería</t>
  </si>
  <si>
    <t>Actividades</t>
  </si>
  <si>
    <t>categoria010.png</t>
  </si>
  <si>
    <t>027/1.png</t>
  </si>
  <si>
    <t>027/2.png</t>
  </si>
  <si>
    <t>Articulo</t>
  </si>
  <si>
    <t>Costo</t>
  </si>
  <si>
    <t>Precio venta</t>
  </si>
  <si>
    <t>Aumento final</t>
  </si>
  <si>
    <t>Lapiz mina</t>
  </si>
  <si>
    <t>Cometa shark</t>
  </si>
  <si>
    <t>Cometa chile</t>
  </si>
  <si>
    <t>Cometa murcielago</t>
  </si>
  <si>
    <t>Lápiz Grafito Set De 12 Unidades (Motarro)</t>
  </si>
  <si>
    <t>Lápiz grafito</t>
  </si>
  <si>
    <t>Set de 12 u.</t>
  </si>
  <si>
    <t>Set de lápices mina. Cantidad: 12 unidades.</t>
  </si>
  <si>
    <t>Cometa bandera de Chile</t>
  </si>
  <si>
    <t>Cometa de murcielago</t>
  </si>
  <si>
    <t>Cometa de tiburón</t>
  </si>
  <si>
    <t>031/1.png</t>
  </si>
  <si>
    <t>Tablas de cortar (Multiuso) - Naranja</t>
  </si>
  <si>
    <t>Tablas de cortar (Multiuso) - Azul</t>
  </si>
  <si>
    <t>Tablas de cortar (Multiuso) - Verde</t>
  </si>
  <si>
    <t>Libro Primeras Letras</t>
  </si>
  <si>
    <t>Libro Primeras Palabras</t>
  </si>
  <si>
    <t>Libro Primeras Animales</t>
  </si>
  <si>
    <t>Stickers - Animales de la selva (Motarro)</t>
  </si>
  <si>
    <t>Stickers - Transporte (Motarro)</t>
  </si>
  <si>
    <t>Goma eva - glitter dorado (Motarro)</t>
  </si>
  <si>
    <t>Goma eva - glitter plateado (Motarro)</t>
  </si>
  <si>
    <t>Hilo cometa 50m</t>
  </si>
  <si>
    <t>Hilo cometa</t>
  </si>
  <si>
    <t>50m</t>
  </si>
  <si>
    <t>Hilo para cometa 50m - Mediano</t>
  </si>
  <si>
    <t>042/1.png</t>
  </si>
  <si>
    <t>Matemáticas 1</t>
  </si>
  <si>
    <t>Matemáticas 2</t>
  </si>
  <si>
    <t>Matemáticas 3</t>
  </si>
  <si>
    <t>Matemáticas 4</t>
  </si>
  <si>
    <t>043/1.png</t>
  </si>
  <si>
    <t>043/2.png</t>
  </si>
  <si>
    <t>043/3.png</t>
  </si>
  <si>
    <t>043/4.png</t>
  </si>
  <si>
    <t>sku</t>
  </si>
  <si>
    <t>Bolsas ecológicas para desecho para mascotas. 6 rollos equivalente a 90 unidades.</t>
  </si>
  <si>
    <t>Set masas moldeables 4 unidades</t>
  </si>
  <si>
    <t>025_2/1.png</t>
  </si>
  <si>
    <t>Barra de silicona x10 unidades. Dimensiones: 0.7x19cm</t>
  </si>
  <si>
    <t>024_2/1.png</t>
  </si>
  <si>
    <t>025_2/2.jpg</t>
  </si>
  <si>
    <t>Set Libro Habilidades - Laberinto (4 niveles)</t>
  </si>
  <si>
    <t>Paño de cocina</t>
  </si>
  <si>
    <t>Colores surtidos</t>
  </si>
  <si>
    <t>Un paño de cocina es un tipo de tela utilizado en la cocina para diversas tareas. Su principal función es secar platos, utensilios, y superficies, así como para limpiar derrames o secarse las manos mientras se cocina.</t>
  </si>
  <si>
    <t>014_2/1.png</t>
  </si>
  <si>
    <t>041_2/2.png</t>
  </si>
  <si>
    <t>041_2/1.jpg</t>
  </si>
  <si>
    <t>Set de 12 paños de cocina tela 100% algodón.</t>
  </si>
  <si>
    <t>Libro para colorear Coloring Book series 1 a 4, diferentes temáticas.</t>
  </si>
  <si>
    <t>002/1.jpg</t>
  </si>
  <si>
    <t>002/2.png</t>
  </si>
  <si>
    <t>002/3.png</t>
  </si>
  <si>
    <t>002/4.png</t>
  </si>
  <si>
    <t>002/5.png</t>
  </si>
  <si>
    <t>002/6.png</t>
  </si>
  <si>
    <t>001/2.png</t>
  </si>
  <si>
    <t>001/3.png</t>
  </si>
  <si>
    <t>001/1.jpg</t>
  </si>
  <si>
    <t>001/4.png</t>
  </si>
  <si>
    <t>Bolsas ecológicas mascotas (90un)</t>
  </si>
  <si>
    <t>Set de 4 Libro Habilidades - Matemáticas</t>
  </si>
  <si>
    <t>Set de 12 unidades Paños de cocina</t>
  </si>
  <si>
    <t>Bolsa regalo pequeña 18x24x8.5cm</t>
  </si>
  <si>
    <t>Bolsa de regalo pequeña con diferentes motivos</t>
  </si>
  <si>
    <t>Diseño 1</t>
  </si>
  <si>
    <t>Diseño 2</t>
  </si>
  <si>
    <t>Diseño 3</t>
  </si>
  <si>
    <t>Diseño 4</t>
  </si>
  <si>
    <t>Diseño 5</t>
  </si>
  <si>
    <t>Diseño 6</t>
  </si>
  <si>
    <t>Diseño 7</t>
  </si>
  <si>
    <t>Diseño 8</t>
  </si>
  <si>
    <t>Bolsa regalo grande 41.5x30x12cm</t>
  </si>
  <si>
    <t>Bolsa de regalo grande con diferentes motivos</t>
  </si>
  <si>
    <t>Bolsa regalo grande para niños 40x30x12cm</t>
  </si>
  <si>
    <t>Bolsa de regalo grande para niños</t>
  </si>
  <si>
    <t>Bolsa regalo mediana para niños 26x32x10cm</t>
  </si>
  <si>
    <t>Bolsa de regalo mediana para niños</t>
  </si>
  <si>
    <t>Bolsa regalo mediana para niños 30x26x10.5cm</t>
  </si>
  <si>
    <t>041/1.jpg</t>
  </si>
  <si>
    <t>041/2.jpg</t>
  </si>
  <si>
    <t>041/3.jpg</t>
  </si>
  <si>
    <t>041/4.jpg</t>
  </si>
  <si>
    <t>041/5.jpg</t>
  </si>
  <si>
    <t>041/6.jpg</t>
  </si>
  <si>
    <t>041/7.jpg</t>
  </si>
  <si>
    <t>041/8.jpg</t>
  </si>
  <si>
    <t>042_2/1.jpg</t>
  </si>
  <si>
    <t>042_2/2.jpg</t>
  </si>
  <si>
    <t>043_2/1.jpg</t>
  </si>
  <si>
    <t>043_2/2.jpg</t>
  </si>
  <si>
    <t>043_2/3.jpg</t>
  </si>
  <si>
    <t>043_2/4.jpg</t>
  </si>
  <si>
    <t>044/1.png</t>
  </si>
  <si>
    <t>044/2.png</t>
  </si>
  <si>
    <t>044/3.png</t>
  </si>
  <si>
    <t>044/4.png</t>
  </si>
  <si>
    <t>045/1.jpg</t>
  </si>
  <si>
    <t>045/2.jpg</t>
  </si>
  <si>
    <t>045/3.jpg</t>
  </si>
  <si>
    <t>045/4.jpg</t>
  </si>
  <si>
    <t>En Bazar Multicolor, seleccionamos cuidadosamente nuestras bolsas de regalo para ofrecerte diseños únicos y encantadores. Con nuestras bolsas de regalo, no solo estás envolviendo un presente, sino que también estás entregando un gesto de cariño.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</si>
</sst>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0" fillId="2" borderId="0" xfId="0" applyFill="1" applyAlignment="1">
      <alignment horizontal="center"/>
    </xf>
    <xf numFmtId="9" fontId="0" fillId="0" borderId="0" xfId="1" applyFont="1"/>
    <xf numFmtId="0" fontId="5" fillId="0" borderId="0" xfId="0" applyFont="1"/>
    <xf numFmtId="0" fontId="0" fillId="0" borderId="1" xfId="0" applyBorder="1"/>
    <xf numFmtId="0" fontId="0" fillId="3" borderId="1" xfId="0" applyFill="1" applyBorder="1"/>
    <xf numFmtId="9" fontId="5" fillId="0" borderId="1" xfId="0" applyNumberFormat="1" applyFont="1" applyBorder="1"/>
    <xf numFmtId="0" fontId="5" fillId="0" borderId="1" xfId="0" applyFont="1" applyBorder="1"/>
    <xf numFmtId="9" fontId="0" fillId="0" borderId="1" xfId="1" applyFont="1" applyBorder="1"/>
    <xf numFmtId="0" fontId="0" fillId="0" borderId="2" xfId="0" applyBorder="1"/>
    <xf numFmtId="0" fontId="0" fillId="3" borderId="2" xfId="0" applyFill="1" applyBorder="1"/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2">
    <dxf>
      <fill>
        <patternFill>
          <bgColor rgb="FFFFFF66"/>
        </patternFill>
      </fill>
    </dxf>
    <dxf>
      <font>
        <color rgb="FFFF0000"/>
      </font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FF66"/>
      <color rgb="FFFF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1664-8756-4CC3-BD4C-22A81ECF0CFF}">
  <dimension ref="A1:D100"/>
  <sheetViews>
    <sheetView workbookViewId="0">
      <selection activeCell="D2" sqref="D2:D8"/>
    </sheetView>
  </sheetViews>
  <sheetFormatPr baseColWidth="10" defaultRowHeight="15" x14ac:dyDescent="0.25"/>
  <cols>
    <col min="2" max="2" width="17.28515625" customWidth="1"/>
    <col min="3" max="3" width="35.5703125" bestFit="1" customWidth="1"/>
  </cols>
  <sheetData>
    <row r="1" spans="1:4" x14ac:dyDescent="0.25">
      <c r="A1" s="1" t="s">
        <v>31</v>
      </c>
      <c r="B1" t="s">
        <v>32</v>
      </c>
      <c r="C1" t="s">
        <v>36</v>
      </c>
      <c r="D1" t="s">
        <v>58</v>
      </c>
    </row>
    <row r="2" spans="1:4" x14ac:dyDescent="0.25">
      <c r="A2" s="1">
        <f>IF(B2="","",MAX($A$1:A1)+1)</f>
        <v>1</v>
      </c>
      <c r="B2" t="s">
        <v>216</v>
      </c>
      <c r="C2" t="s">
        <v>60</v>
      </c>
      <c r="D2" t="str">
        <f>IF(C2="","",CONCATENATE("{ id: ",A2,", nombre: '",B2,"', imagen: require('../images/categorias/",C2,"') },"))</f>
        <v>{ id: 1, nombre: 'Librería y papelería', imagen: require('../images/categorias/categoria001.png') },</v>
      </c>
    </row>
    <row r="3" spans="1:4" x14ac:dyDescent="0.25">
      <c r="A3" s="1">
        <f>IF(B3="","",MAX($A$1:A2)+1)</f>
        <v>2</v>
      </c>
      <c r="B3" t="s">
        <v>35</v>
      </c>
      <c r="C3" t="s">
        <v>63</v>
      </c>
      <c r="D3" t="str">
        <f t="shared" ref="D3:D66" si="0">IF(C3="","",CONCATENATE("{ id: ",A3,", nombre: '",B3,"', imagen: require('../images/categorias/",C3,"') },"))</f>
        <v>{ id: 2, nombre: 'Hogar', imagen: require('../images/categorias/categoria006.png') },</v>
      </c>
    </row>
    <row r="4" spans="1:4" x14ac:dyDescent="0.25">
      <c r="A4" s="1">
        <f>IF(B4="","",MAX($A$1:A3)+1)</f>
        <v>3</v>
      </c>
      <c r="B4" t="s">
        <v>33</v>
      </c>
      <c r="C4" t="s">
        <v>61</v>
      </c>
      <c r="D4" t="str">
        <f t="shared" si="0"/>
        <v>{ id: 3, nombre: 'Digital', imagen: require('../images/categorias/categoria003.png') },</v>
      </c>
    </row>
    <row r="5" spans="1:4" x14ac:dyDescent="0.25">
      <c r="A5" s="1">
        <f>IF(B5="","",MAX($A$1:A4)+1)</f>
        <v>4</v>
      </c>
      <c r="B5" t="s">
        <v>34</v>
      </c>
      <c r="C5" t="s">
        <v>62</v>
      </c>
      <c r="D5" t="str">
        <f t="shared" si="0"/>
        <v>{ id: 4, nombre: 'Educación', imagen: require('../images/categorias/categoria004.png') },</v>
      </c>
    </row>
    <row r="6" spans="1:4" x14ac:dyDescent="0.25">
      <c r="A6" s="1">
        <f>IF(B6="","",MAX($A$1:A5)+1)</f>
        <v>5</v>
      </c>
      <c r="B6" t="s">
        <v>93</v>
      </c>
      <c r="C6" t="s">
        <v>94</v>
      </c>
      <c r="D6" t="str">
        <f t="shared" si="0"/>
        <v>{ id: 5, nombre: 'Alimento', imagen: require('../images/categorias/categoria008.png') },</v>
      </c>
    </row>
    <row r="7" spans="1:4" x14ac:dyDescent="0.25">
      <c r="A7" s="1">
        <f>IF(B7="","",MAX($A$1:A6)+1)</f>
        <v>6</v>
      </c>
      <c r="B7" t="s">
        <v>213</v>
      </c>
      <c r="C7" t="s">
        <v>214</v>
      </c>
      <c r="D7" t="str">
        <f t="shared" si="0"/>
        <v>{ id: 6, nombre: 'Mascotas', imagen: require('../images/categorias/categoria009.png') },</v>
      </c>
    </row>
    <row r="8" spans="1:4" x14ac:dyDescent="0.25">
      <c r="A8" s="1">
        <f>IF(B8="","",MAX($A$1:A7)+1)</f>
        <v>7</v>
      </c>
      <c r="B8" t="s">
        <v>217</v>
      </c>
      <c r="C8" t="s">
        <v>218</v>
      </c>
      <c r="D8" t="str">
        <f t="shared" si="0"/>
        <v>{ id: 7, nombre: 'Actividades', imagen: require('../images/categorias/categoria010.png') },</v>
      </c>
    </row>
    <row r="9" spans="1:4" x14ac:dyDescent="0.25">
      <c r="A9" s="1" t="str">
        <f>IF(B9="","",MAX($A$1:A8)+1)</f>
        <v/>
      </c>
      <c r="D9" t="str">
        <f t="shared" si="0"/>
        <v/>
      </c>
    </row>
    <row r="10" spans="1:4" x14ac:dyDescent="0.25">
      <c r="A10" s="1" t="str">
        <f>IF(B10="","",MAX($A$1:A9)+1)</f>
        <v/>
      </c>
      <c r="D10" t="str">
        <f t="shared" si="0"/>
        <v/>
      </c>
    </row>
    <row r="11" spans="1:4" x14ac:dyDescent="0.25">
      <c r="A11" s="1" t="str">
        <f>IF(B11="","",MAX($A$1:A10)+1)</f>
        <v/>
      </c>
      <c r="D11" t="str">
        <f t="shared" si="0"/>
        <v/>
      </c>
    </row>
    <row r="12" spans="1:4" x14ac:dyDescent="0.25">
      <c r="A12" s="1" t="str">
        <f>IF(B12="","",MAX($A$1:A11)+1)</f>
        <v/>
      </c>
      <c r="D12" t="str">
        <f t="shared" si="0"/>
        <v/>
      </c>
    </row>
    <row r="13" spans="1:4" x14ac:dyDescent="0.25">
      <c r="A13" s="1" t="str">
        <f>IF(B13="","",MAX($A$1:A12)+1)</f>
        <v/>
      </c>
      <c r="D13" t="str">
        <f t="shared" si="0"/>
        <v/>
      </c>
    </row>
    <row r="14" spans="1:4" x14ac:dyDescent="0.25">
      <c r="A14" s="1" t="str">
        <f>IF(B14="","",MAX($A$1:A13)+1)</f>
        <v/>
      </c>
      <c r="D14" t="str">
        <f t="shared" si="0"/>
        <v/>
      </c>
    </row>
    <row r="15" spans="1:4" x14ac:dyDescent="0.25">
      <c r="A15" s="1" t="str">
        <f>IF(B15="","",MAX($A$1:A14)+1)</f>
        <v/>
      </c>
      <c r="D15" t="str">
        <f t="shared" si="0"/>
        <v/>
      </c>
    </row>
    <row r="16" spans="1:4" x14ac:dyDescent="0.25">
      <c r="A16" s="1" t="str">
        <f>IF(B16="","",MAX($A$1:A15)+1)</f>
        <v/>
      </c>
      <c r="D16" t="str">
        <f t="shared" si="0"/>
        <v/>
      </c>
    </row>
    <row r="17" spans="1:4" x14ac:dyDescent="0.25">
      <c r="A17" s="1" t="str">
        <f>IF(B17="","",MAX($A$1:A16)+1)</f>
        <v/>
      </c>
      <c r="D17" t="str">
        <f t="shared" si="0"/>
        <v/>
      </c>
    </row>
    <row r="18" spans="1:4" x14ac:dyDescent="0.25">
      <c r="A18" s="1" t="str">
        <f>IF(B18="","",MAX($A$1:A17)+1)</f>
        <v/>
      </c>
      <c r="D18" t="str">
        <f t="shared" si="0"/>
        <v/>
      </c>
    </row>
    <row r="19" spans="1:4" x14ac:dyDescent="0.25">
      <c r="A19" s="1" t="str">
        <f>IF(B19="","",MAX($A$1:A18)+1)</f>
        <v/>
      </c>
      <c r="D19" t="str">
        <f t="shared" si="0"/>
        <v/>
      </c>
    </row>
    <row r="20" spans="1:4" x14ac:dyDescent="0.25">
      <c r="A20" s="1" t="str">
        <f>IF(B20="","",MAX($A$1:A19)+1)</f>
        <v/>
      </c>
      <c r="D20" t="str">
        <f t="shared" si="0"/>
        <v/>
      </c>
    </row>
    <row r="21" spans="1:4" x14ac:dyDescent="0.25">
      <c r="A21" s="1" t="str">
        <f>IF(B21="","",MAX($A$1:A20)+1)</f>
        <v/>
      </c>
      <c r="D21" t="str">
        <f t="shared" si="0"/>
        <v/>
      </c>
    </row>
    <row r="22" spans="1:4" x14ac:dyDescent="0.25">
      <c r="A22" s="1" t="str">
        <f>IF(B22="","",MAX($A$1:A21)+1)</f>
        <v/>
      </c>
      <c r="D22" t="str">
        <f t="shared" si="0"/>
        <v/>
      </c>
    </row>
    <row r="23" spans="1:4" x14ac:dyDescent="0.25">
      <c r="A23" s="1" t="str">
        <f>IF(B23="","",MAX($A$1:A22)+1)</f>
        <v/>
      </c>
      <c r="D23" t="str">
        <f t="shared" si="0"/>
        <v/>
      </c>
    </row>
    <row r="24" spans="1:4" x14ac:dyDescent="0.25">
      <c r="A24" s="1" t="str">
        <f>IF(B24="","",MAX($A$1:A23)+1)</f>
        <v/>
      </c>
      <c r="D24" t="str">
        <f t="shared" si="0"/>
        <v/>
      </c>
    </row>
    <row r="25" spans="1:4" x14ac:dyDescent="0.25">
      <c r="A25" s="1" t="str">
        <f>IF(B25="","",MAX($A$1:A24)+1)</f>
        <v/>
      </c>
      <c r="D25" t="str">
        <f t="shared" si="0"/>
        <v/>
      </c>
    </row>
    <row r="26" spans="1:4" x14ac:dyDescent="0.25">
      <c r="A26" s="1" t="str">
        <f>IF(B26="","",MAX($A$1:A25)+1)</f>
        <v/>
      </c>
      <c r="D26" t="str">
        <f t="shared" si="0"/>
        <v/>
      </c>
    </row>
    <row r="27" spans="1:4" x14ac:dyDescent="0.25">
      <c r="A27" s="1" t="str">
        <f>IF(B27="","",MAX($A$1:A26)+1)</f>
        <v/>
      </c>
      <c r="D27" t="str">
        <f t="shared" si="0"/>
        <v/>
      </c>
    </row>
    <row r="28" spans="1:4" x14ac:dyDescent="0.25">
      <c r="A28" s="1" t="str">
        <f>IF(B28="","",MAX($A$1:A27)+1)</f>
        <v/>
      </c>
      <c r="D28" t="str">
        <f t="shared" si="0"/>
        <v/>
      </c>
    </row>
    <row r="29" spans="1:4" x14ac:dyDescent="0.25">
      <c r="A29" s="1" t="str">
        <f>IF(B29="","",MAX($A$1:A28)+1)</f>
        <v/>
      </c>
      <c r="D29" t="str">
        <f t="shared" si="0"/>
        <v/>
      </c>
    </row>
    <row r="30" spans="1:4" x14ac:dyDescent="0.25">
      <c r="A30" s="1" t="str">
        <f>IF(B30="","",MAX($A$1:A29)+1)</f>
        <v/>
      </c>
      <c r="D30" t="str">
        <f t="shared" si="0"/>
        <v/>
      </c>
    </row>
    <row r="31" spans="1:4" x14ac:dyDescent="0.25">
      <c r="A31" s="1" t="str">
        <f>IF(B31="","",MAX($A$1:A30)+1)</f>
        <v/>
      </c>
      <c r="D31" t="str">
        <f t="shared" si="0"/>
        <v/>
      </c>
    </row>
    <row r="32" spans="1:4" x14ac:dyDescent="0.25">
      <c r="A32" s="1" t="str">
        <f>IF(B32="","",MAX($A$1:A31)+1)</f>
        <v/>
      </c>
      <c r="D32" t="str">
        <f t="shared" si="0"/>
        <v/>
      </c>
    </row>
    <row r="33" spans="1:4" x14ac:dyDescent="0.25">
      <c r="A33" s="1" t="str">
        <f>IF(B33="","",MAX($A$1:A32)+1)</f>
        <v/>
      </c>
      <c r="D33" t="str">
        <f t="shared" si="0"/>
        <v/>
      </c>
    </row>
    <row r="34" spans="1:4" x14ac:dyDescent="0.25">
      <c r="A34" s="1" t="str">
        <f>IF(B34="","",MAX($A$1:A33)+1)</f>
        <v/>
      </c>
      <c r="D34" t="str">
        <f t="shared" si="0"/>
        <v/>
      </c>
    </row>
    <row r="35" spans="1:4" x14ac:dyDescent="0.25">
      <c r="A35" s="1" t="str">
        <f>IF(B35="","",MAX($A$1:A34)+1)</f>
        <v/>
      </c>
      <c r="D35" t="str">
        <f t="shared" si="0"/>
        <v/>
      </c>
    </row>
    <row r="36" spans="1:4" x14ac:dyDescent="0.25">
      <c r="A36" s="1" t="str">
        <f>IF(B36="","",MAX($A$1:A35)+1)</f>
        <v/>
      </c>
      <c r="D36" t="str">
        <f t="shared" si="0"/>
        <v/>
      </c>
    </row>
    <row r="37" spans="1:4" x14ac:dyDescent="0.25">
      <c r="A37" s="1" t="str">
        <f>IF(B37="","",MAX($A$1:A36)+1)</f>
        <v/>
      </c>
      <c r="D37" t="str">
        <f t="shared" si="0"/>
        <v/>
      </c>
    </row>
    <row r="38" spans="1:4" x14ac:dyDescent="0.25">
      <c r="A38" s="1" t="str">
        <f>IF(B38="","",MAX($A$1:A37)+1)</f>
        <v/>
      </c>
      <c r="D38" t="str">
        <f t="shared" si="0"/>
        <v/>
      </c>
    </row>
    <row r="39" spans="1:4" x14ac:dyDescent="0.25">
      <c r="A39" s="1" t="str">
        <f>IF(B39="","",MAX($A$1:A38)+1)</f>
        <v/>
      </c>
      <c r="D39" t="str">
        <f t="shared" si="0"/>
        <v/>
      </c>
    </row>
    <row r="40" spans="1:4" x14ac:dyDescent="0.25">
      <c r="A40" s="1" t="str">
        <f>IF(B40="","",MAX($A$1:A39)+1)</f>
        <v/>
      </c>
      <c r="D40" t="str">
        <f t="shared" si="0"/>
        <v/>
      </c>
    </row>
    <row r="41" spans="1:4" x14ac:dyDescent="0.25">
      <c r="A41" s="1" t="str">
        <f>IF(B41="","",MAX($A$1:A40)+1)</f>
        <v/>
      </c>
      <c r="D41" t="str">
        <f t="shared" si="0"/>
        <v/>
      </c>
    </row>
    <row r="42" spans="1:4" x14ac:dyDescent="0.25">
      <c r="A42" s="1" t="str">
        <f>IF(B42="","",MAX($A$1:A41)+1)</f>
        <v/>
      </c>
      <c r="D42" t="str">
        <f t="shared" si="0"/>
        <v/>
      </c>
    </row>
    <row r="43" spans="1:4" x14ac:dyDescent="0.25">
      <c r="A43" s="1" t="str">
        <f>IF(B43="","",MAX($A$1:A42)+1)</f>
        <v/>
      </c>
      <c r="D43" t="str">
        <f t="shared" si="0"/>
        <v/>
      </c>
    </row>
    <row r="44" spans="1:4" x14ac:dyDescent="0.25">
      <c r="A44" s="1" t="str">
        <f>IF(B44="","",MAX($A$1:A43)+1)</f>
        <v/>
      </c>
      <c r="D44" t="str">
        <f t="shared" si="0"/>
        <v/>
      </c>
    </row>
    <row r="45" spans="1:4" x14ac:dyDescent="0.25">
      <c r="A45" s="1" t="str">
        <f>IF(B45="","",MAX($A$1:A44)+1)</f>
        <v/>
      </c>
      <c r="D45" t="str">
        <f t="shared" si="0"/>
        <v/>
      </c>
    </row>
    <row r="46" spans="1:4" x14ac:dyDescent="0.25">
      <c r="A46" s="1" t="str">
        <f>IF(B46="","",MAX($A$1:A45)+1)</f>
        <v/>
      </c>
      <c r="D46" t="str">
        <f t="shared" si="0"/>
        <v/>
      </c>
    </row>
    <row r="47" spans="1:4" x14ac:dyDescent="0.25">
      <c r="A47" s="1" t="str">
        <f>IF(B47="","",MAX($A$1:A46)+1)</f>
        <v/>
      </c>
      <c r="D47" t="str">
        <f t="shared" si="0"/>
        <v/>
      </c>
    </row>
    <row r="48" spans="1:4" x14ac:dyDescent="0.25">
      <c r="A48" s="1" t="str">
        <f>IF(B48="","",MAX($A$1:A47)+1)</f>
        <v/>
      </c>
      <c r="D48" t="str">
        <f t="shared" si="0"/>
        <v/>
      </c>
    </row>
    <row r="49" spans="1:4" x14ac:dyDescent="0.25">
      <c r="A49" s="1" t="str">
        <f>IF(B49="","",MAX($A$1:A48)+1)</f>
        <v/>
      </c>
      <c r="D49" t="str">
        <f t="shared" si="0"/>
        <v/>
      </c>
    </row>
    <row r="50" spans="1:4" x14ac:dyDescent="0.25">
      <c r="A50" s="1" t="str">
        <f>IF(B50="","",MAX($A$1:A49)+1)</f>
        <v/>
      </c>
      <c r="D50" t="str">
        <f t="shared" si="0"/>
        <v/>
      </c>
    </row>
    <row r="51" spans="1:4" x14ac:dyDescent="0.25">
      <c r="A51" s="1" t="str">
        <f>IF(B51="","",MAX($A$1:A50)+1)</f>
        <v/>
      </c>
      <c r="D51" t="str">
        <f t="shared" si="0"/>
        <v/>
      </c>
    </row>
    <row r="52" spans="1:4" x14ac:dyDescent="0.25">
      <c r="A52" s="1" t="str">
        <f>IF(B52="","",MAX($A$1:A51)+1)</f>
        <v/>
      </c>
      <c r="D52" t="str">
        <f t="shared" si="0"/>
        <v/>
      </c>
    </row>
    <row r="53" spans="1:4" x14ac:dyDescent="0.25">
      <c r="A53" s="1" t="str">
        <f>IF(B53="","",MAX($A$1:A52)+1)</f>
        <v/>
      </c>
      <c r="D53" t="str">
        <f t="shared" si="0"/>
        <v/>
      </c>
    </row>
    <row r="54" spans="1:4" x14ac:dyDescent="0.25">
      <c r="A54" s="1" t="str">
        <f>IF(B54="","",MAX($A$1:A53)+1)</f>
        <v/>
      </c>
      <c r="D54" t="str">
        <f t="shared" si="0"/>
        <v/>
      </c>
    </row>
    <row r="55" spans="1:4" x14ac:dyDescent="0.25">
      <c r="A55" s="1" t="str">
        <f>IF(B55="","",MAX($A$1:A54)+1)</f>
        <v/>
      </c>
      <c r="D55" t="str">
        <f t="shared" si="0"/>
        <v/>
      </c>
    </row>
    <row r="56" spans="1:4" x14ac:dyDescent="0.25">
      <c r="A56" s="1" t="str">
        <f>IF(B56="","",MAX($A$1:A55)+1)</f>
        <v/>
      </c>
      <c r="D56" t="str">
        <f t="shared" si="0"/>
        <v/>
      </c>
    </row>
    <row r="57" spans="1:4" x14ac:dyDescent="0.25">
      <c r="A57" s="1" t="str">
        <f>IF(B57="","",MAX($A$1:A56)+1)</f>
        <v/>
      </c>
      <c r="D57" t="str">
        <f t="shared" si="0"/>
        <v/>
      </c>
    </row>
    <row r="58" spans="1:4" x14ac:dyDescent="0.25">
      <c r="A58" s="1" t="str">
        <f>IF(B58="","",MAX($A$1:A57)+1)</f>
        <v/>
      </c>
      <c r="D58" t="str">
        <f t="shared" si="0"/>
        <v/>
      </c>
    </row>
    <row r="59" spans="1:4" x14ac:dyDescent="0.25">
      <c r="A59" s="1" t="str">
        <f>IF(B59="","",MAX($A$1:A58)+1)</f>
        <v/>
      </c>
      <c r="D59" t="str">
        <f t="shared" si="0"/>
        <v/>
      </c>
    </row>
    <row r="60" spans="1:4" x14ac:dyDescent="0.25">
      <c r="A60" s="1" t="str">
        <f>IF(B60="","",MAX($A$1:A59)+1)</f>
        <v/>
      </c>
      <c r="D60" t="str">
        <f t="shared" si="0"/>
        <v/>
      </c>
    </row>
    <row r="61" spans="1:4" x14ac:dyDescent="0.25">
      <c r="A61" s="1" t="str">
        <f>IF(B61="","",MAX($A$1:A60)+1)</f>
        <v/>
      </c>
      <c r="D61" t="str">
        <f t="shared" si="0"/>
        <v/>
      </c>
    </row>
    <row r="62" spans="1:4" x14ac:dyDescent="0.25">
      <c r="A62" s="1" t="str">
        <f>IF(B62="","",MAX($A$1:A61)+1)</f>
        <v/>
      </c>
      <c r="D62" t="str">
        <f t="shared" si="0"/>
        <v/>
      </c>
    </row>
    <row r="63" spans="1:4" x14ac:dyDescent="0.25">
      <c r="A63" s="1" t="str">
        <f>IF(B63="","",MAX($A$1:A62)+1)</f>
        <v/>
      </c>
      <c r="D63" t="str">
        <f t="shared" si="0"/>
        <v/>
      </c>
    </row>
    <row r="64" spans="1:4" x14ac:dyDescent="0.25">
      <c r="A64" s="1" t="str">
        <f>IF(B64="","",MAX($A$1:A63)+1)</f>
        <v/>
      </c>
      <c r="D64" t="str">
        <f t="shared" si="0"/>
        <v/>
      </c>
    </row>
    <row r="65" spans="1:4" x14ac:dyDescent="0.25">
      <c r="A65" s="1" t="str">
        <f>IF(B65="","",MAX($A$1:A64)+1)</f>
        <v/>
      </c>
      <c r="D65" t="str">
        <f t="shared" si="0"/>
        <v/>
      </c>
    </row>
    <row r="66" spans="1:4" x14ac:dyDescent="0.25">
      <c r="A66" s="1" t="str">
        <f>IF(B66="","",MAX($A$1:A65)+1)</f>
        <v/>
      </c>
      <c r="D66" t="str">
        <f t="shared" si="0"/>
        <v/>
      </c>
    </row>
    <row r="67" spans="1:4" x14ac:dyDescent="0.25">
      <c r="A67" s="1" t="str">
        <f>IF(B67="","",MAX($A$1:A66)+1)</f>
        <v/>
      </c>
      <c r="D67" t="str">
        <f t="shared" ref="D67:D100" si="1">IF(C67="","",CONCATENATE("{ id: ",A67,", nombre: '",B67,"', imagen: require('../images/categorias/",C67,"') },"))</f>
        <v/>
      </c>
    </row>
    <row r="68" spans="1:4" x14ac:dyDescent="0.25">
      <c r="A68" s="1" t="str">
        <f>IF(B68="","",MAX($A$1:A67)+1)</f>
        <v/>
      </c>
      <c r="D68" t="str">
        <f t="shared" si="1"/>
        <v/>
      </c>
    </row>
    <row r="69" spans="1:4" x14ac:dyDescent="0.25">
      <c r="A69" s="1" t="str">
        <f>IF(B69="","",MAX($A$1:A68)+1)</f>
        <v/>
      </c>
      <c r="D69" t="str">
        <f t="shared" si="1"/>
        <v/>
      </c>
    </row>
    <row r="70" spans="1:4" x14ac:dyDescent="0.25">
      <c r="A70" s="1" t="str">
        <f>IF(B70="","",MAX($A$1:A69)+1)</f>
        <v/>
      </c>
      <c r="D70" t="str">
        <f t="shared" si="1"/>
        <v/>
      </c>
    </row>
    <row r="71" spans="1:4" x14ac:dyDescent="0.25">
      <c r="A71" s="1" t="str">
        <f>IF(B71="","",MAX($A$1:A70)+1)</f>
        <v/>
      </c>
      <c r="D71" t="str">
        <f t="shared" si="1"/>
        <v/>
      </c>
    </row>
    <row r="72" spans="1:4" x14ac:dyDescent="0.25">
      <c r="A72" s="1" t="str">
        <f>IF(B72="","",MAX($A$1:A71)+1)</f>
        <v/>
      </c>
      <c r="D72" t="str">
        <f t="shared" si="1"/>
        <v/>
      </c>
    </row>
    <row r="73" spans="1:4" x14ac:dyDescent="0.25">
      <c r="A73" s="1" t="str">
        <f>IF(B73="","",MAX($A$1:A72)+1)</f>
        <v/>
      </c>
      <c r="D73" t="str">
        <f t="shared" si="1"/>
        <v/>
      </c>
    </row>
    <row r="74" spans="1:4" x14ac:dyDescent="0.25">
      <c r="A74" s="1" t="str">
        <f>IF(B74="","",MAX($A$1:A73)+1)</f>
        <v/>
      </c>
      <c r="D74" t="str">
        <f t="shared" si="1"/>
        <v/>
      </c>
    </row>
    <row r="75" spans="1:4" x14ac:dyDescent="0.25">
      <c r="A75" s="1" t="str">
        <f>IF(B75="","",MAX($A$1:A74)+1)</f>
        <v/>
      </c>
      <c r="D75" t="str">
        <f t="shared" si="1"/>
        <v/>
      </c>
    </row>
    <row r="76" spans="1:4" x14ac:dyDescent="0.25">
      <c r="A76" s="1" t="str">
        <f>IF(B76="","",MAX($A$1:A75)+1)</f>
        <v/>
      </c>
      <c r="D76" t="str">
        <f t="shared" si="1"/>
        <v/>
      </c>
    </row>
    <row r="77" spans="1:4" x14ac:dyDescent="0.25">
      <c r="A77" s="1" t="str">
        <f>IF(B77="","",MAX($A$1:A76)+1)</f>
        <v/>
      </c>
      <c r="D77" t="str">
        <f t="shared" si="1"/>
        <v/>
      </c>
    </row>
    <row r="78" spans="1:4" x14ac:dyDescent="0.25">
      <c r="A78" s="1" t="str">
        <f>IF(B78="","",MAX($A$1:A77)+1)</f>
        <v/>
      </c>
      <c r="D78" t="str">
        <f t="shared" si="1"/>
        <v/>
      </c>
    </row>
    <row r="79" spans="1:4" x14ac:dyDescent="0.25">
      <c r="A79" s="1" t="str">
        <f>IF(B79="","",MAX($A$1:A78)+1)</f>
        <v/>
      </c>
      <c r="D79" t="str">
        <f t="shared" si="1"/>
        <v/>
      </c>
    </row>
    <row r="80" spans="1:4" x14ac:dyDescent="0.25">
      <c r="A80" s="1" t="str">
        <f>IF(B80="","",MAX($A$1:A79)+1)</f>
        <v/>
      </c>
      <c r="D80" t="str">
        <f t="shared" si="1"/>
        <v/>
      </c>
    </row>
    <row r="81" spans="1:4" x14ac:dyDescent="0.25">
      <c r="A81" s="1" t="str">
        <f>IF(B81="","",MAX($A$1:A80)+1)</f>
        <v/>
      </c>
      <c r="D81" t="str">
        <f t="shared" si="1"/>
        <v/>
      </c>
    </row>
    <row r="82" spans="1:4" x14ac:dyDescent="0.25">
      <c r="A82" s="1" t="str">
        <f>IF(B82="","",MAX($A$1:A81)+1)</f>
        <v/>
      </c>
      <c r="D82" t="str">
        <f t="shared" si="1"/>
        <v/>
      </c>
    </row>
    <row r="83" spans="1:4" x14ac:dyDescent="0.25">
      <c r="A83" s="1" t="str">
        <f>IF(B83="","",MAX($A$1:A82)+1)</f>
        <v/>
      </c>
      <c r="D83" t="str">
        <f t="shared" si="1"/>
        <v/>
      </c>
    </row>
    <row r="84" spans="1:4" x14ac:dyDescent="0.25">
      <c r="A84" s="1" t="str">
        <f>IF(B84="","",MAX($A$1:A83)+1)</f>
        <v/>
      </c>
      <c r="D84" t="str">
        <f t="shared" si="1"/>
        <v/>
      </c>
    </row>
    <row r="85" spans="1:4" x14ac:dyDescent="0.25">
      <c r="A85" s="1" t="str">
        <f>IF(B85="","",MAX($A$1:A84)+1)</f>
        <v/>
      </c>
      <c r="D85" t="str">
        <f t="shared" si="1"/>
        <v/>
      </c>
    </row>
    <row r="86" spans="1:4" x14ac:dyDescent="0.25">
      <c r="A86" s="1" t="str">
        <f>IF(B86="","",MAX($A$1:A85)+1)</f>
        <v/>
      </c>
      <c r="D86" t="str">
        <f t="shared" si="1"/>
        <v/>
      </c>
    </row>
    <row r="87" spans="1:4" x14ac:dyDescent="0.25">
      <c r="A87" s="1" t="str">
        <f>IF(B87="","",MAX($A$1:A86)+1)</f>
        <v/>
      </c>
      <c r="D87" t="str">
        <f t="shared" si="1"/>
        <v/>
      </c>
    </row>
    <row r="88" spans="1:4" x14ac:dyDescent="0.25">
      <c r="A88" s="1" t="str">
        <f>IF(B88="","",MAX($A$1:A87)+1)</f>
        <v/>
      </c>
      <c r="D88" t="str">
        <f t="shared" si="1"/>
        <v/>
      </c>
    </row>
    <row r="89" spans="1:4" x14ac:dyDescent="0.25">
      <c r="A89" s="1" t="str">
        <f>IF(B89="","",MAX($A$1:A88)+1)</f>
        <v/>
      </c>
      <c r="D89" t="str">
        <f t="shared" si="1"/>
        <v/>
      </c>
    </row>
    <row r="90" spans="1:4" x14ac:dyDescent="0.25">
      <c r="A90" s="1" t="str">
        <f>IF(B90="","",MAX($A$1:A89)+1)</f>
        <v/>
      </c>
      <c r="D90" t="str">
        <f t="shared" si="1"/>
        <v/>
      </c>
    </row>
    <row r="91" spans="1:4" x14ac:dyDescent="0.25">
      <c r="A91" s="1" t="str">
        <f>IF(B91="","",MAX($A$1:A90)+1)</f>
        <v/>
      </c>
      <c r="D91" t="str">
        <f t="shared" si="1"/>
        <v/>
      </c>
    </row>
    <row r="92" spans="1:4" x14ac:dyDescent="0.25">
      <c r="A92" s="1" t="str">
        <f>IF(B92="","",MAX($A$1:A91)+1)</f>
        <v/>
      </c>
      <c r="D92" t="str">
        <f t="shared" si="1"/>
        <v/>
      </c>
    </row>
    <row r="93" spans="1:4" x14ac:dyDescent="0.25">
      <c r="A93" s="1" t="str">
        <f>IF(B93="","",MAX($A$1:A92)+1)</f>
        <v/>
      </c>
      <c r="D93" t="str">
        <f t="shared" si="1"/>
        <v/>
      </c>
    </row>
    <row r="94" spans="1:4" x14ac:dyDescent="0.25">
      <c r="A94" s="1" t="str">
        <f>IF(B94="","",MAX($A$1:A93)+1)</f>
        <v/>
      </c>
      <c r="D94" t="str">
        <f t="shared" si="1"/>
        <v/>
      </c>
    </row>
    <row r="95" spans="1:4" x14ac:dyDescent="0.25">
      <c r="A95" s="1" t="str">
        <f>IF(B95="","",MAX($A$1:A94)+1)</f>
        <v/>
      </c>
      <c r="D95" t="str">
        <f t="shared" si="1"/>
        <v/>
      </c>
    </row>
    <row r="96" spans="1:4" x14ac:dyDescent="0.25">
      <c r="A96" s="1" t="str">
        <f>IF(B96="","",MAX($A$1:A95)+1)</f>
        <v/>
      </c>
      <c r="D96" t="str">
        <f t="shared" si="1"/>
        <v/>
      </c>
    </row>
    <row r="97" spans="1:4" x14ac:dyDescent="0.25">
      <c r="A97" s="1" t="str">
        <f>IF(B97="","",MAX($A$1:A96)+1)</f>
        <v/>
      </c>
      <c r="D97" t="str">
        <f t="shared" si="1"/>
        <v/>
      </c>
    </row>
    <row r="98" spans="1:4" x14ac:dyDescent="0.25">
      <c r="A98" s="1" t="str">
        <f>IF(B98="","",MAX($A$1:A97)+1)</f>
        <v/>
      </c>
      <c r="D98" t="str">
        <f t="shared" si="1"/>
        <v/>
      </c>
    </row>
    <row r="99" spans="1:4" x14ac:dyDescent="0.25">
      <c r="A99" s="1" t="str">
        <f>IF(B99="","",MAX($A$1:A98)+1)</f>
        <v/>
      </c>
      <c r="D99" t="str">
        <f t="shared" si="1"/>
        <v/>
      </c>
    </row>
    <row r="100" spans="1:4" x14ac:dyDescent="0.25">
      <c r="A100" s="1" t="str">
        <f>IF(B100="","",MAX($A$1:A99)+1)</f>
        <v/>
      </c>
      <c r="D100" t="str">
        <f t="shared" si="1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EC8E9-4E16-4DBB-9731-FBB3E9822603}">
  <dimension ref="A1:E100"/>
  <sheetViews>
    <sheetView topLeftCell="A6" workbookViewId="0">
      <selection activeCell="E23" sqref="E2:E23"/>
    </sheetView>
  </sheetViews>
  <sheetFormatPr baseColWidth="10" defaultRowHeight="15" x14ac:dyDescent="0.25"/>
  <cols>
    <col min="2" max="2" width="19.140625" bestFit="1" customWidth="1"/>
    <col min="3" max="4" width="19.140625" customWidth="1"/>
  </cols>
  <sheetData>
    <row r="1" spans="1:5" x14ac:dyDescent="0.25">
      <c r="A1" t="s">
        <v>31</v>
      </c>
      <c r="B1" t="s">
        <v>32</v>
      </c>
      <c r="C1" t="s">
        <v>39</v>
      </c>
      <c r="D1" t="s">
        <v>59</v>
      </c>
      <c r="E1" t="s">
        <v>58</v>
      </c>
    </row>
    <row r="2" spans="1:5" x14ac:dyDescent="0.25">
      <c r="A2">
        <f>IF(B2="","",MAX($A$1:A1)+1)</f>
        <v>1</v>
      </c>
      <c r="B2" t="s">
        <v>43</v>
      </c>
      <c r="C2" t="s">
        <v>216</v>
      </c>
      <c r="D2">
        <f>IF(C2="","",INDEX(CATEGORIAS!$A:$A,MATCH($C2,CATEGORIAS!$B:$B,0)))</f>
        <v>1</v>
      </c>
      <c r="E2" t="str">
        <f>IF(D2="","",CONCATENATE("{ id_subcategoria: ",A2,", nombre: '",B2,"', id_categoria: ",D2,"},"))</f>
        <v>{ id_subcategoria: 1, nombre: 'Delantal infantil', id_categoria: 1},</v>
      </c>
    </row>
    <row r="3" spans="1:5" x14ac:dyDescent="0.25">
      <c r="A3">
        <f>IF(B3="","",MAX($A$1:A2)+1)</f>
        <v>2</v>
      </c>
      <c r="B3" t="s">
        <v>44</v>
      </c>
      <c r="C3" t="s">
        <v>216</v>
      </c>
      <c r="D3">
        <f>IF(C3="","",INDEX(CATEGORIAS!$A:$A,MATCH($C3,CATEGORIAS!$B:$B,0)))</f>
        <v>1</v>
      </c>
      <c r="E3" t="str">
        <f t="shared" ref="E3:E66" si="0">IF(D3="","",CONCATENATE("{ id_subcategoria: ",A3,", nombre: '",B3,"', id_categoria: ",D3,"},"))</f>
        <v>{ id_subcategoria: 2, nombre: 'Libro para colorear', id_categoria: 1},</v>
      </c>
    </row>
    <row r="4" spans="1:5" x14ac:dyDescent="0.25">
      <c r="A4">
        <f>IF(B4="","",MAX($A$1:A3)+1)</f>
        <v>3</v>
      </c>
      <c r="B4" t="s">
        <v>45</v>
      </c>
      <c r="C4" t="s">
        <v>216</v>
      </c>
      <c r="D4">
        <f>IF(C4="","",INDEX(CATEGORIAS!$A:$A,MATCH($C4,CATEGORIAS!$B:$B,0)))</f>
        <v>1</v>
      </c>
      <c r="E4" t="str">
        <f t="shared" si="0"/>
        <v>{ id_subcategoria: 3, nombre: 'Plumón', id_categoria: 1},</v>
      </c>
    </row>
    <row r="5" spans="1:5" x14ac:dyDescent="0.25">
      <c r="A5">
        <f>IF(B5="","",MAX($A$1:A4)+1)</f>
        <v>4</v>
      </c>
      <c r="B5" t="s">
        <v>46</v>
      </c>
      <c r="C5" t="s">
        <v>216</v>
      </c>
      <c r="D5">
        <f>IF(C5="","",INDEX(CATEGORIAS!$A:$A,MATCH($C5,CATEGORIAS!$B:$B,0)))</f>
        <v>1</v>
      </c>
      <c r="E5" t="str">
        <f t="shared" si="0"/>
        <v>{ id_subcategoria: 4, nombre: 'Bolsa de regalo', id_categoria: 1},</v>
      </c>
    </row>
    <row r="6" spans="1:5" x14ac:dyDescent="0.25">
      <c r="A6">
        <f>IF(B6="","",MAX($A$1:A5)+1)</f>
        <v>5</v>
      </c>
      <c r="B6" t="s">
        <v>47</v>
      </c>
      <c r="C6" t="s">
        <v>216</v>
      </c>
      <c r="D6">
        <f>IF(C6="","",INDEX(CATEGORIAS!$A:$A,MATCH($C6,CATEGORIAS!$B:$B,0)))</f>
        <v>1</v>
      </c>
      <c r="E6" t="str">
        <f t="shared" si="0"/>
        <v>{ id_subcategoria: 5, nombre: 'Cinta adhesiva', id_categoria: 1},</v>
      </c>
    </row>
    <row r="7" spans="1:5" x14ac:dyDescent="0.25">
      <c r="A7">
        <f>IF(B7="","",MAX($A$1:A6)+1)</f>
        <v>6</v>
      </c>
      <c r="B7" t="s">
        <v>48</v>
      </c>
      <c r="C7" t="s">
        <v>34</v>
      </c>
      <c r="D7">
        <f>IF(C7="","",INDEX(CATEGORIAS!$A:$A,MATCH($C7,CATEGORIAS!$B:$B,0)))</f>
        <v>4</v>
      </c>
      <c r="E7" t="str">
        <f t="shared" si="0"/>
        <v>{ id_subcategoria: 6, nombre: 'Libro educativo', id_categoria: 4},</v>
      </c>
    </row>
    <row r="8" spans="1:5" x14ac:dyDescent="0.25">
      <c r="A8">
        <f>IF(B8="","",MAX($A$1:A7)+1)</f>
        <v>7</v>
      </c>
      <c r="B8" t="s">
        <v>49</v>
      </c>
      <c r="C8" t="s">
        <v>35</v>
      </c>
      <c r="D8">
        <f>IF(C8="","",INDEX(CATEGORIAS!$A:$A,MATCH($C8,CATEGORIAS!$B:$B,0)))</f>
        <v>2</v>
      </c>
      <c r="E8" t="str">
        <f t="shared" si="0"/>
        <v>{ id_subcategoria: 7, nombre: 'Tabla de cocina', id_categoria: 2},</v>
      </c>
    </row>
    <row r="9" spans="1:5" x14ac:dyDescent="0.25">
      <c r="A9">
        <f>IF(B9="","",MAX($A$1:A8)+1)</f>
        <v>8</v>
      </c>
      <c r="B9" t="s">
        <v>50</v>
      </c>
      <c r="C9" t="s">
        <v>35</v>
      </c>
      <c r="D9">
        <f>IF(C9="","",INDEX(CATEGORIAS!$A:$A,MATCH($C9,CATEGORIAS!$B:$B,0)))</f>
        <v>2</v>
      </c>
      <c r="E9" t="str">
        <f t="shared" si="0"/>
        <v>{ id_subcategoria: 8, nombre: 'Funda de protección', id_categoria: 2},</v>
      </c>
    </row>
    <row r="10" spans="1:5" x14ac:dyDescent="0.25">
      <c r="A10">
        <f>IF(B10="","",MAX($A$1:A9)+1)</f>
        <v>9</v>
      </c>
      <c r="B10" t="s">
        <v>28</v>
      </c>
      <c r="C10" t="s">
        <v>35</v>
      </c>
      <c r="D10">
        <f>IF(C10="","",INDEX(CATEGORIAS!$A:$A,MATCH($C10,CATEGORIAS!$B:$B,0)))</f>
        <v>2</v>
      </c>
      <c r="E10" t="str">
        <f t="shared" si="0"/>
        <v>{ id_subcategoria: 9, nombre: 'Gorro para ducha', id_categoria: 2},</v>
      </c>
    </row>
    <row r="11" spans="1:5" x14ac:dyDescent="0.25">
      <c r="A11">
        <f>IF(B11="","",MAX($A$1:A10)+1)</f>
        <v>10</v>
      </c>
      <c r="B11" t="s">
        <v>108</v>
      </c>
      <c r="C11" t="s">
        <v>93</v>
      </c>
      <c r="D11">
        <f>IF(C11="","",INDEX(CATEGORIAS!$A:$A,MATCH($C11,CATEGORIAS!$B:$B,0)))</f>
        <v>5</v>
      </c>
      <c r="E11" t="str">
        <f t="shared" si="0"/>
        <v>{ id_subcategoria: 10, nombre: 'Leche vegetal', id_categoria: 5},</v>
      </c>
    </row>
    <row r="12" spans="1:5" x14ac:dyDescent="0.25">
      <c r="A12">
        <f>IF(B12="","",MAX($A$1:A11)+1)</f>
        <v>11</v>
      </c>
      <c r="B12" t="s">
        <v>95</v>
      </c>
      <c r="C12" t="s">
        <v>216</v>
      </c>
      <c r="D12">
        <f>IF(C12="","",INDEX(CATEGORIAS!$A:$A,MATCH($C12,CATEGORIAS!$B:$B,0)))</f>
        <v>1</v>
      </c>
      <c r="E12" t="str">
        <f t="shared" si="0"/>
        <v>{ id_subcategoria: 11, nombre: 'Cinta de regalo', id_categoria: 1},</v>
      </c>
    </row>
    <row r="13" spans="1:5" x14ac:dyDescent="0.25">
      <c r="A13">
        <f>IF(B13="","",MAX($A$1:A12)+1)</f>
        <v>12</v>
      </c>
      <c r="B13" t="s">
        <v>97</v>
      </c>
      <c r="C13" t="s">
        <v>216</v>
      </c>
      <c r="D13">
        <f>IF(C13="","",INDEX(CATEGORIAS!$A:$A,MATCH($C13,CATEGORIAS!$B:$B,0)))</f>
        <v>1</v>
      </c>
      <c r="E13" t="str">
        <f t="shared" si="0"/>
        <v>{ id_subcategoria: 12, nombre: 'Barra de silicona', id_categoria: 1},</v>
      </c>
    </row>
    <row r="14" spans="1:5" x14ac:dyDescent="0.25">
      <c r="A14">
        <f>IF(B14="","",MAX($A$1:A13)+1)</f>
        <v>13</v>
      </c>
      <c r="B14" t="s">
        <v>98</v>
      </c>
      <c r="C14" t="s">
        <v>216</v>
      </c>
      <c r="D14">
        <f>IF(C14="","",INDEX(CATEGORIAS!$A:$A,MATCH($C14,CATEGORIAS!$B:$B,0)))</f>
        <v>1</v>
      </c>
      <c r="E14" t="str">
        <f t="shared" si="0"/>
        <v>{ id_subcategoria: 13, nombre: 'Masas moldeables', id_categoria: 1},</v>
      </c>
    </row>
    <row r="15" spans="1:5" x14ac:dyDescent="0.25">
      <c r="A15">
        <f>IF(B15="","",MAX($A$1:A14)+1)</f>
        <v>14</v>
      </c>
      <c r="B15" t="s">
        <v>128</v>
      </c>
      <c r="C15" t="s">
        <v>216</v>
      </c>
      <c r="D15">
        <f>IF(C15="","",INDEX(CATEGORIAS!$A:$A,MATCH($C15,CATEGORIAS!$B:$B,0)))</f>
        <v>1</v>
      </c>
      <c r="E15" t="str">
        <f t="shared" si="0"/>
        <v>{ id_subcategoria: 14, nombre: 'Stickers', id_categoria: 1},</v>
      </c>
    </row>
    <row r="16" spans="1:5" x14ac:dyDescent="0.25">
      <c r="A16">
        <f>IF(B16="","",MAX($A$1:A15)+1)</f>
        <v>15</v>
      </c>
      <c r="B16" t="s">
        <v>172</v>
      </c>
      <c r="C16" t="s">
        <v>216</v>
      </c>
      <c r="D16">
        <f>IF(C16="","",INDEX(CATEGORIAS!$A:$A,MATCH($C16,CATEGORIAS!$B:$B,0)))</f>
        <v>1</v>
      </c>
      <c r="E16" t="str">
        <f t="shared" si="0"/>
        <v>{ id_subcategoria: 15, nombre: 'Cartulina', id_categoria: 1},</v>
      </c>
    </row>
    <row r="17" spans="1:5" x14ac:dyDescent="0.25">
      <c r="A17">
        <f>IF(B17="","",MAX($A$1:A16)+1)</f>
        <v>16</v>
      </c>
      <c r="B17" t="s">
        <v>177</v>
      </c>
      <c r="C17" t="s">
        <v>216</v>
      </c>
      <c r="D17">
        <f>IF(C17="","",INDEX(CATEGORIAS!$A:$A,MATCH($C17,CATEGORIAS!$B:$B,0)))</f>
        <v>1</v>
      </c>
      <c r="E17" t="str">
        <f t="shared" si="0"/>
        <v>{ id_subcategoria: 16, nombre: 'Lápices de colores', id_categoria: 1},</v>
      </c>
    </row>
    <row r="18" spans="1:5" x14ac:dyDescent="0.25">
      <c r="A18">
        <f>IF(B18="","",MAX($A$1:A17)+1)</f>
        <v>17</v>
      </c>
      <c r="B18" t="s">
        <v>184</v>
      </c>
      <c r="C18" t="s">
        <v>216</v>
      </c>
      <c r="D18">
        <f>IF(C18="","",INDEX(CATEGORIAS!$A:$A,MATCH($C18,CATEGORIAS!$B:$B,0)))</f>
        <v>1</v>
      </c>
      <c r="E18" t="str">
        <f t="shared" si="0"/>
        <v>{ id_subcategoria: 17, nombre: 'Goma eva', id_categoria: 1},</v>
      </c>
    </row>
    <row r="19" spans="1:5" x14ac:dyDescent="0.25">
      <c r="A19">
        <f>IF(B19="","",MAX($A$1:A18)+1)</f>
        <v>18</v>
      </c>
      <c r="B19" t="s">
        <v>193</v>
      </c>
      <c r="C19" t="s">
        <v>216</v>
      </c>
      <c r="D19">
        <f>IF(C19="","",INDEX(CATEGORIAS!$A:$A,MATCH($C19,CATEGORIAS!$B:$B,0)))</f>
        <v>1</v>
      </c>
      <c r="E19" t="str">
        <f t="shared" si="0"/>
        <v>{ id_subcategoria: 18, nombre: 'Cometa', id_categoria: 1},</v>
      </c>
    </row>
    <row r="20" spans="1:5" x14ac:dyDescent="0.25">
      <c r="A20">
        <f>IF(B20="","",MAX($A$1:A19)+1)</f>
        <v>19</v>
      </c>
      <c r="B20" t="s">
        <v>215</v>
      </c>
      <c r="C20" t="s">
        <v>213</v>
      </c>
      <c r="D20">
        <f>IF(C20="","",INDEX(CATEGORIAS!$A:$A,MATCH($C20,CATEGORIAS!$B:$B,0)))</f>
        <v>6</v>
      </c>
      <c r="E20" t="str">
        <f t="shared" si="0"/>
        <v>{ id_subcategoria: 19, nombre: 'Bolsa desecho basura', id_categoria: 6},</v>
      </c>
    </row>
    <row r="21" spans="1:5" x14ac:dyDescent="0.25">
      <c r="A21">
        <f>IF(B21="","",MAX($A$1:A20)+1)</f>
        <v>20</v>
      </c>
      <c r="B21" t="s">
        <v>230</v>
      </c>
      <c r="C21" t="s">
        <v>216</v>
      </c>
      <c r="D21">
        <f>IF(C21="","",INDEX(CATEGORIAS!$A:$A,MATCH($C21,CATEGORIAS!$B:$B,0)))</f>
        <v>1</v>
      </c>
      <c r="E21" t="str">
        <f t="shared" si="0"/>
        <v>{ id_subcategoria: 20, nombre: 'Lápiz grafito', id_categoria: 1},</v>
      </c>
    </row>
    <row r="22" spans="1:5" x14ac:dyDescent="0.25">
      <c r="A22">
        <f>IF(B22="","",MAX($A$1:A21)+1)</f>
        <v>21</v>
      </c>
      <c r="B22" t="s">
        <v>248</v>
      </c>
      <c r="C22" t="s">
        <v>217</v>
      </c>
      <c r="D22">
        <f>IF(C22="","",INDEX(CATEGORIAS!$A:$A,MATCH($C22,CATEGORIAS!$B:$B,0)))</f>
        <v>7</v>
      </c>
      <c r="E22" t="str">
        <f t="shared" si="0"/>
        <v>{ id_subcategoria: 21, nombre: 'Hilo cometa', id_categoria: 7},</v>
      </c>
    </row>
    <row r="23" spans="1:5" x14ac:dyDescent="0.25">
      <c r="A23">
        <f>IF(B23="","",MAX($A$1:A22)+1)</f>
        <v>22</v>
      </c>
      <c r="B23" t="s">
        <v>268</v>
      </c>
      <c r="C23" t="s">
        <v>35</v>
      </c>
      <c r="D23">
        <f>IF(C23="","",INDEX(CATEGORIAS!$A:$A,MATCH($C23,CATEGORIAS!$B:$B,0)))</f>
        <v>2</v>
      </c>
      <c r="E23" t="str">
        <f t="shared" si="0"/>
        <v>{ id_subcategoria: 22, nombre: 'Paño de cocina', id_categoria: 2},</v>
      </c>
    </row>
    <row r="24" spans="1:5" x14ac:dyDescent="0.25">
      <c r="A24" t="str">
        <f>IF(B24="","",MAX($A$1:A23)+1)</f>
        <v/>
      </c>
      <c r="D24" t="str">
        <f>IF(C24="","",INDEX(CATEGORIAS!$A:$A,MATCH($C24,CATEGORIAS!$B:$B,0)))</f>
        <v/>
      </c>
      <c r="E24" t="str">
        <f t="shared" si="0"/>
        <v/>
      </c>
    </row>
    <row r="25" spans="1:5" x14ac:dyDescent="0.25">
      <c r="A25" t="str">
        <f>IF(B25="","",MAX($A$1:A24)+1)</f>
        <v/>
      </c>
      <c r="D25" t="str">
        <f>IF(C25="","",INDEX(CATEGORIAS!$A:$A,MATCH($C25,CATEGORIAS!$B:$B,0)))</f>
        <v/>
      </c>
      <c r="E25" t="str">
        <f t="shared" si="0"/>
        <v/>
      </c>
    </row>
    <row r="26" spans="1:5" x14ac:dyDescent="0.25">
      <c r="A26" t="str">
        <f>IF(B26="","",MAX($A$1:A25)+1)</f>
        <v/>
      </c>
      <c r="D26" t="str">
        <f>IF(C26="","",INDEX(CATEGORIAS!$A:$A,MATCH($C26,CATEGORIAS!$B:$B,0)))</f>
        <v/>
      </c>
      <c r="E26" t="str">
        <f t="shared" si="0"/>
        <v/>
      </c>
    </row>
    <row r="27" spans="1:5" x14ac:dyDescent="0.25">
      <c r="A27" t="str">
        <f>IF(B27="","",MAX($A$1:A26)+1)</f>
        <v/>
      </c>
      <c r="D27" t="str">
        <f>IF(C27="","",INDEX(CATEGORIAS!$A:$A,MATCH($C27,CATEGORIAS!$B:$B,0)))</f>
        <v/>
      </c>
      <c r="E27" t="str">
        <f t="shared" si="0"/>
        <v/>
      </c>
    </row>
    <row r="28" spans="1:5" x14ac:dyDescent="0.25">
      <c r="A28" t="str">
        <f>IF(B28="","",MAX($A$1:A27)+1)</f>
        <v/>
      </c>
      <c r="D28" t="str">
        <f>IF(C28="","",INDEX(CATEGORIAS!$A:$A,MATCH($C28,CATEGORIAS!$B:$B,0)))</f>
        <v/>
      </c>
      <c r="E28" t="str">
        <f t="shared" si="0"/>
        <v/>
      </c>
    </row>
    <row r="29" spans="1:5" x14ac:dyDescent="0.25">
      <c r="A29" t="str">
        <f>IF(B29="","",MAX($A$1:A28)+1)</f>
        <v/>
      </c>
      <c r="D29" t="str">
        <f>IF(C29="","",INDEX(CATEGORIAS!$A:$A,MATCH($C29,CATEGORIAS!$B:$B,0)))</f>
        <v/>
      </c>
      <c r="E29" t="str">
        <f t="shared" si="0"/>
        <v/>
      </c>
    </row>
    <row r="30" spans="1:5" x14ac:dyDescent="0.25">
      <c r="A30" t="str">
        <f>IF(B30="","",MAX($A$1:A29)+1)</f>
        <v/>
      </c>
      <c r="D30" t="str">
        <f>IF(C30="","",INDEX(CATEGORIAS!$A:$A,MATCH($C30,CATEGORIAS!$B:$B,0)))</f>
        <v/>
      </c>
      <c r="E30" t="str">
        <f t="shared" si="0"/>
        <v/>
      </c>
    </row>
    <row r="31" spans="1:5" x14ac:dyDescent="0.25">
      <c r="A31" t="str">
        <f>IF(B31="","",MAX($A$1:A30)+1)</f>
        <v/>
      </c>
      <c r="D31" t="str">
        <f>IF(C31="","",INDEX(CATEGORIAS!$A:$A,MATCH($C31,CATEGORIAS!$B:$B,0)))</f>
        <v/>
      </c>
      <c r="E31" t="str">
        <f t="shared" si="0"/>
        <v/>
      </c>
    </row>
    <row r="32" spans="1:5" x14ac:dyDescent="0.25">
      <c r="A32" t="str">
        <f>IF(B32="","",MAX($A$1:A31)+1)</f>
        <v/>
      </c>
      <c r="D32" t="str">
        <f>IF(C32="","",INDEX(CATEGORIAS!$A:$A,MATCH($C32,CATEGORIAS!$B:$B,0)))</f>
        <v/>
      </c>
      <c r="E32" t="str">
        <f t="shared" si="0"/>
        <v/>
      </c>
    </row>
    <row r="33" spans="1:5" x14ac:dyDescent="0.25">
      <c r="A33" t="str">
        <f>IF(B33="","",MAX($A$1:A32)+1)</f>
        <v/>
      </c>
      <c r="D33" t="str">
        <f>IF(C33="","",INDEX(CATEGORIAS!$A:$A,MATCH($C33,CATEGORIAS!$B:$B,0)))</f>
        <v/>
      </c>
      <c r="E33" t="str">
        <f t="shared" si="0"/>
        <v/>
      </c>
    </row>
    <row r="34" spans="1:5" x14ac:dyDescent="0.25">
      <c r="A34" t="str">
        <f>IF(B34="","",MAX($A$1:A33)+1)</f>
        <v/>
      </c>
      <c r="D34" t="str">
        <f>IF(C34="","",INDEX(CATEGORIAS!$A:$A,MATCH($C34,CATEGORIAS!$B:$B,0)))</f>
        <v/>
      </c>
      <c r="E34" t="str">
        <f t="shared" si="0"/>
        <v/>
      </c>
    </row>
    <row r="35" spans="1:5" x14ac:dyDescent="0.25">
      <c r="A35" t="str">
        <f>IF(B35="","",MAX($A$1:A34)+1)</f>
        <v/>
      </c>
      <c r="D35" t="str">
        <f>IF(C35="","",INDEX(CATEGORIAS!$A:$A,MATCH($C35,CATEGORIAS!$B:$B,0)))</f>
        <v/>
      </c>
      <c r="E35" t="str">
        <f t="shared" si="0"/>
        <v/>
      </c>
    </row>
    <row r="36" spans="1:5" x14ac:dyDescent="0.25">
      <c r="A36" t="str">
        <f>IF(B36="","",MAX($A$1:A35)+1)</f>
        <v/>
      </c>
      <c r="D36" t="str">
        <f>IF(C36="","",INDEX(CATEGORIAS!$A:$A,MATCH($C36,CATEGORIAS!$B:$B,0)))</f>
        <v/>
      </c>
      <c r="E36" t="str">
        <f t="shared" si="0"/>
        <v/>
      </c>
    </row>
    <row r="37" spans="1:5" x14ac:dyDescent="0.25">
      <c r="A37" t="str">
        <f>IF(B37="","",MAX($A$1:A36)+1)</f>
        <v/>
      </c>
      <c r="D37" t="str">
        <f>IF(C37="","",INDEX(CATEGORIAS!$A:$A,MATCH($C37,CATEGORIAS!$B:$B,0)))</f>
        <v/>
      </c>
      <c r="E37" t="str">
        <f t="shared" si="0"/>
        <v/>
      </c>
    </row>
    <row r="38" spans="1:5" x14ac:dyDescent="0.25">
      <c r="A38" t="str">
        <f>IF(B38="","",MAX($A$1:A37)+1)</f>
        <v/>
      </c>
      <c r="D38" t="str">
        <f>IF(C38="","",INDEX(CATEGORIAS!$A:$A,MATCH($C38,CATEGORIAS!$B:$B,0)))</f>
        <v/>
      </c>
      <c r="E38" t="str">
        <f t="shared" si="0"/>
        <v/>
      </c>
    </row>
    <row r="39" spans="1:5" x14ac:dyDescent="0.25">
      <c r="A39" t="str">
        <f>IF(B39="","",MAX($A$1:A38)+1)</f>
        <v/>
      </c>
      <c r="D39" t="str">
        <f>IF(C39="","",INDEX(CATEGORIAS!$A:$A,MATCH($C39,CATEGORIAS!$B:$B,0)))</f>
        <v/>
      </c>
      <c r="E39" t="str">
        <f t="shared" si="0"/>
        <v/>
      </c>
    </row>
    <row r="40" spans="1:5" x14ac:dyDescent="0.25">
      <c r="A40" t="str">
        <f>IF(B40="","",MAX($A$1:A39)+1)</f>
        <v/>
      </c>
      <c r="D40" t="str">
        <f>IF(C40="","",INDEX(CATEGORIAS!$A:$A,MATCH($C40,CATEGORIAS!$B:$B,0)))</f>
        <v/>
      </c>
      <c r="E40" t="str">
        <f t="shared" si="0"/>
        <v/>
      </c>
    </row>
    <row r="41" spans="1:5" x14ac:dyDescent="0.25">
      <c r="A41" t="str">
        <f>IF(B41="","",MAX($A$1:A40)+1)</f>
        <v/>
      </c>
      <c r="D41" t="str">
        <f>IF(C41="","",INDEX(CATEGORIAS!$A:$A,MATCH($C41,CATEGORIAS!$B:$B,0)))</f>
        <v/>
      </c>
      <c r="E41" t="str">
        <f t="shared" si="0"/>
        <v/>
      </c>
    </row>
    <row r="42" spans="1:5" x14ac:dyDescent="0.25">
      <c r="A42" t="str">
        <f>IF(B42="","",MAX($A$1:A41)+1)</f>
        <v/>
      </c>
      <c r="D42" t="str">
        <f>IF(C42="","",INDEX(CATEGORIAS!$A:$A,MATCH($C42,CATEGORIAS!$B:$B,0)))</f>
        <v/>
      </c>
      <c r="E42" t="str">
        <f t="shared" si="0"/>
        <v/>
      </c>
    </row>
    <row r="43" spans="1:5" x14ac:dyDescent="0.25">
      <c r="A43" t="str">
        <f>IF(B43="","",MAX($A$1:A42)+1)</f>
        <v/>
      </c>
      <c r="D43" t="str">
        <f>IF(C43="","",INDEX(CATEGORIAS!$A:$A,MATCH($C43,CATEGORIAS!$B:$B,0)))</f>
        <v/>
      </c>
      <c r="E43" t="str">
        <f t="shared" si="0"/>
        <v/>
      </c>
    </row>
    <row r="44" spans="1:5" x14ac:dyDescent="0.25">
      <c r="A44" t="str">
        <f>IF(B44="","",MAX($A$1:A43)+1)</f>
        <v/>
      </c>
      <c r="D44" t="str">
        <f>IF(C44="","",INDEX(CATEGORIAS!$A:$A,MATCH($C44,CATEGORIAS!$B:$B,0)))</f>
        <v/>
      </c>
      <c r="E44" t="str">
        <f t="shared" si="0"/>
        <v/>
      </c>
    </row>
    <row r="45" spans="1:5" x14ac:dyDescent="0.25">
      <c r="A45" t="str">
        <f>IF(B45="","",MAX($A$1:A44)+1)</f>
        <v/>
      </c>
      <c r="D45" t="str">
        <f>IF(C45="","",INDEX(CATEGORIAS!$A:$A,MATCH($C45,CATEGORIAS!$B:$B,0)))</f>
        <v/>
      </c>
      <c r="E45" t="str">
        <f t="shared" si="0"/>
        <v/>
      </c>
    </row>
    <row r="46" spans="1:5" x14ac:dyDescent="0.25">
      <c r="A46" t="str">
        <f>IF(B46="","",MAX($A$1:A45)+1)</f>
        <v/>
      </c>
      <c r="D46" t="str">
        <f>IF(C46="","",INDEX(CATEGORIAS!$A:$A,MATCH($C46,CATEGORIAS!$B:$B,0)))</f>
        <v/>
      </c>
      <c r="E46" t="str">
        <f t="shared" si="0"/>
        <v/>
      </c>
    </row>
    <row r="47" spans="1:5" x14ac:dyDescent="0.25">
      <c r="A47" t="str">
        <f>IF(B47="","",MAX($A$1:A46)+1)</f>
        <v/>
      </c>
      <c r="D47" t="str">
        <f>IF(C47="","",INDEX(CATEGORIAS!$A:$A,MATCH($C47,CATEGORIAS!$B:$B,0)))</f>
        <v/>
      </c>
      <c r="E47" t="str">
        <f t="shared" si="0"/>
        <v/>
      </c>
    </row>
    <row r="48" spans="1:5" x14ac:dyDescent="0.25">
      <c r="A48" t="str">
        <f>IF(B48="","",MAX($A$1:A47)+1)</f>
        <v/>
      </c>
      <c r="D48" t="str">
        <f>IF(C48="","",INDEX(CATEGORIAS!$A:$A,MATCH($C48,CATEGORIAS!$B:$B,0)))</f>
        <v/>
      </c>
      <c r="E48" t="str">
        <f t="shared" si="0"/>
        <v/>
      </c>
    </row>
    <row r="49" spans="1:5" x14ac:dyDescent="0.25">
      <c r="A49" t="str">
        <f>IF(B49="","",MAX($A$1:A48)+1)</f>
        <v/>
      </c>
      <c r="D49" t="str">
        <f>IF(C49="","",INDEX(CATEGORIAS!$A:$A,MATCH($C49,CATEGORIAS!$B:$B,0)))</f>
        <v/>
      </c>
      <c r="E49" t="str">
        <f t="shared" si="0"/>
        <v/>
      </c>
    </row>
    <row r="50" spans="1:5" x14ac:dyDescent="0.25">
      <c r="A50" t="str">
        <f>IF(B50="","",MAX($A$1:A49)+1)</f>
        <v/>
      </c>
      <c r="D50" t="str">
        <f>IF(C50="","",INDEX(CATEGORIAS!$A:$A,MATCH($C50,CATEGORIAS!$B:$B,0)))</f>
        <v/>
      </c>
      <c r="E50" t="str">
        <f t="shared" si="0"/>
        <v/>
      </c>
    </row>
    <row r="51" spans="1:5" x14ac:dyDescent="0.25">
      <c r="A51" t="str">
        <f>IF(B51="","",MAX($A$1:A50)+1)</f>
        <v/>
      </c>
      <c r="D51" t="str">
        <f>IF(C51="","",INDEX(CATEGORIAS!$A:$A,MATCH($C51,CATEGORIAS!$B:$B,0)))</f>
        <v/>
      </c>
      <c r="E51" t="str">
        <f t="shared" si="0"/>
        <v/>
      </c>
    </row>
    <row r="52" spans="1:5" x14ac:dyDescent="0.25">
      <c r="A52" t="str">
        <f>IF(B52="","",MAX($A$1:A51)+1)</f>
        <v/>
      </c>
      <c r="D52" t="str">
        <f>IF(C52="","",INDEX(CATEGORIAS!$A:$A,MATCH($C52,CATEGORIAS!$B:$B,0)))</f>
        <v/>
      </c>
      <c r="E52" t="str">
        <f t="shared" si="0"/>
        <v/>
      </c>
    </row>
    <row r="53" spans="1:5" x14ac:dyDescent="0.25">
      <c r="A53" t="str">
        <f>IF(B53="","",MAX($A$1:A52)+1)</f>
        <v/>
      </c>
      <c r="D53" t="str">
        <f>IF(C53="","",INDEX(CATEGORIAS!$A:$A,MATCH($C53,CATEGORIAS!$B:$B,0)))</f>
        <v/>
      </c>
      <c r="E53" t="str">
        <f t="shared" si="0"/>
        <v/>
      </c>
    </row>
    <row r="54" spans="1:5" x14ac:dyDescent="0.25">
      <c r="A54" t="str">
        <f>IF(B54="","",MAX($A$1:A53)+1)</f>
        <v/>
      </c>
      <c r="D54" t="str">
        <f>IF(C54="","",INDEX(CATEGORIAS!$A:$A,MATCH($C54,CATEGORIAS!$B:$B,0)))</f>
        <v/>
      </c>
      <c r="E54" t="str">
        <f t="shared" si="0"/>
        <v/>
      </c>
    </row>
    <row r="55" spans="1:5" x14ac:dyDescent="0.25">
      <c r="A55" t="str">
        <f>IF(B55="","",MAX($A$1:A54)+1)</f>
        <v/>
      </c>
      <c r="D55" t="str">
        <f>IF(C55="","",INDEX(CATEGORIAS!$A:$A,MATCH($C55,CATEGORIAS!$B:$B,0)))</f>
        <v/>
      </c>
      <c r="E55" t="str">
        <f t="shared" si="0"/>
        <v/>
      </c>
    </row>
    <row r="56" spans="1:5" x14ac:dyDescent="0.25">
      <c r="A56" t="str">
        <f>IF(B56="","",MAX($A$1:A55)+1)</f>
        <v/>
      </c>
      <c r="D56" t="str">
        <f>IF(C56="","",INDEX(CATEGORIAS!$A:$A,MATCH($C56,CATEGORIAS!$B:$B,0)))</f>
        <v/>
      </c>
      <c r="E56" t="str">
        <f t="shared" si="0"/>
        <v/>
      </c>
    </row>
    <row r="57" spans="1:5" x14ac:dyDescent="0.25">
      <c r="A57" t="str">
        <f>IF(B57="","",MAX($A$1:A56)+1)</f>
        <v/>
      </c>
      <c r="D57" t="str">
        <f>IF(C57="","",INDEX(CATEGORIAS!$A:$A,MATCH($C57,CATEGORIAS!$B:$B,0)))</f>
        <v/>
      </c>
      <c r="E57" t="str">
        <f t="shared" si="0"/>
        <v/>
      </c>
    </row>
    <row r="58" spans="1:5" x14ac:dyDescent="0.25">
      <c r="A58" t="str">
        <f>IF(B58="","",MAX($A$1:A57)+1)</f>
        <v/>
      </c>
      <c r="D58" t="str">
        <f>IF(C58="","",INDEX(CATEGORIAS!$A:$A,MATCH($C58,CATEGORIAS!$B:$B,0)))</f>
        <v/>
      </c>
      <c r="E58" t="str">
        <f t="shared" si="0"/>
        <v/>
      </c>
    </row>
    <row r="59" spans="1:5" x14ac:dyDescent="0.25">
      <c r="A59" t="str">
        <f>IF(B59="","",MAX($A$1:A58)+1)</f>
        <v/>
      </c>
      <c r="D59" t="str">
        <f>IF(C59="","",INDEX(CATEGORIAS!$A:$A,MATCH($C59,CATEGORIAS!$B:$B,0)))</f>
        <v/>
      </c>
      <c r="E59" t="str">
        <f t="shared" si="0"/>
        <v/>
      </c>
    </row>
    <row r="60" spans="1:5" x14ac:dyDescent="0.25">
      <c r="A60" t="str">
        <f>IF(B60="","",MAX($A$1:A59)+1)</f>
        <v/>
      </c>
      <c r="D60" t="str">
        <f>IF(C60="","",INDEX(CATEGORIAS!$A:$A,MATCH($C60,CATEGORIAS!$B:$B,0)))</f>
        <v/>
      </c>
      <c r="E60" t="str">
        <f t="shared" si="0"/>
        <v/>
      </c>
    </row>
    <row r="61" spans="1:5" x14ac:dyDescent="0.25">
      <c r="A61" t="str">
        <f>IF(B61="","",MAX($A$1:A60)+1)</f>
        <v/>
      </c>
      <c r="D61" t="str">
        <f>IF(C61="","",INDEX(CATEGORIAS!$A:$A,MATCH($C61,CATEGORIAS!$B:$B,0)))</f>
        <v/>
      </c>
      <c r="E61" t="str">
        <f t="shared" si="0"/>
        <v/>
      </c>
    </row>
    <row r="62" spans="1:5" x14ac:dyDescent="0.25">
      <c r="A62" t="str">
        <f>IF(B62="","",MAX($A$1:A61)+1)</f>
        <v/>
      </c>
      <c r="D62" t="str">
        <f>IF(C62="","",INDEX(CATEGORIAS!$A:$A,MATCH($C62,CATEGORIAS!$B:$B,0)))</f>
        <v/>
      </c>
      <c r="E62" t="str">
        <f t="shared" si="0"/>
        <v/>
      </c>
    </row>
    <row r="63" spans="1:5" x14ac:dyDescent="0.25">
      <c r="A63" t="str">
        <f>IF(B63="","",MAX($A$1:A62)+1)</f>
        <v/>
      </c>
      <c r="D63" t="str">
        <f>IF(C63="","",INDEX(CATEGORIAS!$A:$A,MATCH($C63,CATEGORIAS!$B:$B,0)))</f>
        <v/>
      </c>
      <c r="E63" t="str">
        <f t="shared" si="0"/>
        <v/>
      </c>
    </row>
    <row r="64" spans="1:5" x14ac:dyDescent="0.25">
      <c r="A64" t="str">
        <f>IF(B64="","",MAX($A$1:A63)+1)</f>
        <v/>
      </c>
      <c r="D64" t="str">
        <f>IF(C64="","",INDEX(CATEGORIAS!$A:$A,MATCH($C64,CATEGORIAS!$B:$B,0)))</f>
        <v/>
      </c>
      <c r="E64" t="str">
        <f t="shared" si="0"/>
        <v/>
      </c>
    </row>
    <row r="65" spans="1:5" x14ac:dyDescent="0.25">
      <c r="A65" t="str">
        <f>IF(B65="","",MAX($A$1:A64)+1)</f>
        <v/>
      </c>
      <c r="D65" t="str">
        <f>IF(C65="","",INDEX(CATEGORIAS!$A:$A,MATCH($C65,CATEGORIAS!$B:$B,0)))</f>
        <v/>
      </c>
      <c r="E65" t="str">
        <f t="shared" si="0"/>
        <v/>
      </c>
    </row>
    <row r="66" spans="1:5" x14ac:dyDescent="0.25">
      <c r="A66" t="str">
        <f>IF(B66="","",MAX($A$1:A65)+1)</f>
        <v/>
      </c>
      <c r="D66" t="str">
        <f>IF(C66="","",INDEX(CATEGORIAS!$A:$A,MATCH($C66,CATEGORIAS!$B:$B,0)))</f>
        <v/>
      </c>
      <c r="E66" t="str">
        <f t="shared" si="0"/>
        <v/>
      </c>
    </row>
    <row r="67" spans="1:5" x14ac:dyDescent="0.25">
      <c r="A67" t="str">
        <f>IF(B67="","",MAX($A$1:A66)+1)</f>
        <v/>
      </c>
      <c r="D67" t="str">
        <f>IF(C67="","",INDEX(CATEGORIAS!$A:$A,MATCH($C67,CATEGORIAS!$B:$B,0)))</f>
        <v/>
      </c>
      <c r="E67" t="str">
        <f t="shared" ref="E67:E100" si="1">IF(D67="","",CONCATENATE("{ id_subcategoria: ",A67,", nombre: '",B67,"', id_categoria: ",D67,"},"))</f>
        <v/>
      </c>
    </row>
    <row r="68" spans="1:5" x14ac:dyDescent="0.25">
      <c r="A68" t="str">
        <f>IF(B68="","",MAX($A$1:A67)+1)</f>
        <v/>
      </c>
      <c r="D68" t="str">
        <f>IF(C68="","",INDEX(CATEGORIAS!$A:$A,MATCH($C68,CATEGORIAS!$B:$B,0)))</f>
        <v/>
      </c>
      <c r="E68" t="str">
        <f t="shared" si="1"/>
        <v/>
      </c>
    </row>
    <row r="69" spans="1:5" x14ac:dyDescent="0.25">
      <c r="A69" t="str">
        <f>IF(B69="","",MAX($A$1:A68)+1)</f>
        <v/>
      </c>
      <c r="D69" t="str">
        <f>IF(C69="","",INDEX(CATEGORIAS!$A:$A,MATCH($C69,CATEGORIAS!$B:$B,0)))</f>
        <v/>
      </c>
      <c r="E69" t="str">
        <f t="shared" si="1"/>
        <v/>
      </c>
    </row>
    <row r="70" spans="1:5" x14ac:dyDescent="0.25">
      <c r="A70" t="str">
        <f>IF(B70="","",MAX($A$1:A69)+1)</f>
        <v/>
      </c>
      <c r="D70" t="str">
        <f>IF(C70="","",INDEX(CATEGORIAS!$A:$A,MATCH($C70,CATEGORIAS!$B:$B,0)))</f>
        <v/>
      </c>
      <c r="E70" t="str">
        <f t="shared" si="1"/>
        <v/>
      </c>
    </row>
    <row r="71" spans="1:5" x14ac:dyDescent="0.25">
      <c r="A71" t="str">
        <f>IF(B71="","",MAX($A$1:A70)+1)</f>
        <v/>
      </c>
      <c r="D71" t="str">
        <f>IF(C71="","",INDEX(CATEGORIAS!$A:$A,MATCH($C71,CATEGORIAS!$B:$B,0)))</f>
        <v/>
      </c>
      <c r="E71" t="str">
        <f t="shared" si="1"/>
        <v/>
      </c>
    </row>
    <row r="72" spans="1:5" x14ac:dyDescent="0.25">
      <c r="A72" t="str">
        <f>IF(B72="","",MAX($A$1:A71)+1)</f>
        <v/>
      </c>
      <c r="D72" t="str">
        <f>IF(C72="","",INDEX(CATEGORIAS!$A:$A,MATCH($C72,CATEGORIAS!$B:$B,0)))</f>
        <v/>
      </c>
      <c r="E72" t="str">
        <f t="shared" si="1"/>
        <v/>
      </c>
    </row>
    <row r="73" spans="1:5" x14ac:dyDescent="0.25">
      <c r="A73" t="str">
        <f>IF(B73="","",MAX($A$1:A72)+1)</f>
        <v/>
      </c>
      <c r="D73" t="str">
        <f>IF(C73="","",INDEX(CATEGORIAS!$A:$A,MATCH($C73,CATEGORIAS!$B:$B,0)))</f>
        <v/>
      </c>
      <c r="E73" t="str">
        <f t="shared" si="1"/>
        <v/>
      </c>
    </row>
    <row r="74" spans="1:5" x14ac:dyDescent="0.25">
      <c r="A74" t="str">
        <f>IF(B74="","",MAX($A$1:A73)+1)</f>
        <v/>
      </c>
      <c r="D74" t="str">
        <f>IF(C74="","",INDEX(CATEGORIAS!$A:$A,MATCH($C74,CATEGORIAS!$B:$B,0)))</f>
        <v/>
      </c>
      <c r="E74" t="str">
        <f t="shared" si="1"/>
        <v/>
      </c>
    </row>
    <row r="75" spans="1:5" x14ac:dyDescent="0.25">
      <c r="A75" t="str">
        <f>IF(B75="","",MAX($A$1:A74)+1)</f>
        <v/>
      </c>
      <c r="D75" t="str">
        <f>IF(C75="","",INDEX(CATEGORIAS!$A:$A,MATCH($C75,CATEGORIAS!$B:$B,0)))</f>
        <v/>
      </c>
      <c r="E75" t="str">
        <f t="shared" si="1"/>
        <v/>
      </c>
    </row>
    <row r="76" spans="1:5" x14ac:dyDescent="0.25">
      <c r="A76" t="str">
        <f>IF(B76="","",MAX($A$1:A75)+1)</f>
        <v/>
      </c>
      <c r="D76" t="str">
        <f>IF(C76="","",INDEX(CATEGORIAS!$A:$A,MATCH($C76,CATEGORIAS!$B:$B,0)))</f>
        <v/>
      </c>
      <c r="E76" t="str">
        <f t="shared" si="1"/>
        <v/>
      </c>
    </row>
    <row r="77" spans="1:5" x14ac:dyDescent="0.25">
      <c r="A77" t="str">
        <f>IF(B77="","",MAX($A$1:A76)+1)</f>
        <v/>
      </c>
      <c r="D77" t="str">
        <f>IF(C77="","",INDEX(CATEGORIAS!$A:$A,MATCH($C77,CATEGORIAS!$B:$B,0)))</f>
        <v/>
      </c>
      <c r="E77" t="str">
        <f t="shared" si="1"/>
        <v/>
      </c>
    </row>
    <row r="78" spans="1:5" x14ac:dyDescent="0.25">
      <c r="A78" t="str">
        <f>IF(B78="","",MAX($A$1:A77)+1)</f>
        <v/>
      </c>
      <c r="D78" t="str">
        <f>IF(C78="","",INDEX(CATEGORIAS!$A:$A,MATCH($C78,CATEGORIAS!$B:$B,0)))</f>
        <v/>
      </c>
      <c r="E78" t="str">
        <f t="shared" si="1"/>
        <v/>
      </c>
    </row>
    <row r="79" spans="1:5" x14ac:dyDescent="0.25">
      <c r="A79" t="str">
        <f>IF(B79="","",MAX($A$1:A78)+1)</f>
        <v/>
      </c>
      <c r="D79" t="str">
        <f>IF(C79="","",INDEX(CATEGORIAS!$A:$A,MATCH($C79,CATEGORIAS!$B:$B,0)))</f>
        <v/>
      </c>
      <c r="E79" t="str">
        <f t="shared" si="1"/>
        <v/>
      </c>
    </row>
    <row r="80" spans="1:5" x14ac:dyDescent="0.25">
      <c r="A80" t="str">
        <f>IF(B80="","",MAX($A$1:A79)+1)</f>
        <v/>
      </c>
      <c r="D80" t="str">
        <f>IF(C80="","",INDEX(CATEGORIAS!$A:$A,MATCH($C80,CATEGORIAS!$B:$B,0)))</f>
        <v/>
      </c>
      <c r="E80" t="str">
        <f t="shared" si="1"/>
        <v/>
      </c>
    </row>
    <row r="81" spans="1:5" x14ac:dyDescent="0.25">
      <c r="A81" t="str">
        <f>IF(B81="","",MAX($A$1:A80)+1)</f>
        <v/>
      </c>
      <c r="D81" t="str">
        <f>IF(C81="","",INDEX(CATEGORIAS!$A:$A,MATCH($C81,CATEGORIAS!$B:$B,0)))</f>
        <v/>
      </c>
      <c r="E81" t="str">
        <f t="shared" si="1"/>
        <v/>
      </c>
    </row>
    <row r="82" spans="1:5" x14ac:dyDescent="0.25">
      <c r="A82" t="str">
        <f>IF(B82="","",MAX($A$1:A81)+1)</f>
        <v/>
      </c>
      <c r="D82" t="str">
        <f>IF(C82="","",INDEX(CATEGORIAS!$A:$A,MATCH($C82,CATEGORIAS!$B:$B,0)))</f>
        <v/>
      </c>
      <c r="E82" t="str">
        <f t="shared" si="1"/>
        <v/>
      </c>
    </row>
    <row r="83" spans="1:5" x14ac:dyDescent="0.25">
      <c r="A83" t="str">
        <f>IF(B83="","",MAX($A$1:A82)+1)</f>
        <v/>
      </c>
      <c r="D83" t="str">
        <f>IF(C83="","",INDEX(CATEGORIAS!$A:$A,MATCH($C83,CATEGORIAS!$B:$B,0)))</f>
        <v/>
      </c>
      <c r="E83" t="str">
        <f t="shared" si="1"/>
        <v/>
      </c>
    </row>
    <row r="84" spans="1:5" x14ac:dyDescent="0.25">
      <c r="A84" t="str">
        <f>IF(B84="","",MAX($A$1:A83)+1)</f>
        <v/>
      </c>
      <c r="D84" t="str">
        <f>IF(C84="","",INDEX(CATEGORIAS!$A:$A,MATCH($C84,CATEGORIAS!$B:$B,0)))</f>
        <v/>
      </c>
      <c r="E84" t="str">
        <f t="shared" si="1"/>
        <v/>
      </c>
    </row>
    <row r="85" spans="1:5" x14ac:dyDescent="0.25">
      <c r="A85" t="str">
        <f>IF(B85="","",MAX($A$1:A84)+1)</f>
        <v/>
      </c>
      <c r="D85" t="str">
        <f>IF(C85="","",INDEX(CATEGORIAS!$A:$A,MATCH($C85,CATEGORIAS!$B:$B,0)))</f>
        <v/>
      </c>
      <c r="E85" t="str">
        <f t="shared" si="1"/>
        <v/>
      </c>
    </row>
    <row r="86" spans="1:5" x14ac:dyDescent="0.25">
      <c r="A86" t="str">
        <f>IF(B86="","",MAX($A$1:A85)+1)</f>
        <v/>
      </c>
      <c r="D86" t="str">
        <f>IF(C86="","",INDEX(CATEGORIAS!$A:$A,MATCH($C86,CATEGORIAS!$B:$B,0)))</f>
        <v/>
      </c>
      <c r="E86" t="str">
        <f t="shared" si="1"/>
        <v/>
      </c>
    </row>
    <row r="87" spans="1:5" x14ac:dyDescent="0.25">
      <c r="A87" t="str">
        <f>IF(B87="","",MAX($A$1:A86)+1)</f>
        <v/>
      </c>
      <c r="D87" t="str">
        <f>IF(C87="","",INDEX(CATEGORIAS!$A:$A,MATCH($C87,CATEGORIAS!$B:$B,0)))</f>
        <v/>
      </c>
      <c r="E87" t="str">
        <f t="shared" si="1"/>
        <v/>
      </c>
    </row>
    <row r="88" spans="1:5" x14ac:dyDescent="0.25">
      <c r="A88" t="str">
        <f>IF(B88="","",MAX($A$1:A87)+1)</f>
        <v/>
      </c>
      <c r="D88" t="str">
        <f>IF(C88="","",INDEX(CATEGORIAS!$A:$A,MATCH($C88,CATEGORIAS!$B:$B,0)))</f>
        <v/>
      </c>
      <c r="E88" t="str">
        <f t="shared" si="1"/>
        <v/>
      </c>
    </row>
    <row r="89" spans="1:5" x14ac:dyDescent="0.25">
      <c r="A89" t="str">
        <f>IF(B89="","",MAX($A$1:A88)+1)</f>
        <v/>
      </c>
      <c r="D89" t="str">
        <f>IF(C89="","",INDEX(CATEGORIAS!$A:$A,MATCH($C89,CATEGORIAS!$B:$B,0)))</f>
        <v/>
      </c>
      <c r="E89" t="str">
        <f t="shared" si="1"/>
        <v/>
      </c>
    </row>
    <row r="90" spans="1:5" x14ac:dyDescent="0.25">
      <c r="A90" t="str">
        <f>IF(B90="","",MAX($A$1:A89)+1)</f>
        <v/>
      </c>
      <c r="D90" t="str">
        <f>IF(C90="","",INDEX(CATEGORIAS!$A:$A,MATCH($C90,CATEGORIAS!$B:$B,0)))</f>
        <v/>
      </c>
      <c r="E90" t="str">
        <f t="shared" si="1"/>
        <v/>
      </c>
    </row>
    <row r="91" spans="1:5" x14ac:dyDescent="0.25">
      <c r="A91" t="str">
        <f>IF(B91="","",MAX($A$1:A90)+1)</f>
        <v/>
      </c>
      <c r="D91" t="str">
        <f>IF(C91="","",INDEX(CATEGORIAS!$A:$A,MATCH($C91,CATEGORIAS!$B:$B,0)))</f>
        <v/>
      </c>
      <c r="E91" t="str">
        <f t="shared" si="1"/>
        <v/>
      </c>
    </row>
    <row r="92" spans="1:5" x14ac:dyDescent="0.25">
      <c r="A92" t="str">
        <f>IF(B92="","",MAX($A$1:A91)+1)</f>
        <v/>
      </c>
      <c r="D92" t="str">
        <f>IF(C92="","",INDEX(CATEGORIAS!$A:$A,MATCH($C92,CATEGORIAS!$B:$B,0)))</f>
        <v/>
      </c>
      <c r="E92" t="str">
        <f t="shared" si="1"/>
        <v/>
      </c>
    </row>
    <row r="93" spans="1:5" x14ac:dyDescent="0.25">
      <c r="A93" t="str">
        <f>IF(B93="","",MAX($A$1:A92)+1)</f>
        <v/>
      </c>
      <c r="D93" t="str">
        <f>IF(C93="","",INDEX(CATEGORIAS!$A:$A,MATCH($C93,CATEGORIAS!$B:$B,0)))</f>
        <v/>
      </c>
      <c r="E93" t="str">
        <f t="shared" si="1"/>
        <v/>
      </c>
    </row>
    <row r="94" spans="1:5" x14ac:dyDescent="0.25">
      <c r="A94" t="str">
        <f>IF(B94="","",MAX($A$1:A93)+1)</f>
        <v/>
      </c>
      <c r="D94" t="str">
        <f>IF(C94="","",INDEX(CATEGORIAS!$A:$A,MATCH($C94,CATEGORIAS!$B:$B,0)))</f>
        <v/>
      </c>
      <c r="E94" t="str">
        <f t="shared" si="1"/>
        <v/>
      </c>
    </row>
    <row r="95" spans="1:5" x14ac:dyDescent="0.25">
      <c r="A95" t="str">
        <f>IF(B95="","",MAX($A$1:A94)+1)</f>
        <v/>
      </c>
      <c r="D95" t="str">
        <f>IF(C95="","",INDEX(CATEGORIAS!$A:$A,MATCH($C95,CATEGORIAS!$B:$B,0)))</f>
        <v/>
      </c>
      <c r="E95" t="str">
        <f t="shared" si="1"/>
        <v/>
      </c>
    </row>
    <row r="96" spans="1:5" x14ac:dyDescent="0.25">
      <c r="A96" t="str">
        <f>IF(B96="","",MAX($A$1:A95)+1)</f>
        <v/>
      </c>
      <c r="D96" t="str">
        <f>IF(C96="","",INDEX(CATEGORIAS!$A:$A,MATCH($C96,CATEGORIAS!$B:$B,0)))</f>
        <v/>
      </c>
      <c r="E96" t="str">
        <f t="shared" si="1"/>
        <v/>
      </c>
    </row>
    <row r="97" spans="1:5" x14ac:dyDescent="0.25">
      <c r="A97" t="str">
        <f>IF(B97="","",MAX($A$1:A96)+1)</f>
        <v/>
      </c>
      <c r="D97" t="str">
        <f>IF(C97="","",INDEX(CATEGORIAS!$A:$A,MATCH($C97,CATEGORIAS!$B:$B,0)))</f>
        <v/>
      </c>
      <c r="E97" t="str">
        <f t="shared" si="1"/>
        <v/>
      </c>
    </row>
    <row r="98" spans="1:5" x14ac:dyDescent="0.25">
      <c r="A98" t="str">
        <f>IF(B98="","",MAX($A$1:A97)+1)</f>
        <v/>
      </c>
      <c r="D98" t="str">
        <f>IF(C98="","",INDEX(CATEGORIAS!$A:$A,MATCH($C98,CATEGORIAS!$B:$B,0)))</f>
        <v/>
      </c>
      <c r="E98" t="str">
        <f t="shared" si="1"/>
        <v/>
      </c>
    </row>
    <row r="99" spans="1:5" x14ac:dyDescent="0.25">
      <c r="A99" t="str">
        <f>IF(B99="","",MAX($A$1:A98)+1)</f>
        <v/>
      </c>
      <c r="D99" t="str">
        <f>IF(C99="","",INDEX(CATEGORIAS!$A:$A,MATCH($C99,CATEGORIAS!$B:$B,0)))</f>
        <v/>
      </c>
      <c r="E99" t="str">
        <f t="shared" si="1"/>
        <v/>
      </c>
    </row>
    <row r="100" spans="1:5" x14ac:dyDescent="0.25">
      <c r="A100" t="str">
        <f>IF(B100="","",MAX($A$1:A99)+1)</f>
        <v/>
      </c>
      <c r="D100" t="str">
        <f>IF(C100="","",INDEX(CATEGORIAS!$A:$A,MATCH($C100,CATEGORIAS!$B:$B,0)))</f>
        <v/>
      </c>
      <c r="E100" t="str">
        <f t="shared" si="1"/>
        <v/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854A79-8602-4D8B-8CC0-06E16D78CFF8}">
          <x14:formula1>
            <xm:f>CATEGORIAS!$B$2:$B$100</xm:f>
          </x14:formula1>
          <xm:sqref>C2:C23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12F52-E160-495F-AB6E-9D61617DE34A}">
  <dimension ref="A1:AN1002"/>
  <sheetViews>
    <sheetView tabSelected="1" zoomScale="102" zoomScaleNormal="49" workbookViewId="0">
      <pane ySplit="2" topLeftCell="A14" activePane="bottomLeft" state="frozen"/>
      <selection pane="bottomLeft" activeCell="I26" sqref="I26"/>
    </sheetView>
  </sheetViews>
  <sheetFormatPr baseColWidth="10" defaultRowHeight="15" x14ac:dyDescent="0.25"/>
  <cols>
    <col min="2" max="2" width="11.42578125" style="3"/>
    <col min="3" max="3" width="47" customWidth="1"/>
    <col min="4" max="5" width="18.140625" customWidth="1"/>
    <col min="6" max="7" width="12.7109375" customWidth="1"/>
    <col min="8" max="8" width="20.5703125" bestFit="1" customWidth="1"/>
    <col min="9" max="9" width="13.7109375" customWidth="1"/>
    <col min="10" max="10" width="27.85546875" bestFit="1" customWidth="1"/>
    <col min="11" max="11" width="19.28515625" bestFit="1" customWidth="1"/>
    <col min="12" max="12" width="30.7109375" bestFit="1" customWidth="1"/>
  </cols>
  <sheetData>
    <row r="1" spans="1:40" x14ac:dyDescent="0.25">
      <c r="C1" s="15" t="s">
        <v>100</v>
      </c>
      <c r="D1" s="15"/>
      <c r="E1" s="15"/>
      <c r="F1" s="15"/>
      <c r="G1" s="15"/>
      <c r="H1" s="15"/>
      <c r="I1" s="15"/>
      <c r="J1" s="15"/>
      <c r="K1" s="15"/>
      <c r="O1" s="14" t="s">
        <v>68</v>
      </c>
      <c r="P1" s="14"/>
      <c r="Q1" s="14"/>
      <c r="R1" s="14"/>
      <c r="S1" s="14"/>
      <c r="T1" s="14"/>
      <c r="U1" s="14"/>
      <c r="V1" s="14"/>
      <c r="W1" s="14"/>
      <c r="X1" s="4"/>
      <c r="Z1" s="14" t="s">
        <v>69</v>
      </c>
      <c r="AA1" s="14"/>
      <c r="AB1" s="14"/>
      <c r="AG1" s="14" t="s">
        <v>70</v>
      </c>
      <c r="AH1" s="14"/>
      <c r="AI1" s="14"/>
    </row>
    <row r="2" spans="1:40" x14ac:dyDescent="0.25">
      <c r="A2" t="s">
        <v>31</v>
      </c>
      <c r="B2" s="3" t="s">
        <v>67</v>
      </c>
      <c r="C2" t="s">
        <v>32</v>
      </c>
      <c r="D2" t="s">
        <v>39</v>
      </c>
      <c r="E2" t="s">
        <v>40</v>
      </c>
      <c r="F2" t="s">
        <v>4</v>
      </c>
      <c r="G2" t="s">
        <v>5</v>
      </c>
      <c r="H2" t="s">
        <v>75</v>
      </c>
      <c r="I2" t="s">
        <v>42</v>
      </c>
      <c r="J2" t="s">
        <v>37</v>
      </c>
      <c r="K2" t="s">
        <v>38</v>
      </c>
      <c r="L2" s="3" t="s">
        <v>41</v>
      </c>
      <c r="M2" s="3" t="s">
        <v>125</v>
      </c>
      <c r="O2" t="s">
        <v>51</v>
      </c>
      <c r="P2" t="s">
        <v>0</v>
      </c>
      <c r="Q2" t="s">
        <v>2</v>
      </c>
      <c r="R2" t="s">
        <v>1</v>
      </c>
      <c r="S2" t="s">
        <v>3</v>
      </c>
      <c r="T2" t="s">
        <v>6</v>
      </c>
      <c r="U2" t="s">
        <v>52</v>
      </c>
      <c r="V2" t="s">
        <v>53</v>
      </c>
      <c r="W2" t="s">
        <v>54</v>
      </c>
      <c r="X2" t="s">
        <v>126</v>
      </c>
      <c r="Z2" t="s">
        <v>56</v>
      </c>
      <c r="AA2" t="s">
        <v>57</v>
      </c>
      <c r="AB2" t="s">
        <v>58</v>
      </c>
      <c r="AG2" t="s">
        <v>52</v>
      </c>
      <c r="AH2" t="s">
        <v>53</v>
      </c>
      <c r="AI2" t="s">
        <v>71</v>
      </c>
      <c r="AK2" t="s">
        <v>64</v>
      </c>
      <c r="AL2" t="s">
        <v>65</v>
      </c>
      <c r="AM2" t="s">
        <v>66</v>
      </c>
      <c r="AN2" t="s">
        <v>58</v>
      </c>
    </row>
    <row r="3" spans="1:40" x14ac:dyDescent="0.25">
      <c r="A3">
        <f>IF(C3="","",MAX($A$2:A2)+1)</f>
        <v>1</v>
      </c>
      <c r="B3" s="3">
        <f>IF(C3="","",IF(COUNTIF($C$2:$C2,$C3)=0,MAX($B$2:$B2)+1,""))</f>
        <v>1</v>
      </c>
      <c r="C3" t="s">
        <v>55</v>
      </c>
      <c r="D3" t="s">
        <v>216</v>
      </c>
      <c r="E3" t="s">
        <v>43</v>
      </c>
      <c r="F3" t="s">
        <v>7</v>
      </c>
      <c r="G3" t="s">
        <v>11</v>
      </c>
      <c r="I3">
        <v>4990</v>
      </c>
      <c r="J3" t="s">
        <v>43</v>
      </c>
      <c r="K3" t="s">
        <v>170</v>
      </c>
      <c r="L3" s="3" t="str">
        <f>_xlfn.TEXTJOIN(" - ",TRUE,F3:H3)</f>
        <v>Amarillo - One Size</v>
      </c>
      <c r="M3" s="3" t="str">
        <f>IF(C3="","",IF(AND(C3&lt;&gt;"",D3&lt;&gt;"",E3&lt;&gt;"",I3&lt;&gt;"",L3&lt;&gt;"",J3&lt;&gt;"",IFERROR(MATCH(INDEX($B:$B,MATCH($C3,$C:$C,0)),IMAGENES!$B:$B,0),-1)&gt;0),"'si'","'no'"))</f>
        <v>'si'</v>
      </c>
      <c r="O3">
        <f t="shared" ref="O3:O66" si="0">IFERROR(INDEX($B:$B,MATCH($A3,$B:$B,0)),"")</f>
        <v>1</v>
      </c>
      <c r="P3" t="str">
        <f t="shared" ref="P3:P66" si="1">IF($O3="","",INDEX($C:$C,MATCH($O3,$B:$B,0)))</f>
        <v>Delantal para pintar infantil</v>
      </c>
      <c r="Q3" t="str">
        <f t="shared" ref="Q3:Q66" si="2">IF($O3="","",INDEX($J:$J,MATCH($O3,$B:$B,0)))</f>
        <v>Delantal infantil</v>
      </c>
      <c r="R3" t="str">
        <f t="shared" ref="R3:R66" si="3">IF($O3="","",INDEX($K:$K,MATCH($O3,$B:$B,0)))</f>
        <v>Los delantales infantiles cuentan con brazos completos para máxima cobertura y un de cierre ajustable que permite ponérselas y quitárselas sin complicaciones.. Dimensiones: 53x39 cm. Diferentes colores.</v>
      </c>
      <c r="S3" t="str">
        <f t="shared" ref="S3:S66" si="4">IF($O3="","",INDEX($D:$D,MATCH($O3,$B:$B,0)))</f>
        <v>Librería y papelería</v>
      </c>
      <c r="T3" t="str">
        <f t="shared" ref="T3:T66" si="5">IF($O3="","",INDEX($E:$E,MATCH($O3,$B:$B,0)))</f>
        <v>Delantal infantil</v>
      </c>
      <c r="U3">
        <f>IF($S3="","",INDEX(CATEGORIAS!$A:$A,MATCH($S3,CATEGORIAS!$B:$B,0)))</f>
        <v>1</v>
      </c>
      <c r="V3">
        <f>IF($T3="","",INDEX(SUBCATEGORIAS!$A:$A,MATCH($T3,SUBCATEGORIAS!$B:$B,0)))</f>
        <v>1</v>
      </c>
      <c r="W3">
        <f t="shared" ref="W3:W66" si="6">IF($O3="","",INDEX($I:$I,MATCH($O3,$B:$B,0)))</f>
        <v>4990</v>
      </c>
      <c r="X3" t="str">
        <f>IF($O3="","",INDEX($M:$M,MATCH($O3,$B:$B,0)))</f>
        <v>'si'</v>
      </c>
      <c r="Z3">
        <v>1</v>
      </c>
      <c r="AA3">
        <v>1</v>
      </c>
      <c r="AB3" t="str">
        <f>IFERROR(IF(MATCH($AA3,$O:$O,0)&gt;0,"{",0),"")</f>
        <v>{</v>
      </c>
      <c r="AG3">
        <f>IF($D3="","",INDEX(CATEGORIAS!$A:$A,MATCH($D3,CATEGORIAS!$B:$B,0)))</f>
        <v>1</v>
      </c>
      <c r="AH3">
        <f>IF($E3="","",INDEX(SUBCATEGORIAS!$A:$A,MATCH($E3,SUBCATEGORIAS!$B:$B,0)))</f>
        <v>1</v>
      </c>
      <c r="AI3">
        <f t="shared" ref="AI3:AI66" si="7">IF(A3="","",A3)</f>
        <v>1</v>
      </c>
      <c r="AK3" s="2" t="str">
        <f>IF(AG3="","",IF(AG3/100&gt;0,IF(AG3/10&gt;0,CONCATENATE("00",AG3),CONCATENATE("0",AG3)),AG3))</f>
        <v>001</v>
      </c>
      <c r="AL3" t="str">
        <f>IF(AH3="","",IF(AH3/100&gt;0,IF(AH3/10&gt;0,CONCATENATE("00",AH3),CONCATENATE("0",AH3)),AH3))</f>
        <v>001</v>
      </c>
      <c r="AM3" t="str">
        <f t="shared" ref="AM3:AM66" si="8">IF(A3="","",IF(A3/100&gt;0,IF(A3/10&gt;0,CONCATENATE("00",A3),CONCATENATE("0",A3)),A3))</f>
        <v>001</v>
      </c>
      <c r="AN3" t="str">
        <f t="shared" ref="AN3:AN66" si="9">IF(A3="","",CONCATENATE("{ id_sku: '",CONCATENATE(AK3,AL3,AM3),"', id_articulo: '",INDEX($B:$B,MATCH($C3,$C:$C,0)),"', variacion: '",L3,"' },"))</f>
        <v>{ id_sku: '001001001', id_articulo: '1', variacion: 'Amarillo - One Size' },</v>
      </c>
    </row>
    <row r="4" spans="1:40" x14ac:dyDescent="0.25">
      <c r="A4">
        <f>IF(C4="","",MAX($A$2:A3)+1)</f>
        <v>2</v>
      </c>
      <c r="B4" s="3" t="str">
        <f>IF(C4="","",IF(COUNTIF($C$2:$C3,$C4)=0,MAX($B$2:$B3)+1,""))</f>
        <v/>
      </c>
      <c r="C4" t="s">
        <v>55</v>
      </c>
      <c r="D4" t="s">
        <v>216</v>
      </c>
      <c r="E4" t="s">
        <v>43</v>
      </c>
      <c r="F4" t="s">
        <v>8</v>
      </c>
      <c r="G4" t="s">
        <v>11</v>
      </c>
      <c r="I4">
        <v>4990</v>
      </c>
      <c r="J4" t="s">
        <v>43</v>
      </c>
      <c r="K4" t="s">
        <v>170</v>
      </c>
      <c r="L4" s="3" t="str">
        <f t="shared" ref="L4:L67" si="10">_xlfn.TEXTJOIN(" - ",TRUE,F4:H4)</f>
        <v>Azul - One Size</v>
      </c>
      <c r="M4" s="3" t="str">
        <f>IF(C4="","",IF(AND(C4&lt;&gt;"",D4&lt;&gt;"",E4&lt;&gt;"",I4&lt;&gt;"",L4&lt;&gt;"",J4&lt;&gt;"",IFERROR(MATCH(INDEX($B:$B,MATCH($C4,$C:$C,0)),IMAGENES!$B:$B,0),-1)&gt;0),"'si'","'no'"))</f>
        <v>'si'</v>
      </c>
      <c r="O4">
        <f t="shared" si="0"/>
        <v>2</v>
      </c>
      <c r="P4" t="str">
        <f t="shared" si="1"/>
        <v>Libro para colorear (Coloring Book 1-4)</v>
      </c>
      <c r="Q4" t="str">
        <f t="shared" si="2"/>
        <v>Libro para colorear Coloring Book series 1 a 4, diferentes temáticas.</v>
      </c>
      <c r="R4">
        <f t="shared" si="3"/>
        <v>0</v>
      </c>
      <c r="S4" t="str">
        <f t="shared" si="4"/>
        <v>Educación</v>
      </c>
      <c r="T4" t="str">
        <f t="shared" si="5"/>
        <v>Libro educativo</v>
      </c>
      <c r="U4">
        <f>IF($S4="","",INDEX(CATEGORIAS!$A:$A,MATCH($S4,CATEGORIAS!$B:$B,0)))</f>
        <v>4</v>
      </c>
      <c r="V4">
        <f>IF($T4="","",INDEX(SUBCATEGORIAS!$A:$A,MATCH($T4,SUBCATEGORIAS!$B:$B,0)))</f>
        <v>6</v>
      </c>
      <c r="W4">
        <f t="shared" si="6"/>
        <v>1500</v>
      </c>
      <c r="X4" t="str">
        <f t="shared" ref="X4:X67" si="11">IF($O4="","",INDEX($M:$M,MATCH($O4,$B:$B,0)))</f>
        <v>'si'</v>
      </c>
      <c r="Z4">
        <v>2</v>
      </c>
      <c r="AA4" t="str">
        <f>IF(Z3/10=INT(Z3/10),Z3/10+1,"")</f>
        <v/>
      </c>
      <c r="AB4" t="str">
        <f>IFERROR(IF(MATCH($AA3,$O:$O,0)&gt;0,CONCATENATE("id_articulo: ",$AA3,","),0),"")</f>
        <v>id_articulo: 1,</v>
      </c>
      <c r="AG4">
        <f>IF($D4="","",INDEX(CATEGORIAS!$A:$A,MATCH($D4,CATEGORIAS!$B:$B,0)))</f>
        <v>1</v>
      </c>
      <c r="AH4">
        <f>IF($E4="","",INDEX(SUBCATEGORIAS!$A:$A,MATCH($E4,SUBCATEGORIAS!$B:$B,0)))</f>
        <v>1</v>
      </c>
      <c r="AI4">
        <f t="shared" si="7"/>
        <v>2</v>
      </c>
      <c r="AK4" s="2" t="str">
        <f t="shared" ref="AK4:AK67" si="12">IF(AG4="","",IF(AG4/100&gt;0,IF(AG4/10&gt;0,CONCATENATE("00",AG4),CONCATENATE("0",AG4)),AG4))</f>
        <v>001</v>
      </c>
      <c r="AL4" t="str">
        <f t="shared" ref="AL4:AL67" si="13">IF(AH4="","",IF(AH4/100&gt;0,IF(AH4/10&gt;0,CONCATENATE("00",AH4),CONCATENATE("0",AH4)),AH4))</f>
        <v>001</v>
      </c>
      <c r="AM4" t="str">
        <f t="shared" si="8"/>
        <v>002</v>
      </c>
      <c r="AN4" t="str">
        <f t="shared" si="9"/>
        <v>{ id_sku: '001001002', id_articulo: '1', variacion: 'Azul - One Size' },</v>
      </c>
    </row>
    <row r="5" spans="1:40" x14ac:dyDescent="0.25">
      <c r="A5">
        <f>IF(C5="","",MAX($A$2:A4)+1)</f>
        <v>3</v>
      </c>
      <c r="B5" s="3" t="str">
        <f>IF(C5="","",IF(COUNTIF($C$2:$C4,$C5)=0,MAX($B$2:$B4)+1,""))</f>
        <v/>
      </c>
      <c r="C5" t="s">
        <v>55</v>
      </c>
      <c r="D5" t="s">
        <v>216</v>
      </c>
      <c r="E5" t="s">
        <v>43</v>
      </c>
      <c r="F5" t="s">
        <v>9</v>
      </c>
      <c r="G5" t="s">
        <v>11</v>
      </c>
      <c r="I5">
        <v>4990</v>
      </c>
      <c r="J5" t="s">
        <v>43</v>
      </c>
      <c r="K5" t="s">
        <v>170</v>
      </c>
      <c r="L5" s="3" t="str">
        <f t="shared" si="10"/>
        <v>Rojo - One Size</v>
      </c>
      <c r="M5" s="3" t="str">
        <f>IF(C5="","",IF(AND(C5&lt;&gt;"",D5&lt;&gt;"",E5&lt;&gt;"",I5&lt;&gt;"",L5&lt;&gt;"",J5&lt;&gt;"",IFERROR(MATCH(INDEX($B:$B,MATCH($C5,$C:$C,0)),IMAGENES!$B:$B,0),-1)&gt;0),"'si'","'no'"))</f>
        <v>'si'</v>
      </c>
      <c r="O5">
        <f t="shared" si="0"/>
        <v>3</v>
      </c>
      <c r="P5" t="str">
        <f t="shared" si="1"/>
        <v>Plumeros Brillantes (Ponpones de porristas)</v>
      </c>
      <c r="Q5" t="str">
        <f t="shared" si="2"/>
        <v>Pompón festivo.</v>
      </c>
      <c r="R5" t="str">
        <f t="shared" si="3"/>
        <v>Pompón confeccionado con plástico metalizado. Diversos colores. Ideal para agregar un toque brillante y festivo.</v>
      </c>
      <c r="S5" t="str">
        <f t="shared" si="4"/>
        <v>Librería y papelería</v>
      </c>
      <c r="T5" t="str">
        <f t="shared" si="5"/>
        <v>Plumón</v>
      </c>
      <c r="U5">
        <f>IF($S5="","",INDEX(CATEGORIAS!$A:$A,MATCH($S5,CATEGORIAS!$B:$B,0)))</f>
        <v>1</v>
      </c>
      <c r="V5">
        <f>IF($T5="","",INDEX(SUBCATEGORIAS!$A:$A,MATCH($T5,SUBCATEGORIAS!$B:$B,0)))</f>
        <v>3</v>
      </c>
      <c r="W5">
        <f t="shared" si="6"/>
        <v>1800</v>
      </c>
      <c r="X5" t="str">
        <f t="shared" si="11"/>
        <v>'si'</v>
      </c>
      <c r="Z5">
        <v>3</v>
      </c>
      <c r="AA5" t="str">
        <f t="shared" ref="AA5:AA68" si="14">IF(Z4/10=INT(Z4/10),Z4/10+1,"")</f>
        <v/>
      </c>
      <c r="AB5" t="str">
        <f>IFERROR(IF(MATCH($AA3,$O:$O,0)&gt;0,CONCATENATE("nombre: '",INDEX($P:$P,MATCH($AA3,$O:$O,0)),"',"),0),"")</f>
        <v>nombre: 'Delantal para pintar infantil',</v>
      </c>
      <c r="AG5">
        <f>IF($D5="","",INDEX(CATEGORIAS!$A:$A,MATCH($D5,CATEGORIAS!$B:$B,0)))</f>
        <v>1</v>
      </c>
      <c r="AH5">
        <f>IF($E5="","",INDEX(SUBCATEGORIAS!$A:$A,MATCH($E5,SUBCATEGORIAS!$B:$B,0)))</f>
        <v>1</v>
      </c>
      <c r="AI5">
        <f t="shared" si="7"/>
        <v>3</v>
      </c>
      <c r="AK5" s="2" t="str">
        <f t="shared" si="12"/>
        <v>001</v>
      </c>
      <c r="AL5" t="str">
        <f t="shared" si="13"/>
        <v>001</v>
      </c>
      <c r="AM5" t="str">
        <f t="shared" si="8"/>
        <v>003</v>
      </c>
      <c r="AN5" t="str">
        <f t="shared" si="9"/>
        <v>{ id_sku: '001001003', id_articulo: '1', variacion: 'Rojo - One Size' },</v>
      </c>
    </row>
    <row r="6" spans="1:40" x14ac:dyDescent="0.25">
      <c r="A6">
        <f>IF(C6="","",MAX($A$2:A5)+1)</f>
        <v>4</v>
      </c>
      <c r="B6" s="3" t="str">
        <f>IF(C6="","",IF(COUNTIF($C$2:$C5,$C6)=0,MAX($B$2:$B5)+1,""))</f>
        <v/>
      </c>
      <c r="C6" t="s">
        <v>55</v>
      </c>
      <c r="D6" t="s">
        <v>216</v>
      </c>
      <c r="E6" t="s">
        <v>43</v>
      </c>
      <c r="F6" t="s">
        <v>10</v>
      </c>
      <c r="G6" t="s">
        <v>11</v>
      </c>
      <c r="I6">
        <v>4990</v>
      </c>
      <c r="J6" t="s">
        <v>43</v>
      </c>
      <c r="K6" t="s">
        <v>170</v>
      </c>
      <c r="L6" s="3" t="str">
        <f t="shared" si="10"/>
        <v>Fucsia - One Size</v>
      </c>
      <c r="M6" s="3" t="str">
        <f>IF(C6="","",IF(AND(C6&lt;&gt;"",D6&lt;&gt;"",E6&lt;&gt;"",I6&lt;&gt;"",L6&lt;&gt;"",J6&lt;&gt;"",IFERROR(MATCH(INDEX($B:$B,MATCH($C6,$C:$C,0)),IMAGENES!$B:$B,0),-1)&gt;0),"'si'","'no'"))</f>
        <v>'si'</v>
      </c>
      <c r="O6">
        <f t="shared" si="0"/>
        <v>4</v>
      </c>
      <c r="P6" t="str">
        <f t="shared" si="1"/>
        <v>Bolsa de regalo</v>
      </c>
      <c r="Q6" t="str">
        <f t="shared" si="2"/>
        <v>Dimensiones: 32*26*10 .5.</v>
      </c>
      <c r="R6">
        <f t="shared" si="3"/>
        <v>0</v>
      </c>
      <c r="S6" t="str">
        <f t="shared" si="4"/>
        <v>Librería y papelería</v>
      </c>
      <c r="T6" t="str">
        <f t="shared" si="5"/>
        <v>Bolsa de regalo</v>
      </c>
      <c r="U6">
        <f>IF($S6="","",INDEX(CATEGORIAS!$A:$A,MATCH($S6,CATEGORIAS!$B:$B,0)))</f>
        <v>1</v>
      </c>
      <c r="V6">
        <f>IF($T6="","",INDEX(SUBCATEGORIAS!$A:$A,MATCH($T6,SUBCATEGORIAS!$B:$B,0)))</f>
        <v>4</v>
      </c>
      <c r="W6">
        <f t="shared" si="6"/>
        <v>1350</v>
      </c>
      <c r="X6" t="str">
        <f t="shared" si="11"/>
        <v>'no'</v>
      </c>
      <c r="Z6">
        <v>4</v>
      </c>
      <c r="AA6" t="str">
        <f t="shared" si="14"/>
        <v/>
      </c>
      <c r="AB6" t="str">
        <f>IFERROR(IF(MATCH($AA3,$O:$O,0)&gt;0,CONCATENATE("descripcion: '",INDEX($Q:$Q,MATCH($AA3,$O:$O,0)),"',"),0),"")</f>
        <v>descripcion: 'Delantal infantil',</v>
      </c>
      <c r="AG6">
        <f>IF($D6="","",INDEX(CATEGORIAS!$A:$A,MATCH($D6,CATEGORIAS!$B:$B,0)))</f>
        <v>1</v>
      </c>
      <c r="AH6">
        <f>IF($E6="","",INDEX(SUBCATEGORIAS!$A:$A,MATCH($E6,SUBCATEGORIAS!$B:$B,0)))</f>
        <v>1</v>
      </c>
      <c r="AI6">
        <f t="shared" si="7"/>
        <v>4</v>
      </c>
      <c r="AK6" s="2" t="str">
        <f t="shared" si="12"/>
        <v>001</v>
      </c>
      <c r="AL6" t="str">
        <f t="shared" si="13"/>
        <v>001</v>
      </c>
      <c r="AM6" t="str">
        <f t="shared" si="8"/>
        <v>004</v>
      </c>
      <c r="AN6" t="str">
        <f t="shared" si="9"/>
        <v>{ id_sku: '001001004', id_articulo: '1', variacion: 'Fucsia - One Size' },</v>
      </c>
    </row>
    <row r="7" spans="1:40" x14ac:dyDescent="0.25">
      <c r="A7">
        <f>IF(C7="","",MAX($A$2:A6)+1)</f>
        <v>5</v>
      </c>
      <c r="B7" s="3">
        <f>IF(C7="","",IF(COUNTIF($C$2:$C6,$C7)=0,MAX($B$2:$B6)+1,""))</f>
        <v>2</v>
      </c>
      <c r="C7" t="s">
        <v>12</v>
      </c>
      <c r="D7" t="s">
        <v>34</v>
      </c>
      <c r="E7" t="s">
        <v>48</v>
      </c>
      <c r="F7" t="s">
        <v>13</v>
      </c>
      <c r="I7">
        <v>1500</v>
      </c>
      <c r="J7" t="s">
        <v>275</v>
      </c>
      <c r="L7" s="3" t="str">
        <f t="shared" si="10"/>
        <v>Verde</v>
      </c>
      <c r="M7" s="3" t="str">
        <f>IF(C7="","",IF(AND(C7&lt;&gt;"",D7&lt;&gt;"",E7&lt;&gt;"",I7&lt;&gt;"",L7&lt;&gt;"",J7&lt;&gt;"",IFERROR(MATCH(INDEX($B:$B,MATCH($C7,$C:$C,0)),IMAGENES!$B:$B,0),-1)&gt;0),"'si'","'no'"))</f>
        <v>'si'</v>
      </c>
      <c r="O7">
        <f t="shared" si="0"/>
        <v>5</v>
      </c>
      <c r="P7" t="str">
        <f t="shared" si="1"/>
        <v>Bolsa de regalo niño</v>
      </c>
      <c r="Q7" t="str">
        <f t="shared" si="2"/>
        <v>Dimensiones: 30*26*10.5.</v>
      </c>
      <c r="R7">
        <f t="shared" si="3"/>
        <v>0</v>
      </c>
      <c r="S7" t="str">
        <f t="shared" si="4"/>
        <v>Librería y papelería</v>
      </c>
      <c r="T7" t="str">
        <f t="shared" si="5"/>
        <v>Bolsa de regalo</v>
      </c>
      <c r="U7">
        <f>IF($S7="","",INDEX(CATEGORIAS!$A:$A,MATCH($S7,CATEGORIAS!$B:$B,0)))</f>
        <v>1</v>
      </c>
      <c r="V7">
        <f>IF($T7="","",INDEX(SUBCATEGORIAS!$A:$A,MATCH($T7,SUBCATEGORIAS!$B:$B,0)))</f>
        <v>4</v>
      </c>
      <c r="W7">
        <f t="shared" si="6"/>
        <v>1000</v>
      </c>
      <c r="X7" t="str">
        <f t="shared" si="11"/>
        <v>'no'</v>
      </c>
      <c r="Z7">
        <v>5</v>
      </c>
      <c r="AA7" t="str">
        <f t="shared" si="14"/>
        <v/>
      </c>
      <c r="AB7" t="str">
        <f>IFERROR(IF(MATCH($AA3,$O:$O,0)&gt;0,CONCATENATE("descripcion_larga: '",INDEX($R:$R,MATCH($AA3,$O:$O,0)),"',"),0),"")</f>
        <v>descripcion_larga: 'Los delantales infantiles cuentan con brazos completos para máxima cobertura y un de cierre ajustable que permite ponérselas y quitárselas sin complicaciones.. Dimensiones: 53x39 cm. Diferentes colores.',</v>
      </c>
      <c r="AG7">
        <f>IF($D7="","",INDEX(CATEGORIAS!$A:$A,MATCH($D7,CATEGORIAS!$B:$B,0)))</f>
        <v>4</v>
      </c>
      <c r="AH7">
        <f>IF($E7="","",INDEX(SUBCATEGORIAS!$A:$A,MATCH($E7,SUBCATEGORIAS!$B:$B,0)))</f>
        <v>6</v>
      </c>
      <c r="AI7">
        <f t="shared" si="7"/>
        <v>5</v>
      </c>
      <c r="AK7" s="2" t="str">
        <f t="shared" si="12"/>
        <v>004</v>
      </c>
      <c r="AL7" t="str">
        <f t="shared" si="13"/>
        <v>006</v>
      </c>
      <c r="AM7" t="str">
        <f t="shared" si="8"/>
        <v>005</v>
      </c>
      <c r="AN7" t="str">
        <f t="shared" si="9"/>
        <v>{ id_sku: '004006005', id_articulo: '2', variacion: 'Verde' },</v>
      </c>
    </row>
    <row r="8" spans="1:40" x14ac:dyDescent="0.25">
      <c r="A8">
        <f>IF(C8="","",MAX($A$2:A7)+1)</f>
        <v>6</v>
      </c>
      <c r="B8" s="3" t="str">
        <f>IF(C8="","",IF(COUNTIF($C$2:$C7,$C8)=0,MAX($B$2:$B7)+1,""))</f>
        <v/>
      </c>
      <c r="C8" t="s">
        <v>12</v>
      </c>
      <c r="D8" t="s">
        <v>34</v>
      </c>
      <c r="E8" t="s">
        <v>48</v>
      </c>
      <c r="F8" t="s">
        <v>8</v>
      </c>
      <c r="I8">
        <v>1500</v>
      </c>
      <c r="J8" t="s">
        <v>275</v>
      </c>
      <c r="L8" s="3" t="str">
        <f t="shared" si="10"/>
        <v>Azul</v>
      </c>
      <c r="M8" s="3" t="str">
        <f>IF(C8="","",IF(AND(C8&lt;&gt;"",D8&lt;&gt;"",E8&lt;&gt;"",I8&lt;&gt;"",L8&lt;&gt;"",J8&lt;&gt;"",IFERROR(MATCH(INDEX($B:$B,MATCH($C8,$C:$C,0)),IMAGENES!$B:$B,0),-1)&gt;0),"'si'","'no'"))</f>
        <v>'si'</v>
      </c>
      <c r="O8">
        <f t="shared" si="0"/>
        <v>6</v>
      </c>
      <c r="P8" t="str">
        <f t="shared" si="1"/>
        <v xml:space="preserve">Bolsa de regalos botellas </v>
      </c>
      <c r="Q8" t="str">
        <f t="shared" si="2"/>
        <v>Bolsa de regalo. 12.5x35x8 cm.</v>
      </c>
      <c r="R8" t="str">
        <f t="shared" si="3"/>
        <v>Una bolsa de regalo para botellas es un accesorio elegante y práctico diseñado para presentar botellas de vino, licor u otras bebidas de manera sofisticada</v>
      </c>
      <c r="S8" t="str">
        <f t="shared" si="4"/>
        <v>Librería y papelería</v>
      </c>
      <c r="T8" t="str">
        <f t="shared" si="5"/>
        <v>Bolsa de regalo</v>
      </c>
      <c r="U8">
        <f>IF($S8="","",INDEX(CATEGORIAS!$A:$A,MATCH($S8,CATEGORIAS!$B:$B,0)))</f>
        <v>1</v>
      </c>
      <c r="V8">
        <f>IF($T8="","",INDEX(SUBCATEGORIAS!$A:$A,MATCH($T8,SUBCATEGORIAS!$B:$B,0)))</f>
        <v>4</v>
      </c>
      <c r="W8">
        <f t="shared" si="6"/>
        <v>1500</v>
      </c>
      <c r="X8" t="str">
        <f t="shared" si="11"/>
        <v>'si'</v>
      </c>
      <c r="Z8">
        <v>6</v>
      </c>
      <c r="AA8" t="str">
        <f t="shared" si="14"/>
        <v/>
      </c>
      <c r="AB8" t="str">
        <f>IFERROR(IF(MATCH($AA3,$O:$O,0)&gt;0,CONCATENATE("id_categoria: '",INDEX($U:$U,MATCH($AA3,$O:$O,0)),"',"),0),"")</f>
        <v>id_categoria: '1',</v>
      </c>
      <c r="AG8">
        <f>IF($D8="","",INDEX(CATEGORIAS!$A:$A,MATCH($D8,CATEGORIAS!$B:$B,0)))</f>
        <v>4</v>
      </c>
      <c r="AH8">
        <f>IF($E8="","",INDEX(SUBCATEGORIAS!$A:$A,MATCH($E8,SUBCATEGORIAS!$B:$B,0)))</f>
        <v>6</v>
      </c>
      <c r="AI8">
        <f t="shared" si="7"/>
        <v>6</v>
      </c>
      <c r="AK8" s="2" t="str">
        <f t="shared" si="12"/>
        <v>004</v>
      </c>
      <c r="AL8" t="str">
        <f t="shared" si="13"/>
        <v>006</v>
      </c>
      <c r="AM8" t="str">
        <f t="shared" si="8"/>
        <v>006</v>
      </c>
      <c r="AN8" t="str">
        <f t="shared" si="9"/>
        <v>{ id_sku: '004006006', id_articulo: '2', variacion: 'Azul' },</v>
      </c>
    </row>
    <row r="9" spans="1:40" x14ac:dyDescent="0.25">
      <c r="A9">
        <f>IF(C9="","",MAX($A$2:A8)+1)</f>
        <v>7</v>
      </c>
      <c r="B9" s="3" t="str">
        <f>IF(C9="","",IF(COUNTIF($C$2:$C8,$C9)=0,MAX($B$2:$B8)+1,""))</f>
        <v/>
      </c>
      <c r="C9" t="s">
        <v>12</v>
      </c>
      <c r="D9" t="s">
        <v>34</v>
      </c>
      <c r="E9" t="s">
        <v>48</v>
      </c>
      <c r="F9" t="s">
        <v>9</v>
      </c>
      <c r="I9">
        <v>1500</v>
      </c>
      <c r="J9" t="s">
        <v>275</v>
      </c>
      <c r="L9" s="3" t="str">
        <f t="shared" si="10"/>
        <v>Rojo</v>
      </c>
      <c r="M9" s="3" t="str">
        <f>IF(C9="","",IF(AND(C9&lt;&gt;"",D9&lt;&gt;"",E9&lt;&gt;"",I9&lt;&gt;"",L9&lt;&gt;"",J9&lt;&gt;"",IFERROR(MATCH(INDEX($B:$B,MATCH($C9,$C:$C,0)),IMAGENES!$B:$B,0),-1)&gt;0),"'si'","'no'"))</f>
        <v>'si'</v>
      </c>
      <c r="O9">
        <f t="shared" si="0"/>
        <v>7</v>
      </c>
      <c r="P9" t="str">
        <f t="shared" si="1"/>
        <v xml:space="preserve">Scotch </v>
      </c>
      <c r="Q9" t="str">
        <f t="shared" si="2"/>
        <v>Cinta adhesiva</v>
      </c>
      <c r="R9" t="str">
        <f t="shared" si="3"/>
        <v>Scotch es una cinta adhesiva versátil y confiable, ideal para una amplia gama de aplicaciones, desde envolver regalos hasta proyectos de manualidades y tareas cotidianas en el hogar o la oficina.</v>
      </c>
      <c r="S9" t="str">
        <f t="shared" si="4"/>
        <v>Librería y papelería</v>
      </c>
      <c r="T9" t="str">
        <f t="shared" si="5"/>
        <v>Cinta adhesiva</v>
      </c>
      <c r="U9">
        <f>IF($S9="","",INDEX(CATEGORIAS!$A:$A,MATCH($S9,CATEGORIAS!$B:$B,0)))</f>
        <v>1</v>
      </c>
      <c r="V9">
        <f>IF($T9="","",INDEX(SUBCATEGORIAS!$A:$A,MATCH($T9,SUBCATEGORIAS!$B:$B,0)))</f>
        <v>5</v>
      </c>
      <c r="W9">
        <f t="shared" si="6"/>
        <v>200</v>
      </c>
      <c r="X9" t="str">
        <f t="shared" si="11"/>
        <v>'no'</v>
      </c>
      <c r="Z9">
        <v>7</v>
      </c>
      <c r="AA9" t="str">
        <f t="shared" si="14"/>
        <v/>
      </c>
      <c r="AB9" t="str">
        <f>IFERROR(IF(MATCH($AA3,$O:$O,0)&gt;0,CONCATENATE("id_subcategoria: '",INDEX($V:$V,MATCH($AA3,$O:$O,0)),"',"),0),"")</f>
        <v>id_subcategoria: '1',</v>
      </c>
      <c r="AG9">
        <f>IF($D9="","",INDEX(CATEGORIAS!$A:$A,MATCH($D9,CATEGORIAS!$B:$B,0)))</f>
        <v>4</v>
      </c>
      <c r="AH9">
        <f>IF($E9="","",INDEX(SUBCATEGORIAS!$A:$A,MATCH($E9,SUBCATEGORIAS!$B:$B,0)))</f>
        <v>6</v>
      </c>
      <c r="AI9">
        <f t="shared" si="7"/>
        <v>7</v>
      </c>
      <c r="AK9" s="2" t="str">
        <f t="shared" si="12"/>
        <v>004</v>
      </c>
      <c r="AL9" t="str">
        <f t="shared" si="13"/>
        <v>006</v>
      </c>
      <c r="AM9" t="str">
        <f t="shared" si="8"/>
        <v>007</v>
      </c>
      <c r="AN9" t="str">
        <f t="shared" si="9"/>
        <v>{ id_sku: '004006007', id_articulo: '2', variacion: 'Rojo' },</v>
      </c>
    </row>
    <row r="10" spans="1:40" x14ac:dyDescent="0.25">
      <c r="A10">
        <f>IF(C10="","",MAX($A$2:A9)+1)</f>
        <v>8</v>
      </c>
      <c r="B10" s="3" t="str">
        <f>IF(C10="","",IF(COUNTIF($C$2:$C9,$C10)=0,MAX($B$2:$B9)+1,""))</f>
        <v/>
      </c>
      <c r="C10" t="s">
        <v>12</v>
      </c>
      <c r="D10" t="s">
        <v>34</v>
      </c>
      <c r="E10" t="s">
        <v>48</v>
      </c>
      <c r="F10" t="s">
        <v>14</v>
      </c>
      <c r="I10">
        <v>1500</v>
      </c>
      <c r="J10" t="s">
        <v>275</v>
      </c>
      <c r="L10" s="3" t="str">
        <f t="shared" si="10"/>
        <v>Naranjo</v>
      </c>
      <c r="M10" s="3" t="str">
        <f>IF(C10="","",IF(AND(C10&lt;&gt;"",D10&lt;&gt;"",E10&lt;&gt;"",I10&lt;&gt;"",L10&lt;&gt;"",J10&lt;&gt;"",IFERROR(MATCH(INDEX($B:$B,MATCH($C10,$C:$C,0)),IMAGENES!$B:$B,0),-1)&gt;0),"'si'","'no'"))</f>
        <v>'si'</v>
      </c>
      <c r="O10">
        <f t="shared" si="0"/>
        <v>8</v>
      </c>
      <c r="P10" t="str">
        <f t="shared" si="1"/>
        <v>Set Libro Habilidades - Laberinto (4 niveles)</v>
      </c>
      <c r="Q10" t="str">
        <f t="shared" si="2"/>
        <v>Libro Educativo Para desarrollar Habilidades. Dimensiones: 29.4x21x0.2 cm.</v>
      </c>
      <c r="R10" t="str">
        <f t="shared" si="3"/>
        <v>Recomendable para niños de 3 a 6 años</v>
      </c>
      <c r="S10" t="str">
        <f t="shared" si="4"/>
        <v>Educación</v>
      </c>
      <c r="T10" t="str">
        <f t="shared" si="5"/>
        <v>Libro educativo</v>
      </c>
      <c r="U10">
        <f>IF($S10="","",INDEX(CATEGORIAS!$A:$A,MATCH($S10,CATEGORIAS!$B:$B,0)))</f>
        <v>4</v>
      </c>
      <c r="V10">
        <f>IF($T10="","",INDEX(SUBCATEGORIAS!$A:$A,MATCH($T10,SUBCATEGORIAS!$B:$B,0)))</f>
        <v>6</v>
      </c>
      <c r="W10">
        <f t="shared" si="6"/>
        <v>10000</v>
      </c>
      <c r="X10" t="str">
        <f t="shared" si="11"/>
        <v>'si'</v>
      </c>
      <c r="Z10">
        <v>8</v>
      </c>
      <c r="AA10" t="str">
        <f t="shared" si="14"/>
        <v/>
      </c>
      <c r="AB10" t="str">
        <f>IFERROR(IF(MATCH($AA3,$O:$O,0)&gt;0,CONCATENATE("precio: ",INDEX($W:$W,MATCH($AA3,$O:$O,0)),","),0),"")</f>
        <v>precio: 4990,</v>
      </c>
      <c r="AG10">
        <f>IF($D10="","",INDEX(CATEGORIAS!$A:$A,MATCH($D10,CATEGORIAS!$B:$B,0)))</f>
        <v>4</v>
      </c>
      <c r="AH10">
        <f>IF($E10="","",INDEX(SUBCATEGORIAS!$A:$A,MATCH($E10,SUBCATEGORIAS!$B:$B,0)))</f>
        <v>6</v>
      </c>
      <c r="AI10">
        <f t="shared" si="7"/>
        <v>8</v>
      </c>
      <c r="AK10" s="2" t="str">
        <f t="shared" si="12"/>
        <v>004</v>
      </c>
      <c r="AL10" t="str">
        <f t="shared" si="13"/>
        <v>006</v>
      </c>
      <c r="AM10" t="str">
        <f t="shared" si="8"/>
        <v>008</v>
      </c>
      <c r="AN10" t="str">
        <f t="shared" si="9"/>
        <v>{ id_sku: '004006008', id_articulo: '2', variacion: 'Naranjo' },</v>
      </c>
    </row>
    <row r="11" spans="1:40" x14ac:dyDescent="0.25">
      <c r="A11">
        <f>IF(C11="","",MAX($A$2:A10)+1)</f>
        <v>9</v>
      </c>
      <c r="B11" s="3">
        <f>IF(C11="","",IF(COUNTIF($C$2:$C10,$C11)=0,MAX($B$2:$B10)+1,""))</f>
        <v>3</v>
      </c>
      <c r="C11" t="s">
        <v>15</v>
      </c>
      <c r="D11" t="s">
        <v>216</v>
      </c>
      <c r="E11" t="s">
        <v>45</v>
      </c>
      <c r="G11" t="s">
        <v>16</v>
      </c>
      <c r="I11">
        <v>1800</v>
      </c>
      <c r="J11" t="s">
        <v>138</v>
      </c>
      <c r="K11" t="s">
        <v>136</v>
      </c>
      <c r="L11" s="3" t="str">
        <f t="shared" si="10"/>
        <v>Mediana</v>
      </c>
      <c r="M11" s="3" t="str">
        <f>IF(C11="","",IF(AND(C11&lt;&gt;"",D11&lt;&gt;"",E11&lt;&gt;"",I11&lt;&gt;"",L11&lt;&gt;"",J11&lt;&gt;"",IFERROR(MATCH(INDEX($B:$B,MATCH($C11,$C:$C,0)),IMAGENES!$B:$B,0),-1)&gt;0),"'si'","'no'"))</f>
        <v>'si'</v>
      </c>
      <c r="O11">
        <f t="shared" si="0"/>
        <v>9</v>
      </c>
      <c r="P11" t="str">
        <f t="shared" si="1"/>
        <v>Tablas de cortar (Multiuso) - Naranja</v>
      </c>
      <c r="Q11" t="str">
        <f t="shared" si="2"/>
        <v>Dimensiones: 27x40x05 cm.</v>
      </c>
      <c r="R11" t="str">
        <f t="shared" si="3"/>
        <v>La tabla de cortar es perfecta para diferentes tipos de alimentos, como carne, frutas, verduras, pasteles y más.</v>
      </c>
      <c r="S11" t="str">
        <f t="shared" si="4"/>
        <v>Hogar</v>
      </c>
      <c r="T11" t="str">
        <f t="shared" si="5"/>
        <v>Tabla de cocina</v>
      </c>
      <c r="U11">
        <f>IF($S11="","",INDEX(CATEGORIAS!$A:$A,MATCH($S11,CATEGORIAS!$B:$B,0)))</f>
        <v>2</v>
      </c>
      <c r="V11">
        <f>IF($T11="","",INDEX(SUBCATEGORIAS!$A:$A,MATCH($T11,SUBCATEGORIAS!$B:$B,0)))</f>
        <v>7</v>
      </c>
      <c r="W11">
        <f t="shared" si="6"/>
        <v>4500</v>
      </c>
      <c r="X11" t="str">
        <f t="shared" si="11"/>
        <v>'si'</v>
      </c>
      <c r="Z11">
        <v>9</v>
      </c>
      <c r="AA11" t="str">
        <f t="shared" si="14"/>
        <v/>
      </c>
      <c r="AB11" t="str">
        <f>IFERROR(IF(MATCH($AA3,$O:$O,0)&gt;0,CONCATENATE("disponible: ",INDEX($X:$X,MATCH($AA3,$O:$O,0)),","),0),"")</f>
        <v>disponible: 'si',</v>
      </c>
      <c r="AG11">
        <f>IF($D11="","",INDEX(CATEGORIAS!$A:$A,MATCH($D11,CATEGORIAS!$B:$B,0)))</f>
        <v>1</v>
      </c>
      <c r="AH11">
        <f>IF($E11="","",INDEX(SUBCATEGORIAS!$A:$A,MATCH($E11,SUBCATEGORIAS!$B:$B,0)))</f>
        <v>3</v>
      </c>
      <c r="AI11">
        <f t="shared" si="7"/>
        <v>9</v>
      </c>
      <c r="AK11" s="2" t="str">
        <f t="shared" si="12"/>
        <v>001</v>
      </c>
      <c r="AL11" t="str">
        <f t="shared" si="13"/>
        <v>003</v>
      </c>
      <c r="AM11" t="str">
        <f t="shared" si="8"/>
        <v>009</v>
      </c>
      <c r="AN11" t="str">
        <f t="shared" si="9"/>
        <v>{ id_sku: '001003009', id_articulo: '3', variacion: 'Mediana' },</v>
      </c>
    </row>
    <row r="12" spans="1:40" x14ac:dyDescent="0.25">
      <c r="A12">
        <f>IF(C12="","",MAX($A$2:A11)+1)</f>
        <v>10</v>
      </c>
      <c r="B12" s="3">
        <f>IF(C12="","",IF(COUNTIF($C$2:$C11,$C12)=0,MAX($B$2:$B11)+1,""))</f>
        <v>4</v>
      </c>
      <c r="C12" t="s">
        <v>46</v>
      </c>
      <c r="D12" t="s">
        <v>216</v>
      </c>
      <c r="E12" t="s">
        <v>46</v>
      </c>
      <c r="F12" t="s">
        <v>8</v>
      </c>
      <c r="G12" t="s">
        <v>16</v>
      </c>
      <c r="H12" t="s">
        <v>76</v>
      </c>
      <c r="I12">
        <v>1350</v>
      </c>
      <c r="J12" t="s">
        <v>101</v>
      </c>
      <c r="L12" s="3" t="str">
        <f t="shared" si="10"/>
        <v>Azul - Mediana - 3D Oso</v>
      </c>
      <c r="M12" s="3" t="str">
        <f>IF(C12="","",IF(AND(C12&lt;&gt;"",D12&lt;&gt;"",E12&lt;&gt;"",I12&lt;&gt;"",L12&lt;&gt;"",J12&lt;&gt;"",IFERROR(MATCH(INDEX($B:$B,MATCH($C12,$C:$C,0)),IMAGENES!$B:$B,0),-1)&gt;0),"'si'","'no'"))</f>
        <v>'no'</v>
      </c>
      <c r="O12">
        <f t="shared" si="0"/>
        <v>10</v>
      </c>
      <c r="P12" t="str">
        <f t="shared" si="1"/>
        <v>Tablas de cortar (Multiuso) - Azul</v>
      </c>
      <c r="Q12" t="str">
        <f t="shared" si="2"/>
        <v>Dimensiones: 27x40x05 cm.</v>
      </c>
      <c r="R12" t="str">
        <f t="shared" si="3"/>
        <v>La tabla de cortar es perfecta para diferentes tipos de alimentos, como carne, frutas, verduras, pasteles y más.</v>
      </c>
      <c r="S12" t="str">
        <f t="shared" si="4"/>
        <v>Hogar</v>
      </c>
      <c r="T12" t="str">
        <f t="shared" si="5"/>
        <v>Tabla de cocina</v>
      </c>
      <c r="U12">
        <f>IF($S12="","",INDEX(CATEGORIAS!$A:$A,MATCH($S12,CATEGORIAS!$B:$B,0)))</f>
        <v>2</v>
      </c>
      <c r="V12">
        <f>IF($T12="","",INDEX(SUBCATEGORIAS!$A:$A,MATCH($T12,SUBCATEGORIAS!$B:$B,0)))</f>
        <v>7</v>
      </c>
      <c r="W12">
        <f t="shared" si="6"/>
        <v>4500</v>
      </c>
      <c r="X12" t="str">
        <f t="shared" si="11"/>
        <v>'si'</v>
      </c>
      <c r="Z12">
        <v>10</v>
      </c>
      <c r="AA12" t="str">
        <f t="shared" si="14"/>
        <v/>
      </c>
      <c r="AB12" t="str">
        <f>IFERROR(IF(MATCH($AA3,$O:$O,0)&gt;0,"},",0),"")</f>
        <v>},</v>
      </c>
      <c r="AG12">
        <f>IF($D12="","",INDEX(CATEGORIAS!$A:$A,MATCH($D12,CATEGORIAS!$B:$B,0)))</f>
        <v>1</v>
      </c>
      <c r="AH12">
        <f>IF($E12="","",INDEX(SUBCATEGORIAS!$A:$A,MATCH($E12,SUBCATEGORIAS!$B:$B,0)))</f>
        <v>4</v>
      </c>
      <c r="AI12">
        <f t="shared" si="7"/>
        <v>10</v>
      </c>
      <c r="AK12" s="2" t="str">
        <f t="shared" si="12"/>
        <v>001</v>
      </c>
      <c r="AL12" t="str">
        <f t="shared" si="13"/>
        <v>004</v>
      </c>
      <c r="AM12" t="str">
        <f t="shared" si="8"/>
        <v>0010</v>
      </c>
      <c r="AN12" t="str">
        <f t="shared" si="9"/>
        <v>{ id_sku: '0010040010', id_articulo: '4', variacion: 'Azul - Mediana - 3D Oso' },</v>
      </c>
    </row>
    <row r="13" spans="1:40" x14ac:dyDescent="0.25">
      <c r="A13">
        <f>IF(C13="","",MAX($A$2:A12)+1)</f>
        <v>11</v>
      </c>
      <c r="B13" s="3" t="str">
        <f>IF(C13="","",IF(COUNTIF($C$2:$C12,$C13)=0,MAX($B$2:$B12)+1,""))</f>
        <v/>
      </c>
      <c r="C13" t="s">
        <v>46</v>
      </c>
      <c r="D13" t="s">
        <v>216</v>
      </c>
      <c r="E13" t="s">
        <v>46</v>
      </c>
      <c r="F13" t="s">
        <v>17</v>
      </c>
      <c r="G13" t="s">
        <v>16</v>
      </c>
      <c r="H13" t="s">
        <v>77</v>
      </c>
      <c r="I13">
        <v>1350</v>
      </c>
      <c r="J13" t="s">
        <v>102</v>
      </c>
      <c r="L13" s="3" t="str">
        <f t="shared" si="10"/>
        <v>Gris - Mediana - 3D Dinosaurio</v>
      </c>
      <c r="M13" s="3" t="str">
        <f>IF(C13="","",IF(AND(C13&lt;&gt;"",D13&lt;&gt;"",E13&lt;&gt;"",I13&lt;&gt;"",L13&lt;&gt;"",J13&lt;&gt;"",IFERROR(MATCH(INDEX($B:$B,MATCH($C13,$C:$C,0)),IMAGENES!$B:$B,0),-1)&gt;0),"'si'","'no'"))</f>
        <v>'no'</v>
      </c>
      <c r="O13">
        <f t="shared" si="0"/>
        <v>11</v>
      </c>
      <c r="P13" t="str">
        <f t="shared" si="1"/>
        <v>Tablas de cortar (Multiuso) - Verde</v>
      </c>
      <c r="Q13" t="str">
        <f t="shared" si="2"/>
        <v>Dimensiones: 27x40x05 cm.</v>
      </c>
      <c r="R13" t="str">
        <f t="shared" si="3"/>
        <v>La tabla de cortar es perfecta para diferentes tipos de alimentos, como carne, frutas, verduras, pasteles y más.</v>
      </c>
      <c r="S13" t="str">
        <f t="shared" si="4"/>
        <v>Hogar</v>
      </c>
      <c r="T13" t="str">
        <f t="shared" si="5"/>
        <v>Tabla de cocina</v>
      </c>
      <c r="U13">
        <f>IF($S13="","",INDEX(CATEGORIAS!$A:$A,MATCH($S13,CATEGORIAS!$B:$B,0)))</f>
        <v>2</v>
      </c>
      <c r="V13">
        <f>IF($T13="","",INDEX(SUBCATEGORIAS!$A:$A,MATCH($T13,SUBCATEGORIAS!$B:$B,0)))</f>
        <v>7</v>
      </c>
      <c r="W13">
        <f t="shared" si="6"/>
        <v>4500</v>
      </c>
      <c r="X13" t="str">
        <f t="shared" si="11"/>
        <v>'si'</v>
      </c>
      <c r="Z13">
        <v>11</v>
      </c>
      <c r="AA13">
        <f t="shared" si="14"/>
        <v>2</v>
      </c>
      <c r="AB13" t="str">
        <f>IFERROR(IF(MATCH($AA13,$O:$O,0)&gt;0,"{",0),"")</f>
        <v>{</v>
      </c>
      <c r="AG13">
        <f>IF($D13="","",INDEX(CATEGORIAS!$A:$A,MATCH($D13,CATEGORIAS!$B:$B,0)))</f>
        <v>1</v>
      </c>
      <c r="AH13">
        <f>IF($E13="","",INDEX(SUBCATEGORIAS!$A:$A,MATCH($E13,SUBCATEGORIAS!$B:$B,0)))</f>
        <v>4</v>
      </c>
      <c r="AI13">
        <f t="shared" si="7"/>
        <v>11</v>
      </c>
      <c r="AK13" s="2" t="str">
        <f t="shared" si="12"/>
        <v>001</v>
      </c>
      <c r="AL13" t="str">
        <f t="shared" si="13"/>
        <v>004</v>
      </c>
      <c r="AM13" t="str">
        <f t="shared" si="8"/>
        <v>0011</v>
      </c>
      <c r="AN13" t="str">
        <f t="shared" si="9"/>
        <v>{ id_sku: '0010040011', id_articulo: '4', variacion: 'Gris - Mediana - 3D Dinosaurio' },</v>
      </c>
    </row>
    <row r="14" spans="1:40" x14ac:dyDescent="0.25">
      <c r="A14">
        <f>IF(C14="","",MAX($A$2:A13)+1)</f>
        <v>12</v>
      </c>
      <c r="B14" s="3" t="str">
        <f>IF(C14="","",IF(COUNTIF($C$2:$C13,$C14)=0,MAX($B$2:$B13)+1,""))</f>
        <v/>
      </c>
      <c r="C14" t="s">
        <v>46</v>
      </c>
      <c r="D14" t="s">
        <v>216</v>
      </c>
      <c r="E14" t="s">
        <v>46</v>
      </c>
      <c r="F14" t="s">
        <v>7</v>
      </c>
      <c r="G14" t="s">
        <v>16</v>
      </c>
      <c r="H14" t="s">
        <v>78</v>
      </c>
      <c r="I14">
        <v>1350</v>
      </c>
      <c r="J14" t="s">
        <v>102</v>
      </c>
      <c r="L14" s="3" t="str">
        <f t="shared" si="10"/>
        <v>Amarillo - Mediana - 3D Girafa</v>
      </c>
      <c r="M14" s="3" t="str">
        <f>IF(C14="","",IF(AND(C14&lt;&gt;"",D14&lt;&gt;"",E14&lt;&gt;"",I14&lt;&gt;"",L14&lt;&gt;"",J14&lt;&gt;"",IFERROR(MATCH(INDEX($B:$B,MATCH($C14,$C:$C,0)),IMAGENES!$B:$B,0),-1)&gt;0),"'si'","'no'"))</f>
        <v>'no'</v>
      </c>
      <c r="O14">
        <f t="shared" si="0"/>
        <v>12</v>
      </c>
      <c r="P14" t="str">
        <f t="shared" si="1"/>
        <v xml:space="preserve">Funda para refrigerador </v>
      </c>
      <c r="Q14">
        <f t="shared" si="2"/>
        <v>0</v>
      </c>
      <c r="R14">
        <f t="shared" si="3"/>
        <v>0</v>
      </c>
      <c r="S14" t="str">
        <f t="shared" si="4"/>
        <v>Hogar</v>
      </c>
      <c r="T14" t="str">
        <f t="shared" si="5"/>
        <v>Funda de protección</v>
      </c>
      <c r="U14">
        <f>IF($S14="","",INDEX(CATEGORIAS!$A:$A,MATCH($S14,CATEGORIAS!$B:$B,0)))</f>
        <v>2</v>
      </c>
      <c r="V14">
        <f>IF($T14="","",INDEX(SUBCATEGORIAS!$A:$A,MATCH($T14,SUBCATEGORIAS!$B:$B,0)))</f>
        <v>8</v>
      </c>
      <c r="W14">
        <f t="shared" si="6"/>
        <v>2200</v>
      </c>
      <c r="X14" t="str">
        <f t="shared" si="11"/>
        <v>'no'</v>
      </c>
      <c r="Z14">
        <v>12</v>
      </c>
      <c r="AA14" t="str">
        <f t="shared" si="14"/>
        <v/>
      </c>
      <c r="AB14" t="str">
        <f>IFERROR(IF(MATCH($AA13,$O:$O,0)&gt;0,CONCATENATE("id_articulo: ",$AA13,","),0),"")</f>
        <v>id_articulo: 2,</v>
      </c>
      <c r="AG14">
        <f>IF($D14="","",INDEX(CATEGORIAS!$A:$A,MATCH($D14,CATEGORIAS!$B:$B,0)))</f>
        <v>1</v>
      </c>
      <c r="AH14">
        <f>IF($E14="","",INDEX(SUBCATEGORIAS!$A:$A,MATCH($E14,SUBCATEGORIAS!$B:$B,0)))</f>
        <v>4</v>
      </c>
      <c r="AI14">
        <f t="shared" si="7"/>
        <v>12</v>
      </c>
      <c r="AK14" s="2" t="str">
        <f t="shared" si="12"/>
        <v>001</v>
      </c>
      <c r="AL14" t="str">
        <f t="shared" si="13"/>
        <v>004</v>
      </c>
      <c r="AM14" t="str">
        <f t="shared" si="8"/>
        <v>0012</v>
      </c>
      <c r="AN14" t="str">
        <f t="shared" si="9"/>
        <v>{ id_sku: '0010040012', id_articulo: '4', variacion: 'Amarillo - Mediana - 3D Girafa' },</v>
      </c>
    </row>
    <row r="15" spans="1:40" x14ac:dyDescent="0.25">
      <c r="A15">
        <f>IF(C15="","",MAX($A$2:A14)+1)</f>
        <v>13</v>
      </c>
      <c r="B15" s="3">
        <f>IF(C15="","",IF(COUNTIF($C$2:$C14,$C15)=0,MAX($B$2:$B14)+1,""))</f>
        <v>5</v>
      </c>
      <c r="C15" t="s">
        <v>89</v>
      </c>
      <c r="D15" t="s">
        <v>216</v>
      </c>
      <c r="E15" t="s">
        <v>46</v>
      </c>
      <c r="F15" t="s">
        <v>8</v>
      </c>
      <c r="G15" t="s">
        <v>16</v>
      </c>
      <c r="H15" t="s">
        <v>80</v>
      </c>
      <c r="I15">
        <v>1000</v>
      </c>
      <c r="J15" t="s">
        <v>103</v>
      </c>
      <c r="L15" s="3" t="str">
        <f t="shared" si="10"/>
        <v>Azul - Mediana - Para niño</v>
      </c>
      <c r="M15" s="3" t="str">
        <f>IF(C15="","",IF(AND(C15&lt;&gt;"",D15&lt;&gt;"",E15&lt;&gt;"",I15&lt;&gt;"",L15&lt;&gt;"",J15&lt;&gt;"",IFERROR(MATCH(INDEX($B:$B,MATCH($C15,$C:$C,0)),IMAGENES!$B:$B,0),-1)&gt;0),"'si'","'no'"))</f>
        <v>'no'</v>
      </c>
      <c r="O15">
        <f t="shared" si="0"/>
        <v>13</v>
      </c>
      <c r="P15" t="str">
        <f t="shared" si="1"/>
        <v>Gorro para ducha</v>
      </c>
      <c r="Q15">
        <f t="shared" si="2"/>
        <v>0</v>
      </c>
      <c r="R15">
        <f t="shared" si="3"/>
        <v>0</v>
      </c>
      <c r="S15" t="str">
        <f t="shared" si="4"/>
        <v>Hogar</v>
      </c>
      <c r="T15" t="str">
        <f t="shared" si="5"/>
        <v>Gorro para ducha</v>
      </c>
      <c r="U15">
        <f>IF($S15="","",INDEX(CATEGORIAS!$A:$A,MATCH($S15,CATEGORIAS!$B:$B,0)))</f>
        <v>2</v>
      </c>
      <c r="V15">
        <f>IF($T15="","",INDEX(SUBCATEGORIAS!$A:$A,MATCH($T15,SUBCATEGORIAS!$B:$B,0)))</f>
        <v>9</v>
      </c>
      <c r="W15">
        <f t="shared" si="6"/>
        <v>1500</v>
      </c>
      <c r="X15" t="str">
        <f t="shared" si="11"/>
        <v>'no'</v>
      </c>
      <c r="Z15">
        <v>13</v>
      </c>
      <c r="AA15" t="str">
        <f t="shared" si="14"/>
        <v/>
      </c>
      <c r="AB15" t="str">
        <f>IFERROR(IF(MATCH($AA13,$O:$O,0)&gt;0,CONCATENATE("nombre: '",INDEX($P:$P,MATCH($AA13,$O:$O,0)),"',"),0),"")</f>
        <v>nombre: 'Libro para colorear (Coloring Book 1-4)',</v>
      </c>
      <c r="AG15">
        <f>IF($D15="","",INDEX(CATEGORIAS!$A:$A,MATCH($D15,CATEGORIAS!$B:$B,0)))</f>
        <v>1</v>
      </c>
      <c r="AH15">
        <f>IF($E15="","",INDEX(SUBCATEGORIAS!$A:$A,MATCH($E15,SUBCATEGORIAS!$B:$B,0)))</f>
        <v>4</v>
      </c>
      <c r="AI15">
        <f t="shared" si="7"/>
        <v>13</v>
      </c>
      <c r="AK15" s="2" t="str">
        <f t="shared" si="12"/>
        <v>001</v>
      </c>
      <c r="AL15" t="str">
        <f t="shared" si="13"/>
        <v>004</v>
      </c>
      <c r="AM15" t="str">
        <f t="shared" si="8"/>
        <v>0013</v>
      </c>
      <c r="AN15" t="str">
        <f t="shared" si="9"/>
        <v>{ id_sku: '0010040013', id_articulo: '5', variacion: 'Azul - Mediana - Para niño' },</v>
      </c>
    </row>
    <row r="16" spans="1:40" x14ac:dyDescent="0.25">
      <c r="A16">
        <f>IF(C16="","",MAX($A$2:A15)+1)</f>
        <v>14</v>
      </c>
      <c r="B16" s="3" t="str">
        <f>IF(C16="","",IF(COUNTIF($C$2:$C15,$C16)=0,MAX($B$2:$B15)+1,""))</f>
        <v/>
      </c>
      <c r="C16" t="s">
        <v>89</v>
      </c>
      <c r="D16" t="s">
        <v>216</v>
      </c>
      <c r="E16" t="s">
        <v>46</v>
      </c>
      <c r="F16" t="s">
        <v>19</v>
      </c>
      <c r="G16" t="s">
        <v>16</v>
      </c>
      <c r="H16" t="s">
        <v>79</v>
      </c>
      <c r="I16">
        <v>1000</v>
      </c>
      <c r="J16" t="s">
        <v>103</v>
      </c>
      <c r="L16" s="3" t="str">
        <f t="shared" si="10"/>
        <v>Rosada - Mediana - Para niña</v>
      </c>
      <c r="M16" s="3" t="str">
        <f>IF(C16="","",IF(AND(C16&lt;&gt;"",D16&lt;&gt;"",E16&lt;&gt;"",I16&lt;&gt;"",L16&lt;&gt;"",J16&lt;&gt;"",IFERROR(MATCH(INDEX($B:$B,MATCH($C16,$C:$C,0)),IMAGENES!$B:$B,0),-1)&gt;0),"'si'","'no'"))</f>
        <v>'no'</v>
      </c>
      <c r="O16">
        <f t="shared" si="0"/>
        <v>14</v>
      </c>
      <c r="P16" t="str">
        <f t="shared" si="1"/>
        <v>Cinta de embalaje</v>
      </c>
      <c r="Q16" t="str">
        <f t="shared" si="2"/>
        <v>Dimensiones: 4.8cm x 100m.</v>
      </c>
      <c r="R16">
        <f t="shared" si="3"/>
        <v>0</v>
      </c>
      <c r="S16" t="str">
        <f t="shared" si="4"/>
        <v>Librería y papelería</v>
      </c>
      <c r="T16" t="str">
        <f t="shared" si="5"/>
        <v>Cinta adhesiva</v>
      </c>
      <c r="U16">
        <f>IF($S16="","",INDEX(CATEGORIAS!$A:$A,MATCH($S16,CATEGORIAS!$B:$B,0)))</f>
        <v>1</v>
      </c>
      <c r="V16">
        <f>IF($T16="","",INDEX(SUBCATEGORIAS!$A:$A,MATCH($T16,SUBCATEGORIAS!$B:$B,0)))</f>
        <v>5</v>
      </c>
      <c r="W16">
        <f t="shared" si="6"/>
        <v>2200</v>
      </c>
      <c r="X16" t="str">
        <f t="shared" si="11"/>
        <v>'si'</v>
      </c>
      <c r="Z16">
        <v>14</v>
      </c>
      <c r="AA16" t="str">
        <f t="shared" si="14"/>
        <v/>
      </c>
      <c r="AB16" t="str">
        <f>IFERROR(IF(MATCH($AA13,$O:$O,0)&gt;0,CONCATENATE("descripcion: '",INDEX($Q:$Q,MATCH($AA13,$O:$O,0)),"',"),0),"")</f>
        <v>descripcion: 'Libro para colorear Coloring Book series 1 a 4, diferentes temáticas.',</v>
      </c>
      <c r="AG16">
        <f>IF($D16="","",INDEX(CATEGORIAS!$A:$A,MATCH($D16,CATEGORIAS!$B:$B,0)))</f>
        <v>1</v>
      </c>
      <c r="AH16">
        <f>IF($E16="","",INDEX(SUBCATEGORIAS!$A:$A,MATCH($E16,SUBCATEGORIAS!$B:$B,0)))</f>
        <v>4</v>
      </c>
      <c r="AI16">
        <f t="shared" si="7"/>
        <v>14</v>
      </c>
      <c r="AK16" s="2" t="str">
        <f t="shared" si="12"/>
        <v>001</v>
      </c>
      <c r="AL16" t="str">
        <f t="shared" si="13"/>
        <v>004</v>
      </c>
      <c r="AM16" t="str">
        <f t="shared" si="8"/>
        <v>0014</v>
      </c>
      <c r="AN16" t="str">
        <f t="shared" si="9"/>
        <v>{ id_sku: '0010040014', id_articulo: '5', variacion: 'Rosada - Mediana - Para niña' },</v>
      </c>
    </row>
    <row r="17" spans="1:40" x14ac:dyDescent="0.25">
      <c r="A17">
        <f>IF(C17="","",MAX($A$2:A16)+1)</f>
        <v>15</v>
      </c>
      <c r="B17" s="3">
        <f>IF(C17="","",IF(COUNTIF($C$2:$C16,$C17)=0,MAX($B$2:$B16)+1,""))</f>
        <v>6</v>
      </c>
      <c r="C17" t="s">
        <v>81</v>
      </c>
      <c r="D17" t="s">
        <v>216</v>
      </c>
      <c r="E17" t="s">
        <v>46</v>
      </c>
      <c r="F17" t="s">
        <v>21</v>
      </c>
      <c r="G17" t="s">
        <v>18</v>
      </c>
      <c r="I17">
        <v>1500</v>
      </c>
      <c r="J17" t="s">
        <v>140</v>
      </c>
      <c r="K17" t="s">
        <v>139</v>
      </c>
      <c r="L17" s="3" t="str">
        <f t="shared" si="10"/>
        <v>Negra - Grande</v>
      </c>
      <c r="M17" s="3" t="str">
        <f>IF(C17="","",IF(AND(C17&lt;&gt;"",D17&lt;&gt;"",E17&lt;&gt;"",I17&lt;&gt;"",L17&lt;&gt;"",J17&lt;&gt;"",IFERROR(MATCH(INDEX($B:$B,MATCH($C17,$C:$C,0)),IMAGENES!$B:$B,0),-1)&gt;0),"'si'","'no'"))</f>
        <v>'si'</v>
      </c>
      <c r="O17">
        <f t="shared" si="0"/>
        <v>15</v>
      </c>
      <c r="P17" t="str">
        <f t="shared" si="1"/>
        <v>Libro Primeras Letras</v>
      </c>
      <c r="Q17" t="str">
        <f t="shared" si="2"/>
        <v>Librito colección primeros. Medidas: 10,5cm x 14cm</v>
      </c>
      <c r="R17" t="str">
        <f t="shared" si="3"/>
        <v>Adecuado para niños de 1 año en adelante. La colección es de 4 libros: Palabras, Animales, Números y Letras. Cada página contiene una fotografía vívida y colorida del objeto. Adecuado para el agarre de los bebés.</v>
      </c>
      <c r="S17" t="str">
        <f t="shared" si="4"/>
        <v>Educación</v>
      </c>
      <c r="T17" t="str">
        <f t="shared" si="5"/>
        <v>Libro educativo</v>
      </c>
      <c r="U17">
        <f>IF($S17="","",INDEX(CATEGORIAS!$A:$A,MATCH($S17,CATEGORIAS!$B:$B,0)))</f>
        <v>4</v>
      </c>
      <c r="V17">
        <f>IF($T17="","",INDEX(SUBCATEGORIAS!$A:$A,MATCH($T17,SUBCATEGORIAS!$B:$B,0)))</f>
        <v>6</v>
      </c>
      <c r="W17">
        <f t="shared" si="6"/>
        <v>1500</v>
      </c>
      <c r="X17" t="str">
        <f t="shared" si="11"/>
        <v>'si'</v>
      </c>
      <c r="Z17">
        <v>15</v>
      </c>
      <c r="AA17" t="str">
        <f t="shared" si="14"/>
        <v/>
      </c>
      <c r="AB17" t="str">
        <f>IFERROR(IF(MATCH($AA13,$O:$O,0)&gt;0,CONCATENATE("descripcion_larga: '",INDEX($R:$R,MATCH($AA13,$O:$O,0)),"',"),0),"")</f>
        <v>descripcion_larga: '0',</v>
      </c>
      <c r="AG17">
        <f>IF($D17="","",INDEX(CATEGORIAS!$A:$A,MATCH($D17,CATEGORIAS!$B:$B,0)))</f>
        <v>1</v>
      </c>
      <c r="AH17">
        <f>IF($E17="","",INDEX(SUBCATEGORIAS!$A:$A,MATCH($E17,SUBCATEGORIAS!$B:$B,0)))</f>
        <v>4</v>
      </c>
      <c r="AI17">
        <f t="shared" si="7"/>
        <v>15</v>
      </c>
      <c r="AK17" s="2" t="str">
        <f t="shared" si="12"/>
        <v>001</v>
      </c>
      <c r="AL17" t="str">
        <f t="shared" si="13"/>
        <v>004</v>
      </c>
      <c r="AM17" t="str">
        <f t="shared" si="8"/>
        <v>0015</v>
      </c>
      <c r="AN17" t="str">
        <f t="shared" si="9"/>
        <v>{ id_sku: '0010040015', id_articulo: '6', variacion: 'Negra - Grande' },</v>
      </c>
    </row>
    <row r="18" spans="1:40" x14ac:dyDescent="0.25">
      <c r="A18">
        <f>IF(C18="","",MAX($A$2:A17)+1)</f>
        <v>16</v>
      </c>
      <c r="B18" s="3">
        <f>IF(C18="","",IF(COUNTIF($C$2:$C17,$C18)=0,MAX($B$2:$B17)+1,""))</f>
        <v>7</v>
      </c>
      <c r="C18" t="s">
        <v>22</v>
      </c>
      <c r="D18" t="s">
        <v>216</v>
      </c>
      <c r="E18" t="s">
        <v>47</v>
      </c>
      <c r="F18" t="s">
        <v>23</v>
      </c>
      <c r="G18" t="s">
        <v>24</v>
      </c>
      <c r="I18">
        <v>200</v>
      </c>
      <c r="J18" t="s">
        <v>47</v>
      </c>
      <c r="K18" t="s">
        <v>137</v>
      </c>
      <c r="L18" s="3" t="str">
        <f t="shared" si="10"/>
        <v>Transparente - Mediano</v>
      </c>
      <c r="M18" s="3" t="str">
        <f>IF(C18="","",IF(AND(C18&lt;&gt;"",D18&lt;&gt;"",E18&lt;&gt;"",I18&lt;&gt;"",L18&lt;&gt;"",J18&lt;&gt;"",IFERROR(MATCH(INDEX($B:$B,MATCH($C18,$C:$C,0)),IMAGENES!$B:$B,0),-1)&gt;0),"'si'","'no'"))</f>
        <v>'no'</v>
      </c>
      <c r="O18">
        <f t="shared" si="0"/>
        <v>16</v>
      </c>
      <c r="P18" t="str">
        <f t="shared" si="1"/>
        <v>Libro Primeras Palabras</v>
      </c>
      <c r="Q18" t="str">
        <f t="shared" si="2"/>
        <v>Librito colección primeros. Medidas: 10,5cm x 14cm</v>
      </c>
      <c r="R18" t="str">
        <f t="shared" si="3"/>
        <v>Adecuado para niños de 1 año en adelante. La colección es de 4 libros: Palabras, Animales, Números y Letras. Cada página contiene una fotografía vívida y colorida del objeto. Adecuado para el agarre de los bebés.</v>
      </c>
      <c r="S18" t="str">
        <f t="shared" si="4"/>
        <v>Educación</v>
      </c>
      <c r="T18" t="str">
        <f t="shared" si="5"/>
        <v>Libro educativo</v>
      </c>
      <c r="U18">
        <f>IF($S18="","",INDEX(CATEGORIAS!$A:$A,MATCH($S18,CATEGORIAS!$B:$B,0)))</f>
        <v>4</v>
      </c>
      <c r="V18">
        <f>IF($T18="","",INDEX(SUBCATEGORIAS!$A:$A,MATCH($T18,SUBCATEGORIAS!$B:$B,0)))</f>
        <v>6</v>
      </c>
      <c r="W18">
        <f t="shared" si="6"/>
        <v>1500</v>
      </c>
      <c r="X18" t="str">
        <f t="shared" si="11"/>
        <v>'si'</v>
      </c>
      <c r="Z18">
        <v>16</v>
      </c>
      <c r="AA18" t="str">
        <f t="shared" si="14"/>
        <v/>
      </c>
      <c r="AB18" t="str">
        <f>IFERROR(IF(MATCH($AA13,$O:$O,0)&gt;0,CONCATENATE("id_categoria: '",INDEX($U:$U,MATCH($AA13,$O:$O,0)),"',"),0),"")</f>
        <v>id_categoria: '4',</v>
      </c>
      <c r="AG18">
        <f>IF($D18="","",INDEX(CATEGORIAS!$A:$A,MATCH($D18,CATEGORIAS!$B:$B,0)))</f>
        <v>1</v>
      </c>
      <c r="AH18">
        <f>IF($E18="","",INDEX(SUBCATEGORIAS!$A:$A,MATCH($E18,SUBCATEGORIAS!$B:$B,0)))</f>
        <v>5</v>
      </c>
      <c r="AI18">
        <f t="shared" si="7"/>
        <v>16</v>
      </c>
      <c r="AK18" s="2" t="str">
        <f t="shared" si="12"/>
        <v>001</v>
      </c>
      <c r="AL18" t="str">
        <f t="shared" si="13"/>
        <v>005</v>
      </c>
      <c r="AM18" t="str">
        <f t="shared" si="8"/>
        <v>0016</v>
      </c>
      <c r="AN18" t="str">
        <f t="shared" si="9"/>
        <v>{ id_sku: '0010050016', id_articulo: '7', variacion: 'Transparente - Mediano' },</v>
      </c>
    </row>
    <row r="19" spans="1:40" x14ac:dyDescent="0.25">
      <c r="A19">
        <f>IF(C19="","",MAX($A$2:A18)+1)</f>
        <v>17</v>
      </c>
      <c r="B19" s="3">
        <f>IF(C19="","",IF(COUNTIF($C$2:$C18,$C19)=0,MAX($B$2:$B18)+1,""))</f>
        <v>8</v>
      </c>
      <c r="C19" t="s">
        <v>267</v>
      </c>
      <c r="D19" t="s">
        <v>34</v>
      </c>
      <c r="E19" t="s">
        <v>48</v>
      </c>
      <c r="H19" t="s">
        <v>85</v>
      </c>
      <c r="I19">
        <v>10000</v>
      </c>
      <c r="J19" t="s">
        <v>160</v>
      </c>
      <c r="K19" t="s">
        <v>149</v>
      </c>
      <c r="L19" s="3" t="str">
        <f t="shared" si="10"/>
        <v xml:space="preserve"> Laberinto 1</v>
      </c>
      <c r="M19" s="3" t="str">
        <f>IF(C19="","",IF(AND(C19&lt;&gt;"",D19&lt;&gt;"",E19&lt;&gt;"",I19&lt;&gt;"",L19&lt;&gt;"",J19&lt;&gt;"",IFERROR(MATCH(INDEX($B:$B,MATCH($C19,$C:$C,0)),IMAGENES!$B:$B,0),-1)&gt;0),"'si'","'no'"))</f>
        <v>'si'</v>
      </c>
      <c r="O19">
        <f t="shared" si="0"/>
        <v>17</v>
      </c>
      <c r="P19" t="str">
        <f t="shared" si="1"/>
        <v>Libro Primeras Animales</v>
      </c>
      <c r="Q19" t="str">
        <f t="shared" si="2"/>
        <v>Librito colección primeros. Medidas: 10,5cm x 14cm</v>
      </c>
      <c r="R19" t="str">
        <f t="shared" si="3"/>
        <v>Adecuado para niños de 1 año en adelante. La colección es de 4 libros: Palabras, Animales, Números y Letras. Cada página contiene una fotografía vívida y colorida del objeto. Adecuado para el agarre de los bebés.</v>
      </c>
      <c r="S19" t="str">
        <f t="shared" si="4"/>
        <v>Educación</v>
      </c>
      <c r="T19" t="str">
        <f t="shared" si="5"/>
        <v>Libro educativo</v>
      </c>
      <c r="U19">
        <f>IF($S19="","",INDEX(CATEGORIAS!$A:$A,MATCH($S19,CATEGORIAS!$B:$B,0)))</f>
        <v>4</v>
      </c>
      <c r="V19">
        <f>IF($T19="","",INDEX(SUBCATEGORIAS!$A:$A,MATCH($T19,SUBCATEGORIAS!$B:$B,0)))</f>
        <v>6</v>
      </c>
      <c r="W19">
        <f t="shared" si="6"/>
        <v>1500</v>
      </c>
      <c r="X19" t="str">
        <f t="shared" si="11"/>
        <v>'si'</v>
      </c>
      <c r="Z19">
        <v>17</v>
      </c>
      <c r="AA19" t="str">
        <f t="shared" si="14"/>
        <v/>
      </c>
      <c r="AB19" t="str">
        <f>IFERROR(IF(MATCH($AA13,$O:$O,0)&gt;0,CONCATENATE("id_subcategoria: '",INDEX($V:$V,MATCH($AA13,$O:$O,0)),"',"),0),"")</f>
        <v>id_subcategoria: '6',</v>
      </c>
      <c r="AG19">
        <f>IF($D19="","",INDEX(CATEGORIAS!$A:$A,MATCH($D19,CATEGORIAS!$B:$B,0)))</f>
        <v>4</v>
      </c>
      <c r="AH19">
        <f>IF($E19="","",INDEX(SUBCATEGORIAS!$A:$A,MATCH($E19,SUBCATEGORIAS!$B:$B,0)))</f>
        <v>6</v>
      </c>
      <c r="AI19">
        <f t="shared" si="7"/>
        <v>17</v>
      </c>
      <c r="AK19" s="2" t="str">
        <f t="shared" si="12"/>
        <v>004</v>
      </c>
      <c r="AL19" t="str">
        <f t="shared" si="13"/>
        <v>006</v>
      </c>
      <c r="AM19" t="str">
        <f t="shared" si="8"/>
        <v>0017</v>
      </c>
      <c r="AN19" t="str">
        <f t="shared" si="9"/>
        <v>{ id_sku: '0040060017', id_articulo: '8', variacion: ' Laberinto 1' },</v>
      </c>
    </row>
    <row r="20" spans="1:40" x14ac:dyDescent="0.25">
      <c r="A20">
        <f>IF(C20="","",MAX($A$2:A19)+1)</f>
        <v>18</v>
      </c>
      <c r="B20" s="3" t="str">
        <f>IF(C20="","",IF(COUNTIF($C$2:$C19,$C20)=0,MAX($B$2:$B19)+1,""))</f>
        <v/>
      </c>
      <c r="C20" t="s">
        <v>267</v>
      </c>
      <c r="D20" t="s">
        <v>34</v>
      </c>
      <c r="E20" t="s">
        <v>48</v>
      </c>
      <c r="H20" t="s">
        <v>86</v>
      </c>
      <c r="I20">
        <v>10000</v>
      </c>
      <c r="J20" t="s">
        <v>160</v>
      </c>
      <c r="K20" t="s">
        <v>149</v>
      </c>
      <c r="L20" s="3" t="str">
        <f t="shared" si="10"/>
        <v xml:space="preserve"> Laberinto 2</v>
      </c>
      <c r="M20" s="3" t="str">
        <f>IF(C20="","",IF(AND(C20&lt;&gt;"",D20&lt;&gt;"",E20&lt;&gt;"",I20&lt;&gt;"",L20&lt;&gt;"",J20&lt;&gt;"",IFERROR(MATCH(INDEX($B:$B,MATCH($C20,$C:$C,0)),IMAGENES!$B:$B,0),-1)&gt;0),"'si'","'no'"))</f>
        <v>'si'</v>
      </c>
      <c r="O20">
        <f t="shared" si="0"/>
        <v>18</v>
      </c>
      <c r="P20" t="str">
        <f t="shared" si="1"/>
        <v>Libro para Colorear - Mandalas</v>
      </c>
      <c r="Q20" t="str">
        <f t="shared" si="2"/>
        <v>Libro de mandalas para colorear.</v>
      </c>
      <c r="R20" t="str">
        <f t="shared" si="3"/>
        <v>Este libro ofrece a los niños una serie de mandalas originales diseñadas para estimular su creatividad y habilidades motoras mientras disfrutan del arte del coloreado.</v>
      </c>
      <c r="S20" t="str">
        <f t="shared" si="4"/>
        <v>Librería y papelería</v>
      </c>
      <c r="T20" t="str">
        <f t="shared" si="5"/>
        <v>Libro para colorear</v>
      </c>
      <c r="U20">
        <f>IF($S20="","",INDEX(CATEGORIAS!$A:$A,MATCH($S20,CATEGORIAS!$B:$B,0)))</f>
        <v>1</v>
      </c>
      <c r="V20">
        <f>IF($T20="","",INDEX(SUBCATEGORIAS!$A:$A,MATCH($T20,SUBCATEGORIAS!$B:$B,0)))</f>
        <v>2</v>
      </c>
      <c r="W20">
        <f t="shared" si="6"/>
        <v>2000</v>
      </c>
      <c r="X20" t="str">
        <f t="shared" si="11"/>
        <v>'si'</v>
      </c>
      <c r="Z20">
        <v>18</v>
      </c>
      <c r="AA20" t="str">
        <f t="shared" si="14"/>
        <v/>
      </c>
      <c r="AB20" t="str">
        <f>IFERROR(IF(MATCH($AA13,$O:$O,0)&gt;0,CONCATENATE("precio: ",INDEX($W:$W,MATCH($AA13,$O:$O,0)),","),0),"")</f>
        <v>precio: 1500,</v>
      </c>
      <c r="AG20">
        <f>IF($D20="","",INDEX(CATEGORIAS!$A:$A,MATCH($D20,CATEGORIAS!$B:$B,0)))</f>
        <v>4</v>
      </c>
      <c r="AH20">
        <f>IF($E20="","",INDEX(SUBCATEGORIAS!$A:$A,MATCH($E20,SUBCATEGORIAS!$B:$B,0)))</f>
        <v>6</v>
      </c>
      <c r="AI20">
        <f t="shared" si="7"/>
        <v>18</v>
      </c>
      <c r="AK20" s="2" t="str">
        <f t="shared" si="12"/>
        <v>004</v>
      </c>
      <c r="AL20" t="str">
        <f t="shared" si="13"/>
        <v>006</v>
      </c>
      <c r="AM20" t="str">
        <f t="shared" si="8"/>
        <v>0018</v>
      </c>
      <c r="AN20" t="str">
        <f t="shared" si="9"/>
        <v>{ id_sku: '0040060018', id_articulo: '8', variacion: ' Laberinto 2' },</v>
      </c>
    </row>
    <row r="21" spans="1:40" x14ac:dyDescent="0.25">
      <c r="A21">
        <f>IF(C21="","",MAX($A$2:A20)+1)</f>
        <v>19</v>
      </c>
      <c r="B21" s="3" t="str">
        <f>IF(C21="","",IF(COUNTIF($C$2:$C20,$C21)=0,MAX($B$2:$B20)+1,""))</f>
        <v/>
      </c>
      <c r="C21" t="s">
        <v>267</v>
      </c>
      <c r="D21" t="s">
        <v>34</v>
      </c>
      <c r="E21" t="s">
        <v>48</v>
      </c>
      <c r="H21" t="s">
        <v>87</v>
      </c>
      <c r="I21">
        <v>10000</v>
      </c>
      <c r="J21" t="s">
        <v>160</v>
      </c>
      <c r="K21" t="s">
        <v>149</v>
      </c>
      <c r="L21" s="3" t="str">
        <f t="shared" si="10"/>
        <v xml:space="preserve"> Laberinto 3</v>
      </c>
      <c r="M21" s="3" t="str">
        <f>IF(C21="","",IF(AND(C21&lt;&gt;"",D21&lt;&gt;"",E21&lt;&gt;"",I21&lt;&gt;"",L21&lt;&gt;"",J21&lt;&gt;"",IFERROR(MATCH(INDEX($B:$B,MATCH($C21,$C:$C,0)),IMAGENES!$B:$B,0),-1)&gt;0),"'si'","'no'"))</f>
        <v>'si'</v>
      </c>
      <c r="O21">
        <f t="shared" si="0"/>
        <v>19</v>
      </c>
      <c r="P21" t="str">
        <f t="shared" si="1"/>
        <v>Libro para Colorear - Fish</v>
      </c>
      <c r="Q21" t="str">
        <f t="shared" si="2"/>
        <v>Libros para pintar Temático</v>
      </c>
      <c r="R21">
        <f t="shared" si="3"/>
        <v>0</v>
      </c>
      <c r="S21" t="str">
        <f t="shared" si="4"/>
        <v>Educación</v>
      </c>
      <c r="T21" t="str">
        <f t="shared" si="5"/>
        <v>Libro educativo</v>
      </c>
      <c r="U21">
        <f>IF($S21="","",INDEX(CATEGORIAS!$A:$A,MATCH($S21,CATEGORIAS!$B:$B,0)))</f>
        <v>4</v>
      </c>
      <c r="V21">
        <f>IF($T21="","",INDEX(SUBCATEGORIAS!$A:$A,MATCH($T21,SUBCATEGORIAS!$B:$B,0)))</f>
        <v>6</v>
      </c>
      <c r="W21">
        <f t="shared" si="6"/>
        <v>1500</v>
      </c>
      <c r="X21" t="str">
        <f t="shared" si="11"/>
        <v>'si'</v>
      </c>
      <c r="Z21">
        <v>19</v>
      </c>
      <c r="AA21" t="str">
        <f t="shared" si="14"/>
        <v/>
      </c>
      <c r="AB21" t="str">
        <f>IFERROR(IF(MATCH($AA13,$O:$O,0)&gt;0,CONCATENATE("disponible: ",INDEX($X:$X,MATCH($AA13,$O:$O,0)),","),0),"")</f>
        <v>disponible: 'si',</v>
      </c>
      <c r="AG21">
        <f>IF($D21="","",INDEX(CATEGORIAS!$A:$A,MATCH($D21,CATEGORIAS!$B:$B,0)))</f>
        <v>4</v>
      </c>
      <c r="AH21">
        <f>IF($E21="","",INDEX(SUBCATEGORIAS!$A:$A,MATCH($E21,SUBCATEGORIAS!$B:$B,0)))</f>
        <v>6</v>
      </c>
      <c r="AI21">
        <f t="shared" si="7"/>
        <v>19</v>
      </c>
      <c r="AK21" s="2" t="str">
        <f t="shared" si="12"/>
        <v>004</v>
      </c>
      <c r="AL21" t="str">
        <f t="shared" si="13"/>
        <v>006</v>
      </c>
      <c r="AM21" t="str">
        <f t="shared" si="8"/>
        <v>0019</v>
      </c>
      <c r="AN21" t="str">
        <f t="shared" si="9"/>
        <v>{ id_sku: '0040060019', id_articulo: '8', variacion: ' Laberinto 3' },</v>
      </c>
    </row>
    <row r="22" spans="1:40" x14ac:dyDescent="0.25">
      <c r="A22">
        <f>IF(C22="","",MAX($A$2:A21)+1)</f>
        <v>20</v>
      </c>
      <c r="B22" s="3" t="str">
        <f>IF(C22="","",IF(COUNTIF($C$2:$C21,$C22)=0,MAX($B$2:$B21)+1,""))</f>
        <v/>
      </c>
      <c r="C22" t="s">
        <v>267</v>
      </c>
      <c r="D22" t="s">
        <v>34</v>
      </c>
      <c r="E22" t="s">
        <v>48</v>
      </c>
      <c r="H22" t="s">
        <v>88</v>
      </c>
      <c r="I22">
        <v>10000</v>
      </c>
      <c r="J22" t="s">
        <v>160</v>
      </c>
      <c r="K22" t="s">
        <v>149</v>
      </c>
      <c r="L22" s="3" t="str">
        <f t="shared" si="10"/>
        <v xml:space="preserve"> Laberinto 4</v>
      </c>
      <c r="M22" s="3" t="str">
        <f>IF(C22="","",IF(AND(C22&lt;&gt;"",D22&lt;&gt;"",E22&lt;&gt;"",I22&lt;&gt;"",L22&lt;&gt;"",J22&lt;&gt;"",IFERROR(MATCH(INDEX($B:$B,MATCH($C22,$C:$C,0)),IMAGENES!$B:$B,0),-1)&gt;0),"'si'","'no'"))</f>
        <v>'si'</v>
      </c>
      <c r="O22">
        <f t="shared" si="0"/>
        <v>20</v>
      </c>
      <c r="P22" t="str">
        <f t="shared" si="1"/>
        <v>Libro para Colorear - Transportation</v>
      </c>
      <c r="Q22" t="str">
        <f t="shared" si="2"/>
        <v>Libros para pintar Temático</v>
      </c>
      <c r="R22">
        <f t="shared" si="3"/>
        <v>0</v>
      </c>
      <c r="S22" t="str">
        <f t="shared" si="4"/>
        <v>Educación</v>
      </c>
      <c r="T22" t="str">
        <f t="shared" si="5"/>
        <v>Libro educativo</v>
      </c>
      <c r="U22">
        <f>IF($S22="","",INDEX(CATEGORIAS!$A:$A,MATCH($S22,CATEGORIAS!$B:$B,0)))</f>
        <v>4</v>
      </c>
      <c r="V22">
        <f>IF($T22="","",INDEX(SUBCATEGORIAS!$A:$A,MATCH($T22,SUBCATEGORIAS!$B:$B,0)))</f>
        <v>6</v>
      </c>
      <c r="W22">
        <f t="shared" si="6"/>
        <v>1500</v>
      </c>
      <c r="X22" t="str">
        <f t="shared" si="11"/>
        <v>'si'</v>
      </c>
      <c r="Z22">
        <v>20</v>
      </c>
      <c r="AA22" t="str">
        <f t="shared" si="14"/>
        <v/>
      </c>
      <c r="AB22" t="str">
        <f>IFERROR(IF(MATCH($AA13,$O:$O,0)&gt;0,"},",0),"")</f>
        <v>},</v>
      </c>
      <c r="AG22">
        <f>IF($D22="","",INDEX(CATEGORIAS!$A:$A,MATCH($D22,CATEGORIAS!$B:$B,0)))</f>
        <v>4</v>
      </c>
      <c r="AH22">
        <f>IF($E22="","",INDEX(SUBCATEGORIAS!$A:$A,MATCH($E22,SUBCATEGORIAS!$B:$B,0)))</f>
        <v>6</v>
      </c>
      <c r="AI22">
        <f t="shared" si="7"/>
        <v>20</v>
      </c>
      <c r="AK22" s="2" t="str">
        <f t="shared" si="12"/>
        <v>004</v>
      </c>
      <c r="AL22" t="str">
        <f t="shared" si="13"/>
        <v>006</v>
      </c>
      <c r="AM22" t="str">
        <f t="shared" si="8"/>
        <v>0020</v>
      </c>
      <c r="AN22" t="str">
        <f t="shared" si="9"/>
        <v>{ id_sku: '0040060020', id_articulo: '8', variacion: ' Laberinto 4' },</v>
      </c>
    </row>
    <row r="23" spans="1:40" x14ac:dyDescent="0.25">
      <c r="A23">
        <f>IF(C23="","",MAX($A$2:A22)+1)</f>
        <v>21</v>
      </c>
      <c r="B23" s="3">
        <f>IF(C23="","",IF(COUNTIF($C$2:$C22,$C23)=0,MAX($B$2:$B22)+1,""))</f>
        <v>9</v>
      </c>
      <c r="C23" t="s">
        <v>237</v>
      </c>
      <c r="D23" t="s">
        <v>35</v>
      </c>
      <c r="E23" t="s">
        <v>49</v>
      </c>
      <c r="F23" t="s">
        <v>14</v>
      </c>
      <c r="I23">
        <v>4500</v>
      </c>
      <c r="J23" t="s">
        <v>150</v>
      </c>
      <c r="K23" t="s">
        <v>161</v>
      </c>
      <c r="L23" s="3" t="str">
        <f t="shared" si="10"/>
        <v>Naranjo</v>
      </c>
      <c r="M23" s="3" t="str">
        <f>IF(C23="","",IF(AND(C23&lt;&gt;"",D23&lt;&gt;"",E23&lt;&gt;"",I23&lt;&gt;"",L23&lt;&gt;"",J23&lt;&gt;"",IFERROR(MATCH(INDEX($B:$B,MATCH($C23,$C:$C,0)),IMAGENES!$B:$B,0),-1)&gt;0),"'si'","'no'"))</f>
        <v>'si'</v>
      </c>
      <c r="O23">
        <f t="shared" si="0"/>
        <v>21</v>
      </c>
      <c r="P23" t="str">
        <f t="shared" si="1"/>
        <v>Not Milk Original - Leche vegetal</v>
      </c>
      <c r="Q23" t="str">
        <f t="shared" si="2"/>
        <v>Bebida vegetal Not Milk original 1 L</v>
      </c>
      <c r="R23">
        <f t="shared" si="3"/>
        <v>0</v>
      </c>
      <c r="S23" t="str">
        <f t="shared" si="4"/>
        <v>Alimento</v>
      </c>
      <c r="T23" t="str">
        <f t="shared" si="5"/>
        <v>Leche vegetal</v>
      </c>
      <c r="U23">
        <f>IF($S23="","",INDEX(CATEGORIAS!$A:$A,MATCH($S23,CATEGORIAS!$B:$B,0)))</f>
        <v>5</v>
      </c>
      <c r="V23">
        <f>IF($T23="","",INDEX(SUBCATEGORIAS!$A:$A,MATCH($T23,SUBCATEGORIAS!$B:$B,0)))</f>
        <v>10</v>
      </c>
      <c r="W23">
        <f t="shared" si="6"/>
        <v>2200</v>
      </c>
      <c r="X23" t="str">
        <f t="shared" si="11"/>
        <v>'si'</v>
      </c>
      <c r="Z23">
        <v>21</v>
      </c>
      <c r="AA23">
        <f t="shared" si="14"/>
        <v>3</v>
      </c>
      <c r="AB23" t="str">
        <f>IFERROR(IF(MATCH($AA23,$O:$O,0)&gt;0,"{",0),"")</f>
        <v>{</v>
      </c>
      <c r="AG23">
        <f>IF($D23="","",INDEX(CATEGORIAS!$A:$A,MATCH($D23,CATEGORIAS!$B:$B,0)))</f>
        <v>2</v>
      </c>
      <c r="AH23">
        <f>IF($E23="","",INDEX(SUBCATEGORIAS!$A:$A,MATCH($E23,SUBCATEGORIAS!$B:$B,0)))</f>
        <v>7</v>
      </c>
      <c r="AI23">
        <f t="shared" si="7"/>
        <v>21</v>
      </c>
      <c r="AK23" s="2" t="str">
        <f t="shared" si="12"/>
        <v>002</v>
      </c>
      <c r="AL23" t="str">
        <f t="shared" si="13"/>
        <v>007</v>
      </c>
      <c r="AM23" t="str">
        <f t="shared" si="8"/>
        <v>0021</v>
      </c>
      <c r="AN23" t="str">
        <f t="shared" si="9"/>
        <v>{ id_sku: '0020070021', id_articulo: '9', variacion: 'Naranjo' },</v>
      </c>
    </row>
    <row r="24" spans="1:40" x14ac:dyDescent="0.25">
      <c r="A24">
        <f>IF(C24="","",MAX($A$2:A23)+1)</f>
        <v>22</v>
      </c>
      <c r="B24" s="3">
        <f>IF(C24="","",IF(COUNTIF($C$2:$C23,$C24)=0,MAX($B$2:$B23)+1,""))</f>
        <v>10</v>
      </c>
      <c r="C24" t="s">
        <v>238</v>
      </c>
      <c r="D24" t="s">
        <v>35</v>
      </c>
      <c r="E24" t="s">
        <v>49</v>
      </c>
      <c r="F24" t="s">
        <v>8</v>
      </c>
      <c r="I24">
        <v>4500</v>
      </c>
      <c r="J24" t="s">
        <v>150</v>
      </c>
      <c r="K24" t="s">
        <v>161</v>
      </c>
      <c r="L24" s="3" t="str">
        <f t="shared" si="10"/>
        <v>Azul</v>
      </c>
      <c r="M24" s="3" t="str">
        <f>IF(C24="","",IF(AND(C24&lt;&gt;"",D24&lt;&gt;"",E24&lt;&gt;"",I24&lt;&gt;"",L24&lt;&gt;"",J24&lt;&gt;"",IFERROR(MATCH(INDEX($B:$B,MATCH($C24,$C:$C,0)),IMAGENES!$B:$B,0),-1)&gt;0),"'si'","'no'"))</f>
        <v>'si'</v>
      </c>
      <c r="O24">
        <f t="shared" si="0"/>
        <v>22</v>
      </c>
      <c r="P24" t="str">
        <f t="shared" si="1"/>
        <v>Not Milk Chocolate - Leche vegetal</v>
      </c>
      <c r="Q24" t="str">
        <f t="shared" si="2"/>
        <v>Bebida vegetal Not Milk chocolate 1 L</v>
      </c>
      <c r="R24">
        <f t="shared" si="3"/>
        <v>0</v>
      </c>
      <c r="S24" t="str">
        <f t="shared" si="4"/>
        <v>Alimento</v>
      </c>
      <c r="T24" t="str">
        <f t="shared" si="5"/>
        <v>Leche vegetal</v>
      </c>
      <c r="U24">
        <f>IF($S24="","",INDEX(CATEGORIAS!$A:$A,MATCH($S24,CATEGORIAS!$B:$B,0)))</f>
        <v>5</v>
      </c>
      <c r="V24">
        <f>IF($T24="","",INDEX(SUBCATEGORIAS!$A:$A,MATCH($T24,SUBCATEGORIAS!$B:$B,0)))</f>
        <v>10</v>
      </c>
      <c r="W24">
        <f t="shared" si="6"/>
        <v>2200</v>
      </c>
      <c r="X24" t="str">
        <f t="shared" si="11"/>
        <v>'si'</v>
      </c>
      <c r="Z24">
        <v>22</v>
      </c>
      <c r="AA24" t="str">
        <f t="shared" si="14"/>
        <v/>
      </c>
      <c r="AB24" t="str">
        <f>IFERROR(IF(MATCH($AA23,$O:$O,0)&gt;0,CONCATENATE("id_articulo: ",$AA23,","),0),"")</f>
        <v>id_articulo: 3,</v>
      </c>
      <c r="AG24">
        <f>IF($D24="","",INDEX(CATEGORIAS!$A:$A,MATCH($D24,CATEGORIAS!$B:$B,0)))</f>
        <v>2</v>
      </c>
      <c r="AH24">
        <f>IF($E24="","",INDEX(SUBCATEGORIAS!$A:$A,MATCH($E24,SUBCATEGORIAS!$B:$B,0)))</f>
        <v>7</v>
      </c>
      <c r="AI24">
        <f t="shared" si="7"/>
        <v>22</v>
      </c>
      <c r="AK24" s="2" t="str">
        <f t="shared" si="12"/>
        <v>002</v>
      </c>
      <c r="AL24" t="str">
        <f t="shared" si="13"/>
        <v>007</v>
      </c>
      <c r="AM24" t="str">
        <f t="shared" si="8"/>
        <v>0022</v>
      </c>
      <c r="AN24" t="str">
        <f t="shared" si="9"/>
        <v>{ id_sku: '0020070022', id_articulo: '10', variacion: 'Azul' },</v>
      </c>
    </row>
    <row r="25" spans="1:40" x14ac:dyDescent="0.25">
      <c r="A25">
        <f>IF(C25="","",MAX($A$2:A24)+1)</f>
        <v>23</v>
      </c>
      <c r="B25" s="3">
        <f>IF(C25="","",IF(COUNTIF($C$2:$C24,$C25)=0,MAX($B$2:$B24)+1,""))</f>
        <v>11</v>
      </c>
      <c r="C25" t="s">
        <v>239</v>
      </c>
      <c r="D25" t="s">
        <v>35</v>
      </c>
      <c r="E25" t="s">
        <v>49</v>
      </c>
      <c r="F25" t="s">
        <v>13</v>
      </c>
      <c r="I25">
        <v>4500</v>
      </c>
      <c r="J25" t="s">
        <v>150</v>
      </c>
      <c r="K25" t="s">
        <v>161</v>
      </c>
      <c r="L25" s="3" t="str">
        <f t="shared" si="10"/>
        <v>Verde</v>
      </c>
      <c r="M25" s="3" t="str">
        <f>IF(C25="","",IF(AND(C25&lt;&gt;"",D25&lt;&gt;"",E25&lt;&gt;"",I25&lt;&gt;"",L25&lt;&gt;"",J25&lt;&gt;"",IFERROR(MATCH(INDEX($B:$B,MATCH($C25,$C:$C,0)),IMAGENES!$B:$B,0),-1)&gt;0),"'si'","'no'"))</f>
        <v>'si'</v>
      </c>
      <c r="O25">
        <f t="shared" si="0"/>
        <v>23</v>
      </c>
      <c r="P25" t="str">
        <f t="shared" si="1"/>
        <v>Cinta de regalo</v>
      </c>
      <c r="Q25">
        <f t="shared" si="2"/>
        <v>0</v>
      </c>
      <c r="R25">
        <f t="shared" si="3"/>
        <v>0</v>
      </c>
      <c r="S25" t="str">
        <f t="shared" si="4"/>
        <v>Librería y papelería</v>
      </c>
      <c r="T25" t="str">
        <f t="shared" si="5"/>
        <v>Cinta de regalo</v>
      </c>
      <c r="U25">
        <f>IF($S25="","",INDEX(CATEGORIAS!$A:$A,MATCH($S25,CATEGORIAS!$B:$B,0)))</f>
        <v>1</v>
      </c>
      <c r="V25">
        <f>IF($T25="","",INDEX(SUBCATEGORIAS!$A:$A,MATCH($T25,SUBCATEGORIAS!$B:$B,0)))</f>
        <v>11</v>
      </c>
      <c r="W25">
        <f t="shared" si="6"/>
        <v>200</v>
      </c>
      <c r="X25" t="str">
        <f t="shared" si="11"/>
        <v>'no'</v>
      </c>
      <c r="Z25">
        <v>23</v>
      </c>
      <c r="AA25" t="str">
        <f t="shared" si="14"/>
        <v/>
      </c>
      <c r="AB25" t="str">
        <f>IFERROR(IF(MATCH($AA23,$O:$O,0)&gt;0,CONCATENATE("nombre: '",INDEX($P:$P,MATCH($AA23,$O:$O,0)),"',"),0),"")</f>
        <v>nombre: 'Plumeros Brillantes (Ponpones de porristas)',</v>
      </c>
      <c r="AG25">
        <f>IF($D25="","",INDEX(CATEGORIAS!$A:$A,MATCH($D25,CATEGORIAS!$B:$B,0)))</f>
        <v>2</v>
      </c>
      <c r="AH25">
        <f>IF($E25="","",INDEX(SUBCATEGORIAS!$A:$A,MATCH($E25,SUBCATEGORIAS!$B:$B,0)))</f>
        <v>7</v>
      </c>
      <c r="AI25">
        <f t="shared" si="7"/>
        <v>23</v>
      </c>
      <c r="AK25" s="2" t="str">
        <f t="shared" si="12"/>
        <v>002</v>
      </c>
      <c r="AL25" t="str">
        <f t="shared" si="13"/>
        <v>007</v>
      </c>
      <c r="AM25" t="str">
        <f t="shared" si="8"/>
        <v>0023</v>
      </c>
      <c r="AN25" t="str">
        <f t="shared" si="9"/>
        <v>{ id_sku: '0020070023', id_articulo: '11', variacion: 'Verde' },</v>
      </c>
    </row>
    <row r="26" spans="1:40" x14ac:dyDescent="0.25">
      <c r="A26">
        <f>IF(C26="","",MAX($A$2:A25)+1)</f>
        <v>24</v>
      </c>
      <c r="B26" s="3">
        <f>IF(C26="","",IF(COUNTIF($C$2:$C25,$C26)=0,MAX($B$2:$B25)+1,""))</f>
        <v>12</v>
      </c>
      <c r="C26" t="s">
        <v>26</v>
      </c>
      <c r="D26" t="s">
        <v>35</v>
      </c>
      <c r="E26" t="s">
        <v>50</v>
      </c>
      <c r="F26" t="s">
        <v>27</v>
      </c>
      <c r="I26">
        <v>2200</v>
      </c>
      <c r="L26" s="3" t="str">
        <f t="shared" si="10"/>
        <v>Blanca con diseño</v>
      </c>
      <c r="M26" s="3" t="str">
        <f>IF(C26="","",IF(AND(C26&lt;&gt;"",D26&lt;&gt;"",E26&lt;&gt;"",I26&lt;&gt;"",L26&lt;&gt;"",J26&lt;&gt;"",IFERROR(MATCH(INDEX($B:$B,MATCH($C26,$C:$C,0)),IMAGENES!$B:$B,0),-1)&gt;0),"'si'","'no'"))</f>
        <v>'no'</v>
      </c>
      <c r="O26">
        <f t="shared" si="0"/>
        <v>24</v>
      </c>
      <c r="P26" t="str">
        <f t="shared" si="1"/>
        <v>Barras de silicona (Motarro)</v>
      </c>
      <c r="Q26" t="str">
        <f t="shared" si="2"/>
        <v>Barra de silicona x10 unidades. Dimensiones: 0.7x19cm</v>
      </c>
      <c r="R26">
        <f t="shared" si="3"/>
        <v>0</v>
      </c>
      <c r="S26" t="str">
        <f t="shared" si="4"/>
        <v>Librería y papelería</v>
      </c>
      <c r="T26" t="str">
        <f t="shared" si="5"/>
        <v>Barra de silicona</v>
      </c>
      <c r="U26">
        <f>IF($S26="","",INDEX(CATEGORIAS!$A:$A,MATCH($S26,CATEGORIAS!$B:$B,0)))</f>
        <v>1</v>
      </c>
      <c r="V26">
        <f>IF($T26="","",INDEX(SUBCATEGORIAS!$A:$A,MATCH($T26,SUBCATEGORIAS!$B:$B,0)))</f>
        <v>12</v>
      </c>
      <c r="W26">
        <f t="shared" si="6"/>
        <v>2000</v>
      </c>
      <c r="X26" t="str">
        <f t="shared" si="11"/>
        <v>'si'</v>
      </c>
      <c r="Z26">
        <v>24</v>
      </c>
      <c r="AA26" t="str">
        <f t="shared" si="14"/>
        <v/>
      </c>
      <c r="AB26" t="str">
        <f>IFERROR(IF(MATCH($AA23,$O:$O,0)&gt;0,CONCATENATE("descripcion: '",INDEX($Q:$Q,MATCH($AA23,$O:$O,0)),"',"),0),"")</f>
        <v>descripcion: 'Pompón festivo.',</v>
      </c>
      <c r="AG26">
        <f>IF($D26="","",INDEX(CATEGORIAS!$A:$A,MATCH($D26,CATEGORIAS!$B:$B,0)))</f>
        <v>2</v>
      </c>
      <c r="AH26">
        <f>IF($E26="","",INDEX(SUBCATEGORIAS!$A:$A,MATCH($E26,SUBCATEGORIAS!$B:$B,0)))</f>
        <v>8</v>
      </c>
      <c r="AI26">
        <f t="shared" si="7"/>
        <v>24</v>
      </c>
      <c r="AK26" s="2" t="str">
        <f t="shared" si="12"/>
        <v>002</v>
      </c>
      <c r="AL26" t="str">
        <f t="shared" si="13"/>
        <v>008</v>
      </c>
      <c r="AM26" t="str">
        <f t="shared" si="8"/>
        <v>0024</v>
      </c>
      <c r="AN26" t="str">
        <f t="shared" si="9"/>
        <v>{ id_sku: '0020080024', id_articulo: '12', variacion: 'Blanca con diseño' },</v>
      </c>
    </row>
    <row r="27" spans="1:40" x14ac:dyDescent="0.25">
      <c r="A27">
        <f>IF(C27="","",MAX($A$2:A26)+1)</f>
        <v>25</v>
      </c>
      <c r="B27" s="3">
        <f>IF(C27="","",IF(COUNTIF($C$2:$C26,$C27)=0,MAX($B$2:$B26)+1,""))</f>
        <v>13</v>
      </c>
      <c r="C27" t="s">
        <v>28</v>
      </c>
      <c r="D27" t="s">
        <v>35</v>
      </c>
      <c r="E27" t="s">
        <v>28</v>
      </c>
      <c r="F27" t="s">
        <v>29</v>
      </c>
      <c r="G27" t="s">
        <v>11</v>
      </c>
      <c r="I27">
        <v>1500</v>
      </c>
      <c r="L27" s="3" t="str">
        <f t="shared" si="10"/>
        <v>Blanco con diseño - One Size</v>
      </c>
      <c r="M27" s="3" t="str">
        <f>IF(C27="","",IF(AND(C27&lt;&gt;"",D27&lt;&gt;"",E27&lt;&gt;"",I27&lt;&gt;"",L27&lt;&gt;"",J27&lt;&gt;"",IFERROR(MATCH(INDEX($B:$B,MATCH($C27,$C:$C,0)),IMAGENES!$B:$B,0),-1)&gt;0),"'si'","'no'"))</f>
        <v>'no'</v>
      </c>
      <c r="O27">
        <f t="shared" si="0"/>
        <v>25</v>
      </c>
      <c r="P27" t="str">
        <f t="shared" si="1"/>
        <v>Masas moldeables (Motarro)</v>
      </c>
      <c r="Q27" t="str">
        <f t="shared" si="2"/>
        <v>Set masas moldeables 4 unidades</v>
      </c>
      <c r="R27">
        <f t="shared" si="3"/>
        <v>0</v>
      </c>
      <c r="S27" t="str">
        <f t="shared" si="4"/>
        <v>Librería y papelería</v>
      </c>
      <c r="T27" t="str">
        <f t="shared" si="5"/>
        <v>Masas moldeables</v>
      </c>
      <c r="U27">
        <f>IF($S27="","",INDEX(CATEGORIAS!$A:$A,MATCH($S27,CATEGORIAS!$B:$B,0)))</f>
        <v>1</v>
      </c>
      <c r="V27">
        <f>IF($T27="","",INDEX(SUBCATEGORIAS!$A:$A,MATCH($T27,SUBCATEGORIAS!$B:$B,0)))</f>
        <v>13</v>
      </c>
      <c r="W27">
        <f t="shared" si="6"/>
        <v>2500</v>
      </c>
      <c r="X27" t="str">
        <f t="shared" si="11"/>
        <v>'si'</v>
      </c>
      <c r="Z27">
        <v>25</v>
      </c>
      <c r="AA27" t="str">
        <f t="shared" si="14"/>
        <v/>
      </c>
      <c r="AB27" t="str">
        <f>IFERROR(IF(MATCH($AA23,$O:$O,0)&gt;0,CONCATENATE("descripcion_larga: '",INDEX($R:$R,MATCH($AA23,$O:$O,0)),"',"),0),"")</f>
        <v>descripcion_larga: 'Pompón confeccionado con plástico metalizado. Diversos colores. Ideal para agregar un toque brillante y festivo.',</v>
      </c>
      <c r="AG27">
        <f>IF($D27="","",INDEX(CATEGORIAS!$A:$A,MATCH($D27,CATEGORIAS!$B:$B,0)))</f>
        <v>2</v>
      </c>
      <c r="AH27">
        <f>IF($E27="","",INDEX(SUBCATEGORIAS!$A:$A,MATCH($E27,SUBCATEGORIAS!$B:$B,0)))</f>
        <v>9</v>
      </c>
      <c r="AI27">
        <f t="shared" si="7"/>
        <v>25</v>
      </c>
      <c r="AK27" s="2" t="str">
        <f t="shared" si="12"/>
        <v>002</v>
      </c>
      <c r="AL27" t="str">
        <f t="shared" si="13"/>
        <v>009</v>
      </c>
      <c r="AM27" t="str">
        <f t="shared" si="8"/>
        <v>0025</v>
      </c>
      <c r="AN27" t="str">
        <f t="shared" si="9"/>
        <v>{ id_sku: '0020090025', id_articulo: '13', variacion: 'Blanco con diseño - One Size' },</v>
      </c>
    </row>
    <row r="28" spans="1:40" x14ac:dyDescent="0.25">
      <c r="A28">
        <f>IF(C28="","",MAX($A$2:A27)+1)</f>
        <v>26</v>
      </c>
      <c r="B28" s="3">
        <f>IF(C28="","",IF(COUNTIF($C$2:$C27,$C28)=0,MAX($B$2:$B27)+1,""))</f>
        <v>14</v>
      </c>
      <c r="C28" t="s">
        <v>30</v>
      </c>
      <c r="D28" t="s">
        <v>216</v>
      </c>
      <c r="E28" t="s">
        <v>47</v>
      </c>
      <c r="F28" t="s">
        <v>23</v>
      </c>
      <c r="G28" t="s">
        <v>16</v>
      </c>
      <c r="I28">
        <v>2200</v>
      </c>
      <c r="J28" t="s">
        <v>104</v>
      </c>
      <c r="L28" s="3" t="str">
        <f t="shared" si="10"/>
        <v>Transparente - Mediana</v>
      </c>
      <c r="M28" s="3" t="str">
        <f>IF(C28="","",IF(AND(C28&lt;&gt;"",D28&lt;&gt;"",E28&lt;&gt;"",I28&lt;&gt;"",L28&lt;&gt;"",J28&lt;&gt;"",IFERROR(MATCH(INDEX($B:$B,MATCH($C28,$C:$C,0)),IMAGENES!$B:$B,0),-1)&gt;0),"'si'","'no'"))</f>
        <v>'si'</v>
      </c>
      <c r="O28">
        <f t="shared" si="0"/>
        <v>26</v>
      </c>
      <c r="P28" t="str">
        <f t="shared" si="1"/>
        <v>Stickers - Animales de la selva (Motarro)</v>
      </c>
      <c r="Q28" t="str">
        <f t="shared" si="2"/>
        <v>Más de 140 stickrers</v>
      </c>
      <c r="R28">
        <f t="shared" si="3"/>
        <v>0</v>
      </c>
      <c r="S28" t="str">
        <f t="shared" si="4"/>
        <v>Librería y papelería</v>
      </c>
      <c r="T28" t="str">
        <f t="shared" si="5"/>
        <v>Stickers</v>
      </c>
      <c r="U28">
        <f>IF($S28="","",INDEX(CATEGORIAS!$A:$A,MATCH($S28,CATEGORIAS!$B:$B,0)))</f>
        <v>1</v>
      </c>
      <c r="V28">
        <f>IF($T28="","",INDEX(SUBCATEGORIAS!$A:$A,MATCH($T28,SUBCATEGORIAS!$B:$B,0)))</f>
        <v>14</v>
      </c>
      <c r="W28">
        <f t="shared" si="6"/>
        <v>2000</v>
      </c>
      <c r="X28" t="str">
        <f t="shared" si="11"/>
        <v>'si'</v>
      </c>
      <c r="Z28">
        <v>26</v>
      </c>
      <c r="AA28" t="str">
        <f t="shared" si="14"/>
        <v/>
      </c>
      <c r="AB28" t="str">
        <f>IFERROR(IF(MATCH($AA23,$O:$O,0)&gt;0,CONCATENATE("id_categoria: '",INDEX($U:$U,MATCH($AA23,$O:$O,0)),"',"),0),"")</f>
        <v>id_categoria: '1',</v>
      </c>
      <c r="AG28">
        <f>IF($D28="","",INDEX(CATEGORIAS!$A:$A,MATCH($D28,CATEGORIAS!$B:$B,0)))</f>
        <v>1</v>
      </c>
      <c r="AH28">
        <f>IF($E28="","",INDEX(SUBCATEGORIAS!$A:$A,MATCH($E28,SUBCATEGORIAS!$B:$B,0)))</f>
        <v>5</v>
      </c>
      <c r="AI28">
        <f t="shared" si="7"/>
        <v>26</v>
      </c>
      <c r="AK28" s="2" t="str">
        <f t="shared" si="12"/>
        <v>001</v>
      </c>
      <c r="AL28" t="str">
        <f t="shared" si="13"/>
        <v>005</v>
      </c>
      <c r="AM28" t="str">
        <f t="shared" si="8"/>
        <v>0026</v>
      </c>
      <c r="AN28" t="str">
        <f t="shared" si="9"/>
        <v>{ id_sku: '0010050026', id_articulo: '14', variacion: 'Transparente - Mediana' },</v>
      </c>
    </row>
    <row r="29" spans="1:40" x14ac:dyDescent="0.25">
      <c r="A29">
        <f>IF(C29="","",MAX($A$2:A28)+1)</f>
        <v>27</v>
      </c>
      <c r="B29" s="3">
        <f>IF(C29="","",IF(COUNTIF($C$2:$C28,$C29)=0,MAX($B$2:$B28)+1,""))</f>
        <v>15</v>
      </c>
      <c r="C29" t="s">
        <v>240</v>
      </c>
      <c r="D29" t="s">
        <v>34</v>
      </c>
      <c r="E29" t="s">
        <v>48</v>
      </c>
      <c r="H29" t="s">
        <v>82</v>
      </c>
      <c r="I29">
        <v>1500</v>
      </c>
      <c r="J29" t="s">
        <v>162</v>
      </c>
      <c r="K29" t="s">
        <v>163</v>
      </c>
      <c r="L29" s="3" t="str">
        <f t="shared" si="10"/>
        <v>Primeras letras</v>
      </c>
      <c r="M29" s="3" t="str">
        <f>IF(C29="","",IF(AND(C29&lt;&gt;"",D29&lt;&gt;"",E29&lt;&gt;"",I29&lt;&gt;"",L29&lt;&gt;"",J29&lt;&gt;"",IFERROR(MATCH(INDEX($B:$B,MATCH($C29,$C:$C,0)),IMAGENES!$B:$B,0),-1)&gt;0),"'si'","'no'"))</f>
        <v>'si'</v>
      </c>
      <c r="O29">
        <f t="shared" si="0"/>
        <v>27</v>
      </c>
      <c r="P29" t="str">
        <f t="shared" si="1"/>
        <v>Stickers - Transporte (Motarro)</v>
      </c>
      <c r="Q29" t="str">
        <f t="shared" si="2"/>
        <v>Más de 140 stickrers</v>
      </c>
      <c r="R29">
        <f t="shared" si="3"/>
        <v>0</v>
      </c>
      <c r="S29" t="str">
        <f t="shared" si="4"/>
        <v>Librería y papelería</v>
      </c>
      <c r="T29" t="str">
        <f t="shared" si="5"/>
        <v>Stickers</v>
      </c>
      <c r="U29">
        <f>IF($S29="","",INDEX(CATEGORIAS!$A:$A,MATCH($S29,CATEGORIAS!$B:$B,0)))</f>
        <v>1</v>
      </c>
      <c r="V29">
        <f>IF($T29="","",INDEX(SUBCATEGORIAS!$A:$A,MATCH($T29,SUBCATEGORIAS!$B:$B,0)))</f>
        <v>14</v>
      </c>
      <c r="W29">
        <f t="shared" si="6"/>
        <v>2000</v>
      </c>
      <c r="X29" t="str">
        <f t="shared" si="11"/>
        <v>'si'</v>
      </c>
      <c r="Z29">
        <v>27</v>
      </c>
      <c r="AA29" t="str">
        <f t="shared" si="14"/>
        <v/>
      </c>
      <c r="AB29" t="str">
        <f>IFERROR(IF(MATCH($AA23,$O:$O,0)&gt;0,CONCATENATE("id_subcategoria: '",INDEX($V:$V,MATCH($AA23,$O:$O,0)),"',"),0),"")</f>
        <v>id_subcategoria: '3',</v>
      </c>
      <c r="AG29">
        <f>IF($D29="","",INDEX(CATEGORIAS!$A:$A,MATCH($D29,CATEGORIAS!$B:$B,0)))</f>
        <v>4</v>
      </c>
      <c r="AH29">
        <f>IF($E29="","",INDEX(SUBCATEGORIAS!$A:$A,MATCH($E29,SUBCATEGORIAS!$B:$B,0)))</f>
        <v>6</v>
      </c>
      <c r="AI29">
        <f t="shared" si="7"/>
        <v>27</v>
      </c>
      <c r="AK29" s="2" t="str">
        <f t="shared" si="12"/>
        <v>004</v>
      </c>
      <c r="AL29" t="str">
        <f t="shared" si="13"/>
        <v>006</v>
      </c>
      <c r="AM29" t="str">
        <f t="shared" si="8"/>
        <v>0027</v>
      </c>
      <c r="AN29" t="str">
        <f t="shared" si="9"/>
        <v>{ id_sku: '0040060027', id_articulo: '15', variacion: 'Primeras letras' },</v>
      </c>
    </row>
    <row r="30" spans="1:40" x14ac:dyDescent="0.25">
      <c r="A30">
        <f>IF(C30="","",MAX($A$2:A29)+1)</f>
        <v>28</v>
      </c>
      <c r="B30" s="3">
        <f>IF(C30="","",IF(COUNTIF($C$2:$C29,$C30)=0,MAX($B$2:$B29)+1,""))</f>
        <v>16</v>
      </c>
      <c r="C30" t="s">
        <v>241</v>
      </c>
      <c r="D30" t="s">
        <v>34</v>
      </c>
      <c r="E30" t="s">
        <v>48</v>
      </c>
      <c r="H30" t="s">
        <v>83</v>
      </c>
      <c r="I30">
        <v>1500</v>
      </c>
      <c r="J30" t="s">
        <v>162</v>
      </c>
      <c r="K30" t="s">
        <v>163</v>
      </c>
      <c r="L30" s="3" t="str">
        <f t="shared" si="10"/>
        <v>Primeras palabras</v>
      </c>
      <c r="M30" s="3" t="str">
        <f>IF(C30="","",IF(AND(C30&lt;&gt;"",D30&lt;&gt;"",E30&lt;&gt;"",I30&lt;&gt;"",L30&lt;&gt;"",J30&lt;&gt;"",IFERROR(MATCH(INDEX($B:$B,MATCH($C30,$C:$C,0)),IMAGENES!$B:$B,0),-1)&gt;0),"'si'","'no'"))</f>
        <v>'si'</v>
      </c>
      <c r="O30">
        <f t="shared" si="0"/>
        <v>28</v>
      </c>
      <c r="P30" t="str">
        <f t="shared" si="1"/>
        <v>Cartulina española (Motarro)</v>
      </c>
      <c r="Q30" t="str">
        <f t="shared" si="2"/>
        <v>Cartulina española 10 hojas - 10 colores 24.8 x 34.6 cms.</v>
      </c>
      <c r="R30">
        <f t="shared" si="3"/>
        <v>0</v>
      </c>
      <c r="S30" t="str">
        <f t="shared" si="4"/>
        <v>Librería y papelería</v>
      </c>
      <c r="T30" t="str">
        <f t="shared" si="5"/>
        <v>Cartulina</v>
      </c>
      <c r="U30">
        <f>IF($S30="","",INDEX(CATEGORIAS!$A:$A,MATCH($S30,CATEGORIAS!$B:$B,0)))</f>
        <v>1</v>
      </c>
      <c r="V30">
        <f>IF($T30="","",INDEX(SUBCATEGORIAS!$A:$A,MATCH($T30,SUBCATEGORIAS!$B:$B,0)))</f>
        <v>15</v>
      </c>
      <c r="W30">
        <f t="shared" si="6"/>
        <v>3300</v>
      </c>
      <c r="X30" t="str">
        <f t="shared" si="11"/>
        <v>'si'</v>
      </c>
      <c r="Z30">
        <v>28</v>
      </c>
      <c r="AA30" t="str">
        <f t="shared" si="14"/>
        <v/>
      </c>
      <c r="AB30" t="str">
        <f>IFERROR(IF(MATCH($AA23,$O:$O,0)&gt;0,CONCATENATE("precio: ",INDEX($W:$W,MATCH($AA23,$O:$O,0)),","),0),"")</f>
        <v>precio: 1800,</v>
      </c>
      <c r="AG30">
        <f>IF($D30="","",INDEX(CATEGORIAS!$A:$A,MATCH($D30,CATEGORIAS!$B:$B,0)))</f>
        <v>4</v>
      </c>
      <c r="AH30">
        <f>IF($E30="","",INDEX(SUBCATEGORIAS!$A:$A,MATCH($E30,SUBCATEGORIAS!$B:$B,0)))</f>
        <v>6</v>
      </c>
      <c r="AI30">
        <f t="shared" si="7"/>
        <v>28</v>
      </c>
      <c r="AK30" s="2" t="str">
        <f t="shared" si="12"/>
        <v>004</v>
      </c>
      <c r="AL30" t="str">
        <f t="shared" si="13"/>
        <v>006</v>
      </c>
      <c r="AM30" t="str">
        <f t="shared" si="8"/>
        <v>0028</v>
      </c>
      <c r="AN30" t="str">
        <f t="shared" si="9"/>
        <v>{ id_sku: '0040060028', id_articulo: '16', variacion: 'Primeras palabras' },</v>
      </c>
    </row>
    <row r="31" spans="1:40" x14ac:dyDescent="0.25">
      <c r="A31">
        <f>IF(C31="","",MAX($A$2:A30)+1)</f>
        <v>29</v>
      </c>
      <c r="B31" s="3">
        <f>IF(C31="","",IF(COUNTIF($C$2:$C30,$C31)=0,MAX($B$2:$B30)+1,""))</f>
        <v>17</v>
      </c>
      <c r="C31" t="s">
        <v>242</v>
      </c>
      <c r="D31" t="s">
        <v>34</v>
      </c>
      <c r="E31" t="s">
        <v>48</v>
      </c>
      <c r="H31" t="s">
        <v>84</v>
      </c>
      <c r="I31">
        <v>1500</v>
      </c>
      <c r="J31" t="s">
        <v>162</v>
      </c>
      <c r="K31" t="s">
        <v>163</v>
      </c>
      <c r="L31" s="3" t="str">
        <f t="shared" si="10"/>
        <v>Primeros animales</v>
      </c>
      <c r="M31" s="3" t="str">
        <f>IF(C31="","",IF(AND(C31&lt;&gt;"",D31&lt;&gt;"",E31&lt;&gt;"",I31&lt;&gt;"",L31&lt;&gt;"",J31&lt;&gt;"",IFERROR(MATCH(INDEX($B:$B,MATCH($C31,$C:$C,0)),IMAGENES!$B:$B,0),-1)&gt;0),"'si'","'no'"))</f>
        <v>'si'</v>
      </c>
      <c r="O31">
        <f t="shared" si="0"/>
        <v>29</v>
      </c>
      <c r="P31" t="str">
        <f t="shared" si="1"/>
        <v>Lápices de color - 18 colores (Motarro)</v>
      </c>
      <c r="Q31" t="str">
        <f t="shared" si="2"/>
        <v>Colored pencils - Lápices de color - Matite colorate, 18 colores.</v>
      </c>
      <c r="R31">
        <f t="shared" si="3"/>
        <v>0</v>
      </c>
      <c r="S31" t="str">
        <f t="shared" si="4"/>
        <v>Librería y papelería</v>
      </c>
      <c r="T31" t="str">
        <f t="shared" si="5"/>
        <v>Lápices de colores</v>
      </c>
      <c r="U31">
        <f>IF($S31="","",INDEX(CATEGORIAS!$A:$A,MATCH($S31,CATEGORIAS!$B:$B,0)))</f>
        <v>1</v>
      </c>
      <c r="V31">
        <f>IF($T31="","",INDEX(SUBCATEGORIAS!$A:$A,MATCH($T31,SUBCATEGORIAS!$B:$B,0)))</f>
        <v>16</v>
      </c>
      <c r="W31">
        <f t="shared" si="6"/>
        <v>3000</v>
      </c>
      <c r="X31" t="str">
        <f t="shared" si="11"/>
        <v>'si'</v>
      </c>
      <c r="Z31">
        <v>29</v>
      </c>
      <c r="AA31" t="str">
        <f t="shared" si="14"/>
        <v/>
      </c>
      <c r="AB31" t="str">
        <f>IFERROR(IF(MATCH($AA23,$O:$O,0)&gt;0,CONCATENATE("disponible: ",INDEX($X:$X,MATCH($AA23,$O:$O,0)),","),0),"")</f>
        <v>disponible: 'si',</v>
      </c>
      <c r="AG31">
        <f>IF($D31="","",INDEX(CATEGORIAS!$A:$A,MATCH($D31,CATEGORIAS!$B:$B,0)))</f>
        <v>4</v>
      </c>
      <c r="AH31">
        <f>IF($E31="","",INDEX(SUBCATEGORIAS!$A:$A,MATCH($E31,SUBCATEGORIAS!$B:$B,0)))</f>
        <v>6</v>
      </c>
      <c r="AI31">
        <f t="shared" si="7"/>
        <v>29</v>
      </c>
      <c r="AK31" s="2" t="str">
        <f t="shared" si="12"/>
        <v>004</v>
      </c>
      <c r="AL31" t="str">
        <f t="shared" si="13"/>
        <v>006</v>
      </c>
      <c r="AM31" t="str">
        <f t="shared" si="8"/>
        <v>0029</v>
      </c>
      <c r="AN31" t="str">
        <f t="shared" si="9"/>
        <v>{ id_sku: '0040060029', id_articulo: '17', variacion: 'Primeros animales' },</v>
      </c>
    </row>
    <row r="32" spans="1:40" x14ac:dyDescent="0.25">
      <c r="A32">
        <f>IF(C32="","",MAX($A$2:A31)+1)</f>
        <v>30</v>
      </c>
      <c r="B32" s="3">
        <f>IF(C32="","",IF(COUNTIF($C$2:$C31,$C32)=0,MAX($B$2:$B31)+1,""))</f>
        <v>18</v>
      </c>
      <c r="C32" t="s">
        <v>90</v>
      </c>
      <c r="D32" t="s">
        <v>216</v>
      </c>
      <c r="E32" t="s">
        <v>44</v>
      </c>
      <c r="H32" t="s">
        <v>166</v>
      </c>
      <c r="I32">
        <v>2000</v>
      </c>
      <c r="J32" t="s">
        <v>165</v>
      </c>
      <c r="K32" t="s">
        <v>164</v>
      </c>
      <c r="L32" s="3" t="str">
        <f>_xlfn.TEXTJOIN(" - ",TRUE,F32:H32)</f>
        <v>Mandalas</v>
      </c>
      <c r="M32" s="3" t="str">
        <f>IF(C32="","",IF(AND(C32&lt;&gt;"",D32&lt;&gt;"",E32&lt;&gt;"",I32&lt;&gt;"",L32&lt;&gt;"",J32&lt;&gt;"",IFERROR(MATCH(INDEX($B:$B,MATCH($C32,$C:$C,0)),IMAGENES!$B:$B,0),-1)&gt;0),"'si'","'no'"))</f>
        <v>'si'</v>
      </c>
      <c r="O32">
        <f t="shared" si="0"/>
        <v>30</v>
      </c>
      <c r="P32" t="str">
        <f t="shared" si="1"/>
        <v>Lápices de color - 24 colores (Motarro)</v>
      </c>
      <c r="Q32" t="str">
        <f t="shared" si="2"/>
        <v>Lápices de color, 24 colores.</v>
      </c>
      <c r="R32">
        <f t="shared" si="3"/>
        <v>0</v>
      </c>
      <c r="S32" t="str">
        <f t="shared" si="4"/>
        <v>Librería y papelería</v>
      </c>
      <c r="T32" t="str">
        <f t="shared" si="5"/>
        <v>Lápices de colores</v>
      </c>
      <c r="U32">
        <f>IF($S32="","",INDEX(CATEGORIAS!$A:$A,MATCH($S32,CATEGORIAS!$B:$B,0)))</f>
        <v>1</v>
      </c>
      <c r="V32">
        <f>IF($T32="","",INDEX(SUBCATEGORIAS!$A:$A,MATCH($T32,SUBCATEGORIAS!$B:$B,0)))</f>
        <v>16</v>
      </c>
      <c r="W32">
        <f t="shared" si="6"/>
        <v>3000</v>
      </c>
      <c r="X32" t="str">
        <f t="shared" si="11"/>
        <v>'si'</v>
      </c>
      <c r="Z32">
        <v>30</v>
      </c>
      <c r="AA32" t="str">
        <f t="shared" si="14"/>
        <v/>
      </c>
      <c r="AB32" t="str">
        <f>IFERROR(IF(MATCH($AA23,$O:$O,0)&gt;0,"},",0),"")</f>
        <v>},</v>
      </c>
      <c r="AG32">
        <f>IF($D32="","",INDEX(CATEGORIAS!$A:$A,MATCH($D32,CATEGORIAS!$B:$B,0)))</f>
        <v>1</v>
      </c>
      <c r="AH32">
        <f>IF($E32="","",INDEX(SUBCATEGORIAS!$A:$A,MATCH($E32,SUBCATEGORIAS!$B:$B,0)))</f>
        <v>2</v>
      </c>
      <c r="AI32">
        <f t="shared" si="7"/>
        <v>30</v>
      </c>
      <c r="AK32" s="2" t="str">
        <f t="shared" si="12"/>
        <v>001</v>
      </c>
      <c r="AL32" t="str">
        <f t="shared" si="13"/>
        <v>002</v>
      </c>
      <c r="AM32" t="str">
        <f t="shared" si="8"/>
        <v>0030</v>
      </c>
      <c r="AN32" t="str">
        <f t="shared" si="9"/>
        <v>{ id_sku: '0010020030', id_articulo: '18', variacion: 'Mandalas' },</v>
      </c>
    </row>
    <row r="33" spans="1:40" x14ac:dyDescent="0.25">
      <c r="A33">
        <f>IF(C33="","",MAX($A$2:A32)+1)</f>
        <v>31</v>
      </c>
      <c r="B33" s="3">
        <f>IF(C33="","",IF(COUNTIF($C$2:$C32,$C33)=0,MAX($B$2:$B32)+1,""))</f>
        <v>19</v>
      </c>
      <c r="C33" t="s">
        <v>91</v>
      </c>
      <c r="D33" t="s">
        <v>34</v>
      </c>
      <c r="E33" t="s">
        <v>48</v>
      </c>
      <c r="H33" t="s">
        <v>167</v>
      </c>
      <c r="I33">
        <v>1500</v>
      </c>
      <c r="J33" t="s">
        <v>169</v>
      </c>
      <c r="L33" s="3" t="str">
        <f t="shared" si="10"/>
        <v>Fish</v>
      </c>
      <c r="M33" s="3" t="str">
        <f>IF(C33="","",IF(AND(C33&lt;&gt;"",D33&lt;&gt;"",E33&lt;&gt;"",I33&lt;&gt;"",L33&lt;&gt;"",J33&lt;&gt;"",IFERROR(MATCH(INDEX($B:$B,MATCH($C33,$C:$C,0)),IMAGENES!$B:$B,0),-1)&gt;0),"'si'","'no'"))</f>
        <v>'si'</v>
      </c>
      <c r="O33">
        <f t="shared" si="0"/>
        <v>31</v>
      </c>
      <c r="P33" t="str">
        <f t="shared" si="1"/>
        <v>Goma eva - glitter dorado (Motarro)</v>
      </c>
      <c r="Q33" t="str">
        <f t="shared" si="2"/>
        <v>Glitter eva sponge - 1 unidad</v>
      </c>
      <c r="R33">
        <f t="shared" si="3"/>
        <v>0</v>
      </c>
      <c r="S33" t="str">
        <f t="shared" si="4"/>
        <v>Librería y papelería</v>
      </c>
      <c r="T33" t="str">
        <f t="shared" si="5"/>
        <v>Goma eva</v>
      </c>
      <c r="U33">
        <f>IF($S33="","",INDEX(CATEGORIAS!$A:$A,MATCH($S33,CATEGORIAS!$B:$B,0)))</f>
        <v>1</v>
      </c>
      <c r="V33">
        <f>IF($T33="","",INDEX(SUBCATEGORIAS!$A:$A,MATCH($T33,SUBCATEGORIAS!$B:$B,0)))</f>
        <v>17</v>
      </c>
      <c r="W33">
        <f t="shared" si="6"/>
        <v>1450</v>
      </c>
      <c r="X33" t="str">
        <f t="shared" si="11"/>
        <v>'si'</v>
      </c>
      <c r="Z33">
        <v>31</v>
      </c>
      <c r="AA33">
        <f t="shared" si="14"/>
        <v>4</v>
      </c>
      <c r="AB33" t="str">
        <f>IFERROR(IF(MATCH($AA33,$O:$O,0)&gt;0,"{",0),"")</f>
        <v>{</v>
      </c>
      <c r="AG33">
        <f>IF($D33="","",INDEX(CATEGORIAS!$A:$A,MATCH($D33,CATEGORIAS!$B:$B,0)))</f>
        <v>4</v>
      </c>
      <c r="AH33">
        <f>IF($E33="","",INDEX(SUBCATEGORIAS!$A:$A,MATCH($E33,SUBCATEGORIAS!$B:$B,0)))</f>
        <v>6</v>
      </c>
      <c r="AI33">
        <f t="shared" si="7"/>
        <v>31</v>
      </c>
      <c r="AK33" s="2" t="str">
        <f t="shared" si="12"/>
        <v>004</v>
      </c>
      <c r="AL33" t="str">
        <f t="shared" si="13"/>
        <v>006</v>
      </c>
      <c r="AM33" t="str">
        <f t="shared" si="8"/>
        <v>0031</v>
      </c>
      <c r="AN33" t="str">
        <f t="shared" si="9"/>
        <v>{ id_sku: '0040060031', id_articulo: '19', variacion: 'Fish' },</v>
      </c>
    </row>
    <row r="34" spans="1:40" x14ac:dyDescent="0.25">
      <c r="A34">
        <f>IF(C34="","",MAX($A$2:A33)+1)</f>
        <v>32</v>
      </c>
      <c r="B34" s="3">
        <f>IF(C34="","",IF(COUNTIF($C$2:$C33,$C34)=0,MAX($B$2:$B33)+1,""))</f>
        <v>20</v>
      </c>
      <c r="C34" t="s">
        <v>92</v>
      </c>
      <c r="D34" t="s">
        <v>34</v>
      </c>
      <c r="E34" t="s">
        <v>48</v>
      </c>
      <c r="H34" t="s">
        <v>168</v>
      </c>
      <c r="I34">
        <v>1500</v>
      </c>
      <c r="J34" t="s">
        <v>169</v>
      </c>
      <c r="L34" s="3" t="str">
        <f t="shared" si="10"/>
        <v>Transportation</v>
      </c>
      <c r="M34" s="3" t="str">
        <f>IF(C34="","",IF(AND(C34&lt;&gt;"",D34&lt;&gt;"",E34&lt;&gt;"",I34&lt;&gt;"",L34&lt;&gt;"",J34&lt;&gt;"",IFERROR(MATCH(INDEX($B:$B,MATCH($C34,$C:$C,0)),IMAGENES!$B:$B,0),-1)&gt;0),"'si'","'no'"))</f>
        <v>'si'</v>
      </c>
      <c r="O34">
        <f t="shared" si="0"/>
        <v>32</v>
      </c>
      <c r="P34" t="str">
        <f t="shared" si="1"/>
        <v>Goma eva - glitter plateado (Motarro)</v>
      </c>
      <c r="Q34" t="str">
        <f t="shared" si="2"/>
        <v>Glitter eva sponge - 1 unidad</v>
      </c>
      <c r="R34">
        <f t="shared" si="3"/>
        <v>0</v>
      </c>
      <c r="S34" t="str">
        <f t="shared" si="4"/>
        <v>Librería y papelería</v>
      </c>
      <c r="T34" t="str">
        <f t="shared" si="5"/>
        <v>Goma eva</v>
      </c>
      <c r="U34">
        <f>IF($S34="","",INDEX(CATEGORIAS!$A:$A,MATCH($S34,CATEGORIAS!$B:$B,0)))</f>
        <v>1</v>
      </c>
      <c r="V34">
        <f>IF($T34="","",INDEX(SUBCATEGORIAS!$A:$A,MATCH($T34,SUBCATEGORIAS!$B:$B,0)))</f>
        <v>17</v>
      </c>
      <c r="W34">
        <f t="shared" si="6"/>
        <v>1450</v>
      </c>
      <c r="X34" t="str">
        <f t="shared" si="11"/>
        <v>'si'</v>
      </c>
      <c r="Z34">
        <v>32</v>
      </c>
      <c r="AA34" t="str">
        <f t="shared" si="14"/>
        <v/>
      </c>
      <c r="AB34" t="str">
        <f>IFERROR(IF(MATCH($AA33,$O:$O,0)&gt;0,CONCATENATE("id_articulo: ",$AA33,","),0),"")</f>
        <v>id_articulo: 4,</v>
      </c>
      <c r="AG34">
        <f>IF($D34="","",INDEX(CATEGORIAS!$A:$A,MATCH($D34,CATEGORIAS!$B:$B,0)))</f>
        <v>4</v>
      </c>
      <c r="AH34">
        <f>IF($E34="","",INDEX(SUBCATEGORIAS!$A:$A,MATCH($E34,SUBCATEGORIAS!$B:$B,0)))</f>
        <v>6</v>
      </c>
      <c r="AI34">
        <f t="shared" si="7"/>
        <v>32</v>
      </c>
      <c r="AK34" s="2" t="str">
        <f t="shared" si="12"/>
        <v>004</v>
      </c>
      <c r="AL34" t="str">
        <f t="shared" si="13"/>
        <v>006</v>
      </c>
      <c r="AM34" t="str">
        <f t="shared" si="8"/>
        <v>0032</v>
      </c>
      <c r="AN34" t="str">
        <f t="shared" si="9"/>
        <v>{ id_sku: '0040060032', id_articulo: '20', variacion: 'Transportation' },</v>
      </c>
    </row>
    <row r="35" spans="1:40" x14ac:dyDescent="0.25">
      <c r="A35">
        <f>IF(C35="","",MAX($A$2:A34)+1)</f>
        <v>33</v>
      </c>
      <c r="B35" s="3">
        <f>IF(C35="","",IF(COUNTIF($C$2:$C34,$C35)=0,MAX($B$2:$B34)+1,""))</f>
        <v>21</v>
      </c>
      <c r="C35" t="s">
        <v>106</v>
      </c>
      <c r="D35" t="s">
        <v>93</v>
      </c>
      <c r="E35" t="s">
        <v>108</v>
      </c>
      <c r="H35" t="s">
        <v>153</v>
      </c>
      <c r="I35">
        <v>2200</v>
      </c>
      <c r="J35" t="s">
        <v>155</v>
      </c>
      <c r="L35" s="3" t="str">
        <f t="shared" si="10"/>
        <v>Original</v>
      </c>
      <c r="M35" s="3" t="str">
        <f>IF(C35="","",IF(AND(C35&lt;&gt;"",D35&lt;&gt;"",E35&lt;&gt;"",I35&lt;&gt;"",L35&lt;&gt;"",J35&lt;&gt;"",IFERROR(MATCH(INDEX($B:$B,MATCH($C35,$C:$C,0)),IMAGENES!$B:$B,0),-1)&gt;0),"'si'","'no'"))</f>
        <v>'si'</v>
      </c>
      <c r="O35">
        <f t="shared" si="0"/>
        <v>33</v>
      </c>
      <c r="P35" t="str">
        <f t="shared" si="1"/>
        <v>Bolsas ecológicas mascotas (90un)</v>
      </c>
      <c r="Q35" t="str">
        <f t="shared" si="2"/>
        <v>Bolsas ecológicas para desecho para mascotas. 6 rollos equivalente a 90 unidades.</v>
      </c>
      <c r="R35">
        <f t="shared" si="3"/>
        <v>0</v>
      </c>
      <c r="S35" t="str">
        <f t="shared" si="4"/>
        <v>Mascotas</v>
      </c>
      <c r="T35" t="str">
        <f t="shared" si="5"/>
        <v>Bolsa desecho basura</v>
      </c>
      <c r="U35">
        <f>IF($S35="","",INDEX(CATEGORIAS!$A:$A,MATCH($S35,CATEGORIAS!$B:$B,0)))</f>
        <v>6</v>
      </c>
      <c r="V35">
        <f>IF($T35="","",INDEX(SUBCATEGORIAS!$A:$A,MATCH($T35,SUBCATEGORIAS!$B:$B,0)))</f>
        <v>19</v>
      </c>
      <c r="W35">
        <f t="shared" si="6"/>
        <v>1500</v>
      </c>
      <c r="X35" t="str">
        <f t="shared" si="11"/>
        <v>'si'</v>
      </c>
      <c r="Z35">
        <v>33</v>
      </c>
      <c r="AA35" t="str">
        <f t="shared" si="14"/>
        <v/>
      </c>
      <c r="AB35" t="str">
        <f>IFERROR(IF(MATCH($AA33,$O:$O,0)&gt;0,CONCATENATE("nombre: '",INDEX($P:$P,MATCH($AA33,$O:$O,0)),"',"),0),"")</f>
        <v>nombre: 'Bolsa de regalo',</v>
      </c>
      <c r="AG35">
        <f>IF($D35="","",INDEX(CATEGORIAS!$A:$A,MATCH($D35,CATEGORIAS!$B:$B,0)))</f>
        <v>5</v>
      </c>
      <c r="AH35">
        <f>IF($E35="","",INDEX(SUBCATEGORIAS!$A:$A,MATCH($E35,SUBCATEGORIAS!$B:$B,0)))</f>
        <v>10</v>
      </c>
      <c r="AI35">
        <f t="shared" si="7"/>
        <v>33</v>
      </c>
      <c r="AK35" s="2" t="str">
        <f t="shared" si="12"/>
        <v>005</v>
      </c>
      <c r="AL35" t="str">
        <f t="shared" si="13"/>
        <v>0010</v>
      </c>
      <c r="AM35" t="str">
        <f t="shared" si="8"/>
        <v>0033</v>
      </c>
      <c r="AN35" t="str">
        <f t="shared" si="9"/>
        <v>{ id_sku: '00500100033', id_articulo: '21', variacion: 'Original' },</v>
      </c>
    </row>
    <row r="36" spans="1:40" x14ac:dyDescent="0.25">
      <c r="A36">
        <f>IF(C36="","",MAX($A$2:A35)+1)</f>
        <v>34</v>
      </c>
      <c r="B36" s="3">
        <f>IF(C36="","",IF(COUNTIF($C$2:$C35,$C36)=0,MAX($B$2:$B35)+1,""))</f>
        <v>22</v>
      </c>
      <c r="C36" t="s">
        <v>107</v>
      </c>
      <c r="D36" t="s">
        <v>93</v>
      </c>
      <c r="E36" t="s">
        <v>108</v>
      </c>
      <c r="H36" t="s">
        <v>154</v>
      </c>
      <c r="I36">
        <v>2200</v>
      </c>
      <c r="J36" t="s">
        <v>156</v>
      </c>
      <c r="L36" s="3" t="str">
        <f t="shared" si="10"/>
        <v>Chocolate</v>
      </c>
      <c r="M36" s="3" t="str">
        <f>IF(C36="","",IF(AND(C36&lt;&gt;"",D36&lt;&gt;"",E36&lt;&gt;"",I36&lt;&gt;"",L36&lt;&gt;"",J36&lt;&gt;"",IFERROR(MATCH(INDEX($B:$B,MATCH($C36,$C:$C,0)),IMAGENES!$B:$B,0),-1)&gt;0),"'si'","'no'"))</f>
        <v>'si'</v>
      </c>
      <c r="O36">
        <f t="shared" si="0"/>
        <v>34</v>
      </c>
      <c r="P36" t="str">
        <f t="shared" si="1"/>
        <v>Cometa bandera de Chile</v>
      </c>
      <c r="Q36" t="str">
        <f t="shared" si="2"/>
        <v>Cometa de bandera chilena 120x60cm.</v>
      </c>
      <c r="R36">
        <f t="shared" si="3"/>
        <v>0</v>
      </c>
      <c r="S36" t="str">
        <f t="shared" si="4"/>
        <v>Actividades</v>
      </c>
      <c r="T36" t="str">
        <f t="shared" si="5"/>
        <v>Cometa</v>
      </c>
      <c r="U36">
        <f>IF($S36="","",INDEX(CATEGORIAS!$A:$A,MATCH($S36,CATEGORIAS!$B:$B,0)))</f>
        <v>7</v>
      </c>
      <c r="V36">
        <f>IF($T36="","",INDEX(SUBCATEGORIAS!$A:$A,MATCH($T36,SUBCATEGORIAS!$B:$B,0)))</f>
        <v>18</v>
      </c>
      <c r="W36">
        <f t="shared" si="6"/>
        <v>2000</v>
      </c>
      <c r="X36" t="str">
        <f t="shared" si="11"/>
        <v>'si'</v>
      </c>
      <c r="Z36">
        <v>34</v>
      </c>
      <c r="AA36" t="str">
        <f t="shared" si="14"/>
        <v/>
      </c>
      <c r="AB36" t="str">
        <f>IFERROR(IF(MATCH($AA33,$O:$O,0)&gt;0,CONCATENATE("descripcion: '",INDEX($Q:$Q,MATCH($AA33,$O:$O,0)),"',"),0),"")</f>
        <v>descripcion: 'Dimensiones: 32*26*10 .5.',</v>
      </c>
      <c r="AG36">
        <f>IF($D36="","",INDEX(CATEGORIAS!$A:$A,MATCH($D36,CATEGORIAS!$B:$B,0)))</f>
        <v>5</v>
      </c>
      <c r="AH36">
        <f>IF($E36="","",INDEX(SUBCATEGORIAS!$A:$A,MATCH($E36,SUBCATEGORIAS!$B:$B,0)))</f>
        <v>10</v>
      </c>
      <c r="AI36">
        <f t="shared" si="7"/>
        <v>34</v>
      </c>
      <c r="AK36" s="2" t="str">
        <f t="shared" si="12"/>
        <v>005</v>
      </c>
      <c r="AL36" t="str">
        <f t="shared" si="13"/>
        <v>0010</v>
      </c>
      <c r="AM36" t="str">
        <f t="shared" si="8"/>
        <v>0034</v>
      </c>
      <c r="AN36" t="str">
        <f t="shared" si="9"/>
        <v>{ id_sku: '00500100034', id_articulo: '22', variacion: 'Chocolate' },</v>
      </c>
    </row>
    <row r="37" spans="1:40" x14ac:dyDescent="0.25">
      <c r="A37">
        <f>IF(C37="","",MAX($A$2:A36)+1)</f>
        <v>35</v>
      </c>
      <c r="B37" s="3">
        <f>IF(C37="","",IF(COUNTIF($C$2:$C36,$C37)=0,MAX($B$2:$B36)+1,""))</f>
        <v>23</v>
      </c>
      <c r="C37" t="s">
        <v>95</v>
      </c>
      <c r="D37" t="s">
        <v>216</v>
      </c>
      <c r="E37" t="s">
        <v>95</v>
      </c>
      <c r="F37" t="s">
        <v>13</v>
      </c>
      <c r="I37">
        <v>200</v>
      </c>
      <c r="L37" s="3" t="str">
        <f t="shared" si="10"/>
        <v>Verde</v>
      </c>
      <c r="M37" s="3" t="str">
        <f>IF(C37="","",IF(AND(C37&lt;&gt;"",D37&lt;&gt;"",E37&lt;&gt;"",I37&lt;&gt;"",L37&lt;&gt;"",J37&lt;&gt;"",IFERROR(MATCH(INDEX($B:$B,MATCH($C37,$C:$C,0)),IMAGENES!$B:$B,0),-1)&gt;0),"'si'","'no'"))</f>
        <v>'no'</v>
      </c>
      <c r="O37">
        <f t="shared" si="0"/>
        <v>35</v>
      </c>
      <c r="P37" t="str">
        <f t="shared" si="1"/>
        <v>Cometa de murcielago</v>
      </c>
      <c r="Q37" t="str">
        <f t="shared" si="2"/>
        <v>Cometa de murcielago diseño aleatorio 160x65cm.</v>
      </c>
      <c r="R37">
        <f t="shared" si="3"/>
        <v>0</v>
      </c>
      <c r="S37" t="str">
        <f t="shared" si="4"/>
        <v>Actividades</v>
      </c>
      <c r="T37" t="str">
        <f t="shared" si="5"/>
        <v>Cometa</v>
      </c>
      <c r="U37">
        <f>IF($S37="","",INDEX(CATEGORIAS!$A:$A,MATCH($S37,CATEGORIAS!$B:$B,0)))</f>
        <v>7</v>
      </c>
      <c r="V37">
        <f>IF($T37="","",INDEX(SUBCATEGORIAS!$A:$A,MATCH($T37,SUBCATEGORIAS!$B:$B,0)))</f>
        <v>18</v>
      </c>
      <c r="W37">
        <f t="shared" si="6"/>
        <v>3000</v>
      </c>
      <c r="X37" t="str">
        <f t="shared" si="11"/>
        <v>'si'</v>
      </c>
      <c r="Z37">
        <v>35</v>
      </c>
      <c r="AA37" t="str">
        <f t="shared" si="14"/>
        <v/>
      </c>
      <c r="AB37" t="str">
        <f>IFERROR(IF(MATCH($AA33,$O:$O,0)&gt;0,CONCATENATE("descripcion_larga: '",INDEX($R:$R,MATCH($AA33,$O:$O,0)),"',"),0),"")</f>
        <v>descripcion_larga: '0',</v>
      </c>
      <c r="AG37">
        <f>IF($D37="","",INDEX(CATEGORIAS!$A:$A,MATCH($D37,CATEGORIAS!$B:$B,0)))</f>
        <v>1</v>
      </c>
      <c r="AH37">
        <f>IF($E37="","",INDEX(SUBCATEGORIAS!$A:$A,MATCH($E37,SUBCATEGORIAS!$B:$B,0)))</f>
        <v>11</v>
      </c>
      <c r="AI37">
        <f t="shared" si="7"/>
        <v>35</v>
      </c>
      <c r="AK37" s="2" t="str">
        <f t="shared" si="12"/>
        <v>001</v>
      </c>
      <c r="AL37" t="str">
        <f t="shared" si="13"/>
        <v>0011</v>
      </c>
      <c r="AM37" t="str">
        <f t="shared" si="8"/>
        <v>0035</v>
      </c>
      <c r="AN37" t="str">
        <f t="shared" si="9"/>
        <v>{ id_sku: '00100110035', id_articulo: '23', variacion: 'Verde' },</v>
      </c>
    </row>
    <row r="38" spans="1:40" x14ac:dyDescent="0.25">
      <c r="A38">
        <f>IF(C38="","",MAX($A$2:A37)+1)</f>
        <v>36</v>
      </c>
      <c r="B38" s="3" t="str">
        <f>IF(C38="","",IF(COUNTIF($C$2:$C37,$C38)=0,MAX($B$2:$B37)+1,""))</f>
        <v/>
      </c>
      <c r="C38" t="s">
        <v>95</v>
      </c>
      <c r="D38" t="s">
        <v>216</v>
      </c>
      <c r="E38" t="s">
        <v>95</v>
      </c>
      <c r="F38" t="s">
        <v>8</v>
      </c>
      <c r="I38">
        <v>200</v>
      </c>
      <c r="L38" s="3" t="str">
        <f t="shared" si="10"/>
        <v>Azul</v>
      </c>
      <c r="M38" s="3" t="str">
        <f>IF(C38="","",IF(AND(C38&lt;&gt;"",D38&lt;&gt;"",E38&lt;&gt;"",I38&lt;&gt;"",L38&lt;&gt;"",J38&lt;&gt;"",IFERROR(MATCH(INDEX($B:$B,MATCH($C38,$C:$C,0)),IMAGENES!$B:$B,0),-1)&gt;0),"'si'","'no'"))</f>
        <v>'no'</v>
      </c>
      <c r="O38">
        <f t="shared" si="0"/>
        <v>36</v>
      </c>
      <c r="P38" t="str">
        <f t="shared" si="1"/>
        <v>Cometa de tiburón</v>
      </c>
      <c r="Q38" t="str">
        <f t="shared" si="2"/>
        <v>Cometa tiburon diseño aleatorio 150x180cm</v>
      </c>
      <c r="R38">
        <f t="shared" si="3"/>
        <v>0</v>
      </c>
      <c r="S38" t="str">
        <f t="shared" si="4"/>
        <v>Actividades</v>
      </c>
      <c r="T38" t="str">
        <f t="shared" si="5"/>
        <v>Cometa</v>
      </c>
      <c r="U38">
        <f>IF($S38="","",INDEX(CATEGORIAS!$A:$A,MATCH($S38,CATEGORIAS!$B:$B,0)))</f>
        <v>7</v>
      </c>
      <c r="V38">
        <f>IF($T38="","",INDEX(SUBCATEGORIAS!$A:$A,MATCH($T38,SUBCATEGORIAS!$B:$B,0)))</f>
        <v>18</v>
      </c>
      <c r="W38">
        <f t="shared" si="6"/>
        <v>4990</v>
      </c>
      <c r="X38" t="str">
        <f t="shared" si="11"/>
        <v>'si'</v>
      </c>
      <c r="Z38">
        <v>36</v>
      </c>
      <c r="AA38" t="str">
        <f t="shared" si="14"/>
        <v/>
      </c>
      <c r="AB38" t="str">
        <f>IFERROR(IF(MATCH($AA33,$O:$O,0)&gt;0,CONCATENATE("id_categoria: '",INDEX($U:$U,MATCH($AA33,$O:$O,0)),"',"),0),"")</f>
        <v>id_categoria: '1',</v>
      </c>
      <c r="AG38">
        <f>IF($D38="","",INDEX(CATEGORIAS!$A:$A,MATCH($D38,CATEGORIAS!$B:$B,0)))</f>
        <v>1</v>
      </c>
      <c r="AH38">
        <f>IF($E38="","",INDEX(SUBCATEGORIAS!$A:$A,MATCH($E38,SUBCATEGORIAS!$B:$B,0)))</f>
        <v>11</v>
      </c>
      <c r="AI38">
        <f t="shared" si="7"/>
        <v>36</v>
      </c>
      <c r="AK38" s="2" t="str">
        <f t="shared" si="12"/>
        <v>001</v>
      </c>
      <c r="AL38" t="str">
        <f t="shared" si="13"/>
        <v>0011</v>
      </c>
      <c r="AM38" t="str">
        <f t="shared" si="8"/>
        <v>0036</v>
      </c>
      <c r="AN38" t="str">
        <f t="shared" si="9"/>
        <v>{ id_sku: '00100110036', id_articulo: '23', variacion: 'Azul' },</v>
      </c>
    </row>
    <row r="39" spans="1:40" x14ac:dyDescent="0.25">
      <c r="A39">
        <f>IF(C39="","",MAX($A$2:A38)+1)</f>
        <v>37</v>
      </c>
      <c r="B39" s="3" t="str">
        <f>IF(C39="","",IF(COUNTIF($C$2:$C38,$C39)=0,MAX($B$2:$B38)+1,""))</f>
        <v/>
      </c>
      <c r="C39" t="s">
        <v>95</v>
      </c>
      <c r="D39" t="s">
        <v>216</v>
      </c>
      <c r="E39" t="s">
        <v>95</v>
      </c>
      <c r="F39" t="s">
        <v>19</v>
      </c>
      <c r="I39">
        <v>200</v>
      </c>
      <c r="L39" s="3" t="str">
        <f t="shared" si="10"/>
        <v>Rosada</v>
      </c>
      <c r="M39" s="3" t="str">
        <f>IF(C39="","",IF(AND(C39&lt;&gt;"",D39&lt;&gt;"",E39&lt;&gt;"",I39&lt;&gt;"",L39&lt;&gt;"",J39&lt;&gt;"",IFERROR(MATCH(INDEX($B:$B,MATCH($C39,$C:$C,0)),IMAGENES!$B:$B,0),-1)&gt;0),"'si'","'no'"))</f>
        <v>'no'</v>
      </c>
      <c r="O39">
        <f t="shared" si="0"/>
        <v>37</v>
      </c>
      <c r="P39" t="str">
        <f t="shared" si="1"/>
        <v>Lápiz Grafito Set De 12 Unidades (Motarro)</v>
      </c>
      <c r="Q39" t="str">
        <f t="shared" si="2"/>
        <v>Set de lápices mina. Cantidad: 12 unidades.</v>
      </c>
      <c r="R39">
        <f t="shared" si="3"/>
        <v>0</v>
      </c>
      <c r="S39" t="str">
        <f t="shared" si="4"/>
        <v>Librería y papelería</v>
      </c>
      <c r="T39" t="str">
        <f t="shared" si="5"/>
        <v>Lápiz grafito</v>
      </c>
      <c r="U39">
        <f>IF($S39="","",INDEX(CATEGORIAS!$A:$A,MATCH($S39,CATEGORIAS!$B:$B,0)))</f>
        <v>1</v>
      </c>
      <c r="V39">
        <f>IF($T39="","",INDEX(SUBCATEGORIAS!$A:$A,MATCH($T39,SUBCATEGORIAS!$B:$B,0)))</f>
        <v>20</v>
      </c>
      <c r="W39">
        <f t="shared" si="6"/>
        <v>3000</v>
      </c>
      <c r="X39" t="str">
        <f t="shared" si="11"/>
        <v>'si'</v>
      </c>
      <c r="Z39">
        <v>37</v>
      </c>
      <c r="AA39" t="str">
        <f t="shared" si="14"/>
        <v/>
      </c>
      <c r="AB39" t="str">
        <f>IFERROR(IF(MATCH($AA33,$O:$O,0)&gt;0,CONCATENATE("id_subcategoria: '",INDEX($V:$V,MATCH($AA33,$O:$O,0)),"',"),0),"")</f>
        <v>id_subcategoria: '4',</v>
      </c>
      <c r="AG39">
        <f>IF($D39="","",INDEX(CATEGORIAS!$A:$A,MATCH($D39,CATEGORIAS!$B:$B,0)))</f>
        <v>1</v>
      </c>
      <c r="AH39">
        <f>IF($E39="","",INDEX(SUBCATEGORIAS!$A:$A,MATCH($E39,SUBCATEGORIAS!$B:$B,0)))</f>
        <v>11</v>
      </c>
      <c r="AI39">
        <f t="shared" si="7"/>
        <v>37</v>
      </c>
      <c r="AK39" s="2" t="str">
        <f t="shared" si="12"/>
        <v>001</v>
      </c>
      <c r="AL39" t="str">
        <f t="shared" si="13"/>
        <v>0011</v>
      </c>
      <c r="AM39" t="str">
        <f t="shared" si="8"/>
        <v>0037</v>
      </c>
      <c r="AN39" t="str">
        <f t="shared" si="9"/>
        <v>{ id_sku: '00100110037', id_articulo: '23', variacion: 'Rosada' },</v>
      </c>
    </row>
    <row r="40" spans="1:40" x14ac:dyDescent="0.25">
      <c r="A40">
        <f>IF(C40="","",MAX($A$2:A39)+1)</f>
        <v>38</v>
      </c>
      <c r="B40" s="3">
        <f>IF(C40="","",IF(COUNTIF($C$2:$C39,$C40)=0,MAX($B$2:$B39)+1,""))</f>
        <v>24</v>
      </c>
      <c r="C40" t="s">
        <v>99</v>
      </c>
      <c r="D40" t="s">
        <v>216</v>
      </c>
      <c r="E40" t="s">
        <v>97</v>
      </c>
      <c r="F40" t="s">
        <v>25</v>
      </c>
      <c r="I40">
        <v>2000</v>
      </c>
      <c r="J40" t="s">
        <v>264</v>
      </c>
      <c r="L40" s="3" t="str">
        <f t="shared" si="10"/>
        <v>Blanco</v>
      </c>
      <c r="M40" s="3" t="str">
        <f>IF(C40="","",IF(AND(C40&lt;&gt;"",D40&lt;&gt;"",E40&lt;&gt;"",I40&lt;&gt;"",L40&lt;&gt;"",J40&lt;&gt;"",IFERROR(MATCH(INDEX($B:$B,MATCH($C40,$C:$C,0)),IMAGENES!$B:$B,0),-1)&gt;0),"'si'","'no'"))</f>
        <v>'si'</v>
      </c>
      <c r="O40">
        <f t="shared" si="0"/>
        <v>38</v>
      </c>
      <c r="P40" t="str">
        <f t="shared" si="1"/>
        <v>Hilo cometa 50m</v>
      </c>
      <c r="Q40" t="str">
        <f t="shared" si="2"/>
        <v>Hilo para cometa 50m - Mediano</v>
      </c>
      <c r="R40">
        <f t="shared" si="3"/>
        <v>0</v>
      </c>
      <c r="S40" t="str">
        <f t="shared" si="4"/>
        <v>Actividades</v>
      </c>
      <c r="T40" t="str">
        <f t="shared" si="5"/>
        <v>Hilo cometa</v>
      </c>
      <c r="U40">
        <f>IF($S40="","",INDEX(CATEGORIAS!$A:$A,MATCH($S40,CATEGORIAS!$B:$B,0)))</f>
        <v>7</v>
      </c>
      <c r="V40">
        <f>IF($T40="","",INDEX(SUBCATEGORIAS!$A:$A,MATCH($T40,SUBCATEGORIAS!$B:$B,0)))</f>
        <v>21</v>
      </c>
      <c r="W40">
        <f t="shared" si="6"/>
        <v>1000</v>
      </c>
      <c r="X40" t="str">
        <f t="shared" si="11"/>
        <v>'si'</v>
      </c>
      <c r="Z40">
        <v>38</v>
      </c>
      <c r="AA40" t="str">
        <f t="shared" si="14"/>
        <v/>
      </c>
      <c r="AB40" t="str">
        <f>IFERROR(IF(MATCH($AA33,$O:$O,0)&gt;0,CONCATENATE("precio: ",INDEX($W:$W,MATCH($AA33,$O:$O,0)),","),0),"")</f>
        <v>precio: 1350,</v>
      </c>
      <c r="AG40">
        <f>IF($D40="","",INDEX(CATEGORIAS!$A:$A,MATCH($D40,CATEGORIAS!$B:$B,0)))</f>
        <v>1</v>
      </c>
      <c r="AH40">
        <f>IF($E40="","",INDEX(SUBCATEGORIAS!$A:$A,MATCH($E40,SUBCATEGORIAS!$B:$B,0)))</f>
        <v>12</v>
      </c>
      <c r="AI40">
        <f t="shared" si="7"/>
        <v>38</v>
      </c>
      <c r="AK40" s="2" t="str">
        <f t="shared" si="12"/>
        <v>001</v>
      </c>
      <c r="AL40" t="str">
        <f t="shared" si="13"/>
        <v>0012</v>
      </c>
      <c r="AM40" t="str">
        <f t="shared" si="8"/>
        <v>0038</v>
      </c>
      <c r="AN40" t="str">
        <f t="shared" si="9"/>
        <v>{ id_sku: '00100120038', id_articulo: '24', variacion: 'Blanco' },</v>
      </c>
    </row>
    <row r="41" spans="1:40" x14ac:dyDescent="0.25">
      <c r="A41">
        <f>IF(C41="","",MAX($A$2:A40)+1)</f>
        <v>39</v>
      </c>
      <c r="B41" s="3">
        <f>IF(C41="","",IF(COUNTIF($C$2:$C40,$C41)=0,MAX($B$2:$B40)+1,""))</f>
        <v>25</v>
      </c>
      <c r="C41" t="s">
        <v>96</v>
      </c>
      <c r="D41" t="s">
        <v>216</v>
      </c>
      <c r="E41" t="s">
        <v>98</v>
      </c>
      <c r="F41" t="s">
        <v>105</v>
      </c>
      <c r="G41" t="s">
        <v>109</v>
      </c>
      <c r="I41">
        <v>2500</v>
      </c>
      <c r="J41" t="s">
        <v>262</v>
      </c>
      <c r="L41" s="3" t="str">
        <f t="shared" si="10"/>
        <v>Multicolor - Chica</v>
      </c>
      <c r="M41" s="3" t="str">
        <f>IF(C41="","",IF(AND(C41&lt;&gt;"",D41&lt;&gt;"",E41&lt;&gt;"",I41&lt;&gt;"",L41&lt;&gt;"",J41&lt;&gt;"",IFERROR(MATCH(INDEX($B:$B,MATCH($C41,$C:$C,0)),IMAGENES!$B:$B,0),-1)&gt;0),"'si'","'no'"))</f>
        <v>'si'</v>
      </c>
      <c r="O41">
        <f t="shared" si="0"/>
        <v>39</v>
      </c>
      <c r="P41" t="str">
        <f t="shared" si="1"/>
        <v>Set de 4 Libro Habilidades - Matemáticas</v>
      </c>
      <c r="Q41" t="str">
        <f t="shared" si="2"/>
        <v>Libro Educativo Para desarrollar Habilidades. Dimensiones: 29.4x21x0.2 cm.</v>
      </c>
      <c r="R41" t="str">
        <f t="shared" si="3"/>
        <v>Recomendable para niños de 3 a 6 años</v>
      </c>
      <c r="S41" t="str">
        <f t="shared" si="4"/>
        <v>Educación</v>
      </c>
      <c r="T41" t="str">
        <f t="shared" si="5"/>
        <v>Libro educativo</v>
      </c>
      <c r="U41">
        <f>IF($S41="","",INDEX(CATEGORIAS!$A:$A,MATCH($S41,CATEGORIAS!$B:$B,0)))</f>
        <v>4</v>
      </c>
      <c r="V41">
        <f>IF($T41="","",INDEX(SUBCATEGORIAS!$A:$A,MATCH($T41,SUBCATEGORIAS!$B:$B,0)))</f>
        <v>6</v>
      </c>
      <c r="W41">
        <f t="shared" si="6"/>
        <v>10000</v>
      </c>
      <c r="X41" t="str">
        <f t="shared" si="11"/>
        <v>'si'</v>
      </c>
      <c r="Z41">
        <v>39</v>
      </c>
      <c r="AA41" t="str">
        <f t="shared" si="14"/>
        <v/>
      </c>
      <c r="AB41" t="str">
        <f>IFERROR(IF(MATCH($AA33,$O:$O,0)&gt;0,CONCATENATE("disponible: ",INDEX($X:$X,MATCH($AA33,$O:$O,0)),","),0),"")</f>
        <v>disponible: 'no',</v>
      </c>
      <c r="AG41">
        <f>IF($D41="","",INDEX(CATEGORIAS!$A:$A,MATCH($D41,CATEGORIAS!$B:$B,0)))</f>
        <v>1</v>
      </c>
      <c r="AH41">
        <f>IF($E41="","",INDEX(SUBCATEGORIAS!$A:$A,MATCH($E41,SUBCATEGORIAS!$B:$B,0)))</f>
        <v>13</v>
      </c>
      <c r="AI41">
        <f t="shared" si="7"/>
        <v>39</v>
      </c>
      <c r="AK41" s="2" t="str">
        <f t="shared" si="12"/>
        <v>001</v>
      </c>
      <c r="AL41" t="str">
        <f t="shared" si="13"/>
        <v>0013</v>
      </c>
      <c r="AM41" t="str">
        <f t="shared" si="8"/>
        <v>0039</v>
      </c>
      <c r="AN41" t="str">
        <f t="shared" si="9"/>
        <v>{ id_sku: '00100130039', id_articulo: '25', variacion: 'Multicolor - Chica' },</v>
      </c>
    </row>
    <row r="42" spans="1:40" x14ac:dyDescent="0.25">
      <c r="A42">
        <f>IF(C42="","",MAX($A$2:A41)+1)</f>
        <v>40</v>
      </c>
      <c r="B42" s="3">
        <f>IF(C42="","",IF(COUNTIF($C$2:$C41,$C42)=0,MAX($B$2:$B41)+1,""))</f>
        <v>26</v>
      </c>
      <c r="C42" t="s">
        <v>243</v>
      </c>
      <c r="D42" t="s">
        <v>216</v>
      </c>
      <c r="E42" t="s">
        <v>128</v>
      </c>
      <c r="H42" t="s">
        <v>130</v>
      </c>
      <c r="I42">
        <v>2000</v>
      </c>
      <c r="J42" t="s">
        <v>129</v>
      </c>
      <c r="L42" s="3" t="str">
        <f t="shared" si="10"/>
        <v>Animales de la selva</v>
      </c>
      <c r="M42" s="3" t="str">
        <f>IF(C42="","",IF(AND(C42&lt;&gt;"",D42&lt;&gt;"",E42&lt;&gt;"",I42&lt;&gt;"",L42&lt;&gt;"",J42&lt;&gt;"",IFERROR(MATCH(INDEX($B:$B,MATCH($C42,$C:$C,0)),IMAGENES!$B:$B,0),-1)&gt;0),"'si'","'no'"))</f>
        <v>'si'</v>
      </c>
      <c r="O42">
        <f t="shared" si="0"/>
        <v>40</v>
      </c>
      <c r="P42" t="str">
        <f t="shared" si="1"/>
        <v>Set de 12 unidades Paños de cocina</v>
      </c>
      <c r="Q42" t="str">
        <f t="shared" si="2"/>
        <v>Set de 12 paños de cocina tela 100% algodón.</v>
      </c>
      <c r="R42" t="str">
        <f t="shared" si="3"/>
        <v>Un paño de cocina es un tipo de tela utilizado en la cocina para diversas tareas. Su principal función es secar platos, utensilios, y superficies, así como para limpiar derrames o secarse las manos mientras se cocina.</v>
      </c>
      <c r="S42" t="str">
        <f t="shared" si="4"/>
        <v>Hogar</v>
      </c>
      <c r="T42" t="str">
        <f t="shared" si="5"/>
        <v>Paño de cocina</v>
      </c>
      <c r="U42">
        <f>IF($S42="","",INDEX(CATEGORIAS!$A:$A,MATCH($S42,CATEGORIAS!$B:$B,0)))</f>
        <v>2</v>
      </c>
      <c r="V42">
        <f>IF($T42="","",INDEX(SUBCATEGORIAS!$A:$A,MATCH($T42,SUBCATEGORIAS!$B:$B,0)))</f>
        <v>22</v>
      </c>
      <c r="W42">
        <f t="shared" si="6"/>
        <v>8000</v>
      </c>
      <c r="X42" t="str">
        <f t="shared" si="11"/>
        <v>'si'</v>
      </c>
      <c r="Z42">
        <v>40</v>
      </c>
      <c r="AA42" t="str">
        <f t="shared" si="14"/>
        <v/>
      </c>
      <c r="AB42" t="str">
        <f>IFERROR(IF(MATCH($AA33,$O:$O,0)&gt;0,"},",0),"")</f>
        <v>},</v>
      </c>
      <c r="AG42">
        <f>IF($D42="","",INDEX(CATEGORIAS!$A:$A,MATCH($D42,CATEGORIAS!$B:$B,0)))</f>
        <v>1</v>
      </c>
      <c r="AH42">
        <f>IF($E42="","",INDEX(SUBCATEGORIAS!$A:$A,MATCH($E42,SUBCATEGORIAS!$B:$B,0)))</f>
        <v>14</v>
      </c>
      <c r="AI42">
        <f t="shared" si="7"/>
        <v>40</v>
      </c>
      <c r="AK42" s="2" t="str">
        <f t="shared" si="12"/>
        <v>001</v>
      </c>
      <c r="AL42" t="str">
        <f t="shared" si="13"/>
        <v>0014</v>
      </c>
      <c r="AM42" t="str">
        <f t="shared" si="8"/>
        <v>0040</v>
      </c>
      <c r="AN42" t="str">
        <f t="shared" si="9"/>
        <v>{ id_sku: '00100140040', id_articulo: '26', variacion: 'Animales de la selva' },</v>
      </c>
    </row>
    <row r="43" spans="1:40" x14ac:dyDescent="0.25">
      <c r="A43">
        <f>IF(C43="","",MAX($A$2:A42)+1)</f>
        <v>41</v>
      </c>
      <c r="B43" s="3">
        <f>IF(C43="","",IF(COUNTIF($C$2:$C42,$C43)=0,MAX($B$2:$B42)+1,""))</f>
        <v>27</v>
      </c>
      <c r="C43" t="s">
        <v>244</v>
      </c>
      <c r="D43" t="s">
        <v>216</v>
      </c>
      <c r="E43" t="s">
        <v>128</v>
      </c>
      <c r="H43" t="s">
        <v>131</v>
      </c>
      <c r="I43">
        <v>2000</v>
      </c>
      <c r="J43" t="s">
        <v>129</v>
      </c>
      <c r="L43" s="3" t="str">
        <f t="shared" si="10"/>
        <v>Transporte</v>
      </c>
      <c r="M43" s="3" t="str">
        <f>IF(C43="","",IF(AND(C43&lt;&gt;"",D43&lt;&gt;"",E43&lt;&gt;"",I43&lt;&gt;"",L43&lt;&gt;"",J43&lt;&gt;"",IFERROR(MATCH(INDEX($B:$B,MATCH($C43,$C:$C,0)),IMAGENES!$B:$B,0),-1)&gt;0),"'si'","'no'"))</f>
        <v>'si'</v>
      </c>
      <c r="O43">
        <f t="shared" si="0"/>
        <v>41</v>
      </c>
      <c r="P43" t="str">
        <f t="shared" si="1"/>
        <v>Bolsa regalo pequeña 18x24x8.5cm</v>
      </c>
      <c r="Q43" t="str">
        <f t="shared" si="2"/>
        <v>Bolsa de regalo pequeña con diferentes motivos</v>
      </c>
      <c r="R43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3" t="str">
        <f t="shared" si="4"/>
        <v>Librería y papelería</v>
      </c>
      <c r="T43" t="str">
        <f t="shared" si="5"/>
        <v>Bolsa de regalo</v>
      </c>
      <c r="U43">
        <f>IF($S43="","",INDEX(CATEGORIAS!$A:$A,MATCH($S43,CATEGORIAS!$B:$B,0)))</f>
        <v>1</v>
      </c>
      <c r="V43">
        <f>IF($T43="","",INDEX(SUBCATEGORIAS!$A:$A,MATCH($T43,SUBCATEGORIAS!$B:$B,0)))</f>
        <v>4</v>
      </c>
      <c r="W43">
        <f t="shared" si="6"/>
        <v>1000</v>
      </c>
      <c r="X43" t="str">
        <f t="shared" si="11"/>
        <v>'si'</v>
      </c>
      <c r="Z43">
        <v>41</v>
      </c>
      <c r="AA43">
        <f t="shared" si="14"/>
        <v>5</v>
      </c>
      <c r="AB43" t="str">
        <f>IFERROR(IF(MATCH($AA43,$O:$O,0)&gt;0,"{",0),"")</f>
        <v>{</v>
      </c>
      <c r="AG43">
        <f>IF($D43="","",INDEX(CATEGORIAS!$A:$A,MATCH($D43,CATEGORIAS!$B:$B,0)))</f>
        <v>1</v>
      </c>
      <c r="AH43">
        <f>IF($E43="","",INDEX(SUBCATEGORIAS!$A:$A,MATCH($E43,SUBCATEGORIAS!$B:$B,0)))</f>
        <v>14</v>
      </c>
      <c r="AI43">
        <f t="shared" si="7"/>
        <v>41</v>
      </c>
      <c r="AK43" s="2" t="str">
        <f t="shared" si="12"/>
        <v>001</v>
      </c>
      <c r="AL43" t="str">
        <f t="shared" si="13"/>
        <v>0014</v>
      </c>
      <c r="AM43" t="str">
        <f t="shared" si="8"/>
        <v>0041</v>
      </c>
      <c r="AN43" t="str">
        <f t="shared" si="9"/>
        <v>{ id_sku: '00100140041', id_articulo: '27', variacion: 'Transporte' },</v>
      </c>
    </row>
    <row r="44" spans="1:40" x14ac:dyDescent="0.25">
      <c r="A44">
        <f>IF(C44="","",MAX($A$2:A43)+1)</f>
        <v>42</v>
      </c>
      <c r="B44" s="3">
        <f>IF(C44="","",IF(COUNTIF($C$2:$C43,$C44)=0,MAX($B$2:$B43)+1,""))</f>
        <v>28</v>
      </c>
      <c r="C44" t="s">
        <v>171</v>
      </c>
      <c r="D44" t="s">
        <v>216</v>
      </c>
      <c r="E44" t="s">
        <v>172</v>
      </c>
      <c r="H44" t="s">
        <v>185</v>
      </c>
      <c r="I44">
        <v>3300</v>
      </c>
      <c r="J44" t="s">
        <v>173</v>
      </c>
      <c r="L44" s="3" t="str">
        <f t="shared" si="10"/>
        <v>Española - 10 colores</v>
      </c>
      <c r="M44" s="3" t="str">
        <f>IF(C44="","",IF(AND(C44&lt;&gt;"",D44&lt;&gt;"",E44&lt;&gt;"",I44&lt;&gt;"",L44&lt;&gt;"",J44&lt;&gt;"",IFERROR(MATCH(INDEX($B:$B,MATCH($C44,$C:$C,0)),IMAGENES!$B:$B,0),-1)&gt;0),"'si'","'no'"))</f>
        <v>'si'</v>
      </c>
      <c r="O44">
        <f t="shared" si="0"/>
        <v>42</v>
      </c>
      <c r="P44" t="str">
        <f t="shared" si="1"/>
        <v>Bolsa regalo grande 41.5x30x12cm</v>
      </c>
      <c r="Q44" t="str">
        <f t="shared" si="2"/>
        <v>Bolsa de regalo grande con diferentes motivos</v>
      </c>
      <c r="R44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4" t="str">
        <f t="shared" si="4"/>
        <v>Librería y papelería</v>
      </c>
      <c r="T44" t="str">
        <f t="shared" si="5"/>
        <v>Bolsa de regalo</v>
      </c>
      <c r="U44">
        <f>IF($S44="","",INDEX(CATEGORIAS!$A:$A,MATCH($S44,CATEGORIAS!$B:$B,0)))</f>
        <v>1</v>
      </c>
      <c r="V44">
        <f>IF($T44="","",INDEX(SUBCATEGORIAS!$A:$A,MATCH($T44,SUBCATEGORIAS!$B:$B,0)))</f>
        <v>4</v>
      </c>
      <c r="W44">
        <f t="shared" si="6"/>
        <v>1500</v>
      </c>
      <c r="X44" t="str">
        <f t="shared" si="11"/>
        <v>'si'</v>
      </c>
      <c r="Z44">
        <v>42</v>
      </c>
      <c r="AA44" t="str">
        <f t="shared" si="14"/>
        <v/>
      </c>
      <c r="AB44" t="str">
        <f>IFERROR(IF(MATCH($AA43,$O:$O,0)&gt;0,CONCATENATE("id_articulo: ",$AA43,","),0),"")</f>
        <v>id_articulo: 5,</v>
      </c>
      <c r="AG44">
        <f>IF($D44="","",INDEX(CATEGORIAS!$A:$A,MATCH($D44,CATEGORIAS!$B:$B,0)))</f>
        <v>1</v>
      </c>
      <c r="AH44">
        <f>IF($E44="","",INDEX(SUBCATEGORIAS!$A:$A,MATCH($E44,SUBCATEGORIAS!$B:$B,0)))</f>
        <v>15</v>
      </c>
      <c r="AI44">
        <f t="shared" si="7"/>
        <v>42</v>
      </c>
      <c r="AK44" s="2" t="str">
        <f t="shared" si="12"/>
        <v>001</v>
      </c>
      <c r="AL44" t="str">
        <f t="shared" si="13"/>
        <v>0015</v>
      </c>
      <c r="AM44" t="str">
        <f t="shared" si="8"/>
        <v>0042</v>
      </c>
      <c r="AN44" t="str">
        <f t="shared" si="9"/>
        <v>{ id_sku: '00100150042', id_articulo: '28', variacion: 'Española - 10 colores' },</v>
      </c>
    </row>
    <row r="45" spans="1:40" x14ac:dyDescent="0.25">
      <c r="A45">
        <f>IF(C45="","",MAX($A$2:A44)+1)</f>
        <v>43</v>
      </c>
      <c r="B45" s="3">
        <f>IF(C45="","",IF(COUNTIF($C$2:$C44,$C45)=0,MAX($B$2:$B44)+1,""))</f>
        <v>29</v>
      </c>
      <c r="C45" t="s">
        <v>174</v>
      </c>
      <c r="D45" t="s">
        <v>216</v>
      </c>
      <c r="E45" t="s">
        <v>177</v>
      </c>
      <c r="H45" t="s">
        <v>175</v>
      </c>
      <c r="I45">
        <v>3000</v>
      </c>
      <c r="J45" t="s">
        <v>176</v>
      </c>
      <c r="L45" s="3" t="str">
        <f t="shared" si="10"/>
        <v>18 colores</v>
      </c>
      <c r="M45" s="3" t="str">
        <f>IF(C45="","",IF(AND(C45&lt;&gt;"",D45&lt;&gt;"",E45&lt;&gt;"",I45&lt;&gt;"",L45&lt;&gt;"",J45&lt;&gt;"",IFERROR(MATCH(INDEX($B:$B,MATCH($C45,$C:$C,0)),IMAGENES!$B:$B,0),-1)&gt;0),"'si'","'no'"))</f>
        <v>'si'</v>
      </c>
      <c r="O45">
        <f t="shared" si="0"/>
        <v>43</v>
      </c>
      <c r="P45" t="str">
        <f t="shared" si="1"/>
        <v>Bolsa regalo grande para niños 40x30x12cm</v>
      </c>
      <c r="Q45" t="str">
        <f t="shared" si="2"/>
        <v>Bolsa de regalo grande para niños</v>
      </c>
      <c r="R45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5" t="str">
        <f t="shared" si="4"/>
        <v>Librería y papelería</v>
      </c>
      <c r="T45" t="str">
        <f t="shared" si="5"/>
        <v>Bolsa de regalo</v>
      </c>
      <c r="U45">
        <f>IF($S45="","",INDEX(CATEGORIAS!$A:$A,MATCH($S45,CATEGORIAS!$B:$B,0)))</f>
        <v>1</v>
      </c>
      <c r="V45">
        <f>IF($T45="","",INDEX(SUBCATEGORIAS!$A:$A,MATCH($T45,SUBCATEGORIAS!$B:$B,0)))</f>
        <v>4</v>
      </c>
      <c r="W45">
        <f t="shared" si="6"/>
        <v>1500</v>
      </c>
      <c r="X45" t="str">
        <f t="shared" si="11"/>
        <v>'si'</v>
      </c>
      <c r="Z45">
        <v>43</v>
      </c>
      <c r="AA45" t="str">
        <f t="shared" si="14"/>
        <v/>
      </c>
      <c r="AB45" t="str">
        <f>IFERROR(IF(MATCH($AA43,$O:$O,0)&gt;0,CONCATENATE("nombre: '",INDEX($P:$P,MATCH($AA43,$O:$O,0)),"',"),0),"")</f>
        <v>nombre: 'Bolsa de regalo niño',</v>
      </c>
      <c r="AG45">
        <f>IF($D45="","",INDEX(CATEGORIAS!$A:$A,MATCH($D45,CATEGORIAS!$B:$B,0)))</f>
        <v>1</v>
      </c>
      <c r="AH45">
        <f>IF($E45="","",INDEX(SUBCATEGORIAS!$A:$A,MATCH($E45,SUBCATEGORIAS!$B:$B,0)))</f>
        <v>16</v>
      </c>
      <c r="AI45">
        <f t="shared" si="7"/>
        <v>43</v>
      </c>
      <c r="AK45" s="2" t="str">
        <f t="shared" si="12"/>
        <v>001</v>
      </c>
      <c r="AL45" t="str">
        <f t="shared" si="13"/>
        <v>0016</v>
      </c>
      <c r="AM45" t="str">
        <f t="shared" si="8"/>
        <v>0043</v>
      </c>
      <c r="AN45" t="str">
        <f t="shared" si="9"/>
        <v>{ id_sku: '00100160043', id_articulo: '29', variacion: '18 colores' },</v>
      </c>
    </row>
    <row r="46" spans="1:40" x14ac:dyDescent="0.25">
      <c r="A46">
        <f>IF(C46="","",MAX($A$2:A45)+1)</f>
        <v>44</v>
      </c>
      <c r="B46" s="3">
        <f>IF(C46="","",IF(COUNTIF($C$2:$C45,$C46)=0,MAX($B$2:$B45)+1,""))</f>
        <v>30</v>
      </c>
      <c r="C46" t="s">
        <v>180</v>
      </c>
      <c r="D46" t="s">
        <v>216</v>
      </c>
      <c r="E46" t="s">
        <v>177</v>
      </c>
      <c r="H46" t="s">
        <v>181</v>
      </c>
      <c r="I46">
        <v>3000</v>
      </c>
      <c r="J46" t="s">
        <v>182</v>
      </c>
      <c r="L46" s="3" t="str">
        <f t="shared" si="10"/>
        <v>24 colores</v>
      </c>
      <c r="M46" s="3" t="str">
        <f>IF(C46="","",IF(AND(C46&lt;&gt;"",D46&lt;&gt;"",E46&lt;&gt;"",I46&lt;&gt;"",L46&lt;&gt;"",J46&lt;&gt;"",IFERROR(MATCH(INDEX($B:$B,MATCH($C46,$C:$C,0)),IMAGENES!$B:$B,0),-1)&gt;0),"'si'","'no'"))</f>
        <v>'si'</v>
      </c>
      <c r="O46">
        <f t="shared" si="0"/>
        <v>44</v>
      </c>
      <c r="P46" t="str">
        <f t="shared" si="1"/>
        <v>Bolsa regalo mediana para niños 26x32x10cm</v>
      </c>
      <c r="Q46" t="str">
        <f t="shared" si="2"/>
        <v>Bolsa de regalo mediana para niños</v>
      </c>
      <c r="R46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6" t="str">
        <f t="shared" si="4"/>
        <v>Librería y papelería</v>
      </c>
      <c r="T46" t="str">
        <f t="shared" si="5"/>
        <v>Bolsa de regalo</v>
      </c>
      <c r="U46">
        <f>IF($S46="","",INDEX(CATEGORIAS!$A:$A,MATCH($S46,CATEGORIAS!$B:$B,0)))</f>
        <v>1</v>
      </c>
      <c r="V46">
        <f>IF($T46="","",INDEX(SUBCATEGORIAS!$A:$A,MATCH($T46,SUBCATEGORIAS!$B:$B,0)))</f>
        <v>4</v>
      </c>
      <c r="W46">
        <f t="shared" si="6"/>
        <v>1300</v>
      </c>
      <c r="X46" t="str">
        <f t="shared" si="11"/>
        <v>'si'</v>
      </c>
      <c r="Z46">
        <v>44</v>
      </c>
      <c r="AA46" t="str">
        <f t="shared" si="14"/>
        <v/>
      </c>
      <c r="AB46" t="str">
        <f>IFERROR(IF(MATCH($AA43,$O:$O,0)&gt;0,CONCATENATE("descripcion: '",INDEX($Q:$Q,MATCH($AA43,$O:$O,0)),"',"),0),"")</f>
        <v>descripcion: 'Dimensiones: 30*26*10.5.',</v>
      </c>
      <c r="AG46">
        <f>IF($D46="","",INDEX(CATEGORIAS!$A:$A,MATCH($D46,CATEGORIAS!$B:$B,0)))</f>
        <v>1</v>
      </c>
      <c r="AH46">
        <f>IF($E46="","",INDEX(SUBCATEGORIAS!$A:$A,MATCH($E46,SUBCATEGORIAS!$B:$B,0)))</f>
        <v>16</v>
      </c>
      <c r="AI46">
        <f t="shared" si="7"/>
        <v>44</v>
      </c>
      <c r="AK46" s="2" t="str">
        <f t="shared" si="12"/>
        <v>001</v>
      </c>
      <c r="AL46" t="str">
        <f t="shared" si="13"/>
        <v>0016</v>
      </c>
      <c r="AM46" t="str">
        <f t="shared" si="8"/>
        <v>0044</v>
      </c>
      <c r="AN46" t="str">
        <f t="shared" si="9"/>
        <v>{ id_sku: '00100160044', id_articulo: '30', variacion: '24 colores' },</v>
      </c>
    </row>
    <row r="47" spans="1:40" x14ac:dyDescent="0.25">
      <c r="A47">
        <f>IF(C47="","",MAX($A$2:A46)+1)</f>
        <v>45</v>
      </c>
      <c r="B47" s="3">
        <f>IF(C47="","",IF(COUNTIF($C$2:$C46,$C47)=0,MAX($B$2:$B46)+1,""))</f>
        <v>31</v>
      </c>
      <c r="C47" t="s">
        <v>245</v>
      </c>
      <c r="D47" t="s">
        <v>216</v>
      </c>
      <c r="E47" t="s">
        <v>184</v>
      </c>
      <c r="F47" t="s">
        <v>186</v>
      </c>
      <c r="I47">
        <v>1450</v>
      </c>
      <c r="J47" t="s">
        <v>187</v>
      </c>
      <c r="L47" s="3" t="str">
        <f t="shared" si="10"/>
        <v>Dorado</v>
      </c>
      <c r="M47" s="3" t="str">
        <f>IF(C47="","",IF(AND(C47&lt;&gt;"",D47&lt;&gt;"",E47&lt;&gt;"",I47&lt;&gt;"",L47&lt;&gt;"",J47&lt;&gt;"",IFERROR(MATCH(INDEX($B:$B,MATCH($C47,$C:$C,0)),IMAGENES!$B:$B,0),-1)&gt;0),"'si'","'no'"))</f>
        <v>'si'</v>
      </c>
      <c r="O47">
        <f t="shared" si="0"/>
        <v>45</v>
      </c>
      <c r="P47" t="str">
        <f t="shared" si="1"/>
        <v>Bolsa regalo mediana para niños 30x26x10.5cm</v>
      </c>
      <c r="Q47" t="str">
        <f t="shared" si="2"/>
        <v>Bolsa de regalo mediana para niños</v>
      </c>
      <c r="R47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7" t="str">
        <f t="shared" si="4"/>
        <v>Librería y papelería</v>
      </c>
      <c r="T47" t="str">
        <f t="shared" si="5"/>
        <v>Bolsa de regalo</v>
      </c>
      <c r="U47">
        <f>IF($S47="","",INDEX(CATEGORIAS!$A:$A,MATCH($S47,CATEGORIAS!$B:$B,0)))</f>
        <v>1</v>
      </c>
      <c r="V47">
        <f>IF($T47="","",INDEX(SUBCATEGORIAS!$A:$A,MATCH($T47,SUBCATEGORIAS!$B:$B,0)))</f>
        <v>4</v>
      </c>
      <c r="W47">
        <f t="shared" si="6"/>
        <v>1000</v>
      </c>
      <c r="X47" t="str">
        <f t="shared" si="11"/>
        <v>'si'</v>
      </c>
      <c r="Z47">
        <v>45</v>
      </c>
      <c r="AA47" t="str">
        <f t="shared" si="14"/>
        <v/>
      </c>
      <c r="AB47" t="str">
        <f>IFERROR(IF(MATCH($AA43,$O:$O,0)&gt;0,CONCATENATE("descripcion_larga: '",INDEX($R:$R,MATCH($AA43,$O:$O,0)),"',"),0),"")</f>
        <v>descripcion_larga: '0',</v>
      </c>
      <c r="AG47">
        <f>IF($D47="","",INDEX(CATEGORIAS!$A:$A,MATCH($D47,CATEGORIAS!$B:$B,0)))</f>
        <v>1</v>
      </c>
      <c r="AH47">
        <f>IF($E47="","",INDEX(SUBCATEGORIAS!$A:$A,MATCH($E47,SUBCATEGORIAS!$B:$B,0)))</f>
        <v>17</v>
      </c>
      <c r="AI47">
        <f t="shared" si="7"/>
        <v>45</v>
      </c>
      <c r="AK47" s="2" t="str">
        <f t="shared" si="12"/>
        <v>001</v>
      </c>
      <c r="AL47" t="str">
        <f t="shared" si="13"/>
        <v>0017</v>
      </c>
      <c r="AM47" t="str">
        <f t="shared" si="8"/>
        <v>0045</v>
      </c>
      <c r="AN47" t="str">
        <f t="shared" si="9"/>
        <v>{ id_sku: '00100170045', id_articulo: '31', variacion: 'Dorado' },</v>
      </c>
    </row>
    <row r="48" spans="1:40" x14ac:dyDescent="0.25">
      <c r="A48">
        <f>IF(C48="","",MAX($A$2:A47)+1)</f>
        <v>46</v>
      </c>
      <c r="B48" s="3">
        <f>IF(C48="","",IF(COUNTIF($C$2:$C47,$C48)=0,MAX($B$2:$B47)+1,""))</f>
        <v>32</v>
      </c>
      <c r="C48" t="s">
        <v>246</v>
      </c>
      <c r="D48" t="s">
        <v>216</v>
      </c>
      <c r="E48" t="s">
        <v>184</v>
      </c>
      <c r="F48" t="s">
        <v>188</v>
      </c>
      <c r="I48">
        <v>1450</v>
      </c>
      <c r="J48" t="s">
        <v>187</v>
      </c>
      <c r="L48" s="3" t="str">
        <f t="shared" si="10"/>
        <v>Plateado</v>
      </c>
      <c r="M48" s="3" t="str">
        <f>IF(C48="","",IF(AND(C48&lt;&gt;"",D48&lt;&gt;"",E48&lt;&gt;"",I48&lt;&gt;"",L48&lt;&gt;"",J48&lt;&gt;"",IFERROR(MATCH(INDEX($B:$B,MATCH($C48,$C:$C,0)),IMAGENES!$B:$B,0),-1)&gt;0),"'si'","'no'"))</f>
        <v>'si'</v>
      </c>
      <c r="O48" t="str">
        <f t="shared" si="0"/>
        <v/>
      </c>
      <c r="P48" t="str">
        <f t="shared" si="1"/>
        <v/>
      </c>
      <c r="Q48" t="str">
        <f t="shared" si="2"/>
        <v/>
      </c>
      <c r="R48" t="str">
        <f t="shared" si="3"/>
        <v/>
      </c>
      <c r="S48" t="str">
        <f t="shared" si="4"/>
        <v/>
      </c>
      <c r="T48" t="str">
        <f t="shared" si="5"/>
        <v/>
      </c>
      <c r="U48" t="str">
        <f>IF($S48="","",INDEX(CATEGORIAS!$A:$A,MATCH($S48,CATEGORIAS!$B:$B,0)))</f>
        <v/>
      </c>
      <c r="V48" t="str">
        <f>IF($T48="","",INDEX(SUBCATEGORIAS!$A:$A,MATCH($T48,SUBCATEGORIAS!$B:$B,0)))</f>
        <v/>
      </c>
      <c r="W48" t="str">
        <f t="shared" si="6"/>
        <v/>
      </c>
      <c r="X48" t="str">
        <f t="shared" si="11"/>
        <v/>
      </c>
      <c r="Z48">
        <v>46</v>
      </c>
      <c r="AA48" t="str">
        <f t="shared" si="14"/>
        <v/>
      </c>
      <c r="AB48" t="str">
        <f>IFERROR(IF(MATCH($AA43,$O:$O,0)&gt;0,CONCATENATE("id_categoria: '",INDEX($U:$U,MATCH($AA43,$O:$O,0)),"',"),0),"")</f>
        <v>id_categoria: '1',</v>
      </c>
      <c r="AG48">
        <f>IF($D48="","",INDEX(CATEGORIAS!$A:$A,MATCH($D48,CATEGORIAS!$B:$B,0)))</f>
        <v>1</v>
      </c>
      <c r="AH48">
        <f>IF($E48="","",INDEX(SUBCATEGORIAS!$A:$A,MATCH($E48,SUBCATEGORIAS!$B:$B,0)))</f>
        <v>17</v>
      </c>
      <c r="AI48">
        <f t="shared" si="7"/>
        <v>46</v>
      </c>
      <c r="AK48" s="2" t="str">
        <f t="shared" si="12"/>
        <v>001</v>
      </c>
      <c r="AL48" t="str">
        <f t="shared" si="13"/>
        <v>0017</v>
      </c>
      <c r="AM48" t="str">
        <f t="shared" si="8"/>
        <v>0046</v>
      </c>
      <c r="AN48" t="str">
        <f t="shared" si="9"/>
        <v>{ id_sku: '00100170046', id_articulo: '32', variacion: 'Plateado' },</v>
      </c>
    </row>
    <row r="49" spans="1:40" x14ac:dyDescent="0.25">
      <c r="A49">
        <f>IF(C49="","",MAX($A$2:A48)+1)</f>
        <v>47</v>
      </c>
      <c r="B49" s="3">
        <f>IF(C49="","",IF(COUNTIF($C$2:$C48,$C49)=0,MAX($B$2:$B48)+1,""))</f>
        <v>33</v>
      </c>
      <c r="C49" t="s">
        <v>286</v>
      </c>
      <c r="D49" t="s">
        <v>213</v>
      </c>
      <c r="E49" t="s">
        <v>215</v>
      </c>
      <c r="F49" t="s">
        <v>13</v>
      </c>
      <c r="I49">
        <v>1500</v>
      </c>
      <c r="J49" t="s">
        <v>261</v>
      </c>
      <c r="L49" s="3" t="str">
        <f t="shared" si="10"/>
        <v>Verde</v>
      </c>
      <c r="M49" s="3" t="str">
        <f>IF(C49="","",IF(AND(C49&lt;&gt;"",D49&lt;&gt;"",E49&lt;&gt;"",I49&lt;&gt;"",L49&lt;&gt;"",J49&lt;&gt;"",IFERROR(MATCH(INDEX($B:$B,MATCH($C49,$C:$C,0)),IMAGENES!$B:$B,0),-1)&gt;0),"'si'","'no'"))</f>
        <v>'si'</v>
      </c>
      <c r="O49" t="str">
        <f t="shared" si="0"/>
        <v/>
      </c>
      <c r="P49" t="str">
        <f t="shared" si="1"/>
        <v/>
      </c>
      <c r="Q49" t="str">
        <f t="shared" si="2"/>
        <v/>
      </c>
      <c r="R49" t="str">
        <f t="shared" si="3"/>
        <v/>
      </c>
      <c r="S49" t="str">
        <f t="shared" si="4"/>
        <v/>
      </c>
      <c r="T49" t="str">
        <f t="shared" si="5"/>
        <v/>
      </c>
      <c r="U49" t="str">
        <f>IF($S49="","",INDEX(CATEGORIAS!$A:$A,MATCH($S49,CATEGORIAS!$B:$B,0)))</f>
        <v/>
      </c>
      <c r="V49" t="str">
        <f>IF($T49="","",INDEX(SUBCATEGORIAS!$A:$A,MATCH($T49,SUBCATEGORIAS!$B:$B,0)))</f>
        <v/>
      </c>
      <c r="W49" t="str">
        <f t="shared" si="6"/>
        <v/>
      </c>
      <c r="X49" t="str">
        <f t="shared" si="11"/>
        <v/>
      </c>
      <c r="Z49">
        <v>47</v>
      </c>
      <c r="AA49" t="str">
        <f t="shared" si="14"/>
        <v/>
      </c>
      <c r="AB49" t="str">
        <f>IFERROR(IF(MATCH($AA43,$O:$O,0)&gt;0,CONCATENATE("id_subcategoria: '",INDEX($V:$V,MATCH($AA43,$O:$O,0)),"',"),0),"")</f>
        <v>id_subcategoria: '4',</v>
      </c>
      <c r="AG49">
        <f>IF($D49="","",INDEX(CATEGORIAS!$A:$A,MATCH($D49,CATEGORIAS!$B:$B,0)))</f>
        <v>6</v>
      </c>
      <c r="AH49">
        <f>IF($E49="","",INDEX(SUBCATEGORIAS!$A:$A,MATCH($E49,SUBCATEGORIAS!$B:$B,0)))</f>
        <v>19</v>
      </c>
      <c r="AI49">
        <f t="shared" si="7"/>
        <v>47</v>
      </c>
      <c r="AK49" s="2" t="str">
        <f t="shared" si="12"/>
        <v>006</v>
      </c>
      <c r="AL49" t="str">
        <f t="shared" si="13"/>
        <v>0019</v>
      </c>
      <c r="AM49" t="str">
        <f t="shared" si="8"/>
        <v>0047</v>
      </c>
      <c r="AN49" t="str">
        <f t="shared" si="9"/>
        <v>{ id_sku: '00600190047', id_articulo: '33', variacion: 'Verde' },</v>
      </c>
    </row>
    <row r="50" spans="1:40" x14ac:dyDescent="0.25">
      <c r="A50">
        <f>IF(C50="","",MAX($A$2:A49)+1)</f>
        <v>48</v>
      </c>
      <c r="B50" s="3" t="str">
        <f>IF(C50="","",IF(COUNTIF($C$2:$C49,$C50)=0,MAX($B$2:$B49)+1,""))</f>
        <v/>
      </c>
      <c r="C50" t="s">
        <v>286</v>
      </c>
      <c r="D50" t="s">
        <v>213</v>
      </c>
      <c r="E50" t="s">
        <v>215</v>
      </c>
      <c r="F50" t="s">
        <v>105</v>
      </c>
      <c r="I50">
        <v>1500</v>
      </c>
      <c r="J50" t="s">
        <v>261</v>
      </c>
      <c r="L50" s="3" t="str">
        <f t="shared" si="10"/>
        <v>Multicolor</v>
      </c>
      <c r="M50" s="3" t="str">
        <f>IF(C50="","",IF(AND(C50&lt;&gt;"",D50&lt;&gt;"",E50&lt;&gt;"",I50&lt;&gt;"",L50&lt;&gt;"",J50&lt;&gt;"",IFERROR(MATCH(INDEX($B:$B,MATCH($C50,$C:$C,0)),IMAGENES!$B:$B,0),-1)&gt;0),"'si'","'no'"))</f>
        <v>'si'</v>
      </c>
      <c r="O50" t="str">
        <f t="shared" si="0"/>
        <v/>
      </c>
      <c r="P50" t="str">
        <f t="shared" si="1"/>
        <v/>
      </c>
      <c r="Q50" t="str">
        <f t="shared" si="2"/>
        <v/>
      </c>
      <c r="R50" t="str">
        <f t="shared" si="3"/>
        <v/>
      </c>
      <c r="S50" t="str">
        <f t="shared" si="4"/>
        <v/>
      </c>
      <c r="T50" t="str">
        <f t="shared" si="5"/>
        <v/>
      </c>
      <c r="U50" t="str">
        <f>IF($S50="","",INDEX(CATEGORIAS!$A:$A,MATCH($S50,CATEGORIAS!$B:$B,0)))</f>
        <v/>
      </c>
      <c r="V50" t="str">
        <f>IF($T50="","",INDEX(SUBCATEGORIAS!$A:$A,MATCH($T50,SUBCATEGORIAS!$B:$B,0)))</f>
        <v/>
      </c>
      <c r="W50" t="str">
        <f t="shared" si="6"/>
        <v/>
      </c>
      <c r="X50" t="str">
        <f t="shared" si="11"/>
        <v/>
      </c>
      <c r="Z50">
        <v>48</v>
      </c>
      <c r="AA50" t="str">
        <f t="shared" si="14"/>
        <v/>
      </c>
      <c r="AB50" t="str">
        <f>IFERROR(IF(MATCH($AA43,$O:$O,0)&gt;0,CONCATENATE("precio: ",INDEX($W:$W,MATCH($AA43,$O:$O,0)),","),0),"")</f>
        <v>precio: 1000,</v>
      </c>
      <c r="AG50">
        <f>IF($D50="","",INDEX(CATEGORIAS!$A:$A,MATCH($D50,CATEGORIAS!$B:$B,0)))</f>
        <v>6</v>
      </c>
      <c r="AH50">
        <f>IF($E50="","",INDEX(SUBCATEGORIAS!$A:$A,MATCH($E50,SUBCATEGORIAS!$B:$B,0)))</f>
        <v>19</v>
      </c>
      <c r="AI50">
        <f t="shared" si="7"/>
        <v>48</v>
      </c>
      <c r="AK50" s="2" t="str">
        <f t="shared" si="12"/>
        <v>006</v>
      </c>
      <c r="AL50" t="str">
        <f t="shared" si="13"/>
        <v>0019</v>
      </c>
      <c r="AM50" t="str">
        <f t="shared" si="8"/>
        <v>0048</v>
      </c>
      <c r="AN50" t="str">
        <f t="shared" si="9"/>
        <v>{ id_sku: '00600190048', id_articulo: '33', variacion: 'Multicolor' },</v>
      </c>
    </row>
    <row r="51" spans="1:40" x14ac:dyDescent="0.25">
      <c r="A51">
        <f>IF(C51="","",MAX($A$2:A50)+1)</f>
        <v>49</v>
      </c>
      <c r="B51" s="3">
        <f>IF(C51="","",IF(COUNTIF($C$2:$C50,$C51)=0,MAX($B$2:$B50)+1,""))</f>
        <v>34</v>
      </c>
      <c r="C51" t="s">
        <v>233</v>
      </c>
      <c r="D51" t="s">
        <v>217</v>
      </c>
      <c r="E51" t="s">
        <v>193</v>
      </c>
      <c r="H51" t="s">
        <v>194</v>
      </c>
      <c r="I51">
        <v>2000</v>
      </c>
      <c r="J51" t="s">
        <v>197</v>
      </c>
      <c r="L51" s="3" t="str">
        <f t="shared" si="10"/>
        <v>Chile</v>
      </c>
      <c r="M51" s="3" t="str">
        <f>IF(C51="","",IF(AND(C51&lt;&gt;"",D51&lt;&gt;"",E51&lt;&gt;"",I51&lt;&gt;"",L51&lt;&gt;"",J51&lt;&gt;"",IFERROR(MATCH(INDEX($B:$B,MATCH($C51,$C:$C,0)),IMAGENES!$B:$B,0),-1)&gt;0),"'si'","'no'"))</f>
        <v>'si'</v>
      </c>
      <c r="O51" t="str">
        <f t="shared" si="0"/>
        <v/>
      </c>
      <c r="P51" t="str">
        <f t="shared" si="1"/>
        <v/>
      </c>
      <c r="Q51" t="str">
        <f t="shared" si="2"/>
        <v/>
      </c>
      <c r="R51" t="str">
        <f t="shared" si="3"/>
        <v/>
      </c>
      <c r="S51" t="str">
        <f t="shared" si="4"/>
        <v/>
      </c>
      <c r="T51" t="str">
        <f t="shared" si="5"/>
        <v/>
      </c>
      <c r="U51" t="str">
        <f>IF($S51="","",INDEX(CATEGORIAS!$A:$A,MATCH($S51,CATEGORIAS!$B:$B,0)))</f>
        <v/>
      </c>
      <c r="V51" t="str">
        <f>IF($T51="","",INDEX(SUBCATEGORIAS!$A:$A,MATCH($T51,SUBCATEGORIAS!$B:$B,0)))</f>
        <v/>
      </c>
      <c r="W51" t="str">
        <f t="shared" si="6"/>
        <v/>
      </c>
      <c r="X51" t="str">
        <f t="shared" si="11"/>
        <v/>
      </c>
      <c r="Z51">
        <v>49</v>
      </c>
      <c r="AA51" t="str">
        <f t="shared" si="14"/>
        <v/>
      </c>
      <c r="AB51" t="str">
        <f>IFERROR(IF(MATCH($AA43,$O:$O,0)&gt;0,CONCATENATE("disponible: ",INDEX($X:$X,MATCH($AA43,$O:$O,0)),","),0),"")</f>
        <v>disponible: 'no',</v>
      </c>
      <c r="AG51">
        <f>IF($D51="","",INDEX(CATEGORIAS!$A:$A,MATCH($D51,CATEGORIAS!$B:$B,0)))</f>
        <v>7</v>
      </c>
      <c r="AH51">
        <f>IF($E51="","",INDEX(SUBCATEGORIAS!$A:$A,MATCH($E51,SUBCATEGORIAS!$B:$B,0)))</f>
        <v>18</v>
      </c>
      <c r="AI51">
        <f t="shared" si="7"/>
        <v>49</v>
      </c>
      <c r="AK51" s="2" t="str">
        <f t="shared" si="12"/>
        <v>007</v>
      </c>
      <c r="AL51" t="str">
        <f t="shared" si="13"/>
        <v>0018</v>
      </c>
      <c r="AM51" t="str">
        <f t="shared" si="8"/>
        <v>0049</v>
      </c>
      <c r="AN51" t="str">
        <f t="shared" si="9"/>
        <v>{ id_sku: '00700180049', id_articulo: '34', variacion: 'Chile' },</v>
      </c>
    </row>
    <row r="52" spans="1:40" x14ac:dyDescent="0.25">
      <c r="A52">
        <f>IF(C52="","",MAX($A$2:A51)+1)</f>
        <v>50</v>
      </c>
      <c r="B52" s="3">
        <f>IF(C52="","",IF(COUNTIF($C$2:$C51,$C52)=0,MAX($B$2:$B51)+1,""))</f>
        <v>35</v>
      </c>
      <c r="C52" t="s">
        <v>234</v>
      </c>
      <c r="D52" t="s">
        <v>217</v>
      </c>
      <c r="E52" t="s">
        <v>193</v>
      </c>
      <c r="H52" t="s">
        <v>195</v>
      </c>
      <c r="I52">
        <v>3000</v>
      </c>
      <c r="J52" t="s">
        <v>198</v>
      </c>
      <c r="L52" s="3" t="str">
        <f t="shared" si="10"/>
        <v>Murciélago</v>
      </c>
      <c r="M52" s="3" t="str">
        <f>IF(C52="","",IF(AND(C52&lt;&gt;"",D52&lt;&gt;"",E52&lt;&gt;"",I52&lt;&gt;"",L52&lt;&gt;"",J52&lt;&gt;"",IFERROR(MATCH(INDEX($B:$B,MATCH($C52,$C:$C,0)),IMAGENES!$B:$B,0),-1)&gt;0),"'si'","'no'"))</f>
        <v>'si'</v>
      </c>
      <c r="O52" t="str">
        <f t="shared" si="0"/>
        <v/>
      </c>
      <c r="P52" t="str">
        <f t="shared" si="1"/>
        <v/>
      </c>
      <c r="Q52" t="str">
        <f t="shared" si="2"/>
        <v/>
      </c>
      <c r="R52" t="str">
        <f t="shared" si="3"/>
        <v/>
      </c>
      <c r="S52" t="str">
        <f t="shared" si="4"/>
        <v/>
      </c>
      <c r="T52" t="str">
        <f t="shared" si="5"/>
        <v/>
      </c>
      <c r="U52" t="str">
        <f>IF($S52="","",INDEX(CATEGORIAS!$A:$A,MATCH($S52,CATEGORIAS!$B:$B,0)))</f>
        <v/>
      </c>
      <c r="V52" t="str">
        <f>IF($T52="","",INDEX(SUBCATEGORIAS!$A:$A,MATCH($T52,SUBCATEGORIAS!$B:$B,0)))</f>
        <v/>
      </c>
      <c r="W52" t="str">
        <f t="shared" si="6"/>
        <v/>
      </c>
      <c r="X52" t="str">
        <f t="shared" si="11"/>
        <v/>
      </c>
      <c r="Z52">
        <v>50</v>
      </c>
      <c r="AA52" t="str">
        <f t="shared" si="14"/>
        <v/>
      </c>
      <c r="AB52" t="str">
        <f>IFERROR(IF(MATCH($AA43,$O:$O,0)&gt;0,"},",0),"")</f>
        <v>},</v>
      </c>
      <c r="AG52">
        <f>IF($D52="","",INDEX(CATEGORIAS!$A:$A,MATCH($D52,CATEGORIAS!$B:$B,0)))</f>
        <v>7</v>
      </c>
      <c r="AH52">
        <f>IF($E52="","",INDEX(SUBCATEGORIAS!$A:$A,MATCH($E52,SUBCATEGORIAS!$B:$B,0)))</f>
        <v>18</v>
      </c>
      <c r="AI52">
        <f t="shared" si="7"/>
        <v>50</v>
      </c>
      <c r="AK52" s="2" t="str">
        <f t="shared" si="12"/>
        <v>007</v>
      </c>
      <c r="AL52" t="str">
        <f t="shared" si="13"/>
        <v>0018</v>
      </c>
      <c r="AM52" t="str">
        <f t="shared" si="8"/>
        <v>0050</v>
      </c>
      <c r="AN52" t="str">
        <f t="shared" si="9"/>
        <v>{ id_sku: '00700180050', id_articulo: '35', variacion: 'Murciélago' },</v>
      </c>
    </row>
    <row r="53" spans="1:40" x14ac:dyDescent="0.25">
      <c r="A53">
        <f>IF(C53="","",MAX($A$2:A52)+1)</f>
        <v>51</v>
      </c>
      <c r="B53" s="3">
        <f>IF(C53="","",IF(COUNTIF($C$2:$C52,$C53)=0,MAX($B$2:$B52)+1,""))</f>
        <v>36</v>
      </c>
      <c r="C53" t="s">
        <v>235</v>
      </c>
      <c r="D53" t="s">
        <v>217</v>
      </c>
      <c r="E53" t="s">
        <v>193</v>
      </c>
      <c r="H53" t="s">
        <v>196</v>
      </c>
      <c r="I53">
        <v>4990</v>
      </c>
      <c r="J53" t="s">
        <v>199</v>
      </c>
      <c r="L53" s="3" t="str">
        <f t="shared" si="10"/>
        <v>Tiburón</v>
      </c>
      <c r="M53" s="3" t="str">
        <f>IF(C53="","",IF(AND(C53&lt;&gt;"",D53&lt;&gt;"",E53&lt;&gt;"",I53&lt;&gt;"",L53&lt;&gt;"",J53&lt;&gt;"",IFERROR(MATCH(INDEX($B:$B,MATCH($C53,$C:$C,0)),IMAGENES!$B:$B,0),-1)&gt;0),"'si'","'no'"))</f>
        <v>'si'</v>
      </c>
      <c r="O53" t="str">
        <f t="shared" si="0"/>
        <v/>
      </c>
      <c r="P53" t="str">
        <f t="shared" si="1"/>
        <v/>
      </c>
      <c r="Q53" t="str">
        <f t="shared" si="2"/>
        <v/>
      </c>
      <c r="R53" t="str">
        <f t="shared" si="3"/>
        <v/>
      </c>
      <c r="S53" t="str">
        <f t="shared" si="4"/>
        <v/>
      </c>
      <c r="T53" t="str">
        <f t="shared" si="5"/>
        <v/>
      </c>
      <c r="U53" t="str">
        <f>IF($S53="","",INDEX(CATEGORIAS!$A:$A,MATCH($S53,CATEGORIAS!$B:$B,0)))</f>
        <v/>
      </c>
      <c r="V53" t="str">
        <f>IF($T53="","",INDEX(SUBCATEGORIAS!$A:$A,MATCH($T53,SUBCATEGORIAS!$B:$B,0)))</f>
        <v/>
      </c>
      <c r="W53" t="str">
        <f t="shared" si="6"/>
        <v/>
      </c>
      <c r="X53" t="str">
        <f t="shared" si="11"/>
        <v/>
      </c>
      <c r="Z53">
        <v>51</v>
      </c>
      <c r="AA53">
        <f t="shared" si="14"/>
        <v>6</v>
      </c>
      <c r="AB53" t="str">
        <f>IFERROR(IF(MATCH($AA53,$O:$O,0)&gt;0,"{",0),"")</f>
        <v>{</v>
      </c>
      <c r="AG53">
        <f>IF($D53="","",INDEX(CATEGORIAS!$A:$A,MATCH($D53,CATEGORIAS!$B:$B,0)))</f>
        <v>7</v>
      </c>
      <c r="AH53">
        <f>IF($E53="","",INDEX(SUBCATEGORIAS!$A:$A,MATCH($E53,SUBCATEGORIAS!$B:$B,0)))</f>
        <v>18</v>
      </c>
      <c r="AI53">
        <f t="shared" si="7"/>
        <v>51</v>
      </c>
      <c r="AK53" s="2" t="str">
        <f t="shared" si="12"/>
        <v>007</v>
      </c>
      <c r="AL53" t="str">
        <f t="shared" si="13"/>
        <v>0018</v>
      </c>
      <c r="AM53" t="str">
        <f t="shared" si="8"/>
        <v>0051</v>
      </c>
      <c r="AN53" t="str">
        <f t="shared" si="9"/>
        <v>{ id_sku: '00700180051', id_articulo: '36', variacion: 'Tiburón' },</v>
      </c>
    </row>
    <row r="54" spans="1:40" x14ac:dyDescent="0.25">
      <c r="A54">
        <f>IF(C54="","",MAX($A$2:A53)+1)</f>
        <v>52</v>
      </c>
      <c r="B54" s="3">
        <f>IF(C54="","",IF(COUNTIF($C$2:$C53,$C54)=0,MAX($B$2:$B53)+1,""))</f>
        <v>37</v>
      </c>
      <c r="C54" t="s">
        <v>229</v>
      </c>
      <c r="D54" t="s">
        <v>216</v>
      </c>
      <c r="E54" t="s">
        <v>230</v>
      </c>
      <c r="H54" t="s">
        <v>231</v>
      </c>
      <c r="I54">
        <v>3000</v>
      </c>
      <c r="J54" t="s">
        <v>232</v>
      </c>
      <c r="L54" s="3" t="str">
        <f t="shared" si="10"/>
        <v>Set de 12 u.</v>
      </c>
      <c r="M54" s="3" t="str">
        <f>IF(C54="","",IF(AND(C54&lt;&gt;"",D54&lt;&gt;"",E54&lt;&gt;"",I54&lt;&gt;"",L54&lt;&gt;"",J54&lt;&gt;"",IFERROR(MATCH(INDEX($B:$B,MATCH($C54,$C:$C,0)),IMAGENES!$B:$B,0),-1)&gt;0),"'si'","'no'"))</f>
        <v>'si'</v>
      </c>
      <c r="O54" t="str">
        <f t="shared" si="0"/>
        <v/>
      </c>
      <c r="P54" t="str">
        <f t="shared" si="1"/>
        <v/>
      </c>
      <c r="Q54" t="str">
        <f t="shared" si="2"/>
        <v/>
      </c>
      <c r="R54" t="str">
        <f t="shared" si="3"/>
        <v/>
      </c>
      <c r="S54" t="str">
        <f t="shared" si="4"/>
        <v/>
      </c>
      <c r="T54" t="str">
        <f t="shared" si="5"/>
        <v/>
      </c>
      <c r="U54" t="str">
        <f>IF($S54="","",INDEX(CATEGORIAS!$A:$A,MATCH($S54,CATEGORIAS!$B:$B,0)))</f>
        <v/>
      </c>
      <c r="V54" t="str">
        <f>IF($T54="","",INDEX(SUBCATEGORIAS!$A:$A,MATCH($T54,SUBCATEGORIAS!$B:$B,0)))</f>
        <v/>
      </c>
      <c r="W54" t="str">
        <f t="shared" si="6"/>
        <v/>
      </c>
      <c r="X54" t="str">
        <f t="shared" si="11"/>
        <v/>
      </c>
      <c r="Z54">
        <v>52</v>
      </c>
      <c r="AA54" t="str">
        <f t="shared" si="14"/>
        <v/>
      </c>
      <c r="AB54" t="str">
        <f>IFERROR(IF(MATCH($AA53,$O:$O,0)&gt;0,CONCATENATE("id_articulo: ",$AA53,","),0),"")</f>
        <v>id_articulo: 6,</v>
      </c>
      <c r="AG54">
        <f>IF($D54="","",INDEX(CATEGORIAS!$A:$A,MATCH($D54,CATEGORIAS!$B:$B,0)))</f>
        <v>1</v>
      </c>
      <c r="AH54">
        <f>IF($E54="","",INDEX(SUBCATEGORIAS!$A:$A,MATCH($E54,SUBCATEGORIAS!$B:$B,0)))</f>
        <v>20</v>
      </c>
      <c r="AI54">
        <f t="shared" si="7"/>
        <v>52</v>
      </c>
      <c r="AK54" s="2" t="str">
        <f t="shared" si="12"/>
        <v>001</v>
      </c>
      <c r="AL54" t="str">
        <f t="shared" si="13"/>
        <v>0020</v>
      </c>
      <c r="AM54" t="str">
        <f t="shared" si="8"/>
        <v>0052</v>
      </c>
      <c r="AN54" t="str">
        <f t="shared" si="9"/>
        <v>{ id_sku: '00100200052', id_articulo: '37', variacion: 'Set de 12 u.' },</v>
      </c>
    </row>
    <row r="55" spans="1:40" x14ac:dyDescent="0.25">
      <c r="A55">
        <f>IF(C55="","",MAX($A$2:A54)+1)</f>
        <v>53</v>
      </c>
      <c r="B55" s="3">
        <f>IF(C55="","",IF(COUNTIF($C$2:$C54,$C55)=0,MAX($B$2:$B54)+1,""))</f>
        <v>38</v>
      </c>
      <c r="C55" t="s">
        <v>247</v>
      </c>
      <c r="D55" t="s">
        <v>217</v>
      </c>
      <c r="E55" t="s">
        <v>248</v>
      </c>
      <c r="G55" t="s">
        <v>249</v>
      </c>
      <c r="I55">
        <v>1000</v>
      </c>
      <c r="J55" t="s">
        <v>250</v>
      </c>
      <c r="L55" s="3" t="str">
        <f t="shared" si="10"/>
        <v>50m</v>
      </c>
      <c r="M55" s="3" t="str">
        <f>IF(C55="","",IF(AND(C55&lt;&gt;"",D55&lt;&gt;"",E55&lt;&gt;"",I55&lt;&gt;"",L55&lt;&gt;"",J55&lt;&gt;"",IFERROR(MATCH(INDEX($B:$B,MATCH($C55,$C:$C,0)),IMAGENES!$B:$B,0),-1)&gt;0),"'si'","'no'"))</f>
        <v>'si'</v>
      </c>
      <c r="O55" t="str">
        <f t="shared" si="0"/>
        <v/>
      </c>
      <c r="P55" t="str">
        <f t="shared" si="1"/>
        <v/>
      </c>
      <c r="Q55" t="str">
        <f t="shared" si="2"/>
        <v/>
      </c>
      <c r="R55" t="str">
        <f t="shared" si="3"/>
        <v/>
      </c>
      <c r="S55" t="str">
        <f t="shared" si="4"/>
        <v/>
      </c>
      <c r="T55" t="str">
        <f t="shared" si="5"/>
        <v/>
      </c>
      <c r="U55" t="str">
        <f>IF($S55="","",INDEX(CATEGORIAS!$A:$A,MATCH($S55,CATEGORIAS!$B:$B,0)))</f>
        <v/>
      </c>
      <c r="V55" t="str">
        <f>IF($T55="","",INDEX(SUBCATEGORIAS!$A:$A,MATCH($T55,SUBCATEGORIAS!$B:$B,0)))</f>
        <v/>
      </c>
      <c r="W55" t="str">
        <f t="shared" si="6"/>
        <v/>
      </c>
      <c r="X55" t="str">
        <f t="shared" si="11"/>
        <v/>
      </c>
      <c r="Z55">
        <v>53</v>
      </c>
      <c r="AA55" t="str">
        <f t="shared" si="14"/>
        <v/>
      </c>
      <c r="AB55" t="str">
        <f>IFERROR(IF(MATCH($AA53,$O:$O,0)&gt;0,CONCATENATE("nombre: '",INDEX($P:$P,MATCH($AA53,$O:$O,0)),"',"),0),"")</f>
        <v>nombre: 'Bolsa de regalos botellas ',</v>
      </c>
      <c r="AG55">
        <f>IF($D55="","",INDEX(CATEGORIAS!$A:$A,MATCH($D55,CATEGORIAS!$B:$B,0)))</f>
        <v>7</v>
      </c>
      <c r="AH55">
        <f>IF($E55="","",INDEX(SUBCATEGORIAS!$A:$A,MATCH($E55,SUBCATEGORIAS!$B:$B,0)))</f>
        <v>21</v>
      </c>
      <c r="AI55">
        <f t="shared" si="7"/>
        <v>53</v>
      </c>
      <c r="AK55" s="2" t="str">
        <f t="shared" si="12"/>
        <v>007</v>
      </c>
      <c r="AL55" t="str">
        <f t="shared" si="13"/>
        <v>0021</v>
      </c>
      <c r="AM55" t="str">
        <f t="shared" si="8"/>
        <v>0053</v>
      </c>
      <c r="AN55" t="str">
        <f t="shared" si="9"/>
        <v>{ id_sku: '00700210053', id_articulo: '38', variacion: '50m' },</v>
      </c>
    </row>
    <row r="56" spans="1:40" x14ac:dyDescent="0.25">
      <c r="A56">
        <f>IF(C56="","",MAX($A$2:A55)+1)</f>
        <v>54</v>
      </c>
      <c r="B56" s="3">
        <f>IF(C56="","",IF(COUNTIF($C$2:$C55,$C56)=0,MAX($B$2:$B55)+1,""))</f>
        <v>39</v>
      </c>
      <c r="C56" t="s">
        <v>287</v>
      </c>
      <c r="D56" t="s">
        <v>34</v>
      </c>
      <c r="E56" t="s">
        <v>48</v>
      </c>
      <c r="H56" t="s">
        <v>252</v>
      </c>
      <c r="I56">
        <v>10000</v>
      </c>
      <c r="J56" t="s">
        <v>160</v>
      </c>
      <c r="K56" t="s">
        <v>149</v>
      </c>
      <c r="L56" s="3" t="str">
        <f t="shared" si="10"/>
        <v>Matemáticas 1</v>
      </c>
      <c r="M56" s="3" t="str">
        <f>IF(C56="","",IF(AND(C56&lt;&gt;"",D56&lt;&gt;"",E56&lt;&gt;"",I56&lt;&gt;"",L56&lt;&gt;"",J56&lt;&gt;"",IFERROR(MATCH(INDEX($B:$B,MATCH($C56,$C:$C,0)),IMAGENES!$B:$B,0),-1)&gt;0),"'si'","'no'"))</f>
        <v>'si'</v>
      </c>
      <c r="O56" t="str">
        <f t="shared" si="0"/>
        <v/>
      </c>
      <c r="P56" t="str">
        <f t="shared" si="1"/>
        <v/>
      </c>
      <c r="Q56" t="str">
        <f t="shared" si="2"/>
        <v/>
      </c>
      <c r="R56" t="str">
        <f t="shared" si="3"/>
        <v/>
      </c>
      <c r="S56" t="str">
        <f t="shared" si="4"/>
        <v/>
      </c>
      <c r="T56" t="str">
        <f t="shared" si="5"/>
        <v/>
      </c>
      <c r="U56" t="str">
        <f>IF($S56="","",INDEX(CATEGORIAS!$A:$A,MATCH($S56,CATEGORIAS!$B:$B,0)))</f>
        <v/>
      </c>
      <c r="V56" t="str">
        <f>IF($T56="","",INDEX(SUBCATEGORIAS!$A:$A,MATCH($T56,SUBCATEGORIAS!$B:$B,0)))</f>
        <v/>
      </c>
      <c r="W56" t="str">
        <f t="shared" si="6"/>
        <v/>
      </c>
      <c r="X56" t="str">
        <f t="shared" si="11"/>
        <v/>
      </c>
      <c r="Z56">
        <v>54</v>
      </c>
      <c r="AA56" t="str">
        <f t="shared" si="14"/>
        <v/>
      </c>
      <c r="AB56" t="str">
        <f>IFERROR(IF(MATCH($AA53,$O:$O,0)&gt;0,CONCATENATE("descripcion: '",INDEX($Q:$Q,MATCH($AA53,$O:$O,0)),"',"),0),"")</f>
        <v>descripcion: 'Bolsa de regalo. 12.5x35x8 cm.',</v>
      </c>
      <c r="AG56">
        <f>IF($D56="","",INDEX(CATEGORIAS!$A:$A,MATCH($D56,CATEGORIAS!$B:$B,0)))</f>
        <v>4</v>
      </c>
      <c r="AH56">
        <f>IF($E56="","",INDEX(SUBCATEGORIAS!$A:$A,MATCH($E56,SUBCATEGORIAS!$B:$B,0)))</f>
        <v>6</v>
      </c>
      <c r="AI56">
        <f t="shared" si="7"/>
        <v>54</v>
      </c>
      <c r="AK56" s="2" t="str">
        <f t="shared" si="12"/>
        <v>004</v>
      </c>
      <c r="AL56" t="str">
        <f t="shared" si="13"/>
        <v>006</v>
      </c>
      <c r="AM56" t="str">
        <f t="shared" si="8"/>
        <v>0054</v>
      </c>
      <c r="AN56" t="str">
        <f t="shared" si="9"/>
        <v>{ id_sku: '0040060054', id_articulo: '39', variacion: 'Matemáticas 1' },</v>
      </c>
    </row>
    <row r="57" spans="1:40" x14ac:dyDescent="0.25">
      <c r="A57">
        <f>IF(C57="","",MAX($A$2:A56)+1)</f>
        <v>55</v>
      </c>
      <c r="B57" s="3" t="str">
        <f>IF(C57="","",IF(COUNTIF($C$2:$C56,$C57)=0,MAX($B$2:$B56)+1,""))</f>
        <v/>
      </c>
      <c r="C57" t="s">
        <v>287</v>
      </c>
      <c r="D57" t="s">
        <v>34</v>
      </c>
      <c r="E57" t="s">
        <v>48</v>
      </c>
      <c r="H57" t="s">
        <v>253</v>
      </c>
      <c r="I57">
        <v>10000</v>
      </c>
      <c r="J57" t="s">
        <v>160</v>
      </c>
      <c r="K57" t="s">
        <v>149</v>
      </c>
      <c r="L57" s="3" t="str">
        <f t="shared" si="10"/>
        <v>Matemáticas 2</v>
      </c>
      <c r="M57" s="3" t="str">
        <f>IF(C57="","",IF(AND(C57&lt;&gt;"",D57&lt;&gt;"",E57&lt;&gt;"",I57&lt;&gt;"",L57&lt;&gt;"",J57&lt;&gt;"",IFERROR(MATCH(INDEX($B:$B,MATCH($C57,$C:$C,0)),IMAGENES!$B:$B,0),-1)&gt;0),"'si'","'no'"))</f>
        <v>'si'</v>
      </c>
      <c r="O57" t="str">
        <f t="shared" si="0"/>
        <v/>
      </c>
      <c r="P57" t="str">
        <f t="shared" si="1"/>
        <v/>
      </c>
      <c r="Q57" t="str">
        <f t="shared" si="2"/>
        <v/>
      </c>
      <c r="R57" t="str">
        <f t="shared" si="3"/>
        <v/>
      </c>
      <c r="S57" t="str">
        <f t="shared" si="4"/>
        <v/>
      </c>
      <c r="T57" t="str">
        <f t="shared" si="5"/>
        <v/>
      </c>
      <c r="U57" t="str">
        <f>IF($S57="","",INDEX(CATEGORIAS!$A:$A,MATCH($S57,CATEGORIAS!$B:$B,0)))</f>
        <v/>
      </c>
      <c r="V57" t="str">
        <f>IF($T57="","",INDEX(SUBCATEGORIAS!$A:$A,MATCH($T57,SUBCATEGORIAS!$B:$B,0)))</f>
        <v/>
      </c>
      <c r="W57" t="str">
        <f t="shared" si="6"/>
        <v/>
      </c>
      <c r="X57" t="str">
        <f t="shared" si="11"/>
        <v/>
      </c>
      <c r="Z57">
        <v>55</v>
      </c>
      <c r="AA57" t="str">
        <f t="shared" si="14"/>
        <v/>
      </c>
      <c r="AB57" t="str">
        <f>IFERROR(IF(MATCH($AA53,$O:$O,0)&gt;0,CONCATENATE("descripcion_larga: '",INDEX($R:$R,MATCH($AA53,$O:$O,0)),"',"),0),"")</f>
        <v>descripcion_larga: 'Una bolsa de regalo para botellas es un accesorio elegante y práctico diseñado para presentar botellas de vino, licor u otras bebidas de manera sofisticada',</v>
      </c>
      <c r="AG57">
        <f>IF($D57="","",INDEX(CATEGORIAS!$A:$A,MATCH($D57,CATEGORIAS!$B:$B,0)))</f>
        <v>4</v>
      </c>
      <c r="AH57">
        <f>IF($E57="","",INDEX(SUBCATEGORIAS!$A:$A,MATCH($E57,SUBCATEGORIAS!$B:$B,0)))</f>
        <v>6</v>
      </c>
      <c r="AI57">
        <f t="shared" si="7"/>
        <v>55</v>
      </c>
      <c r="AK57" s="2" t="str">
        <f t="shared" si="12"/>
        <v>004</v>
      </c>
      <c r="AL57" t="str">
        <f t="shared" si="13"/>
        <v>006</v>
      </c>
      <c r="AM57" t="str">
        <f t="shared" si="8"/>
        <v>0055</v>
      </c>
      <c r="AN57" t="str">
        <f t="shared" si="9"/>
        <v>{ id_sku: '0040060055', id_articulo: '39', variacion: 'Matemáticas 2' },</v>
      </c>
    </row>
    <row r="58" spans="1:40" x14ac:dyDescent="0.25">
      <c r="A58">
        <f>IF(C58="","",MAX($A$2:A57)+1)</f>
        <v>56</v>
      </c>
      <c r="B58" s="3" t="str">
        <f>IF(C58="","",IF(COUNTIF($C$2:$C57,$C58)=0,MAX($B$2:$B57)+1,""))</f>
        <v/>
      </c>
      <c r="C58" t="s">
        <v>287</v>
      </c>
      <c r="D58" t="s">
        <v>34</v>
      </c>
      <c r="E58" t="s">
        <v>48</v>
      </c>
      <c r="H58" t="s">
        <v>254</v>
      </c>
      <c r="I58">
        <v>10000</v>
      </c>
      <c r="J58" t="s">
        <v>160</v>
      </c>
      <c r="K58" t="s">
        <v>149</v>
      </c>
      <c r="L58" s="3" t="str">
        <f t="shared" si="10"/>
        <v>Matemáticas 3</v>
      </c>
      <c r="M58" s="3" t="str">
        <f>IF(C58="","",IF(AND(C58&lt;&gt;"",D58&lt;&gt;"",E58&lt;&gt;"",I58&lt;&gt;"",L58&lt;&gt;"",J58&lt;&gt;"",IFERROR(MATCH(INDEX($B:$B,MATCH($C58,$C:$C,0)),IMAGENES!$B:$B,0),-1)&gt;0),"'si'","'no'"))</f>
        <v>'si'</v>
      </c>
      <c r="O58" t="str">
        <f t="shared" si="0"/>
        <v/>
      </c>
      <c r="P58" t="str">
        <f t="shared" si="1"/>
        <v/>
      </c>
      <c r="Q58" t="str">
        <f t="shared" si="2"/>
        <v/>
      </c>
      <c r="R58" t="str">
        <f t="shared" si="3"/>
        <v/>
      </c>
      <c r="S58" t="str">
        <f t="shared" si="4"/>
        <v/>
      </c>
      <c r="T58" t="str">
        <f t="shared" si="5"/>
        <v/>
      </c>
      <c r="U58" t="str">
        <f>IF($S58="","",INDEX(CATEGORIAS!$A:$A,MATCH($S58,CATEGORIAS!$B:$B,0)))</f>
        <v/>
      </c>
      <c r="V58" t="str">
        <f>IF($T58="","",INDEX(SUBCATEGORIAS!$A:$A,MATCH($T58,SUBCATEGORIAS!$B:$B,0)))</f>
        <v/>
      </c>
      <c r="W58" t="str">
        <f t="shared" si="6"/>
        <v/>
      </c>
      <c r="X58" t="str">
        <f t="shared" si="11"/>
        <v/>
      </c>
      <c r="Z58">
        <v>56</v>
      </c>
      <c r="AA58" t="str">
        <f t="shared" si="14"/>
        <v/>
      </c>
      <c r="AB58" t="str">
        <f>IFERROR(IF(MATCH($AA53,$O:$O,0)&gt;0,CONCATENATE("id_categoria: '",INDEX($U:$U,MATCH($AA53,$O:$O,0)),"',"),0),"")</f>
        <v>id_categoria: '1',</v>
      </c>
      <c r="AG58">
        <f>IF($D58="","",INDEX(CATEGORIAS!$A:$A,MATCH($D58,CATEGORIAS!$B:$B,0)))</f>
        <v>4</v>
      </c>
      <c r="AH58">
        <f>IF($E58="","",INDEX(SUBCATEGORIAS!$A:$A,MATCH($E58,SUBCATEGORIAS!$B:$B,0)))</f>
        <v>6</v>
      </c>
      <c r="AI58">
        <f t="shared" si="7"/>
        <v>56</v>
      </c>
      <c r="AK58" s="2" t="str">
        <f t="shared" si="12"/>
        <v>004</v>
      </c>
      <c r="AL58" t="str">
        <f t="shared" si="13"/>
        <v>006</v>
      </c>
      <c r="AM58" t="str">
        <f t="shared" si="8"/>
        <v>0056</v>
      </c>
      <c r="AN58" t="str">
        <f t="shared" si="9"/>
        <v>{ id_sku: '0040060056', id_articulo: '39', variacion: 'Matemáticas 3' },</v>
      </c>
    </row>
    <row r="59" spans="1:40" x14ac:dyDescent="0.25">
      <c r="A59">
        <f>IF(C59="","",MAX($A$2:A58)+1)</f>
        <v>57</v>
      </c>
      <c r="B59" s="3" t="str">
        <f>IF(C59="","",IF(COUNTIF($C$2:$C58,$C59)=0,MAX($B$2:$B58)+1,""))</f>
        <v/>
      </c>
      <c r="C59" t="s">
        <v>287</v>
      </c>
      <c r="D59" t="s">
        <v>34</v>
      </c>
      <c r="E59" t="s">
        <v>48</v>
      </c>
      <c r="H59" t="s">
        <v>255</v>
      </c>
      <c r="I59">
        <v>10000</v>
      </c>
      <c r="J59" t="s">
        <v>160</v>
      </c>
      <c r="K59" t="s">
        <v>149</v>
      </c>
      <c r="L59" s="3" t="str">
        <f t="shared" si="10"/>
        <v>Matemáticas 4</v>
      </c>
      <c r="M59" s="3" t="str">
        <f>IF(C59="","",IF(AND(C59&lt;&gt;"",D59&lt;&gt;"",E59&lt;&gt;"",I59&lt;&gt;"",L59&lt;&gt;"",J59&lt;&gt;"",IFERROR(MATCH(INDEX($B:$B,MATCH($C59,$C:$C,0)),IMAGENES!$B:$B,0),-1)&gt;0),"'si'","'no'"))</f>
        <v>'si'</v>
      </c>
      <c r="O59" t="str">
        <f t="shared" si="0"/>
        <v/>
      </c>
      <c r="P59" t="str">
        <f t="shared" si="1"/>
        <v/>
      </c>
      <c r="Q59" t="str">
        <f t="shared" si="2"/>
        <v/>
      </c>
      <c r="R59" t="str">
        <f t="shared" si="3"/>
        <v/>
      </c>
      <c r="S59" t="str">
        <f t="shared" si="4"/>
        <v/>
      </c>
      <c r="T59" t="str">
        <f t="shared" si="5"/>
        <v/>
      </c>
      <c r="U59" t="str">
        <f>IF($S59="","",INDEX(CATEGORIAS!$A:$A,MATCH($S59,CATEGORIAS!$B:$B,0)))</f>
        <v/>
      </c>
      <c r="V59" t="str">
        <f>IF($T59="","",INDEX(SUBCATEGORIAS!$A:$A,MATCH($T59,SUBCATEGORIAS!$B:$B,0)))</f>
        <v/>
      </c>
      <c r="W59" t="str">
        <f t="shared" si="6"/>
        <v/>
      </c>
      <c r="X59" t="str">
        <f t="shared" si="11"/>
        <v/>
      </c>
      <c r="Z59">
        <v>57</v>
      </c>
      <c r="AA59" t="str">
        <f t="shared" si="14"/>
        <v/>
      </c>
      <c r="AB59" t="str">
        <f>IFERROR(IF(MATCH($AA53,$O:$O,0)&gt;0,CONCATENATE("id_subcategoria: '",INDEX($V:$V,MATCH($AA53,$O:$O,0)),"',"),0),"")</f>
        <v>id_subcategoria: '4',</v>
      </c>
      <c r="AG59">
        <f>IF($D59="","",INDEX(CATEGORIAS!$A:$A,MATCH($D59,CATEGORIAS!$B:$B,0)))</f>
        <v>4</v>
      </c>
      <c r="AH59">
        <f>IF($E59="","",INDEX(SUBCATEGORIAS!$A:$A,MATCH($E59,SUBCATEGORIAS!$B:$B,0)))</f>
        <v>6</v>
      </c>
      <c r="AI59">
        <f t="shared" si="7"/>
        <v>57</v>
      </c>
      <c r="AK59" s="2" t="str">
        <f t="shared" si="12"/>
        <v>004</v>
      </c>
      <c r="AL59" t="str">
        <f t="shared" si="13"/>
        <v>006</v>
      </c>
      <c r="AM59" t="str">
        <f t="shared" si="8"/>
        <v>0057</v>
      </c>
      <c r="AN59" t="str">
        <f t="shared" si="9"/>
        <v>{ id_sku: '0040060057', id_articulo: '39', variacion: 'Matemáticas 4' },</v>
      </c>
    </row>
    <row r="60" spans="1:40" x14ac:dyDescent="0.25">
      <c r="A60">
        <f>IF(C60="","",MAX($A$2:A59)+1)</f>
        <v>58</v>
      </c>
      <c r="B60" s="3">
        <f>IF(C60="","",IF(COUNTIF($C$2:$C59,$C60)=0,MAX($B$2:$B59)+1,""))</f>
        <v>40</v>
      </c>
      <c r="C60" t="s">
        <v>288</v>
      </c>
      <c r="D60" t="s">
        <v>35</v>
      </c>
      <c r="E60" t="s">
        <v>268</v>
      </c>
      <c r="H60" t="s">
        <v>269</v>
      </c>
      <c r="I60">
        <v>8000</v>
      </c>
      <c r="J60" t="s">
        <v>274</v>
      </c>
      <c r="K60" t="s">
        <v>270</v>
      </c>
      <c r="L60" s="3" t="str">
        <f t="shared" si="10"/>
        <v>Colores surtidos</v>
      </c>
      <c r="M60" s="3" t="str">
        <f>IF(C60="","",IF(AND(C60&lt;&gt;"",D60&lt;&gt;"",E60&lt;&gt;"",I60&lt;&gt;"",L60&lt;&gt;"",J60&lt;&gt;"",IFERROR(MATCH(INDEX($B:$B,MATCH($C60,$C:$C,0)),IMAGENES!$B:$B,0),-1)&gt;0),"'si'","'no'"))</f>
        <v>'si'</v>
      </c>
      <c r="O60" t="str">
        <f t="shared" si="0"/>
        <v/>
      </c>
      <c r="P60" t="str">
        <f t="shared" si="1"/>
        <v/>
      </c>
      <c r="Q60" t="str">
        <f t="shared" si="2"/>
        <v/>
      </c>
      <c r="R60" t="str">
        <f t="shared" si="3"/>
        <v/>
      </c>
      <c r="S60" t="str">
        <f t="shared" si="4"/>
        <v/>
      </c>
      <c r="T60" t="str">
        <f t="shared" si="5"/>
        <v/>
      </c>
      <c r="U60" t="str">
        <f>IF($S60="","",INDEX(CATEGORIAS!$A:$A,MATCH($S60,CATEGORIAS!$B:$B,0)))</f>
        <v/>
      </c>
      <c r="V60" t="str">
        <f>IF($T60="","",INDEX(SUBCATEGORIAS!$A:$A,MATCH($T60,SUBCATEGORIAS!$B:$B,0)))</f>
        <v/>
      </c>
      <c r="W60" t="str">
        <f t="shared" si="6"/>
        <v/>
      </c>
      <c r="X60" t="str">
        <f t="shared" si="11"/>
        <v/>
      </c>
      <c r="Z60">
        <v>58</v>
      </c>
      <c r="AA60" t="str">
        <f t="shared" si="14"/>
        <v/>
      </c>
      <c r="AB60" t="str">
        <f>IFERROR(IF(MATCH($AA53,$O:$O,0)&gt;0,CONCATENATE("precio: ",INDEX($W:$W,MATCH($AA53,$O:$O,0)),","),0),"")</f>
        <v>precio: 1500,</v>
      </c>
      <c r="AG60">
        <f>IF($D60="","",INDEX(CATEGORIAS!$A:$A,MATCH($D60,CATEGORIAS!$B:$B,0)))</f>
        <v>2</v>
      </c>
      <c r="AH60">
        <f>IF($E60="","",INDEX(SUBCATEGORIAS!$A:$A,MATCH($E60,SUBCATEGORIAS!$B:$B,0)))</f>
        <v>22</v>
      </c>
      <c r="AI60">
        <f t="shared" si="7"/>
        <v>58</v>
      </c>
      <c r="AK60" s="2" t="str">
        <f t="shared" si="12"/>
        <v>002</v>
      </c>
      <c r="AL60" t="str">
        <f t="shared" si="13"/>
        <v>0022</v>
      </c>
      <c r="AM60" t="str">
        <f t="shared" si="8"/>
        <v>0058</v>
      </c>
      <c r="AN60" t="str">
        <f t="shared" si="9"/>
        <v>{ id_sku: '00200220058', id_articulo: '40', variacion: 'Colores surtidos' },</v>
      </c>
    </row>
    <row r="61" spans="1:40" x14ac:dyDescent="0.25">
      <c r="A61">
        <f>IF(C61="","",MAX($A$2:A60)+1)</f>
        <v>59</v>
      </c>
      <c r="B61" s="3">
        <f>IF(C61="","",IF(COUNTIF($C$2:$C60,$C61)=0,MAX($B$2:$B60)+1,""))</f>
        <v>41</v>
      </c>
      <c r="C61" t="s">
        <v>289</v>
      </c>
      <c r="D61" t="s">
        <v>216</v>
      </c>
      <c r="E61" t="s">
        <v>46</v>
      </c>
      <c r="H61" t="s">
        <v>291</v>
      </c>
      <c r="I61">
        <v>1000</v>
      </c>
      <c r="J61" t="s">
        <v>290</v>
      </c>
      <c r="K61" t="s">
        <v>328</v>
      </c>
      <c r="L61" s="3" t="str">
        <f t="shared" si="10"/>
        <v>Diseño 1</v>
      </c>
      <c r="M61" s="3" t="str">
        <f>IF(C61="","",IF(AND(C61&lt;&gt;"",D61&lt;&gt;"",E61&lt;&gt;"",I61&lt;&gt;"",L61&lt;&gt;"",J61&lt;&gt;"",IFERROR(MATCH(INDEX($B:$B,MATCH($C61,$C:$C,0)),IMAGENES!$B:$B,0),-1)&gt;0),"'si'","'no'"))</f>
        <v>'si'</v>
      </c>
      <c r="O61" t="str">
        <f t="shared" si="0"/>
        <v/>
      </c>
      <c r="P61" t="str">
        <f t="shared" si="1"/>
        <v/>
      </c>
      <c r="Q61" t="str">
        <f t="shared" si="2"/>
        <v/>
      </c>
      <c r="R61" t="str">
        <f t="shared" si="3"/>
        <v/>
      </c>
      <c r="S61" t="str">
        <f t="shared" si="4"/>
        <v/>
      </c>
      <c r="T61" t="str">
        <f t="shared" si="5"/>
        <v/>
      </c>
      <c r="U61" t="str">
        <f>IF($S61="","",INDEX(CATEGORIAS!$A:$A,MATCH($S61,CATEGORIAS!$B:$B,0)))</f>
        <v/>
      </c>
      <c r="V61" t="str">
        <f>IF($T61="","",INDEX(SUBCATEGORIAS!$A:$A,MATCH($T61,SUBCATEGORIAS!$B:$B,0)))</f>
        <v/>
      </c>
      <c r="W61" t="str">
        <f t="shared" si="6"/>
        <v/>
      </c>
      <c r="X61" t="str">
        <f t="shared" si="11"/>
        <v/>
      </c>
      <c r="Z61">
        <v>59</v>
      </c>
      <c r="AA61" t="str">
        <f t="shared" si="14"/>
        <v/>
      </c>
      <c r="AB61" t="str">
        <f>IFERROR(IF(MATCH($AA53,$O:$O,0)&gt;0,CONCATENATE("disponible: ",INDEX($X:$X,MATCH($AA53,$O:$O,0)),","),0),"")</f>
        <v>disponible: 'si',</v>
      </c>
      <c r="AG61">
        <f>IF($D61="","",INDEX(CATEGORIAS!$A:$A,MATCH($D61,CATEGORIAS!$B:$B,0)))</f>
        <v>1</v>
      </c>
      <c r="AH61">
        <f>IF($E61="","",INDEX(SUBCATEGORIAS!$A:$A,MATCH($E61,SUBCATEGORIAS!$B:$B,0)))</f>
        <v>4</v>
      </c>
      <c r="AI61">
        <f t="shared" si="7"/>
        <v>59</v>
      </c>
      <c r="AK61" s="2" t="str">
        <f t="shared" si="12"/>
        <v>001</v>
      </c>
      <c r="AL61" t="str">
        <f t="shared" si="13"/>
        <v>004</v>
      </c>
      <c r="AM61" t="str">
        <f t="shared" si="8"/>
        <v>0059</v>
      </c>
      <c r="AN61" t="str">
        <f t="shared" si="9"/>
        <v>{ id_sku: '0010040059', id_articulo: '41', variacion: 'Diseño 1' },</v>
      </c>
    </row>
    <row r="62" spans="1:40" x14ac:dyDescent="0.25">
      <c r="A62">
        <f>IF(C62="","",MAX($A$2:A61)+1)</f>
        <v>60</v>
      </c>
      <c r="B62" s="3" t="str">
        <f>IF(C62="","",IF(COUNTIF($C$2:$C61,$C62)=0,MAX($B$2:$B61)+1,""))</f>
        <v/>
      </c>
      <c r="C62" t="s">
        <v>289</v>
      </c>
      <c r="D62" t="s">
        <v>216</v>
      </c>
      <c r="E62" t="s">
        <v>46</v>
      </c>
      <c r="H62" t="s">
        <v>292</v>
      </c>
      <c r="I62">
        <v>1000</v>
      </c>
      <c r="J62" t="s">
        <v>290</v>
      </c>
      <c r="K62" t="s">
        <v>328</v>
      </c>
      <c r="L62" s="3" t="str">
        <f t="shared" si="10"/>
        <v>Diseño 2</v>
      </c>
      <c r="M62" s="3" t="str">
        <f>IF(C62="","",IF(AND(C62&lt;&gt;"",D62&lt;&gt;"",E62&lt;&gt;"",I62&lt;&gt;"",L62&lt;&gt;"",J62&lt;&gt;"",IFERROR(MATCH(INDEX($B:$B,MATCH($C62,$C:$C,0)),IMAGENES!$B:$B,0),-1)&gt;0),"'si'","'no'"))</f>
        <v>'si'</v>
      </c>
      <c r="O62" t="str">
        <f t="shared" si="0"/>
        <v/>
      </c>
      <c r="P62" t="str">
        <f t="shared" si="1"/>
        <v/>
      </c>
      <c r="Q62" t="str">
        <f t="shared" si="2"/>
        <v/>
      </c>
      <c r="R62" t="str">
        <f t="shared" si="3"/>
        <v/>
      </c>
      <c r="S62" t="str">
        <f t="shared" si="4"/>
        <v/>
      </c>
      <c r="T62" t="str">
        <f t="shared" si="5"/>
        <v/>
      </c>
      <c r="U62" t="str">
        <f>IF($S62="","",INDEX(CATEGORIAS!$A:$A,MATCH($S62,CATEGORIAS!$B:$B,0)))</f>
        <v/>
      </c>
      <c r="V62" t="str">
        <f>IF($T62="","",INDEX(SUBCATEGORIAS!$A:$A,MATCH($T62,SUBCATEGORIAS!$B:$B,0)))</f>
        <v/>
      </c>
      <c r="W62" t="str">
        <f t="shared" si="6"/>
        <v/>
      </c>
      <c r="X62" t="str">
        <f t="shared" si="11"/>
        <v/>
      </c>
      <c r="Z62">
        <v>60</v>
      </c>
      <c r="AA62" t="str">
        <f t="shared" si="14"/>
        <v/>
      </c>
      <c r="AB62" t="str">
        <f>IFERROR(IF(MATCH($AA53,$O:$O,0)&gt;0,"},",0),"")</f>
        <v>},</v>
      </c>
      <c r="AG62">
        <f>IF($D62="","",INDEX(CATEGORIAS!$A:$A,MATCH($D62,CATEGORIAS!$B:$B,0)))</f>
        <v>1</v>
      </c>
      <c r="AH62">
        <f>IF($E62="","",INDEX(SUBCATEGORIAS!$A:$A,MATCH($E62,SUBCATEGORIAS!$B:$B,0)))</f>
        <v>4</v>
      </c>
      <c r="AI62">
        <f t="shared" si="7"/>
        <v>60</v>
      </c>
      <c r="AK62" s="2" t="str">
        <f t="shared" si="12"/>
        <v>001</v>
      </c>
      <c r="AL62" t="str">
        <f t="shared" si="13"/>
        <v>004</v>
      </c>
      <c r="AM62" t="str">
        <f t="shared" si="8"/>
        <v>0060</v>
      </c>
      <c r="AN62" t="str">
        <f t="shared" si="9"/>
        <v>{ id_sku: '0010040060', id_articulo: '41', variacion: 'Diseño 2' },</v>
      </c>
    </row>
    <row r="63" spans="1:40" x14ac:dyDescent="0.25">
      <c r="A63">
        <f>IF(C63="","",MAX($A$2:A62)+1)</f>
        <v>61</v>
      </c>
      <c r="B63" s="3" t="str">
        <f>IF(C63="","",IF(COUNTIF($C$2:$C62,$C63)=0,MAX($B$2:$B62)+1,""))</f>
        <v/>
      </c>
      <c r="C63" t="s">
        <v>289</v>
      </c>
      <c r="D63" t="s">
        <v>216</v>
      </c>
      <c r="E63" t="s">
        <v>46</v>
      </c>
      <c r="H63" t="s">
        <v>293</v>
      </c>
      <c r="I63">
        <v>1000</v>
      </c>
      <c r="J63" t="s">
        <v>290</v>
      </c>
      <c r="K63" t="s">
        <v>328</v>
      </c>
      <c r="L63" s="3" t="str">
        <f t="shared" si="10"/>
        <v>Diseño 3</v>
      </c>
      <c r="M63" s="3" t="str">
        <f>IF(C63="","",IF(AND(C63&lt;&gt;"",D63&lt;&gt;"",E63&lt;&gt;"",I63&lt;&gt;"",L63&lt;&gt;"",J63&lt;&gt;"",IFERROR(MATCH(INDEX($B:$B,MATCH($C63,$C:$C,0)),IMAGENES!$B:$B,0),-1)&gt;0),"'si'","'no'"))</f>
        <v>'si'</v>
      </c>
      <c r="O63" t="str">
        <f t="shared" si="0"/>
        <v/>
      </c>
      <c r="P63" t="str">
        <f t="shared" si="1"/>
        <v/>
      </c>
      <c r="Q63" t="str">
        <f t="shared" si="2"/>
        <v/>
      </c>
      <c r="R63" t="str">
        <f t="shared" si="3"/>
        <v/>
      </c>
      <c r="S63" t="str">
        <f t="shared" si="4"/>
        <v/>
      </c>
      <c r="T63" t="str">
        <f t="shared" si="5"/>
        <v/>
      </c>
      <c r="U63" t="str">
        <f>IF($S63="","",INDEX(CATEGORIAS!$A:$A,MATCH($S63,CATEGORIAS!$B:$B,0)))</f>
        <v/>
      </c>
      <c r="V63" t="str">
        <f>IF($T63="","",INDEX(SUBCATEGORIAS!$A:$A,MATCH($T63,SUBCATEGORIAS!$B:$B,0)))</f>
        <v/>
      </c>
      <c r="W63" t="str">
        <f t="shared" si="6"/>
        <v/>
      </c>
      <c r="X63" t="str">
        <f t="shared" si="11"/>
        <v/>
      </c>
      <c r="Z63">
        <v>61</v>
      </c>
      <c r="AA63">
        <f t="shared" si="14"/>
        <v>7</v>
      </c>
      <c r="AB63" t="str">
        <f>IFERROR(IF(MATCH($AA63,$O:$O,0)&gt;0,"{",0),"")</f>
        <v>{</v>
      </c>
      <c r="AG63">
        <f>IF($D63="","",INDEX(CATEGORIAS!$A:$A,MATCH($D63,CATEGORIAS!$B:$B,0)))</f>
        <v>1</v>
      </c>
      <c r="AH63">
        <f>IF($E63="","",INDEX(SUBCATEGORIAS!$A:$A,MATCH($E63,SUBCATEGORIAS!$B:$B,0)))</f>
        <v>4</v>
      </c>
      <c r="AI63">
        <f t="shared" si="7"/>
        <v>61</v>
      </c>
      <c r="AK63" s="2" t="str">
        <f t="shared" si="12"/>
        <v>001</v>
      </c>
      <c r="AL63" t="str">
        <f t="shared" si="13"/>
        <v>004</v>
      </c>
      <c r="AM63" t="str">
        <f t="shared" si="8"/>
        <v>0061</v>
      </c>
      <c r="AN63" t="str">
        <f t="shared" si="9"/>
        <v>{ id_sku: '0010040061', id_articulo: '41', variacion: 'Diseño 3' },</v>
      </c>
    </row>
    <row r="64" spans="1:40" x14ac:dyDescent="0.25">
      <c r="A64">
        <f>IF(C64="","",MAX($A$2:A63)+1)</f>
        <v>62</v>
      </c>
      <c r="B64" s="3" t="str">
        <f>IF(C64="","",IF(COUNTIF($C$2:$C63,$C64)=0,MAX($B$2:$B63)+1,""))</f>
        <v/>
      </c>
      <c r="C64" t="s">
        <v>289</v>
      </c>
      <c r="D64" t="s">
        <v>216</v>
      </c>
      <c r="E64" t="s">
        <v>46</v>
      </c>
      <c r="H64" t="s">
        <v>294</v>
      </c>
      <c r="I64">
        <v>1000</v>
      </c>
      <c r="J64" t="s">
        <v>290</v>
      </c>
      <c r="K64" t="s">
        <v>328</v>
      </c>
      <c r="L64" s="3" t="str">
        <f t="shared" si="10"/>
        <v>Diseño 4</v>
      </c>
      <c r="M64" s="3" t="str">
        <f>IF(C64="","",IF(AND(C64&lt;&gt;"",D64&lt;&gt;"",E64&lt;&gt;"",I64&lt;&gt;"",L64&lt;&gt;"",J64&lt;&gt;"",IFERROR(MATCH(INDEX($B:$B,MATCH($C64,$C:$C,0)),IMAGENES!$B:$B,0),-1)&gt;0),"'si'","'no'"))</f>
        <v>'si'</v>
      </c>
      <c r="O64" t="str">
        <f t="shared" si="0"/>
        <v/>
      </c>
      <c r="P64" t="str">
        <f t="shared" si="1"/>
        <v/>
      </c>
      <c r="Q64" t="str">
        <f t="shared" si="2"/>
        <v/>
      </c>
      <c r="R64" t="str">
        <f t="shared" si="3"/>
        <v/>
      </c>
      <c r="S64" t="str">
        <f t="shared" si="4"/>
        <v/>
      </c>
      <c r="T64" t="str">
        <f t="shared" si="5"/>
        <v/>
      </c>
      <c r="U64" t="str">
        <f>IF($S64="","",INDEX(CATEGORIAS!$A:$A,MATCH($S64,CATEGORIAS!$B:$B,0)))</f>
        <v/>
      </c>
      <c r="V64" t="str">
        <f>IF($T64="","",INDEX(SUBCATEGORIAS!$A:$A,MATCH($T64,SUBCATEGORIAS!$B:$B,0)))</f>
        <v/>
      </c>
      <c r="W64" t="str">
        <f t="shared" si="6"/>
        <v/>
      </c>
      <c r="X64" t="str">
        <f t="shared" si="11"/>
        <v/>
      </c>
      <c r="Z64">
        <v>62</v>
      </c>
      <c r="AA64" t="str">
        <f t="shared" si="14"/>
        <v/>
      </c>
      <c r="AB64" t="str">
        <f>IFERROR(IF(MATCH($AA63,$O:$O,0)&gt;0,CONCATENATE("id_articulo: ",$AA63,","),0),"")</f>
        <v>id_articulo: 7,</v>
      </c>
      <c r="AG64">
        <f>IF($D64="","",INDEX(CATEGORIAS!$A:$A,MATCH($D64,CATEGORIAS!$B:$B,0)))</f>
        <v>1</v>
      </c>
      <c r="AH64">
        <f>IF($E64="","",INDEX(SUBCATEGORIAS!$A:$A,MATCH($E64,SUBCATEGORIAS!$B:$B,0)))</f>
        <v>4</v>
      </c>
      <c r="AI64">
        <f t="shared" si="7"/>
        <v>62</v>
      </c>
      <c r="AK64" s="2" t="str">
        <f t="shared" si="12"/>
        <v>001</v>
      </c>
      <c r="AL64" t="str">
        <f t="shared" si="13"/>
        <v>004</v>
      </c>
      <c r="AM64" t="str">
        <f t="shared" si="8"/>
        <v>0062</v>
      </c>
      <c r="AN64" t="str">
        <f t="shared" si="9"/>
        <v>{ id_sku: '0010040062', id_articulo: '41', variacion: 'Diseño 4' },</v>
      </c>
    </row>
    <row r="65" spans="1:40" x14ac:dyDescent="0.25">
      <c r="A65">
        <f>IF(C65="","",MAX($A$2:A64)+1)</f>
        <v>63</v>
      </c>
      <c r="B65" s="3" t="str">
        <f>IF(C65="","",IF(COUNTIF($C$2:$C64,$C65)=0,MAX($B$2:$B64)+1,""))</f>
        <v/>
      </c>
      <c r="C65" t="s">
        <v>289</v>
      </c>
      <c r="D65" t="s">
        <v>216</v>
      </c>
      <c r="E65" t="s">
        <v>46</v>
      </c>
      <c r="H65" t="s">
        <v>295</v>
      </c>
      <c r="I65">
        <v>1000</v>
      </c>
      <c r="J65" t="s">
        <v>290</v>
      </c>
      <c r="K65" t="s">
        <v>328</v>
      </c>
      <c r="L65" s="3" t="str">
        <f t="shared" si="10"/>
        <v>Diseño 5</v>
      </c>
      <c r="M65" s="3" t="str">
        <f>IF(C65="","",IF(AND(C65&lt;&gt;"",D65&lt;&gt;"",E65&lt;&gt;"",I65&lt;&gt;"",L65&lt;&gt;"",J65&lt;&gt;"",IFERROR(MATCH(INDEX($B:$B,MATCH($C65,$C:$C,0)),IMAGENES!$B:$B,0),-1)&gt;0),"'si'","'no'"))</f>
        <v>'si'</v>
      </c>
      <c r="O65" t="str">
        <f t="shared" si="0"/>
        <v/>
      </c>
      <c r="P65" t="str">
        <f t="shared" si="1"/>
        <v/>
      </c>
      <c r="Q65" t="str">
        <f t="shared" si="2"/>
        <v/>
      </c>
      <c r="R65" t="str">
        <f t="shared" si="3"/>
        <v/>
      </c>
      <c r="S65" t="str">
        <f t="shared" si="4"/>
        <v/>
      </c>
      <c r="T65" t="str">
        <f t="shared" si="5"/>
        <v/>
      </c>
      <c r="U65" t="str">
        <f>IF($S65="","",INDEX(CATEGORIAS!$A:$A,MATCH($S65,CATEGORIAS!$B:$B,0)))</f>
        <v/>
      </c>
      <c r="V65" t="str">
        <f>IF($T65="","",INDEX(SUBCATEGORIAS!$A:$A,MATCH($T65,SUBCATEGORIAS!$B:$B,0)))</f>
        <v/>
      </c>
      <c r="W65" t="str">
        <f t="shared" si="6"/>
        <v/>
      </c>
      <c r="X65" t="str">
        <f t="shared" si="11"/>
        <v/>
      </c>
      <c r="Z65">
        <v>63</v>
      </c>
      <c r="AA65" t="str">
        <f t="shared" si="14"/>
        <v/>
      </c>
      <c r="AB65" t="str">
        <f>IFERROR(IF(MATCH($AA63,$O:$O,0)&gt;0,CONCATENATE("nombre: '",INDEX($P:$P,MATCH($AA63,$O:$O,0)),"',"),0),"")</f>
        <v>nombre: 'Scotch ',</v>
      </c>
      <c r="AG65">
        <f>IF($D65="","",INDEX(CATEGORIAS!$A:$A,MATCH($D65,CATEGORIAS!$B:$B,0)))</f>
        <v>1</v>
      </c>
      <c r="AH65">
        <f>IF($E65="","",INDEX(SUBCATEGORIAS!$A:$A,MATCH($E65,SUBCATEGORIAS!$B:$B,0)))</f>
        <v>4</v>
      </c>
      <c r="AI65">
        <f t="shared" si="7"/>
        <v>63</v>
      </c>
      <c r="AK65" s="2" t="str">
        <f t="shared" si="12"/>
        <v>001</v>
      </c>
      <c r="AL65" t="str">
        <f t="shared" si="13"/>
        <v>004</v>
      </c>
      <c r="AM65" t="str">
        <f t="shared" si="8"/>
        <v>0063</v>
      </c>
      <c r="AN65" t="str">
        <f t="shared" si="9"/>
        <v>{ id_sku: '0010040063', id_articulo: '41', variacion: 'Diseño 5' },</v>
      </c>
    </row>
    <row r="66" spans="1:40" x14ac:dyDescent="0.25">
      <c r="A66">
        <f>IF(C66="","",MAX($A$2:A65)+1)</f>
        <v>64</v>
      </c>
      <c r="B66" s="3" t="str">
        <f>IF(C66="","",IF(COUNTIF($C$2:$C65,$C66)=0,MAX($B$2:$B65)+1,""))</f>
        <v/>
      </c>
      <c r="C66" t="s">
        <v>289</v>
      </c>
      <c r="D66" t="s">
        <v>216</v>
      </c>
      <c r="E66" t="s">
        <v>46</v>
      </c>
      <c r="H66" t="s">
        <v>296</v>
      </c>
      <c r="I66">
        <v>1000</v>
      </c>
      <c r="J66" t="s">
        <v>290</v>
      </c>
      <c r="K66" t="s">
        <v>328</v>
      </c>
      <c r="L66" s="3" t="str">
        <f t="shared" si="10"/>
        <v>Diseño 6</v>
      </c>
      <c r="M66" s="3" t="str">
        <f>IF(C66="","",IF(AND(C66&lt;&gt;"",D66&lt;&gt;"",E66&lt;&gt;"",I66&lt;&gt;"",L66&lt;&gt;"",J66&lt;&gt;"",IFERROR(MATCH(INDEX($B:$B,MATCH($C66,$C:$C,0)),IMAGENES!$B:$B,0),-1)&gt;0),"'si'","'no'"))</f>
        <v>'si'</v>
      </c>
      <c r="O66" t="str">
        <f t="shared" si="0"/>
        <v/>
      </c>
      <c r="P66" t="str">
        <f t="shared" si="1"/>
        <v/>
      </c>
      <c r="Q66" t="str">
        <f t="shared" si="2"/>
        <v/>
      </c>
      <c r="R66" t="str">
        <f t="shared" si="3"/>
        <v/>
      </c>
      <c r="S66" t="str">
        <f t="shared" si="4"/>
        <v/>
      </c>
      <c r="T66" t="str">
        <f t="shared" si="5"/>
        <v/>
      </c>
      <c r="U66" t="str">
        <f>IF($S66="","",INDEX(CATEGORIAS!$A:$A,MATCH($S66,CATEGORIAS!$B:$B,0)))</f>
        <v/>
      </c>
      <c r="V66" t="str">
        <f>IF($T66="","",INDEX(SUBCATEGORIAS!$A:$A,MATCH($T66,SUBCATEGORIAS!$B:$B,0)))</f>
        <v/>
      </c>
      <c r="W66" t="str">
        <f t="shared" si="6"/>
        <v/>
      </c>
      <c r="X66" t="str">
        <f t="shared" si="11"/>
        <v/>
      </c>
      <c r="Z66">
        <v>64</v>
      </c>
      <c r="AA66" t="str">
        <f t="shared" si="14"/>
        <v/>
      </c>
      <c r="AB66" t="str">
        <f>IFERROR(IF(MATCH($AA63,$O:$O,0)&gt;0,CONCATENATE("descripcion: '",INDEX($Q:$Q,MATCH($AA63,$O:$O,0)),"',"),0),"")</f>
        <v>descripcion: 'Cinta adhesiva',</v>
      </c>
      <c r="AG66">
        <f>IF($D66="","",INDEX(CATEGORIAS!$A:$A,MATCH($D66,CATEGORIAS!$B:$B,0)))</f>
        <v>1</v>
      </c>
      <c r="AH66">
        <f>IF($E66="","",INDEX(SUBCATEGORIAS!$A:$A,MATCH($E66,SUBCATEGORIAS!$B:$B,0)))</f>
        <v>4</v>
      </c>
      <c r="AI66">
        <f t="shared" si="7"/>
        <v>64</v>
      </c>
      <c r="AK66" s="2" t="str">
        <f t="shared" si="12"/>
        <v>001</v>
      </c>
      <c r="AL66" t="str">
        <f t="shared" si="13"/>
        <v>004</v>
      </c>
      <c r="AM66" t="str">
        <f t="shared" si="8"/>
        <v>0064</v>
      </c>
      <c r="AN66" t="str">
        <f t="shared" si="9"/>
        <v>{ id_sku: '0010040064', id_articulo: '41', variacion: 'Diseño 6' },</v>
      </c>
    </row>
    <row r="67" spans="1:40" x14ac:dyDescent="0.25">
      <c r="A67">
        <f>IF(C67="","",MAX($A$2:A66)+1)</f>
        <v>65</v>
      </c>
      <c r="B67" s="3" t="str">
        <f>IF(C67="","",IF(COUNTIF($C$2:$C66,$C67)=0,MAX($B$2:$B66)+1,""))</f>
        <v/>
      </c>
      <c r="C67" t="s">
        <v>289</v>
      </c>
      <c r="D67" t="s">
        <v>216</v>
      </c>
      <c r="E67" t="s">
        <v>46</v>
      </c>
      <c r="H67" t="s">
        <v>297</v>
      </c>
      <c r="I67">
        <v>1000</v>
      </c>
      <c r="J67" t="s">
        <v>290</v>
      </c>
      <c r="K67" t="s">
        <v>328</v>
      </c>
      <c r="L67" s="3" t="str">
        <f t="shared" si="10"/>
        <v>Diseño 7</v>
      </c>
      <c r="M67" s="3" t="str">
        <f>IF(C67="","",IF(AND(C67&lt;&gt;"",D67&lt;&gt;"",E67&lt;&gt;"",I67&lt;&gt;"",L67&lt;&gt;"",J67&lt;&gt;"",IFERROR(MATCH(INDEX($B:$B,MATCH($C67,$C:$C,0)),IMAGENES!$B:$B,0),-1)&gt;0),"'si'","'no'"))</f>
        <v>'si'</v>
      </c>
      <c r="O67" t="str">
        <f t="shared" ref="O67:O130" si="15">IFERROR(INDEX($B:$B,MATCH($A67,$B:$B,0)),"")</f>
        <v/>
      </c>
      <c r="P67" t="str">
        <f t="shared" ref="P67:P130" si="16">IF($O67="","",INDEX($C:$C,MATCH($O67,$B:$B,0)))</f>
        <v/>
      </c>
      <c r="Q67" t="str">
        <f t="shared" ref="Q67:Q130" si="17">IF($O67="","",INDEX($J:$J,MATCH($O67,$B:$B,0)))</f>
        <v/>
      </c>
      <c r="R67" t="str">
        <f t="shared" ref="R67:R130" si="18">IF($O67="","",INDEX($K:$K,MATCH($O67,$B:$B,0)))</f>
        <v/>
      </c>
      <c r="S67" t="str">
        <f t="shared" ref="S67:S130" si="19">IF($O67="","",INDEX($D:$D,MATCH($O67,$B:$B,0)))</f>
        <v/>
      </c>
      <c r="T67" t="str">
        <f t="shared" ref="T67:T130" si="20">IF($O67="","",INDEX($E:$E,MATCH($O67,$B:$B,0)))</f>
        <v/>
      </c>
      <c r="U67" t="str">
        <f>IF($S67="","",INDEX(CATEGORIAS!$A:$A,MATCH($S67,CATEGORIAS!$B:$B,0)))</f>
        <v/>
      </c>
      <c r="V67" t="str">
        <f>IF($T67="","",INDEX(SUBCATEGORIAS!$A:$A,MATCH($T67,SUBCATEGORIAS!$B:$B,0)))</f>
        <v/>
      </c>
      <c r="W67" t="str">
        <f t="shared" ref="W67:W130" si="21">IF($O67="","",INDEX($I:$I,MATCH($O67,$B:$B,0)))</f>
        <v/>
      </c>
      <c r="X67" t="str">
        <f t="shared" si="11"/>
        <v/>
      </c>
      <c r="Z67">
        <v>65</v>
      </c>
      <c r="AA67" t="str">
        <f t="shared" si="14"/>
        <v/>
      </c>
      <c r="AB67" t="str">
        <f>IFERROR(IF(MATCH($AA63,$O:$O,0)&gt;0,CONCATENATE("descripcion_larga: '",INDEX($R:$R,MATCH($AA63,$O:$O,0)),"',"),0),"")</f>
        <v>descripcion_larga: 'Scotch es una cinta adhesiva versátil y confiable, ideal para una amplia gama de aplicaciones, desde envolver regalos hasta proyectos de manualidades y tareas cotidianas en el hogar o la oficina.',</v>
      </c>
      <c r="AG67">
        <f>IF($D67="","",INDEX(CATEGORIAS!$A:$A,MATCH($D67,CATEGORIAS!$B:$B,0)))</f>
        <v>1</v>
      </c>
      <c r="AH67">
        <f>IF($E67="","",INDEX(SUBCATEGORIAS!$A:$A,MATCH($E67,SUBCATEGORIAS!$B:$B,0)))</f>
        <v>4</v>
      </c>
      <c r="AI67">
        <f t="shared" ref="AI67:AI130" si="22">IF(A67="","",A67)</f>
        <v>65</v>
      </c>
      <c r="AK67" s="2" t="str">
        <f t="shared" si="12"/>
        <v>001</v>
      </c>
      <c r="AL67" t="str">
        <f t="shared" si="13"/>
        <v>004</v>
      </c>
      <c r="AM67" t="str">
        <f t="shared" ref="AM67:AM130" si="23">IF(A67="","",IF(A67/100&gt;0,IF(A67/10&gt;0,CONCATENATE("00",A67),CONCATENATE("0",A67)),A67))</f>
        <v>0065</v>
      </c>
      <c r="AN67" t="str">
        <f t="shared" ref="AN67:AN130" si="24">IF(A67="","",CONCATENATE("{ id_sku: '",CONCATENATE(AK67,AL67,AM67),"', id_articulo: '",INDEX($B:$B,MATCH($C67,$C:$C,0)),"', variacion: '",L67,"' },"))</f>
        <v>{ id_sku: '0010040065', id_articulo: '41', variacion: 'Diseño 7' },</v>
      </c>
    </row>
    <row r="68" spans="1:40" x14ac:dyDescent="0.25">
      <c r="A68">
        <f>IF(C68="","",MAX($A$2:A67)+1)</f>
        <v>66</v>
      </c>
      <c r="B68" s="3" t="str">
        <f>IF(C68="","",IF(COUNTIF($C$2:$C67,$C68)=0,MAX($B$2:$B67)+1,""))</f>
        <v/>
      </c>
      <c r="C68" t="s">
        <v>289</v>
      </c>
      <c r="D68" t="s">
        <v>216</v>
      </c>
      <c r="E68" t="s">
        <v>46</v>
      </c>
      <c r="H68" t="s">
        <v>298</v>
      </c>
      <c r="I68">
        <v>1000</v>
      </c>
      <c r="J68" t="s">
        <v>290</v>
      </c>
      <c r="K68" t="s">
        <v>328</v>
      </c>
      <c r="L68" s="3" t="str">
        <f t="shared" ref="L68:L131" si="25">_xlfn.TEXTJOIN(" - ",TRUE,F68:H68)</f>
        <v>Diseño 8</v>
      </c>
      <c r="M68" s="3" t="str">
        <f>IF(C68="","",IF(AND(C68&lt;&gt;"",D68&lt;&gt;"",E68&lt;&gt;"",I68&lt;&gt;"",L68&lt;&gt;"",J68&lt;&gt;"",IFERROR(MATCH(INDEX($B:$B,MATCH($C68,$C:$C,0)),IMAGENES!$B:$B,0),-1)&gt;0),"'si'","'no'"))</f>
        <v>'si'</v>
      </c>
      <c r="O68" t="str">
        <f t="shared" si="15"/>
        <v/>
      </c>
      <c r="P68" t="str">
        <f t="shared" si="16"/>
        <v/>
      </c>
      <c r="Q68" t="str">
        <f t="shared" si="17"/>
        <v/>
      </c>
      <c r="R68" t="str">
        <f t="shared" si="18"/>
        <v/>
      </c>
      <c r="S68" t="str">
        <f t="shared" si="19"/>
        <v/>
      </c>
      <c r="T68" t="str">
        <f t="shared" si="20"/>
        <v/>
      </c>
      <c r="U68" t="str">
        <f>IF($S68="","",INDEX(CATEGORIAS!$A:$A,MATCH($S68,CATEGORIAS!$B:$B,0)))</f>
        <v/>
      </c>
      <c r="V68" t="str">
        <f>IF($T68="","",INDEX(SUBCATEGORIAS!$A:$A,MATCH($T68,SUBCATEGORIAS!$B:$B,0)))</f>
        <v/>
      </c>
      <c r="W68" t="str">
        <f t="shared" si="21"/>
        <v/>
      </c>
      <c r="X68" t="str">
        <f t="shared" ref="X68:X131" si="26">IF($O68="","",INDEX($M:$M,MATCH($O68,$B:$B,0)))</f>
        <v/>
      </c>
      <c r="Z68">
        <v>66</v>
      </c>
      <c r="AA68" t="str">
        <f t="shared" si="14"/>
        <v/>
      </c>
      <c r="AB68" t="str">
        <f>IFERROR(IF(MATCH($AA63,$O:$O,0)&gt;0,CONCATENATE("id_categoria: '",INDEX($U:$U,MATCH($AA63,$O:$O,0)),"',"),0),"")</f>
        <v>id_categoria: '1',</v>
      </c>
      <c r="AG68">
        <f>IF($D68="","",INDEX(CATEGORIAS!$A:$A,MATCH($D68,CATEGORIAS!$B:$B,0)))</f>
        <v>1</v>
      </c>
      <c r="AH68">
        <f>IF($E68="","",INDEX(SUBCATEGORIAS!$A:$A,MATCH($E68,SUBCATEGORIAS!$B:$B,0)))</f>
        <v>4</v>
      </c>
      <c r="AI68">
        <f t="shared" si="22"/>
        <v>66</v>
      </c>
      <c r="AK68" s="2" t="str">
        <f t="shared" ref="AK68:AK131" si="27">IF(AG68="","",IF(AG68/100&gt;0,IF(AG68/10&gt;0,CONCATENATE("00",AG68),CONCATENATE("0",AG68)),AG68))</f>
        <v>001</v>
      </c>
      <c r="AL68" t="str">
        <f t="shared" ref="AL68:AL131" si="28">IF(AH68="","",IF(AH68/100&gt;0,IF(AH68/10&gt;0,CONCATENATE("00",AH68),CONCATENATE("0",AH68)),AH68))</f>
        <v>004</v>
      </c>
      <c r="AM68" t="str">
        <f t="shared" si="23"/>
        <v>0066</v>
      </c>
      <c r="AN68" t="str">
        <f t="shared" si="24"/>
        <v>{ id_sku: '0010040066', id_articulo: '41', variacion: 'Diseño 8' },</v>
      </c>
    </row>
    <row r="69" spans="1:40" x14ac:dyDescent="0.25">
      <c r="A69">
        <f>IF(C69="","",MAX($A$2:A68)+1)</f>
        <v>67</v>
      </c>
      <c r="B69" s="3">
        <f>IF(C69="","",IF(COUNTIF($C$2:$C68,$C69)=0,MAX($B$2:$B68)+1,""))</f>
        <v>42</v>
      </c>
      <c r="C69" t="s">
        <v>299</v>
      </c>
      <c r="D69" t="s">
        <v>216</v>
      </c>
      <c r="E69" t="s">
        <v>46</v>
      </c>
      <c r="H69" t="s">
        <v>291</v>
      </c>
      <c r="I69">
        <v>1500</v>
      </c>
      <c r="J69" t="s">
        <v>300</v>
      </c>
      <c r="K69" t="s">
        <v>328</v>
      </c>
      <c r="L69" s="3" t="str">
        <f t="shared" si="25"/>
        <v>Diseño 1</v>
      </c>
      <c r="M69" s="3" t="str">
        <f>IF(C69="","",IF(AND(C69&lt;&gt;"",D69&lt;&gt;"",E69&lt;&gt;"",I69&lt;&gt;"",L69&lt;&gt;"",J69&lt;&gt;"",IFERROR(MATCH(INDEX($B:$B,MATCH($C69,$C:$C,0)),IMAGENES!$B:$B,0),-1)&gt;0),"'si'","'no'"))</f>
        <v>'si'</v>
      </c>
      <c r="O69" t="str">
        <f t="shared" si="15"/>
        <v/>
      </c>
      <c r="P69" t="str">
        <f t="shared" si="16"/>
        <v/>
      </c>
      <c r="Q69" t="str">
        <f t="shared" si="17"/>
        <v/>
      </c>
      <c r="R69" t="str">
        <f t="shared" si="18"/>
        <v/>
      </c>
      <c r="S69" t="str">
        <f t="shared" si="19"/>
        <v/>
      </c>
      <c r="T69" t="str">
        <f t="shared" si="20"/>
        <v/>
      </c>
      <c r="U69" t="str">
        <f>IF($S69="","",INDEX(CATEGORIAS!$A:$A,MATCH($S69,CATEGORIAS!$B:$B,0)))</f>
        <v/>
      </c>
      <c r="V69" t="str">
        <f>IF($T69="","",INDEX(SUBCATEGORIAS!$A:$A,MATCH($T69,SUBCATEGORIAS!$B:$B,0)))</f>
        <v/>
      </c>
      <c r="W69" t="str">
        <f t="shared" si="21"/>
        <v/>
      </c>
      <c r="X69" t="str">
        <f t="shared" si="26"/>
        <v/>
      </c>
      <c r="Z69">
        <v>67</v>
      </c>
      <c r="AA69" t="str">
        <f t="shared" ref="AA69:AA132" si="29">IF(Z68/10=INT(Z68/10),Z68/10+1,"")</f>
        <v/>
      </c>
      <c r="AB69" t="str">
        <f>IFERROR(IF(MATCH($AA63,$O:$O,0)&gt;0,CONCATENATE("id_subcategoria: '",INDEX($V:$V,MATCH($AA63,$O:$O,0)),"',"),0),"")</f>
        <v>id_subcategoria: '5',</v>
      </c>
      <c r="AG69">
        <f>IF($D69="","",INDEX(CATEGORIAS!$A:$A,MATCH($D69,CATEGORIAS!$B:$B,0)))</f>
        <v>1</v>
      </c>
      <c r="AH69">
        <f>IF($E69="","",INDEX(SUBCATEGORIAS!$A:$A,MATCH($E69,SUBCATEGORIAS!$B:$B,0)))</f>
        <v>4</v>
      </c>
      <c r="AI69">
        <f t="shared" si="22"/>
        <v>67</v>
      </c>
      <c r="AK69" s="2" t="str">
        <f t="shared" si="27"/>
        <v>001</v>
      </c>
      <c r="AL69" t="str">
        <f t="shared" si="28"/>
        <v>004</v>
      </c>
      <c r="AM69" t="str">
        <f t="shared" si="23"/>
        <v>0067</v>
      </c>
      <c r="AN69" t="str">
        <f t="shared" si="24"/>
        <v>{ id_sku: '0010040067', id_articulo: '42', variacion: 'Diseño 1' },</v>
      </c>
    </row>
    <row r="70" spans="1:40" x14ac:dyDescent="0.25">
      <c r="A70">
        <f>IF(C70="","",MAX($A$2:A69)+1)</f>
        <v>68</v>
      </c>
      <c r="B70" s="3" t="str">
        <f>IF(C70="","",IF(COUNTIF($C$2:$C69,$C70)=0,MAX($B$2:$B69)+1,""))</f>
        <v/>
      </c>
      <c r="C70" t="s">
        <v>299</v>
      </c>
      <c r="D70" t="s">
        <v>216</v>
      </c>
      <c r="E70" t="s">
        <v>46</v>
      </c>
      <c r="H70" t="s">
        <v>292</v>
      </c>
      <c r="I70">
        <v>1500</v>
      </c>
      <c r="J70" t="s">
        <v>300</v>
      </c>
      <c r="K70" t="s">
        <v>328</v>
      </c>
      <c r="L70" s="3" t="str">
        <f t="shared" si="25"/>
        <v>Diseño 2</v>
      </c>
      <c r="M70" s="3" t="str">
        <f>IF(C70="","",IF(AND(C70&lt;&gt;"",D70&lt;&gt;"",E70&lt;&gt;"",I70&lt;&gt;"",L70&lt;&gt;"",J70&lt;&gt;"",IFERROR(MATCH(INDEX($B:$B,MATCH($C70,$C:$C,0)),IMAGENES!$B:$B,0),-1)&gt;0),"'si'","'no'"))</f>
        <v>'si'</v>
      </c>
      <c r="O70" t="str">
        <f t="shared" si="15"/>
        <v/>
      </c>
      <c r="P70" t="str">
        <f t="shared" si="16"/>
        <v/>
      </c>
      <c r="Q70" t="str">
        <f t="shared" si="17"/>
        <v/>
      </c>
      <c r="R70" t="str">
        <f t="shared" si="18"/>
        <v/>
      </c>
      <c r="S70" t="str">
        <f t="shared" si="19"/>
        <v/>
      </c>
      <c r="T70" t="str">
        <f t="shared" si="20"/>
        <v/>
      </c>
      <c r="U70" t="str">
        <f>IF($S70="","",INDEX(CATEGORIAS!$A:$A,MATCH($S70,CATEGORIAS!$B:$B,0)))</f>
        <v/>
      </c>
      <c r="V70" t="str">
        <f>IF($T70="","",INDEX(SUBCATEGORIAS!$A:$A,MATCH($T70,SUBCATEGORIAS!$B:$B,0)))</f>
        <v/>
      </c>
      <c r="W70" t="str">
        <f t="shared" si="21"/>
        <v/>
      </c>
      <c r="X70" t="str">
        <f t="shared" si="26"/>
        <v/>
      </c>
      <c r="Z70">
        <v>68</v>
      </c>
      <c r="AA70" t="str">
        <f t="shared" si="29"/>
        <v/>
      </c>
      <c r="AB70" t="str">
        <f>IFERROR(IF(MATCH($AA63,$O:$O,0)&gt;0,CONCATENATE("precio: ",INDEX($W:$W,MATCH($AA63,$O:$O,0)),","),0),"")</f>
        <v>precio: 200,</v>
      </c>
      <c r="AG70">
        <f>IF($D70="","",INDEX(CATEGORIAS!$A:$A,MATCH($D70,CATEGORIAS!$B:$B,0)))</f>
        <v>1</v>
      </c>
      <c r="AH70">
        <f>IF($E70="","",INDEX(SUBCATEGORIAS!$A:$A,MATCH($E70,SUBCATEGORIAS!$B:$B,0)))</f>
        <v>4</v>
      </c>
      <c r="AI70">
        <f t="shared" si="22"/>
        <v>68</v>
      </c>
      <c r="AK70" s="2" t="str">
        <f t="shared" si="27"/>
        <v>001</v>
      </c>
      <c r="AL70" t="str">
        <f t="shared" si="28"/>
        <v>004</v>
      </c>
      <c r="AM70" t="str">
        <f t="shared" si="23"/>
        <v>0068</v>
      </c>
      <c r="AN70" t="str">
        <f t="shared" si="24"/>
        <v>{ id_sku: '0010040068', id_articulo: '42', variacion: 'Diseño 2' },</v>
      </c>
    </row>
    <row r="71" spans="1:40" x14ac:dyDescent="0.25">
      <c r="A71">
        <f>IF(C71="","",MAX($A$2:A70)+1)</f>
        <v>69</v>
      </c>
      <c r="B71" s="3">
        <f>IF(C71="","",IF(COUNTIF($C$2:$C70,$C71)=0,MAX($B$2:$B70)+1,""))</f>
        <v>43</v>
      </c>
      <c r="C71" t="s">
        <v>301</v>
      </c>
      <c r="D71" t="s">
        <v>216</v>
      </c>
      <c r="E71" t="s">
        <v>46</v>
      </c>
      <c r="H71" t="s">
        <v>291</v>
      </c>
      <c r="I71">
        <v>1500</v>
      </c>
      <c r="J71" t="s">
        <v>302</v>
      </c>
      <c r="K71" t="s">
        <v>328</v>
      </c>
      <c r="L71" s="3" t="str">
        <f t="shared" si="25"/>
        <v>Diseño 1</v>
      </c>
      <c r="M71" s="3" t="str">
        <f>IF(C71="","",IF(AND(C71&lt;&gt;"",D71&lt;&gt;"",E71&lt;&gt;"",I71&lt;&gt;"",L71&lt;&gt;"",J71&lt;&gt;"",IFERROR(MATCH(INDEX($B:$B,MATCH($C71,$C:$C,0)),IMAGENES!$B:$B,0),-1)&gt;0),"'si'","'no'"))</f>
        <v>'si'</v>
      </c>
      <c r="O71" t="str">
        <f t="shared" si="15"/>
        <v/>
      </c>
      <c r="P71" t="str">
        <f t="shared" si="16"/>
        <v/>
      </c>
      <c r="Q71" t="str">
        <f t="shared" si="17"/>
        <v/>
      </c>
      <c r="R71" t="str">
        <f t="shared" si="18"/>
        <v/>
      </c>
      <c r="S71" t="str">
        <f t="shared" si="19"/>
        <v/>
      </c>
      <c r="T71" t="str">
        <f t="shared" si="20"/>
        <v/>
      </c>
      <c r="U71" t="str">
        <f>IF($S71="","",INDEX(CATEGORIAS!$A:$A,MATCH($S71,CATEGORIAS!$B:$B,0)))</f>
        <v/>
      </c>
      <c r="V71" t="str">
        <f>IF($T71="","",INDEX(SUBCATEGORIAS!$A:$A,MATCH($T71,SUBCATEGORIAS!$B:$B,0)))</f>
        <v/>
      </c>
      <c r="W71" t="str">
        <f t="shared" si="21"/>
        <v/>
      </c>
      <c r="X71" t="str">
        <f t="shared" si="26"/>
        <v/>
      </c>
      <c r="Z71">
        <v>69</v>
      </c>
      <c r="AA71" t="str">
        <f t="shared" si="29"/>
        <v/>
      </c>
      <c r="AB71" t="str">
        <f>IFERROR(IF(MATCH($AA63,$O:$O,0)&gt;0,CONCATENATE("disponible: ",INDEX($X:$X,MATCH($AA63,$O:$O,0)),","),0),"")</f>
        <v>disponible: 'no',</v>
      </c>
      <c r="AG71">
        <f>IF($D71="","",INDEX(CATEGORIAS!$A:$A,MATCH($D71,CATEGORIAS!$B:$B,0)))</f>
        <v>1</v>
      </c>
      <c r="AH71">
        <f>IF($E71="","",INDEX(SUBCATEGORIAS!$A:$A,MATCH($E71,SUBCATEGORIAS!$B:$B,0)))</f>
        <v>4</v>
      </c>
      <c r="AI71">
        <f t="shared" si="22"/>
        <v>69</v>
      </c>
      <c r="AK71" s="2" t="str">
        <f t="shared" si="27"/>
        <v>001</v>
      </c>
      <c r="AL71" t="str">
        <f t="shared" si="28"/>
        <v>004</v>
      </c>
      <c r="AM71" t="str">
        <f t="shared" si="23"/>
        <v>0069</v>
      </c>
      <c r="AN71" t="str">
        <f t="shared" si="24"/>
        <v>{ id_sku: '0010040069', id_articulo: '43', variacion: 'Diseño 1' },</v>
      </c>
    </row>
    <row r="72" spans="1:40" x14ac:dyDescent="0.25">
      <c r="A72">
        <f>IF(C72="","",MAX($A$2:A71)+1)</f>
        <v>70</v>
      </c>
      <c r="B72" s="3" t="str">
        <f>IF(C72="","",IF(COUNTIF($C$2:$C71,$C72)=0,MAX($B$2:$B71)+1,""))</f>
        <v/>
      </c>
      <c r="C72" t="s">
        <v>301</v>
      </c>
      <c r="D72" t="s">
        <v>216</v>
      </c>
      <c r="E72" t="s">
        <v>46</v>
      </c>
      <c r="H72" t="s">
        <v>292</v>
      </c>
      <c r="I72">
        <v>1500</v>
      </c>
      <c r="J72" t="s">
        <v>302</v>
      </c>
      <c r="K72" t="s">
        <v>328</v>
      </c>
      <c r="L72" s="3" t="str">
        <f t="shared" si="25"/>
        <v>Diseño 2</v>
      </c>
      <c r="M72" s="3" t="str">
        <f>IF(C72="","",IF(AND(C72&lt;&gt;"",D72&lt;&gt;"",E72&lt;&gt;"",I72&lt;&gt;"",L72&lt;&gt;"",J72&lt;&gt;"",IFERROR(MATCH(INDEX($B:$B,MATCH($C72,$C:$C,0)),IMAGENES!$B:$B,0),-1)&gt;0),"'si'","'no'"))</f>
        <v>'si'</v>
      </c>
      <c r="O72" t="str">
        <f t="shared" si="15"/>
        <v/>
      </c>
      <c r="P72" t="str">
        <f t="shared" si="16"/>
        <v/>
      </c>
      <c r="Q72" t="str">
        <f t="shared" si="17"/>
        <v/>
      </c>
      <c r="R72" t="str">
        <f t="shared" si="18"/>
        <v/>
      </c>
      <c r="S72" t="str">
        <f t="shared" si="19"/>
        <v/>
      </c>
      <c r="T72" t="str">
        <f t="shared" si="20"/>
        <v/>
      </c>
      <c r="U72" t="str">
        <f>IF($S72="","",INDEX(CATEGORIAS!$A:$A,MATCH($S72,CATEGORIAS!$B:$B,0)))</f>
        <v/>
      </c>
      <c r="V72" t="str">
        <f>IF($T72="","",INDEX(SUBCATEGORIAS!$A:$A,MATCH($T72,SUBCATEGORIAS!$B:$B,0)))</f>
        <v/>
      </c>
      <c r="W72" t="str">
        <f t="shared" si="21"/>
        <v/>
      </c>
      <c r="X72" t="str">
        <f t="shared" si="26"/>
        <v/>
      </c>
      <c r="Z72">
        <v>70</v>
      </c>
      <c r="AA72" t="str">
        <f t="shared" si="29"/>
        <v/>
      </c>
      <c r="AB72" t="str">
        <f>IFERROR(IF(MATCH($AA63,$O:$O,0)&gt;0,"},",0),"")</f>
        <v>},</v>
      </c>
      <c r="AG72">
        <f>IF($D72="","",INDEX(CATEGORIAS!$A:$A,MATCH($D72,CATEGORIAS!$B:$B,0)))</f>
        <v>1</v>
      </c>
      <c r="AH72">
        <f>IF($E72="","",INDEX(SUBCATEGORIAS!$A:$A,MATCH($E72,SUBCATEGORIAS!$B:$B,0)))</f>
        <v>4</v>
      </c>
      <c r="AI72">
        <f t="shared" si="22"/>
        <v>70</v>
      </c>
      <c r="AK72" s="2" t="str">
        <f t="shared" si="27"/>
        <v>001</v>
      </c>
      <c r="AL72" t="str">
        <f t="shared" si="28"/>
        <v>004</v>
      </c>
      <c r="AM72" t="str">
        <f t="shared" si="23"/>
        <v>0070</v>
      </c>
      <c r="AN72" t="str">
        <f t="shared" si="24"/>
        <v>{ id_sku: '0010040070', id_articulo: '43', variacion: 'Diseño 2' },</v>
      </c>
    </row>
    <row r="73" spans="1:40" x14ac:dyDescent="0.25">
      <c r="A73">
        <f>IF(C73="","",MAX($A$2:A72)+1)</f>
        <v>71</v>
      </c>
      <c r="B73" s="3" t="str">
        <f>IF(C73="","",IF(COUNTIF($C$2:$C72,$C73)=0,MAX($B$2:$B72)+1,""))</f>
        <v/>
      </c>
      <c r="C73" t="s">
        <v>301</v>
      </c>
      <c r="D73" t="s">
        <v>216</v>
      </c>
      <c r="E73" t="s">
        <v>46</v>
      </c>
      <c r="H73" t="s">
        <v>293</v>
      </c>
      <c r="I73">
        <v>1500</v>
      </c>
      <c r="J73" t="s">
        <v>302</v>
      </c>
      <c r="K73" t="s">
        <v>328</v>
      </c>
      <c r="L73" s="3" t="str">
        <f t="shared" si="25"/>
        <v>Diseño 3</v>
      </c>
      <c r="M73" s="3" t="str">
        <f>IF(C73="","",IF(AND(C73&lt;&gt;"",D73&lt;&gt;"",E73&lt;&gt;"",I73&lt;&gt;"",L73&lt;&gt;"",J73&lt;&gt;"",IFERROR(MATCH(INDEX($B:$B,MATCH($C73,$C:$C,0)),IMAGENES!$B:$B,0),-1)&gt;0),"'si'","'no'"))</f>
        <v>'si'</v>
      </c>
      <c r="O73" t="str">
        <f t="shared" si="15"/>
        <v/>
      </c>
      <c r="P73" t="str">
        <f t="shared" si="16"/>
        <v/>
      </c>
      <c r="Q73" t="str">
        <f t="shared" si="17"/>
        <v/>
      </c>
      <c r="R73" t="str">
        <f t="shared" si="18"/>
        <v/>
      </c>
      <c r="S73" t="str">
        <f t="shared" si="19"/>
        <v/>
      </c>
      <c r="T73" t="str">
        <f t="shared" si="20"/>
        <v/>
      </c>
      <c r="U73" t="str">
        <f>IF($S73="","",INDEX(CATEGORIAS!$A:$A,MATCH($S73,CATEGORIAS!$B:$B,0)))</f>
        <v/>
      </c>
      <c r="V73" t="str">
        <f>IF($T73="","",INDEX(SUBCATEGORIAS!$A:$A,MATCH($T73,SUBCATEGORIAS!$B:$B,0)))</f>
        <v/>
      </c>
      <c r="W73" t="str">
        <f t="shared" si="21"/>
        <v/>
      </c>
      <c r="X73" t="str">
        <f t="shared" si="26"/>
        <v/>
      </c>
      <c r="Z73">
        <v>71</v>
      </c>
      <c r="AA73">
        <f t="shared" si="29"/>
        <v>8</v>
      </c>
      <c r="AB73" t="str">
        <f>IFERROR(IF(MATCH($AA73,$O:$O,0)&gt;0,"{",0),"")</f>
        <v>{</v>
      </c>
      <c r="AG73">
        <f>IF($D73="","",INDEX(CATEGORIAS!$A:$A,MATCH($D73,CATEGORIAS!$B:$B,0)))</f>
        <v>1</v>
      </c>
      <c r="AH73">
        <f>IF($E73="","",INDEX(SUBCATEGORIAS!$A:$A,MATCH($E73,SUBCATEGORIAS!$B:$B,0)))</f>
        <v>4</v>
      </c>
      <c r="AI73">
        <f t="shared" si="22"/>
        <v>71</v>
      </c>
      <c r="AK73" s="2" t="str">
        <f t="shared" si="27"/>
        <v>001</v>
      </c>
      <c r="AL73" t="str">
        <f t="shared" si="28"/>
        <v>004</v>
      </c>
      <c r="AM73" t="str">
        <f t="shared" si="23"/>
        <v>0071</v>
      </c>
      <c r="AN73" t="str">
        <f t="shared" si="24"/>
        <v>{ id_sku: '0010040071', id_articulo: '43', variacion: 'Diseño 3' },</v>
      </c>
    </row>
    <row r="74" spans="1:40" x14ac:dyDescent="0.25">
      <c r="A74">
        <f>IF(C74="","",MAX($A$2:A73)+1)</f>
        <v>72</v>
      </c>
      <c r="B74" s="3" t="str">
        <f>IF(C74="","",IF(COUNTIF($C$2:$C73,$C74)=0,MAX($B$2:$B73)+1,""))</f>
        <v/>
      </c>
      <c r="C74" t="s">
        <v>301</v>
      </c>
      <c r="D74" t="s">
        <v>216</v>
      </c>
      <c r="E74" t="s">
        <v>46</v>
      </c>
      <c r="H74" t="s">
        <v>294</v>
      </c>
      <c r="I74">
        <v>1500</v>
      </c>
      <c r="J74" t="s">
        <v>302</v>
      </c>
      <c r="K74" t="s">
        <v>328</v>
      </c>
      <c r="L74" s="3" t="str">
        <f t="shared" si="25"/>
        <v>Diseño 4</v>
      </c>
      <c r="M74" s="3" t="str">
        <f>IF(C74="","",IF(AND(C74&lt;&gt;"",D74&lt;&gt;"",E74&lt;&gt;"",I74&lt;&gt;"",L74&lt;&gt;"",J74&lt;&gt;"",IFERROR(MATCH(INDEX($B:$B,MATCH($C74,$C:$C,0)),IMAGENES!$B:$B,0),-1)&gt;0),"'si'","'no'"))</f>
        <v>'si'</v>
      </c>
      <c r="O74" t="str">
        <f t="shared" si="15"/>
        <v/>
      </c>
      <c r="P74" t="str">
        <f t="shared" si="16"/>
        <v/>
      </c>
      <c r="Q74" t="str">
        <f t="shared" si="17"/>
        <v/>
      </c>
      <c r="R74" t="str">
        <f t="shared" si="18"/>
        <v/>
      </c>
      <c r="S74" t="str">
        <f t="shared" si="19"/>
        <v/>
      </c>
      <c r="T74" t="str">
        <f t="shared" si="20"/>
        <v/>
      </c>
      <c r="U74" t="str">
        <f>IF($S74="","",INDEX(CATEGORIAS!$A:$A,MATCH($S74,CATEGORIAS!$B:$B,0)))</f>
        <v/>
      </c>
      <c r="V74" t="str">
        <f>IF($T74="","",INDEX(SUBCATEGORIAS!$A:$A,MATCH($T74,SUBCATEGORIAS!$B:$B,0)))</f>
        <v/>
      </c>
      <c r="W74" t="str">
        <f t="shared" si="21"/>
        <v/>
      </c>
      <c r="X74" t="str">
        <f t="shared" si="26"/>
        <v/>
      </c>
      <c r="Z74">
        <v>72</v>
      </c>
      <c r="AA74" t="str">
        <f t="shared" si="29"/>
        <v/>
      </c>
      <c r="AB74" t="str">
        <f>IFERROR(IF(MATCH($AA73,$O:$O,0)&gt;0,CONCATENATE("id_articulo: ",$AA73,","),0),"")</f>
        <v>id_articulo: 8,</v>
      </c>
      <c r="AG74">
        <f>IF($D74="","",INDEX(CATEGORIAS!$A:$A,MATCH($D74,CATEGORIAS!$B:$B,0)))</f>
        <v>1</v>
      </c>
      <c r="AH74">
        <f>IF($E74="","",INDEX(SUBCATEGORIAS!$A:$A,MATCH($E74,SUBCATEGORIAS!$B:$B,0)))</f>
        <v>4</v>
      </c>
      <c r="AI74">
        <f t="shared" si="22"/>
        <v>72</v>
      </c>
      <c r="AK74" s="2" t="str">
        <f t="shared" si="27"/>
        <v>001</v>
      </c>
      <c r="AL74" t="str">
        <f t="shared" si="28"/>
        <v>004</v>
      </c>
      <c r="AM74" t="str">
        <f t="shared" si="23"/>
        <v>0072</v>
      </c>
      <c r="AN74" t="str">
        <f t="shared" si="24"/>
        <v>{ id_sku: '0010040072', id_articulo: '43', variacion: 'Diseño 4' },</v>
      </c>
    </row>
    <row r="75" spans="1:40" x14ac:dyDescent="0.25">
      <c r="A75">
        <f>IF(C75="","",MAX($A$2:A74)+1)</f>
        <v>73</v>
      </c>
      <c r="B75" s="3">
        <f>IF(C75="","",IF(COUNTIF($C$2:$C74,$C75)=0,MAX($B$2:$B74)+1,""))</f>
        <v>44</v>
      </c>
      <c r="C75" t="s">
        <v>303</v>
      </c>
      <c r="D75" t="s">
        <v>216</v>
      </c>
      <c r="E75" t="s">
        <v>46</v>
      </c>
      <c r="H75" t="s">
        <v>291</v>
      </c>
      <c r="I75">
        <v>1300</v>
      </c>
      <c r="J75" t="s">
        <v>304</v>
      </c>
      <c r="K75" t="s">
        <v>328</v>
      </c>
      <c r="L75" s="3" t="str">
        <f t="shared" si="25"/>
        <v>Diseño 1</v>
      </c>
      <c r="M75" s="3" t="str">
        <f>IF(C75="","",IF(AND(C75&lt;&gt;"",D75&lt;&gt;"",E75&lt;&gt;"",I75&lt;&gt;"",L75&lt;&gt;"",J75&lt;&gt;"",IFERROR(MATCH(INDEX($B:$B,MATCH($C75,$C:$C,0)),IMAGENES!$B:$B,0),-1)&gt;0),"'si'","'no'"))</f>
        <v>'si'</v>
      </c>
      <c r="O75" t="str">
        <f t="shared" si="15"/>
        <v/>
      </c>
      <c r="P75" t="str">
        <f t="shared" si="16"/>
        <v/>
      </c>
      <c r="Q75" t="str">
        <f t="shared" si="17"/>
        <v/>
      </c>
      <c r="R75" t="str">
        <f t="shared" si="18"/>
        <v/>
      </c>
      <c r="S75" t="str">
        <f t="shared" si="19"/>
        <v/>
      </c>
      <c r="T75" t="str">
        <f t="shared" si="20"/>
        <v/>
      </c>
      <c r="U75" t="str">
        <f>IF($S75="","",INDEX(CATEGORIAS!$A:$A,MATCH($S75,CATEGORIAS!$B:$B,0)))</f>
        <v/>
      </c>
      <c r="V75" t="str">
        <f>IF($T75="","",INDEX(SUBCATEGORIAS!$A:$A,MATCH($T75,SUBCATEGORIAS!$B:$B,0)))</f>
        <v/>
      </c>
      <c r="W75" t="str">
        <f t="shared" si="21"/>
        <v/>
      </c>
      <c r="X75" t="str">
        <f t="shared" si="26"/>
        <v/>
      </c>
      <c r="Z75">
        <v>73</v>
      </c>
      <c r="AA75" t="str">
        <f t="shared" si="29"/>
        <v/>
      </c>
      <c r="AB75" t="str">
        <f>IFERROR(IF(MATCH($AA73,$O:$O,0)&gt;0,CONCATENATE("nombre: '",INDEX($P:$P,MATCH($AA73,$O:$O,0)),"',"),0),"")</f>
        <v>nombre: 'Set Libro Habilidades - Laberinto (4 niveles)',</v>
      </c>
      <c r="AG75">
        <f>IF($D75="","",INDEX(CATEGORIAS!$A:$A,MATCH($D75,CATEGORIAS!$B:$B,0)))</f>
        <v>1</v>
      </c>
      <c r="AH75">
        <f>IF($E75="","",INDEX(SUBCATEGORIAS!$A:$A,MATCH($E75,SUBCATEGORIAS!$B:$B,0)))</f>
        <v>4</v>
      </c>
      <c r="AI75">
        <f t="shared" si="22"/>
        <v>73</v>
      </c>
      <c r="AK75" s="2" t="str">
        <f t="shared" si="27"/>
        <v>001</v>
      </c>
      <c r="AL75" t="str">
        <f t="shared" si="28"/>
        <v>004</v>
      </c>
      <c r="AM75" t="str">
        <f t="shared" si="23"/>
        <v>0073</v>
      </c>
      <c r="AN75" t="str">
        <f t="shared" si="24"/>
        <v>{ id_sku: '0010040073', id_articulo: '44', variacion: 'Diseño 1' },</v>
      </c>
    </row>
    <row r="76" spans="1:40" x14ac:dyDescent="0.25">
      <c r="A76">
        <f>IF(C76="","",MAX($A$2:A75)+1)</f>
        <v>74</v>
      </c>
      <c r="B76" s="3" t="str">
        <f>IF(C76="","",IF(COUNTIF($C$2:$C75,$C76)=0,MAX($B$2:$B75)+1,""))</f>
        <v/>
      </c>
      <c r="C76" t="s">
        <v>303</v>
      </c>
      <c r="D76" t="s">
        <v>216</v>
      </c>
      <c r="E76" t="s">
        <v>46</v>
      </c>
      <c r="H76" t="s">
        <v>292</v>
      </c>
      <c r="I76">
        <v>1300</v>
      </c>
      <c r="J76" t="s">
        <v>304</v>
      </c>
      <c r="K76" t="s">
        <v>328</v>
      </c>
      <c r="L76" s="3" t="str">
        <f t="shared" si="25"/>
        <v>Diseño 2</v>
      </c>
      <c r="M76" s="3" t="str">
        <f>IF(C76="","",IF(AND(C76&lt;&gt;"",D76&lt;&gt;"",E76&lt;&gt;"",I76&lt;&gt;"",L76&lt;&gt;"",J76&lt;&gt;"",IFERROR(MATCH(INDEX($B:$B,MATCH($C76,$C:$C,0)),IMAGENES!$B:$B,0),-1)&gt;0),"'si'","'no'"))</f>
        <v>'si'</v>
      </c>
      <c r="O76" t="str">
        <f t="shared" si="15"/>
        <v/>
      </c>
      <c r="P76" t="str">
        <f t="shared" si="16"/>
        <v/>
      </c>
      <c r="Q76" t="str">
        <f t="shared" si="17"/>
        <v/>
      </c>
      <c r="R76" t="str">
        <f t="shared" si="18"/>
        <v/>
      </c>
      <c r="S76" t="str">
        <f t="shared" si="19"/>
        <v/>
      </c>
      <c r="T76" t="str">
        <f t="shared" si="20"/>
        <v/>
      </c>
      <c r="U76" t="str">
        <f>IF($S76="","",INDEX(CATEGORIAS!$A:$A,MATCH($S76,CATEGORIAS!$B:$B,0)))</f>
        <v/>
      </c>
      <c r="V76" t="str">
        <f>IF($T76="","",INDEX(SUBCATEGORIAS!$A:$A,MATCH($T76,SUBCATEGORIAS!$B:$B,0)))</f>
        <v/>
      </c>
      <c r="W76" t="str">
        <f t="shared" si="21"/>
        <v/>
      </c>
      <c r="X76" t="str">
        <f t="shared" si="26"/>
        <v/>
      </c>
      <c r="Z76">
        <v>74</v>
      </c>
      <c r="AA76" t="str">
        <f t="shared" si="29"/>
        <v/>
      </c>
      <c r="AB76" t="str">
        <f>IFERROR(IF(MATCH($AA73,$O:$O,0)&gt;0,CONCATENATE("descripcion: '",INDEX($Q:$Q,MATCH($AA73,$O:$O,0)),"',"),0),"")</f>
        <v>descripcion: 'Libro Educativo Para desarrollar Habilidades. Dimensiones: 29.4x21x0.2 cm.',</v>
      </c>
      <c r="AG76">
        <f>IF($D76="","",INDEX(CATEGORIAS!$A:$A,MATCH($D76,CATEGORIAS!$B:$B,0)))</f>
        <v>1</v>
      </c>
      <c r="AH76">
        <f>IF($E76="","",INDEX(SUBCATEGORIAS!$A:$A,MATCH($E76,SUBCATEGORIAS!$B:$B,0)))</f>
        <v>4</v>
      </c>
      <c r="AI76">
        <f t="shared" si="22"/>
        <v>74</v>
      </c>
      <c r="AK76" s="2" t="str">
        <f t="shared" si="27"/>
        <v>001</v>
      </c>
      <c r="AL76" t="str">
        <f t="shared" si="28"/>
        <v>004</v>
      </c>
      <c r="AM76" t="str">
        <f t="shared" si="23"/>
        <v>0074</v>
      </c>
      <c r="AN76" t="str">
        <f t="shared" si="24"/>
        <v>{ id_sku: '0010040074', id_articulo: '44', variacion: 'Diseño 2' },</v>
      </c>
    </row>
    <row r="77" spans="1:40" x14ac:dyDescent="0.25">
      <c r="A77">
        <f>IF(C77="","",MAX($A$2:A76)+1)</f>
        <v>75</v>
      </c>
      <c r="B77" s="3" t="str">
        <f>IF(C77="","",IF(COUNTIF($C$2:$C76,$C77)=0,MAX($B$2:$B76)+1,""))</f>
        <v/>
      </c>
      <c r="C77" t="s">
        <v>303</v>
      </c>
      <c r="D77" t="s">
        <v>216</v>
      </c>
      <c r="E77" t="s">
        <v>46</v>
      </c>
      <c r="H77" t="s">
        <v>293</v>
      </c>
      <c r="I77">
        <v>1300</v>
      </c>
      <c r="J77" t="s">
        <v>304</v>
      </c>
      <c r="K77" t="s">
        <v>328</v>
      </c>
      <c r="L77" s="3" t="str">
        <f t="shared" si="25"/>
        <v>Diseño 3</v>
      </c>
      <c r="M77" s="3" t="str">
        <f>IF(C77="","",IF(AND(C77&lt;&gt;"",D77&lt;&gt;"",E77&lt;&gt;"",I77&lt;&gt;"",L77&lt;&gt;"",J77&lt;&gt;"",IFERROR(MATCH(INDEX($B:$B,MATCH($C77,$C:$C,0)),IMAGENES!$B:$B,0),-1)&gt;0),"'si'","'no'"))</f>
        <v>'si'</v>
      </c>
      <c r="O77" t="str">
        <f t="shared" si="15"/>
        <v/>
      </c>
      <c r="P77" t="str">
        <f t="shared" si="16"/>
        <v/>
      </c>
      <c r="Q77" t="str">
        <f t="shared" si="17"/>
        <v/>
      </c>
      <c r="R77" t="str">
        <f t="shared" si="18"/>
        <v/>
      </c>
      <c r="S77" t="str">
        <f t="shared" si="19"/>
        <v/>
      </c>
      <c r="T77" t="str">
        <f t="shared" si="20"/>
        <v/>
      </c>
      <c r="U77" t="str">
        <f>IF($S77="","",INDEX(CATEGORIAS!$A:$A,MATCH($S77,CATEGORIAS!$B:$B,0)))</f>
        <v/>
      </c>
      <c r="V77" t="str">
        <f>IF($T77="","",INDEX(SUBCATEGORIAS!$A:$A,MATCH($T77,SUBCATEGORIAS!$B:$B,0)))</f>
        <v/>
      </c>
      <c r="W77" t="str">
        <f t="shared" si="21"/>
        <v/>
      </c>
      <c r="X77" t="str">
        <f t="shared" si="26"/>
        <v/>
      </c>
      <c r="Z77">
        <v>75</v>
      </c>
      <c r="AA77" t="str">
        <f t="shared" si="29"/>
        <v/>
      </c>
      <c r="AB77" t="str">
        <f>IFERROR(IF(MATCH($AA73,$O:$O,0)&gt;0,CONCATENATE("descripcion_larga: '",INDEX($R:$R,MATCH($AA73,$O:$O,0)),"',"),0),"")</f>
        <v>descripcion_larga: 'Recomendable para niños de 3 a 6 años',</v>
      </c>
      <c r="AG77">
        <f>IF($D77="","",INDEX(CATEGORIAS!$A:$A,MATCH($D77,CATEGORIAS!$B:$B,0)))</f>
        <v>1</v>
      </c>
      <c r="AH77">
        <f>IF($E77="","",INDEX(SUBCATEGORIAS!$A:$A,MATCH($E77,SUBCATEGORIAS!$B:$B,0)))</f>
        <v>4</v>
      </c>
      <c r="AI77">
        <f t="shared" si="22"/>
        <v>75</v>
      </c>
      <c r="AK77" s="2" t="str">
        <f t="shared" si="27"/>
        <v>001</v>
      </c>
      <c r="AL77" t="str">
        <f t="shared" si="28"/>
        <v>004</v>
      </c>
      <c r="AM77" t="str">
        <f t="shared" si="23"/>
        <v>0075</v>
      </c>
      <c r="AN77" t="str">
        <f t="shared" si="24"/>
        <v>{ id_sku: '0010040075', id_articulo: '44', variacion: 'Diseño 3' },</v>
      </c>
    </row>
    <row r="78" spans="1:40" x14ac:dyDescent="0.25">
      <c r="A78">
        <f>IF(C78="","",MAX($A$2:A77)+1)</f>
        <v>76</v>
      </c>
      <c r="B78" s="3" t="str">
        <f>IF(C78="","",IF(COUNTIF($C$2:$C77,$C78)=0,MAX($B$2:$B77)+1,""))</f>
        <v/>
      </c>
      <c r="C78" t="s">
        <v>303</v>
      </c>
      <c r="D78" t="s">
        <v>216</v>
      </c>
      <c r="E78" t="s">
        <v>46</v>
      </c>
      <c r="H78" t="s">
        <v>294</v>
      </c>
      <c r="I78">
        <v>1300</v>
      </c>
      <c r="J78" t="s">
        <v>304</v>
      </c>
      <c r="K78" t="s">
        <v>328</v>
      </c>
      <c r="L78" s="3" t="str">
        <f t="shared" si="25"/>
        <v>Diseño 4</v>
      </c>
      <c r="M78" s="3" t="str">
        <f>IF(C78="","",IF(AND(C78&lt;&gt;"",D78&lt;&gt;"",E78&lt;&gt;"",I78&lt;&gt;"",L78&lt;&gt;"",J78&lt;&gt;"",IFERROR(MATCH(INDEX($B:$B,MATCH($C78,$C:$C,0)),IMAGENES!$B:$B,0),-1)&gt;0),"'si'","'no'"))</f>
        <v>'si'</v>
      </c>
      <c r="O78" t="str">
        <f t="shared" si="15"/>
        <v/>
      </c>
      <c r="P78" t="str">
        <f t="shared" si="16"/>
        <v/>
      </c>
      <c r="Q78" t="str">
        <f t="shared" si="17"/>
        <v/>
      </c>
      <c r="R78" t="str">
        <f t="shared" si="18"/>
        <v/>
      </c>
      <c r="S78" t="str">
        <f t="shared" si="19"/>
        <v/>
      </c>
      <c r="T78" t="str">
        <f t="shared" si="20"/>
        <v/>
      </c>
      <c r="U78" t="str">
        <f>IF($S78="","",INDEX(CATEGORIAS!$A:$A,MATCH($S78,CATEGORIAS!$B:$B,0)))</f>
        <v/>
      </c>
      <c r="V78" t="str">
        <f>IF($T78="","",INDEX(SUBCATEGORIAS!$A:$A,MATCH($T78,SUBCATEGORIAS!$B:$B,0)))</f>
        <v/>
      </c>
      <c r="W78" t="str">
        <f t="shared" si="21"/>
        <v/>
      </c>
      <c r="X78" t="str">
        <f t="shared" si="26"/>
        <v/>
      </c>
      <c r="Z78">
        <v>76</v>
      </c>
      <c r="AA78" t="str">
        <f t="shared" si="29"/>
        <v/>
      </c>
      <c r="AB78" t="str">
        <f>IFERROR(IF(MATCH($AA73,$O:$O,0)&gt;0,CONCATENATE("id_categoria: '",INDEX($U:$U,MATCH($AA73,$O:$O,0)),"',"),0),"")</f>
        <v>id_categoria: '4',</v>
      </c>
      <c r="AG78">
        <f>IF($D78="","",INDEX(CATEGORIAS!$A:$A,MATCH($D78,CATEGORIAS!$B:$B,0)))</f>
        <v>1</v>
      </c>
      <c r="AH78">
        <f>IF($E78="","",INDEX(SUBCATEGORIAS!$A:$A,MATCH($E78,SUBCATEGORIAS!$B:$B,0)))</f>
        <v>4</v>
      </c>
      <c r="AI78">
        <f t="shared" si="22"/>
        <v>76</v>
      </c>
      <c r="AK78" s="2" t="str">
        <f t="shared" si="27"/>
        <v>001</v>
      </c>
      <c r="AL78" t="str">
        <f t="shared" si="28"/>
        <v>004</v>
      </c>
      <c r="AM78" t="str">
        <f t="shared" si="23"/>
        <v>0076</v>
      </c>
      <c r="AN78" t="str">
        <f t="shared" si="24"/>
        <v>{ id_sku: '0010040076', id_articulo: '44', variacion: 'Diseño 4' },</v>
      </c>
    </row>
    <row r="79" spans="1:40" x14ac:dyDescent="0.25">
      <c r="A79">
        <f>IF(C79="","",MAX($A$2:A78)+1)</f>
        <v>77</v>
      </c>
      <c r="B79" s="3">
        <f>IF(C79="","",IF(COUNTIF($C$2:$C78,$C79)=0,MAX($B$2:$B78)+1,""))</f>
        <v>45</v>
      </c>
      <c r="C79" t="s">
        <v>305</v>
      </c>
      <c r="D79" t="s">
        <v>216</v>
      </c>
      <c r="E79" t="s">
        <v>46</v>
      </c>
      <c r="H79" t="s">
        <v>291</v>
      </c>
      <c r="I79">
        <v>1000</v>
      </c>
      <c r="J79" t="s">
        <v>304</v>
      </c>
      <c r="K79" t="s">
        <v>328</v>
      </c>
      <c r="L79" s="3" t="str">
        <f t="shared" si="25"/>
        <v>Diseño 1</v>
      </c>
      <c r="M79" s="3" t="str">
        <f>IF(C79="","",IF(AND(C79&lt;&gt;"",D79&lt;&gt;"",E79&lt;&gt;"",I79&lt;&gt;"",L79&lt;&gt;"",J79&lt;&gt;"",IFERROR(MATCH(INDEX($B:$B,MATCH($C79,$C:$C,0)),IMAGENES!$B:$B,0),-1)&gt;0),"'si'","'no'"))</f>
        <v>'si'</v>
      </c>
      <c r="O79" t="str">
        <f t="shared" si="15"/>
        <v/>
      </c>
      <c r="P79" t="str">
        <f t="shared" si="16"/>
        <v/>
      </c>
      <c r="Q79" t="str">
        <f t="shared" si="17"/>
        <v/>
      </c>
      <c r="R79" t="str">
        <f t="shared" si="18"/>
        <v/>
      </c>
      <c r="S79" t="str">
        <f t="shared" si="19"/>
        <v/>
      </c>
      <c r="T79" t="str">
        <f t="shared" si="20"/>
        <v/>
      </c>
      <c r="U79" t="str">
        <f>IF($S79="","",INDEX(CATEGORIAS!$A:$A,MATCH($S79,CATEGORIAS!$B:$B,0)))</f>
        <v/>
      </c>
      <c r="V79" t="str">
        <f>IF($T79="","",INDEX(SUBCATEGORIAS!$A:$A,MATCH($T79,SUBCATEGORIAS!$B:$B,0)))</f>
        <v/>
      </c>
      <c r="W79" t="str">
        <f t="shared" si="21"/>
        <v/>
      </c>
      <c r="X79" t="str">
        <f t="shared" si="26"/>
        <v/>
      </c>
      <c r="Z79">
        <v>77</v>
      </c>
      <c r="AA79" t="str">
        <f t="shared" si="29"/>
        <v/>
      </c>
      <c r="AB79" t="str">
        <f>IFERROR(IF(MATCH($AA73,$O:$O,0)&gt;0,CONCATENATE("id_subcategoria: '",INDEX($V:$V,MATCH($AA73,$O:$O,0)),"',"),0),"")</f>
        <v>id_subcategoria: '6',</v>
      </c>
      <c r="AG79">
        <f>IF($D79="","",INDEX(CATEGORIAS!$A:$A,MATCH($D79,CATEGORIAS!$B:$B,0)))</f>
        <v>1</v>
      </c>
      <c r="AH79">
        <f>IF($E79="","",INDEX(SUBCATEGORIAS!$A:$A,MATCH($E79,SUBCATEGORIAS!$B:$B,0)))</f>
        <v>4</v>
      </c>
      <c r="AI79">
        <f t="shared" si="22"/>
        <v>77</v>
      </c>
      <c r="AK79" s="2" t="str">
        <f t="shared" si="27"/>
        <v>001</v>
      </c>
      <c r="AL79" t="str">
        <f t="shared" si="28"/>
        <v>004</v>
      </c>
      <c r="AM79" t="str">
        <f t="shared" si="23"/>
        <v>0077</v>
      </c>
      <c r="AN79" t="str">
        <f t="shared" si="24"/>
        <v>{ id_sku: '0010040077', id_articulo: '45', variacion: 'Diseño 1' },</v>
      </c>
    </row>
    <row r="80" spans="1:40" x14ac:dyDescent="0.25">
      <c r="A80">
        <f>IF(C80="","",MAX($A$2:A79)+1)</f>
        <v>78</v>
      </c>
      <c r="B80" s="3" t="str">
        <f>IF(C80="","",IF(COUNTIF($C$2:$C79,$C80)=0,MAX($B$2:$B79)+1,""))</f>
        <v/>
      </c>
      <c r="C80" t="s">
        <v>305</v>
      </c>
      <c r="D80" t="s">
        <v>216</v>
      </c>
      <c r="E80" t="s">
        <v>46</v>
      </c>
      <c r="H80" t="s">
        <v>292</v>
      </c>
      <c r="I80">
        <v>1000</v>
      </c>
      <c r="J80" t="s">
        <v>304</v>
      </c>
      <c r="K80" t="s">
        <v>328</v>
      </c>
      <c r="L80" s="3" t="str">
        <f t="shared" si="25"/>
        <v>Diseño 2</v>
      </c>
      <c r="M80" s="3" t="str">
        <f>IF(C80="","",IF(AND(C80&lt;&gt;"",D80&lt;&gt;"",E80&lt;&gt;"",I80&lt;&gt;"",L80&lt;&gt;"",J80&lt;&gt;"",IFERROR(MATCH(INDEX($B:$B,MATCH($C80,$C:$C,0)),IMAGENES!$B:$B,0),-1)&gt;0),"'si'","'no'"))</f>
        <v>'si'</v>
      </c>
      <c r="O80" t="str">
        <f t="shared" si="15"/>
        <v/>
      </c>
      <c r="P80" t="str">
        <f t="shared" si="16"/>
        <v/>
      </c>
      <c r="Q80" t="str">
        <f t="shared" si="17"/>
        <v/>
      </c>
      <c r="R80" t="str">
        <f t="shared" si="18"/>
        <v/>
      </c>
      <c r="S80" t="str">
        <f t="shared" si="19"/>
        <v/>
      </c>
      <c r="T80" t="str">
        <f t="shared" si="20"/>
        <v/>
      </c>
      <c r="U80" t="str">
        <f>IF($S80="","",INDEX(CATEGORIAS!$A:$A,MATCH($S80,CATEGORIAS!$B:$B,0)))</f>
        <v/>
      </c>
      <c r="V80" t="str">
        <f>IF($T80="","",INDEX(SUBCATEGORIAS!$A:$A,MATCH($T80,SUBCATEGORIAS!$B:$B,0)))</f>
        <v/>
      </c>
      <c r="W80" t="str">
        <f t="shared" si="21"/>
        <v/>
      </c>
      <c r="X80" t="str">
        <f t="shared" si="26"/>
        <v/>
      </c>
      <c r="Z80">
        <v>78</v>
      </c>
      <c r="AA80" t="str">
        <f t="shared" si="29"/>
        <v/>
      </c>
      <c r="AB80" t="str">
        <f>IFERROR(IF(MATCH($AA73,$O:$O,0)&gt;0,CONCATENATE("precio: ",INDEX($W:$W,MATCH($AA73,$O:$O,0)),","),0),"")</f>
        <v>precio: 10000,</v>
      </c>
      <c r="AG80">
        <f>IF($D80="","",INDEX(CATEGORIAS!$A:$A,MATCH($D80,CATEGORIAS!$B:$B,0)))</f>
        <v>1</v>
      </c>
      <c r="AH80">
        <f>IF($E80="","",INDEX(SUBCATEGORIAS!$A:$A,MATCH($E80,SUBCATEGORIAS!$B:$B,0)))</f>
        <v>4</v>
      </c>
      <c r="AI80">
        <f t="shared" si="22"/>
        <v>78</v>
      </c>
      <c r="AK80" s="2" t="str">
        <f t="shared" si="27"/>
        <v>001</v>
      </c>
      <c r="AL80" t="str">
        <f t="shared" si="28"/>
        <v>004</v>
      </c>
      <c r="AM80" t="str">
        <f t="shared" si="23"/>
        <v>0078</v>
      </c>
      <c r="AN80" t="str">
        <f t="shared" si="24"/>
        <v>{ id_sku: '0010040078', id_articulo: '45', variacion: 'Diseño 2' },</v>
      </c>
    </row>
    <row r="81" spans="1:40" x14ac:dyDescent="0.25">
      <c r="A81">
        <f>IF(C81="","",MAX($A$2:A80)+1)</f>
        <v>79</v>
      </c>
      <c r="B81" s="3" t="str">
        <f>IF(C81="","",IF(COUNTIF($C$2:$C80,$C81)=0,MAX($B$2:$B80)+1,""))</f>
        <v/>
      </c>
      <c r="C81" t="s">
        <v>305</v>
      </c>
      <c r="D81" t="s">
        <v>216</v>
      </c>
      <c r="E81" t="s">
        <v>46</v>
      </c>
      <c r="H81" t="s">
        <v>293</v>
      </c>
      <c r="I81">
        <v>1000</v>
      </c>
      <c r="J81" t="s">
        <v>304</v>
      </c>
      <c r="K81" t="s">
        <v>328</v>
      </c>
      <c r="L81" s="3" t="str">
        <f t="shared" si="25"/>
        <v>Diseño 3</v>
      </c>
      <c r="M81" s="3" t="str">
        <f>IF(C81="","",IF(AND(C81&lt;&gt;"",D81&lt;&gt;"",E81&lt;&gt;"",I81&lt;&gt;"",L81&lt;&gt;"",J81&lt;&gt;"",IFERROR(MATCH(INDEX($B:$B,MATCH($C81,$C:$C,0)),IMAGENES!$B:$B,0),-1)&gt;0),"'si'","'no'"))</f>
        <v>'si'</v>
      </c>
      <c r="O81" t="str">
        <f t="shared" si="15"/>
        <v/>
      </c>
      <c r="P81" t="str">
        <f t="shared" si="16"/>
        <v/>
      </c>
      <c r="Q81" t="str">
        <f t="shared" si="17"/>
        <v/>
      </c>
      <c r="R81" t="str">
        <f t="shared" si="18"/>
        <v/>
      </c>
      <c r="S81" t="str">
        <f t="shared" si="19"/>
        <v/>
      </c>
      <c r="T81" t="str">
        <f t="shared" si="20"/>
        <v/>
      </c>
      <c r="U81" t="str">
        <f>IF($S81="","",INDEX(CATEGORIAS!$A:$A,MATCH($S81,CATEGORIAS!$B:$B,0)))</f>
        <v/>
      </c>
      <c r="V81" t="str">
        <f>IF($T81="","",INDEX(SUBCATEGORIAS!$A:$A,MATCH($T81,SUBCATEGORIAS!$B:$B,0)))</f>
        <v/>
      </c>
      <c r="W81" t="str">
        <f t="shared" si="21"/>
        <v/>
      </c>
      <c r="X81" t="str">
        <f t="shared" si="26"/>
        <v/>
      </c>
      <c r="Z81">
        <v>79</v>
      </c>
      <c r="AA81" t="str">
        <f t="shared" si="29"/>
        <v/>
      </c>
      <c r="AB81" t="str">
        <f>IFERROR(IF(MATCH($AA73,$O:$O,0)&gt;0,CONCATENATE("disponible: ",INDEX($X:$X,MATCH($AA73,$O:$O,0)),","),0),"")</f>
        <v>disponible: 'si',</v>
      </c>
      <c r="AG81">
        <f>IF($D81="","",INDEX(CATEGORIAS!$A:$A,MATCH($D81,CATEGORIAS!$B:$B,0)))</f>
        <v>1</v>
      </c>
      <c r="AH81">
        <f>IF($E81="","",INDEX(SUBCATEGORIAS!$A:$A,MATCH($E81,SUBCATEGORIAS!$B:$B,0)))</f>
        <v>4</v>
      </c>
      <c r="AI81">
        <f t="shared" si="22"/>
        <v>79</v>
      </c>
      <c r="AK81" s="2" t="str">
        <f t="shared" si="27"/>
        <v>001</v>
      </c>
      <c r="AL81" t="str">
        <f t="shared" si="28"/>
        <v>004</v>
      </c>
      <c r="AM81" t="str">
        <f t="shared" si="23"/>
        <v>0079</v>
      </c>
      <c r="AN81" t="str">
        <f t="shared" si="24"/>
        <v>{ id_sku: '0010040079', id_articulo: '45', variacion: 'Diseño 3' },</v>
      </c>
    </row>
    <row r="82" spans="1:40" x14ac:dyDescent="0.25">
      <c r="A82">
        <f>IF(C82="","",MAX($A$2:A81)+1)</f>
        <v>80</v>
      </c>
      <c r="B82" s="3" t="str">
        <f>IF(C82="","",IF(COUNTIF($C$2:$C81,$C82)=0,MAX($B$2:$B81)+1,""))</f>
        <v/>
      </c>
      <c r="C82" t="s">
        <v>305</v>
      </c>
      <c r="D82" t="s">
        <v>216</v>
      </c>
      <c r="E82" t="s">
        <v>46</v>
      </c>
      <c r="H82" t="s">
        <v>294</v>
      </c>
      <c r="I82">
        <v>1000</v>
      </c>
      <c r="J82" t="s">
        <v>304</v>
      </c>
      <c r="K82" t="s">
        <v>328</v>
      </c>
      <c r="L82" s="3" t="str">
        <f t="shared" si="25"/>
        <v>Diseño 4</v>
      </c>
      <c r="M82" s="3" t="str">
        <f>IF(C82="","",IF(AND(C82&lt;&gt;"",D82&lt;&gt;"",E82&lt;&gt;"",I82&lt;&gt;"",L82&lt;&gt;"",J82&lt;&gt;"",IFERROR(MATCH(INDEX($B:$B,MATCH($C82,$C:$C,0)),IMAGENES!$B:$B,0),-1)&gt;0),"'si'","'no'"))</f>
        <v>'si'</v>
      </c>
      <c r="O82" t="str">
        <f t="shared" si="15"/>
        <v/>
      </c>
      <c r="P82" t="str">
        <f t="shared" si="16"/>
        <v/>
      </c>
      <c r="Q82" t="str">
        <f t="shared" si="17"/>
        <v/>
      </c>
      <c r="R82" t="str">
        <f t="shared" si="18"/>
        <v/>
      </c>
      <c r="S82" t="str">
        <f t="shared" si="19"/>
        <v/>
      </c>
      <c r="T82" t="str">
        <f t="shared" si="20"/>
        <v/>
      </c>
      <c r="U82" t="str">
        <f>IF($S82="","",INDEX(CATEGORIAS!$A:$A,MATCH($S82,CATEGORIAS!$B:$B,0)))</f>
        <v/>
      </c>
      <c r="V82" t="str">
        <f>IF($T82="","",INDEX(SUBCATEGORIAS!$A:$A,MATCH($T82,SUBCATEGORIAS!$B:$B,0)))</f>
        <v/>
      </c>
      <c r="W82" t="str">
        <f t="shared" si="21"/>
        <v/>
      </c>
      <c r="X82" t="str">
        <f t="shared" si="26"/>
        <v/>
      </c>
      <c r="Z82">
        <v>80</v>
      </c>
      <c r="AA82" t="str">
        <f t="shared" si="29"/>
        <v/>
      </c>
      <c r="AB82" t="str">
        <f>IFERROR(IF(MATCH($AA73,$O:$O,0)&gt;0,"},",0),"")</f>
        <v>},</v>
      </c>
      <c r="AG82">
        <f>IF($D82="","",INDEX(CATEGORIAS!$A:$A,MATCH($D82,CATEGORIAS!$B:$B,0)))</f>
        <v>1</v>
      </c>
      <c r="AH82">
        <f>IF($E82="","",INDEX(SUBCATEGORIAS!$A:$A,MATCH($E82,SUBCATEGORIAS!$B:$B,0)))</f>
        <v>4</v>
      </c>
      <c r="AI82">
        <f t="shared" si="22"/>
        <v>80</v>
      </c>
      <c r="AK82" s="2" t="str">
        <f t="shared" si="27"/>
        <v>001</v>
      </c>
      <c r="AL82" t="str">
        <f t="shared" si="28"/>
        <v>004</v>
      </c>
      <c r="AM82" t="str">
        <f t="shared" si="23"/>
        <v>0080</v>
      </c>
      <c r="AN82" t="str">
        <f t="shared" si="24"/>
        <v>{ id_sku: '0010040080', id_articulo: '45', variacion: 'Diseño 4' },</v>
      </c>
    </row>
    <row r="83" spans="1:40" x14ac:dyDescent="0.25">
      <c r="A83" t="str">
        <f>IF(C83="","",MAX($A$2:A82)+1)</f>
        <v/>
      </c>
      <c r="B83" s="3" t="str">
        <f>IF(C83="","",IF(COUNTIF($C$2:$C82,$C83)=0,MAX($B$2:$B82)+1,""))</f>
        <v/>
      </c>
      <c r="L83" s="3" t="str">
        <f t="shared" si="25"/>
        <v/>
      </c>
      <c r="M83" s="3" t="str">
        <f>IF(C83="","",IF(AND(C83&lt;&gt;"",D83&lt;&gt;"",E83&lt;&gt;"",I83&lt;&gt;"",L83&lt;&gt;"",J83&lt;&gt;"",IFERROR(MATCH(INDEX($B:$B,MATCH($C83,$C:$C,0)),IMAGENES!$B:$B,0),-1)&gt;0),"'si'","'no'"))</f>
        <v/>
      </c>
      <c r="O83" t="str">
        <f t="shared" si="15"/>
        <v/>
      </c>
      <c r="P83" t="str">
        <f t="shared" si="16"/>
        <v/>
      </c>
      <c r="Q83" t="str">
        <f t="shared" si="17"/>
        <v/>
      </c>
      <c r="R83" t="str">
        <f t="shared" si="18"/>
        <v/>
      </c>
      <c r="S83" t="str">
        <f t="shared" si="19"/>
        <v/>
      </c>
      <c r="T83" t="str">
        <f t="shared" si="20"/>
        <v/>
      </c>
      <c r="U83" t="str">
        <f>IF($S83="","",INDEX(CATEGORIAS!$A:$A,MATCH($S83,CATEGORIAS!$B:$B,0)))</f>
        <v/>
      </c>
      <c r="V83" t="str">
        <f>IF($T83="","",INDEX(SUBCATEGORIAS!$A:$A,MATCH($T83,SUBCATEGORIAS!$B:$B,0)))</f>
        <v/>
      </c>
      <c r="W83" t="str">
        <f t="shared" si="21"/>
        <v/>
      </c>
      <c r="X83" t="str">
        <f t="shared" si="26"/>
        <v/>
      </c>
      <c r="Z83">
        <v>81</v>
      </c>
      <c r="AA83">
        <f t="shared" si="29"/>
        <v>9</v>
      </c>
      <c r="AB83" t="str">
        <f>IFERROR(IF(MATCH($AA83,$O:$O,0)&gt;0,"{",0),"")</f>
        <v>{</v>
      </c>
      <c r="AG83" t="str">
        <f>IF($D83="","",INDEX(CATEGORIAS!$A:$A,MATCH($D83,CATEGORIAS!$B:$B,0)))</f>
        <v/>
      </c>
      <c r="AH83" t="str">
        <f>IF($E83="","",INDEX(SUBCATEGORIAS!$A:$A,MATCH($E83,SUBCATEGORIAS!$B:$B,0)))</f>
        <v/>
      </c>
      <c r="AI83" t="str">
        <f t="shared" si="22"/>
        <v/>
      </c>
      <c r="AK83" s="2" t="str">
        <f t="shared" si="27"/>
        <v/>
      </c>
      <c r="AL83" t="str">
        <f t="shared" si="28"/>
        <v/>
      </c>
      <c r="AM83" t="str">
        <f t="shared" si="23"/>
        <v/>
      </c>
      <c r="AN83" t="str">
        <f t="shared" si="24"/>
        <v/>
      </c>
    </row>
    <row r="84" spans="1:40" x14ac:dyDescent="0.25">
      <c r="A84" t="str">
        <f>IF(C84="","",MAX($A$2:A83)+1)</f>
        <v/>
      </c>
      <c r="B84" s="3" t="str">
        <f>IF(C84="","",IF(COUNTIF($C$2:$C83,$C84)=0,MAX($B$2:$B83)+1,""))</f>
        <v/>
      </c>
      <c r="L84" s="3" t="str">
        <f t="shared" si="25"/>
        <v/>
      </c>
      <c r="M84" s="3" t="str">
        <f>IF(C84="","",IF(AND(C84&lt;&gt;"",D84&lt;&gt;"",E84&lt;&gt;"",I84&lt;&gt;"",L84&lt;&gt;"",J84&lt;&gt;"",IFERROR(MATCH(INDEX($B:$B,MATCH($C84,$C:$C,0)),IMAGENES!$B:$B,0),-1)&gt;0),"'si'","'no'"))</f>
        <v/>
      </c>
      <c r="O84" t="str">
        <f t="shared" si="15"/>
        <v/>
      </c>
      <c r="P84" t="str">
        <f t="shared" si="16"/>
        <v/>
      </c>
      <c r="Q84" t="str">
        <f t="shared" si="17"/>
        <v/>
      </c>
      <c r="R84" t="str">
        <f t="shared" si="18"/>
        <v/>
      </c>
      <c r="S84" t="str">
        <f t="shared" si="19"/>
        <v/>
      </c>
      <c r="T84" t="str">
        <f t="shared" si="20"/>
        <v/>
      </c>
      <c r="U84" t="str">
        <f>IF($S84="","",INDEX(CATEGORIAS!$A:$A,MATCH($S84,CATEGORIAS!$B:$B,0)))</f>
        <v/>
      </c>
      <c r="V84" t="str">
        <f>IF($T84="","",INDEX(SUBCATEGORIAS!$A:$A,MATCH($T84,SUBCATEGORIAS!$B:$B,0)))</f>
        <v/>
      </c>
      <c r="W84" t="str">
        <f t="shared" si="21"/>
        <v/>
      </c>
      <c r="X84" t="str">
        <f t="shared" si="26"/>
        <v/>
      </c>
      <c r="Z84">
        <v>82</v>
      </c>
      <c r="AA84" t="str">
        <f t="shared" si="29"/>
        <v/>
      </c>
      <c r="AB84" t="str">
        <f>IFERROR(IF(MATCH($AA83,$O:$O,0)&gt;0,CONCATENATE("id_articulo: ",$AA83,","),0),"")</f>
        <v>id_articulo: 9,</v>
      </c>
      <c r="AG84" t="str">
        <f>IF($D84="","",INDEX(CATEGORIAS!$A:$A,MATCH($D84,CATEGORIAS!$B:$B,0)))</f>
        <v/>
      </c>
      <c r="AH84" t="str">
        <f>IF($E84="","",INDEX(SUBCATEGORIAS!$A:$A,MATCH($E84,SUBCATEGORIAS!$B:$B,0)))</f>
        <v/>
      </c>
      <c r="AI84" t="str">
        <f t="shared" si="22"/>
        <v/>
      </c>
      <c r="AK84" s="2" t="str">
        <f t="shared" si="27"/>
        <v/>
      </c>
      <c r="AL84" t="str">
        <f t="shared" si="28"/>
        <v/>
      </c>
      <c r="AM84" t="str">
        <f t="shared" si="23"/>
        <v/>
      </c>
      <c r="AN84" t="str">
        <f t="shared" si="24"/>
        <v/>
      </c>
    </row>
    <row r="85" spans="1:40" x14ac:dyDescent="0.25">
      <c r="A85" t="str">
        <f>IF(C85="","",MAX($A$2:A84)+1)</f>
        <v/>
      </c>
      <c r="B85" s="3" t="str">
        <f>IF(C85="","",IF(COUNTIF($C$2:$C84,$C85)=0,MAX($B$2:$B84)+1,""))</f>
        <v/>
      </c>
      <c r="L85" s="3" t="str">
        <f t="shared" si="25"/>
        <v/>
      </c>
      <c r="M85" s="3" t="str">
        <f>IF(C85="","",IF(AND(C85&lt;&gt;"",D85&lt;&gt;"",E85&lt;&gt;"",I85&lt;&gt;"",L85&lt;&gt;"",J85&lt;&gt;"",IFERROR(MATCH(INDEX($B:$B,MATCH($C85,$C:$C,0)),IMAGENES!$B:$B,0),-1)&gt;0),"'si'","'no'"))</f>
        <v/>
      </c>
      <c r="O85" t="str">
        <f t="shared" si="15"/>
        <v/>
      </c>
      <c r="P85" t="str">
        <f t="shared" si="16"/>
        <v/>
      </c>
      <c r="Q85" t="str">
        <f t="shared" si="17"/>
        <v/>
      </c>
      <c r="R85" t="str">
        <f t="shared" si="18"/>
        <v/>
      </c>
      <c r="S85" t="str">
        <f t="shared" si="19"/>
        <v/>
      </c>
      <c r="T85" t="str">
        <f t="shared" si="20"/>
        <v/>
      </c>
      <c r="U85" t="str">
        <f>IF($S85="","",INDEX(CATEGORIAS!$A:$A,MATCH($S85,CATEGORIAS!$B:$B,0)))</f>
        <v/>
      </c>
      <c r="V85" t="str">
        <f>IF($T85="","",INDEX(SUBCATEGORIAS!$A:$A,MATCH($T85,SUBCATEGORIAS!$B:$B,0)))</f>
        <v/>
      </c>
      <c r="W85" t="str">
        <f t="shared" si="21"/>
        <v/>
      </c>
      <c r="X85" t="str">
        <f t="shared" si="26"/>
        <v/>
      </c>
      <c r="Z85">
        <v>83</v>
      </c>
      <c r="AA85" t="str">
        <f t="shared" si="29"/>
        <v/>
      </c>
      <c r="AB85" t="str">
        <f>IFERROR(IF(MATCH($AA83,$O:$O,0)&gt;0,CONCATENATE("nombre: '",INDEX($P:$P,MATCH($AA83,$O:$O,0)),"',"),0),"")</f>
        <v>nombre: 'Tablas de cortar (Multiuso) - Naranja',</v>
      </c>
      <c r="AG85" t="str">
        <f>IF($D85="","",INDEX(CATEGORIAS!$A:$A,MATCH($D85,CATEGORIAS!$B:$B,0)))</f>
        <v/>
      </c>
      <c r="AH85" t="str">
        <f>IF($E85="","",INDEX(SUBCATEGORIAS!$A:$A,MATCH($E85,SUBCATEGORIAS!$B:$B,0)))</f>
        <v/>
      </c>
      <c r="AI85" t="str">
        <f t="shared" si="22"/>
        <v/>
      </c>
      <c r="AK85" s="2" t="str">
        <f t="shared" si="27"/>
        <v/>
      </c>
      <c r="AL85" t="str">
        <f t="shared" si="28"/>
        <v/>
      </c>
      <c r="AM85" t="str">
        <f t="shared" si="23"/>
        <v/>
      </c>
      <c r="AN85" t="str">
        <f t="shared" si="24"/>
        <v/>
      </c>
    </row>
    <row r="86" spans="1:40" x14ac:dyDescent="0.25">
      <c r="A86" t="str">
        <f>IF(C86="","",MAX($A$2:A85)+1)</f>
        <v/>
      </c>
      <c r="B86" s="3" t="str">
        <f>IF(C86="","",IF(COUNTIF($C$2:$C85,$C86)=0,MAX($B$2:$B85)+1,""))</f>
        <v/>
      </c>
      <c r="L86" s="3" t="str">
        <f t="shared" si="25"/>
        <v/>
      </c>
      <c r="M86" s="3" t="str">
        <f>IF(C86="","",IF(AND(C86&lt;&gt;"",D86&lt;&gt;"",E86&lt;&gt;"",I86&lt;&gt;"",L86&lt;&gt;"",J86&lt;&gt;"",IFERROR(MATCH(INDEX($B:$B,MATCH($C86,$C:$C,0)),IMAGENES!$B:$B,0),-1)&gt;0),"'si'","'no'"))</f>
        <v/>
      </c>
      <c r="O86" t="str">
        <f t="shared" si="15"/>
        <v/>
      </c>
      <c r="P86" t="str">
        <f t="shared" si="16"/>
        <v/>
      </c>
      <c r="Q86" t="str">
        <f t="shared" si="17"/>
        <v/>
      </c>
      <c r="R86" t="str">
        <f t="shared" si="18"/>
        <v/>
      </c>
      <c r="S86" t="str">
        <f t="shared" si="19"/>
        <v/>
      </c>
      <c r="T86" t="str">
        <f t="shared" si="20"/>
        <v/>
      </c>
      <c r="U86" t="str">
        <f>IF($S86="","",INDEX(CATEGORIAS!$A:$A,MATCH($S86,CATEGORIAS!$B:$B,0)))</f>
        <v/>
      </c>
      <c r="V86" t="str">
        <f>IF($T86="","",INDEX(SUBCATEGORIAS!$A:$A,MATCH($T86,SUBCATEGORIAS!$B:$B,0)))</f>
        <v/>
      </c>
      <c r="W86" t="str">
        <f t="shared" si="21"/>
        <v/>
      </c>
      <c r="X86" t="str">
        <f t="shared" si="26"/>
        <v/>
      </c>
      <c r="Z86">
        <v>84</v>
      </c>
      <c r="AA86" t="str">
        <f t="shared" si="29"/>
        <v/>
      </c>
      <c r="AB86" t="str">
        <f>IFERROR(IF(MATCH($AA83,$O:$O,0)&gt;0,CONCATENATE("descripcion: '",INDEX($Q:$Q,MATCH($AA83,$O:$O,0)),"',"),0),"")</f>
        <v>descripcion: 'Dimensiones: 27x40x05 cm.',</v>
      </c>
      <c r="AG86" t="str">
        <f>IF($D86="","",INDEX(CATEGORIAS!$A:$A,MATCH($D86,CATEGORIAS!$B:$B,0)))</f>
        <v/>
      </c>
      <c r="AH86" t="str">
        <f>IF($E86="","",INDEX(SUBCATEGORIAS!$A:$A,MATCH($E86,SUBCATEGORIAS!$B:$B,0)))</f>
        <v/>
      </c>
      <c r="AI86" t="str">
        <f t="shared" si="22"/>
        <v/>
      </c>
      <c r="AK86" s="2" t="str">
        <f t="shared" si="27"/>
        <v/>
      </c>
      <c r="AL86" t="str">
        <f t="shared" si="28"/>
        <v/>
      </c>
      <c r="AM86" t="str">
        <f t="shared" si="23"/>
        <v/>
      </c>
      <c r="AN86" t="str">
        <f t="shared" si="24"/>
        <v/>
      </c>
    </row>
    <row r="87" spans="1:40" x14ac:dyDescent="0.25">
      <c r="A87" t="str">
        <f>IF(C87="","",MAX($A$2:A86)+1)</f>
        <v/>
      </c>
      <c r="B87" s="3" t="str">
        <f>IF(C87="","",IF(COUNTIF($C$2:$C86,$C87)=0,MAX($B$2:$B86)+1,""))</f>
        <v/>
      </c>
      <c r="L87" s="3" t="str">
        <f t="shared" si="25"/>
        <v/>
      </c>
      <c r="M87" s="3" t="str">
        <f>IF(C87="","",IF(AND(C87&lt;&gt;"",D87&lt;&gt;"",E87&lt;&gt;"",I87&lt;&gt;"",L87&lt;&gt;"",J87&lt;&gt;"",IFERROR(MATCH(INDEX($B:$B,MATCH($C87,$C:$C,0)),IMAGENES!$B:$B,0),-1)&gt;0),"'si'","'no'"))</f>
        <v/>
      </c>
      <c r="O87" t="str">
        <f t="shared" si="15"/>
        <v/>
      </c>
      <c r="P87" t="str">
        <f t="shared" si="16"/>
        <v/>
      </c>
      <c r="Q87" t="str">
        <f t="shared" si="17"/>
        <v/>
      </c>
      <c r="R87" t="str">
        <f t="shared" si="18"/>
        <v/>
      </c>
      <c r="S87" t="str">
        <f t="shared" si="19"/>
        <v/>
      </c>
      <c r="T87" t="str">
        <f t="shared" si="20"/>
        <v/>
      </c>
      <c r="U87" t="str">
        <f>IF($S87="","",INDEX(CATEGORIAS!$A:$A,MATCH($S87,CATEGORIAS!$B:$B,0)))</f>
        <v/>
      </c>
      <c r="V87" t="str">
        <f>IF($T87="","",INDEX(SUBCATEGORIAS!$A:$A,MATCH($T87,SUBCATEGORIAS!$B:$B,0)))</f>
        <v/>
      </c>
      <c r="W87" t="str">
        <f t="shared" si="21"/>
        <v/>
      </c>
      <c r="X87" t="str">
        <f t="shared" si="26"/>
        <v/>
      </c>
      <c r="Z87">
        <v>85</v>
      </c>
      <c r="AA87" t="str">
        <f t="shared" si="29"/>
        <v/>
      </c>
      <c r="AB87" t="str">
        <f>IFERROR(IF(MATCH($AA83,$O:$O,0)&gt;0,CONCATENATE("descripcion_larga: '",INDEX($R:$R,MATCH($AA83,$O:$O,0)),"',"),0),"")</f>
        <v>descripcion_larga: 'La tabla de cortar es perfecta para diferentes tipos de alimentos, como carne, frutas, verduras, pasteles y más.',</v>
      </c>
      <c r="AG87" t="str">
        <f>IF($D87="","",INDEX(CATEGORIAS!$A:$A,MATCH($D87,CATEGORIAS!$B:$B,0)))</f>
        <v/>
      </c>
      <c r="AH87" t="str">
        <f>IF($E87="","",INDEX(SUBCATEGORIAS!$A:$A,MATCH($E87,SUBCATEGORIAS!$B:$B,0)))</f>
        <v/>
      </c>
      <c r="AI87" t="str">
        <f t="shared" si="22"/>
        <v/>
      </c>
      <c r="AK87" s="2" t="str">
        <f t="shared" si="27"/>
        <v/>
      </c>
      <c r="AL87" t="str">
        <f t="shared" si="28"/>
        <v/>
      </c>
      <c r="AM87" t="str">
        <f t="shared" si="23"/>
        <v/>
      </c>
      <c r="AN87" t="str">
        <f t="shared" si="24"/>
        <v/>
      </c>
    </row>
    <row r="88" spans="1:40" x14ac:dyDescent="0.25">
      <c r="A88" t="str">
        <f>IF(C88="","",MAX($A$2:A87)+1)</f>
        <v/>
      </c>
      <c r="B88" s="3" t="str">
        <f>IF(C88="","",IF(COUNTIF($C$2:$C87,$C88)=0,MAX($B$2:$B87)+1,""))</f>
        <v/>
      </c>
      <c r="L88" s="3" t="str">
        <f t="shared" si="25"/>
        <v/>
      </c>
      <c r="M88" s="3" t="str">
        <f>IF(C88="","",IF(AND(C88&lt;&gt;"",D88&lt;&gt;"",E88&lt;&gt;"",I88&lt;&gt;"",L88&lt;&gt;"",J88&lt;&gt;"",IFERROR(MATCH(INDEX($B:$B,MATCH($C88,$C:$C,0)),IMAGENES!$B:$B,0),-1)&gt;0),"'si'","'no'"))</f>
        <v/>
      </c>
      <c r="O88" t="str">
        <f t="shared" si="15"/>
        <v/>
      </c>
      <c r="P88" t="str">
        <f t="shared" si="16"/>
        <v/>
      </c>
      <c r="Q88" t="str">
        <f t="shared" si="17"/>
        <v/>
      </c>
      <c r="R88" t="str">
        <f t="shared" si="18"/>
        <v/>
      </c>
      <c r="S88" t="str">
        <f t="shared" si="19"/>
        <v/>
      </c>
      <c r="T88" t="str">
        <f t="shared" si="20"/>
        <v/>
      </c>
      <c r="U88" t="str">
        <f>IF($S88="","",INDEX(CATEGORIAS!$A:$A,MATCH($S88,CATEGORIAS!$B:$B,0)))</f>
        <v/>
      </c>
      <c r="V88" t="str">
        <f>IF($T88="","",INDEX(SUBCATEGORIAS!$A:$A,MATCH($T88,SUBCATEGORIAS!$B:$B,0)))</f>
        <v/>
      </c>
      <c r="W88" t="str">
        <f t="shared" si="21"/>
        <v/>
      </c>
      <c r="X88" t="str">
        <f t="shared" si="26"/>
        <v/>
      </c>
      <c r="Z88">
        <v>86</v>
      </c>
      <c r="AA88" t="str">
        <f t="shared" si="29"/>
        <v/>
      </c>
      <c r="AB88" t="str">
        <f>IFERROR(IF(MATCH($AA83,$O:$O,0)&gt;0,CONCATENATE("id_categoria: '",INDEX($U:$U,MATCH($AA83,$O:$O,0)),"',"),0),"")</f>
        <v>id_categoria: '2',</v>
      </c>
      <c r="AG88" t="str">
        <f>IF($D88="","",INDEX(CATEGORIAS!$A:$A,MATCH($D88,CATEGORIAS!$B:$B,0)))</f>
        <v/>
      </c>
      <c r="AH88" t="str">
        <f>IF($E88="","",INDEX(SUBCATEGORIAS!$A:$A,MATCH($E88,SUBCATEGORIAS!$B:$B,0)))</f>
        <v/>
      </c>
      <c r="AI88" t="str">
        <f t="shared" si="22"/>
        <v/>
      </c>
      <c r="AK88" s="2" t="str">
        <f t="shared" si="27"/>
        <v/>
      </c>
      <c r="AL88" t="str">
        <f t="shared" si="28"/>
        <v/>
      </c>
      <c r="AM88" t="str">
        <f t="shared" si="23"/>
        <v/>
      </c>
      <c r="AN88" t="str">
        <f t="shared" si="24"/>
        <v/>
      </c>
    </row>
    <row r="89" spans="1:40" x14ac:dyDescent="0.25">
      <c r="A89" t="str">
        <f>IF(C89="","",MAX($A$2:A88)+1)</f>
        <v/>
      </c>
      <c r="B89" s="3" t="str">
        <f>IF(C89="","",IF(COUNTIF($C$2:$C88,$C89)=0,MAX($B$2:$B88)+1,""))</f>
        <v/>
      </c>
      <c r="L89" s="3" t="str">
        <f t="shared" si="25"/>
        <v/>
      </c>
      <c r="M89" s="3" t="str">
        <f>IF(C89="","",IF(AND(C89&lt;&gt;"",D89&lt;&gt;"",E89&lt;&gt;"",I89&lt;&gt;"",L89&lt;&gt;"",J89&lt;&gt;"",IFERROR(MATCH(INDEX($B:$B,MATCH($C89,$C:$C,0)),IMAGENES!$B:$B,0),-1)&gt;0),"'si'","'no'"))</f>
        <v/>
      </c>
      <c r="O89" t="str">
        <f t="shared" si="15"/>
        <v/>
      </c>
      <c r="P89" t="str">
        <f t="shared" si="16"/>
        <v/>
      </c>
      <c r="Q89" t="str">
        <f t="shared" si="17"/>
        <v/>
      </c>
      <c r="R89" t="str">
        <f t="shared" si="18"/>
        <v/>
      </c>
      <c r="S89" t="str">
        <f t="shared" si="19"/>
        <v/>
      </c>
      <c r="T89" t="str">
        <f t="shared" si="20"/>
        <v/>
      </c>
      <c r="U89" t="str">
        <f>IF($S89="","",INDEX(CATEGORIAS!$A:$A,MATCH($S89,CATEGORIAS!$B:$B,0)))</f>
        <v/>
      </c>
      <c r="V89" t="str">
        <f>IF($T89="","",INDEX(SUBCATEGORIAS!$A:$A,MATCH($T89,SUBCATEGORIAS!$B:$B,0)))</f>
        <v/>
      </c>
      <c r="W89" t="str">
        <f t="shared" si="21"/>
        <v/>
      </c>
      <c r="X89" t="str">
        <f t="shared" si="26"/>
        <v/>
      </c>
      <c r="Z89">
        <v>87</v>
      </c>
      <c r="AA89" t="str">
        <f t="shared" si="29"/>
        <v/>
      </c>
      <c r="AB89" t="str">
        <f>IFERROR(IF(MATCH($AA83,$O:$O,0)&gt;0,CONCATENATE("id_subcategoria: '",INDEX($V:$V,MATCH($AA83,$O:$O,0)),"',"),0),"")</f>
        <v>id_subcategoria: '7',</v>
      </c>
      <c r="AG89" t="str">
        <f>IF($D89="","",INDEX(CATEGORIAS!$A:$A,MATCH($D89,CATEGORIAS!$B:$B,0)))</f>
        <v/>
      </c>
      <c r="AH89" t="str">
        <f>IF($E89="","",INDEX(SUBCATEGORIAS!$A:$A,MATCH($E89,SUBCATEGORIAS!$B:$B,0)))</f>
        <v/>
      </c>
      <c r="AI89" t="str">
        <f t="shared" si="22"/>
        <v/>
      </c>
      <c r="AK89" s="2" t="str">
        <f t="shared" si="27"/>
        <v/>
      </c>
      <c r="AL89" t="str">
        <f t="shared" si="28"/>
        <v/>
      </c>
      <c r="AM89" t="str">
        <f t="shared" si="23"/>
        <v/>
      </c>
      <c r="AN89" t="str">
        <f t="shared" si="24"/>
        <v/>
      </c>
    </row>
    <row r="90" spans="1:40" x14ac:dyDescent="0.25">
      <c r="A90" t="str">
        <f>IF(C90="","",MAX($A$2:A89)+1)</f>
        <v/>
      </c>
      <c r="B90" s="3" t="str">
        <f>IF(C90="","",IF(COUNTIF($C$2:$C89,$C90)=0,MAX($B$2:$B89)+1,""))</f>
        <v/>
      </c>
      <c r="L90" s="3" t="str">
        <f t="shared" si="25"/>
        <v/>
      </c>
      <c r="M90" s="3" t="str">
        <f>IF(C90="","",IF(AND(C90&lt;&gt;"",D90&lt;&gt;"",E90&lt;&gt;"",I90&lt;&gt;"",L90&lt;&gt;"",J90&lt;&gt;"",IFERROR(MATCH(INDEX($B:$B,MATCH($C90,$C:$C,0)),IMAGENES!$B:$B,0),-1)&gt;0),"'si'","'no'"))</f>
        <v/>
      </c>
      <c r="O90" t="str">
        <f t="shared" si="15"/>
        <v/>
      </c>
      <c r="P90" t="str">
        <f t="shared" si="16"/>
        <v/>
      </c>
      <c r="Q90" t="str">
        <f t="shared" si="17"/>
        <v/>
      </c>
      <c r="R90" t="str">
        <f t="shared" si="18"/>
        <v/>
      </c>
      <c r="S90" t="str">
        <f t="shared" si="19"/>
        <v/>
      </c>
      <c r="T90" t="str">
        <f t="shared" si="20"/>
        <v/>
      </c>
      <c r="U90" t="str">
        <f>IF($S90="","",INDEX(CATEGORIAS!$A:$A,MATCH($S90,CATEGORIAS!$B:$B,0)))</f>
        <v/>
      </c>
      <c r="V90" t="str">
        <f>IF($T90="","",INDEX(SUBCATEGORIAS!$A:$A,MATCH($T90,SUBCATEGORIAS!$B:$B,0)))</f>
        <v/>
      </c>
      <c r="W90" t="str">
        <f t="shared" si="21"/>
        <v/>
      </c>
      <c r="X90" t="str">
        <f t="shared" si="26"/>
        <v/>
      </c>
      <c r="Z90">
        <v>88</v>
      </c>
      <c r="AA90" t="str">
        <f t="shared" si="29"/>
        <v/>
      </c>
      <c r="AB90" t="str">
        <f>IFERROR(IF(MATCH($AA83,$O:$O,0)&gt;0,CONCATENATE("precio: ",INDEX($W:$W,MATCH($AA83,$O:$O,0)),","),0),"")</f>
        <v>precio: 4500,</v>
      </c>
      <c r="AG90" t="str">
        <f>IF($D90="","",INDEX(CATEGORIAS!$A:$A,MATCH($D90,CATEGORIAS!$B:$B,0)))</f>
        <v/>
      </c>
      <c r="AH90" t="str">
        <f>IF($E90="","",INDEX(SUBCATEGORIAS!$A:$A,MATCH($E90,SUBCATEGORIAS!$B:$B,0)))</f>
        <v/>
      </c>
      <c r="AI90" t="str">
        <f t="shared" si="22"/>
        <v/>
      </c>
      <c r="AK90" s="2" t="str">
        <f t="shared" si="27"/>
        <v/>
      </c>
      <c r="AL90" t="str">
        <f t="shared" si="28"/>
        <v/>
      </c>
      <c r="AM90" t="str">
        <f t="shared" si="23"/>
        <v/>
      </c>
      <c r="AN90" t="str">
        <f t="shared" si="24"/>
        <v/>
      </c>
    </row>
    <row r="91" spans="1:40" x14ac:dyDescent="0.25">
      <c r="A91" t="str">
        <f>IF(C91="","",MAX($A$2:A90)+1)</f>
        <v/>
      </c>
      <c r="B91" s="3" t="str">
        <f>IF(C91="","",IF(COUNTIF($C$2:$C90,$C91)=0,MAX($B$2:$B90)+1,""))</f>
        <v/>
      </c>
      <c r="L91" s="3" t="str">
        <f t="shared" si="25"/>
        <v/>
      </c>
      <c r="M91" s="3" t="str">
        <f>IF(C91="","",IF(AND(C91&lt;&gt;"",D91&lt;&gt;"",E91&lt;&gt;"",I91&lt;&gt;"",L91&lt;&gt;"",J91&lt;&gt;"",IFERROR(MATCH(INDEX($B:$B,MATCH($C91,$C:$C,0)),IMAGENES!$B:$B,0),-1)&gt;0),"'si'","'no'"))</f>
        <v/>
      </c>
      <c r="O91" t="str">
        <f t="shared" si="15"/>
        <v/>
      </c>
      <c r="P91" t="str">
        <f t="shared" si="16"/>
        <v/>
      </c>
      <c r="Q91" t="str">
        <f t="shared" si="17"/>
        <v/>
      </c>
      <c r="R91" t="str">
        <f t="shared" si="18"/>
        <v/>
      </c>
      <c r="S91" t="str">
        <f t="shared" si="19"/>
        <v/>
      </c>
      <c r="T91" t="str">
        <f t="shared" si="20"/>
        <v/>
      </c>
      <c r="U91" t="str">
        <f>IF($S91="","",INDEX(CATEGORIAS!$A:$A,MATCH($S91,CATEGORIAS!$B:$B,0)))</f>
        <v/>
      </c>
      <c r="V91" t="str">
        <f>IF($T91="","",INDEX(SUBCATEGORIAS!$A:$A,MATCH($T91,SUBCATEGORIAS!$B:$B,0)))</f>
        <v/>
      </c>
      <c r="W91" t="str">
        <f t="shared" si="21"/>
        <v/>
      </c>
      <c r="X91" t="str">
        <f t="shared" si="26"/>
        <v/>
      </c>
      <c r="Z91">
        <v>89</v>
      </c>
      <c r="AA91" t="str">
        <f t="shared" si="29"/>
        <v/>
      </c>
      <c r="AB91" t="str">
        <f>IFERROR(IF(MATCH($AA83,$O:$O,0)&gt;0,CONCATENATE("disponible: ",INDEX($X:$X,MATCH($AA83,$O:$O,0)),","),0),"")</f>
        <v>disponible: 'si',</v>
      </c>
      <c r="AG91" t="str">
        <f>IF($D91="","",INDEX(CATEGORIAS!$A:$A,MATCH($D91,CATEGORIAS!$B:$B,0)))</f>
        <v/>
      </c>
      <c r="AH91" t="str">
        <f>IF($E91="","",INDEX(SUBCATEGORIAS!$A:$A,MATCH($E91,SUBCATEGORIAS!$B:$B,0)))</f>
        <v/>
      </c>
      <c r="AI91" t="str">
        <f t="shared" si="22"/>
        <v/>
      </c>
      <c r="AK91" s="2" t="str">
        <f t="shared" si="27"/>
        <v/>
      </c>
      <c r="AL91" t="str">
        <f t="shared" si="28"/>
        <v/>
      </c>
      <c r="AM91" t="str">
        <f t="shared" si="23"/>
        <v/>
      </c>
      <c r="AN91" t="str">
        <f t="shared" si="24"/>
        <v/>
      </c>
    </row>
    <row r="92" spans="1:40" x14ac:dyDescent="0.25">
      <c r="A92" t="str">
        <f>IF(C92="","",MAX($A$2:A91)+1)</f>
        <v/>
      </c>
      <c r="B92" s="3" t="str">
        <f>IF(C92="","",IF(COUNTIF($C$2:$C91,$C92)=0,MAX($B$2:$B91)+1,""))</f>
        <v/>
      </c>
      <c r="L92" s="3" t="str">
        <f t="shared" si="25"/>
        <v/>
      </c>
      <c r="M92" s="3" t="str">
        <f>IF(C92="","",IF(AND(C92&lt;&gt;"",D92&lt;&gt;"",E92&lt;&gt;"",I92&lt;&gt;"",L92&lt;&gt;"",J92&lt;&gt;"",IFERROR(MATCH(INDEX($B:$B,MATCH($C92,$C:$C,0)),IMAGENES!$B:$B,0),-1)&gt;0),"'si'","'no'"))</f>
        <v/>
      </c>
      <c r="O92" t="str">
        <f t="shared" si="15"/>
        <v/>
      </c>
      <c r="P92" t="str">
        <f t="shared" si="16"/>
        <v/>
      </c>
      <c r="Q92" t="str">
        <f t="shared" si="17"/>
        <v/>
      </c>
      <c r="R92" t="str">
        <f t="shared" si="18"/>
        <v/>
      </c>
      <c r="S92" t="str">
        <f t="shared" si="19"/>
        <v/>
      </c>
      <c r="T92" t="str">
        <f t="shared" si="20"/>
        <v/>
      </c>
      <c r="U92" t="str">
        <f>IF($S92="","",INDEX(CATEGORIAS!$A:$A,MATCH($S92,CATEGORIAS!$B:$B,0)))</f>
        <v/>
      </c>
      <c r="V92" t="str">
        <f>IF($T92="","",INDEX(SUBCATEGORIAS!$A:$A,MATCH($T92,SUBCATEGORIAS!$B:$B,0)))</f>
        <v/>
      </c>
      <c r="W92" t="str">
        <f t="shared" si="21"/>
        <v/>
      </c>
      <c r="X92" t="str">
        <f t="shared" si="26"/>
        <v/>
      </c>
      <c r="Z92">
        <v>90</v>
      </c>
      <c r="AA92" t="str">
        <f t="shared" si="29"/>
        <v/>
      </c>
      <c r="AB92" t="str">
        <f>IFERROR(IF(MATCH($AA83,$O:$O,0)&gt;0,"},",0),"")</f>
        <v>},</v>
      </c>
      <c r="AG92" t="str">
        <f>IF($D92="","",INDEX(CATEGORIAS!$A:$A,MATCH($D92,CATEGORIAS!$B:$B,0)))</f>
        <v/>
      </c>
      <c r="AH92" t="str">
        <f>IF($E92="","",INDEX(SUBCATEGORIAS!$A:$A,MATCH($E92,SUBCATEGORIAS!$B:$B,0)))</f>
        <v/>
      </c>
      <c r="AI92" t="str">
        <f t="shared" si="22"/>
        <v/>
      </c>
      <c r="AK92" s="2" t="str">
        <f t="shared" si="27"/>
        <v/>
      </c>
      <c r="AL92" t="str">
        <f t="shared" si="28"/>
        <v/>
      </c>
      <c r="AM92" t="str">
        <f t="shared" si="23"/>
        <v/>
      </c>
      <c r="AN92" t="str">
        <f t="shared" si="24"/>
        <v/>
      </c>
    </row>
    <row r="93" spans="1:40" x14ac:dyDescent="0.25">
      <c r="A93" t="str">
        <f>IF(C93="","",MAX($A$2:A92)+1)</f>
        <v/>
      </c>
      <c r="B93" s="3" t="str">
        <f>IF(C93="","",IF(COUNTIF($C$2:$C92,$C93)=0,MAX($B$2:$B92)+1,""))</f>
        <v/>
      </c>
      <c r="L93" s="3" t="str">
        <f t="shared" si="25"/>
        <v/>
      </c>
      <c r="M93" s="3" t="str">
        <f>IF(C93="","",IF(AND(C93&lt;&gt;"",D93&lt;&gt;"",E93&lt;&gt;"",I93&lt;&gt;"",L93&lt;&gt;"",J93&lt;&gt;"",IFERROR(MATCH(INDEX($B:$B,MATCH($C93,$C:$C,0)),IMAGENES!$B:$B,0),-1)&gt;0),"'si'","'no'"))</f>
        <v/>
      </c>
      <c r="O93" t="str">
        <f t="shared" si="15"/>
        <v/>
      </c>
      <c r="P93" t="str">
        <f t="shared" si="16"/>
        <v/>
      </c>
      <c r="Q93" t="str">
        <f t="shared" si="17"/>
        <v/>
      </c>
      <c r="R93" t="str">
        <f t="shared" si="18"/>
        <v/>
      </c>
      <c r="S93" t="str">
        <f t="shared" si="19"/>
        <v/>
      </c>
      <c r="T93" t="str">
        <f t="shared" si="20"/>
        <v/>
      </c>
      <c r="U93" t="str">
        <f>IF($S93="","",INDEX(CATEGORIAS!$A:$A,MATCH($S93,CATEGORIAS!$B:$B,0)))</f>
        <v/>
      </c>
      <c r="V93" t="str">
        <f>IF($T93="","",INDEX(SUBCATEGORIAS!$A:$A,MATCH($T93,SUBCATEGORIAS!$B:$B,0)))</f>
        <v/>
      </c>
      <c r="W93" t="str">
        <f t="shared" si="21"/>
        <v/>
      </c>
      <c r="X93" t="str">
        <f t="shared" si="26"/>
        <v/>
      </c>
      <c r="Z93">
        <v>91</v>
      </c>
      <c r="AA93">
        <f t="shared" si="29"/>
        <v>10</v>
      </c>
      <c r="AB93" t="str">
        <f>IFERROR(IF(MATCH($AA93,$O:$O,0)&gt;0,"{",0),"")</f>
        <v>{</v>
      </c>
      <c r="AG93" t="str">
        <f>IF($D93="","",INDEX(CATEGORIAS!$A:$A,MATCH($D93,CATEGORIAS!$B:$B,0)))</f>
        <v/>
      </c>
      <c r="AH93" t="str">
        <f>IF($E93="","",INDEX(SUBCATEGORIAS!$A:$A,MATCH($E93,SUBCATEGORIAS!$B:$B,0)))</f>
        <v/>
      </c>
      <c r="AI93" t="str">
        <f t="shared" si="22"/>
        <v/>
      </c>
      <c r="AK93" s="2" t="str">
        <f t="shared" si="27"/>
        <v/>
      </c>
      <c r="AL93" t="str">
        <f t="shared" si="28"/>
        <v/>
      </c>
      <c r="AM93" t="str">
        <f t="shared" si="23"/>
        <v/>
      </c>
      <c r="AN93" t="str">
        <f t="shared" si="24"/>
        <v/>
      </c>
    </row>
    <row r="94" spans="1:40" x14ac:dyDescent="0.25">
      <c r="A94" t="str">
        <f>IF(C94="","",MAX($A$2:A93)+1)</f>
        <v/>
      </c>
      <c r="B94" s="3" t="str">
        <f>IF(C94="","",IF(COUNTIF($C$2:$C93,$C94)=0,MAX($B$2:$B93)+1,""))</f>
        <v/>
      </c>
      <c r="L94" s="3" t="str">
        <f t="shared" si="25"/>
        <v/>
      </c>
      <c r="M94" s="3" t="str">
        <f>IF(C94="","",IF(AND(C94&lt;&gt;"",D94&lt;&gt;"",E94&lt;&gt;"",I94&lt;&gt;"",L94&lt;&gt;"",J94&lt;&gt;"",IFERROR(MATCH(INDEX($B:$B,MATCH($C94,$C:$C,0)),IMAGENES!$B:$B,0),-1)&gt;0),"'si'","'no'"))</f>
        <v/>
      </c>
      <c r="O94" t="str">
        <f t="shared" si="15"/>
        <v/>
      </c>
      <c r="P94" t="str">
        <f t="shared" si="16"/>
        <v/>
      </c>
      <c r="Q94" t="str">
        <f t="shared" si="17"/>
        <v/>
      </c>
      <c r="R94" t="str">
        <f t="shared" si="18"/>
        <v/>
      </c>
      <c r="S94" t="str">
        <f t="shared" si="19"/>
        <v/>
      </c>
      <c r="T94" t="str">
        <f t="shared" si="20"/>
        <v/>
      </c>
      <c r="U94" t="str">
        <f>IF($S94="","",INDEX(CATEGORIAS!$A:$A,MATCH($S94,CATEGORIAS!$B:$B,0)))</f>
        <v/>
      </c>
      <c r="V94" t="str">
        <f>IF($T94="","",INDEX(SUBCATEGORIAS!$A:$A,MATCH($T94,SUBCATEGORIAS!$B:$B,0)))</f>
        <v/>
      </c>
      <c r="W94" t="str">
        <f t="shared" si="21"/>
        <v/>
      </c>
      <c r="X94" t="str">
        <f t="shared" si="26"/>
        <v/>
      </c>
      <c r="Z94">
        <v>92</v>
      </c>
      <c r="AA94" t="str">
        <f t="shared" si="29"/>
        <v/>
      </c>
      <c r="AB94" t="str">
        <f>IFERROR(IF(MATCH($AA93,$O:$O,0)&gt;0,CONCATENATE("id_articulo: ",$AA93,","),0),"")</f>
        <v>id_articulo: 10,</v>
      </c>
      <c r="AG94" t="str">
        <f>IF($D94="","",INDEX(CATEGORIAS!$A:$A,MATCH($D94,CATEGORIAS!$B:$B,0)))</f>
        <v/>
      </c>
      <c r="AH94" t="str">
        <f>IF($E94="","",INDEX(SUBCATEGORIAS!$A:$A,MATCH($E94,SUBCATEGORIAS!$B:$B,0)))</f>
        <v/>
      </c>
      <c r="AI94" t="str">
        <f t="shared" si="22"/>
        <v/>
      </c>
      <c r="AK94" s="2" t="str">
        <f t="shared" si="27"/>
        <v/>
      </c>
      <c r="AL94" t="str">
        <f t="shared" si="28"/>
        <v/>
      </c>
      <c r="AM94" t="str">
        <f t="shared" si="23"/>
        <v/>
      </c>
      <c r="AN94" t="str">
        <f t="shared" si="24"/>
        <v/>
      </c>
    </row>
    <row r="95" spans="1:40" x14ac:dyDescent="0.25">
      <c r="A95" t="str">
        <f>IF(C95="","",MAX($A$2:A94)+1)</f>
        <v/>
      </c>
      <c r="B95" s="3" t="str">
        <f>IF(C95="","",IF(COUNTIF($C$2:$C94,$C95)=0,MAX($B$2:$B94)+1,""))</f>
        <v/>
      </c>
      <c r="L95" s="3" t="str">
        <f t="shared" si="25"/>
        <v/>
      </c>
      <c r="M95" s="3" t="str">
        <f>IF(C95="","",IF(AND(C95&lt;&gt;"",D95&lt;&gt;"",E95&lt;&gt;"",I95&lt;&gt;"",L95&lt;&gt;"",J95&lt;&gt;"",IFERROR(MATCH(INDEX($B:$B,MATCH($C95,$C:$C,0)),IMAGENES!$B:$B,0),-1)&gt;0),"'si'","'no'"))</f>
        <v/>
      </c>
      <c r="O95" t="str">
        <f t="shared" si="15"/>
        <v/>
      </c>
      <c r="P95" t="str">
        <f t="shared" si="16"/>
        <v/>
      </c>
      <c r="Q95" t="str">
        <f t="shared" si="17"/>
        <v/>
      </c>
      <c r="R95" t="str">
        <f t="shared" si="18"/>
        <v/>
      </c>
      <c r="S95" t="str">
        <f t="shared" si="19"/>
        <v/>
      </c>
      <c r="T95" t="str">
        <f t="shared" si="20"/>
        <v/>
      </c>
      <c r="U95" t="str">
        <f>IF($S95="","",INDEX(CATEGORIAS!$A:$A,MATCH($S95,CATEGORIAS!$B:$B,0)))</f>
        <v/>
      </c>
      <c r="V95" t="str">
        <f>IF($T95="","",INDEX(SUBCATEGORIAS!$A:$A,MATCH($T95,SUBCATEGORIAS!$B:$B,0)))</f>
        <v/>
      </c>
      <c r="W95" t="str">
        <f t="shared" si="21"/>
        <v/>
      </c>
      <c r="X95" t="str">
        <f t="shared" si="26"/>
        <v/>
      </c>
      <c r="Z95">
        <v>93</v>
      </c>
      <c r="AA95" t="str">
        <f t="shared" si="29"/>
        <v/>
      </c>
      <c r="AB95" t="str">
        <f>IFERROR(IF(MATCH($AA93,$O:$O,0)&gt;0,CONCATENATE("nombre: '",INDEX($P:$P,MATCH($AA93,$O:$O,0)),"',"),0),"")</f>
        <v>nombre: 'Tablas de cortar (Multiuso) - Azul',</v>
      </c>
      <c r="AG95" t="str">
        <f>IF($D95="","",INDEX(CATEGORIAS!$A:$A,MATCH($D95,CATEGORIAS!$B:$B,0)))</f>
        <v/>
      </c>
      <c r="AH95" t="str">
        <f>IF($E95="","",INDEX(SUBCATEGORIAS!$A:$A,MATCH($E95,SUBCATEGORIAS!$B:$B,0)))</f>
        <v/>
      </c>
      <c r="AI95" t="str">
        <f t="shared" si="22"/>
        <v/>
      </c>
      <c r="AK95" s="2" t="str">
        <f t="shared" si="27"/>
        <v/>
      </c>
      <c r="AL95" t="str">
        <f t="shared" si="28"/>
        <v/>
      </c>
      <c r="AM95" t="str">
        <f t="shared" si="23"/>
        <v/>
      </c>
      <c r="AN95" t="str">
        <f t="shared" si="24"/>
        <v/>
      </c>
    </row>
    <row r="96" spans="1:40" x14ac:dyDescent="0.25">
      <c r="A96" t="str">
        <f>IF(C96="","",MAX($A$2:A95)+1)</f>
        <v/>
      </c>
      <c r="B96" s="3" t="str">
        <f>IF(C96="","",IF(COUNTIF($C$2:$C95,$C96)=0,MAX($B$2:$B95)+1,""))</f>
        <v/>
      </c>
      <c r="L96" s="3" t="str">
        <f t="shared" si="25"/>
        <v/>
      </c>
      <c r="M96" s="3" t="str">
        <f>IF(C96="","",IF(AND(C96&lt;&gt;"",D96&lt;&gt;"",E96&lt;&gt;"",I96&lt;&gt;"",L96&lt;&gt;"",J96&lt;&gt;"",IFERROR(MATCH(INDEX($B:$B,MATCH($C96,$C:$C,0)),IMAGENES!$B:$B,0),-1)&gt;0),"'si'","'no'"))</f>
        <v/>
      </c>
      <c r="O96" t="str">
        <f t="shared" si="15"/>
        <v/>
      </c>
      <c r="P96" t="str">
        <f t="shared" si="16"/>
        <v/>
      </c>
      <c r="Q96" t="str">
        <f t="shared" si="17"/>
        <v/>
      </c>
      <c r="R96" t="str">
        <f t="shared" si="18"/>
        <v/>
      </c>
      <c r="S96" t="str">
        <f t="shared" si="19"/>
        <v/>
      </c>
      <c r="T96" t="str">
        <f t="shared" si="20"/>
        <v/>
      </c>
      <c r="U96" t="str">
        <f>IF($S96="","",INDEX(CATEGORIAS!$A:$A,MATCH($S96,CATEGORIAS!$B:$B,0)))</f>
        <v/>
      </c>
      <c r="V96" t="str">
        <f>IF($T96="","",INDEX(SUBCATEGORIAS!$A:$A,MATCH($T96,SUBCATEGORIAS!$B:$B,0)))</f>
        <v/>
      </c>
      <c r="W96" t="str">
        <f t="shared" si="21"/>
        <v/>
      </c>
      <c r="X96" t="str">
        <f t="shared" si="26"/>
        <v/>
      </c>
      <c r="Z96">
        <v>94</v>
      </c>
      <c r="AA96" t="str">
        <f t="shared" si="29"/>
        <v/>
      </c>
      <c r="AB96" t="str">
        <f>IFERROR(IF(MATCH($AA93,$O:$O,0)&gt;0,CONCATENATE("descripcion: '",INDEX($Q:$Q,MATCH($AA93,$O:$O,0)),"',"),0),"")</f>
        <v>descripcion: 'Dimensiones: 27x40x05 cm.',</v>
      </c>
      <c r="AG96" t="str">
        <f>IF($D96="","",INDEX(CATEGORIAS!$A:$A,MATCH($D96,CATEGORIAS!$B:$B,0)))</f>
        <v/>
      </c>
      <c r="AH96" t="str">
        <f>IF($E96="","",INDEX(SUBCATEGORIAS!$A:$A,MATCH($E96,SUBCATEGORIAS!$B:$B,0)))</f>
        <v/>
      </c>
      <c r="AI96" t="str">
        <f t="shared" si="22"/>
        <v/>
      </c>
      <c r="AK96" s="2" t="str">
        <f t="shared" si="27"/>
        <v/>
      </c>
      <c r="AL96" t="str">
        <f t="shared" si="28"/>
        <v/>
      </c>
      <c r="AM96" t="str">
        <f t="shared" si="23"/>
        <v/>
      </c>
      <c r="AN96" t="str">
        <f t="shared" si="24"/>
        <v/>
      </c>
    </row>
    <row r="97" spans="1:40" x14ac:dyDescent="0.25">
      <c r="A97" t="str">
        <f>IF(C97="","",MAX($A$2:A96)+1)</f>
        <v/>
      </c>
      <c r="B97" s="3" t="str">
        <f>IF(C97="","",IF(COUNTIF($C$2:$C96,$C97)=0,MAX($B$2:$B96)+1,""))</f>
        <v/>
      </c>
      <c r="L97" s="3" t="str">
        <f t="shared" si="25"/>
        <v/>
      </c>
      <c r="M97" s="3" t="str">
        <f>IF(C97="","",IF(AND(C97&lt;&gt;"",D97&lt;&gt;"",E97&lt;&gt;"",I97&lt;&gt;"",L97&lt;&gt;"",J97&lt;&gt;"",IFERROR(MATCH(INDEX($B:$B,MATCH($C97,$C:$C,0)),IMAGENES!$B:$B,0),-1)&gt;0),"'si'","'no'"))</f>
        <v/>
      </c>
      <c r="O97" t="str">
        <f t="shared" si="15"/>
        <v/>
      </c>
      <c r="P97" t="str">
        <f t="shared" si="16"/>
        <v/>
      </c>
      <c r="Q97" t="str">
        <f t="shared" si="17"/>
        <v/>
      </c>
      <c r="R97" t="str">
        <f t="shared" si="18"/>
        <v/>
      </c>
      <c r="S97" t="str">
        <f t="shared" si="19"/>
        <v/>
      </c>
      <c r="T97" t="str">
        <f t="shared" si="20"/>
        <v/>
      </c>
      <c r="U97" t="str">
        <f>IF($S97="","",INDEX(CATEGORIAS!$A:$A,MATCH($S97,CATEGORIAS!$B:$B,0)))</f>
        <v/>
      </c>
      <c r="V97" t="str">
        <f>IF($T97="","",INDEX(SUBCATEGORIAS!$A:$A,MATCH($T97,SUBCATEGORIAS!$B:$B,0)))</f>
        <v/>
      </c>
      <c r="W97" t="str">
        <f t="shared" si="21"/>
        <v/>
      </c>
      <c r="X97" t="str">
        <f t="shared" si="26"/>
        <v/>
      </c>
      <c r="Z97">
        <v>95</v>
      </c>
      <c r="AA97" t="str">
        <f t="shared" si="29"/>
        <v/>
      </c>
      <c r="AB97" t="str">
        <f>IFERROR(IF(MATCH($AA93,$O:$O,0)&gt;0,CONCATENATE("descripcion_larga: '",INDEX($R:$R,MATCH($AA93,$O:$O,0)),"',"),0),"")</f>
        <v>descripcion_larga: 'La tabla de cortar es perfecta para diferentes tipos de alimentos, como carne, frutas, verduras, pasteles y más.',</v>
      </c>
      <c r="AG97" t="str">
        <f>IF($D97="","",INDEX(CATEGORIAS!$A:$A,MATCH($D97,CATEGORIAS!$B:$B,0)))</f>
        <v/>
      </c>
      <c r="AH97" t="str">
        <f>IF($E97="","",INDEX(SUBCATEGORIAS!$A:$A,MATCH($E97,SUBCATEGORIAS!$B:$B,0)))</f>
        <v/>
      </c>
      <c r="AI97" t="str">
        <f t="shared" si="22"/>
        <v/>
      </c>
      <c r="AK97" s="2" t="str">
        <f t="shared" si="27"/>
        <v/>
      </c>
      <c r="AL97" t="str">
        <f t="shared" si="28"/>
        <v/>
      </c>
      <c r="AM97" t="str">
        <f t="shared" si="23"/>
        <v/>
      </c>
      <c r="AN97" t="str">
        <f t="shared" si="24"/>
        <v/>
      </c>
    </row>
    <row r="98" spans="1:40" x14ac:dyDescent="0.25">
      <c r="A98" t="str">
        <f>IF(C98="","",MAX($A$2:A97)+1)</f>
        <v/>
      </c>
      <c r="B98" s="3" t="str">
        <f>IF(C98="","",IF(COUNTIF($C$2:$C97,$C98)=0,MAX($B$2:$B97)+1,""))</f>
        <v/>
      </c>
      <c r="L98" s="3" t="str">
        <f t="shared" si="25"/>
        <v/>
      </c>
      <c r="M98" s="3" t="str">
        <f>IF(C98="","",IF(AND(C98&lt;&gt;"",D98&lt;&gt;"",E98&lt;&gt;"",I98&lt;&gt;"",L98&lt;&gt;"",J98&lt;&gt;"",IFERROR(MATCH(INDEX($B:$B,MATCH($C98,$C:$C,0)),IMAGENES!$B:$B,0),-1)&gt;0),"'si'","'no'"))</f>
        <v/>
      </c>
      <c r="O98" t="str">
        <f t="shared" si="15"/>
        <v/>
      </c>
      <c r="P98" t="str">
        <f t="shared" si="16"/>
        <v/>
      </c>
      <c r="Q98" t="str">
        <f t="shared" si="17"/>
        <v/>
      </c>
      <c r="R98" t="str">
        <f t="shared" si="18"/>
        <v/>
      </c>
      <c r="S98" t="str">
        <f t="shared" si="19"/>
        <v/>
      </c>
      <c r="T98" t="str">
        <f t="shared" si="20"/>
        <v/>
      </c>
      <c r="U98" t="str">
        <f>IF($S98="","",INDEX(CATEGORIAS!$A:$A,MATCH($S98,CATEGORIAS!$B:$B,0)))</f>
        <v/>
      </c>
      <c r="V98" t="str">
        <f>IF($T98="","",INDEX(SUBCATEGORIAS!$A:$A,MATCH($T98,SUBCATEGORIAS!$B:$B,0)))</f>
        <v/>
      </c>
      <c r="W98" t="str">
        <f t="shared" si="21"/>
        <v/>
      </c>
      <c r="X98" t="str">
        <f t="shared" si="26"/>
        <v/>
      </c>
      <c r="Z98">
        <v>96</v>
      </c>
      <c r="AA98" t="str">
        <f t="shared" si="29"/>
        <v/>
      </c>
      <c r="AB98" t="str">
        <f>IFERROR(IF(MATCH($AA93,$O:$O,0)&gt;0,CONCATENATE("id_categoria: '",INDEX($U:$U,MATCH($AA93,$O:$O,0)),"',"),0),"")</f>
        <v>id_categoria: '2',</v>
      </c>
      <c r="AG98" t="str">
        <f>IF($D98="","",INDEX(CATEGORIAS!$A:$A,MATCH($D98,CATEGORIAS!$B:$B,0)))</f>
        <v/>
      </c>
      <c r="AH98" t="str">
        <f>IF($E98="","",INDEX(SUBCATEGORIAS!$A:$A,MATCH($E98,SUBCATEGORIAS!$B:$B,0)))</f>
        <v/>
      </c>
      <c r="AI98" t="str">
        <f t="shared" si="22"/>
        <v/>
      </c>
      <c r="AK98" s="2" t="str">
        <f t="shared" si="27"/>
        <v/>
      </c>
      <c r="AL98" t="str">
        <f t="shared" si="28"/>
        <v/>
      </c>
      <c r="AM98" t="str">
        <f t="shared" si="23"/>
        <v/>
      </c>
      <c r="AN98" t="str">
        <f t="shared" si="24"/>
        <v/>
      </c>
    </row>
    <row r="99" spans="1:40" x14ac:dyDescent="0.25">
      <c r="A99" t="str">
        <f>IF(C99="","",MAX($A$2:A98)+1)</f>
        <v/>
      </c>
      <c r="B99" s="3" t="str">
        <f>IF(C99="","",IF(COUNTIF($C$2:$C98,$C99)=0,MAX($B$2:$B98)+1,""))</f>
        <v/>
      </c>
      <c r="L99" s="3" t="str">
        <f t="shared" si="25"/>
        <v/>
      </c>
      <c r="M99" s="3" t="str">
        <f>IF(C99="","",IF(AND(C99&lt;&gt;"",D99&lt;&gt;"",E99&lt;&gt;"",I99&lt;&gt;"",L99&lt;&gt;"",J99&lt;&gt;"",IFERROR(MATCH(INDEX($B:$B,MATCH($C99,$C:$C,0)),IMAGENES!$B:$B,0),-1)&gt;0),"'si'","'no'"))</f>
        <v/>
      </c>
      <c r="O99" t="str">
        <f t="shared" si="15"/>
        <v/>
      </c>
      <c r="P99" t="str">
        <f t="shared" si="16"/>
        <v/>
      </c>
      <c r="Q99" t="str">
        <f t="shared" si="17"/>
        <v/>
      </c>
      <c r="R99" t="str">
        <f t="shared" si="18"/>
        <v/>
      </c>
      <c r="S99" t="str">
        <f t="shared" si="19"/>
        <v/>
      </c>
      <c r="T99" t="str">
        <f t="shared" si="20"/>
        <v/>
      </c>
      <c r="U99" t="str">
        <f>IF($S99="","",INDEX(CATEGORIAS!$A:$A,MATCH($S99,CATEGORIAS!$B:$B,0)))</f>
        <v/>
      </c>
      <c r="V99" t="str">
        <f>IF($T99="","",INDEX(SUBCATEGORIAS!$A:$A,MATCH($T99,SUBCATEGORIAS!$B:$B,0)))</f>
        <v/>
      </c>
      <c r="W99" t="str">
        <f t="shared" si="21"/>
        <v/>
      </c>
      <c r="X99" t="str">
        <f t="shared" si="26"/>
        <v/>
      </c>
      <c r="Z99">
        <v>97</v>
      </c>
      <c r="AA99" t="str">
        <f t="shared" si="29"/>
        <v/>
      </c>
      <c r="AB99" t="str">
        <f>IFERROR(IF(MATCH($AA93,$O:$O,0)&gt;0,CONCATENATE("id_subcategoria: '",INDEX($V:$V,MATCH($AA93,$O:$O,0)),"',"),0),"")</f>
        <v>id_subcategoria: '7',</v>
      </c>
      <c r="AG99" t="str">
        <f>IF($D99="","",INDEX(CATEGORIAS!$A:$A,MATCH($D99,CATEGORIAS!$B:$B,0)))</f>
        <v/>
      </c>
      <c r="AH99" t="str">
        <f>IF($E99="","",INDEX(SUBCATEGORIAS!$A:$A,MATCH($E99,SUBCATEGORIAS!$B:$B,0)))</f>
        <v/>
      </c>
      <c r="AI99" t="str">
        <f t="shared" si="22"/>
        <v/>
      </c>
      <c r="AK99" s="2" t="str">
        <f t="shared" si="27"/>
        <v/>
      </c>
      <c r="AL99" t="str">
        <f t="shared" si="28"/>
        <v/>
      </c>
      <c r="AM99" t="str">
        <f t="shared" si="23"/>
        <v/>
      </c>
      <c r="AN99" t="str">
        <f t="shared" si="24"/>
        <v/>
      </c>
    </row>
    <row r="100" spans="1:40" x14ac:dyDescent="0.25">
      <c r="A100" t="str">
        <f>IF(C100="","",MAX($A$2:A99)+1)</f>
        <v/>
      </c>
      <c r="B100" s="3" t="str">
        <f>IF(C100="","",IF(COUNTIF($C$2:$C99,$C100)=0,MAX($B$2:$B99)+1,""))</f>
        <v/>
      </c>
      <c r="L100" s="3" t="str">
        <f t="shared" si="25"/>
        <v/>
      </c>
      <c r="M100" s="3" t="str">
        <f>IF(C100="","",IF(AND(C100&lt;&gt;"",D100&lt;&gt;"",E100&lt;&gt;"",I100&lt;&gt;"",L100&lt;&gt;"",J100&lt;&gt;"",IFERROR(MATCH(INDEX($B:$B,MATCH($C100,$C:$C,0)),IMAGENES!$B:$B,0),-1)&gt;0),"'si'","'no'"))</f>
        <v/>
      </c>
      <c r="O100" t="str">
        <f t="shared" si="15"/>
        <v/>
      </c>
      <c r="P100" t="str">
        <f t="shared" si="16"/>
        <v/>
      </c>
      <c r="Q100" t="str">
        <f t="shared" si="17"/>
        <v/>
      </c>
      <c r="R100" t="str">
        <f t="shared" si="18"/>
        <v/>
      </c>
      <c r="S100" t="str">
        <f t="shared" si="19"/>
        <v/>
      </c>
      <c r="T100" t="str">
        <f t="shared" si="20"/>
        <v/>
      </c>
      <c r="U100" t="str">
        <f>IF($S100="","",INDEX(CATEGORIAS!$A:$A,MATCH($S100,CATEGORIAS!$B:$B,0)))</f>
        <v/>
      </c>
      <c r="V100" t="str">
        <f>IF($T100="","",INDEX(SUBCATEGORIAS!$A:$A,MATCH($T100,SUBCATEGORIAS!$B:$B,0)))</f>
        <v/>
      </c>
      <c r="W100" t="str">
        <f t="shared" si="21"/>
        <v/>
      </c>
      <c r="X100" t="str">
        <f t="shared" si="26"/>
        <v/>
      </c>
      <c r="Z100">
        <v>98</v>
      </c>
      <c r="AA100" t="str">
        <f t="shared" si="29"/>
        <v/>
      </c>
      <c r="AB100" t="str">
        <f>IFERROR(IF(MATCH($AA93,$O:$O,0)&gt;0,CONCATENATE("precio: ",INDEX($W:$W,MATCH($AA93,$O:$O,0)),","),0),"")</f>
        <v>precio: 4500,</v>
      </c>
      <c r="AG100" t="str">
        <f>IF($D100="","",INDEX(CATEGORIAS!$A:$A,MATCH($D100,CATEGORIAS!$B:$B,0)))</f>
        <v/>
      </c>
      <c r="AH100" t="str">
        <f>IF($E100="","",INDEX(SUBCATEGORIAS!$A:$A,MATCH($E100,SUBCATEGORIAS!$B:$B,0)))</f>
        <v/>
      </c>
      <c r="AI100" t="str">
        <f t="shared" si="22"/>
        <v/>
      </c>
      <c r="AK100" s="2" t="str">
        <f t="shared" si="27"/>
        <v/>
      </c>
      <c r="AL100" t="str">
        <f t="shared" si="28"/>
        <v/>
      </c>
      <c r="AM100" t="str">
        <f t="shared" si="23"/>
        <v/>
      </c>
      <c r="AN100" t="str">
        <f t="shared" si="24"/>
        <v/>
      </c>
    </row>
    <row r="101" spans="1:40" x14ac:dyDescent="0.25">
      <c r="A101" t="str">
        <f>IF(C101="","",MAX($A$2:A100)+1)</f>
        <v/>
      </c>
      <c r="B101" s="3" t="str">
        <f>IF(C101="","",IF(COUNTIF($C$2:$C100,$C101)=0,MAX($B$2:$B100)+1,""))</f>
        <v/>
      </c>
      <c r="L101" s="3" t="str">
        <f t="shared" si="25"/>
        <v/>
      </c>
      <c r="M101" s="3" t="str">
        <f>IF(C101="","",IF(AND(C101&lt;&gt;"",D101&lt;&gt;"",E101&lt;&gt;"",I101&lt;&gt;"",L101&lt;&gt;"",J101&lt;&gt;"",IFERROR(MATCH(INDEX($B:$B,MATCH($C101,$C:$C,0)),IMAGENES!$B:$B,0),-1)&gt;0),"'si'","'no'"))</f>
        <v/>
      </c>
      <c r="O101" t="str">
        <f t="shared" si="15"/>
        <v/>
      </c>
      <c r="P101" t="str">
        <f t="shared" si="16"/>
        <v/>
      </c>
      <c r="Q101" t="str">
        <f t="shared" si="17"/>
        <v/>
      </c>
      <c r="R101" t="str">
        <f t="shared" si="18"/>
        <v/>
      </c>
      <c r="S101" t="str">
        <f t="shared" si="19"/>
        <v/>
      </c>
      <c r="T101" t="str">
        <f t="shared" si="20"/>
        <v/>
      </c>
      <c r="U101" t="str">
        <f>IF($S101="","",INDEX(CATEGORIAS!$A:$A,MATCH($S101,CATEGORIAS!$B:$B,0)))</f>
        <v/>
      </c>
      <c r="V101" t="str">
        <f>IF($T101="","",INDEX(SUBCATEGORIAS!$A:$A,MATCH($T101,SUBCATEGORIAS!$B:$B,0)))</f>
        <v/>
      </c>
      <c r="W101" t="str">
        <f t="shared" si="21"/>
        <v/>
      </c>
      <c r="X101" t="str">
        <f t="shared" si="26"/>
        <v/>
      </c>
      <c r="Z101">
        <v>99</v>
      </c>
      <c r="AA101" t="str">
        <f t="shared" si="29"/>
        <v/>
      </c>
      <c r="AB101" t="str">
        <f>IFERROR(IF(MATCH($AA93,$O:$O,0)&gt;0,CONCATENATE("disponible: ",INDEX($X:$X,MATCH($AA93,$O:$O,0)),","),0),"")</f>
        <v>disponible: 'si',</v>
      </c>
      <c r="AG101" t="str">
        <f>IF($D101="","",INDEX(CATEGORIAS!$A:$A,MATCH($D101,CATEGORIAS!$B:$B,0)))</f>
        <v/>
      </c>
      <c r="AH101" t="str">
        <f>IF($E101="","",INDEX(SUBCATEGORIAS!$A:$A,MATCH($E101,SUBCATEGORIAS!$B:$B,0)))</f>
        <v/>
      </c>
      <c r="AI101" t="str">
        <f t="shared" si="22"/>
        <v/>
      </c>
      <c r="AK101" s="2" t="str">
        <f t="shared" si="27"/>
        <v/>
      </c>
      <c r="AL101" t="str">
        <f t="shared" si="28"/>
        <v/>
      </c>
      <c r="AM101" t="str">
        <f t="shared" si="23"/>
        <v/>
      </c>
      <c r="AN101" t="str">
        <f t="shared" si="24"/>
        <v/>
      </c>
    </row>
    <row r="102" spans="1:40" x14ac:dyDescent="0.25">
      <c r="A102" t="str">
        <f>IF(C102="","",MAX($A$2:A101)+1)</f>
        <v/>
      </c>
      <c r="B102" s="3" t="str">
        <f>IF(C102="","",IF(COUNTIF($C$2:$C101,$C102)=0,MAX($B$2:$B101)+1,""))</f>
        <v/>
      </c>
      <c r="L102" s="3" t="str">
        <f t="shared" si="25"/>
        <v/>
      </c>
      <c r="M102" s="3" t="str">
        <f>IF(C102="","",IF(AND(C102&lt;&gt;"",D102&lt;&gt;"",E102&lt;&gt;"",I102&lt;&gt;"",L102&lt;&gt;"",J102&lt;&gt;"",IFERROR(MATCH(INDEX($B:$B,MATCH($C102,$C:$C,0)),IMAGENES!$B:$B,0),-1)&gt;0),"'si'","'no'"))</f>
        <v/>
      </c>
      <c r="O102" t="str">
        <f t="shared" si="15"/>
        <v/>
      </c>
      <c r="P102" t="str">
        <f t="shared" si="16"/>
        <v/>
      </c>
      <c r="Q102" t="str">
        <f t="shared" si="17"/>
        <v/>
      </c>
      <c r="R102" t="str">
        <f t="shared" si="18"/>
        <v/>
      </c>
      <c r="S102" t="str">
        <f t="shared" si="19"/>
        <v/>
      </c>
      <c r="T102" t="str">
        <f t="shared" si="20"/>
        <v/>
      </c>
      <c r="U102" t="str">
        <f>IF($S102="","",INDEX(CATEGORIAS!$A:$A,MATCH($S102,CATEGORIAS!$B:$B,0)))</f>
        <v/>
      </c>
      <c r="V102" t="str">
        <f>IF($T102="","",INDEX(SUBCATEGORIAS!$A:$A,MATCH($T102,SUBCATEGORIAS!$B:$B,0)))</f>
        <v/>
      </c>
      <c r="W102" t="str">
        <f t="shared" si="21"/>
        <v/>
      </c>
      <c r="X102" t="str">
        <f t="shared" si="26"/>
        <v/>
      </c>
      <c r="Z102">
        <v>100</v>
      </c>
      <c r="AA102" t="str">
        <f t="shared" si="29"/>
        <v/>
      </c>
      <c r="AB102" t="str">
        <f>IFERROR(IF(MATCH($AA93,$O:$O,0)&gt;0,"},",0),"")</f>
        <v>},</v>
      </c>
      <c r="AG102" t="str">
        <f>IF($D102="","",INDEX(CATEGORIAS!$A:$A,MATCH($D102,CATEGORIAS!$B:$B,0)))</f>
        <v/>
      </c>
      <c r="AH102" t="str">
        <f>IF($E102="","",INDEX(SUBCATEGORIAS!$A:$A,MATCH($E102,SUBCATEGORIAS!$B:$B,0)))</f>
        <v/>
      </c>
      <c r="AI102" t="str">
        <f t="shared" si="22"/>
        <v/>
      </c>
      <c r="AK102" s="2" t="str">
        <f t="shared" si="27"/>
        <v/>
      </c>
      <c r="AL102" t="str">
        <f t="shared" si="28"/>
        <v/>
      </c>
      <c r="AM102" t="str">
        <f t="shared" si="23"/>
        <v/>
      </c>
      <c r="AN102" t="str">
        <f t="shared" si="24"/>
        <v/>
      </c>
    </row>
    <row r="103" spans="1:40" x14ac:dyDescent="0.25">
      <c r="A103" t="str">
        <f>IF(C103="","",MAX($A$2:A102)+1)</f>
        <v/>
      </c>
      <c r="B103" s="3" t="str">
        <f>IF(C103="","",IF(COUNTIF($C$2:$C102,$C103)=0,MAX($B$2:$B102)+1,""))</f>
        <v/>
      </c>
      <c r="L103" s="3" t="str">
        <f t="shared" si="25"/>
        <v/>
      </c>
      <c r="M103" s="3" t="str">
        <f>IF(C103="","",IF(AND(C103&lt;&gt;"",D103&lt;&gt;"",E103&lt;&gt;"",I103&lt;&gt;"",L103&lt;&gt;"",J103&lt;&gt;"",IFERROR(MATCH(INDEX($B:$B,MATCH($C103,$C:$C,0)),IMAGENES!$B:$B,0),-1)&gt;0),"'si'","'no'"))</f>
        <v/>
      </c>
      <c r="O103" t="str">
        <f t="shared" si="15"/>
        <v/>
      </c>
      <c r="P103" t="str">
        <f t="shared" si="16"/>
        <v/>
      </c>
      <c r="Q103" t="str">
        <f t="shared" si="17"/>
        <v/>
      </c>
      <c r="R103" t="str">
        <f t="shared" si="18"/>
        <v/>
      </c>
      <c r="S103" t="str">
        <f t="shared" si="19"/>
        <v/>
      </c>
      <c r="T103" t="str">
        <f t="shared" si="20"/>
        <v/>
      </c>
      <c r="U103" t="str">
        <f>IF($S103="","",INDEX(CATEGORIAS!$A:$A,MATCH($S103,CATEGORIAS!$B:$B,0)))</f>
        <v/>
      </c>
      <c r="V103" t="str">
        <f>IF($T103="","",INDEX(SUBCATEGORIAS!$A:$A,MATCH($T103,SUBCATEGORIAS!$B:$B,0)))</f>
        <v/>
      </c>
      <c r="W103" t="str">
        <f t="shared" si="21"/>
        <v/>
      </c>
      <c r="X103" t="str">
        <f t="shared" si="26"/>
        <v/>
      </c>
      <c r="Z103">
        <v>101</v>
      </c>
      <c r="AA103">
        <f t="shared" si="29"/>
        <v>11</v>
      </c>
      <c r="AB103" t="str">
        <f>IFERROR(IF(MATCH($AA103,$O:$O,0)&gt;0,"{",0),"")</f>
        <v>{</v>
      </c>
      <c r="AG103" t="str">
        <f>IF($D103="","",INDEX(CATEGORIAS!$A:$A,MATCH($D103,CATEGORIAS!$B:$B,0)))</f>
        <v/>
      </c>
      <c r="AH103" t="str">
        <f>IF($E103="","",INDEX(SUBCATEGORIAS!$A:$A,MATCH($E103,SUBCATEGORIAS!$B:$B,0)))</f>
        <v/>
      </c>
      <c r="AI103" t="str">
        <f t="shared" si="22"/>
        <v/>
      </c>
      <c r="AK103" s="2" t="str">
        <f t="shared" si="27"/>
        <v/>
      </c>
      <c r="AL103" t="str">
        <f t="shared" si="28"/>
        <v/>
      </c>
      <c r="AM103" t="str">
        <f t="shared" si="23"/>
        <v/>
      </c>
      <c r="AN103" t="str">
        <f t="shared" si="24"/>
        <v/>
      </c>
    </row>
    <row r="104" spans="1:40" x14ac:dyDescent="0.25">
      <c r="A104" t="str">
        <f>IF(C104="","",MAX($A$2:A103)+1)</f>
        <v/>
      </c>
      <c r="B104" s="3" t="str">
        <f>IF(C104="","",IF(COUNTIF($C$2:$C103,$C104)=0,MAX($B$2:$B103)+1,""))</f>
        <v/>
      </c>
      <c r="L104" s="3" t="str">
        <f t="shared" si="25"/>
        <v/>
      </c>
      <c r="M104" s="3" t="str">
        <f>IF(C104="","",IF(AND(C104&lt;&gt;"",D104&lt;&gt;"",E104&lt;&gt;"",I104&lt;&gt;"",L104&lt;&gt;"",J104&lt;&gt;"",IFERROR(MATCH(INDEX($B:$B,MATCH($C104,$C:$C,0)),IMAGENES!$B:$B,0),-1)&gt;0),"'si'","'no'"))</f>
        <v/>
      </c>
      <c r="O104" t="str">
        <f t="shared" si="15"/>
        <v/>
      </c>
      <c r="P104" t="str">
        <f t="shared" si="16"/>
        <v/>
      </c>
      <c r="Q104" t="str">
        <f t="shared" si="17"/>
        <v/>
      </c>
      <c r="R104" t="str">
        <f t="shared" si="18"/>
        <v/>
      </c>
      <c r="S104" t="str">
        <f t="shared" si="19"/>
        <v/>
      </c>
      <c r="T104" t="str">
        <f t="shared" si="20"/>
        <v/>
      </c>
      <c r="U104" t="str">
        <f>IF($S104="","",INDEX(CATEGORIAS!$A:$A,MATCH($S104,CATEGORIAS!$B:$B,0)))</f>
        <v/>
      </c>
      <c r="V104" t="str">
        <f>IF($T104="","",INDEX(SUBCATEGORIAS!$A:$A,MATCH($T104,SUBCATEGORIAS!$B:$B,0)))</f>
        <v/>
      </c>
      <c r="W104" t="str">
        <f t="shared" si="21"/>
        <v/>
      </c>
      <c r="X104" t="str">
        <f t="shared" si="26"/>
        <v/>
      </c>
      <c r="Z104">
        <v>102</v>
      </c>
      <c r="AA104" t="str">
        <f t="shared" si="29"/>
        <v/>
      </c>
      <c r="AB104" t="str">
        <f>IFERROR(IF(MATCH($AA103,$O:$O,0)&gt;0,CONCATENATE("id_articulo: ",$AA103,","),0),"")</f>
        <v>id_articulo: 11,</v>
      </c>
      <c r="AG104" t="str">
        <f>IF($D104="","",INDEX(CATEGORIAS!$A:$A,MATCH($D104,CATEGORIAS!$B:$B,0)))</f>
        <v/>
      </c>
      <c r="AH104" t="str">
        <f>IF($E104="","",INDEX(SUBCATEGORIAS!$A:$A,MATCH($E104,SUBCATEGORIAS!$B:$B,0)))</f>
        <v/>
      </c>
      <c r="AI104" t="str">
        <f t="shared" si="22"/>
        <v/>
      </c>
      <c r="AK104" s="2" t="str">
        <f t="shared" si="27"/>
        <v/>
      </c>
      <c r="AL104" t="str">
        <f t="shared" si="28"/>
        <v/>
      </c>
      <c r="AM104" t="str">
        <f t="shared" si="23"/>
        <v/>
      </c>
      <c r="AN104" t="str">
        <f t="shared" si="24"/>
        <v/>
      </c>
    </row>
    <row r="105" spans="1:40" x14ac:dyDescent="0.25">
      <c r="A105" t="str">
        <f>IF(C105="","",MAX($A$2:A104)+1)</f>
        <v/>
      </c>
      <c r="B105" s="3" t="str">
        <f>IF(C105="","",IF(COUNTIF($C$2:$C104,$C105)=0,MAX($B$2:$B104)+1,""))</f>
        <v/>
      </c>
      <c r="L105" s="3" t="str">
        <f t="shared" si="25"/>
        <v/>
      </c>
      <c r="M105" s="3" t="str">
        <f>IF(C105="","",IF(AND(C105&lt;&gt;"",D105&lt;&gt;"",E105&lt;&gt;"",I105&lt;&gt;"",L105&lt;&gt;"",J105&lt;&gt;"",IFERROR(MATCH(INDEX($B:$B,MATCH($C105,$C:$C,0)),IMAGENES!$B:$B,0),-1)&gt;0),"'si'","'no'"))</f>
        <v/>
      </c>
      <c r="O105" t="str">
        <f t="shared" si="15"/>
        <v/>
      </c>
      <c r="P105" t="str">
        <f t="shared" si="16"/>
        <v/>
      </c>
      <c r="Q105" t="str">
        <f t="shared" si="17"/>
        <v/>
      </c>
      <c r="R105" t="str">
        <f t="shared" si="18"/>
        <v/>
      </c>
      <c r="S105" t="str">
        <f t="shared" si="19"/>
        <v/>
      </c>
      <c r="T105" t="str">
        <f t="shared" si="20"/>
        <v/>
      </c>
      <c r="U105" t="str">
        <f>IF($S105="","",INDEX(CATEGORIAS!$A:$A,MATCH($S105,CATEGORIAS!$B:$B,0)))</f>
        <v/>
      </c>
      <c r="V105" t="str">
        <f>IF($T105="","",INDEX(SUBCATEGORIAS!$A:$A,MATCH($T105,SUBCATEGORIAS!$B:$B,0)))</f>
        <v/>
      </c>
      <c r="W105" t="str">
        <f t="shared" si="21"/>
        <v/>
      </c>
      <c r="X105" t="str">
        <f t="shared" si="26"/>
        <v/>
      </c>
      <c r="Z105">
        <v>103</v>
      </c>
      <c r="AA105" t="str">
        <f t="shared" si="29"/>
        <v/>
      </c>
      <c r="AB105" t="str">
        <f>IFERROR(IF(MATCH($AA103,$O:$O,0)&gt;0,CONCATENATE("nombre: '",INDEX($P:$P,MATCH($AA103,$O:$O,0)),"',"),0),"")</f>
        <v>nombre: 'Tablas de cortar (Multiuso) - Verde',</v>
      </c>
      <c r="AG105" t="str">
        <f>IF($D105="","",INDEX(CATEGORIAS!$A:$A,MATCH($D105,CATEGORIAS!$B:$B,0)))</f>
        <v/>
      </c>
      <c r="AH105" t="str">
        <f>IF($E105="","",INDEX(SUBCATEGORIAS!$A:$A,MATCH($E105,SUBCATEGORIAS!$B:$B,0)))</f>
        <v/>
      </c>
      <c r="AI105" t="str">
        <f t="shared" si="22"/>
        <v/>
      </c>
      <c r="AK105" s="2" t="str">
        <f t="shared" si="27"/>
        <v/>
      </c>
      <c r="AL105" t="str">
        <f t="shared" si="28"/>
        <v/>
      </c>
      <c r="AM105" t="str">
        <f t="shared" si="23"/>
        <v/>
      </c>
      <c r="AN105" t="str">
        <f t="shared" si="24"/>
        <v/>
      </c>
    </row>
    <row r="106" spans="1:40" x14ac:dyDescent="0.25">
      <c r="A106" t="str">
        <f>IF(C106="","",MAX($A$2:A105)+1)</f>
        <v/>
      </c>
      <c r="B106" s="3" t="str">
        <f>IF(C106="","",IF(COUNTIF($C$2:$C105,$C106)=0,MAX($B$2:$B105)+1,""))</f>
        <v/>
      </c>
      <c r="L106" s="3" t="str">
        <f t="shared" si="25"/>
        <v/>
      </c>
      <c r="M106" s="3" t="str">
        <f>IF(C106="","",IF(AND(C106&lt;&gt;"",D106&lt;&gt;"",E106&lt;&gt;"",I106&lt;&gt;"",L106&lt;&gt;"",J106&lt;&gt;"",IFERROR(MATCH(INDEX($B:$B,MATCH($C106,$C:$C,0)),IMAGENES!$B:$B,0),-1)&gt;0),"'si'","'no'"))</f>
        <v/>
      </c>
      <c r="O106" t="str">
        <f t="shared" si="15"/>
        <v/>
      </c>
      <c r="P106" t="str">
        <f t="shared" si="16"/>
        <v/>
      </c>
      <c r="Q106" t="str">
        <f t="shared" si="17"/>
        <v/>
      </c>
      <c r="R106" t="str">
        <f t="shared" si="18"/>
        <v/>
      </c>
      <c r="S106" t="str">
        <f t="shared" si="19"/>
        <v/>
      </c>
      <c r="T106" t="str">
        <f t="shared" si="20"/>
        <v/>
      </c>
      <c r="U106" t="str">
        <f>IF($S106="","",INDEX(CATEGORIAS!$A:$A,MATCH($S106,CATEGORIAS!$B:$B,0)))</f>
        <v/>
      </c>
      <c r="V106" t="str">
        <f>IF($T106="","",INDEX(SUBCATEGORIAS!$A:$A,MATCH($T106,SUBCATEGORIAS!$B:$B,0)))</f>
        <v/>
      </c>
      <c r="W106" t="str">
        <f t="shared" si="21"/>
        <v/>
      </c>
      <c r="X106" t="str">
        <f t="shared" si="26"/>
        <v/>
      </c>
      <c r="Z106">
        <v>104</v>
      </c>
      <c r="AA106" t="str">
        <f t="shared" si="29"/>
        <v/>
      </c>
      <c r="AB106" t="str">
        <f>IFERROR(IF(MATCH($AA103,$O:$O,0)&gt;0,CONCATENATE("descripcion: '",INDEX($Q:$Q,MATCH($AA103,$O:$O,0)),"',"),0),"")</f>
        <v>descripcion: 'Dimensiones: 27x40x05 cm.',</v>
      </c>
      <c r="AG106" t="str">
        <f>IF($D106="","",INDEX(CATEGORIAS!$A:$A,MATCH($D106,CATEGORIAS!$B:$B,0)))</f>
        <v/>
      </c>
      <c r="AH106" t="str">
        <f>IF($E106="","",INDEX(SUBCATEGORIAS!$A:$A,MATCH($E106,SUBCATEGORIAS!$B:$B,0)))</f>
        <v/>
      </c>
      <c r="AI106" t="str">
        <f t="shared" si="22"/>
        <v/>
      </c>
      <c r="AK106" s="2" t="str">
        <f t="shared" si="27"/>
        <v/>
      </c>
      <c r="AL106" t="str">
        <f t="shared" si="28"/>
        <v/>
      </c>
      <c r="AM106" t="str">
        <f t="shared" si="23"/>
        <v/>
      </c>
      <c r="AN106" t="str">
        <f t="shared" si="24"/>
        <v/>
      </c>
    </row>
    <row r="107" spans="1:40" x14ac:dyDescent="0.25">
      <c r="A107" t="str">
        <f>IF(C107="","",MAX($A$2:A106)+1)</f>
        <v/>
      </c>
      <c r="B107" s="3" t="str">
        <f>IF(C107="","",IF(COUNTIF($C$2:$C106,$C107)=0,MAX($B$2:$B106)+1,""))</f>
        <v/>
      </c>
      <c r="L107" s="3" t="str">
        <f t="shared" si="25"/>
        <v/>
      </c>
      <c r="M107" s="3" t="str">
        <f>IF(C107="","",IF(AND(C107&lt;&gt;"",D107&lt;&gt;"",E107&lt;&gt;"",I107&lt;&gt;"",L107&lt;&gt;"",J107&lt;&gt;"",IFERROR(MATCH(INDEX($B:$B,MATCH($C107,$C:$C,0)),IMAGENES!$B:$B,0),-1)&gt;0),"'si'","'no'"))</f>
        <v/>
      </c>
      <c r="O107" t="str">
        <f t="shared" si="15"/>
        <v/>
      </c>
      <c r="P107" t="str">
        <f t="shared" si="16"/>
        <v/>
      </c>
      <c r="Q107" t="str">
        <f t="shared" si="17"/>
        <v/>
      </c>
      <c r="R107" t="str">
        <f t="shared" si="18"/>
        <v/>
      </c>
      <c r="S107" t="str">
        <f t="shared" si="19"/>
        <v/>
      </c>
      <c r="T107" t="str">
        <f t="shared" si="20"/>
        <v/>
      </c>
      <c r="U107" t="str">
        <f>IF($S107="","",INDEX(CATEGORIAS!$A:$A,MATCH($S107,CATEGORIAS!$B:$B,0)))</f>
        <v/>
      </c>
      <c r="V107" t="str">
        <f>IF($T107="","",INDEX(SUBCATEGORIAS!$A:$A,MATCH($T107,SUBCATEGORIAS!$B:$B,0)))</f>
        <v/>
      </c>
      <c r="W107" t="str">
        <f t="shared" si="21"/>
        <v/>
      </c>
      <c r="X107" t="str">
        <f t="shared" si="26"/>
        <v/>
      </c>
      <c r="Z107">
        <v>105</v>
      </c>
      <c r="AA107" t="str">
        <f t="shared" si="29"/>
        <v/>
      </c>
      <c r="AB107" t="str">
        <f>IFERROR(IF(MATCH($AA103,$O:$O,0)&gt;0,CONCATENATE("descripcion_larga: '",INDEX($R:$R,MATCH($AA103,$O:$O,0)),"',"),0),"")</f>
        <v>descripcion_larga: 'La tabla de cortar es perfecta para diferentes tipos de alimentos, como carne, frutas, verduras, pasteles y más.',</v>
      </c>
      <c r="AG107" t="str">
        <f>IF($D107="","",INDEX(CATEGORIAS!$A:$A,MATCH($D107,CATEGORIAS!$B:$B,0)))</f>
        <v/>
      </c>
      <c r="AH107" t="str">
        <f>IF($E107="","",INDEX(SUBCATEGORIAS!$A:$A,MATCH($E107,SUBCATEGORIAS!$B:$B,0)))</f>
        <v/>
      </c>
      <c r="AI107" t="str">
        <f t="shared" si="22"/>
        <v/>
      </c>
      <c r="AK107" s="2" t="str">
        <f t="shared" si="27"/>
        <v/>
      </c>
      <c r="AL107" t="str">
        <f t="shared" si="28"/>
        <v/>
      </c>
      <c r="AM107" t="str">
        <f t="shared" si="23"/>
        <v/>
      </c>
      <c r="AN107" t="str">
        <f t="shared" si="24"/>
        <v/>
      </c>
    </row>
    <row r="108" spans="1:40" x14ac:dyDescent="0.25">
      <c r="A108" t="str">
        <f>IF(C108="","",MAX($A$2:A107)+1)</f>
        <v/>
      </c>
      <c r="B108" s="3" t="str">
        <f>IF(C108="","",IF(COUNTIF($C$2:$C107,$C108)=0,MAX($B$2:$B107)+1,""))</f>
        <v/>
      </c>
      <c r="L108" s="3" t="str">
        <f t="shared" si="25"/>
        <v/>
      </c>
      <c r="M108" s="3" t="str">
        <f>IF(C108="","",IF(AND(C108&lt;&gt;"",D108&lt;&gt;"",E108&lt;&gt;"",I108&lt;&gt;"",L108&lt;&gt;"",J108&lt;&gt;"",IFERROR(MATCH(INDEX($B:$B,MATCH($C108,$C:$C,0)),IMAGENES!$B:$B,0),-1)&gt;0),"'si'","'no'"))</f>
        <v/>
      </c>
      <c r="O108" t="str">
        <f t="shared" si="15"/>
        <v/>
      </c>
      <c r="P108" t="str">
        <f t="shared" si="16"/>
        <v/>
      </c>
      <c r="Q108" t="str">
        <f t="shared" si="17"/>
        <v/>
      </c>
      <c r="R108" t="str">
        <f t="shared" si="18"/>
        <v/>
      </c>
      <c r="S108" t="str">
        <f t="shared" si="19"/>
        <v/>
      </c>
      <c r="T108" t="str">
        <f t="shared" si="20"/>
        <v/>
      </c>
      <c r="U108" t="str">
        <f>IF($S108="","",INDEX(CATEGORIAS!$A:$A,MATCH($S108,CATEGORIAS!$B:$B,0)))</f>
        <v/>
      </c>
      <c r="V108" t="str">
        <f>IF($T108="","",INDEX(SUBCATEGORIAS!$A:$A,MATCH($T108,SUBCATEGORIAS!$B:$B,0)))</f>
        <v/>
      </c>
      <c r="W108" t="str">
        <f t="shared" si="21"/>
        <v/>
      </c>
      <c r="X108" t="str">
        <f t="shared" si="26"/>
        <v/>
      </c>
      <c r="Z108">
        <v>106</v>
      </c>
      <c r="AA108" t="str">
        <f t="shared" si="29"/>
        <v/>
      </c>
      <c r="AB108" t="str">
        <f>IFERROR(IF(MATCH($AA103,$O:$O,0)&gt;0,CONCATENATE("id_categoria: '",INDEX($U:$U,MATCH($AA103,$O:$O,0)),"',"),0),"")</f>
        <v>id_categoria: '2',</v>
      </c>
      <c r="AG108" t="str">
        <f>IF($D108="","",INDEX(CATEGORIAS!$A:$A,MATCH($D108,CATEGORIAS!$B:$B,0)))</f>
        <v/>
      </c>
      <c r="AH108" t="str">
        <f>IF($E108="","",INDEX(SUBCATEGORIAS!$A:$A,MATCH($E108,SUBCATEGORIAS!$B:$B,0)))</f>
        <v/>
      </c>
      <c r="AI108" t="str">
        <f t="shared" si="22"/>
        <v/>
      </c>
      <c r="AK108" s="2" t="str">
        <f t="shared" si="27"/>
        <v/>
      </c>
      <c r="AL108" t="str">
        <f t="shared" si="28"/>
        <v/>
      </c>
      <c r="AM108" t="str">
        <f t="shared" si="23"/>
        <v/>
      </c>
      <c r="AN108" t="str">
        <f t="shared" si="24"/>
        <v/>
      </c>
    </row>
    <row r="109" spans="1:40" x14ac:dyDescent="0.25">
      <c r="A109" t="str">
        <f>IF(C109="","",MAX($A$2:A108)+1)</f>
        <v/>
      </c>
      <c r="B109" s="3" t="str">
        <f>IF(C109="","",IF(COUNTIF($C$2:$C108,$C109)=0,MAX($B$2:$B108)+1,""))</f>
        <v/>
      </c>
      <c r="L109" s="3" t="str">
        <f t="shared" si="25"/>
        <v/>
      </c>
      <c r="M109" s="3" t="str">
        <f>IF(C109="","",IF(AND(C109&lt;&gt;"",D109&lt;&gt;"",E109&lt;&gt;"",I109&lt;&gt;"",L109&lt;&gt;"",J109&lt;&gt;"",IFERROR(MATCH(INDEX($B:$B,MATCH($C109,$C:$C,0)),IMAGENES!$B:$B,0),-1)&gt;0),"'si'","'no'"))</f>
        <v/>
      </c>
      <c r="O109" t="str">
        <f t="shared" si="15"/>
        <v/>
      </c>
      <c r="P109" t="str">
        <f t="shared" si="16"/>
        <v/>
      </c>
      <c r="Q109" t="str">
        <f t="shared" si="17"/>
        <v/>
      </c>
      <c r="R109" t="str">
        <f t="shared" si="18"/>
        <v/>
      </c>
      <c r="S109" t="str">
        <f t="shared" si="19"/>
        <v/>
      </c>
      <c r="T109" t="str">
        <f t="shared" si="20"/>
        <v/>
      </c>
      <c r="U109" t="str">
        <f>IF($S109="","",INDEX(CATEGORIAS!$A:$A,MATCH($S109,CATEGORIAS!$B:$B,0)))</f>
        <v/>
      </c>
      <c r="V109" t="str">
        <f>IF($T109="","",INDEX(SUBCATEGORIAS!$A:$A,MATCH($T109,SUBCATEGORIAS!$B:$B,0)))</f>
        <v/>
      </c>
      <c r="W109" t="str">
        <f t="shared" si="21"/>
        <v/>
      </c>
      <c r="X109" t="str">
        <f t="shared" si="26"/>
        <v/>
      </c>
      <c r="Z109">
        <v>107</v>
      </c>
      <c r="AA109" t="str">
        <f t="shared" si="29"/>
        <v/>
      </c>
      <c r="AB109" t="str">
        <f>IFERROR(IF(MATCH($AA103,$O:$O,0)&gt;0,CONCATENATE("id_subcategoria: '",INDEX($V:$V,MATCH($AA103,$O:$O,0)),"',"),0),"")</f>
        <v>id_subcategoria: '7',</v>
      </c>
      <c r="AG109" t="str">
        <f>IF($D109="","",INDEX(CATEGORIAS!$A:$A,MATCH($D109,CATEGORIAS!$B:$B,0)))</f>
        <v/>
      </c>
      <c r="AH109" t="str">
        <f>IF($E109="","",INDEX(SUBCATEGORIAS!$A:$A,MATCH($E109,SUBCATEGORIAS!$B:$B,0)))</f>
        <v/>
      </c>
      <c r="AI109" t="str">
        <f t="shared" si="22"/>
        <v/>
      </c>
      <c r="AK109" s="2" t="str">
        <f t="shared" si="27"/>
        <v/>
      </c>
      <c r="AL109" t="str">
        <f t="shared" si="28"/>
        <v/>
      </c>
      <c r="AM109" t="str">
        <f t="shared" si="23"/>
        <v/>
      </c>
      <c r="AN109" t="str">
        <f t="shared" si="24"/>
        <v/>
      </c>
    </row>
    <row r="110" spans="1:40" x14ac:dyDescent="0.25">
      <c r="A110" t="str">
        <f>IF(C110="","",MAX($A$2:A109)+1)</f>
        <v/>
      </c>
      <c r="B110" s="3" t="str">
        <f>IF(C110="","",IF(COUNTIF($C$2:$C109,$C110)=0,MAX($B$2:$B109)+1,""))</f>
        <v/>
      </c>
      <c r="L110" s="3" t="str">
        <f t="shared" si="25"/>
        <v/>
      </c>
      <c r="M110" s="3" t="str">
        <f>IF(C110="","",IF(AND(C110&lt;&gt;"",D110&lt;&gt;"",E110&lt;&gt;"",I110&lt;&gt;"",L110&lt;&gt;"",J110&lt;&gt;"",IFERROR(MATCH(INDEX($B:$B,MATCH($C110,$C:$C,0)),IMAGENES!$B:$B,0),-1)&gt;0),"'si'","'no'"))</f>
        <v/>
      </c>
      <c r="O110" t="str">
        <f t="shared" si="15"/>
        <v/>
      </c>
      <c r="P110" t="str">
        <f t="shared" si="16"/>
        <v/>
      </c>
      <c r="Q110" t="str">
        <f t="shared" si="17"/>
        <v/>
      </c>
      <c r="R110" t="str">
        <f t="shared" si="18"/>
        <v/>
      </c>
      <c r="S110" t="str">
        <f t="shared" si="19"/>
        <v/>
      </c>
      <c r="T110" t="str">
        <f t="shared" si="20"/>
        <v/>
      </c>
      <c r="U110" t="str">
        <f>IF($S110="","",INDEX(CATEGORIAS!$A:$A,MATCH($S110,CATEGORIAS!$B:$B,0)))</f>
        <v/>
      </c>
      <c r="V110" t="str">
        <f>IF($T110="","",INDEX(SUBCATEGORIAS!$A:$A,MATCH($T110,SUBCATEGORIAS!$B:$B,0)))</f>
        <v/>
      </c>
      <c r="W110" t="str">
        <f t="shared" si="21"/>
        <v/>
      </c>
      <c r="X110" t="str">
        <f t="shared" si="26"/>
        <v/>
      </c>
      <c r="Z110">
        <v>108</v>
      </c>
      <c r="AA110" t="str">
        <f t="shared" si="29"/>
        <v/>
      </c>
      <c r="AB110" t="str">
        <f>IFERROR(IF(MATCH($AA103,$O:$O,0)&gt;0,CONCATENATE("precio: ",INDEX($W:$W,MATCH($AA103,$O:$O,0)),","),0),"")</f>
        <v>precio: 4500,</v>
      </c>
      <c r="AG110" t="str">
        <f>IF($D110="","",INDEX(CATEGORIAS!$A:$A,MATCH($D110,CATEGORIAS!$B:$B,0)))</f>
        <v/>
      </c>
      <c r="AH110" t="str">
        <f>IF($E110="","",INDEX(SUBCATEGORIAS!$A:$A,MATCH($E110,SUBCATEGORIAS!$B:$B,0)))</f>
        <v/>
      </c>
      <c r="AI110" t="str">
        <f t="shared" si="22"/>
        <v/>
      </c>
      <c r="AK110" s="2" t="str">
        <f t="shared" si="27"/>
        <v/>
      </c>
      <c r="AL110" t="str">
        <f t="shared" si="28"/>
        <v/>
      </c>
      <c r="AM110" t="str">
        <f t="shared" si="23"/>
        <v/>
      </c>
      <c r="AN110" t="str">
        <f t="shared" si="24"/>
        <v/>
      </c>
    </row>
    <row r="111" spans="1:40" x14ac:dyDescent="0.25">
      <c r="A111" t="str">
        <f>IF(C111="","",MAX($A$2:A110)+1)</f>
        <v/>
      </c>
      <c r="B111" s="3" t="str">
        <f>IF(C111="","",IF(COUNTIF($C$2:$C110,$C111)=0,MAX($B$2:$B110)+1,""))</f>
        <v/>
      </c>
      <c r="L111" s="3" t="str">
        <f t="shared" si="25"/>
        <v/>
      </c>
      <c r="M111" s="3" t="str">
        <f>IF(C111="","",IF(AND(C111&lt;&gt;"",D111&lt;&gt;"",E111&lt;&gt;"",I111&lt;&gt;"",L111&lt;&gt;"",J111&lt;&gt;"",IFERROR(MATCH(INDEX($B:$B,MATCH($C111,$C:$C,0)),IMAGENES!$B:$B,0),-1)&gt;0),"'si'","'no'"))</f>
        <v/>
      </c>
      <c r="O111" t="str">
        <f t="shared" si="15"/>
        <v/>
      </c>
      <c r="P111" t="str">
        <f t="shared" si="16"/>
        <v/>
      </c>
      <c r="Q111" t="str">
        <f t="shared" si="17"/>
        <v/>
      </c>
      <c r="R111" t="str">
        <f t="shared" si="18"/>
        <v/>
      </c>
      <c r="S111" t="str">
        <f t="shared" si="19"/>
        <v/>
      </c>
      <c r="T111" t="str">
        <f t="shared" si="20"/>
        <v/>
      </c>
      <c r="U111" t="str">
        <f>IF($S111="","",INDEX(CATEGORIAS!$A:$A,MATCH($S111,CATEGORIAS!$B:$B,0)))</f>
        <v/>
      </c>
      <c r="V111" t="str">
        <f>IF($T111="","",INDEX(SUBCATEGORIAS!$A:$A,MATCH($T111,SUBCATEGORIAS!$B:$B,0)))</f>
        <v/>
      </c>
      <c r="W111" t="str">
        <f t="shared" si="21"/>
        <v/>
      </c>
      <c r="X111" t="str">
        <f t="shared" si="26"/>
        <v/>
      </c>
      <c r="Z111">
        <v>109</v>
      </c>
      <c r="AA111" t="str">
        <f t="shared" si="29"/>
        <v/>
      </c>
      <c r="AB111" t="str">
        <f>IFERROR(IF(MATCH($AA103,$O:$O,0)&gt;0,CONCATENATE("disponible: ",INDEX($X:$X,MATCH($AA103,$O:$O,0)),","),0),"")</f>
        <v>disponible: 'si',</v>
      </c>
      <c r="AG111" t="str">
        <f>IF($D111="","",INDEX(CATEGORIAS!$A:$A,MATCH($D111,CATEGORIAS!$B:$B,0)))</f>
        <v/>
      </c>
      <c r="AH111" t="str">
        <f>IF($E111="","",INDEX(SUBCATEGORIAS!$A:$A,MATCH($E111,SUBCATEGORIAS!$B:$B,0)))</f>
        <v/>
      </c>
      <c r="AI111" t="str">
        <f t="shared" si="22"/>
        <v/>
      </c>
      <c r="AK111" s="2" t="str">
        <f t="shared" si="27"/>
        <v/>
      </c>
      <c r="AL111" t="str">
        <f t="shared" si="28"/>
        <v/>
      </c>
      <c r="AM111" t="str">
        <f t="shared" si="23"/>
        <v/>
      </c>
      <c r="AN111" t="str">
        <f t="shared" si="24"/>
        <v/>
      </c>
    </row>
    <row r="112" spans="1:40" x14ac:dyDescent="0.25">
      <c r="A112" t="str">
        <f>IF(C112="","",MAX($A$2:A111)+1)</f>
        <v/>
      </c>
      <c r="B112" s="3" t="str">
        <f>IF(C112="","",IF(COUNTIF($C$2:$C111,$C112)=0,MAX($B$2:$B111)+1,""))</f>
        <v/>
      </c>
      <c r="L112" s="3" t="str">
        <f t="shared" si="25"/>
        <v/>
      </c>
      <c r="M112" s="3" t="str">
        <f>IF(C112="","",IF(AND(C112&lt;&gt;"",D112&lt;&gt;"",E112&lt;&gt;"",I112&lt;&gt;"",L112&lt;&gt;"",J112&lt;&gt;"",IFERROR(MATCH(INDEX($B:$B,MATCH($C112,$C:$C,0)),IMAGENES!$B:$B,0),-1)&gt;0),"'si'","'no'"))</f>
        <v/>
      </c>
      <c r="O112" t="str">
        <f t="shared" si="15"/>
        <v/>
      </c>
      <c r="P112" t="str">
        <f t="shared" si="16"/>
        <v/>
      </c>
      <c r="Q112" t="str">
        <f t="shared" si="17"/>
        <v/>
      </c>
      <c r="R112" t="str">
        <f t="shared" si="18"/>
        <v/>
      </c>
      <c r="S112" t="str">
        <f t="shared" si="19"/>
        <v/>
      </c>
      <c r="T112" t="str">
        <f t="shared" si="20"/>
        <v/>
      </c>
      <c r="U112" t="str">
        <f>IF($S112="","",INDEX(CATEGORIAS!$A:$A,MATCH($S112,CATEGORIAS!$B:$B,0)))</f>
        <v/>
      </c>
      <c r="V112" t="str">
        <f>IF($T112="","",INDEX(SUBCATEGORIAS!$A:$A,MATCH($T112,SUBCATEGORIAS!$B:$B,0)))</f>
        <v/>
      </c>
      <c r="W112" t="str">
        <f t="shared" si="21"/>
        <v/>
      </c>
      <c r="X112" t="str">
        <f t="shared" si="26"/>
        <v/>
      </c>
      <c r="Z112">
        <v>110</v>
      </c>
      <c r="AA112" t="str">
        <f t="shared" si="29"/>
        <v/>
      </c>
      <c r="AB112" t="str">
        <f>IFERROR(IF(MATCH($AA103,$O:$O,0)&gt;0,"},",0),"")</f>
        <v>},</v>
      </c>
      <c r="AG112" t="str">
        <f>IF($D112="","",INDEX(CATEGORIAS!$A:$A,MATCH($D112,CATEGORIAS!$B:$B,0)))</f>
        <v/>
      </c>
      <c r="AH112" t="str">
        <f>IF($E112="","",INDEX(SUBCATEGORIAS!$A:$A,MATCH($E112,SUBCATEGORIAS!$B:$B,0)))</f>
        <v/>
      </c>
      <c r="AI112" t="str">
        <f t="shared" si="22"/>
        <v/>
      </c>
      <c r="AK112" s="2" t="str">
        <f t="shared" si="27"/>
        <v/>
      </c>
      <c r="AL112" t="str">
        <f t="shared" si="28"/>
        <v/>
      </c>
      <c r="AM112" t="str">
        <f t="shared" si="23"/>
        <v/>
      </c>
      <c r="AN112" t="str">
        <f t="shared" si="24"/>
        <v/>
      </c>
    </row>
    <row r="113" spans="1:40" x14ac:dyDescent="0.25">
      <c r="A113" t="str">
        <f>IF(C113="","",MAX($A$2:A112)+1)</f>
        <v/>
      </c>
      <c r="B113" s="3" t="str">
        <f>IF(C113="","",IF(COUNTIF($C$2:$C112,$C113)=0,MAX($B$2:$B112)+1,""))</f>
        <v/>
      </c>
      <c r="L113" s="3" t="str">
        <f t="shared" si="25"/>
        <v/>
      </c>
      <c r="M113" s="3" t="str">
        <f>IF(C113="","",IF(AND(C113&lt;&gt;"",D113&lt;&gt;"",E113&lt;&gt;"",I113&lt;&gt;"",L113&lt;&gt;"",J113&lt;&gt;"",IFERROR(MATCH(INDEX($B:$B,MATCH($C113,$C:$C,0)),IMAGENES!$B:$B,0),-1)&gt;0),"'si'","'no'"))</f>
        <v/>
      </c>
      <c r="O113" t="str">
        <f t="shared" si="15"/>
        <v/>
      </c>
      <c r="P113" t="str">
        <f t="shared" si="16"/>
        <v/>
      </c>
      <c r="Q113" t="str">
        <f t="shared" si="17"/>
        <v/>
      </c>
      <c r="R113" t="str">
        <f t="shared" si="18"/>
        <v/>
      </c>
      <c r="S113" t="str">
        <f t="shared" si="19"/>
        <v/>
      </c>
      <c r="T113" t="str">
        <f t="shared" si="20"/>
        <v/>
      </c>
      <c r="U113" t="str">
        <f>IF($S113="","",INDEX(CATEGORIAS!$A:$A,MATCH($S113,CATEGORIAS!$B:$B,0)))</f>
        <v/>
      </c>
      <c r="V113" t="str">
        <f>IF($T113="","",INDEX(SUBCATEGORIAS!$A:$A,MATCH($T113,SUBCATEGORIAS!$B:$B,0)))</f>
        <v/>
      </c>
      <c r="W113" t="str">
        <f t="shared" si="21"/>
        <v/>
      </c>
      <c r="X113" t="str">
        <f t="shared" si="26"/>
        <v/>
      </c>
      <c r="Z113">
        <v>111</v>
      </c>
      <c r="AA113">
        <f t="shared" si="29"/>
        <v>12</v>
      </c>
      <c r="AB113" t="str">
        <f>IFERROR(IF(MATCH($AA113,$O:$O,0)&gt;0,"{",0),"")</f>
        <v>{</v>
      </c>
      <c r="AG113" t="str">
        <f>IF($D113="","",INDEX(CATEGORIAS!$A:$A,MATCH($D113,CATEGORIAS!$B:$B,0)))</f>
        <v/>
      </c>
      <c r="AH113" t="str">
        <f>IF($E113="","",INDEX(SUBCATEGORIAS!$A:$A,MATCH($E113,SUBCATEGORIAS!$B:$B,0)))</f>
        <v/>
      </c>
      <c r="AI113" t="str">
        <f t="shared" si="22"/>
        <v/>
      </c>
      <c r="AK113" s="2" t="str">
        <f t="shared" si="27"/>
        <v/>
      </c>
      <c r="AL113" t="str">
        <f t="shared" si="28"/>
        <v/>
      </c>
      <c r="AM113" t="str">
        <f t="shared" si="23"/>
        <v/>
      </c>
      <c r="AN113" t="str">
        <f t="shared" si="24"/>
        <v/>
      </c>
    </row>
    <row r="114" spans="1:40" x14ac:dyDescent="0.25">
      <c r="A114" t="str">
        <f>IF(C114="","",MAX($A$2:A113)+1)</f>
        <v/>
      </c>
      <c r="B114" s="3" t="str">
        <f>IF(C114="","",IF(COUNTIF($C$2:$C113,$C114)=0,MAX($B$2:$B113)+1,""))</f>
        <v/>
      </c>
      <c r="L114" s="3" t="str">
        <f t="shared" si="25"/>
        <v/>
      </c>
      <c r="M114" s="3" t="str">
        <f>IF(C114="","",IF(AND(C114&lt;&gt;"",D114&lt;&gt;"",E114&lt;&gt;"",I114&lt;&gt;"",L114&lt;&gt;"",J114&lt;&gt;"",IFERROR(MATCH(INDEX($B:$B,MATCH($C114,$C:$C,0)),IMAGENES!$B:$B,0),-1)&gt;0),"'si'","'no'"))</f>
        <v/>
      </c>
      <c r="O114" t="str">
        <f t="shared" si="15"/>
        <v/>
      </c>
      <c r="P114" t="str">
        <f t="shared" si="16"/>
        <v/>
      </c>
      <c r="Q114" t="str">
        <f t="shared" si="17"/>
        <v/>
      </c>
      <c r="R114" t="str">
        <f t="shared" si="18"/>
        <v/>
      </c>
      <c r="S114" t="str">
        <f t="shared" si="19"/>
        <v/>
      </c>
      <c r="T114" t="str">
        <f t="shared" si="20"/>
        <v/>
      </c>
      <c r="U114" t="str">
        <f>IF($S114="","",INDEX(CATEGORIAS!$A:$A,MATCH($S114,CATEGORIAS!$B:$B,0)))</f>
        <v/>
      </c>
      <c r="V114" t="str">
        <f>IF($T114="","",INDEX(SUBCATEGORIAS!$A:$A,MATCH($T114,SUBCATEGORIAS!$B:$B,0)))</f>
        <v/>
      </c>
      <c r="W114" t="str">
        <f t="shared" si="21"/>
        <v/>
      </c>
      <c r="X114" t="str">
        <f t="shared" si="26"/>
        <v/>
      </c>
      <c r="Z114">
        <v>112</v>
      </c>
      <c r="AA114" t="str">
        <f t="shared" si="29"/>
        <v/>
      </c>
      <c r="AB114" t="str">
        <f>IFERROR(IF(MATCH($AA113,$O:$O,0)&gt;0,CONCATENATE("id_articulo: ",$AA113,","),0),"")</f>
        <v>id_articulo: 12,</v>
      </c>
      <c r="AG114" t="str">
        <f>IF($D114="","",INDEX(CATEGORIAS!$A:$A,MATCH($D114,CATEGORIAS!$B:$B,0)))</f>
        <v/>
      </c>
      <c r="AH114" t="str">
        <f>IF($E114="","",INDEX(SUBCATEGORIAS!$A:$A,MATCH($E114,SUBCATEGORIAS!$B:$B,0)))</f>
        <v/>
      </c>
      <c r="AI114" t="str">
        <f t="shared" si="22"/>
        <v/>
      </c>
      <c r="AK114" s="2" t="str">
        <f t="shared" si="27"/>
        <v/>
      </c>
      <c r="AL114" t="str">
        <f t="shared" si="28"/>
        <v/>
      </c>
      <c r="AM114" t="str">
        <f t="shared" si="23"/>
        <v/>
      </c>
      <c r="AN114" t="str">
        <f t="shared" si="24"/>
        <v/>
      </c>
    </row>
    <row r="115" spans="1:40" x14ac:dyDescent="0.25">
      <c r="A115" t="str">
        <f>IF(C115="","",MAX($A$2:A114)+1)</f>
        <v/>
      </c>
      <c r="B115" s="3" t="str">
        <f>IF(C115="","",IF(COUNTIF($C$2:$C114,$C115)=0,MAX($B$2:$B114)+1,""))</f>
        <v/>
      </c>
      <c r="L115" s="3" t="str">
        <f t="shared" si="25"/>
        <v/>
      </c>
      <c r="M115" s="3" t="str">
        <f>IF(C115="","",IF(AND(C115&lt;&gt;"",D115&lt;&gt;"",E115&lt;&gt;"",I115&lt;&gt;"",L115&lt;&gt;"",J115&lt;&gt;"",IFERROR(MATCH(INDEX($B:$B,MATCH($C115,$C:$C,0)),IMAGENES!$B:$B,0),-1)&gt;0),"'si'","'no'"))</f>
        <v/>
      </c>
      <c r="O115" t="str">
        <f t="shared" si="15"/>
        <v/>
      </c>
      <c r="P115" t="str">
        <f t="shared" si="16"/>
        <v/>
      </c>
      <c r="Q115" t="str">
        <f t="shared" si="17"/>
        <v/>
      </c>
      <c r="R115" t="str">
        <f t="shared" si="18"/>
        <v/>
      </c>
      <c r="S115" t="str">
        <f t="shared" si="19"/>
        <v/>
      </c>
      <c r="T115" t="str">
        <f t="shared" si="20"/>
        <v/>
      </c>
      <c r="U115" t="str">
        <f>IF($S115="","",INDEX(CATEGORIAS!$A:$A,MATCH($S115,CATEGORIAS!$B:$B,0)))</f>
        <v/>
      </c>
      <c r="V115" t="str">
        <f>IF($T115="","",INDEX(SUBCATEGORIAS!$A:$A,MATCH($T115,SUBCATEGORIAS!$B:$B,0)))</f>
        <v/>
      </c>
      <c r="W115" t="str">
        <f t="shared" si="21"/>
        <v/>
      </c>
      <c r="X115" t="str">
        <f t="shared" si="26"/>
        <v/>
      </c>
      <c r="Z115">
        <v>113</v>
      </c>
      <c r="AA115" t="str">
        <f t="shared" si="29"/>
        <v/>
      </c>
      <c r="AB115" t="str">
        <f>IFERROR(IF(MATCH($AA113,$O:$O,0)&gt;0,CONCATENATE("nombre: '",INDEX($P:$P,MATCH($AA113,$O:$O,0)),"',"),0),"")</f>
        <v>nombre: 'Funda para refrigerador ',</v>
      </c>
      <c r="AG115" t="str">
        <f>IF($D115="","",INDEX(CATEGORIAS!$A:$A,MATCH($D115,CATEGORIAS!$B:$B,0)))</f>
        <v/>
      </c>
      <c r="AH115" t="str">
        <f>IF($E115="","",INDEX(SUBCATEGORIAS!$A:$A,MATCH($E115,SUBCATEGORIAS!$B:$B,0)))</f>
        <v/>
      </c>
      <c r="AI115" t="str">
        <f t="shared" si="22"/>
        <v/>
      </c>
      <c r="AK115" s="2" t="str">
        <f t="shared" si="27"/>
        <v/>
      </c>
      <c r="AL115" t="str">
        <f t="shared" si="28"/>
        <v/>
      </c>
      <c r="AM115" t="str">
        <f t="shared" si="23"/>
        <v/>
      </c>
      <c r="AN115" t="str">
        <f t="shared" si="24"/>
        <v/>
      </c>
    </row>
    <row r="116" spans="1:40" x14ac:dyDescent="0.25">
      <c r="A116" t="str">
        <f>IF(C116="","",MAX($A$2:A115)+1)</f>
        <v/>
      </c>
      <c r="B116" s="3" t="str">
        <f>IF(C116="","",IF(COUNTIF($C$2:$C115,$C116)=0,MAX($B$2:$B115)+1,""))</f>
        <v/>
      </c>
      <c r="L116" s="3" t="str">
        <f t="shared" si="25"/>
        <v/>
      </c>
      <c r="M116" s="3" t="str">
        <f>IF(C116="","",IF(AND(C116&lt;&gt;"",D116&lt;&gt;"",E116&lt;&gt;"",I116&lt;&gt;"",L116&lt;&gt;"",J116&lt;&gt;"",IFERROR(MATCH(INDEX($B:$B,MATCH($C116,$C:$C,0)),IMAGENES!$B:$B,0),-1)&gt;0),"'si'","'no'"))</f>
        <v/>
      </c>
      <c r="O116" t="str">
        <f t="shared" si="15"/>
        <v/>
      </c>
      <c r="P116" t="str">
        <f t="shared" si="16"/>
        <v/>
      </c>
      <c r="Q116" t="str">
        <f t="shared" si="17"/>
        <v/>
      </c>
      <c r="R116" t="str">
        <f t="shared" si="18"/>
        <v/>
      </c>
      <c r="S116" t="str">
        <f t="shared" si="19"/>
        <v/>
      </c>
      <c r="T116" t="str">
        <f t="shared" si="20"/>
        <v/>
      </c>
      <c r="U116" t="str">
        <f>IF($S116="","",INDEX(CATEGORIAS!$A:$A,MATCH($S116,CATEGORIAS!$B:$B,0)))</f>
        <v/>
      </c>
      <c r="V116" t="str">
        <f>IF($T116="","",INDEX(SUBCATEGORIAS!$A:$A,MATCH($T116,SUBCATEGORIAS!$B:$B,0)))</f>
        <v/>
      </c>
      <c r="W116" t="str">
        <f t="shared" si="21"/>
        <v/>
      </c>
      <c r="X116" t="str">
        <f t="shared" si="26"/>
        <v/>
      </c>
      <c r="Z116">
        <v>114</v>
      </c>
      <c r="AA116" t="str">
        <f t="shared" si="29"/>
        <v/>
      </c>
      <c r="AB116" t="str">
        <f>IFERROR(IF(MATCH($AA113,$O:$O,0)&gt;0,CONCATENATE("descripcion: '",INDEX($Q:$Q,MATCH($AA113,$O:$O,0)),"',"),0),"")</f>
        <v>descripcion: '0',</v>
      </c>
      <c r="AG116" t="str">
        <f>IF($D116="","",INDEX(CATEGORIAS!$A:$A,MATCH($D116,CATEGORIAS!$B:$B,0)))</f>
        <v/>
      </c>
      <c r="AH116" t="str">
        <f>IF($E116="","",INDEX(SUBCATEGORIAS!$A:$A,MATCH($E116,SUBCATEGORIAS!$B:$B,0)))</f>
        <v/>
      </c>
      <c r="AI116" t="str">
        <f t="shared" si="22"/>
        <v/>
      </c>
      <c r="AK116" s="2" t="str">
        <f t="shared" si="27"/>
        <v/>
      </c>
      <c r="AL116" t="str">
        <f t="shared" si="28"/>
        <v/>
      </c>
      <c r="AM116" t="str">
        <f t="shared" si="23"/>
        <v/>
      </c>
      <c r="AN116" t="str">
        <f t="shared" si="24"/>
        <v/>
      </c>
    </row>
    <row r="117" spans="1:40" x14ac:dyDescent="0.25">
      <c r="A117" t="str">
        <f>IF(C117="","",MAX($A$2:A116)+1)</f>
        <v/>
      </c>
      <c r="B117" s="3" t="str">
        <f>IF(C117="","",IF(COUNTIF($C$2:$C116,$C117)=0,MAX($B$2:$B116)+1,""))</f>
        <v/>
      </c>
      <c r="L117" s="3" t="str">
        <f t="shared" si="25"/>
        <v/>
      </c>
      <c r="M117" s="3" t="str">
        <f>IF(C117="","",IF(AND(C117&lt;&gt;"",D117&lt;&gt;"",E117&lt;&gt;"",I117&lt;&gt;"",L117&lt;&gt;"",J117&lt;&gt;"",IFERROR(MATCH(INDEX($B:$B,MATCH($C117,$C:$C,0)),IMAGENES!$B:$B,0),-1)&gt;0),"'si'","'no'"))</f>
        <v/>
      </c>
      <c r="O117" t="str">
        <f t="shared" si="15"/>
        <v/>
      </c>
      <c r="P117" t="str">
        <f t="shared" si="16"/>
        <v/>
      </c>
      <c r="Q117" t="str">
        <f t="shared" si="17"/>
        <v/>
      </c>
      <c r="R117" t="str">
        <f t="shared" si="18"/>
        <v/>
      </c>
      <c r="S117" t="str">
        <f t="shared" si="19"/>
        <v/>
      </c>
      <c r="T117" t="str">
        <f t="shared" si="20"/>
        <v/>
      </c>
      <c r="U117" t="str">
        <f>IF($S117="","",INDEX(CATEGORIAS!$A:$A,MATCH($S117,CATEGORIAS!$B:$B,0)))</f>
        <v/>
      </c>
      <c r="V117" t="str">
        <f>IF($T117="","",INDEX(SUBCATEGORIAS!$A:$A,MATCH($T117,SUBCATEGORIAS!$B:$B,0)))</f>
        <v/>
      </c>
      <c r="W117" t="str">
        <f t="shared" si="21"/>
        <v/>
      </c>
      <c r="X117" t="str">
        <f t="shared" si="26"/>
        <v/>
      </c>
      <c r="Z117">
        <v>115</v>
      </c>
      <c r="AA117" t="str">
        <f t="shared" si="29"/>
        <v/>
      </c>
      <c r="AB117" t="str">
        <f>IFERROR(IF(MATCH($AA113,$O:$O,0)&gt;0,CONCATENATE("descripcion_larga: '",INDEX($R:$R,MATCH($AA113,$O:$O,0)),"',"),0),"")</f>
        <v>descripcion_larga: '0',</v>
      </c>
      <c r="AG117" t="str">
        <f>IF($D117="","",INDEX(CATEGORIAS!$A:$A,MATCH($D117,CATEGORIAS!$B:$B,0)))</f>
        <v/>
      </c>
      <c r="AH117" t="str">
        <f>IF($E117="","",INDEX(SUBCATEGORIAS!$A:$A,MATCH($E117,SUBCATEGORIAS!$B:$B,0)))</f>
        <v/>
      </c>
      <c r="AI117" t="str">
        <f t="shared" si="22"/>
        <v/>
      </c>
      <c r="AK117" s="2" t="str">
        <f t="shared" si="27"/>
        <v/>
      </c>
      <c r="AL117" t="str">
        <f t="shared" si="28"/>
        <v/>
      </c>
      <c r="AM117" t="str">
        <f t="shared" si="23"/>
        <v/>
      </c>
      <c r="AN117" t="str">
        <f t="shared" si="24"/>
        <v/>
      </c>
    </row>
    <row r="118" spans="1:40" x14ac:dyDescent="0.25">
      <c r="A118" t="str">
        <f>IF(C118="","",MAX($A$2:A117)+1)</f>
        <v/>
      </c>
      <c r="B118" s="3" t="str">
        <f>IF(C118="","",IF(COUNTIF($C$2:$C117,$C118)=0,MAX($B$2:$B117)+1,""))</f>
        <v/>
      </c>
      <c r="L118" s="3" t="str">
        <f t="shared" si="25"/>
        <v/>
      </c>
      <c r="M118" s="3" t="str">
        <f>IF(C118="","",IF(AND(C118&lt;&gt;"",D118&lt;&gt;"",E118&lt;&gt;"",I118&lt;&gt;"",L118&lt;&gt;"",J118&lt;&gt;"",IFERROR(MATCH(INDEX($B:$B,MATCH($C118,$C:$C,0)),IMAGENES!$B:$B,0),-1)&gt;0),"'si'","'no'"))</f>
        <v/>
      </c>
      <c r="O118" t="str">
        <f t="shared" si="15"/>
        <v/>
      </c>
      <c r="P118" t="str">
        <f t="shared" si="16"/>
        <v/>
      </c>
      <c r="Q118" t="str">
        <f t="shared" si="17"/>
        <v/>
      </c>
      <c r="R118" t="str">
        <f t="shared" si="18"/>
        <v/>
      </c>
      <c r="S118" t="str">
        <f t="shared" si="19"/>
        <v/>
      </c>
      <c r="T118" t="str">
        <f t="shared" si="20"/>
        <v/>
      </c>
      <c r="U118" t="str">
        <f>IF($S118="","",INDEX(CATEGORIAS!$A:$A,MATCH($S118,CATEGORIAS!$B:$B,0)))</f>
        <v/>
      </c>
      <c r="V118" t="str">
        <f>IF($T118="","",INDEX(SUBCATEGORIAS!$A:$A,MATCH($T118,SUBCATEGORIAS!$B:$B,0)))</f>
        <v/>
      </c>
      <c r="W118" t="str">
        <f t="shared" si="21"/>
        <v/>
      </c>
      <c r="X118" t="str">
        <f t="shared" si="26"/>
        <v/>
      </c>
      <c r="Z118">
        <v>116</v>
      </c>
      <c r="AA118" t="str">
        <f t="shared" si="29"/>
        <v/>
      </c>
      <c r="AB118" t="str">
        <f>IFERROR(IF(MATCH($AA113,$O:$O,0)&gt;0,CONCATENATE("id_categoria: '",INDEX($U:$U,MATCH($AA113,$O:$O,0)),"',"),0),"")</f>
        <v>id_categoria: '2',</v>
      </c>
      <c r="AG118" t="str">
        <f>IF($D118="","",INDEX(CATEGORIAS!$A:$A,MATCH($D118,CATEGORIAS!$B:$B,0)))</f>
        <v/>
      </c>
      <c r="AH118" t="str">
        <f>IF($E118="","",INDEX(SUBCATEGORIAS!$A:$A,MATCH($E118,SUBCATEGORIAS!$B:$B,0)))</f>
        <v/>
      </c>
      <c r="AI118" t="str">
        <f t="shared" si="22"/>
        <v/>
      </c>
      <c r="AK118" s="2" t="str">
        <f t="shared" si="27"/>
        <v/>
      </c>
      <c r="AL118" t="str">
        <f t="shared" si="28"/>
        <v/>
      </c>
      <c r="AM118" t="str">
        <f t="shared" si="23"/>
        <v/>
      </c>
      <c r="AN118" t="str">
        <f t="shared" si="24"/>
        <v/>
      </c>
    </row>
    <row r="119" spans="1:40" x14ac:dyDescent="0.25">
      <c r="A119" t="str">
        <f>IF(C119="","",MAX($A$2:A118)+1)</f>
        <v/>
      </c>
      <c r="B119" s="3" t="str">
        <f>IF(C119="","",IF(COUNTIF($C$2:$C118,$C119)=0,MAX($B$2:$B118)+1,""))</f>
        <v/>
      </c>
      <c r="L119" s="3" t="str">
        <f t="shared" si="25"/>
        <v/>
      </c>
      <c r="M119" s="3" t="str">
        <f>IF(C119="","",IF(AND(C119&lt;&gt;"",D119&lt;&gt;"",E119&lt;&gt;"",I119&lt;&gt;"",L119&lt;&gt;"",J119&lt;&gt;"",IFERROR(MATCH(INDEX($B:$B,MATCH($C119,$C:$C,0)),IMAGENES!$B:$B,0),-1)&gt;0),"'si'","'no'"))</f>
        <v/>
      </c>
      <c r="O119" t="str">
        <f t="shared" si="15"/>
        <v/>
      </c>
      <c r="P119" t="str">
        <f t="shared" si="16"/>
        <v/>
      </c>
      <c r="Q119" t="str">
        <f t="shared" si="17"/>
        <v/>
      </c>
      <c r="R119" t="str">
        <f t="shared" si="18"/>
        <v/>
      </c>
      <c r="S119" t="str">
        <f t="shared" si="19"/>
        <v/>
      </c>
      <c r="T119" t="str">
        <f t="shared" si="20"/>
        <v/>
      </c>
      <c r="U119" t="str">
        <f>IF($S119="","",INDEX(CATEGORIAS!$A:$A,MATCH($S119,CATEGORIAS!$B:$B,0)))</f>
        <v/>
      </c>
      <c r="V119" t="str">
        <f>IF($T119="","",INDEX(SUBCATEGORIAS!$A:$A,MATCH($T119,SUBCATEGORIAS!$B:$B,0)))</f>
        <v/>
      </c>
      <c r="W119" t="str">
        <f t="shared" si="21"/>
        <v/>
      </c>
      <c r="X119" t="str">
        <f t="shared" si="26"/>
        <v/>
      </c>
      <c r="Z119">
        <v>117</v>
      </c>
      <c r="AA119" t="str">
        <f t="shared" si="29"/>
        <v/>
      </c>
      <c r="AB119" t="str">
        <f>IFERROR(IF(MATCH($AA113,$O:$O,0)&gt;0,CONCATENATE("id_subcategoria: '",INDEX($V:$V,MATCH($AA113,$O:$O,0)),"',"),0),"")</f>
        <v>id_subcategoria: '8',</v>
      </c>
      <c r="AG119" t="str">
        <f>IF($D119="","",INDEX(CATEGORIAS!$A:$A,MATCH($D119,CATEGORIAS!$B:$B,0)))</f>
        <v/>
      </c>
      <c r="AH119" t="str">
        <f>IF($E119="","",INDEX(SUBCATEGORIAS!$A:$A,MATCH($E119,SUBCATEGORIAS!$B:$B,0)))</f>
        <v/>
      </c>
      <c r="AI119" t="str">
        <f t="shared" si="22"/>
        <v/>
      </c>
      <c r="AK119" s="2" t="str">
        <f t="shared" si="27"/>
        <v/>
      </c>
      <c r="AL119" t="str">
        <f t="shared" si="28"/>
        <v/>
      </c>
      <c r="AM119" t="str">
        <f t="shared" si="23"/>
        <v/>
      </c>
      <c r="AN119" t="str">
        <f t="shared" si="24"/>
        <v/>
      </c>
    </row>
    <row r="120" spans="1:40" x14ac:dyDescent="0.25">
      <c r="A120" t="str">
        <f>IF(C120="","",MAX($A$2:A119)+1)</f>
        <v/>
      </c>
      <c r="B120" s="3" t="str">
        <f>IF(C120="","",IF(COUNTIF($C$2:$C119,$C120)=0,MAX($B$2:$B119)+1,""))</f>
        <v/>
      </c>
      <c r="L120" s="3" t="str">
        <f t="shared" si="25"/>
        <v/>
      </c>
      <c r="M120" s="3" t="str">
        <f>IF(C120="","",IF(AND(C120&lt;&gt;"",D120&lt;&gt;"",E120&lt;&gt;"",I120&lt;&gt;"",L120&lt;&gt;"",J120&lt;&gt;"",IFERROR(MATCH(INDEX($B:$B,MATCH($C120,$C:$C,0)),IMAGENES!$B:$B,0),-1)&gt;0),"'si'","'no'"))</f>
        <v/>
      </c>
      <c r="O120" t="str">
        <f t="shared" si="15"/>
        <v/>
      </c>
      <c r="P120" t="str">
        <f t="shared" si="16"/>
        <v/>
      </c>
      <c r="Q120" t="str">
        <f t="shared" si="17"/>
        <v/>
      </c>
      <c r="R120" t="str">
        <f t="shared" si="18"/>
        <v/>
      </c>
      <c r="S120" t="str">
        <f t="shared" si="19"/>
        <v/>
      </c>
      <c r="T120" t="str">
        <f t="shared" si="20"/>
        <v/>
      </c>
      <c r="U120" t="str">
        <f>IF($S120="","",INDEX(CATEGORIAS!$A:$A,MATCH($S120,CATEGORIAS!$B:$B,0)))</f>
        <v/>
      </c>
      <c r="V120" t="str">
        <f>IF($T120="","",INDEX(SUBCATEGORIAS!$A:$A,MATCH($T120,SUBCATEGORIAS!$B:$B,0)))</f>
        <v/>
      </c>
      <c r="W120" t="str">
        <f t="shared" si="21"/>
        <v/>
      </c>
      <c r="X120" t="str">
        <f t="shared" si="26"/>
        <v/>
      </c>
      <c r="Z120">
        <v>118</v>
      </c>
      <c r="AA120" t="str">
        <f t="shared" si="29"/>
        <v/>
      </c>
      <c r="AB120" t="str">
        <f>IFERROR(IF(MATCH($AA113,$O:$O,0)&gt;0,CONCATENATE("precio: ",INDEX($W:$W,MATCH($AA113,$O:$O,0)),","),0),"")</f>
        <v>precio: 2200,</v>
      </c>
      <c r="AG120" t="str">
        <f>IF($D120="","",INDEX(CATEGORIAS!$A:$A,MATCH($D120,CATEGORIAS!$B:$B,0)))</f>
        <v/>
      </c>
      <c r="AH120" t="str">
        <f>IF($E120="","",INDEX(SUBCATEGORIAS!$A:$A,MATCH($E120,SUBCATEGORIAS!$B:$B,0)))</f>
        <v/>
      </c>
      <c r="AI120" t="str">
        <f t="shared" si="22"/>
        <v/>
      </c>
      <c r="AK120" s="2" t="str">
        <f t="shared" si="27"/>
        <v/>
      </c>
      <c r="AL120" t="str">
        <f t="shared" si="28"/>
        <v/>
      </c>
      <c r="AM120" t="str">
        <f t="shared" si="23"/>
        <v/>
      </c>
      <c r="AN120" t="str">
        <f t="shared" si="24"/>
        <v/>
      </c>
    </row>
    <row r="121" spans="1:40" x14ac:dyDescent="0.25">
      <c r="A121" t="str">
        <f>IF(C121="","",MAX($A$2:A120)+1)</f>
        <v/>
      </c>
      <c r="B121" s="3" t="str">
        <f>IF(C121="","",IF(COUNTIF($C$2:$C120,$C121)=0,MAX($B$2:$B120)+1,""))</f>
        <v/>
      </c>
      <c r="L121" s="3" t="str">
        <f t="shared" si="25"/>
        <v/>
      </c>
      <c r="M121" s="3" t="str">
        <f>IF(C121="","",IF(AND(C121&lt;&gt;"",D121&lt;&gt;"",E121&lt;&gt;"",I121&lt;&gt;"",L121&lt;&gt;"",J121&lt;&gt;"",IFERROR(MATCH(INDEX($B:$B,MATCH($C121,$C:$C,0)),IMAGENES!$B:$B,0),-1)&gt;0),"'si'","'no'"))</f>
        <v/>
      </c>
      <c r="O121" t="str">
        <f t="shared" si="15"/>
        <v/>
      </c>
      <c r="P121" t="str">
        <f t="shared" si="16"/>
        <v/>
      </c>
      <c r="Q121" t="str">
        <f t="shared" si="17"/>
        <v/>
      </c>
      <c r="R121" t="str">
        <f t="shared" si="18"/>
        <v/>
      </c>
      <c r="S121" t="str">
        <f t="shared" si="19"/>
        <v/>
      </c>
      <c r="T121" t="str">
        <f t="shared" si="20"/>
        <v/>
      </c>
      <c r="U121" t="str">
        <f>IF($S121="","",INDEX(CATEGORIAS!$A:$A,MATCH($S121,CATEGORIAS!$B:$B,0)))</f>
        <v/>
      </c>
      <c r="V121" t="str">
        <f>IF($T121="","",INDEX(SUBCATEGORIAS!$A:$A,MATCH($T121,SUBCATEGORIAS!$B:$B,0)))</f>
        <v/>
      </c>
      <c r="W121" t="str">
        <f t="shared" si="21"/>
        <v/>
      </c>
      <c r="X121" t="str">
        <f t="shared" si="26"/>
        <v/>
      </c>
      <c r="Z121">
        <v>119</v>
      </c>
      <c r="AA121" t="str">
        <f t="shared" si="29"/>
        <v/>
      </c>
      <c r="AB121" t="str">
        <f>IFERROR(IF(MATCH($AA113,$O:$O,0)&gt;0,CONCATENATE("disponible: ",INDEX($X:$X,MATCH($AA113,$O:$O,0)),","),0),"")</f>
        <v>disponible: 'no',</v>
      </c>
      <c r="AG121" t="str">
        <f>IF($D121="","",INDEX(CATEGORIAS!$A:$A,MATCH($D121,CATEGORIAS!$B:$B,0)))</f>
        <v/>
      </c>
      <c r="AH121" t="str">
        <f>IF($E121="","",INDEX(SUBCATEGORIAS!$A:$A,MATCH($E121,SUBCATEGORIAS!$B:$B,0)))</f>
        <v/>
      </c>
      <c r="AI121" t="str">
        <f t="shared" si="22"/>
        <v/>
      </c>
      <c r="AK121" s="2" t="str">
        <f t="shared" si="27"/>
        <v/>
      </c>
      <c r="AL121" t="str">
        <f t="shared" si="28"/>
        <v/>
      </c>
      <c r="AM121" t="str">
        <f t="shared" si="23"/>
        <v/>
      </c>
      <c r="AN121" t="str">
        <f t="shared" si="24"/>
        <v/>
      </c>
    </row>
    <row r="122" spans="1:40" x14ac:dyDescent="0.25">
      <c r="A122" t="str">
        <f>IF(C122="","",MAX($A$2:A121)+1)</f>
        <v/>
      </c>
      <c r="B122" s="3" t="str">
        <f>IF(C122="","",IF(COUNTIF($C$2:$C121,$C122)=0,MAX($B$2:$B121)+1,""))</f>
        <v/>
      </c>
      <c r="L122" s="3" t="str">
        <f t="shared" si="25"/>
        <v/>
      </c>
      <c r="M122" s="3" t="str">
        <f>IF(C122="","",IF(AND(C122&lt;&gt;"",D122&lt;&gt;"",E122&lt;&gt;"",I122&lt;&gt;"",L122&lt;&gt;"",J122&lt;&gt;"",IFERROR(MATCH(INDEX($B:$B,MATCH($C122,$C:$C,0)),IMAGENES!$B:$B,0),-1)&gt;0),"'si'","'no'"))</f>
        <v/>
      </c>
      <c r="O122" t="str">
        <f t="shared" si="15"/>
        <v/>
      </c>
      <c r="P122" t="str">
        <f t="shared" si="16"/>
        <v/>
      </c>
      <c r="Q122" t="str">
        <f t="shared" si="17"/>
        <v/>
      </c>
      <c r="R122" t="str">
        <f t="shared" si="18"/>
        <v/>
      </c>
      <c r="S122" t="str">
        <f t="shared" si="19"/>
        <v/>
      </c>
      <c r="T122" t="str">
        <f t="shared" si="20"/>
        <v/>
      </c>
      <c r="U122" t="str">
        <f>IF($S122="","",INDEX(CATEGORIAS!$A:$A,MATCH($S122,CATEGORIAS!$B:$B,0)))</f>
        <v/>
      </c>
      <c r="V122" t="str">
        <f>IF($T122="","",INDEX(SUBCATEGORIAS!$A:$A,MATCH($T122,SUBCATEGORIAS!$B:$B,0)))</f>
        <v/>
      </c>
      <c r="W122" t="str">
        <f t="shared" si="21"/>
        <v/>
      </c>
      <c r="X122" t="str">
        <f t="shared" si="26"/>
        <v/>
      </c>
      <c r="Z122">
        <v>120</v>
      </c>
      <c r="AA122" t="str">
        <f t="shared" si="29"/>
        <v/>
      </c>
      <c r="AB122" t="str">
        <f>IFERROR(IF(MATCH($AA113,$O:$O,0)&gt;0,"},",0),"")</f>
        <v>},</v>
      </c>
      <c r="AG122" t="str">
        <f>IF($D122="","",INDEX(CATEGORIAS!$A:$A,MATCH($D122,CATEGORIAS!$B:$B,0)))</f>
        <v/>
      </c>
      <c r="AH122" t="str">
        <f>IF($E122="","",INDEX(SUBCATEGORIAS!$A:$A,MATCH($E122,SUBCATEGORIAS!$B:$B,0)))</f>
        <v/>
      </c>
      <c r="AI122" t="str">
        <f t="shared" si="22"/>
        <v/>
      </c>
      <c r="AK122" s="2" t="str">
        <f t="shared" si="27"/>
        <v/>
      </c>
      <c r="AL122" t="str">
        <f t="shared" si="28"/>
        <v/>
      </c>
      <c r="AM122" t="str">
        <f t="shared" si="23"/>
        <v/>
      </c>
      <c r="AN122" t="str">
        <f t="shared" si="24"/>
        <v/>
      </c>
    </row>
    <row r="123" spans="1:40" x14ac:dyDescent="0.25">
      <c r="A123" t="str">
        <f>IF(C123="","",MAX($A$2:A122)+1)</f>
        <v/>
      </c>
      <c r="B123" s="3" t="str">
        <f>IF(C123="","",IF(COUNTIF($C$2:$C122,$C123)=0,MAX($B$2:$B122)+1,""))</f>
        <v/>
      </c>
      <c r="L123" s="3" t="str">
        <f t="shared" si="25"/>
        <v/>
      </c>
      <c r="M123" s="3" t="str">
        <f>IF(C123="","",IF(AND(C123&lt;&gt;"",D123&lt;&gt;"",E123&lt;&gt;"",I123&lt;&gt;"",L123&lt;&gt;"",J123&lt;&gt;"",IFERROR(MATCH(INDEX($B:$B,MATCH($C123,$C:$C,0)),IMAGENES!$B:$B,0),-1)&gt;0),"'si'","'no'"))</f>
        <v/>
      </c>
      <c r="O123" t="str">
        <f t="shared" si="15"/>
        <v/>
      </c>
      <c r="P123" t="str">
        <f t="shared" si="16"/>
        <v/>
      </c>
      <c r="Q123" t="str">
        <f t="shared" si="17"/>
        <v/>
      </c>
      <c r="R123" t="str">
        <f t="shared" si="18"/>
        <v/>
      </c>
      <c r="S123" t="str">
        <f t="shared" si="19"/>
        <v/>
      </c>
      <c r="T123" t="str">
        <f t="shared" si="20"/>
        <v/>
      </c>
      <c r="U123" t="str">
        <f>IF($S123="","",INDEX(CATEGORIAS!$A:$A,MATCH($S123,CATEGORIAS!$B:$B,0)))</f>
        <v/>
      </c>
      <c r="V123" t="str">
        <f>IF($T123="","",INDEX(SUBCATEGORIAS!$A:$A,MATCH($T123,SUBCATEGORIAS!$B:$B,0)))</f>
        <v/>
      </c>
      <c r="W123" t="str">
        <f t="shared" si="21"/>
        <v/>
      </c>
      <c r="X123" t="str">
        <f t="shared" si="26"/>
        <v/>
      </c>
      <c r="Z123">
        <v>121</v>
      </c>
      <c r="AA123">
        <f t="shared" si="29"/>
        <v>13</v>
      </c>
      <c r="AB123" t="str">
        <f>IFERROR(IF(MATCH($AA123,$O:$O,0)&gt;0,"{",0),"")</f>
        <v>{</v>
      </c>
      <c r="AG123" t="str">
        <f>IF($D123="","",INDEX(CATEGORIAS!$A:$A,MATCH($D123,CATEGORIAS!$B:$B,0)))</f>
        <v/>
      </c>
      <c r="AH123" t="str">
        <f>IF($E123="","",INDEX(SUBCATEGORIAS!$A:$A,MATCH($E123,SUBCATEGORIAS!$B:$B,0)))</f>
        <v/>
      </c>
      <c r="AI123" t="str">
        <f t="shared" si="22"/>
        <v/>
      </c>
      <c r="AK123" s="2" t="str">
        <f t="shared" si="27"/>
        <v/>
      </c>
      <c r="AL123" t="str">
        <f t="shared" si="28"/>
        <v/>
      </c>
      <c r="AM123" t="str">
        <f t="shared" si="23"/>
        <v/>
      </c>
      <c r="AN123" t="str">
        <f t="shared" si="24"/>
        <v/>
      </c>
    </row>
    <row r="124" spans="1:40" x14ac:dyDescent="0.25">
      <c r="A124" t="str">
        <f>IF(C124="","",MAX($A$2:A123)+1)</f>
        <v/>
      </c>
      <c r="B124" s="3" t="str">
        <f>IF(C124="","",IF(COUNTIF($C$2:$C123,$C124)=0,MAX($B$2:$B123)+1,""))</f>
        <v/>
      </c>
      <c r="L124" s="3" t="str">
        <f t="shared" si="25"/>
        <v/>
      </c>
      <c r="M124" s="3" t="str">
        <f>IF(C124="","",IF(AND(C124&lt;&gt;"",D124&lt;&gt;"",E124&lt;&gt;"",I124&lt;&gt;"",L124&lt;&gt;"",J124&lt;&gt;"",IFERROR(MATCH(INDEX($B:$B,MATCH($C124,$C:$C,0)),IMAGENES!$B:$B,0),-1)&gt;0),"'si'","'no'"))</f>
        <v/>
      </c>
      <c r="O124" t="str">
        <f t="shared" si="15"/>
        <v/>
      </c>
      <c r="P124" t="str">
        <f t="shared" si="16"/>
        <v/>
      </c>
      <c r="Q124" t="str">
        <f t="shared" si="17"/>
        <v/>
      </c>
      <c r="R124" t="str">
        <f t="shared" si="18"/>
        <v/>
      </c>
      <c r="S124" t="str">
        <f t="shared" si="19"/>
        <v/>
      </c>
      <c r="T124" t="str">
        <f t="shared" si="20"/>
        <v/>
      </c>
      <c r="U124" t="str">
        <f>IF($S124="","",INDEX(CATEGORIAS!$A:$A,MATCH($S124,CATEGORIAS!$B:$B,0)))</f>
        <v/>
      </c>
      <c r="V124" t="str">
        <f>IF($T124="","",INDEX(SUBCATEGORIAS!$A:$A,MATCH($T124,SUBCATEGORIAS!$B:$B,0)))</f>
        <v/>
      </c>
      <c r="W124" t="str">
        <f t="shared" si="21"/>
        <v/>
      </c>
      <c r="X124" t="str">
        <f t="shared" si="26"/>
        <v/>
      </c>
      <c r="Z124">
        <v>122</v>
      </c>
      <c r="AA124" t="str">
        <f t="shared" si="29"/>
        <v/>
      </c>
      <c r="AB124" t="str">
        <f>IFERROR(IF(MATCH($AA123,$O:$O,0)&gt;0,CONCATENATE("id_articulo: ",$AA123,","),0),"")</f>
        <v>id_articulo: 13,</v>
      </c>
      <c r="AG124" t="str">
        <f>IF($D124="","",INDEX(CATEGORIAS!$A:$A,MATCH($D124,CATEGORIAS!$B:$B,0)))</f>
        <v/>
      </c>
      <c r="AH124" t="str">
        <f>IF($E124="","",INDEX(SUBCATEGORIAS!$A:$A,MATCH($E124,SUBCATEGORIAS!$B:$B,0)))</f>
        <v/>
      </c>
      <c r="AI124" t="str">
        <f t="shared" si="22"/>
        <v/>
      </c>
      <c r="AK124" s="2" t="str">
        <f t="shared" si="27"/>
        <v/>
      </c>
      <c r="AL124" t="str">
        <f t="shared" si="28"/>
        <v/>
      </c>
      <c r="AM124" t="str">
        <f t="shared" si="23"/>
        <v/>
      </c>
      <c r="AN124" t="str">
        <f t="shared" si="24"/>
        <v/>
      </c>
    </row>
    <row r="125" spans="1:40" x14ac:dyDescent="0.25">
      <c r="A125" t="str">
        <f>IF(C125="","",MAX($A$2:A124)+1)</f>
        <v/>
      </c>
      <c r="B125" s="3" t="str">
        <f>IF(C125="","",IF(COUNTIF($C$2:$C124,$C125)=0,MAX($B$2:$B124)+1,""))</f>
        <v/>
      </c>
      <c r="L125" s="3" t="str">
        <f t="shared" si="25"/>
        <v/>
      </c>
      <c r="M125" s="3" t="str">
        <f>IF(C125="","",IF(AND(C125&lt;&gt;"",D125&lt;&gt;"",E125&lt;&gt;"",I125&lt;&gt;"",L125&lt;&gt;"",J125&lt;&gt;"",IFERROR(MATCH(INDEX($B:$B,MATCH($C125,$C:$C,0)),IMAGENES!$B:$B,0),-1)&gt;0),"'si'","'no'"))</f>
        <v/>
      </c>
      <c r="O125" t="str">
        <f t="shared" si="15"/>
        <v/>
      </c>
      <c r="P125" t="str">
        <f t="shared" si="16"/>
        <v/>
      </c>
      <c r="Q125" t="str">
        <f t="shared" si="17"/>
        <v/>
      </c>
      <c r="R125" t="str">
        <f t="shared" si="18"/>
        <v/>
      </c>
      <c r="S125" t="str">
        <f t="shared" si="19"/>
        <v/>
      </c>
      <c r="T125" t="str">
        <f t="shared" si="20"/>
        <v/>
      </c>
      <c r="U125" t="str">
        <f>IF($S125="","",INDEX(CATEGORIAS!$A:$A,MATCH($S125,CATEGORIAS!$B:$B,0)))</f>
        <v/>
      </c>
      <c r="V125" t="str">
        <f>IF($T125="","",INDEX(SUBCATEGORIAS!$A:$A,MATCH($T125,SUBCATEGORIAS!$B:$B,0)))</f>
        <v/>
      </c>
      <c r="W125" t="str">
        <f t="shared" si="21"/>
        <v/>
      </c>
      <c r="X125" t="str">
        <f t="shared" si="26"/>
        <v/>
      </c>
      <c r="Z125">
        <v>123</v>
      </c>
      <c r="AA125" t="str">
        <f t="shared" si="29"/>
        <v/>
      </c>
      <c r="AB125" t="str">
        <f>IFERROR(IF(MATCH($AA123,$O:$O,0)&gt;0,CONCATENATE("nombre: '",INDEX($P:$P,MATCH($AA123,$O:$O,0)),"',"),0),"")</f>
        <v>nombre: 'Gorro para ducha',</v>
      </c>
      <c r="AG125" t="str">
        <f>IF($D125="","",INDEX(CATEGORIAS!$A:$A,MATCH($D125,CATEGORIAS!$B:$B,0)))</f>
        <v/>
      </c>
      <c r="AH125" t="str">
        <f>IF($E125="","",INDEX(SUBCATEGORIAS!$A:$A,MATCH($E125,SUBCATEGORIAS!$B:$B,0)))</f>
        <v/>
      </c>
      <c r="AI125" t="str">
        <f t="shared" si="22"/>
        <v/>
      </c>
      <c r="AK125" s="2" t="str">
        <f t="shared" si="27"/>
        <v/>
      </c>
      <c r="AL125" t="str">
        <f t="shared" si="28"/>
        <v/>
      </c>
      <c r="AM125" t="str">
        <f t="shared" si="23"/>
        <v/>
      </c>
      <c r="AN125" t="str">
        <f t="shared" si="24"/>
        <v/>
      </c>
    </row>
    <row r="126" spans="1:40" x14ac:dyDescent="0.25">
      <c r="A126" t="str">
        <f>IF(C126="","",MAX($A$2:A125)+1)</f>
        <v/>
      </c>
      <c r="B126" s="3" t="str">
        <f>IF(C126="","",IF(COUNTIF($C$2:$C125,$C126)=0,MAX($B$2:$B125)+1,""))</f>
        <v/>
      </c>
      <c r="L126" s="3" t="str">
        <f t="shared" si="25"/>
        <v/>
      </c>
      <c r="M126" s="3" t="str">
        <f>IF(C126="","",IF(AND(C126&lt;&gt;"",D126&lt;&gt;"",E126&lt;&gt;"",I126&lt;&gt;"",L126&lt;&gt;"",J126&lt;&gt;"",IFERROR(MATCH(INDEX($B:$B,MATCH($C126,$C:$C,0)),IMAGENES!$B:$B,0),-1)&gt;0),"'si'","'no'"))</f>
        <v/>
      </c>
      <c r="O126" t="str">
        <f t="shared" si="15"/>
        <v/>
      </c>
      <c r="P126" t="str">
        <f t="shared" si="16"/>
        <v/>
      </c>
      <c r="Q126" t="str">
        <f t="shared" si="17"/>
        <v/>
      </c>
      <c r="R126" t="str">
        <f t="shared" si="18"/>
        <v/>
      </c>
      <c r="S126" t="str">
        <f t="shared" si="19"/>
        <v/>
      </c>
      <c r="T126" t="str">
        <f t="shared" si="20"/>
        <v/>
      </c>
      <c r="U126" t="str">
        <f>IF($S126="","",INDEX(CATEGORIAS!$A:$A,MATCH($S126,CATEGORIAS!$B:$B,0)))</f>
        <v/>
      </c>
      <c r="V126" t="str">
        <f>IF($T126="","",INDEX(SUBCATEGORIAS!$A:$A,MATCH($T126,SUBCATEGORIAS!$B:$B,0)))</f>
        <v/>
      </c>
      <c r="W126" t="str">
        <f t="shared" si="21"/>
        <v/>
      </c>
      <c r="X126" t="str">
        <f t="shared" si="26"/>
        <v/>
      </c>
      <c r="Z126">
        <v>124</v>
      </c>
      <c r="AA126" t="str">
        <f t="shared" si="29"/>
        <v/>
      </c>
      <c r="AB126" t="str">
        <f>IFERROR(IF(MATCH($AA123,$O:$O,0)&gt;0,CONCATENATE("descripcion: '",INDEX($Q:$Q,MATCH($AA123,$O:$O,0)),"',"),0),"")</f>
        <v>descripcion: '0',</v>
      </c>
      <c r="AG126" t="str">
        <f>IF($D126="","",INDEX(CATEGORIAS!$A:$A,MATCH($D126,CATEGORIAS!$B:$B,0)))</f>
        <v/>
      </c>
      <c r="AH126" t="str">
        <f>IF($E126="","",INDEX(SUBCATEGORIAS!$A:$A,MATCH($E126,SUBCATEGORIAS!$B:$B,0)))</f>
        <v/>
      </c>
      <c r="AI126" t="str">
        <f t="shared" si="22"/>
        <v/>
      </c>
      <c r="AK126" s="2" t="str">
        <f t="shared" si="27"/>
        <v/>
      </c>
      <c r="AL126" t="str">
        <f t="shared" si="28"/>
        <v/>
      </c>
      <c r="AM126" t="str">
        <f t="shared" si="23"/>
        <v/>
      </c>
      <c r="AN126" t="str">
        <f t="shared" si="24"/>
        <v/>
      </c>
    </row>
    <row r="127" spans="1:40" x14ac:dyDescent="0.25">
      <c r="A127" t="str">
        <f>IF(C127="","",MAX($A$2:A126)+1)</f>
        <v/>
      </c>
      <c r="B127" s="3" t="str">
        <f>IF(C127="","",IF(COUNTIF($C$2:$C126,$C127)=0,MAX($B$2:$B126)+1,""))</f>
        <v/>
      </c>
      <c r="L127" s="3" t="str">
        <f t="shared" si="25"/>
        <v/>
      </c>
      <c r="M127" s="3" t="str">
        <f>IF(C127="","",IF(AND(C127&lt;&gt;"",D127&lt;&gt;"",E127&lt;&gt;"",I127&lt;&gt;"",L127&lt;&gt;"",J127&lt;&gt;"",IFERROR(MATCH(INDEX($B:$B,MATCH($C127,$C:$C,0)),IMAGENES!$B:$B,0),-1)&gt;0),"'si'","'no'"))</f>
        <v/>
      </c>
      <c r="O127" t="str">
        <f t="shared" si="15"/>
        <v/>
      </c>
      <c r="P127" t="str">
        <f t="shared" si="16"/>
        <v/>
      </c>
      <c r="Q127" t="str">
        <f t="shared" si="17"/>
        <v/>
      </c>
      <c r="R127" t="str">
        <f t="shared" si="18"/>
        <v/>
      </c>
      <c r="S127" t="str">
        <f t="shared" si="19"/>
        <v/>
      </c>
      <c r="T127" t="str">
        <f t="shared" si="20"/>
        <v/>
      </c>
      <c r="U127" t="str">
        <f>IF($S127="","",INDEX(CATEGORIAS!$A:$A,MATCH($S127,CATEGORIAS!$B:$B,0)))</f>
        <v/>
      </c>
      <c r="V127" t="str">
        <f>IF($T127="","",INDEX(SUBCATEGORIAS!$A:$A,MATCH($T127,SUBCATEGORIAS!$B:$B,0)))</f>
        <v/>
      </c>
      <c r="W127" t="str">
        <f t="shared" si="21"/>
        <v/>
      </c>
      <c r="X127" t="str">
        <f t="shared" si="26"/>
        <v/>
      </c>
      <c r="Z127">
        <v>125</v>
      </c>
      <c r="AA127" t="str">
        <f t="shared" si="29"/>
        <v/>
      </c>
      <c r="AB127" t="str">
        <f>IFERROR(IF(MATCH($AA123,$O:$O,0)&gt;0,CONCATENATE("descripcion_larga: '",INDEX($R:$R,MATCH($AA123,$O:$O,0)),"',"),0),"")</f>
        <v>descripcion_larga: '0',</v>
      </c>
      <c r="AG127" t="str">
        <f>IF($D127="","",INDEX(CATEGORIAS!$A:$A,MATCH($D127,CATEGORIAS!$B:$B,0)))</f>
        <v/>
      </c>
      <c r="AH127" t="str">
        <f>IF($E127="","",INDEX(SUBCATEGORIAS!$A:$A,MATCH($E127,SUBCATEGORIAS!$B:$B,0)))</f>
        <v/>
      </c>
      <c r="AI127" t="str">
        <f t="shared" si="22"/>
        <v/>
      </c>
      <c r="AK127" s="2" t="str">
        <f t="shared" si="27"/>
        <v/>
      </c>
      <c r="AL127" t="str">
        <f t="shared" si="28"/>
        <v/>
      </c>
      <c r="AM127" t="str">
        <f t="shared" si="23"/>
        <v/>
      </c>
      <c r="AN127" t="str">
        <f t="shared" si="24"/>
        <v/>
      </c>
    </row>
    <row r="128" spans="1:40" x14ac:dyDescent="0.25">
      <c r="A128" t="str">
        <f>IF(C128="","",MAX($A$2:A127)+1)</f>
        <v/>
      </c>
      <c r="B128" s="3" t="str">
        <f>IF(C128="","",IF(COUNTIF($C$2:$C127,$C128)=0,MAX($B$2:$B127)+1,""))</f>
        <v/>
      </c>
      <c r="L128" s="3" t="str">
        <f t="shared" si="25"/>
        <v/>
      </c>
      <c r="M128" s="3" t="str">
        <f>IF(C128="","",IF(AND(C128&lt;&gt;"",D128&lt;&gt;"",E128&lt;&gt;"",I128&lt;&gt;"",L128&lt;&gt;"",J128&lt;&gt;"",IFERROR(MATCH(INDEX($B:$B,MATCH($C128,$C:$C,0)),IMAGENES!$B:$B,0),-1)&gt;0),"'si'","'no'"))</f>
        <v/>
      </c>
      <c r="O128" t="str">
        <f t="shared" si="15"/>
        <v/>
      </c>
      <c r="P128" t="str">
        <f t="shared" si="16"/>
        <v/>
      </c>
      <c r="Q128" t="str">
        <f t="shared" si="17"/>
        <v/>
      </c>
      <c r="R128" t="str">
        <f t="shared" si="18"/>
        <v/>
      </c>
      <c r="S128" t="str">
        <f t="shared" si="19"/>
        <v/>
      </c>
      <c r="T128" t="str">
        <f t="shared" si="20"/>
        <v/>
      </c>
      <c r="U128" t="str">
        <f>IF($S128="","",INDEX(CATEGORIAS!$A:$A,MATCH($S128,CATEGORIAS!$B:$B,0)))</f>
        <v/>
      </c>
      <c r="V128" t="str">
        <f>IF($T128="","",INDEX(SUBCATEGORIAS!$A:$A,MATCH($T128,SUBCATEGORIAS!$B:$B,0)))</f>
        <v/>
      </c>
      <c r="W128" t="str">
        <f t="shared" si="21"/>
        <v/>
      </c>
      <c r="X128" t="str">
        <f t="shared" si="26"/>
        <v/>
      </c>
      <c r="Z128">
        <v>126</v>
      </c>
      <c r="AA128" t="str">
        <f t="shared" si="29"/>
        <v/>
      </c>
      <c r="AB128" t="str">
        <f>IFERROR(IF(MATCH($AA123,$O:$O,0)&gt;0,CONCATENATE("id_categoria: '",INDEX($U:$U,MATCH($AA123,$O:$O,0)),"',"),0),"")</f>
        <v>id_categoria: '2',</v>
      </c>
      <c r="AG128" t="str">
        <f>IF($D128="","",INDEX(CATEGORIAS!$A:$A,MATCH($D128,CATEGORIAS!$B:$B,0)))</f>
        <v/>
      </c>
      <c r="AH128" t="str">
        <f>IF($E128="","",INDEX(SUBCATEGORIAS!$A:$A,MATCH($E128,SUBCATEGORIAS!$B:$B,0)))</f>
        <v/>
      </c>
      <c r="AI128" t="str">
        <f t="shared" si="22"/>
        <v/>
      </c>
      <c r="AK128" s="2" t="str">
        <f t="shared" si="27"/>
        <v/>
      </c>
      <c r="AL128" t="str">
        <f t="shared" si="28"/>
        <v/>
      </c>
      <c r="AM128" t="str">
        <f t="shared" si="23"/>
        <v/>
      </c>
      <c r="AN128" t="str">
        <f t="shared" si="24"/>
        <v/>
      </c>
    </row>
    <row r="129" spans="1:40" x14ac:dyDescent="0.25">
      <c r="A129" t="str">
        <f>IF(C129="","",MAX($A$2:A128)+1)</f>
        <v/>
      </c>
      <c r="B129" s="3" t="str">
        <f>IF(C129="","",IF(COUNTIF($C$2:$C128,$C129)=0,MAX($B$2:$B128)+1,""))</f>
        <v/>
      </c>
      <c r="L129" s="3" t="str">
        <f t="shared" si="25"/>
        <v/>
      </c>
      <c r="M129" s="3" t="str">
        <f>IF(C129="","",IF(AND(C129&lt;&gt;"",D129&lt;&gt;"",E129&lt;&gt;"",I129&lt;&gt;"",L129&lt;&gt;"",J129&lt;&gt;"",IFERROR(MATCH(INDEX($B:$B,MATCH($C129,$C:$C,0)),IMAGENES!$B:$B,0),-1)&gt;0),"'si'","'no'"))</f>
        <v/>
      </c>
      <c r="O129" t="str">
        <f t="shared" si="15"/>
        <v/>
      </c>
      <c r="P129" t="str">
        <f t="shared" si="16"/>
        <v/>
      </c>
      <c r="Q129" t="str">
        <f t="shared" si="17"/>
        <v/>
      </c>
      <c r="R129" t="str">
        <f t="shared" si="18"/>
        <v/>
      </c>
      <c r="S129" t="str">
        <f t="shared" si="19"/>
        <v/>
      </c>
      <c r="T129" t="str">
        <f t="shared" si="20"/>
        <v/>
      </c>
      <c r="U129" t="str">
        <f>IF($S129="","",INDEX(CATEGORIAS!$A:$A,MATCH($S129,CATEGORIAS!$B:$B,0)))</f>
        <v/>
      </c>
      <c r="V129" t="str">
        <f>IF($T129="","",INDEX(SUBCATEGORIAS!$A:$A,MATCH($T129,SUBCATEGORIAS!$B:$B,0)))</f>
        <v/>
      </c>
      <c r="W129" t="str">
        <f t="shared" si="21"/>
        <v/>
      </c>
      <c r="X129" t="str">
        <f t="shared" si="26"/>
        <v/>
      </c>
      <c r="Z129">
        <v>127</v>
      </c>
      <c r="AA129" t="str">
        <f t="shared" si="29"/>
        <v/>
      </c>
      <c r="AB129" t="str">
        <f>IFERROR(IF(MATCH($AA123,$O:$O,0)&gt;0,CONCATENATE("id_subcategoria: '",INDEX($V:$V,MATCH($AA123,$O:$O,0)),"',"),0),"")</f>
        <v>id_subcategoria: '9',</v>
      </c>
      <c r="AG129" t="str">
        <f>IF($D129="","",INDEX(CATEGORIAS!$A:$A,MATCH($D129,CATEGORIAS!$B:$B,0)))</f>
        <v/>
      </c>
      <c r="AH129" t="str">
        <f>IF($E129="","",INDEX(SUBCATEGORIAS!$A:$A,MATCH($E129,SUBCATEGORIAS!$B:$B,0)))</f>
        <v/>
      </c>
      <c r="AI129" t="str">
        <f t="shared" si="22"/>
        <v/>
      </c>
      <c r="AK129" s="2" t="str">
        <f t="shared" si="27"/>
        <v/>
      </c>
      <c r="AL129" t="str">
        <f t="shared" si="28"/>
        <v/>
      </c>
      <c r="AM129" t="str">
        <f t="shared" si="23"/>
        <v/>
      </c>
      <c r="AN129" t="str">
        <f t="shared" si="24"/>
        <v/>
      </c>
    </row>
    <row r="130" spans="1:40" x14ac:dyDescent="0.25">
      <c r="A130" t="str">
        <f>IF(C130="","",MAX($A$2:A129)+1)</f>
        <v/>
      </c>
      <c r="B130" s="3" t="str">
        <f>IF(C130="","",IF(COUNTIF($C$2:$C129,$C130)=0,MAX($B$2:$B129)+1,""))</f>
        <v/>
      </c>
      <c r="L130" s="3" t="str">
        <f t="shared" si="25"/>
        <v/>
      </c>
      <c r="M130" s="3" t="str">
        <f>IF(C130="","",IF(AND(C130&lt;&gt;"",D130&lt;&gt;"",E130&lt;&gt;"",I130&lt;&gt;"",L130&lt;&gt;"",J130&lt;&gt;"",IFERROR(MATCH(INDEX($B:$B,MATCH($C130,$C:$C,0)),IMAGENES!$B:$B,0),-1)&gt;0),"'si'","'no'"))</f>
        <v/>
      </c>
      <c r="O130" t="str">
        <f t="shared" si="15"/>
        <v/>
      </c>
      <c r="P130" t="str">
        <f t="shared" si="16"/>
        <v/>
      </c>
      <c r="Q130" t="str">
        <f t="shared" si="17"/>
        <v/>
      </c>
      <c r="R130" t="str">
        <f t="shared" si="18"/>
        <v/>
      </c>
      <c r="S130" t="str">
        <f t="shared" si="19"/>
        <v/>
      </c>
      <c r="T130" t="str">
        <f t="shared" si="20"/>
        <v/>
      </c>
      <c r="U130" t="str">
        <f>IF($S130="","",INDEX(CATEGORIAS!$A:$A,MATCH($S130,CATEGORIAS!$B:$B,0)))</f>
        <v/>
      </c>
      <c r="V130" t="str">
        <f>IF($T130="","",INDEX(SUBCATEGORIAS!$A:$A,MATCH($T130,SUBCATEGORIAS!$B:$B,0)))</f>
        <v/>
      </c>
      <c r="W130" t="str">
        <f t="shared" si="21"/>
        <v/>
      </c>
      <c r="X130" t="str">
        <f t="shared" si="26"/>
        <v/>
      </c>
      <c r="Z130">
        <v>128</v>
      </c>
      <c r="AA130" t="str">
        <f t="shared" si="29"/>
        <v/>
      </c>
      <c r="AB130" t="str">
        <f>IFERROR(IF(MATCH($AA123,$O:$O,0)&gt;0,CONCATENATE("precio: ",INDEX($W:$W,MATCH($AA123,$O:$O,0)),","),0),"")</f>
        <v>precio: 1500,</v>
      </c>
      <c r="AG130" t="str">
        <f>IF($D130="","",INDEX(CATEGORIAS!$A:$A,MATCH($D130,CATEGORIAS!$B:$B,0)))</f>
        <v/>
      </c>
      <c r="AH130" t="str">
        <f>IF($E130="","",INDEX(SUBCATEGORIAS!$A:$A,MATCH($E130,SUBCATEGORIAS!$B:$B,0)))</f>
        <v/>
      </c>
      <c r="AI130" t="str">
        <f t="shared" si="22"/>
        <v/>
      </c>
      <c r="AK130" s="2" t="str">
        <f t="shared" si="27"/>
        <v/>
      </c>
      <c r="AL130" t="str">
        <f t="shared" si="28"/>
        <v/>
      </c>
      <c r="AM130" t="str">
        <f t="shared" si="23"/>
        <v/>
      </c>
      <c r="AN130" t="str">
        <f t="shared" si="24"/>
        <v/>
      </c>
    </row>
    <row r="131" spans="1:40" x14ac:dyDescent="0.25">
      <c r="A131" t="str">
        <f>IF(C131="","",MAX($A$2:A130)+1)</f>
        <v/>
      </c>
      <c r="B131" s="3" t="str">
        <f>IF(C131="","",IF(COUNTIF($C$2:$C130,$C131)=0,MAX($B$2:$B130)+1,""))</f>
        <v/>
      </c>
      <c r="L131" s="3" t="str">
        <f t="shared" si="25"/>
        <v/>
      </c>
      <c r="M131" s="3" t="str">
        <f>IF(C131="","",IF(AND(C131&lt;&gt;"",D131&lt;&gt;"",E131&lt;&gt;"",I131&lt;&gt;"",L131&lt;&gt;"",J131&lt;&gt;"",IFERROR(MATCH(INDEX($B:$B,MATCH($C131,$C:$C,0)),IMAGENES!$B:$B,0),-1)&gt;0),"'si'","'no'"))</f>
        <v/>
      </c>
      <c r="O131" t="str">
        <f t="shared" ref="O131:O194" si="30">IFERROR(INDEX($B:$B,MATCH($A131,$B:$B,0)),"")</f>
        <v/>
      </c>
      <c r="P131" t="str">
        <f t="shared" ref="P131:P194" si="31">IF($O131="","",INDEX($C:$C,MATCH($O131,$B:$B,0)))</f>
        <v/>
      </c>
      <c r="Q131" t="str">
        <f t="shared" ref="Q131:Q194" si="32">IF($O131="","",INDEX($J:$J,MATCH($O131,$B:$B,0)))</f>
        <v/>
      </c>
      <c r="R131" t="str">
        <f t="shared" ref="R131:R194" si="33">IF($O131="","",INDEX($K:$K,MATCH($O131,$B:$B,0)))</f>
        <v/>
      </c>
      <c r="S131" t="str">
        <f t="shared" ref="S131:S194" si="34">IF($O131="","",INDEX($D:$D,MATCH($O131,$B:$B,0)))</f>
        <v/>
      </c>
      <c r="T131" t="str">
        <f t="shared" ref="T131:T194" si="35">IF($O131="","",INDEX($E:$E,MATCH($O131,$B:$B,0)))</f>
        <v/>
      </c>
      <c r="U131" t="str">
        <f>IF($S131="","",INDEX(CATEGORIAS!$A:$A,MATCH($S131,CATEGORIAS!$B:$B,0)))</f>
        <v/>
      </c>
      <c r="V131" t="str">
        <f>IF($T131="","",INDEX(SUBCATEGORIAS!$A:$A,MATCH($T131,SUBCATEGORIAS!$B:$B,0)))</f>
        <v/>
      </c>
      <c r="W131" t="str">
        <f t="shared" ref="W131:W194" si="36">IF($O131="","",INDEX($I:$I,MATCH($O131,$B:$B,0)))</f>
        <v/>
      </c>
      <c r="X131" t="str">
        <f t="shared" si="26"/>
        <v/>
      </c>
      <c r="Z131">
        <v>129</v>
      </c>
      <c r="AA131" t="str">
        <f t="shared" si="29"/>
        <v/>
      </c>
      <c r="AB131" t="str">
        <f>IFERROR(IF(MATCH($AA123,$O:$O,0)&gt;0,CONCATENATE("disponible: ",INDEX($X:$X,MATCH($AA123,$O:$O,0)),","),0),"")</f>
        <v>disponible: 'no',</v>
      </c>
      <c r="AG131" t="str">
        <f>IF($D131="","",INDEX(CATEGORIAS!$A:$A,MATCH($D131,CATEGORIAS!$B:$B,0)))</f>
        <v/>
      </c>
      <c r="AH131" t="str">
        <f>IF($E131="","",INDEX(SUBCATEGORIAS!$A:$A,MATCH($E131,SUBCATEGORIAS!$B:$B,0)))</f>
        <v/>
      </c>
      <c r="AI131" t="str">
        <f t="shared" ref="AI131:AI194" si="37">IF(A131="","",A131)</f>
        <v/>
      </c>
      <c r="AK131" s="2" t="str">
        <f t="shared" si="27"/>
        <v/>
      </c>
      <c r="AL131" t="str">
        <f t="shared" si="28"/>
        <v/>
      </c>
      <c r="AM131" t="str">
        <f t="shared" ref="AM131:AM194" si="38">IF(A131="","",IF(A131/100&gt;0,IF(A131/10&gt;0,CONCATENATE("00",A131),CONCATENATE("0",A131)),A131))</f>
        <v/>
      </c>
      <c r="AN131" t="str">
        <f t="shared" ref="AN131:AN194" si="39">IF(A131="","",CONCATENATE("{ id_sku: '",CONCATENATE(AK131,AL131,AM131),"', id_articulo: '",INDEX($B:$B,MATCH($C131,$C:$C,0)),"', variacion: '",L131,"' },"))</f>
        <v/>
      </c>
    </row>
    <row r="132" spans="1:40" x14ac:dyDescent="0.25">
      <c r="A132" t="str">
        <f>IF(C132="","",MAX($A$2:A131)+1)</f>
        <v/>
      </c>
      <c r="B132" s="3" t="str">
        <f>IF(C132="","",IF(COUNTIF($C$2:$C131,$C132)=0,MAX($B$2:$B131)+1,""))</f>
        <v/>
      </c>
      <c r="L132" s="3" t="str">
        <f t="shared" ref="L132:L195" si="40">_xlfn.TEXTJOIN(" - ",TRUE,F132:H132)</f>
        <v/>
      </c>
      <c r="M132" s="3" t="str">
        <f>IF(C132="","",IF(AND(C132&lt;&gt;"",D132&lt;&gt;"",E132&lt;&gt;"",I132&lt;&gt;"",L132&lt;&gt;"",J132&lt;&gt;"",IFERROR(MATCH(INDEX($B:$B,MATCH($C132,$C:$C,0)),IMAGENES!$B:$B,0),-1)&gt;0),"'si'","'no'"))</f>
        <v/>
      </c>
      <c r="O132" t="str">
        <f t="shared" si="30"/>
        <v/>
      </c>
      <c r="P132" t="str">
        <f t="shared" si="31"/>
        <v/>
      </c>
      <c r="Q132" t="str">
        <f t="shared" si="32"/>
        <v/>
      </c>
      <c r="R132" t="str">
        <f t="shared" si="33"/>
        <v/>
      </c>
      <c r="S132" t="str">
        <f t="shared" si="34"/>
        <v/>
      </c>
      <c r="T132" t="str">
        <f t="shared" si="35"/>
        <v/>
      </c>
      <c r="U132" t="str">
        <f>IF($S132="","",INDEX(CATEGORIAS!$A:$A,MATCH($S132,CATEGORIAS!$B:$B,0)))</f>
        <v/>
      </c>
      <c r="V132" t="str">
        <f>IF($T132="","",INDEX(SUBCATEGORIAS!$A:$A,MATCH($T132,SUBCATEGORIAS!$B:$B,0)))</f>
        <v/>
      </c>
      <c r="W132" t="str">
        <f t="shared" si="36"/>
        <v/>
      </c>
      <c r="X132" t="str">
        <f t="shared" ref="X132:X195" si="41">IF($O132="","",INDEX($M:$M,MATCH($O132,$B:$B,0)))</f>
        <v/>
      </c>
      <c r="Z132">
        <v>130</v>
      </c>
      <c r="AA132" t="str">
        <f t="shared" si="29"/>
        <v/>
      </c>
      <c r="AB132" t="str">
        <f>IFERROR(IF(MATCH($AA123,$O:$O,0)&gt;0,"},",0),"")</f>
        <v>},</v>
      </c>
      <c r="AG132" t="str">
        <f>IF($D132="","",INDEX(CATEGORIAS!$A:$A,MATCH($D132,CATEGORIAS!$B:$B,0)))</f>
        <v/>
      </c>
      <c r="AH132" t="str">
        <f>IF($E132="","",INDEX(SUBCATEGORIAS!$A:$A,MATCH($E132,SUBCATEGORIAS!$B:$B,0)))</f>
        <v/>
      </c>
      <c r="AI132" t="str">
        <f t="shared" si="37"/>
        <v/>
      </c>
      <c r="AK132" s="2" t="str">
        <f t="shared" ref="AK132:AK195" si="42">IF(AG132="","",IF(AG132/100&gt;0,IF(AG132/10&gt;0,CONCATENATE("00",AG132),CONCATENATE("0",AG132)),AG132))</f>
        <v/>
      </c>
      <c r="AL132" t="str">
        <f t="shared" ref="AL132:AL195" si="43">IF(AH132="","",IF(AH132/100&gt;0,IF(AH132/10&gt;0,CONCATENATE("00",AH132),CONCATENATE("0",AH132)),AH132))</f>
        <v/>
      </c>
      <c r="AM132" t="str">
        <f t="shared" si="38"/>
        <v/>
      </c>
      <c r="AN132" t="str">
        <f t="shared" si="39"/>
        <v/>
      </c>
    </row>
    <row r="133" spans="1:40" x14ac:dyDescent="0.25">
      <c r="A133" t="str">
        <f>IF(C133="","",MAX($A$2:A132)+1)</f>
        <v/>
      </c>
      <c r="B133" s="3" t="str">
        <f>IF(C133="","",IF(COUNTIF($C$2:$C132,$C133)=0,MAX($B$2:$B132)+1,""))</f>
        <v/>
      </c>
      <c r="L133" s="3" t="str">
        <f t="shared" si="40"/>
        <v/>
      </c>
      <c r="M133" s="3" t="str">
        <f>IF(C133="","",IF(AND(C133&lt;&gt;"",D133&lt;&gt;"",E133&lt;&gt;"",I133&lt;&gt;"",L133&lt;&gt;"",J133&lt;&gt;"",IFERROR(MATCH(INDEX($B:$B,MATCH($C133,$C:$C,0)),IMAGENES!$B:$B,0),-1)&gt;0),"'si'","'no'"))</f>
        <v/>
      </c>
      <c r="O133" t="str">
        <f t="shared" si="30"/>
        <v/>
      </c>
      <c r="P133" t="str">
        <f t="shared" si="31"/>
        <v/>
      </c>
      <c r="Q133" t="str">
        <f t="shared" si="32"/>
        <v/>
      </c>
      <c r="R133" t="str">
        <f t="shared" si="33"/>
        <v/>
      </c>
      <c r="S133" t="str">
        <f t="shared" si="34"/>
        <v/>
      </c>
      <c r="T133" t="str">
        <f t="shared" si="35"/>
        <v/>
      </c>
      <c r="U133" t="str">
        <f>IF($S133="","",INDEX(CATEGORIAS!$A:$A,MATCH($S133,CATEGORIAS!$B:$B,0)))</f>
        <v/>
      </c>
      <c r="V133" t="str">
        <f>IF($T133="","",INDEX(SUBCATEGORIAS!$A:$A,MATCH($T133,SUBCATEGORIAS!$B:$B,0)))</f>
        <v/>
      </c>
      <c r="W133" t="str">
        <f t="shared" si="36"/>
        <v/>
      </c>
      <c r="X133" t="str">
        <f t="shared" si="41"/>
        <v/>
      </c>
      <c r="Z133">
        <v>131</v>
      </c>
      <c r="AA133">
        <f t="shared" ref="AA133:AA196" si="44">IF(Z132/10=INT(Z132/10),Z132/10+1,"")</f>
        <v>14</v>
      </c>
      <c r="AB133" t="str">
        <f>IFERROR(IF(MATCH($AA133,$O:$O,0)&gt;0,"{",0),"")</f>
        <v>{</v>
      </c>
      <c r="AG133" t="str">
        <f>IF($D133="","",INDEX(CATEGORIAS!$A:$A,MATCH($D133,CATEGORIAS!$B:$B,0)))</f>
        <v/>
      </c>
      <c r="AH133" t="str">
        <f>IF($E133="","",INDEX(SUBCATEGORIAS!$A:$A,MATCH($E133,SUBCATEGORIAS!$B:$B,0)))</f>
        <v/>
      </c>
      <c r="AI133" t="str">
        <f t="shared" si="37"/>
        <v/>
      </c>
      <c r="AK133" s="2" t="str">
        <f t="shared" si="42"/>
        <v/>
      </c>
      <c r="AL133" t="str">
        <f t="shared" si="43"/>
        <v/>
      </c>
      <c r="AM133" t="str">
        <f t="shared" si="38"/>
        <v/>
      </c>
      <c r="AN133" t="str">
        <f t="shared" si="39"/>
        <v/>
      </c>
    </row>
    <row r="134" spans="1:40" x14ac:dyDescent="0.25">
      <c r="A134" t="str">
        <f>IF(C134="","",MAX($A$2:A133)+1)</f>
        <v/>
      </c>
      <c r="B134" s="3" t="str">
        <f>IF(C134="","",IF(COUNTIF($C$2:$C133,$C134)=0,MAX($B$2:$B133)+1,""))</f>
        <v/>
      </c>
      <c r="L134" s="3" t="str">
        <f t="shared" si="40"/>
        <v/>
      </c>
      <c r="M134" s="3" t="str">
        <f>IF(C134="","",IF(AND(C134&lt;&gt;"",D134&lt;&gt;"",E134&lt;&gt;"",I134&lt;&gt;"",L134&lt;&gt;"",J134&lt;&gt;"",IFERROR(MATCH(INDEX($B:$B,MATCH($C134,$C:$C,0)),IMAGENES!$B:$B,0),-1)&gt;0),"'si'","'no'"))</f>
        <v/>
      </c>
      <c r="O134" t="str">
        <f t="shared" si="30"/>
        <v/>
      </c>
      <c r="P134" t="str">
        <f t="shared" si="31"/>
        <v/>
      </c>
      <c r="Q134" t="str">
        <f t="shared" si="32"/>
        <v/>
      </c>
      <c r="R134" t="str">
        <f t="shared" si="33"/>
        <v/>
      </c>
      <c r="S134" t="str">
        <f t="shared" si="34"/>
        <v/>
      </c>
      <c r="T134" t="str">
        <f t="shared" si="35"/>
        <v/>
      </c>
      <c r="U134" t="str">
        <f>IF($S134="","",INDEX(CATEGORIAS!$A:$A,MATCH($S134,CATEGORIAS!$B:$B,0)))</f>
        <v/>
      </c>
      <c r="V134" t="str">
        <f>IF($T134="","",INDEX(SUBCATEGORIAS!$A:$A,MATCH($T134,SUBCATEGORIAS!$B:$B,0)))</f>
        <v/>
      </c>
      <c r="W134" t="str">
        <f t="shared" si="36"/>
        <v/>
      </c>
      <c r="X134" t="str">
        <f t="shared" si="41"/>
        <v/>
      </c>
      <c r="Z134">
        <v>132</v>
      </c>
      <c r="AA134" t="str">
        <f t="shared" si="44"/>
        <v/>
      </c>
      <c r="AB134" t="str">
        <f>IFERROR(IF(MATCH($AA133,$O:$O,0)&gt;0,CONCATENATE("id_articulo: ",$AA133,","),0),"")</f>
        <v>id_articulo: 14,</v>
      </c>
      <c r="AG134" t="str">
        <f>IF($D134="","",INDEX(CATEGORIAS!$A:$A,MATCH($D134,CATEGORIAS!$B:$B,0)))</f>
        <v/>
      </c>
      <c r="AH134" t="str">
        <f>IF($E134="","",INDEX(SUBCATEGORIAS!$A:$A,MATCH($E134,SUBCATEGORIAS!$B:$B,0)))</f>
        <v/>
      </c>
      <c r="AI134" t="str">
        <f t="shared" si="37"/>
        <v/>
      </c>
      <c r="AK134" s="2" t="str">
        <f t="shared" si="42"/>
        <v/>
      </c>
      <c r="AL134" t="str">
        <f t="shared" si="43"/>
        <v/>
      </c>
      <c r="AM134" t="str">
        <f t="shared" si="38"/>
        <v/>
      </c>
      <c r="AN134" t="str">
        <f t="shared" si="39"/>
        <v/>
      </c>
    </row>
    <row r="135" spans="1:40" x14ac:dyDescent="0.25">
      <c r="A135" t="str">
        <f>IF(C135="","",MAX($A$2:A134)+1)</f>
        <v/>
      </c>
      <c r="B135" s="3" t="str">
        <f>IF(C135="","",IF(COUNTIF($C$2:$C134,$C135)=0,MAX($B$2:$B134)+1,""))</f>
        <v/>
      </c>
      <c r="L135" s="3" t="str">
        <f t="shared" si="40"/>
        <v/>
      </c>
      <c r="M135" s="3" t="str">
        <f>IF(C135="","",IF(AND(C135&lt;&gt;"",D135&lt;&gt;"",E135&lt;&gt;"",I135&lt;&gt;"",L135&lt;&gt;"",J135&lt;&gt;"",IFERROR(MATCH(INDEX($B:$B,MATCH($C135,$C:$C,0)),IMAGENES!$B:$B,0),-1)&gt;0),"'si'","'no'"))</f>
        <v/>
      </c>
      <c r="O135" t="str">
        <f t="shared" si="30"/>
        <v/>
      </c>
      <c r="P135" t="str">
        <f t="shared" si="31"/>
        <v/>
      </c>
      <c r="Q135" t="str">
        <f t="shared" si="32"/>
        <v/>
      </c>
      <c r="R135" t="str">
        <f t="shared" si="33"/>
        <v/>
      </c>
      <c r="S135" t="str">
        <f t="shared" si="34"/>
        <v/>
      </c>
      <c r="T135" t="str">
        <f t="shared" si="35"/>
        <v/>
      </c>
      <c r="U135" t="str">
        <f>IF($S135="","",INDEX(CATEGORIAS!$A:$A,MATCH($S135,CATEGORIAS!$B:$B,0)))</f>
        <v/>
      </c>
      <c r="V135" t="str">
        <f>IF($T135="","",INDEX(SUBCATEGORIAS!$A:$A,MATCH($T135,SUBCATEGORIAS!$B:$B,0)))</f>
        <v/>
      </c>
      <c r="W135" t="str">
        <f t="shared" si="36"/>
        <v/>
      </c>
      <c r="X135" t="str">
        <f t="shared" si="41"/>
        <v/>
      </c>
      <c r="Z135">
        <v>133</v>
      </c>
      <c r="AA135" t="str">
        <f t="shared" si="44"/>
        <v/>
      </c>
      <c r="AB135" t="str">
        <f>IFERROR(IF(MATCH($AA133,$O:$O,0)&gt;0,CONCATENATE("nombre: '",INDEX($P:$P,MATCH($AA133,$O:$O,0)),"',"),0),"")</f>
        <v>nombre: 'Cinta de embalaje',</v>
      </c>
      <c r="AG135" t="str">
        <f>IF($D135="","",INDEX(CATEGORIAS!$A:$A,MATCH($D135,CATEGORIAS!$B:$B,0)))</f>
        <v/>
      </c>
      <c r="AH135" t="str">
        <f>IF($E135="","",INDEX(SUBCATEGORIAS!$A:$A,MATCH($E135,SUBCATEGORIAS!$B:$B,0)))</f>
        <v/>
      </c>
      <c r="AI135" t="str">
        <f t="shared" si="37"/>
        <v/>
      </c>
      <c r="AK135" s="2" t="str">
        <f t="shared" si="42"/>
        <v/>
      </c>
      <c r="AL135" t="str">
        <f t="shared" si="43"/>
        <v/>
      </c>
      <c r="AM135" t="str">
        <f t="shared" si="38"/>
        <v/>
      </c>
      <c r="AN135" t="str">
        <f t="shared" si="39"/>
        <v/>
      </c>
    </row>
    <row r="136" spans="1:40" x14ac:dyDescent="0.25">
      <c r="A136" t="str">
        <f>IF(C136="","",MAX($A$2:A135)+1)</f>
        <v/>
      </c>
      <c r="B136" s="3" t="str">
        <f>IF(C136="","",IF(COUNTIF($C$2:$C135,$C136)=0,MAX($B$2:$B135)+1,""))</f>
        <v/>
      </c>
      <c r="L136" s="3" t="str">
        <f t="shared" si="40"/>
        <v/>
      </c>
      <c r="M136" s="3" t="str">
        <f>IF(C136="","",IF(AND(C136&lt;&gt;"",D136&lt;&gt;"",E136&lt;&gt;"",I136&lt;&gt;"",L136&lt;&gt;"",J136&lt;&gt;"",IFERROR(MATCH(INDEX($B:$B,MATCH($C136,$C:$C,0)),IMAGENES!$B:$B,0),-1)&gt;0),"'si'","'no'"))</f>
        <v/>
      </c>
      <c r="O136" t="str">
        <f t="shared" si="30"/>
        <v/>
      </c>
      <c r="P136" t="str">
        <f t="shared" si="31"/>
        <v/>
      </c>
      <c r="Q136" t="str">
        <f t="shared" si="32"/>
        <v/>
      </c>
      <c r="R136" t="str">
        <f t="shared" si="33"/>
        <v/>
      </c>
      <c r="S136" t="str">
        <f t="shared" si="34"/>
        <v/>
      </c>
      <c r="T136" t="str">
        <f t="shared" si="35"/>
        <v/>
      </c>
      <c r="U136" t="str">
        <f>IF($S136="","",INDEX(CATEGORIAS!$A:$A,MATCH($S136,CATEGORIAS!$B:$B,0)))</f>
        <v/>
      </c>
      <c r="V136" t="str">
        <f>IF($T136="","",INDEX(SUBCATEGORIAS!$A:$A,MATCH($T136,SUBCATEGORIAS!$B:$B,0)))</f>
        <v/>
      </c>
      <c r="W136" t="str">
        <f t="shared" si="36"/>
        <v/>
      </c>
      <c r="X136" t="str">
        <f t="shared" si="41"/>
        <v/>
      </c>
      <c r="Z136">
        <v>134</v>
      </c>
      <c r="AA136" t="str">
        <f t="shared" si="44"/>
        <v/>
      </c>
      <c r="AB136" t="str">
        <f>IFERROR(IF(MATCH($AA133,$O:$O,0)&gt;0,CONCATENATE("descripcion: '",INDEX($Q:$Q,MATCH($AA133,$O:$O,0)),"',"),0),"")</f>
        <v>descripcion: 'Dimensiones: 4.8cm x 100m.',</v>
      </c>
      <c r="AG136" t="str">
        <f>IF($D136="","",INDEX(CATEGORIAS!$A:$A,MATCH($D136,CATEGORIAS!$B:$B,0)))</f>
        <v/>
      </c>
      <c r="AH136" t="str">
        <f>IF($E136="","",INDEX(SUBCATEGORIAS!$A:$A,MATCH($E136,SUBCATEGORIAS!$B:$B,0)))</f>
        <v/>
      </c>
      <c r="AI136" t="str">
        <f t="shared" si="37"/>
        <v/>
      </c>
      <c r="AK136" s="2" t="str">
        <f t="shared" si="42"/>
        <v/>
      </c>
      <c r="AL136" t="str">
        <f t="shared" si="43"/>
        <v/>
      </c>
      <c r="AM136" t="str">
        <f t="shared" si="38"/>
        <v/>
      </c>
      <c r="AN136" t="str">
        <f t="shared" si="39"/>
        <v/>
      </c>
    </row>
    <row r="137" spans="1:40" x14ac:dyDescent="0.25">
      <c r="A137" t="str">
        <f>IF(C137="","",MAX($A$2:A136)+1)</f>
        <v/>
      </c>
      <c r="B137" s="3" t="str">
        <f>IF(C137="","",IF(COUNTIF($C$2:$C136,$C137)=0,MAX($B$2:$B136)+1,""))</f>
        <v/>
      </c>
      <c r="L137" s="3" t="str">
        <f t="shared" si="40"/>
        <v/>
      </c>
      <c r="M137" s="3" t="str">
        <f>IF(C137="","",IF(AND(C137&lt;&gt;"",D137&lt;&gt;"",E137&lt;&gt;"",I137&lt;&gt;"",L137&lt;&gt;"",J137&lt;&gt;"",IFERROR(MATCH(INDEX($B:$B,MATCH($C137,$C:$C,0)),IMAGENES!$B:$B,0),-1)&gt;0),"'si'","'no'"))</f>
        <v/>
      </c>
      <c r="O137" t="str">
        <f t="shared" si="30"/>
        <v/>
      </c>
      <c r="P137" t="str">
        <f t="shared" si="31"/>
        <v/>
      </c>
      <c r="Q137" t="str">
        <f t="shared" si="32"/>
        <v/>
      </c>
      <c r="R137" t="str">
        <f t="shared" si="33"/>
        <v/>
      </c>
      <c r="S137" t="str">
        <f t="shared" si="34"/>
        <v/>
      </c>
      <c r="T137" t="str">
        <f t="shared" si="35"/>
        <v/>
      </c>
      <c r="U137" t="str">
        <f>IF($S137="","",INDEX(CATEGORIAS!$A:$A,MATCH($S137,CATEGORIAS!$B:$B,0)))</f>
        <v/>
      </c>
      <c r="V137" t="str">
        <f>IF($T137="","",INDEX(SUBCATEGORIAS!$A:$A,MATCH($T137,SUBCATEGORIAS!$B:$B,0)))</f>
        <v/>
      </c>
      <c r="W137" t="str">
        <f t="shared" si="36"/>
        <v/>
      </c>
      <c r="X137" t="str">
        <f t="shared" si="41"/>
        <v/>
      </c>
      <c r="Z137">
        <v>135</v>
      </c>
      <c r="AA137" t="str">
        <f t="shared" si="44"/>
        <v/>
      </c>
      <c r="AB137" t="str">
        <f>IFERROR(IF(MATCH($AA133,$O:$O,0)&gt;0,CONCATENATE("descripcion_larga: '",INDEX($R:$R,MATCH($AA133,$O:$O,0)),"',"),0),"")</f>
        <v>descripcion_larga: '0',</v>
      </c>
      <c r="AG137" t="str">
        <f>IF($D137="","",INDEX(CATEGORIAS!$A:$A,MATCH($D137,CATEGORIAS!$B:$B,0)))</f>
        <v/>
      </c>
      <c r="AH137" t="str">
        <f>IF($E137="","",INDEX(SUBCATEGORIAS!$A:$A,MATCH($E137,SUBCATEGORIAS!$B:$B,0)))</f>
        <v/>
      </c>
      <c r="AI137" t="str">
        <f t="shared" si="37"/>
        <v/>
      </c>
      <c r="AK137" s="2" t="str">
        <f t="shared" si="42"/>
        <v/>
      </c>
      <c r="AL137" t="str">
        <f t="shared" si="43"/>
        <v/>
      </c>
      <c r="AM137" t="str">
        <f t="shared" si="38"/>
        <v/>
      </c>
      <c r="AN137" t="str">
        <f t="shared" si="39"/>
        <v/>
      </c>
    </row>
    <row r="138" spans="1:40" x14ac:dyDescent="0.25">
      <c r="A138" t="str">
        <f>IF(C138="","",MAX($A$2:A137)+1)</f>
        <v/>
      </c>
      <c r="B138" s="3" t="str">
        <f>IF(C138="","",IF(COUNTIF($C$2:$C137,$C138)=0,MAX($B$2:$B137)+1,""))</f>
        <v/>
      </c>
      <c r="L138" s="3" t="str">
        <f t="shared" si="40"/>
        <v/>
      </c>
      <c r="M138" s="3" t="str">
        <f>IF(C138="","",IF(AND(C138&lt;&gt;"",D138&lt;&gt;"",E138&lt;&gt;"",I138&lt;&gt;"",L138&lt;&gt;"",J138&lt;&gt;"",IFERROR(MATCH(INDEX($B:$B,MATCH($C138,$C:$C,0)),IMAGENES!$B:$B,0),-1)&gt;0),"'si'","'no'"))</f>
        <v/>
      </c>
      <c r="O138" t="str">
        <f t="shared" si="30"/>
        <v/>
      </c>
      <c r="P138" t="str">
        <f t="shared" si="31"/>
        <v/>
      </c>
      <c r="Q138" t="str">
        <f t="shared" si="32"/>
        <v/>
      </c>
      <c r="R138" t="str">
        <f t="shared" si="33"/>
        <v/>
      </c>
      <c r="S138" t="str">
        <f t="shared" si="34"/>
        <v/>
      </c>
      <c r="T138" t="str">
        <f t="shared" si="35"/>
        <v/>
      </c>
      <c r="U138" t="str">
        <f>IF($S138="","",INDEX(CATEGORIAS!$A:$A,MATCH($S138,CATEGORIAS!$B:$B,0)))</f>
        <v/>
      </c>
      <c r="V138" t="str">
        <f>IF($T138="","",INDEX(SUBCATEGORIAS!$A:$A,MATCH($T138,SUBCATEGORIAS!$B:$B,0)))</f>
        <v/>
      </c>
      <c r="W138" t="str">
        <f t="shared" si="36"/>
        <v/>
      </c>
      <c r="X138" t="str">
        <f t="shared" si="41"/>
        <v/>
      </c>
      <c r="Z138">
        <v>136</v>
      </c>
      <c r="AA138" t="str">
        <f t="shared" si="44"/>
        <v/>
      </c>
      <c r="AB138" t="str">
        <f>IFERROR(IF(MATCH($AA133,$O:$O,0)&gt;0,CONCATENATE("id_categoria: '",INDEX($U:$U,MATCH($AA133,$O:$O,0)),"',"),0),"")</f>
        <v>id_categoria: '1',</v>
      </c>
      <c r="AG138" t="str">
        <f>IF($D138="","",INDEX(CATEGORIAS!$A:$A,MATCH($D138,CATEGORIAS!$B:$B,0)))</f>
        <v/>
      </c>
      <c r="AH138" t="str">
        <f>IF($E138="","",INDEX(SUBCATEGORIAS!$A:$A,MATCH($E138,SUBCATEGORIAS!$B:$B,0)))</f>
        <v/>
      </c>
      <c r="AI138" t="str">
        <f t="shared" si="37"/>
        <v/>
      </c>
      <c r="AK138" s="2" t="str">
        <f t="shared" si="42"/>
        <v/>
      </c>
      <c r="AL138" t="str">
        <f t="shared" si="43"/>
        <v/>
      </c>
      <c r="AM138" t="str">
        <f t="shared" si="38"/>
        <v/>
      </c>
      <c r="AN138" t="str">
        <f t="shared" si="39"/>
        <v/>
      </c>
    </row>
    <row r="139" spans="1:40" x14ac:dyDescent="0.25">
      <c r="A139" t="str">
        <f>IF(C139="","",MAX($A$2:A138)+1)</f>
        <v/>
      </c>
      <c r="B139" s="3" t="str">
        <f>IF(C139="","",IF(COUNTIF($C$2:$C138,$C139)=0,MAX($B$2:$B138)+1,""))</f>
        <v/>
      </c>
      <c r="L139" s="3" t="str">
        <f t="shared" si="40"/>
        <v/>
      </c>
      <c r="M139" s="3" t="str">
        <f>IF(C139="","",IF(AND(C139&lt;&gt;"",D139&lt;&gt;"",E139&lt;&gt;"",I139&lt;&gt;"",L139&lt;&gt;"",J139&lt;&gt;"",IFERROR(MATCH(INDEX($B:$B,MATCH($C139,$C:$C,0)),IMAGENES!$B:$B,0),-1)&gt;0),"'si'","'no'"))</f>
        <v/>
      </c>
      <c r="O139" t="str">
        <f t="shared" si="30"/>
        <v/>
      </c>
      <c r="P139" t="str">
        <f t="shared" si="31"/>
        <v/>
      </c>
      <c r="Q139" t="str">
        <f t="shared" si="32"/>
        <v/>
      </c>
      <c r="R139" t="str">
        <f t="shared" si="33"/>
        <v/>
      </c>
      <c r="S139" t="str">
        <f t="shared" si="34"/>
        <v/>
      </c>
      <c r="T139" t="str">
        <f t="shared" si="35"/>
        <v/>
      </c>
      <c r="U139" t="str">
        <f>IF($S139="","",INDEX(CATEGORIAS!$A:$A,MATCH($S139,CATEGORIAS!$B:$B,0)))</f>
        <v/>
      </c>
      <c r="V139" t="str">
        <f>IF($T139="","",INDEX(SUBCATEGORIAS!$A:$A,MATCH($T139,SUBCATEGORIAS!$B:$B,0)))</f>
        <v/>
      </c>
      <c r="W139" t="str">
        <f t="shared" si="36"/>
        <v/>
      </c>
      <c r="X139" t="str">
        <f t="shared" si="41"/>
        <v/>
      </c>
      <c r="Z139">
        <v>137</v>
      </c>
      <c r="AA139" t="str">
        <f t="shared" si="44"/>
        <v/>
      </c>
      <c r="AB139" t="str">
        <f>IFERROR(IF(MATCH($AA133,$O:$O,0)&gt;0,CONCATENATE("id_subcategoria: '",INDEX($V:$V,MATCH($AA133,$O:$O,0)),"',"),0),"")</f>
        <v>id_subcategoria: '5',</v>
      </c>
      <c r="AG139" t="str">
        <f>IF($D139="","",INDEX(CATEGORIAS!$A:$A,MATCH($D139,CATEGORIAS!$B:$B,0)))</f>
        <v/>
      </c>
      <c r="AH139" t="str">
        <f>IF($E139="","",INDEX(SUBCATEGORIAS!$A:$A,MATCH($E139,SUBCATEGORIAS!$B:$B,0)))</f>
        <v/>
      </c>
      <c r="AI139" t="str">
        <f t="shared" si="37"/>
        <v/>
      </c>
      <c r="AK139" s="2" t="str">
        <f t="shared" si="42"/>
        <v/>
      </c>
      <c r="AL139" t="str">
        <f t="shared" si="43"/>
        <v/>
      </c>
      <c r="AM139" t="str">
        <f t="shared" si="38"/>
        <v/>
      </c>
      <c r="AN139" t="str">
        <f t="shared" si="39"/>
        <v/>
      </c>
    </row>
    <row r="140" spans="1:40" x14ac:dyDescent="0.25">
      <c r="A140" t="str">
        <f>IF(C140="","",MAX($A$2:A139)+1)</f>
        <v/>
      </c>
      <c r="B140" s="3" t="str">
        <f>IF(C140="","",IF(COUNTIF($C$2:$C139,$C140)=0,MAX($B$2:$B139)+1,""))</f>
        <v/>
      </c>
      <c r="L140" s="3" t="str">
        <f t="shared" si="40"/>
        <v/>
      </c>
      <c r="M140" s="3" t="str">
        <f>IF(C140="","",IF(AND(C140&lt;&gt;"",D140&lt;&gt;"",E140&lt;&gt;"",I140&lt;&gt;"",L140&lt;&gt;"",J140&lt;&gt;"",IFERROR(MATCH(INDEX($B:$B,MATCH($C140,$C:$C,0)),IMAGENES!$B:$B,0),-1)&gt;0),"'si'","'no'"))</f>
        <v/>
      </c>
      <c r="O140" t="str">
        <f t="shared" si="30"/>
        <v/>
      </c>
      <c r="P140" t="str">
        <f t="shared" si="31"/>
        <v/>
      </c>
      <c r="Q140" t="str">
        <f t="shared" si="32"/>
        <v/>
      </c>
      <c r="R140" t="str">
        <f t="shared" si="33"/>
        <v/>
      </c>
      <c r="S140" t="str">
        <f t="shared" si="34"/>
        <v/>
      </c>
      <c r="T140" t="str">
        <f t="shared" si="35"/>
        <v/>
      </c>
      <c r="U140" t="str">
        <f>IF($S140="","",INDEX(CATEGORIAS!$A:$A,MATCH($S140,CATEGORIAS!$B:$B,0)))</f>
        <v/>
      </c>
      <c r="V140" t="str">
        <f>IF($T140="","",INDEX(SUBCATEGORIAS!$A:$A,MATCH($T140,SUBCATEGORIAS!$B:$B,0)))</f>
        <v/>
      </c>
      <c r="W140" t="str">
        <f t="shared" si="36"/>
        <v/>
      </c>
      <c r="X140" t="str">
        <f t="shared" si="41"/>
        <v/>
      </c>
      <c r="Z140">
        <v>138</v>
      </c>
      <c r="AA140" t="str">
        <f t="shared" si="44"/>
        <v/>
      </c>
      <c r="AB140" t="str">
        <f>IFERROR(IF(MATCH($AA133,$O:$O,0)&gt;0,CONCATENATE("precio: ",INDEX($W:$W,MATCH($AA133,$O:$O,0)),","),0),"")</f>
        <v>precio: 2200,</v>
      </c>
      <c r="AG140" t="str">
        <f>IF($D140="","",INDEX(CATEGORIAS!$A:$A,MATCH($D140,CATEGORIAS!$B:$B,0)))</f>
        <v/>
      </c>
      <c r="AH140" t="str">
        <f>IF($E140="","",INDEX(SUBCATEGORIAS!$A:$A,MATCH($E140,SUBCATEGORIAS!$B:$B,0)))</f>
        <v/>
      </c>
      <c r="AI140" t="str">
        <f t="shared" si="37"/>
        <v/>
      </c>
      <c r="AK140" s="2" t="str">
        <f t="shared" si="42"/>
        <v/>
      </c>
      <c r="AL140" t="str">
        <f t="shared" si="43"/>
        <v/>
      </c>
      <c r="AM140" t="str">
        <f t="shared" si="38"/>
        <v/>
      </c>
      <c r="AN140" t="str">
        <f t="shared" si="39"/>
        <v/>
      </c>
    </row>
    <row r="141" spans="1:40" x14ac:dyDescent="0.25">
      <c r="A141" t="str">
        <f>IF(C141="","",MAX($A$2:A140)+1)</f>
        <v/>
      </c>
      <c r="B141" s="3" t="str">
        <f>IF(C141="","",IF(COUNTIF($C$2:$C140,$C141)=0,MAX($B$2:$B140)+1,""))</f>
        <v/>
      </c>
      <c r="L141" s="3" t="str">
        <f t="shared" si="40"/>
        <v/>
      </c>
      <c r="M141" s="3" t="str">
        <f>IF(C141="","",IF(AND(C141&lt;&gt;"",D141&lt;&gt;"",E141&lt;&gt;"",I141&lt;&gt;"",L141&lt;&gt;"",J141&lt;&gt;"",IFERROR(MATCH(INDEX($B:$B,MATCH($C141,$C:$C,0)),IMAGENES!$B:$B,0),-1)&gt;0),"'si'","'no'"))</f>
        <v/>
      </c>
      <c r="O141" t="str">
        <f t="shared" si="30"/>
        <v/>
      </c>
      <c r="P141" t="str">
        <f t="shared" si="31"/>
        <v/>
      </c>
      <c r="Q141" t="str">
        <f t="shared" si="32"/>
        <v/>
      </c>
      <c r="R141" t="str">
        <f t="shared" si="33"/>
        <v/>
      </c>
      <c r="S141" t="str">
        <f t="shared" si="34"/>
        <v/>
      </c>
      <c r="T141" t="str">
        <f t="shared" si="35"/>
        <v/>
      </c>
      <c r="U141" t="str">
        <f>IF($S141="","",INDEX(CATEGORIAS!$A:$A,MATCH($S141,CATEGORIAS!$B:$B,0)))</f>
        <v/>
      </c>
      <c r="V141" t="str">
        <f>IF($T141="","",INDEX(SUBCATEGORIAS!$A:$A,MATCH($T141,SUBCATEGORIAS!$B:$B,0)))</f>
        <v/>
      </c>
      <c r="W141" t="str">
        <f t="shared" si="36"/>
        <v/>
      </c>
      <c r="X141" t="str">
        <f t="shared" si="41"/>
        <v/>
      </c>
      <c r="Z141">
        <v>139</v>
      </c>
      <c r="AA141" t="str">
        <f t="shared" si="44"/>
        <v/>
      </c>
      <c r="AB141" t="str">
        <f>IFERROR(IF(MATCH($AA133,$O:$O,0)&gt;0,CONCATENATE("disponible: ",INDEX($X:$X,MATCH($AA133,$O:$O,0)),","),0),"")</f>
        <v>disponible: 'si',</v>
      </c>
      <c r="AG141" t="str">
        <f>IF($D141="","",INDEX(CATEGORIAS!$A:$A,MATCH($D141,CATEGORIAS!$B:$B,0)))</f>
        <v/>
      </c>
      <c r="AH141" t="str">
        <f>IF($E141="","",INDEX(SUBCATEGORIAS!$A:$A,MATCH($E141,SUBCATEGORIAS!$B:$B,0)))</f>
        <v/>
      </c>
      <c r="AI141" t="str">
        <f t="shared" si="37"/>
        <v/>
      </c>
      <c r="AK141" s="2" t="str">
        <f t="shared" si="42"/>
        <v/>
      </c>
      <c r="AL141" t="str">
        <f t="shared" si="43"/>
        <v/>
      </c>
      <c r="AM141" t="str">
        <f t="shared" si="38"/>
        <v/>
      </c>
      <c r="AN141" t="str">
        <f t="shared" si="39"/>
        <v/>
      </c>
    </row>
    <row r="142" spans="1:40" x14ac:dyDescent="0.25">
      <c r="A142" t="str">
        <f>IF(C142="","",MAX($A$2:A141)+1)</f>
        <v/>
      </c>
      <c r="B142" s="3" t="str">
        <f>IF(C142="","",IF(COUNTIF($C$2:$C141,$C142)=0,MAX($B$2:$B141)+1,""))</f>
        <v/>
      </c>
      <c r="L142" s="3" t="str">
        <f t="shared" si="40"/>
        <v/>
      </c>
      <c r="M142" s="3" t="str">
        <f>IF(C142="","",IF(AND(C142&lt;&gt;"",D142&lt;&gt;"",E142&lt;&gt;"",I142&lt;&gt;"",L142&lt;&gt;"",J142&lt;&gt;"",IFERROR(MATCH(INDEX($B:$B,MATCH($C142,$C:$C,0)),IMAGENES!$B:$B,0),-1)&gt;0),"'si'","'no'"))</f>
        <v/>
      </c>
      <c r="O142" t="str">
        <f t="shared" si="30"/>
        <v/>
      </c>
      <c r="P142" t="str">
        <f t="shared" si="31"/>
        <v/>
      </c>
      <c r="Q142" t="str">
        <f t="shared" si="32"/>
        <v/>
      </c>
      <c r="R142" t="str">
        <f t="shared" si="33"/>
        <v/>
      </c>
      <c r="S142" t="str">
        <f t="shared" si="34"/>
        <v/>
      </c>
      <c r="T142" t="str">
        <f t="shared" si="35"/>
        <v/>
      </c>
      <c r="U142" t="str">
        <f>IF($S142="","",INDEX(CATEGORIAS!$A:$A,MATCH($S142,CATEGORIAS!$B:$B,0)))</f>
        <v/>
      </c>
      <c r="V142" t="str">
        <f>IF($T142="","",INDEX(SUBCATEGORIAS!$A:$A,MATCH($T142,SUBCATEGORIAS!$B:$B,0)))</f>
        <v/>
      </c>
      <c r="W142" t="str">
        <f t="shared" si="36"/>
        <v/>
      </c>
      <c r="X142" t="str">
        <f t="shared" si="41"/>
        <v/>
      </c>
      <c r="Z142">
        <v>140</v>
      </c>
      <c r="AA142" t="str">
        <f t="shared" si="44"/>
        <v/>
      </c>
      <c r="AB142" t="str">
        <f>IFERROR(IF(MATCH($AA133,$O:$O,0)&gt;0,"},",0),"")</f>
        <v>},</v>
      </c>
      <c r="AG142" t="str">
        <f>IF($D142="","",INDEX(CATEGORIAS!$A:$A,MATCH($D142,CATEGORIAS!$B:$B,0)))</f>
        <v/>
      </c>
      <c r="AH142" t="str">
        <f>IF($E142="","",INDEX(SUBCATEGORIAS!$A:$A,MATCH($E142,SUBCATEGORIAS!$B:$B,0)))</f>
        <v/>
      </c>
      <c r="AI142" t="str">
        <f t="shared" si="37"/>
        <v/>
      </c>
      <c r="AK142" s="2" t="str">
        <f t="shared" si="42"/>
        <v/>
      </c>
      <c r="AL142" t="str">
        <f t="shared" si="43"/>
        <v/>
      </c>
      <c r="AM142" t="str">
        <f t="shared" si="38"/>
        <v/>
      </c>
      <c r="AN142" t="str">
        <f t="shared" si="39"/>
        <v/>
      </c>
    </row>
    <row r="143" spans="1:40" x14ac:dyDescent="0.25">
      <c r="A143" t="str">
        <f>IF(C143="","",MAX($A$2:A142)+1)</f>
        <v/>
      </c>
      <c r="B143" s="3" t="str">
        <f>IF(C143="","",IF(COUNTIF($C$2:$C142,$C143)=0,MAX($B$2:$B142)+1,""))</f>
        <v/>
      </c>
      <c r="L143" s="3" t="str">
        <f t="shared" si="40"/>
        <v/>
      </c>
      <c r="M143" s="3" t="str">
        <f>IF(C143="","",IF(AND(C143&lt;&gt;"",D143&lt;&gt;"",E143&lt;&gt;"",I143&lt;&gt;"",L143&lt;&gt;"",J143&lt;&gt;"",IFERROR(MATCH(INDEX($B:$B,MATCH($C143,$C:$C,0)),IMAGENES!$B:$B,0),-1)&gt;0),"'si'","'no'"))</f>
        <v/>
      </c>
      <c r="O143" t="str">
        <f t="shared" si="30"/>
        <v/>
      </c>
      <c r="P143" t="str">
        <f t="shared" si="31"/>
        <v/>
      </c>
      <c r="Q143" t="str">
        <f t="shared" si="32"/>
        <v/>
      </c>
      <c r="R143" t="str">
        <f t="shared" si="33"/>
        <v/>
      </c>
      <c r="S143" t="str">
        <f t="shared" si="34"/>
        <v/>
      </c>
      <c r="T143" t="str">
        <f t="shared" si="35"/>
        <v/>
      </c>
      <c r="U143" t="str">
        <f>IF($S143="","",INDEX(CATEGORIAS!$A:$A,MATCH($S143,CATEGORIAS!$B:$B,0)))</f>
        <v/>
      </c>
      <c r="V143" t="str">
        <f>IF($T143="","",INDEX(SUBCATEGORIAS!$A:$A,MATCH($T143,SUBCATEGORIAS!$B:$B,0)))</f>
        <v/>
      </c>
      <c r="W143" t="str">
        <f t="shared" si="36"/>
        <v/>
      </c>
      <c r="X143" t="str">
        <f t="shared" si="41"/>
        <v/>
      </c>
      <c r="Z143">
        <v>141</v>
      </c>
      <c r="AA143">
        <f t="shared" si="44"/>
        <v>15</v>
      </c>
      <c r="AB143" t="str">
        <f>IFERROR(IF(MATCH($AA143,$O:$O,0)&gt;0,"{",0),"")</f>
        <v>{</v>
      </c>
      <c r="AG143" t="str">
        <f>IF($D143="","",INDEX(CATEGORIAS!$A:$A,MATCH($D143,CATEGORIAS!$B:$B,0)))</f>
        <v/>
      </c>
      <c r="AH143" t="str">
        <f>IF($E143="","",INDEX(SUBCATEGORIAS!$A:$A,MATCH($E143,SUBCATEGORIAS!$B:$B,0)))</f>
        <v/>
      </c>
      <c r="AI143" t="str">
        <f t="shared" si="37"/>
        <v/>
      </c>
      <c r="AK143" s="2" t="str">
        <f t="shared" si="42"/>
        <v/>
      </c>
      <c r="AL143" t="str">
        <f t="shared" si="43"/>
        <v/>
      </c>
      <c r="AM143" t="str">
        <f t="shared" si="38"/>
        <v/>
      </c>
      <c r="AN143" t="str">
        <f t="shared" si="39"/>
        <v/>
      </c>
    </row>
    <row r="144" spans="1:40" x14ac:dyDescent="0.25">
      <c r="A144" t="str">
        <f>IF(C144="","",MAX($A$2:A143)+1)</f>
        <v/>
      </c>
      <c r="B144" s="3" t="str">
        <f>IF(C144="","",IF(COUNTIF($C$2:$C143,$C144)=0,MAX($B$2:$B143)+1,""))</f>
        <v/>
      </c>
      <c r="L144" s="3" t="str">
        <f t="shared" si="40"/>
        <v/>
      </c>
      <c r="M144" s="3" t="str">
        <f>IF(C144="","",IF(AND(C144&lt;&gt;"",D144&lt;&gt;"",E144&lt;&gt;"",I144&lt;&gt;"",L144&lt;&gt;"",J144&lt;&gt;"",IFERROR(MATCH(INDEX($B:$B,MATCH($C144,$C:$C,0)),IMAGENES!$B:$B,0),-1)&gt;0),"'si'","'no'"))</f>
        <v/>
      </c>
      <c r="O144" t="str">
        <f t="shared" si="30"/>
        <v/>
      </c>
      <c r="P144" t="str">
        <f t="shared" si="31"/>
        <v/>
      </c>
      <c r="Q144" t="str">
        <f t="shared" si="32"/>
        <v/>
      </c>
      <c r="R144" t="str">
        <f t="shared" si="33"/>
        <v/>
      </c>
      <c r="S144" t="str">
        <f t="shared" si="34"/>
        <v/>
      </c>
      <c r="T144" t="str">
        <f t="shared" si="35"/>
        <v/>
      </c>
      <c r="U144" t="str">
        <f>IF($S144="","",INDEX(CATEGORIAS!$A:$A,MATCH($S144,CATEGORIAS!$B:$B,0)))</f>
        <v/>
      </c>
      <c r="V144" t="str">
        <f>IF($T144="","",INDEX(SUBCATEGORIAS!$A:$A,MATCH($T144,SUBCATEGORIAS!$B:$B,0)))</f>
        <v/>
      </c>
      <c r="W144" t="str">
        <f t="shared" si="36"/>
        <v/>
      </c>
      <c r="X144" t="str">
        <f t="shared" si="41"/>
        <v/>
      </c>
      <c r="Z144">
        <v>142</v>
      </c>
      <c r="AA144" t="str">
        <f t="shared" si="44"/>
        <v/>
      </c>
      <c r="AB144" t="str">
        <f>IFERROR(IF(MATCH($AA143,$O:$O,0)&gt;0,CONCATENATE("id_articulo: ",$AA143,","),0),"")</f>
        <v>id_articulo: 15,</v>
      </c>
      <c r="AG144" t="str">
        <f>IF($D144="","",INDEX(CATEGORIAS!$A:$A,MATCH($D144,CATEGORIAS!$B:$B,0)))</f>
        <v/>
      </c>
      <c r="AH144" t="str">
        <f>IF($E144="","",INDEX(SUBCATEGORIAS!$A:$A,MATCH($E144,SUBCATEGORIAS!$B:$B,0)))</f>
        <v/>
      </c>
      <c r="AI144" t="str">
        <f t="shared" si="37"/>
        <v/>
      </c>
      <c r="AK144" s="2" t="str">
        <f t="shared" si="42"/>
        <v/>
      </c>
      <c r="AL144" t="str">
        <f t="shared" si="43"/>
        <v/>
      </c>
      <c r="AM144" t="str">
        <f t="shared" si="38"/>
        <v/>
      </c>
      <c r="AN144" t="str">
        <f t="shared" si="39"/>
        <v/>
      </c>
    </row>
    <row r="145" spans="1:40" x14ac:dyDescent="0.25">
      <c r="A145" t="str">
        <f>IF(C145="","",MAX($A$2:A144)+1)</f>
        <v/>
      </c>
      <c r="B145" s="3" t="str">
        <f>IF(C145="","",IF(COUNTIF($C$2:$C144,$C145)=0,MAX($B$2:$B144)+1,""))</f>
        <v/>
      </c>
      <c r="L145" s="3" t="str">
        <f t="shared" si="40"/>
        <v/>
      </c>
      <c r="M145" s="3" t="str">
        <f>IF(C145="","",IF(AND(C145&lt;&gt;"",D145&lt;&gt;"",E145&lt;&gt;"",I145&lt;&gt;"",L145&lt;&gt;"",J145&lt;&gt;"",IFERROR(MATCH(INDEX($B:$B,MATCH($C145,$C:$C,0)),IMAGENES!$B:$B,0),-1)&gt;0),"'si'","'no'"))</f>
        <v/>
      </c>
      <c r="O145" t="str">
        <f t="shared" si="30"/>
        <v/>
      </c>
      <c r="P145" t="str">
        <f t="shared" si="31"/>
        <v/>
      </c>
      <c r="Q145" t="str">
        <f t="shared" si="32"/>
        <v/>
      </c>
      <c r="R145" t="str">
        <f t="shared" si="33"/>
        <v/>
      </c>
      <c r="S145" t="str">
        <f t="shared" si="34"/>
        <v/>
      </c>
      <c r="T145" t="str">
        <f t="shared" si="35"/>
        <v/>
      </c>
      <c r="U145" t="str">
        <f>IF($S145="","",INDEX(CATEGORIAS!$A:$A,MATCH($S145,CATEGORIAS!$B:$B,0)))</f>
        <v/>
      </c>
      <c r="V145" t="str">
        <f>IF($T145="","",INDEX(SUBCATEGORIAS!$A:$A,MATCH($T145,SUBCATEGORIAS!$B:$B,0)))</f>
        <v/>
      </c>
      <c r="W145" t="str">
        <f t="shared" si="36"/>
        <v/>
      </c>
      <c r="X145" t="str">
        <f t="shared" si="41"/>
        <v/>
      </c>
      <c r="Z145">
        <v>143</v>
      </c>
      <c r="AA145" t="str">
        <f t="shared" si="44"/>
        <v/>
      </c>
      <c r="AB145" t="str">
        <f>IFERROR(IF(MATCH($AA143,$O:$O,0)&gt;0,CONCATENATE("nombre: '",INDEX($P:$P,MATCH($AA143,$O:$O,0)),"',"),0),"")</f>
        <v>nombre: 'Libro Primeras Letras',</v>
      </c>
      <c r="AG145" t="str">
        <f>IF($D145="","",INDEX(CATEGORIAS!$A:$A,MATCH($D145,CATEGORIAS!$B:$B,0)))</f>
        <v/>
      </c>
      <c r="AH145" t="str">
        <f>IF($E145="","",INDEX(SUBCATEGORIAS!$A:$A,MATCH($E145,SUBCATEGORIAS!$B:$B,0)))</f>
        <v/>
      </c>
      <c r="AI145" t="str">
        <f t="shared" si="37"/>
        <v/>
      </c>
      <c r="AK145" s="2" t="str">
        <f t="shared" si="42"/>
        <v/>
      </c>
      <c r="AL145" t="str">
        <f t="shared" si="43"/>
        <v/>
      </c>
      <c r="AM145" t="str">
        <f t="shared" si="38"/>
        <v/>
      </c>
      <c r="AN145" t="str">
        <f t="shared" si="39"/>
        <v/>
      </c>
    </row>
    <row r="146" spans="1:40" x14ac:dyDescent="0.25">
      <c r="A146" t="str">
        <f>IF(C146="","",MAX($A$2:A145)+1)</f>
        <v/>
      </c>
      <c r="B146" s="3" t="str">
        <f>IF(C146="","",IF(COUNTIF($C$2:$C145,$C146)=0,MAX($B$2:$B145)+1,""))</f>
        <v/>
      </c>
      <c r="L146" s="3" t="str">
        <f t="shared" si="40"/>
        <v/>
      </c>
      <c r="M146" s="3" t="str">
        <f>IF(C146="","",IF(AND(C146&lt;&gt;"",D146&lt;&gt;"",E146&lt;&gt;"",I146&lt;&gt;"",L146&lt;&gt;"",J146&lt;&gt;"",IFERROR(MATCH(INDEX($B:$B,MATCH($C146,$C:$C,0)),IMAGENES!$B:$B,0),-1)&gt;0),"'si'","'no'"))</f>
        <v/>
      </c>
      <c r="O146" t="str">
        <f t="shared" si="30"/>
        <v/>
      </c>
      <c r="P146" t="str">
        <f t="shared" si="31"/>
        <v/>
      </c>
      <c r="Q146" t="str">
        <f t="shared" si="32"/>
        <v/>
      </c>
      <c r="R146" t="str">
        <f t="shared" si="33"/>
        <v/>
      </c>
      <c r="S146" t="str">
        <f t="shared" si="34"/>
        <v/>
      </c>
      <c r="T146" t="str">
        <f t="shared" si="35"/>
        <v/>
      </c>
      <c r="U146" t="str">
        <f>IF($S146="","",INDEX(CATEGORIAS!$A:$A,MATCH($S146,CATEGORIAS!$B:$B,0)))</f>
        <v/>
      </c>
      <c r="V146" t="str">
        <f>IF($T146="","",INDEX(SUBCATEGORIAS!$A:$A,MATCH($T146,SUBCATEGORIAS!$B:$B,0)))</f>
        <v/>
      </c>
      <c r="W146" t="str">
        <f t="shared" si="36"/>
        <v/>
      </c>
      <c r="X146" t="str">
        <f t="shared" si="41"/>
        <v/>
      </c>
      <c r="Z146">
        <v>144</v>
      </c>
      <c r="AA146" t="str">
        <f t="shared" si="44"/>
        <v/>
      </c>
      <c r="AB146" t="str">
        <f>IFERROR(IF(MATCH($AA143,$O:$O,0)&gt;0,CONCATENATE("descripcion: '",INDEX($Q:$Q,MATCH($AA143,$O:$O,0)),"',"),0),"")</f>
        <v>descripcion: 'Librito colección primeros. Medidas: 10,5cm x 14cm',</v>
      </c>
      <c r="AG146" t="str">
        <f>IF($D146="","",INDEX(CATEGORIAS!$A:$A,MATCH($D146,CATEGORIAS!$B:$B,0)))</f>
        <v/>
      </c>
      <c r="AH146" t="str">
        <f>IF($E146="","",INDEX(SUBCATEGORIAS!$A:$A,MATCH($E146,SUBCATEGORIAS!$B:$B,0)))</f>
        <v/>
      </c>
      <c r="AI146" t="str">
        <f t="shared" si="37"/>
        <v/>
      </c>
      <c r="AK146" s="2" t="str">
        <f t="shared" si="42"/>
        <v/>
      </c>
      <c r="AL146" t="str">
        <f t="shared" si="43"/>
        <v/>
      </c>
      <c r="AM146" t="str">
        <f t="shared" si="38"/>
        <v/>
      </c>
      <c r="AN146" t="str">
        <f t="shared" si="39"/>
        <v/>
      </c>
    </row>
    <row r="147" spans="1:40" x14ac:dyDescent="0.25">
      <c r="A147" t="str">
        <f>IF(C147="","",MAX($A$2:A146)+1)</f>
        <v/>
      </c>
      <c r="B147" s="3" t="str">
        <f>IF(C147="","",IF(COUNTIF($C$2:$C146,$C147)=0,MAX($B$2:$B146)+1,""))</f>
        <v/>
      </c>
      <c r="L147" s="3" t="str">
        <f t="shared" si="40"/>
        <v/>
      </c>
      <c r="M147" s="3" t="str">
        <f>IF(C147="","",IF(AND(C147&lt;&gt;"",D147&lt;&gt;"",E147&lt;&gt;"",I147&lt;&gt;"",L147&lt;&gt;"",J147&lt;&gt;"",IFERROR(MATCH(INDEX($B:$B,MATCH($C147,$C:$C,0)),IMAGENES!$B:$B,0),-1)&gt;0),"'si'","'no'"))</f>
        <v/>
      </c>
      <c r="O147" t="str">
        <f t="shared" si="30"/>
        <v/>
      </c>
      <c r="P147" t="str">
        <f t="shared" si="31"/>
        <v/>
      </c>
      <c r="Q147" t="str">
        <f t="shared" si="32"/>
        <v/>
      </c>
      <c r="R147" t="str">
        <f t="shared" si="33"/>
        <v/>
      </c>
      <c r="S147" t="str">
        <f t="shared" si="34"/>
        <v/>
      </c>
      <c r="T147" t="str">
        <f t="shared" si="35"/>
        <v/>
      </c>
      <c r="U147" t="str">
        <f>IF($S147="","",INDEX(CATEGORIAS!$A:$A,MATCH($S147,CATEGORIAS!$B:$B,0)))</f>
        <v/>
      </c>
      <c r="V147" t="str">
        <f>IF($T147="","",INDEX(SUBCATEGORIAS!$A:$A,MATCH($T147,SUBCATEGORIAS!$B:$B,0)))</f>
        <v/>
      </c>
      <c r="W147" t="str">
        <f t="shared" si="36"/>
        <v/>
      </c>
      <c r="X147" t="str">
        <f t="shared" si="41"/>
        <v/>
      </c>
      <c r="Z147">
        <v>145</v>
      </c>
      <c r="AA147" t="str">
        <f t="shared" si="44"/>
        <v/>
      </c>
      <c r="AB147" t="str">
        <f>IFERROR(IF(MATCH($AA143,$O:$O,0)&gt;0,CONCATENATE("descripcion_larga: '",INDEX($R:$R,MATCH($AA143,$O:$O,0)),"',"),0),"")</f>
        <v>descripcion_larga: 'Adecuado para niños de 1 año en adelante. La colección es de 4 libros: Palabras, Animales, Números y Letras. Cada página contiene una fotografía vívida y colorida del objeto. Adecuado para el agarre de los bebés.',</v>
      </c>
      <c r="AG147" t="str">
        <f>IF($D147="","",INDEX(CATEGORIAS!$A:$A,MATCH($D147,CATEGORIAS!$B:$B,0)))</f>
        <v/>
      </c>
      <c r="AH147" t="str">
        <f>IF($E147="","",INDEX(SUBCATEGORIAS!$A:$A,MATCH($E147,SUBCATEGORIAS!$B:$B,0)))</f>
        <v/>
      </c>
      <c r="AI147" t="str">
        <f t="shared" si="37"/>
        <v/>
      </c>
      <c r="AK147" s="2" t="str">
        <f t="shared" si="42"/>
        <v/>
      </c>
      <c r="AL147" t="str">
        <f t="shared" si="43"/>
        <v/>
      </c>
      <c r="AM147" t="str">
        <f t="shared" si="38"/>
        <v/>
      </c>
      <c r="AN147" t="str">
        <f t="shared" si="39"/>
        <v/>
      </c>
    </row>
    <row r="148" spans="1:40" x14ac:dyDescent="0.25">
      <c r="A148" t="str">
        <f>IF(C148="","",MAX($A$2:A147)+1)</f>
        <v/>
      </c>
      <c r="B148" s="3" t="str">
        <f>IF(C148="","",IF(COUNTIF($C$2:$C147,$C148)=0,MAX($B$2:$B147)+1,""))</f>
        <v/>
      </c>
      <c r="L148" s="3" t="str">
        <f t="shared" si="40"/>
        <v/>
      </c>
      <c r="M148" s="3" t="str">
        <f>IF(C148="","",IF(AND(C148&lt;&gt;"",D148&lt;&gt;"",E148&lt;&gt;"",I148&lt;&gt;"",L148&lt;&gt;"",J148&lt;&gt;"",IFERROR(MATCH(INDEX($B:$B,MATCH($C148,$C:$C,0)),IMAGENES!$B:$B,0),-1)&gt;0),"'si'","'no'"))</f>
        <v/>
      </c>
      <c r="O148" t="str">
        <f t="shared" si="30"/>
        <v/>
      </c>
      <c r="P148" t="str">
        <f t="shared" si="31"/>
        <v/>
      </c>
      <c r="Q148" t="str">
        <f t="shared" si="32"/>
        <v/>
      </c>
      <c r="R148" t="str">
        <f t="shared" si="33"/>
        <v/>
      </c>
      <c r="S148" t="str">
        <f t="shared" si="34"/>
        <v/>
      </c>
      <c r="T148" t="str">
        <f t="shared" si="35"/>
        <v/>
      </c>
      <c r="U148" t="str">
        <f>IF($S148="","",INDEX(CATEGORIAS!$A:$A,MATCH($S148,CATEGORIAS!$B:$B,0)))</f>
        <v/>
      </c>
      <c r="V148" t="str">
        <f>IF($T148="","",INDEX(SUBCATEGORIAS!$A:$A,MATCH($T148,SUBCATEGORIAS!$B:$B,0)))</f>
        <v/>
      </c>
      <c r="W148" t="str">
        <f t="shared" si="36"/>
        <v/>
      </c>
      <c r="X148" t="str">
        <f t="shared" si="41"/>
        <v/>
      </c>
      <c r="Z148">
        <v>146</v>
      </c>
      <c r="AA148" t="str">
        <f t="shared" si="44"/>
        <v/>
      </c>
      <c r="AB148" t="str">
        <f>IFERROR(IF(MATCH($AA143,$O:$O,0)&gt;0,CONCATENATE("id_categoria: '",INDEX($U:$U,MATCH($AA143,$O:$O,0)),"',"),0),"")</f>
        <v>id_categoria: '4',</v>
      </c>
      <c r="AG148" t="str">
        <f>IF($D148="","",INDEX(CATEGORIAS!$A:$A,MATCH($D148,CATEGORIAS!$B:$B,0)))</f>
        <v/>
      </c>
      <c r="AH148" t="str">
        <f>IF($E148="","",INDEX(SUBCATEGORIAS!$A:$A,MATCH($E148,SUBCATEGORIAS!$B:$B,0)))</f>
        <v/>
      </c>
      <c r="AI148" t="str">
        <f t="shared" si="37"/>
        <v/>
      </c>
      <c r="AK148" s="2" t="str">
        <f t="shared" si="42"/>
        <v/>
      </c>
      <c r="AL148" t="str">
        <f t="shared" si="43"/>
        <v/>
      </c>
      <c r="AM148" t="str">
        <f t="shared" si="38"/>
        <v/>
      </c>
      <c r="AN148" t="str">
        <f t="shared" si="39"/>
        <v/>
      </c>
    </row>
    <row r="149" spans="1:40" x14ac:dyDescent="0.25">
      <c r="A149" t="str">
        <f>IF(C149="","",MAX($A$2:A148)+1)</f>
        <v/>
      </c>
      <c r="B149" s="3" t="str">
        <f>IF(C149="","",IF(COUNTIF($C$2:$C148,$C149)=0,MAX($B$2:$B148)+1,""))</f>
        <v/>
      </c>
      <c r="L149" s="3" t="str">
        <f t="shared" si="40"/>
        <v/>
      </c>
      <c r="M149" s="3" t="str">
        <f>IF(C149="","",IF(AND(C149&lt;&gt;"",D149&lt;&gt;"",E149&lt;&gt;"",I149&lt;&gt;"",L149&lt;&gt;"",J149&lt;&gt;"",IFERROR(MATCH(INDEX($B:$B,MATCH($C149,$C:$C,0)),IMAGENES!$B:$B,0),-1)&gt;0),"'si'","'no'"))</f>
        <v/>
      </c>
      <c r="O149" t="str">
        <f t="shared" si="30"/>
        <v/>
      </c>
      <c r="P149" t="str">
        <f t="shared" si="31"/>
        <v/>
      </c>
      <c r="Q149" t="str">
        <f t="shared" si="32"/>
        <v/>
      </c>
      <c r="R149" t="str">
        <f t="shared" si="33"/>
        <v/>
      </c>
      <c r="S149" t="str">
        <f t="shared" si="34"/>
        <v/>
      </c>
      <c r="T149" t="str">
        <f t="shared" si="35"/>
        <v/>
      </c>
      <c r="U149" t="str">
        <f>IF($S149="","",INDEX(CATEGORIAS!$A:$A,MATCH($S149,CATEGORIAS!$B:$B,0)))</f>
        <v/>
      </c>
      <c r="V149" t="str">
        <f>IF($T149="","",INDEX(SUBCATEGORIAS!$A:$A,MATCH($T149,SUBCATEGORIAS!$B:$B,0)))</f>
        <v/>
      </c>
      <c r="W149" t="str">
        <f t="shared" si="36"/>
        <v/>
      </c>
      <c r="X149" t="str">
        <f t="shared" si="41"/>
        <v/>
      </c>
      <c r="Z149">
        <v>147</v>
      </c>
      <c r="AA149" t="str">
        <f t="shared" si="44"/>
        <v/>
      </c>
      <c r="AB149" t="str">
        <f>IFERROR(IF(MATCH($AA143,$O:$O,0)&gt;0,CONCATENATE("id_subcategoria: '",INDEX($V:$V,MATCH($AA143,$O:$O,0)),"',"),0),"")</f>
        <v>id_subcategoria: '6',</v>
      </c>
      <c r="AG149" t="str">
        <f>IF($D149="","",INDEX(CATEGORIAS!$A:$A,MATCH($D149,CATEGORIAS!$B:$B,0)))</f>
        <v/>
      </c>
      <c r="AH149" t="str">
        <f>IF($E149="","",INDEX(SUBCATEGORIAS!$A:$A,MATCH($E149,SUBCATEGORIAS!$B:$B,0)))</f>
        <v/>
      </c>
      <c r="AI149" t="str">
        <f t="shared" si="37"/>
        <v/>
      </c>
      <c r="AK149" s="2" t="str">
        <f t="shared" si="42"/>
        <v/>
      </c>
      <c r="AL149" t="str">
        <f t="shared" si="43"/>
        <v/>
      </c>
      <c r="AM149" t="str">
        <f t="shared" si="38"/>
        <v/>
      </c>
      <c r="AN149" t="str">
        <f t="shared" si="39"/>
        <v/>
      </c>
    </row>
    <row r="150" spans="1:40" x14ac:dyDescent="0.25">
      <c r="A150" t="str">
        <f>IF(C150="","",MAX($A$2:A149)+1)</f>
        <v/>
      </c>
      <c r="B150" s="3" t="str">
        <f>IF(C150="","",IF(COUNTIF($C$2:$C149,$C150)=0,MAX($B$2:$B149)+1,""))</f>
        <v/>
      </c>
      <c r="L150" s="3" t="str">
        <f t="shared" si="40"/>
        <v/>
      </c>
      <c r="M150" s="3" t="str">
        <f>IF(C150="","",IF(AND(C150&lt;&gt;"",D150&lt;&gt;"",E150&lt;&gt;"",I150&lt;&gt;"",L150&lt;&gt;"",J150&lt;&gt;"",IFERROR(MATCH(INDEX($B:$B,MATCH($C150,$C:$C,0)),IMAGENES!$B:$B,0),-1)&gt;0),"'si'","'no'"))</f>
        <v/>
      </c>
      <c r="O150" t="str">
        <f t="shared" si="30"/>
        <v/>
      </c>
      <c r="P150" t="str">
        <f t="shared" si="31"/>
        <v/>
      </c>
      <c r="Q150" t="str">
        <f t="shared" si="32"/>
        <v/>
      </c>
      <c r="R150" t="str">
        <f t="shared" si="33"/>
        <v/>
      </c>
      <c r="S150" t="str">
        <f t="shared" si="34"/>
        <v/>
      </c>
      <c r="T150" t="str">
        <f t="shared" si="35"/>
        <v/>
      </c>
      <c r="U150" t="str">
        <f>IF($S150="","",INDEX(CATEGORIAS!$A:$A,MATCH($S150,CATEGORIAS!$B:$B,0)))</f>
        <v/>
      </c>
      <c r="V150" t="str">
        <f>IF($T150="","",INDEX(SUBCATEGORIAS!$A:$A,MATCH($T150,SUBCATEGORIAS!$B:$B,0)))</f>
        <v/>
      </c>
      <c r="W150" t="str">
        <f t="shared" si="36"/>
        <v/>
      </c>
      <c r="X150" t="str">
        <f t="shared" si="41"/>
        <v/>
      </c>
      <c r="Z150">
        <v>148</v>
      </c>
      <c r="AA150" t="str">
        <f t="shared" si="44"/>
        <v/>
      </c>
      <c r="AB150" t="str">
        <f>IFERROR(IF(MATCH($AA143,$O:$O,0)&gt;0,CONCATENATE("precio: ",INDEX($W:$W,MATCH($AA143,$O:$O,0)),","),0),"")</f>
        <v>precio: 1500,</v>
      </c>
      <c r="AG150" t="str">
        <f>IF($D150="","",INDEX(CATEGORIAS!$A:$A,MATCH($D150,CATEGORIAS!$B:$B,0)))</f>
        <v/>
      </c>
      <c r="AH150" t="str">
        <f>IF($E150="","",INDEX(SUBCATEGORIAS!$A:$A,MATCH($E150,SUBCATEGORIAS!$B:$B,0)))</f>
        <v/>
      </c>
      <c r="AI150" t="str">
        <f t="shared" si="37"/>
        <v/>
      </c>
      <c r="AK150" s="2" t="str">
        <f t="shared" si="42"/>
        <v/>
      </c>
      <c r="AL150" t="str">
        <f t="shared" si="43"/>
        <v/>
      </c>
      <c r="AM150" t="str">
        <f t="shared" si="38"/>
        <v/>
      </c>
      <c r="AN150" t="str">
        <f t="shared" si="39"/>
        <v/>
      </c>
    </row>
    <row r="151" spans="1:40" x14ac:dyDescent="0.25">
      <c r="A151" t="str">
        <f>IF(C151="","",MAX($A$2:A150)+1)</f>
        <v/>
      </c>
      <c r="B151" s="3" t="str">
        <f>IF(C151="","",IF(COUNTIF($C$2:$C150,$C151)=0,MAX($B$2:$B150)+1,""))</f>
        <v/>
      </c>
      <c r="L151" s="3" t="str">
        <f t="shared" si="40"/>
        <v/>
      </c>
      <c r="M151" s="3" t="str">
        <f>IF(C151="","",IF(AND(C151&lt;&gt;"",D151&lt;&gt;"",E151&lt;&gt;"",I151&lt;&gt;"",L151&lt;&gt;"",J151&lt;&gt;"",IFERROR(MATCH(INDEX($B:$B,MATCH($C151,$C:$C,0)),IMAGENES!$B:$B,0),-1)&gt;0),"'si'","'no'"))</f>
        <v/>
      </c>
      <c r="O151" t="str">
        <f t="shared" si="30"/>
        <v/>
      </c>
      <c r="P151" t="str">
        <f t="shared" si="31"/>
        <v/>
      </c>
      <c r="Q151" t="str">
        <f t="shared" si="32"/>
        <v/>
      </c>
      <c r="R151" t="str">
        <f t="shared" si="33"/>
        <v/>
      </c>
      <c r="S151" t="str">
        <f t="shared" si="34"/>
        <v/>
      </c>
      <c r="T151" t="str">
        <f t="shared" si="35"/>
        <v/>
      </c>
      <c r="U151" t="str">
        <f>IF($S151="","",INDEX(CATEGORIAS!$A:$A,MATCH($S151,CATEGORIAS!$B:$B,0)))</f>
        <v/>
      </c>
      <c r="V151" t="str">
        <f>IF($T151="","",INDEX(SUBCATEGORIAS!$A:$A,MATCH($T151,SUBCATEGORIAS!$B:$B,0)))</f>
        <v/>
      </c>
      <c r="W151" t="str">
        <f t="shared" si="36"/>
        <v/>
      </c>
      <c r="X151" t="str">
        <f t="shared" si="41"/>
        <v/>
      </c>
      <c r="Z151">
        <v>149</v>
      </c>
      <c r="AA151" t="str">
        <f t="shared" si="44"/>
        <v/>
      </c>
      <c r="AB151" t="str">
        <f>IFERROR(IF(MATCH($AA143,$O:$O,0)&gt;0,CONCATENATE("disponible: ",INDEX($X:$X,MATCH($AA143,$O:$O,0)),","),0),"")</f>
        <v>disponible: 'si',</v>
      </c>
      <c r="AG151" t="str">
        <f>IF($D151="","",INDEX(CATEGORIAS!$A:$A,MATCH($D151,CATEGORIAS!$B:$B,0)))</f>
        <v/>
      </c>
      <c r="AH151" t="str">
        <f>IF($E151="","",INDEX(SUBCATEGORIAS!$A:$A,MATCH($E151,SUBCATEGORIAS!$B:$B,0)))</f>
        <v/>
      </c>
      <c r="AI151" t="str">
        <f t="shared" si="37"/>
        <v/>
      </c>
      <c r="AK151" s="2" t="str">
        <f t="shared" si="42"/>
        <v/>
      </c>
      <c r="AL151" t="str">
        <f t="shared" si="43"/>
        <v/>
      </c>
      <c r="AM151" t="str">
        <f t="shared" si="38"/>
        <v/>
      </c>
      <c r="AN151" t="str">
        <f t="shared" si="39"/>
        <v/>
      </c>
    </row>
    <row r="152" spans="1:40" x14ac:dyDescent="0.25">
      <c r="A152" t="str">
        <f>IF(C152="","",MAX($A$2:A151)+1)</f>
        <v/>
      </c>
      <c r="B152" s="3" t="str">
        <f>IF(C152="","",IF(COUNTIF($C$2:$C151,$C152)=0,MAX($B$2:$B151)+1,""))</f>
        <v/>
      </c>
      <c r="L152" s="3" t="str">
        <f t="shared" si="40"/>
        <v/>
      </c>
      <c r="M152" s="3" t="str">
        <f>IF(C152="","",IF(AND(C152&lt;&gt;"",D152&lt;&gt;"",E152&lt;&gt;"",I152&lt;&gt;"",L152&lt;&gt;"",J152&lt;&gt;"",IFERROR(MATCH(INDEX($B:$B,MATCH($C152,$C:$C,0)),IMAGENES!$B:$B,0),-1)&gt;0),"'si'","'no'"))</f>
        <v/>
      </c>
      <c r="O152" t="str">
        <f t="shared" si="30"/>
        <v/>
      </c>
      <c r="P152" t="str">
        <f t="shared" si="31"/>
        <v/>
      </c>
      <c r="Q152" t="str">
        <f t="shared" si="32"/>
        <v/>
      </c>
      <c r="R152" t="str">
        <f t="shared" si="33"/>
        <v/>
      </c>
      <c r="S152" t="str">
        <f t="shared" si="34"/>
        <v/>
      </c>
      <c r="T152" t="str">
        <f t="shared" si="35"/>
        <v/>
      </c>
      <c r="U152" t="str">
        <f>IF($S152="","",INDEX(CATEGORIAS!$A:$A,MATCH($S152,CATEGORIAS!$B:$B,0)))</f>
        <v/>
      </c>
      <c r="V152" t="str">
        <f>IF($T152="","",INDEX(SUBCATEGORIAS!$A:$A,MATCH($T152,SUBCATEGORIAS!$B:$B,0)))</f>
        <v/>
      </c>
      <c r="W152" t="str">
        <f t="shared" si="36"/>
        <v/>
      </c>
      <c r="X152" t="str">
        <f t="shared" si="41"/>
        <v/>
      </c>
      <c r="Z152">
        <v>150</v>
      </c>
      <c r="AA152" t="str">
        <f t="shared" si="44"/>
        <v/>
      </c>
      <c r="AB152" t="str">
        <f>IFERROR(IF(MATCH($AA143,$O:$O,0)&gt;0,"},",0),"")</f>
        <v>},</v>
      </c>
      <c r="AG152" t="str">
        <f>IF($D152="","",INDEX(CATEGORIAS!$A:$A,MATCH($D152,CATEGORIAS!$B:$B,0)))</f>
        <v/>
      </c>
      <c r="AH152" t="str">
        <f>IF($E152="","",INDEX(SUBCATEGORIAS!$A:$A,MATCH($E152,SUBCATEGORIAS!$B:$B,0)))</f>
        <v/>
      </c>
      <c r="AI152" t="str">
        <f t="shared" si="37"/>
        <v/>
      </c>
      <c r="AK152" s="2" t="str">
        <f t="shared" si="42"/>
        <v/>
      </c>
      <c r="AL152" t="str">
        <f t="shared" si="43"/>
        <v/>
      </c>
      <c r="AM152" t="str">
        <f t="shared" si="38"/>
        <v/>
      </c>
      <c r="AN152" t="str">
        <f t="shared" si="39"/>
        <v/>
      </c>
    </row>
    <row r="153" spans="1:40" x14ac:dyDescent="0.25">
      <c r="A153" t="str">
        <f>IF(C153="","",MAX($A$2:A152)+1)</f>
        <v/>
      </c>
      <c r="B153" s="3" t="str">
        <f>IF(C153="","",IF(COUNTIF($C$2:$C152,$C153)=0,MAX($B$2:$B152)+1,""))</f>
        <v/>
      </c>
      <c r="L153" s="3" t="str">
        <f t="shared" si="40"/>
        <v/>
      </c>
      <c r="M153" s="3" t="str">
        <f>IF(C153="","",IF(AND(C153&lt;&gt;"",D153&lt;&gt;"",E153&lt;&gt;"",I153&lt;&gt;"",L153&lt;&gt;"",J153&lt;&gt;"",IFERROR(MATCH(INDEX($B:$B,MATCH($C153,$C:$C,0)),IMAGENES!$B:$B,0),-1)&gt;0),"'si'","'no'"))</f>
        <v/>
      </c>
      <c r="O153" t="str">
        <f t="shared" si="30"/>
        <v/>
      </c>
      <c r="P153" t="str">
        <f t="shared" si="31"/>
        <v/>
      </c>
      <c r="Q153" t="str">
        <f t="shared" si="32"/>
        <v/>
      </c>
      <c r="R153" t="str">
        <f t="shared" si="33"/>
        <v/>
      </c>
      <c r="S153" t="str">
        <f t="shared" si="34"/>
        <v/>
      </c>
      <c r="T153" t="str">
        <f t="shared" si="35"/>
        <v/>
      </c>
      <c r="U153" t="str">
        <f>IF($S153="","",INDEX(CATEGORIAS!$A:$A,MATCH($S153,CATEGORIAS!$B:$B,0)))</f>
        <v/>
      </c>
      <c r="V153" t="str">
        <f>IF($T153="","",INDEX(SUBCATEGORIAS!$A:$A,MATCH($T153,SUBCATEGORIAS!$B:$B,0)))</f>
        <v/>
      </c>
      <c r="W153" t="str">
        <f t="shared" si="36"/>
        <v/>
      </c>
      <c r="X153" t="str">
        <f t="shared" si="41"/>
        <v/>
      </c>
      <c r="Z153">
        <v>151</v>
      </c>
      <c r="AA153">
        <f t="shared" si="44"/>
        <v>16</v>
      </c>
      <c r="AB153" t="str">
        <f>IFERROR(IF(MATCH($AA153,$O:$O,0)&gt;0,"{",0),"")</f>
        <v>{</v>
      </c>
      <c r="AG153" t="str">
        <f>IF($D153="","",INDEX(CATEGORIAS!$A:$A,MATCH($D153,CATEGORIAS!$B:$B,0)))</f>
        <v/>
      </c>
      <c r="AH153" t="str">
        <f>IF($E153="","",INDEX(SUBCATEGORIAS!$A:$A,MATCH($E153,SUBCATEGORIAS!$B:$B,0)))</f>
        <v/>
      </c>
      <c r="AI153" t="str">
        <f t="shared" si="37"/>
        <v/>
      </c>
      <c r="AK153" s="2" t="str">
        <f t="shared" si="42"/>
        <v/>
      </c>
      <c r="AL153" t="str">
        <f t="shared" si="43"/>
        <v/>
      </c>
      <c r="AM153" t="str">
        <f t="shared" si="38"/>
        <v/>
      </c>
      <c r="AN153" t="str">
        <f t="shared" si="39"/>
        <v/>
      </c>
    </row>
    <row r="154" spans="1:40" x14ac:dyDescent="0.25">
      <c r="A154" t="str">
        <f>IF(C154="","",MAX($A$2:A153)+1)</f>
        <v/>
      </c>
      <c r="B154" s="3" t="str">
        <f>IF(C154="","",IF(COUNTIF($C$2:$C153,$C154)=0,MAX($B$2:$B153)+1,""))</f>
        <v/>
      </c>
      <c r="L154" s="3" t="str">
        <f t="shared" si="40"/>
        <v/>
      </c>
      <c r="M154" s="3" t="str">
        <f>IF(C154="","",IF(AND(C154&lt;&gt;"",D154&lt;&gt;"",E154&lt;&gt;"",I154&lt;&gt;"",L154&lt;&gt;"",J154&lt;&gt;"",IFERROR(MATCH(INDEX($B:$B,MATCH($C154,$C:$C,0)),IMAGENES!$B:$B,0),-1)&gt;0),"'si'","'no'"))</f>
        <v/>
      </c>
      <c r="O154" t="str">
        <f t="shared" si="30"/>
        <v/>
      </c>
      <c r="P154" t="str">
        <f t="shared" si="31"/>
        <v/>
      </c>
      <c r="Q154" t="str">
        <f t="shared" si="32"/>
        <v/>
      </c>
      <c r="R154" t="str">
        <f t="shared" si="33"/>
        <v/>
      </c>
      <c r="S154" t="str">
        <f t="shared" si="34"/>
        <v/>
      </c>
      <c r="T154" t="str">
        <f t="shared" si="35"/>
        <v/>
      </c>
      <c r="U154" t="str">
        <f>IF($S154="","",INDEX(CATEGORIAS!$A:$A,MATCH($S154,CATEGORIAS!$B:$B,0)))</f>
        <v/>
      </c>
      <c r="V154" t="str">
        <f>IF($T154="","",INDEX(SUBCATEGORIAS!$A:$A,MATCH($T154,SUBCATEGORIAS!$B:$B,0)))</f>
        <v/>
      </c>
      <c r="W154" t="str">
        <f t="shared" si="36"/>
        <v/>
      </c>
      <c r="X154" t="str">
        <f t="shared" si="41"/>
        <v/>
      </c>
      <c r="Z154">
        <v>152</v>
      </c>
      <c r="AA154" t="str">
        <f t="shared" si="44"/>
        <v/>
      </c>
      <c r="AB154" t="str">
        <f>IFERROR(IF(MATCH($AA153,$O:$O,0)&gt;0,CONCATENATE("id_articulo: ",$AA153,","),0),"")</f>
        <v>id_articulo: 16,</v>
      </c>
      <c r="AG154" t="str">
        <f>IF($D154="","",INDEX(CATEGORIAS!$A:$A,MATCH($D154,CATEGORIAS!$B:$B,0)))</f>
        <v/>
      </c>
      <c r="AH154" t="str">
        <f>IF($E154="","",INDEX(SUBCATEGORIAS!$A:$A,MATCH($E154,SUBCATEGORIAS!$B:$B,0)))</f>
        <v/>
      </c>
      <c r="AI154" t="str">
        <f t="shared" si="37"/>
        <v/>
      </c>
      <c r="AK154" s="2" t="str">
        <f t="shared" si="42"/>
        <v/>
      </c>
      <c r="AL154" t="str">
        <f t="shared" si="43"/>
        <v/>
      </c>
      <c r="AM154" t="str">
        <f t="shared" si="38"/>
        <v/>
      </c>
      <c r="AN154" t="str">
        <f t="shared" si="39"/>
        <v/>
      </c>
    </row>
    <row r="155" spans="1:40" x14ac:dyDescent="0.25">
      <c r="A155" t="str">
        <f>IF(C155="","",MAX($A$2:A154)+1)</f>
        <v/>
      </c>
      <c r="B155" s="3" t="str">
        <f>IF(C155="","",IF(COUNTIF($C$2:$C154,$C155)=0,MAX($B$2:$B154)+1,""))</f>
        <v/>
      </c>
      <c r="L155" s="3" t="str">
        <f t="shared" si="40"/>
        <v/>
      </c>
      <c r="M155" s="3" t="str">
        <f>IF(C155="","",IF(AND(C155&lt;&gt;"",D155&lt;&gt;"",E155&lt;&gt;"",I155&lt;&gt;"",L155&lt;&gt;"",J155&lt;&gt;"",IFERROR(MATCH(INDEX($B:$B,MATCH($C155,$C:$C,0)),IMAGENES!$B:$B,0),-1)&gt;0),"'si'","'no'"))</f>
        <v/>
      </c>
      <c r="O155" t="str">
        <f t="shared" si="30"/>
        <v/>
      </c>
      <c r="P155" t="str">
        <f t="shared" si="31"/>
        <v/>
      </c>
      <c r="Q155" t="str">
        <f t="shared" si="32"/>
        <v/>
      </c>
      <c r="R155" t="str">
        <f t="shared" si="33"/>
        <v/>
      </c>
      <c r="S155" t="str">
        <f t="shared" si="34"/>
        <v/>
      </c>
      <c r="T155" t="str">
        <f t="shared" si="35"/>
        <v/>
      </c>
      <c r="U155" t="str">
        <f>IF($S155="","",INDEX(CATEGORIAS!$A:$A,MATCH($S155,CATEGORIAS!$B:$B,0)))</f>
        <v/>
      </c>
      <c r="V155" t="str">
        <f>IF($T155="","",INDEX(SUBCATEGORIAS!$A:$A,MATCH($T155,SUBCATEGORIAS!$B:$B,0)))</f>
        <v/>
      </c>
      <c r="W155" t="str">
        <f t="shared" si="36"/>
        <v/>
      </c>
      <c r="X155" t="str">
        <f t="shared" si="41"/>
        <v/>
      </c>
      <c r="Z155">
        <v>153</v>
      </c>
      <c r="AA155" t="str">
        <f t="shared" si="44"/>
        <v/>
      </c>
      <c r="AB155" t="str">
        <f>IFERROR(IF(MATCH($AA153,$O:$O,0)&gt;0,CONCATENATE("nombre: '",INDEX($P:$P,MATCH($AA153,$O:$O,0)),"',"),0),"")</f>
        <v>nombre: 'Libro Primeras Palabras',</v>
      </c>
      <c r="AG155" t="str">
        <f>IF($D155="","",INDEX(CATEGORIAS!$A:$A,MATCH($D155,CATEGORIAS!$B:$B,0)))</f>
        <v/>
      </c>
      <c r="AH155" t="str">
        <f>IF($E155="","",INDEX(SUBCATEGORIAS!$A:$A,MATCH($E155,SUBCATEGORIAS!$B:$B,0)))</f>
        <v/>
      </c>
      <c r="AI155" t="str">
        <f t="shared" si="37"/>
        <v/>
      </c>
      <c r="AK155" s="2" t="str">
        <f t="shared" si="42"/>
        <v/>
      </c>
      <c r="AL155" t="str">
        <f t="shared" si="43"/>
        <v/>
      </c>
      <c r="AM155" t="str">
        <f t="shared" si="38"/>
        <v/>
      </c>
      <c r="AN155" t="str">
        <f t="shared" si="39"/>
        <v/>
      </c>
    </row>
    <row r="156" spans="1:40" x14ac:dyDescent="0.25">
      <c r="A156" t="str">
        <f>IF(C156="","",MAX($A$2:A155)+1)</f>
        <v/>
      </c>
      <c r="B156" s="3" t="str">
        <f>IF(C156="","",IF(COUNTIF($C$2:$C155,$C156)=0,MAX($B$2:$B155)+1,""))</f>
        <v/>
      </c>
      <c r="L156" s="3" t="str">
        <f t="shared" si="40"/>
        <v/>
      </c>
      <c r="M156" s="3" t="str">
        <f>IF(C156="","",IF(AND(C156&lt;&gt;"",D156&lt;&gt;"",E156&lt;&gt;"",I156&lt;&gt;"",L156&lt;&gt;"",J156&lt;&gt;"",IFERROR(MATCH(INDEX($B:$B,MATCH($C156,$C:$C,0)),IMAGENES!$B:$B,0),-1)&gt;0),"'si'","'no'"))</f>
        <v/>
      </c>
      <c r="O156" t="str">
        <f t="shared" si="30"/>
        <v/>
      </c>
      <c r="P156" t="str">
        <f t="shared" si="31"/>
        <v/>
      </c>
      <c r="Q156" t="str">
        <f t="shared" si="32"/>
        <v/>
      </c>
      <c r="R156" t="str">
        <f t="shared" si="33"/>
        <v/>
      </c>
      <c r="S156" t="str">
        <f t="shared" si="34"/>
        <v/>
      </c>
      <c r="T156" t="str">
        <f t="shared" si="35"/>
        <v/>
      </c>
      <c r="U156" t="str">
        <f>IF($S156="","",INDEX(CATEGORIAS!$A:$A,MATCH($S156,CATEGORIAS!$B:$B,0)))</f>
        <v/>
      </c>
      <c r="V156" t="str">
        <f>IF($T156="","",INDEX(SUBCATEGORIAS!$A:$A,MATCH($T156,SUBCATEGORIAS!$B:$B,0)))</f>
        <v/>
      </c>
      <c r="W156" t="str">
        <f t="shared" si="36"/>
        <v/>
      </c>
      <c r="X156" t="str">
        <f t="shared" si="41"/>
        <v/>
      </c>
      <c r="Z156">
        <v>154</v>
      </c>
      <c r="AA156" t="str">
        <f t="shared" si="44"/>
        <v/>
      </c>
      <c r="AB156" t="str">
        <f>IFERROR(IF(MATCH($AA153,$O:$O,0)&gt;0,CONCATENATE("descripcion: '",INDEX($Q:$Q,MATCH($AA153,$O:$O,0)),"',"),0),"")</f>
        <v>descripcion: 'Librito colección primeros. Medidas: 10,5cm x 14cm',</v>
      </c>
      <c r="AG156" t="str">
        <f>IF($D156="","",INDEX(CATEGORIAS!$A:$A,MATCH($D156,CATEGORIAS!$B:$B,0)))</f>
        <v/>
      </c>
      <c r="AH156" t="str">
        <f>IF($E156="","",INDEX(SUBCATEGORIAS!$A:$A,MATCH($E156,SUBCATEGORIAS!$B:$B,0)))</f>
        <v/>
      </c>
      <c r="AI156" t="str">
        <f t="shared" si="37"/>
        <v/>
      </c>
      <c r="AK156" s="2" t="str">
        <f t="shared" si="42"/>
        <v/>
      </c>
      <c r="AL156" t="str">
        <f t="shared" si="43"/>
        <v/>
      </c>
      <c r="AM156" t="str">
        <f t="shared" si="38"/>
        <v/>
      </c>
      <c r="AN156" t="str">
        <f t="shared" si="39"/>
        <v/>
      </c>
    </row>
    <row r="157" spans="1:40" x14ac:dyDescent="0.25">
      <c r="A157" t="str">
        <f>IF(C157="","",MAX($A$2:A156)+1)</f>
        <v/>
      </c>
      <c r="B157" s="3" t="str">
        <f>IF(C157="","",IF(COUNTIF($C$2:$C156,$C157)=0,MAX($B$2:$B156)+1,""))</f>
        <v/>
      </c>
      <c r="L157" s="3" t="str">
        <f t="shared" si="40"/>
        <v/>
      </c>
      <c r="M157" s="3" t="str">
        <f>IF(C157="","",IF(AND(C157&lt;&gt;"",D157&lt;&gt;"",E157&lt;&gt;"",I157&lt;&gt;"",L157&lt;&gt;"",J157&lt;&gt;"",IFERROR(MATCH(INDEX($B:$B,MATCH($C157,$C:$C,0)),IMAGENES!$B:$B,0),-1)&gt;0),"'si'","'no'"))</f>
        <v/>
      </c>
      <c r="O157" t="str">
        <f t="shared" si="30"/>
        <v/>
      </c>
      <c r="P157" t="str">
        <f t="shared" si="31"/>
        <v/>
      </c>
      <c r="Q157" t="str">
        <f t="shared" si="32"/>
        <v/>
      </c>
      <c r="R157" t="str">
        <f t="shared" si="33"/>
        <v/>
      </c>
      <c r="S157" t="str">
        <f t="shared" si="34"/>
        <v/>
      </c>
      <c r="T157" t="str">
        <f t="shared" si="35"/>
        <v/>
      </c>
      <c r="U157" t="str">
        <f>IF($S157="","",INDEX(CATEGORIAS!$A:$A,MATCH($S157,CATEGORIAS!$B:$B,0)))</f>
        <v/>
      </c>
      <c r="V157" t="str">
        <f>IF($T157="","",INDEX(SUBCATEGORIAS!$A:$A,MATCH($T157,SUBCATEGORIAS!$B:$B,0)))</f>
        <v/>
      </c>
      <c r="W157" t="str">
        <f t="shared" si="36"/>
        <v/>
      </c>
      <c r="X157" t="str">
        <f t="shared" si="41"/>
        <v/>
      </c>
      <c r="Z157">
        <v>155</v>
      </c>
      <c r="AA157" t="str">
        <f t="shared" si="44"/>
        <v/>
      </c>
      <c r="AB157" t="str">
        <f>IFERROR(IF(MATCH($AA153,$O:$O,0)&gt;0,CONCATENATE("descripcion_larga: '",INDEX($R:$R,MATCH($AA153,$O:$O,0)),"',"),0),"")</f>
        <v>descripcion_larga: 'Adecuado para niños de 1 año en adelante. La colección es de 4 libros: Palabras, Animales, Números y Letras. Cada página contiene una fotografía vívida y colorida del objeto. Adecuado para el agarre de los bebés.',</v>
      </c>
      <c r="AG157" t="str">
        <f>IF($D157="","",INDEX(CATEGORIAS!$A:$A,MATCH($D157,CATEGORIAS!$B:$B,0)))</f>
        <v/>
      </c>
      <c r="AH157" t="str">
        <f>IF($E157="","",INDEX(SUBCATEGORIAS!$A:$A,MATCH($E157,SUBCATEGORIAS!$B:$B,0)))</f>
        <v/>
      </c>
      <c r="AI157" t="str">
        <f t="shared" si="37"/>
        <v/>
      </c>
      <c r="AK157" s="2" t="str">
        <f t="shared" si="42"/>
        <v/>
      </c>
      <c r="AL157" t="str">
        <f t="shared" si="43"/>
        <v/>
      </c>
      <c r="AM157" t="str">
        <f t="shared" si="38"/>
        <v/>
      </c>
      <c r="AN157" t="str">
        <f t="shared" si="39"/>
        <v/>
      </c>
    </row>
    <row r="158" spans="1:40" x14ac:dyDescent="0.25">
      <c r="A158" t="str">
        <f>IF(C158="","",MAX($A$2:A157)+1)</f>
        <v/>
      </c>
      <c r="B158" s="3" t="str">
        <f>IF(C158="","",IF(COUNTIF($C$2:$C157,$C158)=0,MAX($B$2:$B157)+1,""))</f>
        <v/>
      </c>
      <c r="L158" s="3" t="str">
        <f t="shared" si="40"/>
        <v/>
      </c>
      <c r="M158" s="3" t="str">
        <f>IF(C158="","",IF(AND(C158&lt;&gt;"",D158&lt;&gt;"",E158&lt;&gt;"",I158&lt;&gt;"",L158&lt;&gt;"",J158&lt;&gt;"",IFERROR(MATCH(INDEX($B:$B,MATCH($C158,$C:$C,0)),IMAGENES!$B:$B,0),-1)&gt;0),"'si'","'no'"))</f>
        <v/>
      </c>
      <c r="O158" t="str">
        <f t="shared" si="30"/>
        <v/>
      </c>
      <c r="P158" t="str">
        <f t="shared" si="31"/>
        <v/>
      </c>
      <c r="Q158" t="str">
        <f t="shared" si="32"/>
        <v/>
      </c>
      <c r="R158" t="str">
        <f t="shared" si="33"/>
        <v/>
      </c>
      <c r="S158" t="str">
        <f t="shared" si="34"/>
        <v/>
      </c>
      <c r="T158" t="str">
        <f t="shared" si="35"/>
        <v/>
      </c>
      <c r="U158" t="str">
        <f>IF($S158="","",INDEX(CATEGORIAS!$A:$A,MATCH($S158,CATEGORIAS!$B:$B,0)))</f>
        <v/>
      </c>
      <c r="V158" t="str">
        <f>IF($T158="","",INDEX(SUBCATEGORIAS!$A:$A,MATCH($T158,SUBCATEGORIAS!$B:$B,0)))</f>
        <v/>
      </c>
      <c r="W158" t="str">
        <f t="shared" si="36"/>
        <v/>
      </c>
      <c r="X158" t="str">
        <f t="shared" si="41"/>
        <v/>
      </c>
      <c r="Z158">
        <v>156</v>
      </c>
      <c r="AA158" t="str">
        <f t="shared" si="44"/>
        <v/>
      </c>
      <c r="AB158" t="str">
        <f>IFERROR(IF(MATCH($AA153,$O:$O,0)&gt;0,CONCATENATE("id_categoria: '",INDEX($U:$U,MATCH($AA153,$O:$O,0)),"',"),0),"")</f>
        <v>id_categoria: '4',</v>
      </c>
      <c r="AG158" t="str">
        <f>IF($D158="","",INDEX(CATEGORIAS!$A:$A,MATCH($D158,CATEGORIAS!$B:$B,0)))</f>
        <v/>
      </c>
      <c r="AH158" t="str">
        <f>IF($E158="","",INDEX(SUBCATEGORIAS!$A:$A,MATCH($E158,SUBCATEGORIAS!$B:$B,0)))</f>
        <v/>
      </c>
      <c r="AI158" t="str">
        <f t="shared" si="37"/>
        <v/>
      </c>
      <c r="AK158" s="2" t="str">
        <f t="shared" si="42"/>
        <v/>
      </c>
      <c r="AL158" t="str">
        <f t="shared" si="43"/>
        <v/>
      </c>
      <c r="AM158" t="str">
        <f t="shared" si="38"/>
        <v/>
      </c>
      <c r="AN158" t="str">
        <f t="shared" si="39"/>
        <v/>
      </c>
    </row>
    <row r="159" spans="1:40" x14ac:dyDescent="0.25">
      <c r="A159" t="str">
        <f>IF(C159="","",MAX($A$2:A158)+1)</f>
        <v/>
      </c>
      <c r="B159" s="3" t="str">
        <f>IF(C159="","",IF(COUNTIF($C$2:$C158,$C159)=0,MAX($B$2:$B158)+1,""))</f>
        <v/>
      </c>
      <c r="L159" s="3" t="str">
        <f t="shared" si="40"/>
        <v/>
      </c>
      <c r="M159" s="3" t="str">
        <f>IF(C159="","",IF(AND(C159&lt;&gt;"",D159&lt;&gt;"",E159&lt;&gt;"",I159&lt;&gt;"",L159&lt;&gt;"",J159&lt;&gt;"",IFERROR(MATCH(INDEX($B:$B,MATCH($C159,$C:$C,0)),IMAGENES!$B:$B,0),-1)&gt;0),"'si'","'no'"))</f>
        <v/>
      </c>
      <c r="O159" t="str">
        <f t="shared" si="30"/>
        <v/>
      </c>
      <c r="P159" t="str">
        <f t="shared" si="31"/>
        <v/>
      </c>
      <c r="Q159" t="str">
        <f t="shared" si="32"/>
        <v/>
      </c>
      <c r="R159" t="str">
        <f t="shared" si="33"/>
        <v/>
      </c>
      <c r="S159" t="str">
        <f t="shared" si="34"/>
        <v/>
      </c>
      <c r="T159" t="str">
        <f t="shared" si="35"/>
        <v/>
      </c>
      <c r="U159" t="str">
        <f>IF($S159="","",INDEX(CATEGORIAS!$A:$A,MATCH($S159,CATEGORIAS!$B:$B,0)))</f>
        <v/>
      </c>
      <c r="V159" t="str">
        <f>IF($T159="","",INDEX(SUBCATEGORIAS!$A:$A,MATCH($T159,SUBCATEGORIAS!$B:$B,0)))</f>
        <v/>
      </c>
      <c r="W159" t="str">
        <f t="shared" si="36"/>
        <v/>
      </c>
      <c r="X159" t="str">
        <f t="shared" si="41"/>
        <v/>
      </c>
      <c r="Z159">
        <v>157</v>
      </c>
      <c r="AA159" t="str">
        <f t="shared" si="44"/>
        <v/>
      </c>
      <c r="AB159" t="str">
        <f>IFERROR(IF(MATCH($AA153,$O:$O,0)&gt;0,CONCATENATE("id_subcategoria: '",INDEX($V:$V,MATCH($AA153,$O:$O,0)),"',"),0),"")</f>
        <v>id_subcategoria: '6',</v>
      </c>
      <c r="AG159" t="str">
        <f>IF($D159="","",INDEX(CATEGORIAS!$A:$A,MATCH($D159,CATEGORIAS!$B:$B,0)))</f>
        <v/>
      </c>
      <c r="AH159" t="str">
        <f>IF($E159="","",INDEX(SUBCATEGORIAS!$A:$A,MATCH($E159,SUBCATEGORIAS!$B:$B,0)))</f>
        <v/>
      </c>
      <c r="AI159" t="str">
        <f t="shared" si="37"/>
        <v/>
      </c>
      <c r="AK159" s="2" t="str">
        <f t="shared" si="42"/>
        <v/>
      </c>
      <c r="AL159" t="str">
        <f t="shared" si="43"/>
        <v/>
      </c>
      <c r="AM159" t="str">
        <f t="shared" si="38"/>
        <v/>
      </c>
      <c r="AN159" t="str">
        <f t="shared" si="39"/>
        <v/>
      </c>
    </row>
    <row r="160" spans="1:40" x14ac:dyDescent="0.25">
      <c r="A160" t="str">
        <f>IF(C160="","",MAX($A$2:A159)+1)</f>
        <v/>
      </c>
      <c r="B160" s="3" t="str">
        <f>IF(C160="","",IF(COUNTIF($C$2:$C159,$C160)=0,MAX($B$2:$B159)+1,""))</f>
        <v/>
      </c>
      <c r="L160" s="3" t="str">
        <f t="shared" si="40"/>
        <v/>
      </c>
      <c r="M160" s="3" t="str">
        <f>IF(C160="","",IF(AND(C160&lt;&gt;"",D160&lt;&gt;"",E160&lt;&gt;"",I160&lt;&gt;"",L160&lt;&gt;"",J160&lt;&gt;"",IFERROR(MATCH(INDEX($B:$B,MATCH($C160,$C:$C,0)),IMAGENES!$B:$B,0),-1)&gt;0),"'si'","'no'"))</f>
        <v/>
      </c>
      <c r="O160" t="str">
        <f t="shared" si="30"/>
        <v/>
      </c>
      <c r="P160" t="str">
        <f t="shared" si="31"/>
        <v/>
      </c>
      <c r="Q160" t="str">
        <f t="shared" si="32"/>
        <v/>
      </c>
      <c r="R160" t="str">
        <f t="shared" si="33"/>
        <v/>
      </c>
      <c r="S160" t="str">
        <f t="shared" si="34"/>
        <v/>
      </c>
      <c r="T160" t="str">
        <f t="shared" si="35"/>
        <v/>
      </c>
      <c r="U160" t="str">
        <f>IF($S160="","",INDEX(CATEGORIAS!$A:$A,MATCH($S160,CATEGORIAS!$B:$B,0)))</f>
        <v/>
      </c>
      <c r="V160" t="str">
        <f>IF($T160="","",INDEX(SUBCATEGORIAS!$A:$A,MATCH($T160,SUBCATEGORIAS!$B:$B,0)))</f>
        <v/>
      </c>
      <c r="W160" t="str">
        <f t="shared" si="36"/>
        <v/>
      </c>
      <c r="X160" t="str">
        <f t="shared" si="41"/>
        <v/>
      </c>
      <c r="Z160">
        <v>158</v>
      </c>
      <c r="AA160" t="str">
        <f t="shared" si="44"/>
        <v/>
      </c>
      <c r="AB160" t="str">
        <f>IFERROR(IF(MATCH($AA153,$O:$O,0)&gt;0,CONCATENATE("precio: ",INDEX($W:$W,MATCH($AA153,$O:$O,0)),","),0),"")</f>
        <v>precio: 1500,</v>
      </c>
      <c r="AG160" t="str">
        <f>IF($D160="","",INDEX(CATEGORIAS!$A:$A,MATCH($D160,CATEGORIAS!$B:$B,0)))</f>
        <v/>
      </c>
      <c r="AH160" t="str">
        <f>IF($E160="","",INDEX(SUBCATEGORIAS!$A:$A,MATCH($E160,SUBCATEGORIAS!$B:$B,0)))</f>
        <v/>
      </c>
      <c r="AI160" t="str">
        <f t="shared" si="37"/>
        <v/>
      </c>
      <c r="AK160" s="2" t="str">
        <f t="shared" si="42"/>
        <v/>
      </c>
      <c r="AL160" t="str">
        <f t="shared" si="43"/>
        <v/>
      </c>
      <c r="AM160" t="str">
        <f t="shared" si="38"/>
        <v/>
      </c>
      <c r="AN160" t="str">
        <f t="shared" si="39"/>
        <v/>
      </c>
    </row>
    <row r="161" spans="1:40" x14ac:dyDescent="0.25">
      <c r="A161" t="str">
        <f>IF(C161="","",MAX($A$2:A160)+1)</f>
        <v/>
      </c>
      <c r="B161" s="3" t="str">
        <f>IF(C161="","",IF(COUNTIF($C$2:$C160,$C161)=0,MAX($B$2:$B160)+1,""))</f>
        <v/>
      </c>
      <c r="L161" s="3" t="str">
        <f t="shared" si="40"/>
        <v/>
      </c>
      <c r="M161" s="3" t="str">
        <f>IF(C161="","",IF(AND(C161&lt;&gt;"",D161&lt;&gt;"",E161&lt;&gt;"",I161&lt;&gt;"",L161&lt;&gt;"",J161&lt;&gt;"",IFERROR(MATCH(INDEX($B:$B,MATCH($C161,$C:$C,0)),IMAGENES!$B:$B,0),-1)&gt;0),"'si'","'no'"))</f>
        <v/>
      </c>
      <c r="O161" t="str">
        <f t="shared" si="30"/>
        <v/>
      </c>
      <c r="P161" t="str">
        <f t="shared" si="31"/>
        <v/>
      </c>
      <c r="Q161" t="str">
        <f t="shared" si="32"/>
        <v/>
      </c>
      <c r="R161" t="str">
        <f t="shared" si="33"/>
        <v/>
      </c>
      <c r="S161" t="str">
        <f t="shared" si="34"/>
        <v/>
      </c>
      <c r="T161" t="str">
        <f t="shared" si="35"/>
        <v/>
      </c>
      <c r="U161" t="str">
        <f>IF($S161="","",INDEX(CATEGORIAS!$A:$A,MATCH($S161,CATEGORIAS!$B:$B,0)))</f>
        <v/>
      </c>
      <c r="V161" t="str">
        <f>IF($T161="","",INDEX(SUBCATEGORIAS!$A:$A,MATCH($T161,SUBCATEGORIAS!$B:$B,0)))</f>
        <v/>
      </c>
      <c r="W161" t="str">
        <f t="shared" si="36"/>
        <v/>
      </c>
      <c r="X161" t="str">
        <f t="shared" si="41"/>
        <v/>
      </c>
      <c r="Z161">
        <v>159</v>
      </c>
      <c r="AA161" t="str">
        <f t="shared" si="44"/>
        <v/>
      </c>
      <c r="AB161" t="str">
        <f>IFERROR(IF(MATCH($AA153,$O:$O,0)&gt;0,CONCATENATE("disponible: ",INDEX($X:$X,MATCH($AA153,$O:$O,0)),","),0),"")</f>
        <v>disponible: 'si',</v>
      </c>
      <c r="AG161" t="str">
        <f>IF($D161="","",INDEX(CATEGORIAS!$A:$A,MATCH($D161,CATEGORIAS!$B:$B,0)))</f>
        <v/>
      </c>
      <c r="AH161" t="str">
        <f>IF($E161="","",INDEX(SUBCATEGORIAS!$A:$A,MATCH($E161,SUBCATEGORIAS!$B:$B,0)))</f>
        <v/>
      </c>
      <c r="AI161" t="str">
        <f t="shared" si="37"/>
        <v/>
      </c>
      <c r="AK161" s="2" t="str">
        <f t="shared" si="42"/>
        <v/>
      </c>
      <c r="AL161" t="str">
        <f t="shared" si="43"/>
        <v/>
      </c>
      <c r="AM161" t="str">
        <f t="shared" si="38"/>
        <v/>
      </c>
      <c r="AN161" t="str">
        <f t="shared" si="39"/>
        <v/>
      </c>
    </row>
    <row r="162" spans="1:40" x14ac:dyDescent="0.25">
      <c r="A162" t="str">
        <f>IF(C162="","",MAX($A$2:A161)+1)</f>
        <v/>
      </c>
      <c r="B162" s="3" t="str">
        <f>IF(C162="","",IF(COUNTIF($C$2:$C161,$C162)=0,MAX($B$2:$B161)+1,""))</f>
        <v/>
      </c>
      <c r="L162" s="3" t="str">
        <f t="shared" si="40"/>
        <v/>
      </c>
      <c r="M162" s="3" t="str">
        <f>IF(C162="","",IF(AND(C162&lt;&gt;"",D162&lt;&gt;"",E162&lt;&gt;"",I162&lt;&gt;"",L162&lt;&gt;"",J162&lt;&gt;"",IFERROR(MATCH(INDEX($B:$B,MATCH($C162,$C:$C,0)),IMAGENES!$B:$B,0),-1)&gt;0),"'si'","'no'"))</f>
        <v/>
      </c>
      <c r="O162" t="str">
        <f t="shared" si="30"/>
        <v/>
      </c>
      <c r="P162" t="str">
        <f t="shared" si="31"/>
        <v/>
      </c>
      <c r="Q162" t="str">
        <f t="shared" si="32"/>
        <v/>
      </c>
      <c r="R162" t="str">
        <f t="shared" si="33"/>
        <v/>
      </c>
      <c r="S162" t="str">
        <f t="shared" si="34"/>
        <v/>
      </c>
      <c r="T162" t="str">
        <f t="shared" si="35"/>
        <v/>
      </c>
      <c r="U162" t="str">
        <f>IF($S162="","",INDEX(CATEGORIAS!$A:$A,MATCH($S162,CATEGORIAS!$B:$B,0)))</f>
        <v/>
      </c>
      <c r="V162" t="str">
        <f>IF($T162="","",INDEX(SUBCATEGORIAS!$A:$A,MATCH($T162,SUBCATEGORIAS!$B:$B,0)))</f>
        <v/>
      </c>
      <c r="W162" t="str">
        <f t="shared" si="36"/>
        <v/>
      </c>
      <c r="X162" t="str">
        <f t="shared" si="41"/>
        <v/>
      </c>
      <c r="Z162">
        <v>160</v>
      </c>
      <c r="AA162" t="str">
        <f t="shared" si="44"/>
        <v/>
      </c>
      <c r="AB162" t="str">
        <f>IFERROR(IF(MATCH($AA153,$O:$O,0)&gt;0,"},",0),"")</f>
        <v>},</v>
      </c>
      <c r="AG162" t="str">
        <f>IF($D162="","",INDEX(CATEGORIAS!$A:$A,MATCH($D162,CATEGORIAS!$B:$B,0)))</f>
        <v/>
      </c>
      <c r="AH162" t="str">
        <f>IF($E162="","",INDEX(SUBCATEGORIAS!$A:$A,MATCH($E162,SUBCATEGORIAS!$B:$B,0)))</f>
        <v/>
      </c>
      <c r="AI162" t="str">
        <f t="shared" si="37"/>
        <v/>
      </c>
      <c r="AK162" s="2" t="str">
        <f t="shared" si="42"/>
        <v/>
      </c>
      <c r="AL162" t="str">
        <f t="shared" si="43"/>
        <v/>
      </c>
      <c r="AM162" t="str">
        <f t="shared" si="38"/>
        <v/>
      </c>
      <c r="AN162" t="str">
        <f t="shared" si="39"/>
        <v/>
      </c>
    </row>
    <row r="163" spans="1:40" x14ac:dyDescent="0.25">
      <c r="A163" t="str">
        <f>IF(C163="","",MAX($A$2:A162)+1)</f>
        <v/>
      </c>
      <c r="B163" s="3" t="str">
        <f>IF(C163="","",IF(COUNTIF($C$2:$C162,$C163)=0,MAX($B$2:$B162)+1,""))</f>
        <v/>
      </c>
      <c r="L163" s="3" t="str">
        <f t="shared" si="40"/>
        <v/>
      </c>
      <c r="M163" s="3" t="str">
        <f>IF(C163="","",IF(AND(C163&lt;&gt;"",D163&lt;&gt;"",E163&lt;&gt;"",I163&lt;&gt;"",L163&lt;&gt;"",J163&lt;&gt;"",IFERROR(MATCH(INDEX($B:$B,MATCH($C163,$C:$C,0)),IMAGENES!$B:$B,0),-1)&gt;0),"'si'","'no'"))</f>
        <v/>
      </c>
      <c r="O163" t="str">
        <f t="shared" si="30"/>
        <v/>
      </c>
      <c r="P163" t="str">
        <f t="shared" si="31"/>
        <v/>
      </c>
      <c r="Q163" t="str">
        <f t="shared" si="32"/>
        <v/>
      </c>
      <c r="R163" t="str">
        <f t="shared" si="33"/>
        <v/>
      </c>
      <c r="S163" t="str">
        <f t="shared" si="34"/>
        <v/>
      </c>
      <c r="T163" t="str">
        <f t="shared" si="35"/>
        <v/>
      </c>
      <c r="U163" t="str">
        <f>IF($S163="","",INDEX(CATEGORIAS!$A:$A,MATCH($S163,CATEGORIAS!$B:$B,0)))</f>
        <v/>
      </c>
      <c r="V163" t="str">
        <f>IF($T163="","",INDEX(SUBCATEGORIAS!$A:$A,MATCH($T163,SUBCATEGORIAS!$B:$B,0)))</f>
        <v/>
      </c>
      <c r="W163" t="str">
        <f t="shared" si="36"/>
        <v/>
      </c>
      <c r="X163" t="str">
        <f t="shared" si="41"/>
        <v/>
      </c>
      <c r="Z163">
        <v>161</v>
      </c>
      <c r="AA163">
        <f t="shared" si="44"/>
        <v>17</v>
      </c>
      <c r="AB163" t="str">
        <f>IFERROR(IF(MATCH($AA163,$O:$O,0)&gt;0,"{",0),"")</f>
        <v>{</v>
      </c>
      <c r="AG163" t="str">
        <f>IF($D163="","",INDEX(CATEGORIAS!$A:$A,MATCH($D163,CATEGORIAS!$B:$B,0)))</f>
        <v/>
      </c>
      <c r="AH163" t="str">
        <f>IF($E163="","",INDEX(SUBCATEGORIAS!$A:$A,MATCH($E163,SUBCATEGORIAS!$B:$B,0)))</f>
        <v/>
      </c>
      <c r="AI163" t="str">
        <f t="shared" si="37"/>
        <v/>
      </c>
      <c r="AK163" s="2" t="str">
        <f t="shared" si="42"/>
        <v/>
      </c>
      <c r="AL163" t="str">
        <f t="shared" si="43"/>
        <v/>
      </c>
      <c r="AM163" t="str">
        <f t="shared" si="38"/>
        <v/>
      </c>
      <c r="AN163" t="str">
        <f t="shared" si="39"/>
        <v/>
      </c>
    </row>
    <row r="164" spans="1:40" x14ac:dyDescent="0.25">
      <c r="A164" t="str">
        <f>IF(C164="","",MAX($A$2:A163)+1)</f>
        <v/>
      </c>
      <c r="B164" s="3" t="str">
        <f>IF(C164="","",IF(COUNTIF($C$2:$C163,$C164)=0,MAX($B$2:$B163)+1,""))</f>
        <v/>
      </c>
      <c r="L164" s="3" t="str">
        <f t="shared" si="40"/>
        <v/>
      </c>
      <c r="M164" s="3" t="str">
        <f>IF(C164="","",IF(AND(C164&lt;&gt;"",D164&lt;&gt;"",E164&lt;&gt;"",I164&lt;&gt;"",L164&lt;&gt;"",J164&lt;&gt;"",IFERROR(MATCH(INDEX($B:$B,MATCH($C164,$C:$C,0)),IMAGENES!$B:$B,0),-1)&gt;0),"'si'","'no'"))</f>
        <v/>
      </c>
      <c r="O164" t="str">
        <f t="shared" si="30"/>
        <v/>
      </c>
      <c r="P164" t="str">
        <f t="shared" si="31"/>
        <v/>
      </c>
      <c r="Q164" t="str">
        <f t="shared" si="32"/>
        <v/>
      </c>
      <c r="R164" t="str">
        <f t="shared" si="33"/>
        <v/>
      </c>
      <c r="S164" t="str">
        <f t="shared" si="34"/>
        <v/>
      </c>
      <c r="T164" t="str">
        <f t="shared" si="35"/>
        <v/>
      </c>
      <c r="U164" t="str">
        <f>IF($S164="","",INDEX(CATEGORIAS!$A:$A,MATCH($S164,CATEGORIAS!$B:$B,0)))</f>
        <v/>
      </c>
      <c r="V164" t="str">
        <f>IF($T164="","",INDEX(SUBCATEGORIAS!$A:$A,MATCH($T164,SUBCATEGORIAS!$B:$B,0)))</f>
        <v/>
      </c>
      <c r="W164" t="str">
        <f t="shared" si="36"/>
        <v/>
      </c>
      <c r="X164" t="str">
        <f t="shared" si="41"/>
        <v/>
      </c>
      <c r="Z164">
        <v>162</v>
      </c>
      <c r="AA164" t="str">
        <f t="shared" si="44"/>
        <v/>
      </c>
      <c r="AB164" t="str">
        <f>IFERROR(IF(MATCH($AA163,$O:$O,0)&gt;0,CONCATENATE("id_articulo: ",$AA163,","),0),"")</f>
        <v>id_articulo: 17,</v>
      </c>
      <c r="AG164" t="str">
        <f>IF($D164="","",INDEX(CATEGORIAS!$A:$A,MATCH($D164,CATEGORIAS!$B:$B,0)))</f>
        <v/>
      </c>
      <c r="AH164" t="str">
        <f>IF($E164="","",INDEX(SUBCATEGORIAS!$A:$A,MATCH($E164,SUBCATEGORIAS!$B:$B,0)))</f>
        <v/>
      </c>
      <c r="AI164" t="str">
        <f t="shared" si="37"/>
        <v/>
      </c>
      <c r="AK164" s="2" t="str">
        <f t="shared" si="42"/>
        <v/>
      </c>
      <c r="AL164" t="str">
        <f t="shared" si="43"/>
        <v/>
      </c>
      <c r="AM164" t="str">
        <f t="shared" si="38"/>
        <v/>
      </c>
      <c r="AN164" t="str">
        <f t="shared" si="39"/>
        <v/>
      </c>
    </row>
    <row r="165" spans="1:40" x14ac:dyDescent="0.25">
      <c r="A165" t="str">
        <f>IF(C165="","",MAX($A$2:A164)+1)</f>
        <v/>
      </c>
      <c r="B165" s="3" t="str">
        <f>IF(C165="","",IF(COUNTIF($C$2:$C164,$C165)=0,MAX($B$2:$B164)+1,""))</f>
        <v/>
      </c>
      <c r="L165" s="3" t="str">
        <f t="shared" si="40"/>
        <v/>
      </c>
      <c r="M165" s="3" t="str">
        <f>IF(C165="","",IF(AND(C165&lt;&gt;"",D165&lt;&gt;"",E165&lt;&gt;"",I165&lt;&gt;"",L165&lt;&gt;"",J165&lt;&gt;"",IFERROR(MATCH(INDEX($B:$B,MATCH($C165,$C:$C,0)),IMAGENES!$B:$B,0),-1)&gt;0),"'si'","'no'"))</f>
        <v/>
      </c>
      <c r="O165" t="str">
        <f t="shared" si="30"/>
        <v/>
      </c>
      <c r="P165" t="str">
        <f t="shared" si="31"/>
        <v/>
      </c>
      <c r="Q165" t="str">
        <f t="shared" si="32"/>
        <v/>
      </c>
      <c r="R165" t="str">
        <f t="shared" si="33"/>
        <v/>
      </c>
      <c r="S165" t="str">
        <f t="shared" si="34"/>
        <v/>
      </c>
      <c r="T165" t="str">
        <f t="shared" si="35"/>
        <v/>
      </c>
      <c r="U165" t="str">
        <f>IF($S165="","",INDEX(CATEGORIAS!$A:$A,MATCH($S165,CATEGORIAS!$B:$B,0)))</f>
        <v/>
      </c>
      <c r="V165" t="str">
        <f>IF($T165="","",INDEX(SUBCATEGORIAS!$A:$A,MATCH($T165,SUBCATEGORIAS!$B:$B,0)))</f>
        <v/>
      </c>
      <c r="W165" t="str">
        <f t="shared" si="36"/>
        <v/>
      </c>
      <c r="X165" t="str">
        <f t="shared" si="41"/>
        <v/>
      </c>
      <c r="Z165">
        <v>163</v>
      </c>
      <c r="AA165" t="str">
        <f t="shared" si="44"/>
        <v/>
      </c>
      <c r="AB165" t="str">
        <f>IFERROR(IF(MATCH($AA163,$O:$O,0)&gt;0,CONCATENATE("nombre: '",INDEX($P:$P,MATCH($AA163,$O:$O,0)),"',"),0),"")</f>
        <v>nombre: 'Libro Primeras Animales',</v>
      </c>
      <c r="AG165" t="str">
        <f>IF($D165="","",INDEX(CATEGORIAS!$A:$A,MATCH($D165,CATEGORIAS!$B:$B,0)))</f>
        <v/>
      </c>
      <c r="AH165" t="str">
        <f>IF($E165="","",INDEX(SUBCATEGORIAS!$A:$A,MATCH($E165,SUBCATEGORIAS!$B:$B,0)))</f>
        <v/>
      </c>
      <c r="AI165" t="str">
        <f t="shared" si="37"/>
        <v/>
      </c>
      <c r="AK165" s="2" t="str">
        <f t="shared" si="42"/>
        <v/>
      </c>
      <c r="AL165" t="str">
        <f t="shared" si="43"/>
        <v/>
      </c>
      <c r="AM165" t="str">
        <f t="shared" si="38"/>
        <v/>
      </c>
      <c r="AN165" t="str">
        <f t="shared" si="39"/>
        <v/>
      </c>
    </row>
    <row r="166" spans="1:40" x14ac:dyDescent="0.25">
      <c r="A166" t="str">
        <f>IF(C166="","",MAX($A$2:A165)+1)</f>
        <v/>
      </c>
      <c r="B166" s="3" t="str">
        <f>IF(C166="","",IF(COUNTIF($C$2:$C165,$C166)=0,MAX($B$2:$B165)+1,""))</f>
        <v/>
      </c>
      <c r="L166" s="3" t="str">
        <f t="shared" si="40"/>
        <v/>
      </c>
      <c r="M166" s="3" t="str">
        <f>IF(C166="","",IF(AND(C166&lt;&gt;"",D166&lt;&gt;"",E166&lt;&gt;"",I166&lt;&gt;"",L166&lt;&gt;"",J166&lt;&gt;"",IFERROR(MATCH(INDEX($B:$B,MATCH($C166,$C:$C,0)),IMAGENES!$B:$B,0),-1)&gt;0),"'si'","'no'"))</f>
        <v/>
      </c>
      <c r="O166" t="str">
        <f t="shared" si="30"/>
        <v/>
      </c>
      <c r="P166" t="str">
        <f t="shared" si="31"/>
        <v/>
      </c>
      <c r="Q166" t="str">
        <f t="shared" si="32"/>
        <v/>
      </c>
      <c r="R166" t="str">
        <f t="shared" si="33"/>
        <v/>
      </c>
      <c r="S166" t="str">
        <f t="shared" si="34"/>
        <v/>
      </c>
      <c r="T166" t="str">
        <f t="shared" si="35"/>
        <v/>
      </c>
      <c r="U166" t="str">
        <f>IF($S166="","",INDEX(CATEGORIAS!$A:$A,MATCH($S166,CATEGORIAS!$B:$B,0)))</f>
        <v/>
      </c>
      <c r="V166" t="str">
        <f>IF($T166="","",INDEX(SUBCATEGORIAS!$A:$A,MATCH($T166,SUBCATEGORIAS!$B:$B,0)))</f>
        <v/>
      </c>
      <c r="W166" t="str">
        <f t="shared" si="36"/>
        <v/>
      </c>
      <c r="X166" t="str">
        <f t="shared" si="41"/>
        <v/>
      </c>
      <c r="Z166">
        <v>164</v>
      </c>
      <c r="AA166" t="str">
        <f t="shared" si="44"/>
        <v/>
      </c>
      <c r="AB166" t="str">
        <f>IFERROR(IF(MATCH($AA163,$O:$O,0)&gt;0,CONCATENATE("descripcion: '",INDEX($Q:$Q,MATCH($AA163,$O:$O,0)),"',"),0),"")</f>
        <v>descripcion: 'Librito colección primeros. Medidas: 10,5cm x 14cm',</v>
      </c>
      <c r="AG166" t="str">
        <f>IF($D166="","",INDEX(CATEGORIAS!$A:$A,MATCH($D166,CATEGORIAS!$B:$B,0)))</f>
        <v/>
      </c>
      <c r="AH166" t="str">
        <f>IF($E166="","",INDEX(SUBCATEGORIAS!$A:$A,MATCH($E166,SUBCATEGORIAS!$B:$B,0)))</f>
        <v/>
      </c>
      <c r="AI166" t="str">
        <f t="shared" si="37"/>
        <v/>
      </c>
      <c r="AK166" s="2" t="str">
        <f t="shared" si="42"/>
        <v/>
      </c>
      <c r="AL166" t="str">
        <f t="shared" si="43"/>
        <v/>
      </c>
      <c r="AM166" t="str">
        <f t="shared" si="38"/>
        <v/>
      </c>
      <c r="AN166" t="str">
        <f t="shared" si="39"/>
        <v/>
      </c>
    </row>
    <row r="167" spans="1:40" x14ac:dyDescent="0.25">
      <c r="A167" t="str">
        <f>IF(C167="","",MAX($A$2:A166)+1)</f>
        <v/>
      </c>
      <c r="B167" s="3" t="str">
        <f>IF(C167="","",IF(COUNTIF($C$2:$C166,$C167)=0,MAX($B$2:$B166)+1,""))</f>
        <v/>
      </c>
      <c r="L167" s="3" t="str">
        <f t="shared" si="40"/>
        <v/>
      </c>
      <c r="M167" s="3" t="str">
        <f>IF(C167="","",IF(AND(C167&lt;&gt;"",D167&lt;&gt;"",E167&lt;&gt;"",I167&lt;&gt;"",L167&lt;&gt;"",J167&lt;&gt;"",IFERROR(MATCH(INDEX($B:$B,MATCH($C167,$C:$C,0)),IMAGENES!$B:$B,0),-1)&gt;0),"'si'","'no'"))</f>
        <v/>
      </c>
      <c r="O167" t="str">
        <f t="shared" si="30"/>
        <v/>
      </c>
      <c r="P167" t="str">
        <f t="shared" si="31"/>
        <v/>
      </c>
      <c r="Q167" t="str">
        <f t="shared" si="32"/>
        <v/>
      </c>
      <c r="R167" t="str">
        <f t="shared" si="33"/>
        <v/>
      </c>
      <c r="S167" t="str">
        <f t="shared" si="34"/>
        <v/>
      </c>
      <c r="T167" t="str">
        <f t="shared" si="35"/>
        <v/>
      </c>
      <c r="U167" t="str">
        <f>IF($S167="","",INDEX(CATEGORIAS!$A:$A,MATCH($S167,CATEGORIAS!$B:$B,0)))</f>
        <v/>
      </c>
      <c r="V167" t="str">
        <f>IF($T167="","",INDEX(SUBCATEGORIAS!$A:$A,MATCH($T167,SUBCATEGORIAS!$B:$B,0)))</f>
        <v/>
      </c>
      <c r="W167" t="str">
        <f t="shared" si="36"/>
        <v/>
      </c>
      <c r="X167" t="str">
        <f t="shared" si="41"/>
        <v/>
      </c>
      <c r="Z167">
        <v>165</v>
      </c>
      <c r="AA167" t="str">
        <f t="shared" si="44"/>
        <v/>
      </c>
      <c r="AB167" t="str">
        <f>IFERROR(IF(MATCH($AA163,$O:$O,0)&gt;0,CONCATENATE("descripcion_larga: '",INDEX($R:$R,MATCH($AA163,$O:$O,0)),"',"),0),"")</f>
        <v>descripcion_larga: 'Adecuado para niños de 1 año en adelante. La colección es de 4 libros: Palabras, Animales, Números y Letras. Cada página contiene una fotografía vívida y colorida del objeto. Adecuado para el agarre de los bebés.',</v>
      </c>
      <c r="AG167" t="str">
        <f>IF($D167="","",INDEX(CATEGORIAS!$A:$A,MATCH($D167,CATEGORIAS!$B:$B,0)))</f>
        <v/>
      </c>
      <c r="AH167" t="str">
        <f>IF($E167="","",INDEX(SUBCATEGORIAS!$A:$A,MATCH($E167,SUBCATEGORIAS!$B:$B,0)))</f>
        <v/>
      </c>
      <c r="AI167" t="str">
        <f t="shared" si="37"/>
        <v/>
      </c>
      <c r="AK167" s="2" t="str">
        <f t="shared" si="42"/>
        <v/>
      </c>
      <c r="AL167" t="str">
        <f t="shared" si="43"/>
        <v/>
      </c>
      <c r="AM167" t="str">
        <f t="shared" si="38"/>
        <v/>
      </c>
      <c r="AN167" t="str">
        <f t="shared" si="39"/>
        <v/>
      </c>
    </row>
    <row r="168" spans="1:40" x14ac:dyDescent="0.25">
      <c r="A168" t="str">
        <f>IF(C168="","",MAX($A$2:A167)+1)</f>
        <v/>
      </c>
      <c r="B168" s="3" t="str">
        <f>IF(C168="","",IF(COUNTIF($C$2:$C167,$C168)=0,MAX($B$2:$B167)+1,""))</f>
        <v/>
      </c>
      <c r="L168" s="3" t="str">
        <f t="shared" si="40"/>
        <v/>
      </c>
      <c r="M168" s="3" t="str">
        <f>IF(C168="","",IF(AND(C168&lt;&gt;"",D168&lt;&gt;"",E168&lt;&gt;"",I168&lt;&gt;"",L168&lt;&gt;"",J168&lt;&gt;"",IFERROR(MATCH(INDEX($B:$B,MATCH($C168,$C:$C,0)),IMAGENES!$B:$B,0),-1)&gt;0),"'si'","'no'"))</f>
        <v/>
      </c>
      <c r="O168" t="str">
        <f t="shared" si="30"/>
        <v/>
      </c>
      <c r="P168" t="str">
        <f t="shared" si="31"/>
        <v/>
      </c>
      <c r="Q168" t="str">
        <f t="shared" si="32"/>
        <v/>
      </c>
      <c r="R168" t="str">
        <f t="shared" si="33"/>
        <v/>
      </c>
      <c r="S168" t="str">
        <f t="shared" si="34"/>
        <v/>
      </c>
      <c r="T168" t="str">
        <f t="shared" si="35"/>
        <v/>
      </c>
      <c r="U168" t="str">
        <f>IF($S168="","",INDEX(CATEGORIAS!$A:$A,MATCH($S168,CATEGORIAS!$B:$B,0)))</f>
        <v/>
      </c>
      <c r="V168" t="str">
        <f>IF($T168="","",INDEX(SUBCATEGORIAS!$A:$A,MATCH($T168,SUBCATEGORIAS!$B:$B,0)))</f>
        <v/>
      </c>
      <c r="W168" t="str">
        <f t="shared" si="36"/>
        <v/>
      </c>
      <c r="X168" t="str">
        <f t="shared" si="41"/>
        <v/>
      </c>
      <c r="Z168">
        <v>166</v>
      </c>
      <c r="AA168" t="str">
        <f t="shared" si="44"/>
        <v/>
      </c>
      <c r="AB168" t="str">
        <f>IFERROR(IF(MATCH($AA163,$O:$O,0)&gt;0,CONCATENATE("id_categoria: '",INDEX($U:$U,MATCH($AA163,$O:$O,0)),"',"),0),"")</f>
        <v>id_categoria: '4',</v>
      </c>
      <c r="AG168" t="str">
        <f>IF($D168="","",INDEX(CATEGORIAS!$A:$A,MATCH($D168,CATEGORIAS!$B:$B,0)))</f>
        <v/>
      </c>
      <c r="AH168" t="str">
        <f>IF($E168="","",INDEX(SUBCATEGORIAS!$A:$A,MATCH($E168,SUBCATEGORIAS!$B:$B,0)))</f>
        <v/>
      </c>
      <c r="AI168" t="str">
        <f t="shared" si="37"/>
        <v/>
      </c>
      <c r="AK168" s="2" t="str">
        <f t="shared" si="42"/>
        <v/>
      </c>
      <c r="AL168" t="str">
        <f t="shared" si="43"/>
        <v/>
      </c>
      <c r="AM168" t="str">
        <f t="shared" si="38"/>
        <v/>
      </c>
      <c r="AN168" t="str">
        <f t="shared" si="39"/>
        <v/>
      </c>
    </row>
    <row r="169" spans="1:40" x14ac:dyDescent="0.25">
      <c r="A169" t="str">
        <f>IF(C169="","",MAX($A$2:A168)+1)</f>
        <v/>
      </c>
      <c r="B169" s="3" t="str">
        <f>IF(C169="","",IF(COUNTIF($C$2:$C168,$C169)=0,MAX($B$2:$B168)+1,""))</f>
        <v/>
      </c>
      <c r="L169" s="3" t="str">
        <f t="shared" si="40"/>
        <v/>
      </c>
      <c r="M169" s="3" t="str">
        <f>IF(C169="","",IF(AND(C169&lt;&gt;"",D169&lt;&gt;"",E169&lt;&gt;"",I169&lt;&gt;"",L169&lt;&gt;"",J169&lt;&gt;"",IFERROR(MATCH(INDEX($B:$B,MATCH($C169,$C:$C,0)),IMAGENES!$B:$B,0),-1)&gt;0),"'si'","'no'"))</f>
        <v/>
      </c>
      <c r="O169" t="str">
        <f t="shared" si="30"/>
        <v/>
      </c>
      <c r="P169" t="str">
        <f t="shared" si="31"/>
        <v/>
      </c>
      <c r="Q169" t="str">
        <f t="shared" si="32"/>
        <v/>
      </c>
      <c r="R169" t="str">
        <f t="shared" si="33"/>
        <v/>
      </c>
      <c r="S169" t="str">
        <f t="shared" si="34"/>
        <v/>
      </c>
      <c r="T169" t="str">
        <f t="shared" si="35"/>
        <v/>
      </c>
      <c r="U169" t="str">
        <f>IF($S169="","",INDEX(CATEGORIAS!$A:$A,MATCH($S169,CATEGORIAS!$B:$B,0)))</f>
        <v/>
      </c>
      <c r="V169" t="str">
        <f>IF($T169="","",INDEX(SUBCATEGORIAS!$A:$A,MATCH($T169,SUBCATEGORIAS!$B:$B,0)))</f>
        <v/>
      </c>
      <c r="W169" t="str">
        <f t="shared" si="36"/>
        <v/>
      </c>
      <c r="X169" t="str">
        <f t="shared" si="41"/>
        <v/>
      </c>
      <c r="Z169">
        <v>167</v>
      </c>
      <c r="AA169" t="str">
        <f t="shared" si="44"/>
        <v/>
      </c>
      <c r="AB169" t="str">
        <f>IFERROR(IF(MATCH($AA163,$O:$O,0)&gt;0,CONCATENATE("id_subcategoria: '",INDEX($V:$V,MATCH($AA163,$O:$O,0)),"',"),0),"")</f>
        <v>id_subcategoria: '6',</v>
      </c>
      <c r="AG169" t="str">
        <f>IF($D169="","",INDEX(CATEGORIAS!$A:$A,MATCH($D169,CATEGORIAS!$B:$B,0)))</f>
        <v/>
      </c>
      <c r="AH169" t="str">
        <f>IF($E169="","",INDEX(SUBCATEGORIAS!$A:$A,MATCH($E169,SUBCATEGORIAS!$B:$B,0)))</f>
        <v/>
      </c>
      <c r="AI169" t="str">
        <f t="shared" si="37"/>
        <v/>
      </c>
      <c r="AK169" s="2" t="str">
        <f t="shared" si="42"/>
        <v/>
      </c>
      <c r="AL169" t="str">
        <f t="shared" si="43"/>
        <v/>
      </c>
      <c r="AM169" t="str">
        <f t="shared" si="38"/>
        <v/>
      </c>
      <c r="AN169" t="str">
        <f t="shared" si="39"/>
        <v/>
      </c>
    </row>
    <row r="170" spans="1:40" x14ac:dyDescent="0.25">
      <c r="A170" t="str">
        <f>IF(C170="","",MAX($A$2:A169)+1)</f>
        <v/>
      </c>
      <c r="B170" s="3" t="str">
        <f>IF(C170="","",IF(COUNTIF($C$2:$C169,$C170)=0,MAX($B$2:$B169)+1,""))</f>
        <v/>
      </c>
      <c r="L170" s="3" t="str">
        <f t="shared" si="40"/>
        <v/>
      </c>
      <c r="M170" s="3" t="str">
        <f>IF(C170="","",IF(AND(C170&lt;&gt;"",D170&lt;&gt;"",E170&lt;&gt;"",I170&lt;&gt;"",L170&lt;&gt;"",J170&lt;&gt;"",IFERROR(MATCH(INDEX($B:$B,MATCH($C170,$C:$C,0)),IMAGENES!$B:$B,0),-1)&gt;0),"'si'","'no'"))</f>
        <v/>
      </c>
      <c r="O170" t="str">
        <f t="shared" si="30"/>
        <v/>
      </c>
      <c r="P170" t="str">
        <f t="shared" si="31"/>
        <v/>
      </c>
      <c r="Q170" t="str">
        <f t="shared" si="32"/>
        <v/>
      </c>
      <c r="R170" t="str">
        <f t="shared" si="33"/>
        <v/>
      </c>
      <c r="S170" t="str">
        <f t="shared" si="34"/>
        <v/>
      </c>
      <c r="T170" t="str">
        <f t="shared" si="35"/>
        <v/>
      </c>
      <c r="U170" t="str">
        <f>IF($S170="","",INDEX(CATEGORIAS!$A:$A,MATCH($S170,CATEGORIAS!$B:$B,0)))</f>
        <v/>
      </c>
      <c r="V170" t="str">
        <f>IF($T170="","",INDEX(SUBCATEGORIAS!$A:$A,MATCH($T170,SUBCATEGORIAS!$B:$B,0)))</f>
        <v/>
      </c>
      <c r="W170" t="str">
        <f t="shared" si="36"/>
        <v/>
      </c>
      <c r="X170" t="str">
        <f t="shared" si="41"/>
        <v/>
      </c>
      <c r="Z170">
        <v>168</v>
      </c>
      <c r="AA170" t="str">
        <f t="shared" si="44"/>
        <v/>
      </c>
      <c r="AB170" t="str">
        <f>IFERROR(IF(MATCH($AA163,$O:$O,0)&gt;0,CONCATENATE("precio: ",INDEX($W:$W,MATCH($AA163,$O:$O,0)),","),0),"")</f>
        <v>precio: 1500,</v>
      </c>
      <c r="AG170" t="str">
        <f>IF($D170="","",INDEX(CATEGORIAS!$A:$A,MATCH($D170,CATEGORIAS!$B:$B,0)))</f>
        <v/>
      </c>
      <c r="AH170" t="str">
        <f>IF($E170="","",INDEX(SUBCATEGORIAS!$A:$A,MATCH($E170,SUBCATEGORIAS!$B:$B,0)))</f>
        <v/>
      </c>
      <c r="AI170" t="str">
        <f t="shared" si="37"/>
        <v/>
      </c>
      <c r="AK170" s="2" t="str">
        <f t="shared" si="42"/>
        <v/>
      </c>
      <c r="AL170" t="str">
        <f t="shared" si="43"/>
        <v/>
      </c>
      <c r="AM170" t="str">
        <f t="shared" si="38"/>
        <v/>
      </c>
      <c r="AN170" t="str">
        <f t="shared" si="39"/>
        <v/>
      </c>
    </row>
    <row r="171" spans="1:40" x14ac:dyDescent="0.25">
      <c r="A171" t="str">
        <f>IF(C171="","",MAX($A$2:A170)+1)</f>
        <v/>
      </c>
      <c r="B171" s="3" t="str">
        <f>IF(C171="","",IF(COUNTIF($C$2:$C170,$C171)=0,MAX($B$2:$B170)+1,""))</f>
        <v/>
      </c>
      <c r="L171" s="3" t="str">
        <f t="shared" si="40"/>
        <v/>
      </c>
      <c r="M171" s="3" t="str">
        <f>IF(C171="","",IF(AND(C171&lt;&gt;"",D171&lt;&gt;"",E171&lt;&gt;"",I171&lt;&gt;"",L171&lt;&gt;"",J171&lt;&gt;"",IFERROR(MATCH(INDEX($B:$B,MATCH($C171,$C:$C,0)),IMAGENES!$B:$B,0),-1)&gt;0),"'si'","'no'"))</f>
        <v/>
      </c>
      <c r="O171" t="str">
        <f t="shared" si="30"/>
        <v/>
      </c>
      <c r="P171" t="str">
        <f t="shared" si="31"/>
        <v/>
      </c>
      <c r="Q171" t="str">
        <f t="shared" si="32"/>
        <v/>
      </c>
      <c r="R171" t="str">
        <f t="shared" si="33"/>
        <v/>
      </c>
      <c r="S171" t="str">
        <f t="shared" si="34"/>
        <v/>
      </c>
      <c r="T171" t="str">
        <f t="shared" si="35"/>
        <v/>
      </c>
      <c r="U171" t="str">
        <f>IF($S171="","",INDEX(CATEGORIAS!$A:$A,MATCH($S171,CATEGORIAS!$B:$B,0)))</f>
        <v/>
      </c>
      <c r="V171" t="str">
        <f>IF($T171="","",INDEX(SUBCATEGORIAS!$A:$A,MATCH($T171,SUBCATEGORIAS!$B:$B,0)))</f>
        <v/>
      </c>
      <c r="W171" t="str">
        <f t="shared" si="36"/>
        <v/>
      </c>
      <c r="X171" t="str">
        <f t="shared" si="41"/>
        <v/>
      </c>
      <c r="Z171">
        <v>169</v>
      </c>
      <c r="AA171" t="str">
        <f t="shared" si="44"/>
        <v/>
      </c>
      <c r="AB171" t="str">
        <f>IFERROR(IF(MATCH($AA163,$O:$O,0)&gt;0,CONCATENATE("disponible: ",INDEX($X:$X,MATCH($AA163,$O:$O,0)),","),0),"")</f>
        <v>disponible: 'si',</v>
      </c>
      <c r="AG171" t="str">
        <f>IF($D171="","",INDEX(CATEGORIAS!$A:$A,MATCH($D171,CATEGORIAS!$B:$B,0)))</f>
        <v/>
      </c>
      <c r="AH171" t="str">
        <f>IF($E171="","",INDEX(SUBCATEGORIAS!$A:$A,MATCH($E171,SUBCATEGORIAS!$B:$B,0)))</f>
        <v/>
      </c>
      <c r="AI171" t="str">
        <f t="shared" si="37"/>
        <v/>
      </c>
      <c r="AK171" s="2" t="str">
        <f t="shared" si="42"/>
        <v/>
      </c>
      <c r="AL171" t="str">
        <f t="shared" si="43"/>
        <v/>
      </c>
      <c r="AM171" t="str">
        <f t="shared" si="38"/>
        <v/>
      </c>
      <c r="AN171" t="str">
        <f t="shared" si="39"/>
        <v/>
      </c>
    </row>
    <row r="172" spans="1:40" x14ac:dyDescent="0.25">
      <c r="A172" t="str">
        <f>IF(C172="","",MAX($A$2:A171)+1)</f>
        <v/>
      </c>
      <c r="B172" s="3" t="str">
        <f>IF(C172="","",IF(COUNTIF($C$2:$C171,$C172)=0,MAX($B$2:$B171)+1,""))</f>
        <v/>
      </c>
      <c r="L172" s="3" t="str">
        <f t="shared" si="40"/>
        <v/>
      </c>
      <c r="M172" s="3" t="str">
        <f>IF(C172="","",IF(AND(C172&lt;&gt;"",D172&lt;&gt;"",E172&lt;&gt;"",I172&lt;&gt;"",L172&lt;&gt;"",J172&lt;&gt;"",IFERROR(MATCH(INDEX($B:$B,MATCH($C172,$C:$C,0)),IMAGENES!$B:$B,0),-1)&gt;0),"'si'","'no'"))</f>
        <v/>
      </c>
      <c r="O172" t="str">
        <f t="shared" si="30"/>
        <v/>
      </c>
      <c r="P172" t="str">
        <f t="shared" si="31"/>
        <v/>
      </c>
      <c r="Q172" t="str">
        <f t="shared" si="32"/>
        <v/>
      </c>
      <c r="R172" t="str">
        <f t="shared" si="33"/>
        <v/>
      </c>
      <c r="S172" t="str">
        <f t="shared" si="34"/>
        <v/>
      </c>
      <c r="T172" t="str">
        <f t="shared" si="35"/>
        <v/>
      </c>
      <c r="U172" t="str">
        <f>IF($S172="","",INDEX(CATEGORIAS!$A:$A,MATCH($S172,CATEGORIAS!$B:$B,0)))</f>
        <v/>
      </c>
      <c r="V172" t="str">
        <f>IF($T172="","",INDEX(SUBCATEGORIAS!$A:$A,MATCH($T172,SUBCATEGORIAS!$B:$B,0)))</f>
        <v/>
      </c>
      <c r="W172" t="str">
        <f t="shared" si="36"/>
        <v/>
      </c>
      <c r="X172" t="str">
        <f t="shared" si="41"/>
        <v/>
      </c>
      <c r="Z172">
        <v>170</v>
      </c>
      <c r="AA172" t="str">
        <f t="shared" si="44"/>
        <v/>
      </c>
      <c r="AB172" t="str">
        <f>IFERROR(IF(MATCH($AA163,$O:$O,0)&gt;0,"},",0),"")</f>
        <v>},</v>
      </c>
      <c r="AG172" t="str">
        <f>IF($D172="","",INDEX(CATEGORIAS!$A:$A,MATCH($D172,CATEGORIAS!$B:$B,0)))</f>
        <v/>
      </c>
      <c r="AH172" t="str">
        <f>IF($E172="","",INDEX(SUBCATEGORIAS!$A:$A,MATCH($E172,SUBCATEGORIAS!$B:$B,0)))</f>
        <v/>
      </c>
      <c r="AI172" t="str">
        <f t="shared" si="37"/>
        <v/>
      </c>
      <c r="AK172" s="2" t="str">
        <f t="shared" si="42"/>
        <v/>
      </c>
      <c r="AL172" t="str">
        <f t="shared" si="43"/>
        <v/>
      </c>
      <c r="AM172" t="str">
        <f t="shared" si="38"/>
        <v/>
      </c>
      <c r="AN172" t="str">
        <f t="shared" si="39"/>
        <v/>
      </c>
    </row>
    <row r="173" spans="1:40" x14ac:dyDescent="0.25">
      <c r="A173" t="str">
        <f>IF(C173="","",MAX($A$2:A172)+1)</f>
        <v/>
      </c>
      <c r="B173" s="3" t="str">
        <f>IF(C173="","",IF(COUNTIF($C$2:$C172,$C173)=0,MAX($B$2:$B172)+1,""))</f>
        <v/>
      </c>
      <c r="L173" s="3" t="str">
        <f t="shared" si="40"/>
        <v/>
      </c>
      <c r="M173" s="3" t="str">
        <f>IF(C173="","",IF(AND(C173&lt;&gt;"",D173&lt;&gt;"",E173&lt;&gt;"",I173&lt;&gt;"",L173&lt;&gt;"",J173&lt;&gt;"",IFERROR(MATCH(INDEX($B:$B,MATCH($C173,$C:$C,0)),IMAGENES!$B:$B,0),-1)&gt;0),"'si'","'no'"))</f>
        <v/>
      </c>
      <c r="O173" t="str">
        <f t="shared" si="30"/>
        <v/>
      </c>
      <c r="P173" t="str">
        <f t="shared" si="31"/>
        <v/>
      </c>
      <c r="Q173" t="str">
        <f t="shared" si="32"/>
        <v/>
      </c>
      <c r="R173" t="str">
        <f t="shared" si="33"/>
        <v/>
      </c>
      <c r="S173" t="str">
        <f t="shared" si="34"/>
        <v/>
      </c>
      <c r="T173" t="str">
        <f t="shared" si="35"/>
        <v/>
      </c>
      <c r="U173" t="str">
        <f>IF($S173="","",INDEX(CATEGORIAS!$A:$A,MATCH($S173,CATEGORIAS!$B:$B,0)))</f>
        <v/>
      </c>
      <c r="V173" t="str">
        <f>IF($T173="","",INDEX(SUBCATEGORIAS!$A:$A,MATCH($T173,SUBCATEGORIAS!$B:$B,0)))</f>
        <v/>
      </c>
      <c r="W173" t="str">
        <f t="shared" si="36"/>
        <v/>
      </c>
      <c r="X173" t="str">
        <f t="shared" si="41"/>
        <v/>
      </c>
      <c r="Z173">
        <v>171</v>
      </c>
      <c r="AA173">
        <f t="shared" si="44"/>
        <v>18</v>
      </c>
      <c r="AB173" t="str">
        <f>IFERROR(IF(MATCH($AA173,$O:$O,0)&gt;0,"{",0),"")</f>
        <v>{</v>
      </c>
      <c r="AG173" t="str">
        <f>IF($D173="","",INDEX(CATEGORIAS!$A:$A,MATCH($D173,CATEGORIAS!$B:$B,0)))</f>
        <v/>
      </c>
      <c r="AH173" t="str">
        <f>IF($E173="","",INDEX(SUBCATEGORIAS!$A:$A,MATCH($E173,SUBCATEGORIAS!$B:$B,0)))</f>
        <v/>
      </c>
      <c r="AI173" t="str">
        <f t="shared" si="37"/>
        <v/>
      </c>
      <c r="AK173" s="2" t="str">
        <f t="shared" si="42"/>
        <v/>
      </c>
      <c r="AL173" t="str">
        <f t="shared" si="43"/>
        <v/>
      </c>
      <c r="AM173" t="str">
        <f t="shared" si="38"/>
        <v/>
      </c>
      <c r="AN173" t="str">
        <f t="shared" si="39"/>
        <v/>
      </c>
    </row>
    <row r="174" spans="1:40" x14ac:dyDescent="0.25">
      <c r="A174" t="str">
        <f>IF(C174="","",MAX($A$2:A173)+1)</f>
        <v/>
      </c>
      <c r="B174" s="3" t="str">
        <f>IF(C174="","",IF(COUNTIF($C$2:$C173,$C174)=0,MAX($B$2:$B173)+1,""))</f>
        <v/>
      </c>
      <c r="L174" s="3" t="str">
        <f t="shared" si="40"/>
        <v/>
      </c>
      <c r="M174" s="3" t="str">
        <f>IF(C174="","",IF(AND(C174&lt;&gt;"",D174&lt;&gt;"",E174&lt;&gt;"",I174&lt;&gt;"",L174&lt;&gt;"",J174&lt;&gt;"",IFERROR(MATCH(INDEX($B:$B,MATCH($C174,$C:$C,0)),IMAGENES!$B:$B,0),-1)&gt;0),"'si'","'no'"))</f>
        <v/>
      </c>
      <c r="O174" t="str">
        <f t="shared" si="30"/>
        <v/>
      </c>
      <c r="P174" t="str">
        <f t="shared" si="31"/>
        <v/>
      </c>
      <c r="Q174" t="str">
        <f t="shared" si="32"/>
        <v/>
      </c>
      <c r="R174" t="str">
        <f t="shared" si="33"/>
        <v/>
      </c>
      <c r="S174" t="str">
        <f t="shared" si="34"/>
        <v/>
      </c>
      <c r="T174" t="str">
        <f t="shared" si="35"/>
        <v/>
      </c>
      <c r="U174" t="str">
        <f>IF($S174="","",INDEX(CATEGORIAS!$A:$A,MATCH($S174,CATEGORIAS!$B:$B,0)))</f>
        <v/>
      </c>
      <c r="V174" t="str">
        <f>IF($T174="","",INDEX(SUBCATEGORIAS!$A:$A,MATCH($T174,SUBCATEGORIAS!$B:$B,0)))</f>
        <v/>
      </c>
      <c r="W174" t="str">
        <f t="shared" si="36"/>
        <v/>
      </c>
      <c r="X174" t="str">
        <f t="shared" si="41"/>
        <v/>
      </c>
      <c r="Z174">
        <v>172</v>
      </c>
      <c r="AA174" t="str">
        <f t="shared" si="44"/>
        <v/>
      </c>
      <c r="AB174" t="str">
        <f>IFERROR(IF(MATCH($AA173,$O:$O,0)&gt;0,CONCATENATE("id_articulo: ",$AA173,","),0),"")</f>
        <v>id_articulo: 18,</v>
      </c>
      <c r="AG174" t="str">
        <f>IF($D174="","",INDEX(CATEGORIAS!$A:$A,MATCH($D174,CATEGORIAS!$B:$B,0)))</f>
        <v/>
      </c>
      <c r="AH174" t="str">
        <f>IF($E174="","",INDEX(SUBCATEGORIAS!$A:$A,MATCH($E174,SUBCATEGORIAS!$B:$B,0)))</f>
        <v/>
      </c>
      <c r="AI174" t="str">
        <f t="shared" si="37"/>
        <v/>
      </c>
      <c r="AK174" s="2" t="str">
        <f t="shared" si="42"/>
        <v/>
      </c>
      <c r="AL174" t="str">
        <f t="shared" si="43"/>
        <v/>
      </c>
      <c r="AM174" t="str">
        <f t="shared" si="38"/>
        <v/>
      </c>
      <c r="AN174" t="str">
        <f t="shared" si="39"/>
        <v/>
      </c>
    </row>
    <row r="175" spans="1:40" x14ac:dyDescent="0.25">
      <c r="A175" t="str">
        <f>IF(C175="","",MAX($A$2:A174)+1)</f>
        <v/>
      </c>
      <c r="B175" s="3" t="str">
        <f>IF(C175="","",IF(COUNTIF($C$2:$C174,$C175)=0,MAX($B$2:$B174)+1,""))</f>
        <v/>
      </c>
      <c r="L175" s="3" t="str">
        <f t="shared" si="40"/>
        <v/>
      </c>
      <c r="M175" s="3" t="str">
        <f>IF(C175="","",IF(AND(C175&lt;&gt;"",D175&lt;&gt;"",E175&lt;&gt;"",I175&lt;&gt;"",L175&lt;&gt;"",J175&lt;&gt;"",IFERROR(MATCH(INDEX($B:$B,MATCH($C175,$C:$C,0)),IMAGENES!$B:$B,0),-1)&gt;0),"'si'","'no'"))</f>
        <v/>
      </c>
      <c r="O175" t="str">
        <f t="shared" si="30"/>
        <v/>
      </c>
      <c r="P175" t="str">
        <f t="shared" si="31"/>
        <v/>
      </c>
      <c r="Q175" t="str">
        <f t="shared" si="32"/>
        <v/>
      </c>
      <c r="R175" t="str">
        <f t="shared" si="33"/>
        <v/>
      </c>
      <c r="S175" t="str">
        <f t="shared" si="34"/>
        <v/>
      </c>
      <c r="T175" t="str">
        <f t="shared" si="35"/>
        <v/>
      </c>
      <c r="U175" t="str">
        <f>IF($S175="","",INDEX(CATEGORIAS!$A:$A,MATCH($S175,CATEGORIAS!$B:$B,0)))</f>
        <v/>
      </c>
      <c r="V175" t="str">
        <f>IF($T175="","",INDEX(SUBCATEGORIAS!$A:$A,MATCH($T175,SUBCATEGORIAS!$B:$B,0)))</f>
        <v/>
      </c>
      <c r="W175" t="str">
        <f t="shared" si="36"/>
        <v/>
      </c>
      <c r="X175" t="str">
        <f t="shared" si="41"/>
        <v/>
      </c>
      <c r="Z175">
        <v>173</v>
      </c>
      <c r="AA175" t="str">
        <f t="shared" si="44"/>
        <v/>
      </c>
      <c r="AB175" t="str">
        <f>IFERROR(IF(MATCH($AA173,$O:$O,0)&gt;0,CONCATENATE("nombre: '",INDEX($P:$P,MATCH($AA173,$O:$O,0)),"',"),0),"")</f>
        <v>nombre: 'Libro para Colorear - Mandalas',</v>
      </c>
      <c r="AG175" t="str">
        <f>IF($D175="","",INDEX(CATEGORIAS!$A:$A,MATCH($D175,CATEGORIAS!$B:$B,0)))</f>
        <v/>
      </c>
      <c r="AH175" t="str">
        <f>IF($E175="","",INDEX(SUBCATEGORIAS!$A:$A,MATCH($E175,SUBCATEGORIAS!$B:$B,0)))</f>
        <v/>
      </c>
      <c r="AI175" t="str">
        <f t="shared" si="37"/>
        <v/>
      </c>
      <c r="AK175" s="2" t="str">
        <f t="shared" si="42"/>
        <v/>
      </c>
      <c r="AL175" t="str">
        <f t="shared" si="43"/>
        <v/>
      </c>
      <c r="AM175" t="str">
        <f t="shared" si="38"/>
        <v/>
      </c>
      <c r="AN175" t="str">
        <f t="shared" si="39"/>
        <v/>
      </c>
    </row>
    <row r="176" spans="1:40" x14ac:dyDescent="0.25">
      <c r="A176" t="str">
        <f>IF(C176="","",MAX($A$2:A175)+1)</f>
        <v/>
      </c>
      <c r="B176" s="3" t="str">
        <f>IF(C176="","",IF(COUNTIF($C$2:$C175,$C176)=0,MAX($B$2:$B175)+1,""))</f>
        <v/>
      </c>
      <c r="L176" s="3" t="str">
        <f t="shared" si="40"/>
        <v/>
      </c>
      <c r="M176" s="3" t="str">
        <f>IF(C176="","",IF(AND(C176&lt;&gt;"",D176&lt;&gt;"",E176&lt;&gt;"",I176&lt;&gt;"",L176&lt;&gt;"",J176&lt;&gt;"",IFERROR(MATCH(INDEX($B:$B,MATCH($C176,$C:$C,0)),IMAGENES!$B:$B,0),-1)&gt;0),"'si'","'no'"))</f>
        <v/>
      </c>
      <c r="O176" t="str">
        <f t="shared" si="30"/>
        <v/>
      </c>
      <c r="P176" t="str">
        <f t="shared" si="31"/>
        <v/>
      </c>
      <c r="Q176" t="str">
        <f t="shared" si="32"/>
        <v/>
      </c>
      <c r="R176" t="str">
        <f t="shared" si="33"/>
        <v/>
      </c>
      <c r="S176" t="str">
        <f t="shared" si="34"/>
        <v/>
      </c>
      <c r="T176" t="str">
        <f t="shared" si="35"/>
        <v/>
      </c>
      <c r="U176" t="str">
        <f>IF($S176="","",INDEX(CATEGORIAS!$A:$A,MATCH($S176,CATEGORIAS!$B:$B,0)))</f>
        <v/>
      </c>
      <c r="V176" t="str">
        <f>IF($T176="","",INDEX(SUBCATEGORIAS!$A:$A,MATCH($T176,SUBCATEGORIAS!$B:$B,0)))</f>
        <v/>
      </c>
      <c r="W176" t="str">
        <f t="shared" si="36"/>
        <v/>
      </c>
      <c r="X176" t="str">
        <f t="shared" si="41"/>
        <v/>
      </c>
      <c r="Z176">
        <v>174</v>
      </c>
      <c r="AA176" t="str">
        <f t="shared" si="44"/>
        <v/>
      </c>
      <c r="AB176" t="str">
        <f>IFERROR(IF(MATCH($AA173,$O:$O,0)&gt;0,CONCATENATE("descripcion: '",INDEX($Q:$Q,MATCH($AA173,$O:$O,0)),"',"),0),"")</f>
        <v>descripcion: 'Libro de mandalas para colorear.',</v>
      </c>
      <c r="AG176" t="str">
        <f>IF($D176="","",INDEX(CATEGORIAS!$A:$A,MATCH($D176,CATEGORIAS!$B:$B,0)))</f>
        <v/>
      </c>
      <c r="AH176" t="str">
        <f>IF($E176="","",INDEX(SUBCATEGORIAS!$A:$A,MATCH($E176,SUBCATEGORIAS!$B:$B,0)))</f>
        <v/>
      </c>
      <c r="AI176" t="str">
        <f t="shared" si="37"/>
        <v/>
      </c>
      <c r="AK176" s="2" t="str">
        <f t="shared" si="42"/>
        <v/>
      </c>
      <c r="AL176" t="str">
        <f t="shared" si="43"/>
        <v/>
      </c>
      <c r="AM176" t="str">
        <f t="shared" si="38"/>
        <v/>
      </c>
      <c r="AN176" t="str">
        <f t="shared" si="39"/>
        <v/>
      </c>
    </row>
    <row r="177" spans="1:40" x14ac:dyDescent="0.25">
      <c r="A177" t="str">
        <f>IF(C177="","",MAX($A$2:A176)+1)</f>
        <v/>
      </c>
      <c r="B177" s="3" t="str">
        <f>IF(C177="","",IF(COUNTIF($C$2:$C176,$C177)=0,MAX($B$2:$B176)+1,""))</f>
        <v/>
      </c>
      <c r="L177" s="3" t="str">
        <f t="shared" si="40"/>
        <v/>
      </c>
      <c r="M177" s="3" t="str">
        <f>IF(C177="","",IF(AND(C177&lt;&gt;"",D177&lt;&gt;"",E177&lt;&gt;"",I177&lt;&gt;"",L177&lt;&gt;"",J177&lt;&gt;"",IFERROR(MATCH(INDEX($B:$B,MATCH($C177,$C:$C,0)),IMAGENES!$B:$B,0),-1)&gt;0),"'si'","'no'"))</f>
        <v/>
      </c>
      <c r="O177" t="str">
        <f t="shared" si="30"/>
        <v/>
      </c>
      <c r="P177" t="str">
        <f t="shared" si="31"/>
        <v/>
      </c>
      <c r="Q177" t="str">
        <f t="shared" si="32"/>
        <v/>
      </c>
      <c r="R177" t="str">
        <f t="shared" si="33"/>
        <v/>
      </c>
      <c r="S177" t="str">
        <f t="shared" si="34"/>
        <v/>
      </c>
      <c r="T177" t="str">
        <f t="shared" si="35"/>
        <v/>
      </c>
      <c r="U177" t="str">
        <f>IF($S177="","",INDEX(CATEGORIAS!$A:$A,MATCH($S177,CATEGORIAS!$B:$B,0)))</f>
        <v/>
      </c>
      <c r="V177" t="str">
        <f>IF($T177="","",INDEX(SUBCATEGORIAS!$A:$A,MATCH($T177,SUBCATEGORIAS!$B:$B,0)))</f>
        <v/>
      </c>
      <c r="W177" t="str">
        <f t="shared" si="36"/>
        <v/>
      </c>
      <c r="X177" t="str">
        <f t="shared" si="41"/>
        <v/>
      </c>
      <c r="Z177">
        <v>175</v>
      </c>
      <c r="AA177" t="str">
        <f t="shared" si="44"/>
        <v/>
      </c>
      <c r="AB177" t="str">
        <f>IFERROR(IF(MATCH($AA173,$O:$O,0)&gt;0,CONCATENATE("descripcion_larga: '",INDEX($R:$R,MATCH($AA173,$O:$O,0)),"',"),0),"")</f>
        <v>descripcion_larga: 'Este libro ofrece a los niños una serie de mandalas originales diseñadas para estimular su creatividad y habilidades motoras mientras disfrutan del arte del coloreado.',</v>
      </c>
      <c r="AG177" t="str">
        <f>IF($D177="","",INDEX(CATEGORIAS!$A:$A,MATCH($D177,CATEGORIAS!$B:$B,0)))</f>
        <v/>
      </c>
      <c r="AH177" t="str">
        <f>IF($E177="","",INDEX(SUBCATEGORIAS!$A:$A,MATCH($E177,SUBCATEGORIAS!$B:$B,0)))</f>
        <v/>
      </c>
      <c r="AI177" t="str">
        <f t="shared" si="37"/>
        <v/>
      </c>
      <c r="AK177" s="2" t="str">
        <f t="shared" si="42"/>
        <v/>
      </c>
      <c r="AL177" t="str">
        <f t="shared" si="43"/>
        <v/>
      </c>
      <c r="AM177" t="str">
        <f t="shared" si="38"/>
        <v/>
      </c>
      <c r="AN177" t="str">
        <f t="shared" si="39"/>
        <v/>
      </c>
    </row>
    <row r="178" spans="1:40" x14ac:dyDescent="0.25">
      <c r="A178" t="str">
        <f>IF(C178="","",MAX($A$2:A177)+1)</f>
        <v/>
      </c>
      <c r="B178" s="3" t="str">
        <f>IF(C178="","",IF(COUNTIF($C$2:$C177,$C178)=0,MAX($B$2:$B177)+1,""))</f>
        <v/>
      </c>
      <c r="L178" s="3" t="str">
        <f t="shared" si="40"/>
        <v/>
      </c>
      <c r="M178" s="3" t="str">
        <f>IF(C178="","",IF(AND(C178&lt;&gt;"",D178&lt;&gt;"",E178&lt;&gt;"",I178&lt;&gt;"",L178&lt;&gt;"",J178&lt;&gt;"",IFERROR(MATCH(INDEX($B:$B,MATCH($C178,$C:$C,0)),IMAGENES!$B:$B,0),-1)&gt;0),"'si'","'no'"))</f>
        <v/>
      </c>
      <c r="O178" t="str">
        <f t="shared" si="30"/>
        <v/>
      </c>
      <c r="P178" t="str">
        <f t="shared" si="31"/>
        <v/>
      </c>
      <c r="Q178" t="str">
        <f t="shared" si="32"/>
        <v/>
      </c>
      <c r="R178" t="str">
        <f t="shared" si="33"/>
        <v/>
      </c>
      <c r="S178" t="str">
        <f t="shared" si="34"/>
        <v/>
      </c>
      <c r="T178" t="str">
        <f t="shared" si="35"/>
        <v/>
      </c>
      <c r="U178" t="str">
        <f>IF($S178="","",INDEX(CATEGORIAS!$A:$A,MATCH($S178,CATEGORIAS!$B:$B,0)))</f>
        <v/>
      </c>
      <c r="V178" t="str">
        <f>IF($T178="","",INDEX(SUBCATEGORIAS!$A:$A,MATCH($T178,SUBCATEGORIAS!$B:$B,0)))</f>
        <v/>
      </c>
      <c r="W178" t="str">
        <f t="shared" si="36"/>
        <v/>
      </c>
      <c r="X178" t="str">
        <f t="shared" si="41"/>
        <v/>
      </c>
      <c r="Z178">
        <v>176</v>
      </c>
      <c r="AA178" t="str">
        <f t="shared" si="44"/>
        <v/>
      </c>
      <c r="AB178" t="str">
        <f>IFERROR(IF(MATCH($AA173,$O:$O,0)&gt;0,CONCATENATE("id_categoria: '",INDEX($U:$U,MATCH($AA173,$O:$O,0)),"',"),0),"")</f>
        <v>id_categoria: '1',</v>
      </c>
      <c r="AG178" t="str">
        <f>IF($D178="","",INDEX(CATEGORIAS!$A:$A,MATCH($D178,CATEGORIAS!$B:$B,0)))</f>
        <v/>
      </c>
      <c r="AH178" t="str">
        <f>IF($E178="","",INDEX(SUBCATEGORIAS!$A:$A,MATCH($E178,SUBCATEGORIAS!$B:$B,0)))</f>
        <v/>
      </c>
      <c r="AI178" t="str">
        <f t="shared" si="37"/>
        <v/>
      </c>
      <c r="AK178" s="2" t="str">
        <f t="shared" si="42"/>
        <v/>
      </c>
      <c r="AL178" t="str">
        <f t="shared" si="43"/>
        <v/>
      </c>
      <c r="AM178" t="str">
        <f t="shared" si="38"/>
        <v/>
      </c>
      <c r="AN178" t="str">
        <f t="shared" si="39"/>
        <v/>
      </c>
    </row>
    <row r="179" spans="1:40" x14ac:dyDescent="0.25">
      <c r="A179" t="str">
        <f>IF(C179="","",MAX($A$2:A178)+1)</f>
        <v/>
      </c>
      <c r="B179" s="3" t="str">
        <f>IF(C179="","",IF(COUNTIF($C$2:$C178,$C179)=0,MAX($B$2:$B178)+1,""))</f>
        <v/>
      </c>
      <c r="L179" s="3" t="str">
        <f t="shared" si="40"/>
        <v/>
      </c>
      <c r="M179" s="3" t="str">
        <f>IF(C179="","",IF(AND(C179&lt;&gt;"",D179&lt;&gt;"",E179&lt;&gt;"",I179&lt;&gt;"",L179&lt;&gt;"",J179&lt;&gt;"",IFERROR(MATCH(INDEX($B:$B,MATCH($C179,$C:$C,0)),IMAGENES!$B:$B,0),-1)&gt;0),"'si'","'no'"))</f>
        <v/>
      </c>
      <c r="O179" t="str">
        <f t="shared" si="30"/>
        <v/>
      </c>
      <c r="P179" t="str">
        <f t="shared" si="31"/>
        <v/>
      </c>
      <c r="Q179" t="str">
        <f t="shared" si="32"/>
        <v/>
      </c>
      <c r="R179" t="str">
        <f t="shared" si="33"/>
        <v/>
      </c>
      <c r="S179" t="str">
        <f t="shared" si="34"/>
        <v/>
      </c>
      <c r="T179" t="str">
        <f t="shared" si="35"/>
        <v/>
      </c>
      <c r="U179" t="str">
        <f>IF($S179="","",INDEX(CATEGORIAS!$A:$A,MATCH($S179,CATEGORIAS!$B:$B,0)))</f>
        <v/>
      </c>
      <c r="V179" t="str">
        <f>IF($T179="","",INDEX(SUBCATEGORIAS!$A:$A,MATCH($T179,SUBCATEGORIAS!$B:$B,0)))</f>
        <v/>
      </c>
      <c r="W179" t="str">
        <f t="shared" si="36"/>
        <v/>
      </c>
      <c r="X179" t="str">
        <f t="shared" si="41"/>
        <v/>
      </c>
      <c r="Z179">
        <v>177</v>
      </c>
      <c r="AA179" t="str">
        <f t="shared" si="44"/>
        <v/>
      </c>
      <c r="AB179" t="str">
        <f>IFERROR(IF(MATCH($AA173,$O:$O,0)&gt;0,CONCATENATE("id_subcategoria: '",INDEX($V:$V,MATCH($AA173,$O:$O,0)),"',"),0),"")</f>
        <v>id_subcategoria: '2',</v>
      </c>
      <c r="AG179" t="str">
        <f>IF($D179="","",INDEX(CATEGORIAS!$A:$A,MATCH($D179,CATEGORIAS!$B:$B,0)))</f>
        <v/>
      </c>
      <c r="AH179" t="str">
        <f>IF($E179="","",INDEX(SUBCATEGORIAS!$A:$A,MATCH($E179,SUBCATEGORIAS!$B:$B,0)))</f>
        <v/>
      </c>
      <c r="AI179" t="str">
        <f t="shared" si="37"/>
        <v/>
      </c>
      <c r="AK179" s="2" t="str">
        <f t="shared" si="42"/>
        <v/>
      </c>
      <c r="AL179" t="str">
        <f t="shared" si="43"/>
        <v/>
      </c>
      <c r="AM179" t="str">
        <f t="shared" si="38"/>
        <v/>
      </c>
      <c r="AN179" t="str">
        <f t="shared" si="39"/>
        <v/>
      </c>
    </row>
    <row r="180" spans="1:40" x14ac:dyDescent="0.25">
      <c r="A180" t="str">
        <f>IF(C180="","",MAX($A$2:A179)+1)</f>
        <v/>
      </c>
      <c r="B180" s="3" t="str">
        <f>IF(C180="","",IF(COUNTIF($C$2:$C179,$C180)=0,MAX($B$2:$B179)+1,""))</f>
        <v/>
      </c>
      <c r="L180" s="3" t="str">
        <f t="shared" si="40"/>
        <v/>
      </c>
      <c r="M180" s="3" t="str">
        <f>IF(C180="","",IF(AND(C180&lt;&gt;"",D180&lt;&gt;"",E180&lt;&gt;"",I180&lt;&gt;"",L180&lt;&gt;"",J180&lt;&gt;"",IFERROR(MATCH(INDEX($B:$B,MATCH($C180,$C:$C,0)),IMAGENES!$B:$B,0),-1)&gt;0),"'si'","'no'"))</f>
        <v/>
      </c>
      <c r="O180" t="str">
        <f t="shared" si="30"/>
        <v/>
      </c>
      <c r="P180" t="str">
        <f t="shared" si="31"/>
        <v/>
      </c>
      <c r="Q180" t="str">
        <f t="shared" si="32"/>
        <v/>
      </c>
      <c r="R180" t="str">
        <f t="shared" si="33"/>
        <v/>
      </c>
      <c r="S180" t="str">
        <f t="shared" si="34"/>
        <v/>
      </c>
      <c r="T180" t="str">
        <f t="shared" si="35"/>
        <v/>
      </c>
      <c r="U180" t="str">
        <f>IF($S180="","",INDEX(CATEGORIAS!$A:$A,MATCH($S180,CATEGORIAS!$B:$B,0)))</f>
        <v/>
      </c>
      <c r="V180" t="str">
        <f>IF($T180="","",INDEX(SUBCATEGORIAS!$A:$A,MATCH($T180,SUBCATEGORIAS!$B:$B,0)))</f>
        <v/>
      </c>
      <c r="W180" t="str">
        <f t="shared" si="36"/>
        <v/>
      </c>
      <c r="X180" t="str">
        <f t="shared" si="41"/>
        <v/>
      </c>
      <c r="Z180">
        <v>178</v>
      </c>
      <c r="AA180" t="str">
        <f t="shared" si="44"/>
        <v/>
      </c>
      <c r="AB180" t="str">
        <f>IFERROR(IF(MATCH($AA173,$O:$O,0)&gt;0,CONCATENATE("precio: ",INDEX($W:$W,MATCH($AA173,$O:$O,0)),","),0),"")</f>
        <v>precio: 2000,</v>
      </c>
      <c r="AG180" t="str">
        <f>IF($D180="","",INDEX(CATEGORIAS!$A:$A,MATCH($D180,CATEGORIAS!$B:$B,0)))</f>
        <v/>
      </c>
      <c r="AH180" t="str">
        <f>IF($E180="","",INDEX(SUBCATEGORIAS!$A:$A,MATCH($E180,SUBCATEGORIAS!$B:$B,0)))</f>
        <v/>
      </c>
      <c r="AI180" t="str">
        <f t="shared" si="37"/>
        <v/>
      </c>
      <c r="AK180" s="2" t="str">
        <f t="shared" si="42"/>
        <v/>
      </c>
      <c r="AL180" t="str">
        <f t="shared" si="43"/>
        <v/>
      </c>
      <c r="AM180" t="str">
        <f t="shared" si="38"/>
        <v/>
      </c>
      <c r="AN180" t="str">
        <f t="shared" si="39"/>
        <v/>
      </c>
    </row>
    <row r="181" spans="1:40" x14ac:dyDescent="0.25">
      <c r="A181" t="str">
        <f>IF(C181="","",MAX($A$2:A180)+1)</f>
        <v/>
      </c>
      <c r="B181" s="3" t="str">
        <f>IF(C181="","",IF(COUNTIF($C$2:$C180,$C181)=0,MAX($B$2:$B180)+1,""))</f>
        <v/>
      </c>
      <c r="L181" s="3" t="str">
        <f t="shared" si="40"/>
        <v/>
      </c>
      <c r="M181" s="3" t="str">
        <f>IF(C181="","",IF(AND(C181&lt;&gt;"",D181&lt;&gt;"",E181&lt;&gt;"",I181&lt;&gt;"",L181&lt;&gt;"",J181&lt;&gt;"",IFERROR(MATCH(INDEX($B:$B,MATCH($C181,$C:$C,0)),IMAGENES!$B:$B,0),-1)&gt;0),"'si'","'no'"))</f>
        <v/>
      </c>
      <c r="O181" t="str">
        <f t="shared" si="30"/>
        <v/>
      </c>
      <c r="P181" t="str">
        <f t="shared" si="31"/>
        <v/>
      </c>
      <c r="Q181" t="str">
        <f t="shared" si="32"/>
        <v/>
      </c>
      <c r="R181" t="str">
        <f t="shared" si="33"/>
        <v/>
      </c>
      <c r="S181" t="str">
        <f t="shared" si="34"/>
        <v/>
      </c>
      <c r="T181" t="str">
        <f t="shared" si="35"/>
        <v/>
      </c>
      <c r="U181" t="str">
        <f>IF($S181="","",INDEX(CATEGORIAS!$A:$A,MATCH($S181,CATEGORIAS!$B:$B,0)))</f>
        <v/>
      </c>
      <c r="V181" t="str">
        <f>IF($T181="","",INDEX(SUBCATEGORIAS!$A:$A,MATCH($T181,SUBCATEGORIAS!$B:$B,0)))</f>
        <v/>
      </c>
      <c r="W181" t="str">
        <f t="shared" si="36"/>
        <v/>
      </c>
      <c r="X181" t="str">
        <f t="shared" si="41"/>
        <v/>
      </c>
      <c r="Z181">
        <v>179</v>
      </c>
      <c r="AA181" t="str">
        <f t="shared" si="44"/>
        <v/>
      </c>
      <c r="AB181" t="str">
        <f>IFERROR(IF(MATCH($AA173,$O:$O,0)&gt;0,CONCATENATE("disponible: ",INDEX($X:$X,MATCH($AA173,$O:$O,0)),","),0),"")</f>
        <v>disponible: 'si',</v>
      </c>
      <c r="AG181" t="str">
        <f>IF($D181="","",INDEX(CATEGORIAS!$A:$A,MATCH($D181,CATEGORIAS!$B:$B,0)))</f>
        <v/>
      </c>
      <c r="AH181" t="str">
        <f>IF($E181="","",INDEX(SUBCATEGORIAS!$A:$A,MATCH($E181,SUBCATEGORIAS!$B:$B,0)))</f>
        <v/>
      </c>
      <c r="AI181" t="str">
        <f t="shared" si="37"/>
        <v/>
      </c>
      <c r="AK181" s="2" t="str">
        <f t="shared" si="42"/>
        <v/>
      </c>
      <c r="AL181" t="str">
        <f t="shared" si="43"/>
        <v/>
      </c>
      <c r="AM181" t="str">
        <f t="shared" si="38"/>
        <v/>
      </c>
      <c r="AN181" t="str">
        <f t="shared" si="39"/>
        <v/>
      </c>
    </row>
    <row r="182" spans="1:40" x14ac:dyDescent="0.25">
      <c r="A182" t="str">
        <f>IF(C182="","",MAX($A$2:A181)+1)</f>
        <v/>
      </c>
      <c r="B182" s="3" t="str">
        <f>IF(C182="","",IF(COUNTIF($C$2:$C181,$C182)=0,MAX($B$2:$B181)+1,""))</f>
        <v/>
      </c>
      <c r="L182" s="3" t="str">
        <f t="shared" si="40"/>
        <v/>
      </c>
      <c r="M182" s="3" t="str">
        <f>IF(C182="","",IF(AND(C182&lt;&gt;"",D182&lt;&gt;"",E182&lt;&gt;"",I182&lt;&gt;"",L182&lt;&gt;"",J182&lt;&gt;"",IFERROR(MATCH(INDEX($B:$B,MATCH($C182,$C:$C,0)),IMAGENES!$B:$B,0),-1)&gt;0),"'si'","'no'"))</f>
        <v/>
      </c>
      <c r="O182" t="str">
        <f t="shared" si="30"/>
        <v/>
      </c>
      <c r="P182" t="str">
        <f t="shared" si="31"/>
        <v/>
      </c>
      <c r="Q182" t="str">
        <f t="shared" si="32"/>
        <v/>
      </c>
      <c r="R182" t="str">
        <f t="shared" si="33"/>
        <v/>
      </c>
      <c r="S182" t="str">
        <f t="shared" si="34"/>
        <v/>
      </c>
      <c r="T182" t="str">
        <f t="shared" si="35"/>
        <v/>
      </c>
      <c r="U182" t="str">
        <f>IF($S182="","",INDEX(CATEGORIAS!$A:$A,MATCH($S182,CATEGORIAS!$B:$B,0)))</f>
        <v/>
      </c>
      <c r="V182" t="str">
        <f>IF($T182="","",INDEX(SUBCATEGORIAS!$A:$A,MATCH($T182,SUBCATEGORIAS!$B:$B,0)))</f>
        <v/>
      </c>
      <c r="W182" t="str">
        <f t="shared" si="36"/>
        <v/>
      </c>
      <c r="X182" t="str">
        <f t="shared" si="41"/>
        <v/>
      </c>
      <c r="Z182">
        <v>180</v>
      </c>
      <c r="AA182" t="str">
        <f t="shared" si="44"/>
        <v/>
      </c>
      <c r="AB182" t="str">
        <f>IFERROR(IF(MATCH($AA173,$O:$O,0)&gt;0,"},",0),"")</f>
        <v>},</v>
      </c>
      <c r="AG182" t="str">
        <f>IF($D182="","",INDEX(CATEGORIAS!$A:$A,MATCH($D182,CATEGORIAS!$B:$B,0)))</f>
        <v/>
      </c>
      <c r="AH182" t="str">
        <f>IF($E182="","",INDEX(SUBCATEGORIAS!$A:$A,MATCH($E182,SUBCATEGORIAS!$B:$B,0)))</f>
        <v/>
      </c>
      <c r="AI182" t="str">
        <f t="shared" si="37"/>
        <v/>
      </c>
      <c r="AK182" s="2" t="str">
        <f t="shared" si="42"/>
        <v/>
      </c>
      <c r="AL182" t="str">
        <f t="shared" si="43"/>
        <v/>
      </c>
      <c r="AM182" t="str">
        <f t="shared" si="38"/>
        <v/>
      </c>
      <c r="AN182" t="str">
        <f t="shared" si="39"/>
        <v/>
      </c>
    </row>
    <row r="183" spans="1:40" x14ac:dyDescent="0.25">
      <c r="A183" t="str">
        <f>IF(C183="","",MAX($A$2:A182)+1)</f>
        <v/>
      </c>
      <c r="B183" s="3" t="str">
        <f>IF(C183="","",IF(COUNTIF($C$2:$C182,$C183)=0,MAX($B$2:$B182)+1,""))</f>
        <v/>
      </c>
      <c r="L183" s="3" t="str">
        <f t="shared" si="40"/>
        <v/>
      </c>
      <c r="M183" s="3" t="str">
        <f>IF(C183="","",IF(AND(C183&lt;&gt;"",D183&lt;&gt;"",E183&lt;&gt;"",I183&lt;&gt;"",L183&lt;&gt;"",J183&lt;&gt;"",IFERROR(MATCH(INDEX($B:$B,MATCH($C183,$C:$C,0)),IMAGENES!$B:$B,0),-1)&gt;0),"'si'","'no'"))</f>
        <v/>
      </c>
      <c r="O183" t="str">
        <f t="shared" si="30"/>
        <v/>
      </c>
      <c r="P183" t="str">
        <f t="shared" si="31"/>
        <v/>
      </c>
      <c r="Q183" t="str">
        <f t="shared" si="32"/>
        <v/>
      </c>
      <c r="R183" t="str">
        <f t="shared" si="33"/>
        <v/>
      </c>
      <c r="S183" t="str">
        <f t="shared" si="34"/>
        <v/>
      </c>
      <c r="T183" t="str">
        <f t="shared" si="35"/>
        <v/>
      </c>
      <c r="U183" t="str">
        <f>IF($S183="","",INDEX(CATEGORIAS!$A:$A,MATCH($S183,CATEGORIAS!$B:$B,0)))</f>
        <v/>
      </c>
      <c r="V183" t="str">
        <f>IF($T183="","",INDEX(SUBCATEGORIAS!$A:$A,MATCH($T183,SUBCATEGORIAS!$B:$B,0)))</f>
        <v/>
      </c>
      <c r="W183" t="str">
        <f t="shared" si="36"/>
        <v/>
      </c>
      <c r="X183" t="str">
        <f t="shared" si="41"/>
        <v/>
      </c>
      <c r="Z183">
        <v>181</v>
      </c>
      <c r="AA183">
        <f t="shared" si="44"/>
        <v>19</v>
      </c>
      <c r="AB183" t="str">
        <f>IFERROR(IF(MATCH($AA183,$O:$O,0)&gt;0,"{",0),"")</f>
        <v>{</v>
      </c>
      <c r="AG183" t="str">
        <f>IF($D183="","",INDEX(CATEGORIAS!$A:$A,MATCH($D183,CATEGORIAS!$B:$B,0)))</f>
        <v/>
      </c>
      <c r="AH183" t="str">
        <f>IF($E183="","",INDEX(SUBCATEGORIAS!$A:$A,MATCH($E183,SUBCATEGORIAS!$B:$B,0)))</f>
        <v/>
      </c>
      <c r="AI183" t="str">
        <f t="shared" si="37"/>
        <v/>
      </c>
      <c r="AK183" s="2" t="str">
        <f t="shared" si="42"/>
        <v/>
      </c>
      <c r="AL183" t="str">
        <f t="shared" si="43"/>
        <v/>
      </c>
      <c r="AM183" t="str">
        <f t="shared" si="38"/>
        <v/>
      </c>
      <c r="AN183" t="str">
        <f t="shared" si="39"/>
        <v/>
      </c>
    </row>
    <row r="184" spans="1:40" x14ac:dyDescent="0.25">
      <c r="A184" t="str">
        <f>IF(C184="","",MAX($A$2:A183)+1)</f>
        <v/>
      </c>
      <c r="B184" s="3" t="str">
        <f>IF(C184="","",IF(COUNTIF($C$2:$C183,$C184)=0,MAX($B$2:$B183)+1,""))</f>
        <v/>
      </c>
      <c r="L184" s="3" t="str">
        <f t="shared" si="40"/>
        <v/>
      </c>
      <c r="M184" s="3" t="str">
        <f>IF(C184="","",IF(AND(C184&lt;&gt;"",D184&lt;&gt;"",E184&lt;&gt;"",I184&lt;&gt;"",L184&lt;&gt;"",J184&lt;&gt;"",IFERROR(MATCH(INDEX($B:$B,MATCH($C184,$C:$C,0)),IMAGENES!$B:$B,0),-1)&gt;0),"'si'","'no'"))</f>
        <v/>
      </c>
      <c r="O184" t="str">
        <f t="shared" si="30"/>
        <v/>
      </c>
      <c r="P184" t="str">
        <f t="shared" si="31"/>
        <v/>
      </c>
      <c r="Q184" t="str">
        <f t="shared" si="32"/>
        <v/>
      </c>
      <c r="R184" t="str">
        <f t="shared" si="33"/>
        <v/>
      </c>
      <c r="S184" t="str">
        <f t="shared" si="34"/>
        <v/>
      </c>
      <c r="T184" t="str">
        <f t="shared" si="35"/>
        <v/>
      </c>
      <c r="U184" t="str">
        <f>IF($S184="","",INDEX(CATEGORIAS!$A:$A,MATCH($S184,CATEGORIAS!$B:$B,0)))</f>
        <v/>
      </c>
      <c r="V184" t="str">
        <f>IF($T184="","",INDEX(SUBCATEGORIAS!$A:$A,MATCH($T184,SUBCATEGORIAS!$B:$B,0)))</f>
        <v/>
      </c>
      <c r="W184" t="str">
        <f t="shared" si="36"/>
        <v/>
      </c>
      <c r="X184" t="str">
        <f t="shared" si="41"/>
        <v/>
      </c>
      <c r="Z184">
        <v>182</v>
      </c>
      <c r="AA184" t="str">
        <f t="shared" si="44"/>
        <v/>
      </c>
      <c r="AB184" t="str">
        <f>IFERROR(IF(MATCH($AA183,$O:$O,0)&gt;0,CONCATENATE("id_articulo: ",$AA183,","),0),"")</f>
        <v>id_articulo: 19,</v>
      </c>
      <c r="AG184" t="str">
        <f>IF($D184="","",INDEX(CATEGORIAS!$A:$A,MATCH($D184,CATEGORIAS!$B:$B,0)))</f>
        <v/>
      </c>
      <c r="AH184" t="str">
        <f>IF($E184="","",INDEX(SUBCATEGORIAS!$A:$A,MATCH($E184,SUBCATEGORIAS!$B:$B,0)))</f>
        <v/>
      </c>
      <c r="AI184" t="str">
        <f t="shared" si="37"/>
        <v/>
      </c>
      <c r="AK184" s="2" t="str">
        <f t="shared" si="42"/>
        <v/>
      </c>
      <c r="AL184" t="str">
        <f t="shared" si="43"/>
        <v/>
      </c>
      <c r="AM184" t="str">
        <f t="shared" si="38"/>
        <v/>
      </c>
      <c r="AN184" t="str">
        <f t="shared" si="39"/>
        <v/>
      </c>
    </row>
    <row r="185" spans="1:40" x14ac:dyDescent="0.25">
      <c r="A185" t="str">
        <f>IF(C185="","",MAX($A$2:A184)+1)</f>
        <v/>
      </c>
      <c r="B185" s="3" t="str">
        <f>IF(C185="","",IF(COUNTIF($C$2:$C184,$C185)=0,MAX($B$2:$B184)+1,""))</f>
        <v/>
      </c>
      <c r="L185" s="3" t="str">
        <f t="shared" si="40"/>
        <v/>
      </c>
      <c r="M185" s="3" t="str">
        <f>IF(C185="","",IF(AND(C185&lt;&gt;"",D185&lt;&gt;"",E185&lt;&gt;"",I185&lt;&gt;"",L185&lt;&gt;"",J185&lt;&gt;"",IFERROR(MATCH(INDEX($B:$B,MATCH($C185,$C:$C,0)),IMAGENES!$B:$B,0),-1)&gt;0),"'si'","'no'"))</f>
        <v/>
      </c>
      <c r="O185" t="str">
        <f t="shared" si="30"/>
        <v/>
      </c>
      <c r="P185" t="str">
        <f t="shared" si="31"/>
        <v/>
      </c>
      <c r="Q185" t="str">
        <f t="shared" si="32"/>
        <v/>
      </c>
      <c r="R185" t="str">
        <f t="shared" si="33"/>
        <v/>
      </c>
      <c r="S185" t="str">
        <f t="shared" si="34"/>
        <v/>
      </c>
      <c r="T185" t="str">
        <f t="shared" si="35"/>
        <v/>
      </c>
      <c r="U185" t="str">
        <f>IF($S185="","",INDEX(CATEGORIAS!$A:$A,MATCH($S185,CATEGORIAS!$B:$B,0)))</f>
        <v/>
      </c>
      <c r="V185" t="str">
        <f>IF($T185="","",INDEX(SUBCATEGORIAS!$A:$A,MATCH($T185,SUBCATEGORIAS!$B:$B,0)))</f>
        <v/>
      </c>
      <c r="W185" t="str">
        <f t="shared" si="36"/>
        <v/>
      </c>
      <c r="X185" t="str">
        <f t="shared" si="41"/>
        <v/>
      </c>
      <c r="Z185">
        <v>183</v>
      </c>
      <c r="AA185" t="str">
        <f t="shared" si="44"/>
        <v/>
      </c>
      <c r="AB185" t="str">
        <f>IFERROR(IF(MATCH($AA183,$O:$O,0)&gt;0,CONCATENATE("nombre: '",INDEX($P:$P,MATCH($AA183,$O:$O,0)),"',"),0),"")</f>
        <v>nombre: 'Libro para Colorear - Fish',</v>
      </c>
      <c r="AG185" t="str">
        <f>IF($D185="","",INDEX(CATEGORIAS!$A:$A,MATCH($D185,CATEGORIAS!$B:$B,0)))</f>
        <v/>
      </c>
      <c r="AH185" t="str">
        <f>IF($E185="","",INDEX(SUBCATEGORIAS!$A:$A,MATCH($E185,SUBCATEGORIAS!$B:$B,0)))</f>
        <v/>
      </c>
      <c r="AI185" t="str">
        <f t="shared" si="37"/>
        <v/>
      </c>
      <c r="AK185" s="2" t="str">
        <f t="shared" si="42"/>
        <v/>
      </c>
      <c r="AL185" t="str">
        <f t="shared" si="43"/>
        <v/>
      </c>
      <c r="AM185" t="str">
        <f t="shared" si="38"/>
        <v/>
      </c>
      <c r="AN185" t="str">
        <f t="shared" si="39"/>
        <v/>
      </c>
    </row>
    <row r="186" spans="1:40" x14ac:dyDescent="0.25">
      <c r="A186" t="str">
        <f>IF(C186="","",MAX($A$2:A185)+1)</f>
        <v/>
      </c>
      <c r="B186" s="3" t="str">
        <f>IF(C186="","",IF(COUNTIF($C$2:$C185,$C186)=0,MAX($B$2:$B185)+1,""))</f>
        <v/>
      </c>
      <c r="L186" s="3" t="str">
        <f t="shared" si="40"/>
        <v/>
      </c>
      <c r="M186" s="3" t="str">
        <f>IF(C186="","",IF(AND(C186&lt;&gt;"",D186&lt;&gt;"",E186&lt;&gt;"",I186&lt;&gt;"",L186&lt;&gt;"",J186&lt;&gt;"",IFERROR(MATCH(INDEX($B:$B,MATCH($C186,$C:$C,0)),IMAGENES!$B:$B,0),-1)&gt;0),"'si'","'no'"))</f>
        <v/>
      </c>
      <c r="O186" t="str">
        <f t="shared" si="30"/>
        <v/>
      </c>
      <c r="P186" t="str">
        <f t="shared" si="31"/>
        <v/>
      </c>
      <c r="Q186" t="str">
        <f t="shared" si="32"/>
        <v/>
      </c>
      <c r="R186" t="str">
        <f t="shared" si="33"/>
        <v/>
      </c>
      <c r="S186" t="str">
        <f t="shared" si="34"/>
        <v/>
      </c>
      <c r="T186" t="str">
        <f t="shared" si="35"/>
        <v/>
      </c>
      <c r="U186" t="str">
        <f>IF($S186="","",INDEX(CATEGORIAS!$A:$A,MATCH($S186,CATEGORIAS!$B:$B,0)))</f>
        <v/>
      </c>
      <c r="V186" t="str">
        <f>IF($T186="","",INDEX(SUBCATEGORIAS!$A:$A,MATCH($T186,SUBCATEGORIAS!$B:$B,0)))</f>
        <v/>
      </c>
      <c r="W186" t="str">
        <f t="shared" si="36"/>
        <v/>
      </c>
      <c r="X186" t="str">
        <f t="shared" si="41"/>
        <v/>
      </c>
      <c r="Z186">
        <v>184</v>
      </c>
      <c r="AA186" t="str">
        <f t="shared" si="44"/>
        <v/>
      </c>
      <c r="AB186" t="str">
        <f>IFERROR(IF(MATCH($AA183,$O:$O,0)&gt;0,CONCATENATE("descripcion: '",INDEX($Q:$Q,MATCH($AA183,$O:$O,0)),"',"),0),"")</f>
        <v>descripcion: 'Libros para pintar Temático',</v>
      </c>
      <c r="AG186" t="str">
        <f>IF($D186="","",INDEX(CATEGORIAS!$A:$A,MATCH($D186,CATEGORIAS!$B:$B,0)))</f>
        <v/>
      </c>
      <c r="AH186" t="str">
        <f>IF($E186="","",INDEX(SUBCATEGORIAS!$A:$A,MATCH($E186,SUBCATEGORIAS!$B:$B,0)))</f>
        <v/>
      </c>
      <c r="AI186" t="str">
        <f t="shared" si="37"/>
        <v/>
      </c>
      <c r="AK186" s="2" t="str">
        <f t="shared" si="42"/>
        <v/>
      </c>
      <c r="AL186" t="str">
        <f t="shared" si="43"/>
        <v/>
      </c>
      <c r="AM186" t="str">
        <f t="shared" si="38"/>
        <v/>
      </c>
      <c r="AN186" t="str">
        <f t="shared" si="39"/>
        <v/>
      </c>
    </row>
    <row r="187" spans="1:40" x14ac:dyDescent="0.25">
      <c r="A187" t="str">
        <f>IF(C187="","",MAX($A$2:A186)+1)</f>
        <v/>
      </c>
      <c r="B187" s="3" t="str">
        <f>IF(C187="","",IF(COUNTIF($C$2:$C186,$C187)=0,MAX($B$2:$B186)+1,""))</f>
        <v/>
      </c>
      <c r="L187" s="3" t="str">
        <f t="shared" si="40"/>
        <v/>
      </c>
      <c r="M187" s="3" t="str">
        <f>IF(C187="","",IF(AND(C187&lt;&gt;"",D187&lt;&gt;"",E187&lt;&gt;"",I187&lt;&gt;"",L187&lt;&gt;"",J187&lt;&gt;"",IFERROR(MATCH(INDEX($B:$B,MATCH($C187,$C:$C,0)),IMAGENES!$B:$B,0),-1)&gt;0),"'si'","'no'"))</f>
        <v/>
      </c>
      <c r="O187" t="str">
        <f t="shared" si="30"/>
        <v/>
      </c>
      <c r="P187" t="str">
        <f t="shared" si="31"/>
        <v/>
      </c>
      <c r="Q187" t="str">
        <f t="shared" si="32"/>
        <v/>
      </c>
      <c r="R187" t="str">
        <f t="shared" si="33"/>
        <v/>
      </c>
      <c r="S187" t="str">
        <f t="shared" si="34"/>
        <v/>
      </c>
      <c r="T187" t="str">
        <f t="shared" si="35"/>
        <v/>
      </c>
      <c r="U187" t="str">
        <f>IF($S187="","",INDEX(CATEGORIAS!$A:$A,MATCH($S187,CATEGORIAS!$B:$B,0)))</f>
        <v/>
      </c>
      <c r="V187" t="str">
        <f>IF($T187="","",INDEX(SUBCATEGORIAS!$A:$A,MATCH($T187,SUBCATEGORIAS!$B:$B,0)))</f>
        <v/>
      </c>
      <c r="W187" t="str">
        <f t="shared" si="36"/>
        <v/>
      </c>
      <c r="X187" t="str">
        <f t="shared" si="41"/>
        <v/>
      </c>
      <c r="Z187">
        <v>185</v>
      </c>
      <c r="AA187" t="str">
        <f t="shared" si="44"/>
        <v/>
      </c>
      <c r="AB187" t="str">
        <f>IFERROR(IF(MATCH($AA183,$O:$O,0)&gt;0,CONCATENATE("descripcion_larga: '",INDEX($R:$R,MATCH($AA183,$O:$O,0)),"',"),0),"")</f>
        <v>descripcion_larga: '0',</v>
      </c>
      <c r="AG187" t="str">
        <f>IF($D187="","",INDEX(CATEGORIAS!$A:$A,MATCH($D187,CATEGORIAS!$B:$B,0)))</f>
        <v/>
      </c>
      <c r="AH187" t="str">
        <f>IF($E187="","",INDEX(SUBCATEGORIAS!$A:$A,MATCH($E187,SUBCATEGORIAS!$B:$B,0)))</f>
        <v/>
      </c>
      <c r="AI187" t="str">
        <f t="shared" si="37"/>
        <v/>
      </c>
      <c r="AK187" s="2" t="str">
        <f t="shared" si="42"/>
        <v/>
      </c>
      <c r="AL187" t="str">
        <f t="shared" si="43"/>
        <v/>
      </c>
      <c r="AM187" t="str">
        <f t="shared" si="38"/>
        <v/>
      </c>
      <c r="AN187" t="str">
        <f t="shared" si="39"/>
        <v/>
      </c>
    </row>
    <row r="188" spans="1:40" x14ac:dyDescent="0.25">
      <c r="A188" t="str">
        <f>IF(C188="","",MAX($A$2:A187)+1)</f>
        <v/>
      </c>
      <c r="B188" s="3" t="str">
        <f>IF(C188="","",IF(COUNTIF($C$2:$C187,$C188)=0,MAX($B$2:$B187)+1,""))</f>
        <v/>
      </c>
      <c r="L188" s="3" t="str">
        <f t="shared" si="40"/>
        <v/>
      </c>
      <c r="M188" s="3" t="str">
        <f>IF(C188="","",IF(AND(C188&lt;&gt;"",D188&lt;&gt;"",E188&lt;&gt;"",I188&lt;&gt;"",L188&lt;&gt;"",J188&lt;&gt;"",IFERROR(MATCH(INDEX($B:$B,MATCH($C188,$C:$C,0)),IMAGENES!$B:$B,0),-1)&gt;0),"'si'","'no'"))</f>
        <v/>
      </c>
      <c r="O188" t="str">
        <f t="shared" si="30"/>
        <v/>
      </c>
      <c r="P188" t="str">
        <f t="shared" si="31"/>
        <v/>
      </c>
      <c r="Q188" t="str">
        <f t="shared" si="32"/>
        <v/>
      </c>
      <c r="R188" t="str">
        <f t="shared" si="33"/>
        <v/>
      </c>
      <c r="S188" t="str">
        <f t="shared" si="34"/>
        <v/>
      </c>
      <c r="T188" t="str">
        <f t="shared" si="35"/>
        <v/>
      </c>
      <c r="U188" t="str">
        <f>IF($S188="","",INDEX(CATEGORIAS!$A:$A,MATCH($S188,CATEGORIAS!$B:$B,0)))</f>
        <v/>
      </c>
      <c r="V188" t="str">
        <f>IF($T188="","",INDEX(SUBCATEGORIAS!$A:$A,MATCH($T188,SUBCATEGORIAS!$B:$B,0)))</f>
        <v/>
      </c>
      <c r="W188" t="str">
        <f t="shared" si="36"/>
        <v/>
      </c>
      <c r="X188" t="str">
        <f t="shared" si="41"/>
        <v/>
      </c>
      <c r="Z188">
        <v>186</v>
      </c>
      <c r="AA188" t="str">
        <f t="shared" si="44"/>
        <v/>
      </c>
      <c r="AB188" t="str">
        <f>IFERROR(IF(MATCH($AA183,$O:$O,0)&gt;0,CONCATENATE("id_categoria: '",INDEX($U:$U,MATCH($AA183,$O:$O,0)),"',"),0),"")</f>
        <v>id_categoria: '4',</v>
      </c>
      <c r="AG188" t="str">
        <f>IF($D188="","",INDEX(CATEGORIAS!$A:$A,MATCH($D188,CATEGORIAS!$B:$B,0)))</f>
        <v/>
      </c>
      <c r="AH188" t="str">
        <f>IF($E188="","",INDEX(SUBCATEGORIAS!$A:$A,MATCH($E188,SUBCATEGORIAS!$B:$B,0)))</f>
        <v/>
      </c>
      <c r="AI188" t="str">
        <f t="shared" si="37"/>
        <v/>
      </c>
      <c r="AK188" s="2" t="str">
        <f t="shared" si="42"/>
        <v/>
      </c>
      <c r="AL188" t="str">
        <f t="shared" si="43"/>
        <v/>
      </c>
      <c r="AM188" t="str">
        <f t="shared" si="38"/>
        <v/>
      </c>
      <c r="AN188" t="str">
        <f t="shared" si="39"/>
        <v/>
      </c>
    </row>
    <row r="189" spans="1:40" x14ac:dyDescent="0.25">
      <c r="A189" t="str">
        <f>IF(C189="","",MAX($A$2:A188)+1)</f>
        <v/>
      </c>
      <c r="B189" s="3" t="str">
        <f>IF(C189="","",IF(COUNTIF($C$2:$C188,$C189)=0,MAX($B$2:$B188)+1,""))</f>
        <v/>
      </c>
      <c r="L189" s="3" t="str">
        <f t="shared" si="40"/>
        <v/>
      </c>
      <c r="M189" s="3" t="str">
        <f>IF(C189="","",IF(AND(C189&lt;&gt;"",D189&lt;&gt;"",E189&lt;&gt;"",I189&lt;&gt;"",L189&lt;&gt;"",J189&lt;&gt;"",IFERROR(MATCH(INDEX($B:$B,MATCH($C189,$C:$C,0)),IMAGENES!$B:$B,0),-1)&gt;0),"'si'","'no'"))</f>
        <v/>
      </c>
      <c r="O189" t="str">
        <f t="shared" si="30"/>
        <v/>
      </c>
      <c r="P189" t="str">
        <f t="shared" si="31"/>
        <v/>
      </c>
      <c r="Q189" t="str">
        <f t="shared" si="32"/>
        <v/>
      </c>
      <c r="R189" t="str">
        <f t="shared" si="33"/>
        <v/>
      </c>
      <c r="S189" t="str">
        <f t="shared" si="34"/>
        <v/>
      </c>
      <c r="T189" t="str">
        <f t="shared" si="35"/>
        <v/>
      </c>
      <c r="U189" t="str">
        <f>IF($S189="","",INDEX(CATEGORIAS!$A:$A,MATCH($S189,CATEGORIAS!$B:$B,0)))</f>
        <v/>
      </c>
      <c r="V189" t="str">
        <f>IF($T189="","",INDEX(SUBCATEGORIAS!$A:$A,MATCH($T189,SUBCATEGORIAS!$B:$B,0)))</f>
        <v/>
      </c>
      <c r="W189" t="str">
        <f t="shared" si="36"/>
        <v/>
      </c>
      <c r="X189" t="str">
        <f t="shared" si="41"/>
        <v/>
      </c>
      <c r="Z189">
        <v>187</v>
      </c>
      <c r="AA189" t="str">
        <f t="shared" si="44"/>
        <v/>
      </c>
      <c r="AB189" t="str">
        <f>IFERROR(IF(MATCH($AA183,$O:$O,0)&gt;0,CONCATENATE("id_subcategoria: '",INDEX($V:$V,MATCH($AA183,$O:$O,0)),"',"),0),"")</f>
        <v>id_subcategoria: '6',</v>
      </c>
      <c r="AG189" t="str">
        <f>IF($D189="","",INDEX(CATEGORIAS!$A:$A,MATCH($D189,CATEGORIAS!$B:$B,0)))</f>
        <v/>
      </c>
      <c r="AH189" t="str">
        <f>IF($E189="","",INDEX(SUBCATEGORIAS!$A:$A,MATCH($E189,SUBCATEGORIAS!$B:$B,0)))</f>
        <v/>
      </c>
      <c r="AI189" t="str">
        <f t="shared" si="37"/>
        <v/>
      </c>
      <c r="AK189" s="2" t="str">
        <f t="shared" si="42"/>
        <v/>
      </c>
      <c r="AL189" t="str">
        <f t="shared" si="43"/>
        <v/>
      </c>
      <c r="AM189" t="str">
        <f t="shared" si="38"/>
        <v/>
      </c>
      <c r="AN189" t="str">
        <f t="shared" si="39"/>
        <v/>
      </c>
    </row>
    <row r="190" spans="1:40" x14ac:dyDescent="0.25">
      <c r="A190" t="str">
        <f>IF(C190="","",MAX($A$2:A189)+1)</f>
        <v/>
      </c>
      <c r="B190" s="3" t="str">
        <f>IF(C190="","",IF(COUNTIF($C$2:$C189,$C190)=0,MAX($B$2:$B189)+1,""))</f>
        <v/>
      </c>
      <c r="L190" s="3" t="str">
        <f t="shared" si="40"/>
        <v/>
      </c>
      <c r="M190" s="3" t="str">
        <f>IF(C190="","",IF(AND(C190&lt;&gt;"",D190&lt;&gt;"",E190&lt;&gt;"",I190&lt;&gt;"",L190&lt;&gt;"",J190&lt;&gt;"",IFERROR(MATCH(INDEX($B:$B,MATCH($C190,$C:$C,0)),IMAGENES!$B:$B,0),-1)&gt;0),"'si'","'no'"))</f>
        <v/>
      </c>
      <c r="O190" t="str">
        <f t="shared" si="30"/>
        <v/>
      </c>
      <c r="P190" t="str">
        <f t="shared" si="31"/>
        <v/>
      </c>
      <c r="Q190" t="str">
        <f t="shared" si="32"/>
        <v/>
      </c>
      <c r="R190" t="str">
        <f t="shared" si="33"/>
        <v/>
      </c>
      <c r="S190" t="str">
        <f t="shared" si="34"/>
        <v/>
      </c>
      <c r="T190" t="str">
        <f t="shared" si="35"/>
        <v/>
      </c>
      <c r="U190" t="str">
        <f>IF($S190="","",INDEX(CATEGORIAS!$A:$A,MATCH($S190,CATEGORIAS!$B:$B,0)))</f>
        <v/>
      </c>
      <c r="V190" t="str">
        <f>IF($T190="","",INDEX(SUBCATEGORIAS!$A:$A,MATCH($T190,SUBCATEGORIAS!$B:$B,0)))</f>
        <v/>
      </c>
      <c r="W190" t="str">
        <f t="shared" si="36"/>
        <v/>
      </c>
      <c r="X190" t="str">
        <f t="shared" si="41"/>
        <v/>
      </c>
      <c r="Z190">
        <v>188</v>
      </c>
      <c r="AA190" t="str">
        <f t="shared" si="44"/>
        <v/>
      </c>
      <c r="AB190" t="str">
        <f>IFERROR(IF(MATCH($AA183,$O:$O,0)&gt;0,CONCATENATE("precio: ",INDEX($W:$W,MATCH($AA183,$O:$O,0)),","),0),"")</f>
        <v>precio: 1500,</v>
      </c>
      <c r="AG190" t="str">
        <f>IF($D190="","",INDEX(CATEGORIAS!$A:$A,MATCH($D190,CATEGORIAS!$B:$B,0)))</f>
        <v/>
      </c>
      <c r="AH190" t="str">
        <f>IF($E190="","",INDEX(SUBCATEGORIAS!$A:$A,MATCH($E190,SUBCATEGORIAS!$B:$B,0)))</f>
        <v/>
      </c>
      <c r="AI190" t="str">
        <f t="shared" si="37"/>
        <v/>
      </c>
      <c r="AK190" s="2" t="str">
        <f t="shared" si="42"/>
        <v/>
      </c>
      <c r="AL190" t="str">
        <f t="shared" si="43"/>
        <v/>
      </c>
      <c r="AM190" t="str">
        <f t="shared" si="38"/>
        <v/>
      </c>
      <c r="AN190" t="str">
        <f t="shared" si="39"/>
        <v/>
      </c>
    </row>
    <row r="191" spans="1:40" x14ac:dyDescent="0.25">
      <c r="A191" t="str">
        <f>IF(C191="","",MAX($A$2:A190)+1)</f>
        <v/>
      </c>
      <c r="B191" s="3" t="str">
        <f>IF(C191="","",IF(COUNTIF($C$2:$C190,$C191)=0,MAX($B$2:$B190)+1,""))</f>
        <v/>
      </c>
      <c r="L191" s="3" t="str">
        <f t="shared" si="40"/>
        <v/>
      </c>
      <c r="M191" s="3" t="str">
        <f>IF(C191="","",IF(AND(C191&lt;&gt;"",D191&lt;&gt;"",E191&lt;&gt;"",I191&lt;&gt;"",L191&lt;&gt;"",J191&lt;&gt;"",IFERROR(MATCH(INDEX($B:$B,MATCH($C191,$C:$C,0)),IMAGENES!$B:$B,0),-1)&gt;0),"'si'","'no'"))</f>
        <v/>
      </c>
      <c r="O191" t="str">
        <f t="shared" si="30"/>
        <v/>
      </c>
      <c r="P191" t="str">
        <f t="shared" si="31"/>
        <v/>
      </c>
      <c r="Q191" t="str">
        <f t="shared" si="32"/>
        <v/>
      </c>
      <c r="R191" t="str">
        <f t="shared" si="33"/>
        <v/>
      </c>
      <c r="S191" t="str">
        <f t="shared" si="34"/>
        <v/>
      </c>
      <c r="T191" t="str">
        <f t="shared" si="35"/>
        <v/>
      </c>
      <c r="U191" t="str">
        <f>IF($S191="","",INDEX(CATEGORIAS!$A:$A,MATCH($S191,CATEGORIAS!$B:$B,0)))</f>
        <v/>
      </c>
      <c r="V191" t="str">
        <f>IF($T191="","",INDEX(SUBCATEGORIAS!$A:$A,MATCH($T191,SUBCATEGORIAS!$B:$B,0)))</f>
        <v/>
      </c>
      <c r="W191" t="str">
        <f t="shared" si="36"/>
        <v/>
      </c>
      <c r="X191" t="str">
        <f t="shared" si="41"/>
        <v/>
      </c>
      <c r="Z191">
        <v>189</v>
      </c>
      <c r="AA191" t="str">
        <f t="shared" si="44"/>
        <v/>
      </c>
      <c r="AB191" t="str">
        <f>IFERROR(IF(MATCH($AA183,$O:$O,0)&gt;0,CONCATENATE("disponible: ",INDEX($X:$X,MATCH($AA183,$O:$O,0)),","),0),"")</f>
        <v>disponible: 'si',</v>
      </c>
      <c r="AG191" t="str">
        <f>IF($D191="","",INDEX(CATEGORIAS!$A:$A,MATCH($D191,CATEGORIAS!$B:$B,0)))</f>
        <v/>
      </c>
      <c r="AH191" t="str">
        <f>IF($E191="","",INDEX(SUBCATEGORIAS!$A:$A,MATCH($E191,SUBCATEGORIAS!$B:$B,0)))</f>
        <v/>
      </c>
      <c r="AI191" t="str">
        <f t="shared" si="37"/>
        <v/>
      </c>
      <c r="AK191" s="2" t="str">
        <f t="shared" si="42"/>
        <v/>
      </c>
      <c r="AL191" t="str">
        <f t="shared" si="43"/>
        <v/>
      </c>
      <c r="AM191" t="str">
        <f t="shared" si="38"/>
        <v/>
      </c>
      <c r="AN191" t="str">
        <f t="shared" si="39"/>
        <v/>
      </c>
    </row>
    <row r="192" spans="1:40" x14ac:dyDescent="0.25">
      <c r="A192" t="str">
        <f>IF(C192="","",MAX($A$2:A191)+1)</f>
        <v/>
      </c>
      <c r="B192" s="3" t="str">
        <f>IF(C192="","",IF(COUNTIF($C$2:$C191,$C192)=0,MAX($B$2:$B191)+1,""))</f>
        <v/>
      </c>
      <c r="L192" s="3" t="str">
        <f t="shared" si="40"/>
        <v/>
      </c>
      <c r="M192" s="3" t="str">
        <f>IF(C192="","",IF(AND(C192&lt;&gt;"",D192&lt;&gt;"",E192&lt;&gt;"",I192&lt;&gt;"",L192&lt;&gt;"",J192&lt;&gt;"",IFERROR(MATCH(INDEX($B:$B,MATCH($C192,$C:$C,0)),IMAGENES!$B:$B,0),-1)&gt;0),"'si'","'no'"))</f>
        <v/>
      </c>
      <c r="O192" t="str">
        <f t="shared" si="30"/>
        <v/>
      </c>
      <c r="P192" t="str">
        <f t="shared" si="31"/>
        <v/>
      </c>
      <c r="Q192" t="str">
        <f t="shared" si="32"/>
        <v/>
      </c>
      <c r="R192" t="str">
        <f t="shared" si="33"/>
        <v/>
      </c>
      <c r="S192" t="str">
        <f t="shared" si="34"/>
        <v/>
      </c>
      <c r="T192" t="str">
        <f t="shared" si="35"/>
        <v/>
      </c>
      <c r="U192" t="str">
        <f>IF($S192="","",INDEX(CATEGORIAS!$A:$A,MATCH($S192,CATEGORIAS!$B:$B,0)))</f>
        <v/>
      </c>
      <c r="V192" t="str">
        <f>IF($T192="","",INDEX(SUBCATEGORIAS!$A:$A,MATCH($T192,SUBCATEGORIAS!$B:$B,0)))</f>
        <v/>
      </c>
      <c r="W192" t="str">
        <f t="shared" si="36"/>
        <v/>
      </c>
      <c r="X192" t="str">
        <f t="shared" si="41"/>
        <v/>
      </c>
      <c r="Z192">
        <v>190</v>
      </c>
      <c r="AA192" t="str">
        <f t="shared" si="44"/>
        <v/>
      </c>
      <c r="AB192" t="str">
        <f>IFERROR(IF(MATCH($AA183,$O:$O,0)&gt;0,"},",0),"")</f>
        <v>},</v>
      </c>
      <c r="AG192" t="str">
        <f>IF($D192="","",INDEX(CATEGORIAS!$A:$A,MATCH($D192,CATEGORIAS!$B:$B,0)))</f>
        <v/>
      </c>
      <c r="AH192" t="str">
        <f>IF($E192="","",INDEX(SUBCATEGORIAS!$A:$A,MATCH($E192,SUBCATEGORIAS!$B:$B,0)))</f>
        <v/>
      </c>
      <c r="AI192" t="str">
        <f t="shared" si="37"/>
        <v/>
      </c>
      <c r="AK192" s="2" t="str">
        <f t="shared" si="42"/>
        <v/>
      </c>
      <c r="AL192" t="str">
        <f t="shared" si="43"/>
        <v/>
      </c>
      <c r="AM192" t="str">
        <f t="shared" si="38"/>
        <v/>
      </c>
      <c r="AN192" t="str">
        <f t="shared" si="39"/>
        <v/>
      </c>
    </row>
    <row r="193" spans="1:40" x14ac:dyDescent="0.25">
      <c r="A193" t="str">
        <f>IF(C193="","",MAX($A$2:A192)+1)</f>
        <v/>
      </c>
      <c r="B193" s="3" t="str">
        <f>IF(C193="","",IF(COUNTIF($C$2:$C192,$C193)=0,MAX($B$2:$B192)+1,""))</f>
        <v/>
      </c>
      <c r="L193" s="3" t="str">
        <f t="shared" si="40"/>
        <v/>
      </c>
      <c r="M193" s="3" t="str">
        <f>IF(C193="","",IF(AND(C193&lt;&gt;"",D193&lt;&gt;"",E193&lt;&gt;"",I193&lt;&gt;"",L193&lt;&gt;"",J193&lt;&gt;"",IFERROR(MATCH(INDEX($B:$B,MATCH($C193,$C:$C,0)),IMAGENES!$B:$B,0),-1)&gt;0),"'si'","'no'"))</f>
        <v/>
      </c>
      <c r="O193" t="str">
        <f t="shared" si="30"/>
        <v/>
      </c>
      <c r="P193" t="str">
        <f t="shared" si="31"/>
        <v/>
      </c>
      <c r="Q193" t="str">
        <f t="shared" si="32"/>
        <v/>
      </c>
      <c r="R193" t="str">
        <f t="shared" si="33"/>
        <v/>
      </c>
      <c r="S193" t="str">
        <f t="shared" si="34"/>
        <v/>
      </c>
      <c r="T193" t="str">
        <f t="shared" si="35"/>
        <v/>
      </c>
      <c r="U193" t="str">
        <f>IF($S193="","",INDEX(CATEGORIAS!$A:$A,MATCH($S193,CATEGORIAS!$B:$B,0)))</f>
        <v/>
      </c>
      <c r="V193" t="str">
        <f>IF($T193="","",INDEX(SUBCATEGORIAS!$A:$A,MATCH($T193,SUBCATEGORIAS!$B:$B,0)))</f>
        <v/>
      </c>
      <c r="W193" t="str">
        <f t="shared" si="36"/>
        <v/>
      </c>
      <c r="X193" t="str">
        <f t="shared" si="41"/>
        <v/>
      </c>
      <c r="Z193">
        <v>191</v>
      </c>
      <c r="AA193">
        <f t="shared" si="44"/>
        <v>20</v>
      </c>
      <c r="AB193" t="str">
        <f>IFERROR(IF(MATCH($AA193,$O:$O,0)&gt;0,"{",0),"")</f>
        <v>{</v>
      </c>
      <c r="AG193" t="str">
        <f>IF($D193="","",INDEX(CATEGORIAS!$A:$A,MATCH($D193,CATEGORIAS!$B:$B,0)))</f>
        <v/>
      </c>
      <c r="AH193" t="str">
        <f>IF($E193="","",INDEX(SUBCATEGORIAS!$A:$A,MATCH($E193,SUBCATEGORIAS!$B:$B,0)))</f>
        <v/>
      </c>
      <c r="AI193" t="str">
        <f t="shared" si="37"/>
        <v/>
      </c>
      <c r="AK193" s="2" t="str">
        <f t="shared" si="42"/>
        <v/>
      </c>
      <c r="AL193" t="str">
        <f t="shared" si="43"/>
        <v/>
      </c>
      <c r="AM193" t="str">
        <f t="shared" si="38"/>
        <v/>
      </c>
      <c r="AN193" t="str">
        <f t="shared" si="39"/>
        <v/>
      </c>
    </row>
    <row r="194" spans="1:40" x14ac:dyDescent="0.25">
      <c r="A194" t="str">
        <f>IF(C194="","",MAX($A$2:A193)+1)</f>
        <v/>
      </c>
      <c r="B194" s="3" t="str">
        <f>IF(C194="","",IF(COUNTIF($C$2:$C193,$C194)=0,MAX($B$2:$B193)+1,""))</f>
        <v/>
      </c>
      <c r="L194" s="3" t="str">
        <f t="shared" si="40"/>
        <v/>
      </c>
      <c r="M194" s="3" t="str">
        <f>IF(C194="","",IF(AND(C194&lt;&gt;"",D194&lt;&gt;"",E194&lt;&gt;"",I194&lt;&gt;"",L194&lt;&gt;"",J194&lt;&gt;"",IFERROR(MATCH(INDEX($B:$B,MATCH($C194,$C:$C,0)),IMAGENES!$B:$B,0),-1)&gt;0),"'si'","'no'"))</f>
        <v/>
      </c>
      <c r="O194" t="str">
        <f t="shared" si="30"/>
        <v/>
      </c>
      <c r="P194" t="str">
        <f t="shared" si="31"/>
        <v/>
      </c>
      <c r="Q194" t="str">
        <f t="shared" si="32"/>
        <v/>
      </c>
      <c r="R194" t="str">
        <f t="shared" si="33"/>
        <v/>
      </c>
      <c r="S194" t="str">
        <f t="shared" si="34"/>
        <v/>
      </c>
      <c r="T194" t="str">
        <f t="shared" si="35"/>
        <v/>
      </c>
      <c r="U194" t="str">
        <f>IF($S194="","",INDEX(CATEGORIAS!$A:$A,MATCH($S194,CATEGORIAS!$B:$B,0)))</f>
        <v/>
      </c>
      <c r="V194" t="str">
        <f>IF($T194="","",INDEX(SUBCATEGORIAS!$A:$A,MATCH($T194,SUBCATEGORIAS!$B:$B,0)))</f>
        <v/>
      </c>
      <c r="W194" t="str">
        <f t="shared" si="36"/>
        <v/>
      </c>
      <c r="X194" t="str">
        <f t="shared" si="41"/>
        <v/>
      </c>
      <c r="Z194">
        <v>192</v>
      </c>
      <c r="AA194" t="str">
        <f t="shared" si="44"/>
        <v/>
      </c>
      <c r="AB194" t="str">
        <f>IFERROR(IF(MATCH($AA193,$O:$O,0)&gt;0,CONCATENATE("id_articulo: ",$AA193,","),0),"")</f>
        <v>id_articulo: 20,</v>
      </c>
      <c r="AG194" t="str">
        <f>IF($D194="","",INDEX(CATEGORIAS!$A:$A,MATCH($D194,CATEGORIAS!$B:$B,0)))</f>
        <v/>
      </c>
      <c r="AH194" t="str">
        <f>IF($E194="","",INDEX(SUBCATEGORIAS!$A:$A,MATCH($E194,SUBCATEGORIAS!$B:$B,0)))</f>
        <v/>
      </c>
      <c r="AI194" t="str">
        <f t="shared" si="37"/>
        <v/>
      </c>
      <c r="AK194" s="2" t="str">
        <f t="shared" si="42"/>
        <v/>
      </c>
      <c r="AL194" t="str">
        <f t="shared" si="43"/>
        <v/>
      </c>
      <c r="AM194" t="str">
        <f t="shared" si="38"/>
        <v/>
      </c>
      <c r="AN194" t="str">
        <f t="shared" si="39"/>
        <v/>
      </c>
    </row>
    <row r="195" spans="1:40" x14ac:dyDescent="0.25">
      <c r="A195" t="str">
        <f>IF(C195="","",MAX($A$2:A194)+1)</f>
        <v/>
      </c>
      <c r="B195" s="3" t="str">
        <f>IF(C195="","",IF(COUNTIF($C$2:$C194,$C195)=0,MAX($B$2:$B194)+1,""))</f>
        <v/>
      </c>
      <c r="L195" s="3" t="str">
        <f t="shared" si="40"/>
        <v/>
      </c>
      <c r="M195" s="3" t="str">
        <f>IF(C195="","",IF(AND(C195&lt;&gt;"",D195&lt;&gt;"",E195&lt;&gt;"",I195&lt;&gt;"",L195&lt;&gt;"",J195&lt;&gt;"",IFERROR(MATCH(INDEX($B:$B,MATCH($C195,$C:$C,0)),IMAGENES!$B:$B,0),-1)&gt;0),"'si'","'no'"))</f>
        <v/>
      </c>
      <c r="O195" t="str">
        <f t="shared" ref="O195:O258" si="45">IFERROR(INDEX($B:$B,MATCH($A195,$B:$B,0)),"")</f>
        <v/>
      </c>
      <c r="P195" t="str">
        <f t="shared" ref="P195:P258" si="46">IF($O195="","",INDEX($C:$C,MATCH($O195,$B:$B,0)))</f>
        <v/>
      </c>
      <c r="Q195" t="str">
        <f t="shared" ref="Q195:Q258" si="47">IF($O195="","",INDEX($J:$J,MATCH($O195,$B:$B,0)))</f>
        <v/>
      </c>
      <c r="R195" t="str">
        <f t="shared" ref="R195:R258" si="48">IF($O195="","",INDEX($K:$K,MATCH($O195,$B:$B,0)))</f>
        <v/>
      </c>
      <c r="S195" t="str">
        <f t="shared" ref="S195:S258" si="49">IF($O195="","",INDEX($D:$D,MATCH($O195,$B:$B,0)))</f>
        <v/>
      </c>
      <c r="T195" t="str">
        <f t="shared" ref="T195:T258" si="50">IF($O195="","",INDEX($E:$E,MATCH($O195,$B:$B,0)))</f>
        <v/>
      </c>
      <c r="U195" t="str">
        <f>IF($S195="","",INDEX(CATEGORIAS!$A:$A,MATCH($S195,CATEGORIAS!$B:$B,0)))</f>
        <v/>
      </c>
      <c r="V195" t="str">
        <f>IF($T195="","",INDEX(SUBCATEGORIAS!$A:$A,MATCH($T195,SUBCATEGORIAS!$B:$B,0)))</f>
        <v/>
      </c>
      <c r="W195" t="str">
        <f t="shared" ref="W195:W258" si="51">IF($O195="","",INDEX($I:$I,MATCH($O195,$B:$B,0)))</f>
        <v/>
      </c>
      <c r="X195" t="str">
        <f t="shared" si="41"/>
        <v/>
      </c>
      <c r="Z195">
        <v>193</v>
      </c>
      <c r="AA195" t="str">
        <f t="shared" si="44"/>
        <v/>
      </c>
      <c r="AB195" t="str">
        <f>IFERROR(IF(MATCH($AA193,$O:$O,0)&gt;0,CONCATENATE("nombre: '",INDEX($P:$P,MATCH($AA193,$O:$O,0)),"',"),0),"")</f>
        <v>nombre: 'Libro para Colorear - Transportation',</v>
      </c>
      <c r="AG195" t="str">
        <f>IF($D195="","",INDEX(CATEGORIAS!$A:$A,MATCH($D195,CATEGORIAS!$B:$B,0)))</f>
        <v/>
      </c>
      <c r="AH195" t="str">
        <f>IF($E195="","",INDEX(SUBCATEGORIAS!$A:$A,MATCH($E195,SUBCATEGORIAS!$B:$B,0)))</f>
        <v/>
      </c>
      <c r="AI195" t="str">
        <f t="shared" ref="AI195:AI258" si="52">IF(A195="","",A195)</f>
        <v/>
      </c>
      <c r="AK195" s="2" t="str">
        <f t="shared" si="42"/>
        <v/>
      </c>
      <c r="AL195" t="str">
        <f t="shared" si="43"/>
        <v/>
      </c>
      <c r="AM195" t="str">
        <f t="shared" ref="AM195:AM258" si="53">IF(A195="","",IF(A195/100&gt;0,IF(A195/10&gt;0,CONCATENATE("00",A195),CONCATENATE("0",A195)),A195))</f>
        <v/>
      </c>
      <c r="AN195" t="str">
        <f t="shared" ref="AN195:AN258" si="54">IF(A195="","",CONCATENATE("{ id_sku: '",CONCATENATE(AK195,AL195,AM195),"', id_articulo: '",INDEX($B:$B,MATCH($C195,$C:$C,0)),"', variacion: '",L195,"' },"))</f>
        <v/>
      </c>
    </row>
    <row r="196" spans="1:40" x14ac:dyDescent="0.25">
      <c r="A196" t="str">
        <f>IF(C196="","",MAX($A$2:A195)+1)</f>
        <v/>
      </c>
      <c r="B196" s="3" t="str">
        <f>IF(C196="","",IF(COUNTIF($C$2:$C195,$C196)=0,MAX($B$2:$B195)+1,""))</f>
        <v/>
      </c>
      <c r="L196" s="3" t="str">
        <f t="shared" ref="L196:L259" si="55">_xlfn.TEXTJOIN(" - ",TRUE,F196:H196)</f>
        <v/>
      </c>
      <c r="M196" s="3" t="str">
        <f>IF(C196="","",IF(AND(C196&lt;&gt;"",D196&lt;&gt;"",E196&lt;&gt;"",I196&lt;&gt;"",L196&lt;&gt;"",J196&lt;&gt;"",IFERROR(MATCH(INDEX($B:$B,MATCH($C196,$C:$C,0)),IMAGENES!$B:$B,0),-1)&gt;0),"'si'","'no'"))</f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 t="str">
        <f t="shared" si="48"/>
        <v/>
      </c>
      <c r="S196" t="str">
        <f t="shared" si="49"/>
        <v/>
      </c>
      <c r="T196" t="str">
        <f t="shared" si="50"/>
        <v/>
      </c>
      <c r="U196" t="str">
        <f>IF($S196="","",INDEX(CATEGORIAS!$A:$A,MATCH($S196,CATEGORIAS!$B:$B,0)))</f>
        <v/>
      </c>
      <c r="V196" t="str">
        <f>IF($T196="","",INDEX(SUBCATEGORIAS!$A:$A,MATCH($T196,SUBCATEGORIAS!$B:$B,0)))</f>
        <v/>
      </c>
      <c r="W196" t="str">
        <f t="shared" si="51"/>
        <v/>
      </c>
      <c r="X196" t="str">
        <f t="shared" ref="X196:X259" si="56">IF($O196="","",INDEX($M:$M,MATCH($O196,$B:$B,0)))</f>
        <v/>
      </c>
      <c r="Z196">
        <v>194</v>
      </c>
      <c r="AA196" t="str">
        <f t="shared" si="44"/>
        <v/>
      </c>
      <c r="AB196" t="str">
        <f>IFERROR(IF(MATCH($AA193,$O:$O,0)&gt;0,CONCATENATE("descripcion: '",INDEX($Q:$Q,MATCH($AA193,$O:$O,0)),"',"),0),"")</f>
        <v>descripcion: 'Libros para pintar Temático',</v>
      </c>
      <c r="AG196" t="str">
        <f>IF($D196="","",INDEX(CATEGORIAS!$A:$A,MATCH($D196,CATEGORIAS!$B:$B,0)))</f>
        <v/>
      </c>
      <c r="AH196" t="str">
        <f>IF($E196="","",INDEX(SUBCATEGORIAS!$A:$A,MATCH($E196,SUBCATEGORIAS!$B:$B,0)))</f>
        <v/>
      </c>
      <c r="AI196" t="str">
        <f t="shared" si="52"/>
        <v/>
      </c>
      <c r="AK196" s="2" t="str">
        <f t="shared" ref="AK196:AK259" si="57">IF(AG196="","",IF(AG196/100&gt;0,IF(AG196/10&gt;0,CONCATENATE("00",AG196),CONCATENATE("0",AG196)),AG196))</f>
        <v/>
      </c>
      <c r="AL196" t="str">
        <f t="shared" ref="AL196:AL259" si="58">IF(AH196="","",IF(AH196/100&gt;0,IF(AH196/10&gt;0,CONCATENATE("00",AH196),CONCATENATE("0",AH196)),AH196))</f>
        <v/>
      </c>
      <c r="AM196" t="str">
        <f t="shared" si="53"/>
        <v/>
      </c>
      <c r="AN196" t="str">
        <f t="shared" si="54"/>
        <v/>
      </c>
    </row>
    <row r="197" spans="1:40" x14ac:dyDescent="0.25">
      <c r="A197" t="str">
        <f>IF(C197="","",MAX($A$2:A196)+1)</f>
        <v/>
      </c>
      <c r="B197" s="3" t="str">
        <f>IF(C197="","",IF(COUNTIF($C$2:$C196,$C197)=0,MAX($B$2:$B196)+1,""))</f>
        <v/>
      </c>
      <c r="L197" s="3" t="str">
        <f t="shared" si="55"/>
        <v/>
      </c>
      <c r="M197" s="3" t="str">
        <f>IF(C197="","",IF(AND(C197&lt;&gt;"",D197&lt;&gt;"",E197&lt;&gt;"",I197&lt;&gt;"",L197&lt;&gt;"",J197&lt;&gt;"",IFERROR(MATCH(INDEX($B:$B,MATCH($C197,$C:$C,0)),IMAGENES!$B:$B,0),-1)&gt;0),"'si'","'no'"))</f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 t="str">
        <f t="shared" si="48"/>
        <v/>
      </c>
      <c r="S197" t="str">
        <f t="shared" si="49"/>
        <v/>
      </c>
      <c r="T197" t="str">
        <f t="shared" si="50"/>
        <v/>
      </c>
      <c r="U197" t="str">
        <f>IF($S197="","",INDEX(CATEGORIAS!$A:$A,MATCH($S197,CATEGORIAS!$B:$B,0)))</f>
        <v/>
      </c>
      <c r="V197" t="str">
        <f>IF($T197="","",INDEX(SUBCATEGORIAS!$A:$A,MATCH($T197,SUBCATEGORIAS!$B:$B,0)))</f>
        <v/>
      </c>
      <c r="W197" t="str">
        <f t="shared" si="51"/>
        <v/>
      </c>
      <c r="X197" t="str">
        <f t="shared" si="56"/>
        <v/>
      </c>
      <c r="Z197">
        <v>195</v>
      </c>
      <c r="AA197" t="str">
        <f t="shared" ref="AA197:AA260" si="59">IF(Z196/10=INT(Z196/10),Z196/10+1,"")</f>
        <v/>
      </c>
      <c r="AB197" t="str">
        <f>IFERROR(IF(MATCH($AA193,$O:$O,0)&gt;0,CONCATENATE("descripcion_larga: '",INDEX($R:$R,MATCH($AA193,$O:$O,0)),"',"),0),"")</f>
        <v>descripcion_larga: '0',</v>
      </c>
      <c r="AG197" t="str">
        <f>IF($D197="","",INDEX(CATEGORIAS!$A:$A,MATCH($D197,CATEGORIAS!$B:$B,0)))</f>
        <v/>
      </c>
      <c r="AH197" t="str">
        <f>IF($E197="","",INDEX(SUBCATEGORIAS!$A:$A,MATCH($E197,SUBCATEGORIAS!$B:$B,0)))</f>
        <v/>
      </c>
      <c r="AI197" t="str">
        <f t="shared" si="52"/>
        <v/>
      </c>
      <c r="AK197" s="2" t="str">
        <f t="shared" si="57"/>
        <v/>
      </c>
      <c r="AL197" t="str">
        <f t="shared" si="58"/>
        <v/>
      </c>
      <c r="AM197" t="str">
        <f t="shared" si="53"/>
        <v/>
      </c>
      <c r="AN197" t="str">
        <f t="shared" si="54"/>
        <v/>
      </c>
    </row>
    <row r="198" spans="1:40" x14ac:dyDescent="0.25">
      <c r="A198" t="str">
        <f>IF(C198="","",MAX($A$2:A197)+1)</f>
        <v/>
      </c>
      <c r="B198" s="3" t="str">
        <f>IF(C198="","",IF(COUNTIF($C$2:$C197,$C198)=0,MAX($B$2:$B197)+1,""))</f>
        <v/>
      </c>
      <c r="L198" s="3" t="str">
        <f t="shared" si="55"/>
        <v/>
      </c>
      <c r="M198" s="3" t="str">
        <f>IF(C198="","",IF(AND(C198&lt;&gt;"",D198&lt;&gt;"",E198&lt;&gt;"",I198&lt;&gt;"",L198&lt;&gt;"",J198&lt;&gt;"",IFERROR(MATCH(INDEX($B:$B,MATCH($C198,$C:$C,0)),IMAGENES!$B:$B,0),-1)&gt;0),"'si'","'no'"))</f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 t="str">
        <f t="shared" si="48"/>
        <v/>
      </c>
      <c r="S198" t="str">
        <f t="shared" si="49"/>
        <v/>
      </c>
      <c r="T198" t="str">
        <f t="shared" si="50"/>
        <v/>
      </c>
      <c r="U198" t="str">
        <f>IF($S198="","",INDEX(CATEGORIAS!$A:$A,MATCH($S198,CATEGORIAS!$B:$B,0)))</f>
        <v/>
      </c>
      <c r="V198" t="str">
        <f>IF($T198="","",INDEX(SUBCATEGORIAS!$A:$A,MATCH($T198,SUBCATEGORIAS!$B:$B,0)))</f>
        <v/>
      </c>
      <c r="W198" t="str">
        <f t="shared" si="51"/>
        <v/>
      </c>
      <c r="X198" t="str">
        <f t="shared" si="56"/>
        <v/>
      </c>
      <c r="Z198">
        <v>196</v>
      </c>
      <c r="AA198" t="str">
        <f t="shared" si="59"/>
        <v/>
      </c>
      <c r="AB198" t="str">
        <f>IFERROR(IF(MATCH($AA193,$O:$O,0)&gt;0,CONCATENATE("id_categoria: '",INDEX($U:$U,MATCH($AA193,$O:$O,0)),"',"),0),"")</f>
        <v>id_categoria: '4',</v>
      </c>
      <c r="AG198" t="str">
        <f>IF($D198="","",INDEX(CATEGORIAS!$A:$A,MATCH($D198,CATEGORIAS!$B:$B,0)))</f>
        <v/>
      </c>
      <c r="AH198" t="str">
        <f>IF($E198="","",INDEX(SUBCATEGORIAS!$A:$A,MATCH($E198,SUBCATEGORIAS!$B:$B,0)))</f>
        <v/>
      </c>
      <c r="AI198" t="str">
        <f t="shared" si="52"/>
        <v/>
      </c>
      <c r="AK198" s="2" t="str">
        <f t="shared" si="57"/>
        <v/>
      </c>
      <c r="AL198" t="str">
        <f t="shared" si="58"/>
        <v/>
      </c>
      <c r="AM198" t="str">
        <f t="shared" si="53"/>
        <v/>
      </c>
      <c r="AN198" t="str">
        <f t="shared" si="54"/>
        <v/>
      </c>
    </row>
    <row r="199" spans="1:40" x14ac:dyDescent="0.25">
      <c r="A199" t="str">
        <f>IF(C199="","",MAX($A$2:A198)+1)</f>
        <v/>
      </c>
      <c r="B199" s="3" t="str">
        <f>IF(C199="","",IF(COUNTIF($C$2:$C198,$C199)=0,MAX($B$2:$B198)+1,""))</f>
        <v/>
      </c>
      <c r="L199" s="3" t="str">
        <f t="shared" si="55"/>
        <v/>
      </c>
      <c r="M199" s="3" t="str">
        <f>IF(C199="","",IF(AND(C199&lt;&gt;"",D199&lt;&gt;"",E199&lt;&gt;"",I199&lt;&gt;"",L199&lt;&gt;"",J199&lt;&gt;"",IFERROR(MATCH(INDEX($B:$B,MATCH($C199,$C:$C,0)),IMAGENES!$B:$B,0),-1)&gt;0),"'si'","'no'"))</f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 t="str">
        <f t="shared" si="48"/>
        <v/>
      </c>
      <c r="S199" t="str">
        <f t="shared" si="49"/>
        <v/>
      </c>
      <c r="T199" t="str">
        <f t="shared" si="50"/>
        <v/>
      </c>
      <c r="U199" t="str">
        <f>IF($S199="","",INDEX(CATEGORIAS!$A:$A,MATCH($S199,CATEGORIAS!$B:$B,0)))</f>
        <v/>
      </c>
      <c r="V199" t="str">
        <f>IF($T199="","",INDEX(SUBCATEGORIAS!$A:$A,MATCH($T199,SUBCATEGORIAS!$B:$B,0)))</f>
        <v/>
      </c>
      <c r="W199" t="str">
        <f t="shared" si="51"/>
        <v/>
      </c>
      <c r="X199" t="str">
        <f t="shared" si="56"/>
        <v/>
      </c>
      <c r="Z199">
        <v>197</v>
      </c>
      <c r="AA199" t="str">
        <f t="shared" si="59"/>
        <v/>
      </c>
      <c r="AB199" t="str">
        <f>IFERROR(IF(MATCH($AA193,$O:$O,0)&gt;0,CONCATENATE("id_subcategoria: '",INDEX($V:$V,MATCH($AA193,$O:$O,0)),"',"),0),"")</f>
        <v>id_subcategoria: '6',</v>
      </c>
      <c r="AG199" t="str">
        <f>IF($D199="","",INDEX(CATEGORIAS!$A:$A,MATCH($D199,CATEGORIAS!$B:$B,0)))</f>
        <v/>
      </c>
      <c r="AH199" t="str">
        <f>IF($E199="","",INDEX(SUBCATEGORIAS!$A:$A,MATCH($E199,SUBCATEGORIAS!$B:$B,0)))</f>
        <v/>
      </c>
      <c r="AI199" t="str">
        <f t="shared" si="52"/>
        <v/>
      </c>
      <c r="AK199" s="2" t="str">
        <f t="shared" si="57"/>
        <v/>
      </c>
      <c r="AL199" t="str">
        <f t="shared" si="58"/>
        <v/>
      </c>
      <c r="AM199" t="str">
        <f t="shared" si="53"/>
        <v/>
      </c>
      <c r="AN199" t="str">
        <f t="shared" si="54"/>
        <v/>
      </c>
    </row>
    <row r="200" spans="1:40" x14ac:dyDescent="0.25">
      <c r="A200" t="str">
        <f>IF(C200="","",MAX($A$2:A199)+1)</f>
        <v/>
      </c>
      <c r="B200" s="3" t="str">
        <f>IF(C200="","",IF(COUNTIF($C$2:$C199,$C200)=0,MAX($B$2:$B199)+1,""))</f>
        <v/>
      </c>
      <c r="L200" s="3" t="str">
        <f t="shared" si="55"/>
        <v/>
      </c>
      <c r="M200" s="3" t="str">
        <f>IF(C200="","",IF(AND(C200&lt;&gt;"",D200&lt;&gt;"",E200&lt;&gt;"",I200&lt;&gt;"",L200&lt;&gt;"",J200&lt;&gt;"",IFERROR(MATCH(INDEX($B:$B,MATCH($C200,$C:$C,0)),IMAGENES!$B:$B,0),-1)&gt;0),"'si'","'no'"))</f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 t="str">
        <f t="shared" si="48"/>
        <v/>
      </c>
      <c r="S200" t="str">
        <f t="shared" si="49"/>
        <v/>
      </c>
      <c r="T200" t="str">
        <f t="shared" si="50"/>
        <v/>
      </c>
      <c r="U200" t="str">
        <f>IF($S200="","",INDEX(CATEGORIAS!$A:$A,MATCH($S200,CATEGORIAS!$B:$B,0)))</f>
        <v/>
      </c>
      <c r="V200" t="str">
        <f>IF($T200="","",INDEX(SUBCATEGORIAS!$A:$A,MATCH($T200,SUBCATEGORIAS!$B:$B,0)))</f>
        <v/>
      </c>
      <c r="W200" t="str">
        <f t="shared" si="51"/>
        <v/>
      </c>
      <c r="X200" t="str">
        <f t="shared" si="56"/>
        <v/>
      </c>
      <c r="Z200">
        <v>198</v>
      </c>
      <c r="AA200" t="str">
        <f t="shared" si="59"/>
        <v/>
      </c>
      <c r="AB200" t="str">
        <f>IFERROR(IF(MATCH($AA193,$O:$O,0)&gt;0,CONCATENATE("precio: ",INDEX($W:$W,MATCH($AA193,$O:$O,0)),","),0),"")</f>
        <v>precio: 1500,</v>
      </c>
      <c r="AG200" t="str">
        <f>IF($D200="","",INDEX(CATEGORIAS!$A:$A,MATCH($D200,CATEGORIAS!$B:$B,0)))</f>
        <v/>
      </c>
      <c r="AH200" t="str">
        <f>IF($E200="","",INDEX(SUBCATEGORIAS!$A:$A,MATCH($E200,SUBCATEGORIAS!$B:$B,0)))</f>
        <v/>
      </c>
      <c r="AI200" t="str">
        <f t="shared" si="52"/>
        <v/>
      </c>
      <c r="AK200" s="2" t="str">
        <f t="shared" si="57"/>
        <v/>
      </c>
      <c r="AL200" t="str">
        <f t="shared" si="58"/>
        <v/>
      </c>
      <c r="AM200" t="str">
        <f t="shared" si="53"/>
        <v/>
      </c>
      <c r="AN200" t="str">
        <f t="shared" si="54"/>
        <v/>
      </c>
    </row>
    <row r="201" spans="1:40" x14ac:dyDescent="0.25">
      <c r="A201" t="str">
        <f>IF(C201="","",MAX($A$2:A200)+1)</f>
        <v/>
      </c>
      <c r="B201" s="3" t="str">
        <f>IF(C201="","",IF(COUNTIF($C$2:$C200,$C201)=0,MAX($B$2:$B200)+1,""))</f>
        <v/>
      </c>
      <c r="L201" s="3" t="str">
        <f t="shared" si="55"/>
        <v/>
      </c>
      <c r="M201" s="3" t="str">
        <f>IF(C201="","",IF(AND(C201&lt;&gt;"",D201&lt;&gt;"",E201&lt;&gt;"",I201&lt;&gt;"",L201&lt;&gt;"",J201&lt;&gt;"",IFERROR(MATCH(INDEX($B:$B,MATCH($C201,$C:$C,0)),IMAGENES!$B:$B,0),-1)&gt;0),"'si'","'no'"))</f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 t="str">
        <f t="shared" si="48"/>
        <v/>
      </c>
      <c r="S201" t="str">
        <f t="shared" si="49"/>
        <v/>
      </c>
      <c r="T201" t="str">
        <f t="shared" si="50"/>
        <v/>
      </c>
      <c r="U201" t="str">
        <f>IF($S201="","",INDEX(CATEGORIAS!$A:$A,MATCH($S201,CATEGORIAS!$B:$B,0)))</f>
        <v/>
      </c>
      <c r="V201" t="str">
        <f>IF($T201="","",INDEX(SUBCATEGORIAS!$A:$A,MATCH($T201,SUBCATEGORIAS!$B:$B,0)))</f>
        <v/>
      </c>
      <c r="W201" t="str">
        <f t="shared" si="51"/>
        <v/>
      </c>
      <c r="X201" t="str">
        <f t="shared" si="56"/>
        <v/>
      </c>
      <c r="Z201">
        <v>199</v>
      </c>
      <c r="AA201" t="str">
        <f t="shared" si="59"/>
        <v/>
      </c>
      <c r="AB201" t="str">
        <f>IFERROR(IF(MATCH($AA193,$O:$O,0)&gt;0,CONCATENATE("disponible: ",INDEX($X:$X,MATCH($AA193,$O:$O,0)),","),0),"")</f>
        <v>disponible: 'si',</v>
      </c>
      <c r="AG201" t="str">
        <f>IF($D201="","",INDEX(CATEGORIAS!$A:$A,MATCH($D201,CATEGORIAS!$B:$B,0)))</f>
        <v/>
      </c>
      <c r="AH201" t="str">
        <f>IF($E201="","",INDEX(SUBCATEGORIAS!$A:$A,MATCH($E201,SUBCATEGORIAS!$B:$B,0)))</f>
        <v/>
      </c>
      <c r="AI201" t="str">
        <f t="shared" si="52"/>
        <v/>
      </c>
      <c r="AK201" s="2" t="str">
        <f t="shared" si="57"/>
        <v/>
      </c>
      <c r="AL201" t="str">
        <f t="shared" si="58"/>
        <v/>
      </c>
      <c r="AM201" t="str">
        <f t="shared" si="53"/>
        <v/>
      </c>
      <c r="AN201" t="str">
        <f t="shared" si="54"/>
        <v/>
      </c>
    </row>
    <row r="202" spans="1:40" x14ac:dyDescent="0.25">
      <c r="A202" t="str">
        <f>IF(C202="","",MAX($A$2:A201)+1)</f>
        <v/>
      </c>
      <c r="B202" s="3" t="str">
        <f>IF(C202="","",IF(COUNTIF($C$2:$C201,$C202)=0,MAX($B$2:$B201)+1,""))</f>
        <v/>
      </c>
      <c r="L202" s="3" t="str">
        <f t="shared" si="55"/>
        <v/>
      </c>
      <c r="M202" s="3" t="str">
        <f>IF(C202="","",IF(AND(C202&lt;&gt;"",D202&lt;&gt;"",E202&lt;&gt;"",I202&lt;&gt;"",L202&lt;&gt;"",J202&lt;&gt;"",IFERROR(MATCH(INDEX($B:$B,MATCH($C202,$C:$C,0)),IMAGENES!$B:$B,0),-1)&gt;0),"'si'","'no'"))</f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 t="str">
        <f t="shared" si="48"/>
        <v/>
      </c>
      <c r="S202" t="str">
        <f t="shared" si="49"/>
        <v/>
      </c>
      <c r="T202" t="str">
        <f t="shared" si="50"/>
        <v/>
      </c>
      <c r="U202" t="str">
        <f>IF($S202="","",INDEX(CATEGORIAS!$A:$A,MATCH($S202,CATEGORIAS!$B:$B,0)))</f>
        <v/>
      </c>
      <c r="V202" t="str">
        <f>IF($T202="","",INDEX(SUBCATEGORIAS!$A:$A,MATCH($T202,SUBCATEGORIAS!$B:$B,0)))</f>
        <v/>
      </c>
      <c r="W202" t="str">
        <f t="shared" si="51"/>
        <v/>
      </c>
      <c r="X202" t="str">
        <f t="shared" si="56"/>
        <v/>
      </c>
      <c r="Z202">
        <v>200</v>
      </c>
      <c r="AA202" t="str">
        <f t="shared" si="59"/>
        <v/>
      </c>
      <c r="AB202" t="str">
        <f>IFERROR(IF(MATCH($AA193,$O:$O,0)&gt;0,"},",0),"")</f>
        <v>},</v>
      </c>
      <c r="AG202" t="str">
        <f>IF($D202="","",INDEX(CATEGORIAS!$A:$A,MATCH($D202,CATEGORIAS!$B:$B,0)))</f>
        <v/>
      </c>
      <c r="AH202" t="str">
        <f>IF($E202="","",INDEX(SUBCATEGORIAS!$A:$A,MATCH($E202,SUBCATEGORIAS!$B:$B,0)))</f>
        <v/>
      </c>
      <c r="AI202" t="str">
        <f t="shared" si="52"/>
        <v/>
      </c>
      <c r="AK202" s="2" t="str">
        <f t="shared" si="57"/>
        <v/>
      </c>
      <c r="AL202" t="str">
        <f t="shared" si="58"/>
        <v/>
      </c>
      <c r="AM202" t="str">
        <f t="shared" si="53"/>
        <v/>
      </c>
      <c r="AN202" t="str">
        <f t="shared" si="54"/>
        <v/>
      </c>
    </row>
    <row r="203" spans="1:40" x14ac:dyDescent="0.25">
      <c r="A203" t="str">
        <f>IF(C203="","",MAX($A$2:A202)+1)</f>
        <v/>
      </c>
      <c r="B203" s="3" t="str">
        <f>IF(C203="","",IF(COUNTIF($C$2:$C202,$C203)=0,MAX($B$2:$B202)+1,""))</f>
        <v/>
      </c>
      <c r="L203" s="3" t="str">
        <f t="shared" si="55"/>
        <v/>
      </c>
      <c r="M203" s="3" t="str">
        <f>IF(C203="","",IF(AND(C203&lt;&gt;"",D203&lt;&gt;"",E203&lt;&gt;"",I203&lt;&gt;"",L203&lt;&gt;"",J203&lt;&gt;"",IFERROR(MATCH(INDEX($B:$B,MATCH($C203,$C:$C,0)),IMAGENES!$B:$B,0),-1)&gt;0),"'si'","'no'"))</f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 t="str">
        <f t="shared" si="48"/>
        <v/>
      </c>
      <c r="S203" t="str">
        <f t="shared" si="49"/>
        <v/>
      </c>
      <c r="T203" t="str">
        <f t="shared" si="50"/>
        <v/>
      </c>
      <c r="U203" t="str">
        <f>IF($S203="","",INDEX(CATEGORIAS!$A:$A,MATCH($S203,CATEGORIAS!$B:$B,0)))</f>
        <v/>
      </c>
      <c r="V203" t="str">
        <f>IF($T203="","",INDEX(SUBCATEGORIAS!$A:$A,MATCH($T203,SUBCATEGORIAS!$B:$B,0)))</f>
        <v/>
      </c>
      <c r="W203" t="str">
        <f t="shared" si="51"/>
        <v/>
      </c>
      <c r="X203" t="str">
        <f t="shared" si="56"/>
        <v/>
      </c>
      <c r="Z203">
        <v>201</v>
      </c>
      <c r="AA203">
        <f t="shared" si="59"/>
        <v>21</v>
      </c>
      <c r="AB203" t="str">
        <f>IFERROR(IF(MATCH($AA203,$O:$O,0)&gt;0,"{",0),"")</f>
        <v>{</v>
      </c>
      <c r="AG203" t="str">
        <f>IF($D203="","",INDEX(CATEGORIAS!$A:$A,MATCH($D203,CATEGORIAS!$B:$B,0)))</f>
        <v/>
      </c>
      <c r="AH203" t="str">
        <f>IF($E203="","",INDEX(SUBCATEGORIAS!$A:$A,MATCH($E203,SUBCATEGORIAS!$B:$B,0)))</f>
        <v/>
      </c>
      <c r="AI203" t="str">
        <f t="shared" si="52"/>
        <v/>
      </c>
      <c r="AK203" s="2" t="str">
        <f t="shared" si="57"/>
        <v/>
      </c>
      <c r="AL203" t="str">
        <f t="shared" si="58"/>
        <v/>
      </c>
      <c r="AM203" t="str">
        <f t="shared" si="53"/>
        <v/>
      </c>
      <c r="AN203" t="str">
        <f t="shared" si="54"/>
        <v/>
      </c>
    </row>
    <row r="204" spans="1:40" x14ac:dyDescent="0.25">
      <c r="A204" t="str">
        <f>IF(C204="","",MAX($A$2:A203)+1)</f>
        <v/>
      </c>
      <c r="B204" s="3" t="str">
        <f>IF(C204="","",IF(COUNTIF($C$2:$C203,$C204)=0,MAX($B$2:$B203)+1,""))</f>
        <v/>
      </c>
      <c r="L204" s="3" t="str">
        <f t="shared" si="55"/>
        <v/>
      </c>
      <c r="M204" s="3" t="str">
        <f>IF(C204="","",IF(AND(C204&lt;&gt;"",D204&lt;&gt;"",E204&lt;&gt;"",I204&lt;&gt;"",L204&lt;&gt;"",J204&lt;&gt;"",IFERROR(MATCH(INDEX($B:$B,MATCH($C204,$C:$C,0)),IMAGENES!$B:$B,0),-1)&gt;0),"'si'","'no'"))</f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 t="str">
        <f t="shared" si="48"/>
        <v/>
      </c>
      <c r="S204" t="str">
        <f t="shared" si="49"/>
        <v/>
      </c>
      <c r="T204" t="str">
        <f t="shared" si="50"/>
        <v/>
      </c>
      <c r="U204" t="str">
        <f>IF($S204="","",INDEX(CATEGORIAS!$A:$A,MATCH($S204,CATEGORIAS!$B:$B,0)))</f>
        <v/>
      </c>
      <c r="V204" t="str">
        <f>IF($T204="","",INDEX(SUBCATEGORIAS!$A:$A,MATCH($T204,SUBCATEGORIAS!$B:$B,0)))</f>
        <v/>
      </c>
      <c r="W204" t="str">
        <f t="shared" si="51"/>
        <v/>
      </c>
      <c r="X204" t="str">
        <f t="shared" si="56"/>
        <v/>
      </c>
      <c r="Z204">
        <v>202</v>
      </c>
      <c r="AA204" t="str">
        <f t="shared" si="59"/>
        <v/>
      </c>
      <c r="AB204" t="str">
        <f>IFERROR(IF(MATCH($AA203,$O:$O,0)&gt;0,CONCATENATE("id_articulo: ",$AA203,","),0),"")</f>
        <v>id_articulo: 21,</v>
      </c>
      <c r="AG204" t="str">
        <f>IF($D204="","",INDEX(CATEGORIAS!$A:$A,MATCH($D204,CATEGORIAS!$B:$B,0)))</f>
        <v/>
      </c>
      <c r="AH204" t="str">
        <f>IF($E204="","",INDEX(SUBCATEGORIAS!$A:$A,MATCH($E204,SUBCATEGORIAS!$B:$B,0)))</f>
        <v/>
      </c>
      <c r="AI204" t="str">
        <f t="shared" si="52"/>
        <v/>
      </c>
      <c r="AK204" s="2" t="str">
        <f t="shared" si="57"/>
        <v/>
      </c>
      <c r="AL204" t="str">
        <f t="shared" si="58"/>
        <v/>
      </c>
      <c r="AM204" t="str">
        <f t="shared" si="53"/>
        <v/>
      </c>
      <c r="AN204" t="str">
        <f t="shared" si="54"/>
        <v/>
      </c>
    </row>
    <row r="205" spans="1:40" x14ac:dyDescent="0.25">
      <c r="A205" t="str">
        <f>IF(C205="","",MAX($A$2:A204)+1)</f>
        <v/>
      </c>
      <c r="B205" s="3" t="str">
        <f>IF(C205="","",IF(COUNTIF($C$2:$C204,$C205)=0,MAX($B$2:$B204)+1,""))</f>
        <v/>
      </c>
      <c r="L205" s="3" t="str">
        <f t="shared" si="55"/>
        <v/>
      </c>
      <c r="M205" s="3" t="str">
        <f>IF(C205="","",IF(AND(C205&lt;&gt;"",D205&lt;&gt;"",E205&lt;&gt;"",I205&lt;&gt;"",L205&lt;&gt;"",J205&lt;&gt;"",IFERROR(MATCH(INDEX($B:$B,MATCH($C205,$C:$C,0)),IMAGENES!$B:$B,0),-1)&gt;0),"'si'","'no'"))</f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 t="str">
        <f t="shared" si="48"/>
        <v/>
      </c>
      <c r="S205" t="str">
        <f t="shared" si="49"/>
        <v/>
      </c>
      <c r="T205" t="str">
        <f t="shared" si="50"/>
        <v/>
      </c>
      <c r="U205" t="str">
        <f>IF($S205="","",INDEX(CATEGORIAS!$A:$A,MATCH($S205,CATEGORIAS!$B:$B,0)))</f>
        <v/>
      </c>
      <c r="V205" t="str">
        <f>IF($T205="","",INDEX(SUBCATEGORIAS!$A:$A,MATCH($T205,SUBCATEGORIAS!$B:$B,0)))</f>
        <v/>
      </c>
      <c r="W205" t="str">
        <f t="shared" si="51"/>
        <v/>
      </c>
      <c r="X205" t="str">
        <f t="shared" si="56"/>
        <v/>
      </c>
      <c r="Z205">
        <v>203</v>
      </c>
      <c r="AA205" t="str">
        <f t="shared" si="59"/>
        <v/>
      </c>
      <c r="AB205" t="str">
        <f>IFERROR(IF(MATCH($AA203,$O:$O,0)&gt;0,CONCATENATE("nombre: '",INDEX($P:$P,MATCH($AA203,$O:$O,0)),"',"),0),"")</f>
        <v>nombre: 'Not Milk Original - Leche vegetal',</v>
      </c>
      <c r="AG205" t="str">
        <f>IF($D205="","",INDEX(CATEGORIAS!$A:$A,MATCH($D205,CATEGORIAS!$B:$B,0)))</f>
        <v/>
      </c>
      <c r="AH205" t="str">
        <f>IF($E205="","",INDEX(SUBCATEGORIAS!$A:$A,MATCH($E205,SUBCATEGORIAS!$B:$B,0)))</f>
        <v/>
      </c>
      <c r="AI205" t="str">
        <f t="shared" si="52"/>
        <v/>
      </c>
      <c r="AK205" s="2" t="str">
        <f t="shared" si="57"/>
        <v/>
      </c>
      <c r="AL205" t="str">
        <f t="shared" si="58"/>
        <v/>
      </c>
      <c r="AM205" t="str">
        <f t="shared" si="53"/>
        <v/>
      </c>
      <c r="AN205" t="str">
        <f t="shared" si="54"/>
        <v/>
      </c>
    </row>
    <row r="206" spans="1:40" x14ac:dyDescent="0.25">
      <c r="A206" t="str">
        <f>IF(C206="","",MAX($A$2:A205)+1)</f>
        <v/>
      </c>
      <c r="B206" s="3" t="str">
        <f>IF(C206="","",IF(COUNTIF($C$2:$C205,$C206)=0,MAX($B$2:$B205)+1,""))</f>
        <v/>
      </c>
      <c r="L206" s="3" t="str">
        <f t="shared" si="55"/>
        <v/>
      </c>
      <c r="M206" s="3" t="str">
        <f>IF(C206="","",IF(AND(C206&lt;&gt;"",D206&lt;&gt;"",E206&lt;&gt;"",I206&lt;&gt;"",L206&lt;&gt;"",J206&lt;&gt;"",IFERROR(MATCH(INDEX($B:$B,MATCH($C206,$C:$C,0)),IMAGENES!$B:$B,0),-1)&gt;0),"'si'","'no'"))</f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 t="str">
        <f t="shared" si="48"/>
        <v/>
      </c>
      <c r="S206" t="str">
        <f t="shared" si="49"/>
        <v/>
      </c>
      <c r="T206" t="str">
        <f t="shared" si="50"/>
        <v/>
      </c>
      <c r="U206" t="str">
        <f>IF($S206="","",INDEX(CATEGORIAS!$A:$A,MATCH($S206,CATEGORIAS!$B:$B,0)))</f>
        <v/>
      </c>
      <c r="V206" t="str">
        <f>IF($T206="","",INDEX(SUBCATEGORIAS!$A:$A,MATCH($T206,SUBCATEGORIAS!$B:$B,0)))</f>
        <v/>
      </c>
      <c r="W206" t="str">
        <f t="shared" si="51"/>
        <v/>
      </c>
      <c r="X206" t="str">
        <f t="shared" si="56"/>
        <v/>
      </c>
      <c r="Z206">
        <v>204</v>
      </c>
      <c r="AA206" t="str">
        <f t="shared" si="59"/>
        <v/>
      </c>
      <c r="AB206" t="str">
        <f>IFERROR(IF(MATCH($AA203,$O:$O,0)&gt;0,CONCATENATE("descripcion: '",INDEX($Q:$Q,MATCH($AA203,$O:$O,0)),"',"),0),"")</f>
        <v>descripcion: 'Bebida vegetal Not Milk original 1 L',</v>
      </c>
      <c r="AG206" t="str">
        <f>IF($D206="","",INDEX(CATEGORIAS!$A:$A,MATCH($D206,CATEGORIAS!$B:$B,0)))</f>
        <v/>
      </c>
      <c r="AH206" t="str">
        <f>IF($E206="","",INDEX(SUBCATEGORIAS!$A:$A,MATCH($E206,SUBCATEGORIAS!$B:$B,0)))</f>
        <v/>
      </c>
      <c r="AI206" t="str">
        <f t="shared" si="52"/>
        <v/>
      </c>
      <c r="AK206" s="2" t="str">
        <f t="shared" si="57"/>
        <v/>
      </c>
      <c r="AL206" t="str">
        <f t="shared" si="58"/>
        <v/>
      </c>
      <c r="AM206" t="str">
        <f t="shared" si="53"/>
        <v/>
      </c>
      <c r="AN206" t="str">
        <f t="shared" si="54"/>
        <v/>
      </c>
    </row>
    <row r="207" spans="1:40" x14ac:dyDescent="0.25">
      <c r="A207" t="str">
        <f>IF(C207="","",MAX($A$2:A206)+1)</f>
        <v/>
      </c>
      <c r="B207" s="3" t="str">
        <f>IF(C207="","",IF(COUNTIF($C$2:$C206,$C207)=0,MAX($B$2:$B206)+1,""))</f>
        <v/>
      </c>
      <c r="L207" s="3" t="str">
        <f t="shared" si="55"/>
        <v/>
      </c>
      <c r="M207" s="3" t="str">
        <f>IF(C207="","",IF(AND(C207&lt;&gt;"",D207&lt;&gt;"",E207&lt;&gt;"",I207&lt;&gt;"",L207&lt;&gt;"",J207&lt;&gt;"",IFERROR(MATCH(INDEX($B:$B,MATCH($C207,$C:$C,0)),IMAGENES!$B:$B,0),-1)&gt;0),"'si'","'no'"))</f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 t="str">
        <f t="shared" si="48"/>
        <v/>
      </c>
      <c r="S207" t="str">
        <f t="shared" si="49"/>
        <v/>
      </c>
      <c r="T207" t="str">
        <f t="shared" si="50"/>
        <v/>
      </c>
      <c r="U207" t="str">
        <f>IF($S207="","",INDEX(CATEGORIAS!$A:$A,MATCH($S207,CATEGORIAS!$B:$B,0)))</f>
        <v/>
      </c>
      <c r="V207" t="str">
        <f>IF($T207="","",INDEX(SUBCATEGORIAS!$A:$A,MATCH($T207,SUBCATEGORIAS!$B:$B,0)))</f>
        <v/>
      </c>
      <c r="W207" t="str">
        <f t="shared" si="51"/>
        <v/>
      </c>
      <c r="X207" t="str">
        <f t="shared" si="56"/>
        <v/>
      </c>
      <c r="Z207">
        <v>205</v>
      </c>
      <c r="AA207" t="str">
        <f t="shared" si="59"/>
        <v/>
      </c>
      <c r="AB207" t="str">
        <f>IFERROR(IF(MATCH($AA203,$O:$O,0)&gt;0,CONCATENATE("descripcion_larga: '",INDEX($R:$R,MATCH($AA203,$O:$O,0)),"',"),0),"")</f>
        <v>descripcion_larga: '0',</v>
      </c>
      <c r="AG207" t="str">
        <f>IF($D207="","",INDEX(CATEGORIAS!$A:$A,MATCH($D207,CATEGORIAS!$B:$B,0)))</f>
        <v/>
      </c>
      <c r="AH207" t="str">
        <f>IF($E207="","",INDEX(SUBCATEGORIAS!$A:$A,MATCH($E207,SUBCATEGORIAS!$B:$B,0)))</f>
        <v/>
      </c>
      <c r="AI207" t="str">
        <f t="shared" si="52"/>
        <v/>
      </c>
      <c r="AK207" s="2" t="str">
        <f t="shared" si="57"/>
        <v/>
      </c>
      <c r="AL207" t="str">
        <f t="shared" si="58"/>
        <v/>
      </c>
      <c r="AM207" t="str">
        <f t="shared" si="53"/>
        <v/>
      </c>
      <c r="AN207" t="str">
        <f t="shared" si="54"/>
        <v/>
      </c>
    </row>
    <row r="208" spans="1:40" x14ac:dyDescent="0.25">
      <c r="A208" t="str">
        <f>IF(C208="","",MAX($A$2:A207)+1)</f>
        <v/>
      </c>
      <c r="B208" s="3" t="str">
        <f>IF(C208="","",IF(COUNTIF($C$2:$C207,$C208)=0,MAX($B$2:$B207)+1,""))</f>
        <v/>
      </c>
      <c r="L208" s="3" t="str">
        <f t="shared" si="55"/>
        <v/>
      </c>
      <c r="M208" s="3" t="str">
        <f>IF(C208="","",IF(AND(C208&lt;&gt;"",D208&lt;&gt;"",E208&lt;&gt;"",I208&lt;&gt;"",L208&lt;&gt;"",J208&lt;&gt;"",IFERROR(MATCH(INDEX($B:$B,MATCH($C208,$C:$C,0)),IMAGENES!$B:$B,0),-1)&gt;0),"'si'","'no'"))</f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 t="str">
        <f t="shared" si="48"/>
        <v/>
      </c>
      <c r="S208" t="str">
        <f t="shared" si="49"/>
        <v/>
      </c>
      <c r="T208" t="str">
        <f t="shared" si="50"/>
        <v/>
      </c>
      <c r="U208" t="str">
        <f>IF($S208="","",INDEX(CATEGORIAS!$A:$A,MATCH($S208,CATEGORIAS!$B:$B,0)))</f>
        <v/>
      </c>
      <c r="V208" t="str">
        <f>IF($T208="","",INDEX(SUBCATEGORIAS!$A:$A,MATCH($T208,SUBCATEGORIAS!$B:$B,0)))</f>
        <v/>
      </c>
      <c r="W208" t="str">
        <f t="shared" si="51"/>
        <v/>
      </c>
      <c r="X208" t="str">
        <f t="shared" si="56"/>
        <v/>
      </c>
      <c r="Z208">
        <v>206</v>
      </c>
      <c r="AA208" t="str">
        <f t="shared" si="59"/>
        <v/>
      </c>
      <c r="AB208" t="str">
        <f>IFERROR(IF(MATCH($AA203,$O:$O,0)&gt;0,CONCATENATE("id_categoria: '",INDEX($U:$U,MATCH($AA203,$O:$O,0)),"',"),0),"")</f>
        <v>id_categoria: '5',</v>
      </c>
      <c r="AG208" t="str">
        <f>IF($D208="","",INDEX(CATEGORIAS!$A:$A,MATCH($D208,CATEGORIAS!$B:$B,0)))</f>
        <v/>
      </c>
      <c r="AH208" t="str">
        <f>IF($E208="","",INDEX(SUBCATEGORIAS!$A:$A,MATCH($E208,SUBCATEGORIAS!$B:$B,0)))</f>
        <v/>
      </c>
      <c r="AI208" t="str">
        <f t="shared" si="52"/>
        <v/>
      </c>
      <c r="AK208" s="2" t="str">
        <f t="shared" si="57"/>
        <v/>
      </c>
      <c r="AL208" t="str">
        <f t="shared" si="58"/>
        <v/>
      </c>
      <c r="AM208" t="str">
        <f t="shared" si="53"/>
        <v/>
      </c>
      <c r="AN208" t="str">
        <f t="shared" si="54"/>
        <v/>
      </c>
    </row>
    <row r="209" spans="1:40" x14ac:dyDescent="0.25">
      <c r="A209" t="str">
        <f>IF(C209="","",MAX($A$2:A208)+1)</f>
        <v/>
      </c>
      <c r="B209" s="3" t="str">
        <f>IF(C209="","",IF(COUNTIF($C$2:$C208,$C209)=0,MAX($B$2:$B208)+1,""))</f>
        <v/>
      </c>
      <c r="L209" s="3" t="str">
        <f t="shared" si="55"/>
        <v/>
      </c>
      <c r="M209" s="3" t="str">
        <f>IF(C209="","",IF(AND(C209&lt;&gt;"",D209&lt;&gt;"",E209&lt;&gt;"",I209&lt;&gt;"",L209&lt;&gt;"",J209&lt;&gt;"",IFERROR(MATCH(INDEX($B:$B,MATCH($C209,$C:$C,0)),IMAGENES!$B:$B,0),-1)&gt;0),"'si'","'no'"))</f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 t="str">
        <f t="shared" si="48"/>
        <v/>
      </c>
      <c r="S209" t="str">
        <f t="shared" si="49"/>
        <v/>
      </c>
      <c r="T209" t="str">
        <f t="shared" si="50"/>
        <v/>
      </c>
      <c r="U209" t="str">
        <f>IF($S209="","",INDEX(CATEGORIAS!$A:$A,MATCH($S209,CATEGORIAS!$B:$B,0)))</f>
        <v/>
      </c>
      <c r="V209" t="str">
        <f>IF($T209="","",INDEX(SUBCATEGORIAS!$A:$A,MATCH($T209,SUBCATEGORIAS!$B:$B,0)))</f>
        <v/>
      </c>
      <c r="W209" t="str">
        <f t="shared" si="51"/>
        <v/>
      </c>
      <c r="X209" t="str">
        <f t="shared" si="56"/>
        <v/>
      </c>
      <c r="Z209">
        <v>207</v>
      </c>
      <c r="AA209" t="str">
        <f t="shared" si="59"/>
        <v/>
      </c>
      <c r="AB209" t="str">
        <f>IFERROR(IF(MATCH($AA203,$O:$O,0)&gt;0,CONCATENATE("id_subcategoria: '",INDEX($V:$V,MATCH($AA203,$O:$O,0)),"',"),0),"")</f>
        <v>id_subcategoria: '10',</v>
      </c>
      <c r="AG209" t="str">
        <f>IF($D209="","",INDEX(CATEGORIAS!$A:$A,MATCH($D209,CATEGORIAS!$B:$B,0)))</f>
        <v/>
      </c>
      <c r="AH209" t="str">
        <f>IF($E209="","",INDEX(SUBCATEGORIAS!$A:$A,MATCH($E209,SUBCATEGORIAS!$B:$B,0)))</f>
        <v/>
      </c>
      <c r="AI209" t="str">
        <f t="shared" si="52"/>
        <v/>
      </c>
      <c r="AK209" s="2" t="str">
        <f t="shared" si="57"/>
        <v/>
      </c>
      <c r="AL209" t="str">
        <f t="shared" si="58"/>
        <v/>
      </c>
      <c r="AM209" t="str">
        <f t="shared" si="53"/>
        <v/>
      </c>
      <c r="AN209" t="str">
        <f t="shared" si="54"/>
        <v/>
      </c>
    </row>
    <row r="210" spans="1:40" x14ac:dyDescent="0.25">
      <c r="A210" t="str">
        <f>IF(C210="","",MAX($A$2:A209)+1)</f>
        <v/>
      </c>
      <c r="B210" s="3" t="str">
        <f>IF(C210="","",IF(COUNTIF($C$2:$C209,$C210)=0,MAX($B$2:$B209)+1,""))</f>
        <v/>
      </c>
      <c r="L210" s="3" t="str">
        <f t="shared" si="55"/>
        <v/>
      </c>
      <c r="M210" s="3" t="str">
        <f>IF(C210="","",IF(AND(C210&lt;&gt;"",D210&lt;&gt;"",E210&lt;&gt;"",I210&lt;&gt;"",L210&lt;&gt;"",J210&lt;&gt;"",IFERROR(MATCH(INDEX($B:$B,MATCH($C210,$C:$C,0)),IMAGENES!$B:$B,0),-1)&gt;0),"'si'","'no'"))</f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 t="str">
        <f t="shared" si="48"/>
        <v/>
      </c>
      <c r="S210" t="str">
        <f t="shared" si="49"/>
        <v/>
      </c>
      <c r="T210" t="str">
        <f t="shared" si="50"/>
        <v/>
      </c>
      <c r="U210" t="str">
        <f>IF($S210="","",INDEX(CATEGORIAS!$A:$A,MATCH($S210,CATEGORIAS!$B:$B,0)))</f>
        <v/>
      </c>
      <c r="V210" t="str">
        <f>IF($T210="","",INDEX(SUBCATEGORIAS!$A:$A,MATCH($T210,SUBCATEGORIAS!$B:$B,0)))</f>
        <v/>
      </c>
      <c r="W210" t="str">
        <f t="shared" si="51"/>
        <v/>
      </c>
      <c r="X210" t="str">
        <f t="shared" si="56"/>
        <v/>
      </c>
      <c r="Z210">
        <v>208</v>
      </c>
      <c r="AA210" t="str">
        <f t="shared" si="59"/>
        <v/>
      </c>
      <c r="AB210" t="str">
        <f>IFERROR(IF(MATCH($AA203,$O:$O,0)&gt;0,CONCATENATE("precio: ",INDEX($W:$W,MATCH($AA203,$O:$O,0)),","),0),"")</f>
        <v>precio: 2200,</v>
      </c>
      <c r="AG210" t="str">
        <f>IF($D210="","",INDEX(CATEGORIAS!$A:$A,MATCH($D210,CATEGORIAS!$B:$B,0)))</f>
        <v/>
      </c>
      <c r="AH210" t="str">
        <f>IF($E210="","",INDEX(SUBCATEGORIAS!$A:$A,MATCH($E210,SUBCATEGORIAS!$B:$B,0)))</f>
        <v/>
      </c>
      <c r="AI210" t="str">
        <f t="shared" si="52"/>
        <v/>
      </c>
      <c r="AK210" s="2" t="str">
        <f t="shared" si="57"/>
        <v/>
      </c>
      <c r="AL210" t="str">
        <f t="shared" si="58"/>
        <v/>
      </c>
      <c r="AM210" t="str">
        <f t="shared" si="53"/>
        <v/>
      </c>
      <c r="AN210" t="str">
        <f t="shared" si="54"/>
        <v/>
      </c>
    </row>
    <row r="211" spans="1:40" x14ac:dyDescent="0.25">
      <c r="A211" t="str">
        <f>IF(C211="","",MAX($A$2:A210)+1)</f>
        <v/>
      </c>
      <c r="B211" s="3" t="str">
        <f>IF(C211="","",IF(COUNTIF($C$2:$C210,$C211)=0,MAX($B$2:$B210)+1,""))</f>
        <v/>
      </c>
      <c r="L211" s="3" t="str">
        <f t="shared" si="55"/>
        <v/>
      </c>
      <c r="M211" s="3" t="str">
        <f>IF(C211="","",IF(AND(C211&lt;&gt;"",D211&lt;&gt;"",E211&lt;&gt;"",I211&lt;&gt;"",L211&lt;&gt;"",J211&lt;&gt;"",IFERROR(MATCH(INDEX($B:$B,MATCH($C211,$C:$C,0)),IMAGENES!$B:$B,0),-1)&gt;0),"'si'","'no'"))</f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 t="str">
        <f t="shared" si="48"/>
        <v/>
      </c>
      <c r="S211" t="str">
        <f t="shared" si="49"/>
        <v/>
      </c>
      <c r="T211" t="str">
        <f t="shared" si="50"/>
        <v/>
      </c>
      <c r="U211" t="str">
        <f>IF($S211="","",INDEX(CATEGORIAS!$A:$A,MATCH($S211,CATEGORIAS!$B:$B,0)))</f>
        <v/>
      </c>
      <c r="V211" t="str">
        <f>IF($T211="","",INDEX(SUBCATEGORIAS!$A:$A,MATCH($T211,SUBCATEGORIAS!$B:$B,0)))</f>
        <v/>
      </c>
      <c r="W211" t="str">
        <f t="shared" si="51"/>
        <v/>
      </c>
      <c r="X211" t="str">
        <f t="shared" si="56"/>
        <v/>
      </c>
      <c r="Z211">
        <v>209</v>
      </c>
      <c r="AA211" t="str">
        <f t="shared" si="59"/>
        <v/>
      </c>
      <c r="AB211" t="str">
        <f>IFERROR(IF(MATCH($AA203,$O:$O,0)&gt;0,CONCATENATE("disponible: ",INDEX($X:$X,MATCH($AA203,$O:$O,0)),","),0),"")</f>
        <v>disponible: 'si',</v>
      </c>
      <c r="AG211" t="str">
        <f>IF($D211="","",INDEX(CATEGORIAS!$A:$A,MATCH($D211,CATEGORIAS!$B:$B,0)))</f>
        <v/>
      </c>
      <c r="AH211" t="str">
        <f>IF($E211="","",INDEX(SUBCATEGORIAS!$A:$A,MATCH($E211,SUBCATEGORIAS!$B:$B,0)))</f>
        <v/>
      </c>
      <c r="AI211" t="str">
        <f t="shared" si="52"/>
        <v/>
      </c>
      <c r="AK211" s="2" t="str">
        <f t="shared" si="57"/>
        <v/>
      </c>
      <c r="AL211" t="str">
        <f t="shared" si="58"/>
        <v/>
      </c>
      <c r="AM211" t="str">
        <f t="shared" si="53"/>
        <v/>
      </c>
      <c r="AN211" t="str">
        <f t="shared" si="54"/>
        <v/>
      </c>
    </row>
    <row r="212" spans="1:40" x14ac:dyDescent="0.25">
      <c r="A212" t="str">
        <f>IF(C212="","",MAX($A$2:A211)+1)</f>
        <v/>
      </c>
      <c r="B212" s="3" t="str">
        <f>IF(C212="","",IF(COUNTIF($C$2:$C211,$C212)=0,MAX($B$2:$B211)+1,""))</f>
        <v/>
      </c>
      <c r="L212" s="3" t="str">
        <f t="shared" si="55"/>
        <v/>
      </c>
      <c r="M212" s="3" t="str">
        <f>IF(C212="","",IF(AND(C212&lt;&gt;"",D212&lt;&gt;"",E212&lt;&gt;"",I212&lt;&gt;"",L212&lt;&gt;"",J212&lt;&gt;"",IFERROR(MATCH(INDEX($B:$B,MATCH($C212,$C:$C,0)),IMAGENES!$B:$B,0),-1)&gt;0),"'si'","'no'"))</f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 t="str">
        <f t="shared" si="48"/>
        <v/>
      </c>
      <c r="S212" t="str">
        <f t="shared" si="49"/>
        <v/>
      </c>
      <c r="T212" t="str">
        <f t="shared" si="50"/>
        <v/>
      </c>
      <c r="U212" t="str">
        <f>IF($S212="","",INDEX(CATEGORIAS!$A:$A,MATCH($S212,CATEGORIAS!$B:$B,0)))</f>
        <v/>
      </c>
      <c r="V212" t="str">
        <f>IF($T212="","",INDEX(SUBCATEGORIAS!$A:$A,MATCH($T212,SUBCATEGORIAS!$B:$B,0)))</f>
        <v/>
      </c>
      <c r="W212" t="str">
        <f t="shared" si="51"/>
        <v/>
      </c>
      <c r="X212" t="str">
        <f t="shared" si="56"/>
        <v/>
      </c>
      <c r="Z212">
        <v>210</v>
      </c>
      <c r="AA212" t="str">
        <f t="shared" si="59"/>
        <v/>
      </c>
      <c r="AB212" t="str">
        <f>IFERROR(IF(MATCH($AA203,$O:$O,0)&gt;0,"},",0),"")</f>
        <v>},</v>
      </c>
      <c r="AG212" t="str">
        <f>IF($D212="","",INDEX(CATEGORIAS!$A:$A,MATCH($D212,CATEGORIAS!$B:$B,0)))</f>
        <v/>
      </c>
      <c r="AH212" t="str">
        <f>IF($E212="","",INDEX(SUBCATEGORIAS!$A:$A,MATCH($E212,SUBCATEGORIAS!$B:$B,0)))</f>
        <v/>
      </c>
      <c r="AI212" t="str">
        <f t="shared" si="52"/>
        <v/>
      </c>
      <c r="AK212" s="2" t="str">
        <f t="shared" si="57"/>
        <v/>
      </c>
      <c r="AL212" t="str">
        <f t="shared" si="58"/>
        <v/>
      </c>
      <c r="AM212" t="str">
        <f t="shared" si="53"/>
        <v/>
      </c>
      <c r="AN212" t="str">
        <f t="shared" si="54"/>
        <v/>
      </c>
    </row>
    <row r="213" spans="1:40" x14ac:dyDescent="0.25">
      <c r="A213" t="str">
        <f>IF(C213="","",MAX($A$2:A212)+1)</f>
        <v/>
      </c>
      <c r="B213" s="3" t="str">
        <f>IF(C213="","",IF(COUNTIF($C$2:$C212,$C213)=0,MAX($B$2:$B212)+1,""))</f>
        <v/>
      </c>
      <c r="L213" s="3" t="str">
        <f t="shared" si="55"/>
        <v/>
      </c>
      <c r="M213" s="3" t="str">
        <f>IF(C213="","",IF(AND(C213&lt;&gt;"",D213&lt;&gt;"",E213&lt;&gt;"",I213&lt;&gt;"",L213&lt;&gt;"",J213&lt;&gt;"",IFERROR(MATCH(INDEX($B:$B,MATCH($C213,$C:$C,0)),IMAGENES!$B:$B,0),-1)&gt;0),"'si'","'no'"))</f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 t="str">
        <f t="shared" si="48"/>
        <v/>
      </c>
      <c r="S213" t="str">
        <f t="shared" si="49"/>
        <v/>
      </c>
      <c r="T213" t="str">
        <f t="shared" si="50"/>
        <v/>
      </c>
      <c r="U213" t="str">
        <f>IF($S213="","",INDEX(CATEGORIAS!$A:$A,MATCH($S213,CATEGORIAS!$B:$B,0)))</f>
        <v/>
      </c>
      <c r="V213" t="str">
        <f>IF($T213="","",INDEX(SUBCATEGORIAS!$A:$A,MATCH($T213,SUBCATEGORIAS!$B:$B,0)))</f>
        <v/>
      </c>
      <c r="W213" t="str">
        <f t="shared" si="51"/>
        <v/>
      </c>
      <c r="X213" t="str">
        <f t="shared" si="56"/>
        <v/>
      </c>
      <c r="Z213">
        <v>211</v>
      </c>
      <c r="AA213">
        <f t="shared" si="59"/>
        <v>22</v>
      </c>
      <c r="AB213" t="str">
        <f>IFERROR(IF(MATCH($AA213,$O:$O,0)&gt;0,"{",0),"")</f>
        <v>{</v>
      </c>
      <c r="AG213" t="str">
        <f>IF($D213="","",INDEX(CATEGORIAS!$A:$A,MATCH($D213,CATEGORIAS!$B:$B,0)))</f>
        <v/>
      </c>
      <c r="AH213" t="str">
        <f>IF($E213="","",INDEX(SUBCATEGORIAS!$A:$A,MATCH($E213,SUBCATEGORIAS!$B:$B,0)))</f>
        <v/>
      </c>
      <c r="AI213" t="str">
        <f t="shared" si="52"/>
        <v/>
      </c>
      <c r="AK213" s="2" t="str">
        <f t="shared" si="57"/>
        <v/>
      </c>
      <c r="AL213" t="str">
        <f t="shared" si="58"/>
        <v/>
      </c>
      <c r="AM213" t="str">
        <f t="shared" si="53"/>
        <v/>
      </c>
      <c r="AN213" t="str">
        <f t="shared" si="54"/>
        <v/>
      </c>
    </row>
    <row r="214" spans="1:40" x14ac:dyDescent="0.25">
      <c r="A214" t="str">
        <f>IF(C214="","",MAX($A$2:A213)+1)</f>
        <v/>
      </c>
      <c r="B214" s="3" t="str">
        <f>IF(C214="","",IF(COUNTIF($C$2:$C213,$C214)=0,MAX($B$2:$B213)+1,""))</f>
        <v/>
      </c>
      <c r="L214" s="3" t="str">
        <f t="shared" si="55"/>
        <v/>
      </c>
      <c r="M214" s="3" t="str">
        <f>IF(C214="","",IF(AND(C214&lt;&gt;"",D214&lt;&gt;"",E214&lt;&gt;"",I214&lt;&gt;"",L214&lt;&gt;"",J214&lt;&gt;"",IFERROR(MATCH(INDEX($B:$B,MATCH($C214,$C:$C,0)),IMAGENES!$B:$B,0),-1)&gt;0),"'si'","'no'"))</f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 t="str">
        <f t="shared" si="48"/>
        <v/>
      </c>
      <c r="S214" t="str">
        <f t="shared" si="49"/>
        <v/>
      </c>
      <c r="T214" t="str">
        <f t="shared" si="50"/>
        <v/>
      </c>
      <c r="U214" t="str">
        <f>IF($S214="","",INDEX(CATEGORIAS!$A:$A,MATCH($S214,CATEGORIAS!$B:$B,0)))</f>
        <v/>
      </c>
      <c r="V214" t="str">
        <f>IF($T214="","",INDEX(SUBCATEGORIAS!$A:$A,MATCH($T214,SUBCATEGORIAS!$B:$B,0)))</f>
        <v/>
      </c>
      <c r="W214" t="str">
        <f t="shared" si="51"/>
        <v/>
      </c>
      <c r="X214" t="str">
        <f t="shared" si="56"/>
        <v/>
      </c>
      <c r="Z214">
        <v>212</v>
      </c>
      <c r="AA214" t="str">
        <f t="shared" si="59"/>
        <v/>
      </c>
      <c r="AB214" t="str">
        <f>IFERROR(IF(MATCH($AA213,$O:$O,0)&gt;0,CONCATENATE("id_articulo: ",$AA213,","),0),"")</f>
        <v>id_articulo: 22,</v>
      </c>
      <c r="AG214" t="str">
        <f>IF($D214="","",INDEX(CATEGORIAS!$A:$A,MATCH($D214,CATEGORIAS!$B:$B,0)))</f>
        <v/>
      </c>
      <c r="AH214" t="str">
        <f>IF($E214="","",INDEX(SUBCATEGORIAS!$A:$A,MATCH($E214,SUBCATEGORIAS!$B:$B,0)))</f>
        <v/>
      </c>
      <c r="AI214" t="str">
        <f t="shared" si="52"/>
        <v/>
      </c>
      <c r="AK214" s="2" t="str">
        <f t="shared" si="57"/>
        <v/>
      </c>
      <c r="AL214" t="str">
        <f t="shared" si="58"/>
        <v/>
      </c>
      <c r="AM214" t="str">
        <f t="shared" si="53"/>
        <v/>
      </c>
      <c r="AN214" t="str">
        <f t="shared" si="54"/>
        <v/>
      </c>
    </row>
    <row r="215" spans="1:40" x14ac:dyDescent="0.25">
      <c r="A215" t="str">
        <f>IF(C215="","",MAX($A$2:A214)+1)</f>
        <v/>
      </c>
      <c r="B215" s="3" t="str">
        <f>IF(C215="","",IF(COUNTIF($C$2:$C214,$C215)=0,MAX($B$2:$B214)+1,""))</f>
        <v/>
      </c>
      <c r="L215" s="3" t="str">
        <f t="shared" si="55"/>
        <v/>
      </c>
      <c r="M215" s="3" t="str">
        <f>IF(C215="","",IF(AND(C215&lt;&gt;"",D215&lt;&gt;"",E215&lt;&gt;"",I215&lt;&gt;"",L215&lt;&gt;"",J215&lt;&gt;"",IFERROR(MATCH(INDEX($B:$B,MATCH($C215,$C:$C,0)),IMAGENES!$B:$B,0),-1)&gt;0),"'si'","'no'"))</f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 t="str">
        <f t="shared" si="48"/>
        <v/>
      </c>
      <c r="S215" t="str">
        <f t="shared" si="49"/>
        <v/>
      </c>
      <c r="T215" t="str">
        <f t="shared" si="50"/>
        <v/>
      </c>
      <c r="U215" t="str">
        <f>IF($S215="","",INDEX(CATEGORIAS!$A:$A,MATCH($S215,CATEGORIAS!$B:$B,0)))</f>
        <v/>
      </c>
      <c r="V215" t="str">
        <f>IF($T215="","",INDEX(SUBCATEGORIAS!$A:$A,MATCH($T215,SUBCATEGORIAS!$B:$B,0)))</f>
        <v/>
      </c>
      <c r="W215" t="str">
        <f t="shared" si="51"/>
        <v/>
      </c>
      <c r="X215" t="str">
        <f t="shared" si="56"/>
        <v/>
      </c>
      <c r="Z215">
        <v>213</v>
      </c>
      <c r="AA215" t="str">
        <f t="shared" si="59"/>
        <v/>
      </c>
      <c r="AB215" t="str">
        <f>IFERROR(IF(MATCH($AA213,$O:$O,0)&gt;0,CONCATENATE("nombre: '",INDEX($P:$P,MATCH($AA213,$O:$O,0)),"',"),0),"")</f>
        <v>nombre: 'Not Milk Chocolate - Leche vegetal',</v>
      </c>
      <c r="AG215" t="str">
        <f>IF($D215="","",INDEX(CATEGORIAS!$A:$A,MATCH($D215,CATEGORIAS!$B:$B,0)))</f>
        <v/>
      </c>
      <c r="AH215" t="str">
        <f>IF($E215="","",INDEX(SUBCATEGORIAS!$A:$A,MATCH($E215,SUBCATEGORIAS!$B:$B,0)))</f>
        <v/>
      </c>
      <c r="AI215" t="str">
        <f t="shared" si="52"/>
        <v/>
      </c>
      <c r="AK215" s="2" t="str">
        <f t="shared" si="57"/>
        <v/>
      </c>
      <c r="AL215" t="str">
        <f t="shared" si="58"/>
        <v/>
      </c>
      <c r="AM215" t="str">
        <f t="shared" si="53"/>
        <v/>
      </c>
      <c r="AN215" t="str">
        <f t="shared" si="54"/>
        <v/>
      </c>
    </row>
    <row r="216" spans="1:40" x14ac:dyDescent="0.25">
      <c r="A216" t="str">
        <f>IF(C216="","",MAX($A$2:A215)+1)</f>
        <v/>
      </c>
      <c r="B216" s="3" t="str">
        <f>IF(C216="","",IF(COUNTIF($C$2:$C215,$C216)=0,MAX($B$2:$B215)+1,""))</f>
        <v/>
      </c>
      <c r="L216" s="3" t="str">
        <f t="shared" si="55"/>
        <v/>
      </c>
      <c r="M216" s="3" t="str">
        <f>IF(C216="","",IF(AND(C216&lt;&gt;"",D216&lt;&gt;"",E216&lt;&gt;"",I216&lt;&gt;"",L216&lt;&gt;"",J216&lt;&gt;"",IFERROR(MATCH(INDEX($B:$B,MATCH($C216,$C:$C,0)),IMAGENES!$B:$B,0),-1)&gt;0),"'si'","'no'"))</f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 t="str">
        <f t="shared" si="48"/>
        <v/>
      </c>
      <c r="S216" t="str">
        <f t="shared" si="49"/>
        <v/>
      </c>
      <c r="T216" t="str">
        <f t="shared" si="50"/>
        <v/>
      </c>
      <c r="U216" t="str">
        <f>IF($S216="","",INDEX(CATEGORIAS!$A:$A,MATCH($S216,CATEGORIAS!$B:$B,0)))</f>
        <v/>
      </c>
      <c r="V216" t="str">
        <f>IF($T216="","",INDEX(SUBCATEGORIAS!$A:$A,MATCH($T216,SUBCATEGORIAS!$B:$B,0)))</f>
        <v/>
      </c>
      <c r="W216" t="str">
        <f t="shared" si="51"/>
        <v/>
      </c>
      <c r="X216" t="str">
        <f t="shared" si="56"/>
        <v/>
      </c>
      <c r="Z216">
        <v>214</v>
      </c>
      <c r="AA216" t="str">
        <f t="shared" si="59"/>
        <v/>
      </c>
      <c r="AB216" t="str">
        <f>IFERROR(IF(MATCH($AA213,$O:$O,0)&gt;0,CONCATENATE("descripcion: '",INDEX($Q:$Q,MATCH($AA213,$O:$O,0)),"',"),0),"")</f>
        <v>descripcion: 'Bebida vegetal Not Milk chocolate 1 L',</v>
      </c>
      <c r="AG216" t="str">
        <f>IF($D216="","",INDEX(CATEGORIAS!$A:$A,MATCH($D216,CATEGORIAS!$B:$B,0)))</f>
        <v/>
      </c>
      <c r="AH216" t="str">
        <f>IF($E216="","",INDEX(SUBCATEGORIAS!$A:$A,MATCH($E216,SUBCATEGORIAS!$B:$B,0)))</f>
        <v/>
      </c>
      <c r="AI216" t="str">
        <f t="shared" si="52"/>
        <v/>
      </c>
      <c r="AK216" s="2" t="str">
        <f t="shared" si="57"/>
        <v/>
      </c>
      <c r="AL216" t="str">
        <f t="shared" si="58"/>
        <v/>
      </c>
      <c r="AM216" t="str">
        <f t="shared" si="53"/>
        <v/>
      </c>
      <c r="AN216" t="str">
        <f t="shared" si="54"/>
        <v/>
      </c>
    </row>
    <row r="217" spans="1:40" x14ac:dyDescent="0.25">
      <c r="A217" t="str">
        <f>IF(C217="","",MAX($A$2:A216)+1)</f>
        <v/>
      </c>
      <c r="B217" s="3" t="str">
        <f>IF(C217="","",IF(COUNTIF($C$2:$C216,$C217)=0,MAX($B$2:$B216)+1,""))</f>
        <v/>
      </c>
      <c r="L217" s="3" t="str">
        <f t="shared" si="55"/>
        <v/>
      </c>
      <c r="M217" s="3" t="str">
        <f>IF(C217="","",IF(AND(C217&lt;&gt;"",D217&lt;&gt;"",E217&lt;&gt;"",I217&lt;&gt;"",L217&lt;&gt;"",J217&lt;&gt;"",IFERROR(MATCH(INDEX($B:$B,MATCH($C217,$C:$C,0)),IMAGENES!$B:$B,0),-1)&gt;0),"'si'","'no'"))</f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 t="str">
        <f t="shared" si="48"/>
        <v/>
      </c>
      <c r="S217" t="str">
        <f t="shared" si="49"/>
        <v/>
      </c>
      <c r="T217" t="str">
        <f t="shared" si="50"/>
        <v/>
      </c>
      <c r="U217" t="str">
        <f>IF($S217="","",INDEX(CATEGORIAS!$A:$A,MATCH($S217,CATEGORIAS!$B:$B,0)))</f>
        <v/>
      </c>
      <c r="V217" t="str">
        <f>IF($T217="","",INDEX(SUBCATEGORIAS!$A:$A,MATCH($T217,SUBCATEGORIAS!$B:$B,0)))</f>
        <v/>
      </c>
      <c r="W217" t="str">
        <f t="shared" si="51"/>
        <v/>
      </c>
      <c r="X217" t="str">
        <f t="shared" si="56"/>
        <v/>
      </c>
      <c r="Z217">
        <v>215</v>
      </c>
      <c r="AA217" t="str">
        <f t="shared" si="59"/>
        <v/>
      </c>
      <c r="AB217" t="str">
        <f>IFERROR(IF(MATCH($AA213,$O:$O,0)&gt;0,CONCATENATE("descripcion_larga: '",INDEX($R:$R,MATCH($AA213,$O:$O,0)),"',"),0),"")</f>
        <v>descripcion_larga: '0',</v>
      </c>
      <c r="AG217" t="str">
        <f>IF($D217="","",INDEX(CATEGORIAS!$A:$A,MATCH($D217,CATEGORIAS!$B:$B,0)))</f>
        <v/>
      </c>
      <c r="AH217" t="str">
        <f>IF($E217="","",INDEX(SUBCATEGORIAS!$A:$A,MATCH($E217,SUBCATEGORIAS!$B:$B,0)))</f>
        <v/>
      </c>
      <c r="AI217" t="str">
        <f t="shared" si="52"/>
        <v/>
      </c>
      <c r="AK217" s="2" t="str">
        <f t="shared" si="57"/>
        <v/>
      </c>
      <c r="AL217" t="str">
        <f t="shared" si="58"/>
        <v/>
      </c>
      <c r="AM217" t="str">
        <f t="shared" si="53"/>
        <v/>
      </c>
      <c r="AN217" t="str">
        <f t="shared" si="54"/>
        <v/>
      </c>
    </row>
    <row r="218" spans="1:40" x14ac:dyDescent="0.25">
      <c r="A218" t="str">
        <f>IF(C218="","",MAX($A$2:A217)+1)</f>
        <v/>
      </c>
      <c r="B218" s="3" t="str">
        <f>IF(C218="","",IF(COUNTIF($C$2:$C217,$C218)=0,MAX($B$2:$B217)+1,""))</f>
        <v/>
      </c>
      <c r="L218" s="3" t="str">
        <f t="shared" si="55"/>
        <v/>
      </c>
      <c r="M218" s="3" t="str">
        <f>IF(C218="","",IF(AND(C218&lt;&gt;"",D218&lt;&gt;"",E218&lt;&gt;"",I218&lt;&gt;"",L218&lt;&gt;"",J218&lt;&gt;"",IFERROR(MATCH(INDEX($B:$B,MATCH($C218,$C:$C,0)),IMAGENES!$B:$B,0),-1)&gt;0),"'si'","'no'"))</f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 t="str">
        <f t="shared" si="48"/>
        <v/>
      </c>
      <c r="S218" t="str">
        <f t="shared" si="49"/>
        <v/>
      </c>
      <c r="T218" t="str">
        <f t="shared" si="50"/>
        <v/>
      </c>
      <c r="U218" t="str">
        <f>IF($S218="","",INDEX(CATEGORIAS!$A:$A,MATCH($S218,CATEGORIAS!$B:$B,0)))</f>
        <v/>
      </c>
      <c r="V218" t="str">
        <f>IF($T218="","",INDEX(SUBCATEGORIAS!$A:$A,MATCH($T218,SUBCATEGORIAS!$B:$B,0)))</f>
        <v/>
      </c>
      <c r="W218" t="str">
        <f t="shared" si="51"/>
        <v/>
      </c>
      <c r="X218" t="str">
        <f t="shared" si="56"/>
        <v/>
      </c>
      <c r="Z218">
        <v>216</v>
      </c>
      <c r="AA218" t="str">
        <f t="shared" si="59"/>
        <v/>
      </c>
      <c r="AB218" t="str">
        <f>IFERROR(IF(MATCH($AA213,$O:$O,0)&gt;0,CONCATENATE("id_categoria: '",INDEX($U:$U,MATCH($AA213,$O:$O,0)),"',"),0),"")</f>
        <v>id_categoria: '5',</v>
      </c>
      <c r="AG218" t="str">
        <f>IF($D218="","",INDEX(CATEGORIAS!$A:$A,MATCH($D218,CATEGORIAS!$B:$B,0)))</f>
        <v/>
      </c>
      <c r="AH218" t="str">
        <f>IF($E218="","",INDEX(SUBCATEGORIAS!$A:$A,MATCH($E218,SUBCATEGORIAS!$B:$B,0)))</f>
        <v/>
      </c>
      <c r="AI218" t="str">
        <f t="shared" si="52"/>
        <v/>
      </c>
      <c r="AK218" s="2" t="str">
        <f t="shared" si="57"/>
        <v/>
      </c>
      <c r="AL218" t="str">
        <f t="shared" si="58"/>
        <v/>
      </c>
      <c r="AM218" t="str">
        <f t="shared" si="53"/>
        <v/>
      </c>
      <c r="AN218" t="str">
        <f t="shared" si="54"/>
        <v/>
      </c>
    </row>
    <row r="219" spans="1:40" x14ac:dyDescent="0.25">
      <c r="A219" t="str">
        <f>IF(C219="","",MAX($A$2:A218)+1)</f>
        <v/>
      </c>
      <c r="B219" s="3" t="str">
        <f>IF(C219="","",IF(COUNTIF($C$2:$C218,$C219)=0,MAX($B$2:$B218)+1,""))</f>
        <v/>
      </c>
      <c r="L219" s="3" t="str">
        <f t="shared" si="55"/>
        <v/>
      </c>
      <c r="M219" s="3" t="str">
        <f>IF(C219="","",IF(AND(C219&lt;&gt;"",D219&lt;&gt;"",E219&lt;&gt;"",I219&lt;&gt;"",L219&lt;&gt;"",J219&lt;&gt;"",IFERROR(MATCH(INDEX($B:$B,MATCH($C219,$C:$C,0)),IMAGENES!$B:$B,0),-1)&gt;0),"'si'","'no'"))</f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 t="str">
        <f t="shared" si="48"/>
        <v/>
      </c>
      <c r="S219" t="str">
        <f t="shared" si="49"/>
        <v/>
      </c>
      <c r="T219" t="str">
        <f t="shared" si="50"/>
        <v/>
      </c>
      <c r="U219" t="str">
        <f>IF($S219="","",INDEX(CATEGORIAS!$A:$A,MATCH($S219,CATEGORIAS!$B:$B,0)))</f>
        <v/>
      </c>
      <c r="V219" t="str">
        <f>IF($T219="","",INDEX(SUBCATEGORIAS!$A:$A,MATCH($T219,SUBCATEGORIAS!$B:$B,0)))</f>
        <v/>
      </c>
      <c r="W219" t="str">
        <f t="shared" si="51"/>
        <v/>
      </c>
      <c r="X219" t="str">
        <f t="shared" si="56"/>
        <v/>
      </c>
      <c r="Z219">
        <v>217</v>
      </c>
      <c r="AA219" t="str">
        <f t="shared" si="59"/>
        <v/>
      </c>
      <c r="AB219" t="str">
        <f>IFERROR(IF(MATCH($AA213,$O:$O,0)&gt;0,CONCATENATE("id_subcategoria: '",INDEX($V:$V,MATCH($AA213,$O:$O,0)),"',"),0),"")</f>
        <v>id_subcategoria: '10',</v>
      </c>
      <c r="AG219" t="str">
        <f>IF($D219="","",INDEX(CATEGORIAS!$A:$A,MATCH($D219,CATEGORIAS!$B:$B,0)))</f>
        <v/>
      </c>
      <c r="AH219" t="str">
        <f>IF($E219="","",INDEX(SUBCATEGORIAS!$A:$A,MATCH($E219,SUBCATEGORIAS!$B:$B,0)))</f>
        <v/>
      </c>
      <c r="AI219" t="str">
        <f t="shared" si="52"/>
        <v/>
      </c>
      <c r="AK219" s="2" t="str">
        <f t="shared" si="57"/>
        <v/>
      </c>
      <c r="AL219" t="str">
        <f t="shared" si="58"/>
        <v/>
      </c>
      <c r="AM219" t="str">
        <f t="shared" si="53"/>
        <v/>
      </c>
      <c r="AN219" t="str">
        <f t="shared" si="54"/>
        <v/>
      </c>
    </row>
    <row r="220" spans="1:40" x14ac:dyDescent="0.25">
      <c r="A220" t="str">
        <f>IF(C220="","",MAX($A$2:A219)+1)</f>
        <v/>
      </c>
      <c r="B220" s="3" t="str">
        <f>IF(C220="","",IF(COUNTIF($C$2:$C219,$C220)=0,MAX($B$2:$B219)+1,""))</f>
        <v/>
      </c>
      <c r="L220" s="3" t="str">
        <f t="shared" si="55"/>
        <v/>
      </c>
      <c r="M220" s="3" t="str">
        <f>IF(C220="","",IF(AND(C220&lt;&gt;"",D220&lt;&gt;"",E220&lt;&gt;"",I220&lt;&gt;"",L220&lt;&gt;"",J220&lt;&gt;"",IFERROR(MATCH(INDEX($B:$B,MATCH($C220,$C:$C,0)),IMAGENES!$B:$B,0),-1)&gt;0),"'si'","'no'"))</f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 t="str">
        <f t="shared" si="48"/>
        <v/>
      </c>
      <c r="S220" t="str">
        <f t="shared" si="49"/>
        <v/>
      </c>
      <c r="T220" t="str">
        <f t="shared" si="50"/>
        <v/>
      </c>
      <c r="U220" t="str">
        <f>IF($S220="","",INDEX(CATEGORIAS!$A:$A,MATCH($S220,CATEGORIAS!$B:$B,0)))</f>
        <v/>
      </c>
      <c r="V220" t="str">
        <f>IF($T220="","",INDEX(SUBCATEGORIAS!$A:$A,MATCH($T220,SUBCATEGORIAS!$B:$B,0)))</f>
        <v/>
      </c>
      <c r="W220" t="str">
        <f t="shared" si="51"/>
        <v/>
      </c>
      <c r="X220" t="str">
        <f t="shared" si="56"/>
        <v/>
      </c>
      <c r="Z220">
        <v>218</v>
      </c>
      <c r="AA220" t="str">
        <f t="shared" si="59"/>
        <v/>
      </c>
      <c r="AB220" t="str">
        <f>IFERROR(IF(MATCH($AA213,$O:$O,0)&gt;0,CONCATENATE("precio: ",INDEX($W:$W,MATCH($AA213,$O:$O,0)),","),0),"")</f>
        <v>precio: 2200,</v>
      </c>
      <c r="AG220" t="str">
        <f>IF($D220="","",INDEX(CATEGORIAS!$A:$A,MATCH($D220,CATEGORIAS!$B:$B,0)))</f>
        <v/>
      </c>
      <c r="AH220" t="str">
        <f>IF($E220="","",INDEX(SUBCATEGORIAS!$A:$A,MATCH($E220,SUBCATEGORIAS!$B:$B,0)))</f>
        <v/>
      </c>
      <c r="AI220" t="str">
        <f t="shared" si="52"/>
        <v/>
      </c>
      <c r="AK220" s="2" t="str">
        <f t="shared" si="57"/>
        <v/>
      </c>
      <c r="AL220" t="str">
        <f t="shared" si="58"/>
        <v/>
      </c>
      <c r="AM220" t="str">
        <f t="shared" si="53"/>
        <v/>
      </c>
      <c r="AN220" t="str">
        <f t="shared" si="54"/>
        <v/>
      </c>
    </row>
    <row r="221" spans="1:40" x14ac:dyDescent="0.25">
      <c r="A221" t="str">
        <f>IF(C221="","",MAX($A$2:A220)+1)</f>
        <v/>
      </c>
      <c r="B221" s="3" t="str">
        <f>IF(C221="","",IF(COUNTIF($C$2:$C220,$C221)=0,MAX($B$2:$B220)+1,""))</f>
        <v/>
      </c>
      <c r="L221" s="3" t="str">
        <f t="shared" si="55"/>
        <v/>
      </c>
      <c r="M221" s="3" t="str">
        <f>IF(C221="","",IF(AND(C221&lt;&gt;"",D221&lt;&gt;"",E221&lt;&gt;"",I221&lt;&gt;"",L221&lt;&gt;"",J221&lt;&gt;"",IFERROR(MATCH(INDEX($B:$B,MATCH($C221,$C:$C,0)),IMAGENES!$B:$B,0),-1)&gt;0),"'si'","'no'"))</f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 t="str">
        <f t="shared" si="48"/>
        <v/>
      </c>
      <c r="S221" t="str">
        <f t="shared" si="49"/>
        <v/>
      </c>
      <c r="T221" t="str">
        <f t="shared" si="50"/>
        <v/>
      </c>
      <c r="U221" t="str">
        <f>IF($S221="","",INDEX(CATEGORIAS!$A:$A,MATCH($S221,CATEGORIAS!$B:$B,0)))</f>
        <v/>
      </c>
      <c r="V221" t="str">
        <f>IF($T221="","",INDEX(SUBCATEGORIAS!$A:$A,MATCH($T221,SUBCATEGORIAS!$B:$B,0)))</f>
        <v/>
      </c>
      <c r="W221" t="str">
        <f t="shared" si="51"/>
        <v/>
      </c>
      <c r="X221" t="str">
        <f t="shared" si="56"/>
        <v/>
      </c>
      <c r="Z221">
        <v>219</v>
      </c>
      <c r="AA221" t="str">
        <f t="shared" si="59"/>
        <v/>
      </c>
      <c r="AB221" t="str">
        <f>IFERROR(IF(MATCH($AA213,$O:$O,0)&gt;0,CONCATENATE("disponible: ",INDEX($X:$X,MATCH($AA213,$O:$O,0)),","),0),"")</f>
        <v>disponible: 'si',</v>
      </c>
      <c r="AG221" t="str">
        <f>IF($D221="","",INDEX(CATEGORIAS!$A:$A,MATCH($D221,CATEGORIAS!$B:$B,0)))</f>
        <v/>
      </c>
      <c r="AH221" t="str">
        <f>IF($E221="","",INDEX(SUBCATEGORIAS!$A:$A,MATCH($E221,SUBCATEGORIAS!$B:$B,0)))</f>
        <v/>
      </c>
      <c r="AI221" t="str">
        <f t="shared" si="52"/>
        <v/>
      </c>
      <c r="AK221" s="2" t="str">
        <f t="shared" si="57"/>
        <v/>
      </c>
      <c r="AL221" t="str">
        <f t="shared" si="58"/>
        <v/>
      </c>
      <c r="AM221" t="str">
        <f t="shared" si="53"/>
        <v/>
      </c>
      <c r="AN221" t="str">
        <f t="shared" si="54"/>
        <v/>
      </c>
    </row>
    <row r="222" spans="1:40" x14ac:dyDescent="0.25">
      <c r="A222" t="str">
        <f>IF(C222="","",MAX($A$2:A221)+1)</f>
        <v/>
      </c>
      <c r="B222" s="3" t="str">
        <f>IF(C222="","",IF(COUNTIF($C$2:$C221,$C222)=0,MAX($B$2:$B221)+1,""))</f>
        <v/>
      </c>
      <c r="L222" s="3" t="str">
        <f t="shared" si="55"/>
        <v/>
      </c>
      <c r="M222" s="3" t="str">
        <f>IF(C222="","",IF(AND(C222&lt;&gt;"",D222&lt;&gt;"",E222&lt;&gt;"",I222&lt;&gt;"",L222&lt;&gt;"",J222&lt;&gt;"",IFERROR(MATCH(INDEX($B:$B,MATCH($C222,$C:$C,0)),IMAGENES!$B:$B,0),-1)&gt;0),"'si'","'no'"))</f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 t="str">
        <f t="shared" si="48"/>
        <v/>
      </c>
      <c r="S222" t="str">
        <f t="shared" si="49"/>
        <v/>
      </c>
      <c r="T222" t="str">
        <f t="shared" si="50"/>
        <v/>
      </c>
      <c r="U222" t="str">
        <f>IF($S222="","",INDEX(CATEGORIAS!$A:$A,MATCH($S222,CATEGORIAS!$B:$B,0)))</f>
        <v/>
      </c>
      <c r="V222" t="str">
        <f>IF($T222="","",INDEX(SUBCATEGORIAS!$A:$A,MATCH($T222,SUBCATEGORIAS!$B:$B,0)))</f>
        <v/>
      </c>
      <c r="W222" t="str">
        <f t="shared" si="51"/>
        <v/>
      </c>
      <c r="X222" t="str">
        <f t="shared" si="56"/>
        <v/>
      </c>
      <c r="Z222">
        <v>220</v>
      </c>
      <c r="AA222" t="str">
        <f t="shared" si="59"/>
        <v/>
      </c>
      <c r="AB222" t="str">
        <f>IFERROR(IF(MATCH($AA213,$O:$O,0)&gt;0,"},",0),"")</f>
        <v>},</v>
      </c>
      <c r="AG222" t="str">
        <f>IF($D222="","",INDEX(CATEGORIAS!$A:$A,MATCH($D222,CATEGORIAS!$B:$B,0)))</f>
        <v/>
      </c>
      <c r="AH222" t="str">
        <f>IF($E222="","",INDEX(SUBCATEGORIAS!$A:$A,MATCH($E222,SUBCATEGORIAS!$B:$B,0)))</f>
        <v/>
      </c>
      <c r="AI222" t="str">
        <f t="shared" si="52"/>
        <v/>
      </c>
      <c r="AK222" s="2" t="str">
        <f t="shared" si="57"/>
        <v/>
      </c>
      <c r="AL222" t="str">
        <f t="shared" si="58"/>
        <v/>
      </c>
      <c r="AM222" t="str">
        <f t="shared" si="53"/>
        <v/>
      </c>
      <c r="AN222" t="str">
        <f t="shared" si="54"/>
        <v/>
      </c>
    </row>
    <row r="223" spans="1:40" x14ac:dyDescent="0.25">
      <c r="A223" t="str">
        <f>IF(C223="","",MAX($A$2:A222)+1)</f>
        <v/>
      </c>
      <c r="B223" s="3" t="str">
        <f>IF(C223="","",IF(COUNTIF($C$2:$C222,$C223)=0,MAX($B$2:$B222)+1,""))</f>
        <v/>
      </c>
      <c r="L223" s="3" t="str">
        <f t="shared" si="55"/>
        <v/>
      </c>
      <c r="M223" s="3" t="str">
        <f>IF(C223="","",IF(AND(C223&lt;&gt;"",D223&lt;&gt;"",E223&lt;&gt;"",I223&lt;&gt;"",L223&lt;&gt;"",J223&lt;&gt;"",IFERROR(MATCH(INDEX($B:$B,MATCH($C223,$C:$C,0)),IMAGENES!$B:$B,0),-1)&gt;0),"'si'","'no'"))</f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 t="str">
        <f t="shared" si="48"/>
        <v/>
      </c>
      <c r="S223" t="str">
        <f t="shared" si="49"/>
        <v/>
      </c>
      <c r="T223" t="str">
        <f t="shared" si="50"/>
        <v/>
      </c>
      <c r="U223" t="str">
        <f>IF($S223="","",INDEX(CATEGORIAS!$A:$A,MATCH($S223,CATEGORIAS!$B:$B,0)))</f>
        <v/>
      </c>
      <c r="V223" t="str">
        <f>IF($T223="","",INDEX(SUBCATEGORIAS!$A:$A,MATCH($T223,SUBCATEGORIAS!$B:$B,0)))</f>
        <v/>
      </c>
      <c r="W223" t="str">
        <f t="shared" si="51"/>
        <v/>
      </c>
      <c r="X223" t="str">
        <f t="shared" si="56"/>
        <v/>
      </c>
      <c r="Z223">
        <v>221</v>
      </c>
      <c r="AA223">
        <f t="shared" si="59"/>
        <v>23</v>
      </c>
      <c r="AB223" t="str">
        <f>IFERROR(IF(MATCH($AA223,$O:$O,0)&gt;0,"{",0),"")</f>
        <v>{</v>
      </c>
      <c r="AG223" t="str">
        <f>IF($D223="","",INDEX(CATEGORIAS!$A:$A,MATCH($D223,CATEGORIAS!$B:$B,0)))</f>
        <v/>
      </c>
      <c r="AH223" t="str">
        <f>IF($E223="","",INDEX(SUBCATEGORIAS!$A:$A,MATCH($E223,SUBCATEGORIAS!$B:$B,0)))</f>
        <v/>
      </c>
      <c r="AI223" t="str">
        <f t="shared" si="52"/>
        <v/>
      </c>
      <c r="AK223" s="2" t="str">
        <f t="shared" si="57"/>
        <v/>
      </c>
      <c r="AL223" t="str">
        <f t="shared" si="58"/>
        <v/>
      </c>
      <c r="AM223" t="str">
        <f t="shared" si="53"/>
        <v/>
      </c>
      <c r="AN223" t="str">
        <f t="shared" si="54"/>
        <v/>
      </c>
    </row>
    <row r="224" spans="1:40" x14ac:dyDescent="0.25">
      <c r="A224" t="str">
        <f>IF(C224="","",MAX($A$2:A223)+1)</f>
        <v/>
      </c>
      <c r="B224" s="3" t="str">
        <f>IF(C224="","",IF(COUNTIF($C$2:$C223,$C224)=0,MAX($B$2:$B223)+1,""))</f>
        <v/>
      </c>
      <c r="L224" s="3" t="str">
        <f t="shared" si="55"/>
        <v/>
      </c>
      <c r="M224" s="3" t="str">
        <f>IF(C224="","",IF(AND(C224&lt;&gt;"",D224&lt;&gt;"",E224&lt;&gt;"",I224&lt;&gt;"",L224&lt;&gt;"",J224&lt;&gt;"",IFERROR(MATCH(INDEX($B:$B,MATCH($C224,$C:$C,0)),IMAGENES!$B:$B,0),-1)&gt;0),"'si'","'no'"))</f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 t="str">
        <f t="shared" si="48"/>
        <v/>
      </c>
      <c r="S224" t="str">
        <f t="shared" si="49"/>
        <v/>
      </c>
      <c r="T224" t="str">
        <f t="shared" si="50"/>
        <v/>
      </c>
      <c r="U224" t="str">
        <f>IF($S224="","",INDEX(CATEGORIAS!$A:$A,MATCH($S224,CATEGORIAS!$B:$B,0)))</f>
        <v/>
      </c>
      <c r="V224" t="str">
        <f>IF($T224="","",INDEX(SUBCATEGORIAS!$A:$A,MATCH($T224,SUBCATEGORIAS!$B:$B,0)))</f>
        <v/>
      </c>
      <c r="W224" t="str">
        <f t="shared" si="51"/>
        <v/>
      </c>
      <c r="X224" t="str">
        <f t="shared" si="56"/>
        <v/>
      </c>
      <c r="Z224">
        <v>222</v>
      </c>
      <c r="AA224" t="str">
        <f t="shared" si="59"/>
        <v/>
      </c>
      <c r="AB224" t="str">
        <f>IFERROR(IF(MATCH($AA223,$O:$O,0)&gt;0,CONCATENATE("id_articulo: ",$AA223,","),0),"")</f>
        <v>id_articulo: 23,</v>
      </c>
      <c r="AG224" t="str">
        <f>IF($D224="","",INDEX(CATEGORIAS!$A:$A,MATCH($D224,CATEGORIAS!$B:$B,0)))</f>
        <v/>
      </c>
      <c r="AH224" t="str">
        <f>IF($E224="","",INDEX(SUBCATEGORIAS!$A:$A,MATCH($E224,SUBCATEGORIAS!$B:$B,0)))</f>
        <v/>
      </c>
      <c r="AI224" t="str">
        <f t="shared" si="52"/>
        <v/>
      </c>
      <c r="AK224" s="2" t="str">
        <f t="shared" si="57"/>
        <v/>
      </c>
      <c r="AL224" t="str">
        <f t="shared" si="58"/>
        <v/>
      </c>
      <c r="AM224" t="str">
        <f t="shared" si="53"/>
        <v/>
      </c>
      <c r="AN224" t="str">
        <f t="shared" si="54"/>
        <v/>
      </c>
    </row>
    <row r="225" spans="1:40" x14ac:dyDescent="0.25">
      <c r="A225" t="str">
        <f>IF(C225="","",MAX($A$2:A224)+1)</f>
        <v/>
      </c>
      <c r="B225" s="3" t="str">
        <f>IF(C225="","",IF(COUNTIF($C$2:$C224,$C225)=0,MAX($B$2:$B224)+1,""))</f>
        <v/>
      </c>
      <c r="L225" s="3" t="str">
        <f t="shared" si="55"/>
        <v/>
      </c>
      <c r="M225" s="3" t="str">
        <f>IF(C225="","",IF(AND(C225&lt;&gt;"",D225&lt;&gt;"",E225&lt;&gt;"",I225&lt;&gt;"",L225&lt;&gt;"",J225&lt;&gt;"",IFERROR(MATCH(INDEX($B:$B,MATCH($C225,$C:$C,0)),IMAGENES!$B:$B,0),-1)&gt;0),"'si'","'no'"))</f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 t="str">
        <f t="shared" si="48"/>
        <v/>
      </c>
      <c r="S225" t="str">
        <f t="shared" si="49"/>
        <v/>
      </c>
      <c r="T225" t="str">
        <f t="shared" si="50"/>
        <v/>
      </c>
      <c r="U225" t="str">
        <f>IF($S225="","",INDEX(CATEGORIAS!$A:$A,MATCH($S225,CATEGORIAS!$B:$B,0)))</f>
        <v/>
      </c>
      <c r="V225" t="str">
        <f>IF($T225="","",INDEX(SUBCATEGORIAS!$A:$A,MATCH($T225,SUBCATEGORIAS!$B:$B,0)))</f>
        <v/>
      </c>
      <c r="W225" t="str">
        <f t="shared" si="51"/>
        <v/>
      </c>
      <c r="X225" t="str">
        <f t="shared" si="56"/>
        <v/>
      </c>
      <c r="Z225">
        <v>223</v>
      </c>
      <c r="AA225" t="str">
        <f t="shared" si="59"/>
        <v/>
      </c>
      <c r="AB225" t="str">
        <f>IFERROR(IF(MATCH($AA223,$O:$O,0)&gt;0,CONCATENATE("nombre: '",INDEX($P:$P,MATCH($AA223,$O:$O,0)),"',"),0),"")</f>
        <v>nombre: 'Cinta de regalo',</v>
      </c>
      <c r="AG225" t="str">
        <f>IF($D225="","",INDEX(CATEGORIAS!$A:$A,MATCH($D225,CATEGORIAS!$B:$B,0)))</f>
        <v/>
      </c>
      <c r="AH225" t="str">
        <f>IF($E225="","",INDEX(SUBCATEGORIAS!$A:$A,MATCH($E225,SUBCATEGORIAS!$B:$B,0)))</f>
        <v/>
      </c>
      <c r="AI225" t="str">
        <f t="shared" si="52"/>
        <v/>
      </c>
      <c r="AK225" s="2" t="str">
        <f t="shared" si="57"/>
        <v/>
      </c>
      <c r="AL225" t="str">
        <f t="shared" si="58"/>
        <v/>
      </c>
      <c r="AM225" t="str">
        <f t="shared" si="53"/>
        <v/>
      </c>
      <c r="AN225" t="str">
        <f t="shared" si="54"/>
        <v/>
      </c>
    </row>
    <row r="226" spans="1:40" x14ac:dyDescent="0.25">
      <c r="A226" t="str">
        <f>IF(C226="","",MAX($A$2:A225)+1)</f>
        <v/>
      </c>
      <c r="B226" s="3" t="str">
        <f>IF(C226="","",IF(COUNTIF($C$2:$C225,$C226)=0,MAX($B$2:$B225)+1,""))</f>
        <v/>
      </c>
      <c r="L226" s="3" t="str">
        <f t="shared" si="55"/>
        <v/>
      </c>
      <c r="M226" s="3" t="str">
        <f>IF(C226="","",IF(AND(C226&lt;&gt;"",D226&lt;&gt;"",E226&lt;&gt;"",I226&lt;&gt;"",L226&lt;&gt;"",J226&lt;&gt;"",IFERROR(MATCH(INDEX($B:$B,MATCH($C226,$C:$C,0)),IMAGENES!$B:$B,0),-1)&gt;0),"'si'","'no'"))</f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 t="str">
        <f t="shared" si="48"/>
        <v/>
      </c>
      <c r="S226" t="str">
        <f t="shared" si="49"/>
        <v/>
      </c>
      <c r="T226" t="str">
        <f t="shared" si="50"/>
        <v/>
      </c>
      <c r="U226" t="str">
        <f>IF($S226="","",INDEX(CATEGORIAS!$A:$A,MATCH($S226,CATEGORIAS!$B:$B,0)))</f>
        <v/>
      </c>
      <c r="V226" t="str">
        <f>IF($T226="","",INDEX(SUBCATEGORIAS!$A:$A,MATCH($T226,SUBCATEGORIAS!$B:$B,0)))</f>
        <v/>
      </c>
      <c r="W226" t="str">
        <f t="shared" si="51"/>
        <v/>
      </c>
      <c r="X226" t="str">
        <f t="shared" si="56"/>
        <v/>
      </c>
      <c r="Z226">
        <v>224</v>
      </c>
      <c r="AA226" t="str">
        <f t="shared" si="59"/>
        <v/>
      </c>
      <c r="AB226" t="str">
        <f>IFERROR(IF(MATCH($AA223,$O:$O,0)&gt;0,CONCATENATE("descripcion: '",INDEX($Q:$Q,MATCH($AA223,$O:$O,0)),"',"),0),"")</f>
        <v>descripcion: '0',</v>
      </c>
      <c r="AG226" t="str">
        <f>IF($D226="","",INDEX(CATEGORIAS!$A:$A,MATCH($D226,CATEGORIAS!$B:$B,0)))</f>
        <v/>
      </c>
      <c r="AH226" t="str">
        <f>IF($E226="","",INDEX(SUBCATEGORIAS!$A:$A,MATCH($E226,SUBCATEGORIAS!$B:$B,0)))</f>
        <v/>
      </c>
      <c r="AI226" t="str">
        <f t="shared" si="52"/>
        <v/>
      </c>
      <c r="AK226" s="2" t="str">
        <f t="shared" si="57"/>
        <v/>
      </c>
      <c r="AL226" t="str">
        <f t="shared" si="58"/>
        <v/>
      </c>
      <c r="AM226" t="str">
        <f t="shared" si="53"/>
        <v/>
      </c>
      <c r="AN226" t="str">
        <f t="shared" si="54"/>
        <v/>
      </c>
    </row>
    <row r="227" spans="1:40" x14ac:dyDescent="0.25">
      <c r="A227" t="str">
        <f>IF(C227="","",MAX($A$2:A226)+1)</f>
        <v/>
      </c>
      <c r="B227" s="3" t="str">
        <f>IF(C227="","",IF(COUNTIF($C$2:$C226,$C227)=0,MAX($B$2:$B226)+1,""))</f>
        <v/>
      </c>
      <c r="L227" s="3" t="str">
        <f t="shared" si="55"/>
        <v/>
      </c>
      <c r="M227" s="3" t="str">
        <f>IF(C227="","",IF(AND(C227&lt;&gt;"",D227&lt;&gt;"",E227&lt;&gt;"",I227&lt;&gt;"",L227&lt;&gt;"",J227&lt;&gt;"",IFERROR(MATCH(INDEX($B:$B,MATCH($C227,$C:$C,0)),IMAGENES!$B:$B,0),-1)&gt;0),"'si'","'no'"))</f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 t="str">
        <f t="shared" si="48"/>
        <v/>
      </c>
      <c r="S227" t="str">
        <f t="shared" si="49"/>
        <v/>
      </c>
      <c r="T227" t="str">
        <f t="shared" si="50"/>
        <v/>
      </c>
      <c r="U227" t="str">
        <f>IF($S227="","",INDEX(CATEGORIAS!$A:$A,MATCH($S227,CATEGORIAS!$B:$B,0)))</f>
        <v/>
      </c>
      <c r="V227" t="str">
        <f>IF($T227="","",INDEX(SUBCATEGORIAS!$A:$A,MATCH($T227,SUBCATEGORIAS!$B:$B,0)))</f>
        <v/>
      </c>
      <c r="W227" t="str">
        <f t="shared" si="51"/>
        <v/>
      </c>
      <c r="X227" t="str">
        <f t="shared" si="56"/>
        <v/>
      </c>
      <c r="Z227">
        <v>225</v>
      </c>
      <c r="AA227" t="str">
        <f t="shared" si="59"/>
        <v/>
      </c>
      <c r="AB227" t="str">
        <f>IFERROR(IF(MATCH($AA223,$O:$O,0)&gt;0,CONCATENATE("descripcion_larga: '",INDEX($R:$R,MATCH($AA223,$O:$O,0)),"',"),0),"")</f>
        <v>descripcion_larga: '0',</v>
      </c>
      <c r="AG227" t="str">
        <f>IF($D227="","",INDEX(CATEGORIAS!$A:$A,MATCH($D227,CATEGORIAS!$B:$B,0)))</f>
        <v/>
      </c>
      <c r="AH227" t="str">
        <f>IF($E227="","",INDEX(SUBCATEGORIAS!$A:$A,MATCH($E227,SUBCATEGORIAS!$B:$B,0)))</f>
        <v/>
      </c>
      <c r="AI227" t="str">
        <f t="shared" si="52"/>
        <v/>
      </c>
      <c r="AK227" s="2" t="str">
        <f t="shared" si="57"/>
        <v/>
      </c>
      <c r="AL227" t="str">
        <f t="shared" si="58"/>
        <v/>
      </c>
      <c r="AM227" t="str">
        <f t="shared" si="53"/>
        <v/>
      </c>
      <c r="AN227" t="str">
        <f t="shared" si="54"/>
        <v/>
      </c>
    </row>
    <row r="228" spans="1:40" x14ac:dyDescent="0.25">
      <c r="A228" t="str">
        <f>IF(C228="","",MAX($A$2:A227)+1)</f>
        <v/>
      </c>
      <c r="B228" s="3" t="str">
        <f>IF(C228="","",IF(COUNTIF($C$2:$C227,$C228)=0,MAX($B$2:$B227)+1,""))</f>
        <v/>
      </c>
      <c r="L228" s="3" t="str">
        <f t="shared" si="55"/>
        <v/>
      </c>
      <c r="M228" s="3" t="str">
        <f>IF(C228="","",IF(AND(C228&lt;&gt;"",D228&lt;&gt;"",E228&lt;&gt;"",I228&lt;&gt;"",L228&lt;&gt;"",J228&lt;&gt;"",IFERROR(MATCH(INDEX($B:$B,MATCH($C228,$C:$C,0)),IMAGENES!$B:$B,0),-1)&gt;0),"'si'","'no'"))</f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 t="str">
        <f t="shared" si="48"/>
        <v/>
      </c>
      <c r="S228" t="str">
        <f t="shared" si="49"/>
        <v/>
      </c>
      <c r="T228" t="str">
        <f t="shared" si="50"/>
        <v/>
      </c>
      <c r="U228" t="str">
        <f>IF($S228="","",INDEX(CATEGORIAS!$A:$A,MATCH($S228,CATEGORIAS!$B:$B,0)))</f>
        <v/>
      </c>
      <c r="V228" t="str">
        <f>IF($T228="","",INDEX(SUBCATEGORIAS!$A:$A,MATCH($T228,SUBCATEGORIAS!$B:$B,0)))</f>
        <v/>
      </c>
      <c r="W228" t="str">
        <f t="shared" si="51"/>
        <v/>
      </c>
      <c r="X228" t="str">
        <f t="shared" si="56"/>
        <v/>
      </c>
      <c r="Z228">
        <v>226</v>
      </c>
      <c r="AA228" t="str">
        <f t="shared" si="59"/>
        <v/>
      </c>
      <c r="AB228" t="str">
        <f>IFERROR(IF(MATCH($AA223,$O:$O,0)&gt;0,CONCATENATE("id_categoria: '",INDEX($U:$U,MATCH($AA223,$O:$O,0)),"',"),0),"")</f>
        <v>id_categoria: '1',</v>
      </c>
      <c r="AG228" t="str">
        <f>IF($D228="","",INDEX(CATEGORIAS!$A:$A,MATCH($D228,CATEGORIAS!$B:$B,0)))</f>
        <v/>
      </c>
      <c r="AH228" t="str">
        <f>IF($E228="","",INDEX(SUBCATEGORIAS!$A:$A,MATCH($E228,SUBCATEGORIAS!$B:$B,0)))</f>
        <v/>
      </c>
      <c r="AI228" t="str">
        <f t="shared" si="52"/>
        <v/>
      </c>
      <c r="AK228" s="2" t="str">
        <f t="shared" si="57"/>
        <v/>
      </c>
      <c r="AL228" t="str">
        <f t="shared" si="58"/>
        <v/>
      </c>
      <c r="AM228" t="str">
        <f t="shared" si="53"/>
        <v/>
      </c>
      <c r="AN228" t="str">
        <f t="shared" si="54"/>
        <v/>
      </c>
    </row>
    <row r="229" spans="1:40" x14ac:dyDescent="0.25">
      <c r="A229" t="str">
        <f>IF(C229="","",MAX($A$2:A228)+1)</f>
        <v/>
      </c>
      <c r="B229" s="3" t="str">
        <f>IF(C229="","",IF(COUNTIF($C$2:$C228,$C229)=0,MAX($B$2:$B228)+1,""))</f>
        <v/>
      </c>
      <c r="L229" s="3" t="str">
        <f t="shared" si="55"/>
        <v/>
      </c>
      <c r="M229" s="3" t="str">
        <f>IF(C229="","",IF(AND(C229&lt;&gt;"",D229&lt;&gt;"",E229&lt;&gt;"",I229&lt;&gt;"",L229&lt;&gt;"",J229&lt;&gt;"",IFERROR(MATCH(INDEX($B:$B,MATCH($C229,$C:$C,0)),IMAGENES!$B:$B,0),-1)&gt;0),"'si'","'no'"))</f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 t="str">
        <f t="shared" si="48"/>
        <v/>
      </c>
      <c r="S229" t="str">
        <f t="shared" si="49"/>
        <v/>
      </c>
      <c r="T229" t="str">
        <f t="shared" si="50"/>
        <v/>
      </c>
      <c r="U229" t="str">
        <f>IF($S229="","",INDEX(CATEGORIAS!$A:$A,MATCH($S229,CATEGORIAS!$B:$B,0)))</f>
        <v/>
      </c>
      <c r="V229" t="str">
        <f>IF($T229="","",INDEX(SUBCATEGORIAS!$A:$A,MATCH($T229,SUBCATEGORIAS!$B:$B,0)))</f>
        <v/>
      </c>
      <c r="W229" t="str">
        <f t="shared" si="51"/>
        <v/>
      </c>
      <c r="X229" t="str">
        <f t="shared" si="56"/>
        <v/>
      </c>
      <c r="Z229">
        <v>227</v>
      </c>
      <c r="AA229" t="str">
        <f t="shared" si="59"/>
        <v/>
      </c>
      <c r="AB229" t="str">
        <f>IFERROR(IF(MATCH($AA223,$O:$O,0)&gt;0,CONCATENATE("id_subcategoria: '",INDEX($V:$V,MATCH($AA223,$O:$O,0)),"',"),0),"")</f>
        <v>id_subcategoria: '11',</v>
      </c>
      <c r="AG229" t="str">
        <f>IF($D229="","",INDEX(CATEGORIAS!$A:$A,MATCH($D229,CATEGORIAS!$B:$B,0)))</f>
        <v/>
      </c>
      <c r="AH229" t="str">
        <f>IF($E229="","",INDEX(SUBCATEGORIAS!$A:$A,MATCH($E229,SUBCATEGORIAS!$B:$B,0)))</f>
        <v/>
      </c>
      <c r="AI229" t="str">
        <f t="shared" si="52"/>
        <v/>
      </c>
      <c r="AK229" s="2" t="str">
        <f t="shared" si="57"/>
        <v/>
      </c>
      <c r="AL229" t="str">
        <f t="shared" si="58"/>
        <v/>
      </c>
      <c r="AM229" t="str">
        <f t="shared" si="53"/>
        <v/>
      </c>
      <c r="AN229" t="str">
        <f t="shared" si="54"/>
        <v/>
      </c>
    </row>
    <row r="230" spans="1:40" x14ac:dyDescent="0.25">
      <c r="A230" t="str">
        <f>IF(C230="","",MAX($A$2:A229)+1)</f>
        <v/>
      </c>
      <c r="B230" s="3" t="str">
        <f>IF(C230="","",IF(COUNTIF($C$2:$C229,$C230)=0,MAX($B$2:$B229)+1,""))</f>
        <v/>
      </c>
      <c r="L230" s="3" t="str">
        <f t="shared" si="55"/>
        <v/>
      </c>
      <c r="M230" s="3" t="str">
        <f>IF(C230="","",IF(AND(C230&lt;&gt;"",D230&lt;&gt;"",E230&lt;&gt;"",I230&lt;&gt;"",L230&lt;&gt;"",J230&lt;&gt;"",IFERROR(MATCH(INDEX($B:$B,MATCH($C230,$C:$C,0)),IMAGENES!$B:$B,0),-1)&gt;0),"'si'","'no'"))</f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 t="str">
        <f t="shared" si="48"/>
        <v/>
      </c>
      <c r="S230" t="str">
        <f t="shared" si="49"/>
        <v/>
      </c>
      <c r="T230" t="str">
        <f t="shared" si="50"/>
        <v/>
      </c>
      <c r="U230" t="str">
        <f>IF($S230="","",INDEX(CATEGORIAS!$A:$A,MATCH($S230,CATEGORIAS!$B:$B,0)))</f>
        <v/>
      </c>
      <c r="V230" t="str">
        <f>IF($T230="","",INDEX(SUBCATEGORIAS!$A:$A,MATCH($T230,SUBCATEGORIAS!$B:$B,0)))</f>
        <v/>
      </c>
      <c r="W230" t="str">
        <f t="shared" si="51"/>
        <v/>
      </c>
      <c r="X230" t="str">
        <f t="shared" si="56"/>
        <v/>
      </c>
      <c r="Z230">
        <v>228</v>
      </c>
      <c r="AA230" t="str">
        <f t="shared" si="59"/>
        <v/>
      </c>
      <c r="AB230" t="str">
        <f>IFERROR(IF(MATCH($AA223,$O:$O,0)&gt;0,CONCATENATE("precio: ",INDEX($W:$W,MATCH($AA223,$O:$O,0)),","),0),"")</f>
        <v>precio: 200,</v>
      </c>
      <c r="AG230" t="str">
        <f>IF($D230="","",INDEX(CATEGORIAS!$A:$A,MATCH($D230,CATEGORIAS!$B:$B,0)))</f>
        <v/>
      </c>
      <c r="AH230" t="str">
        <f>IF($E230="","",INDEX(SUBCATEGORIAS!$A:$A,MATCH($E230,SUBCATEGORIAS!$B:$B,0)))</f>
        <v/>
      </c>
      <c r="AI230" t="str">
        <f t="shared" si="52"/>
        <v/>
      </c>
      <c r="AK230" s="2" t="str">
        <f t="shared" si="57"/>
        <v/>
      </c>
      <c r="AL230" t="str">
        <f t="shared" si="58"/>
        <v/>
      </c>
      <c r="AM230" t="str">
        <f t="shared" si="53"/>
        <v/>
      </c>
      <c r="AN230" t="str">
        <f t="shared" si="54"/>
        <v/>
      </c>
    </row>
    <row r="231" spans="1:40" x14ac:dyDescent="0.25">
      <c r="A231" t="str">
        <f>IF(C231="","",MAX($A$2:A230)+1)</f>
        <v/>
      </c>
      <c r="B231" s="3" t="str">
        <f>IF(C231="","",IF(COUNTIF($C$2:$C230,$C231)=0,MAX($B$2:$B230)+1,""))</f>
        <v/>
      </c>
      <c r="L231" s="3" t="str">
        <f t="shared" si="55"/>
        <v/>
      </c>
      <c r="M231" s="3" t="str">
        <f>IF(C231="","",IF(AND(C231&lt;&gt;"",D231&lt;&gt;"",E231&lt;&gt;"",I231&lt;&gt;"",L231&lt;&gt;"",J231&lt;&gt;"",IFERROR(MATCH(INDEX($B:$B,MATCH($C231,$C:$C,0)),IMAGENES!$B:$B,0),-1)&gt;0),"'si'","'no'"))</f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 t="str">
        <f t="shared" si="48"/>
        <v/>
      </c>
      <c r="S231" t="str">
        <f t="shared" si="49"/>
        <v/>
      </c>
      <c r="T231" t="str">
        <f t="shared" si="50"/>
        <v/>
      </c>
      <c r="U231" t="str">
        <f>IF($S231="","",INDEX(CATEGORIAS!$A:$A,MATCH($S231,CATEGORIAS!$B:$B,0)))</f>
        <v/>
      </c>
      <c r="V231" t="str">
        <f>IF($T231="","",INDEX(SUBCATEGORIAS!$A:$A,MATCH($T231,SUBCATEGORIAS!$B:$B,0)))</f>
        <v/>
      </c>
      <c r="W231" t="str">
        <f t="shared" si="51"/>
        <v/>
      </c>
      <c r="X231" t="str">
        <f t="shared" si="56"/>
        <v/>
      </c>
      <c r="Z231">
        <v>229</v>
      </c>
      <c r="AA231" t="str">
        <f t="shared" si="59"/>
        <v/>
      </c>
      <c r="AB231" t="str">
        <f>IFERROR(IF(MATCH($AA223,$O:$O,0)&gt;0,CONCATENATE("disponible: ",INDEX($X:$X,MATCH($AA223,$O:$O,0)),","),0),"")</f>
        <v>disponible: 'no',</v>
      </c>
      <c r="AG231" t="str">
        <f>IF($D231="","",INDEX(CATEGORIAS!$A:$A,MATCH($D231,CATEGORIAS!$B:$B,0)))</f>
        <v/>
      </c>
      <c r="AH231" t="str">
        <f>IF($E231="","",INDEX(SUBCATEGORIAS!$A:$A,MATCH($E231,SUBCATEGORIAS!$B:$B,0)))</f>
        <v/>
      </c>
      <c r="AI231" t="str">
        <f t="shared" si="52"/>
        <v/>
      </c>
      <c r="AK231" s="2" t="str">
        <f t="shared" si="57"/>
        <v/>
      </c>
      <c r="AL231" t="str">
        <f t="shared" si="58"/>
        <v/>
      </c>
      <c r="AM231" t="str">
        <f t="shared" si="53"/>
        <v/>
      </c>
      <c r="AN231" t="str">
        <f t="shared" si="54"/>
        <v/>
      </c>
    </row>
    <row r="232" spans="1:40" x14ac:dyDescent="0.25">
      <c r="A232" t="str">
        <f>IF(C232="","",MAX($A$2:A231)+1)</f>
        <v/>
      </c>
      <c r="B232" s="3" t="str">
        <f>IF(C232="","",IF(COUNTIF($C$2:$C231,$C232)=0,MAX($B$2:$B231)+1,""))</f>
        <v/>
      </c>
      <c r="L232" s="3" t="str">
        <f t="shared" si="55"/>
        <v/>
      </c>
      <c r="M232" s="3" t="str">
        <f>IF(C232="","",IF(AND(C232&lt;&gt;"",D232&lt;&gt;"",E232&lt;&gt;"",I232&lt;&gt;"",L232&lt;&gt;"",J232&lt;&gt;"",IFERROR(MATCH(INDEX($B:$B,MATCH($C232,$C:$C,0)),IMAGENES!$B:$B,0),-1)&gt;0),"'si'","'no'"))</f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 t="str">
        <f t="shared" si="48"/>
        <v/>
      </c>
      <c r="S232" t="str">
        <f t="shared" si="49"/>
        <v/>
      </c>
      <c r="T232" t="str">
        <f t="shared" si="50"/>
        <v/>
      </c>
      <c r="U232" t="str">
        <f>IF($S232="","",INDEX(CATEGORIAS!$A:$A,MATCH($S232,CATEGORIAS!$B:$B,0)))</f>
        <v/>
      </c>
      <c r="V232" t="str">
        <f>IF($T232="","",INDEX(SUBCATEGORIAS!$A:$A,MATCH($T232,SUBCATEGORIAS!$B:$B,0)))</f>
        <v/>
      </c>
      <c r="W232" t="str">
        <f t="shared" si="51"/>
        <v/>
      </c>
      <c r="X232" t="str">
        <f t="shared" si="56"/>
        <v/>
      </c>
      <c r="Z232">
        <v>230</v>
      </c>
      <c r="AA232" t="str">
        <f t="shared" si="59"/>
        <v/>
      </c>
      <c r="AB232" t="str">
        <f>IFERROR(IF(MATCH($AA223,$O:$O,0)&gt;0,"},",0),"")</f>
        <v>},</v>
      </c>
      <c r="AG232" t="str">
        <f>IF($D232="","",INDEX(CATEGORIAS!$A:$A,MATCH($D232,CATEGORIAS!$B:$B,0)))</f>
        <v/>
      </c>
      <c r="AH232" t="str">
        <f>IF($E232="","",INDEX(SUBCATEGORIAS!$A:$A,MATCH($E232,SUBCATEGORIAS!$B:$B,0)))</f>
        <v/>
      </c>
      <c r="AI232" t="str">
        <f t="shared" si="52"/>
        <v/>
      </c>
      <c r="AK232" s="2" t="str">
        <f t="shared" si="57"/>
        <v/>
      </c>
      <c r="AL232" t="str">
        <f t="shared" si="58"/>
        <v/>
      </c>
      <c r="AM232" t="str">
        <f t="shared" si="53"/>
        <v/>
      </c>
      <c r="AN232" t="str">
        <f t="shared" si="54"/>
        <v/>
      </c>
    </row>
    <row r="233" spans="1:40" x14ac:dyDescent="0.25">
      <c r="A233" t="str">
        <f>IF(C233="","",MAX($A$2:A232)+1)</f>
        <v/>
      </c>
      <c r="B233" s="3" t="str">
        <f>IF(C233="","",IF(COUNTIF($C$2:$C232,$C233)=0,MAX($B$2:$B232)+1,""))</f>
        <v/>
      </c>
      <c r="L233" s="3" t="str">
        <f t="shared" si="55"/>
        <v/>
      </c>
      <c r="M233" s="3" t="str">
        <f>IF(C233="","",IF(AND(C233&lt;&gt;"",D233&lt;&gt;"",E233&lt;&gt;"",I233&lt;&gt;"",L233&lt;&gt;"",J233&lt;&gt;"",IFERROR(MATCH(INDEX($B:$B,MATCH($C233,$C:$C,0)),IMAGENES!$B:$B,0),-1)&gt;0),"'si'","'no'"))</f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 t="str">
        <f t="shared" si="48"/>
        <v/>
      </c>
      <c r="S233" t="str">
        <f t="shared" si="49"/>
        <v/>
      </c>
      <c r="T233" t="str">
        <f t="shared" si="50"/>
        <v/>
      </c>
      <c r="U233" t="str">
        <f>IF($S233="","",INDEX(CATEGORIAS!$A:$A,MATCH($S233,CATEGORIAS!$B:$B,0)))</f>
        <v/>
      </c>
      <c r="V233" t="str">
        <f>IF($T233="","",INDEX(SUBCATEGORIAS!$A:$A,MATCH($T233,SUBCATEGORIAS!$B:$B,0)))</f>
        <v/>
      </c>
      <c r="W233" t="str">
        <f t="shared" si="51"/>
        <v/>
      </c>
      <c r="X233" t="str">
        <f t="shared" si="56"/>
        <v/>
      </c>
      <c r="Z233">
        <v>231</v>
      </c>
      <c r="AA233">
        <f t="shared" si="59"/>
        <v>24</v>
      </c>
      <c r="AB233" t="str">
        <f>IFERROR(IF(MATCH($AA233,$O:$O,0)&gt;0,"{",0),"")</f>
        <v>{</v>
      </c>
      <c r="AG233" t="str">
        <f>IF($D233="","",INDEX(CATEGORIAS!$A:$A,MATCH($D233,CATEGORIAS!$B:$B,0)))</f>
        <v/>
      </c>
      <c r="AH233" t="str">
        <f>IF($E233="","",INDEX(SUBCATEGORIAS!$A:$A,MATCH($E233,SUBCATEGORIAS!$B:$B,0)))</f>
        <v/>
      </c>
      <c r="AI233" t="str">
        <f t="shared" si="52"/>
        <v/>
      </c>
      <c r="AK233" s="2" t="str">
        <f t="shared" si="57"/>
        <v/>
      </c>
      <c r="AL233" t="str">
        <f t="shared" si="58"/>
        <v/>
      </c>
      <c r="AM233" t="str">
        <f t="shared" si="53"/>
        <v/>
      </c>
      <c r="AN233" t="str">
        <f t="shared" si="54"/>
        <v/>
      </c>
    </row>
    <row r="234" spans="1:40" x14ac:dyDescent="0.25">
      <c r="A234" t="str">
        <f>IF(C234="","",MAX($A$2:A233)+1)</f>
        <v/>
      </c>
      <c r="B234" s="3" t="str">
        <f>IF(C234="","",IF(COUNTIF($C$2:$C233,$C234)=0,MAX($B$2:$B233)+1,""))</f>
        <v/>
      </c>
      <c r="L234" s="3" t="str">
        <f t="shared" si="55"/>
        <v/>
      </c>
      <c r="M234" s="3" t="str">
        <f>IF(C234="","",IF(AND(C234&lt;&gt;"",D234&lt;&gt;"",E234&lt;&gt;"",I234&lt;&gt;"",L234&lt;&gt;"",J234&lt;&gt;"",IFERROR(MATCH(INDEX($B:$B,MATCH($C234,$C:$C,0)),IMAGENES!$B:$B,0),-1)&gt;0),"'si'","'no'"))</f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 t="str">
        <f t="shared" si="48"/>
        <v/>
      </c>
      <c r="S234" t="str">
        <f t="shared" si="49"/>
        <v/>
      </c>
      <c r="T234" t="str">
        <f t="shared" si="50"/>
        <v/>
      </c>
      <c r="U234" t="str">
        <f>IF($S234="","",INDEX(CATEGORIAS!$A:$A,MATCH($S234,CATEGORIAS!$B:$B,0)))</f>
        <v/>
      </c>
      <c r="V234" t="str">
        <f>IF($T234="","",INDEX(SUBCATEGORIAS!$A:$A,MATCH($T234,SUBCATEGORIAS!$B:$B,0)))</f>
        <v/>
      </c>
      <c r="W234" t="str">
        <f t="shared" si="51"/>
        <v/>
      </c>
      <c r="X234" t="str">
        <f t="shared" si="56"/>
        <v/>
      </c>
      <c r="Z234">
        <v>232</v>
      </c>
      <c r="AA234" t="str">
        <f t="shared" si="59"/>
        <v/>
      </c>
      <c r="AB234" t="str">
        <f>IFERROR(IF(MATCH($AA233,$O:$O,0)&gt;0,CONCATENATE("id_articulo: ",$AA233,","),0),"")</f>
        <v>id_articulo: 24,</v>
      </c>
      <c r="AG234" t="str">
        <f>IF($D234="","",INDEX(CATEGORIAS!$A:$A,MATCH($D234,CATEGORIAS!$B:$B,0)))</f>
        <v/>
      </c>
      <c r="AH234" t="str">
        <f>IF($E234="","",INDEX(SUBCATEGORIAS!$A:$A,MATCH($E234,SUBCATEGORIAS!$B:$B,0)))</f>
        <v/>
      </c>
      <c r="AI234" t="str">
        <f t="shared" si="52"/>
        <v/>
      </c>
      <c r="AK234" s="2" t="str">
        <f t="shared" si="57"/>
        <v/>
      </c>
      <c r="AL234" t="str">
        <f t="shared" si="58"/>
        <v/>
      </c>
      <c r="AM234" t="str">
        <f t="shared" si="53"/>
        <v/>
      </c>
      <c r="AN234" t="str">
        <f t="shared" si="54"/>
        <v/>
      </c>
    </row>
    <row r="235" spans="1:40" x14ac:dyDescent="0.25">
      <c r="A235" t="str">
        <f>IF(C235="","",MAX($A$2:A234)+1)</f>
        <v/>
      </c>
      <c r="B235" s="3" t="str">
        <f>IF(C235="","",IF(COUNTIF($C$2:$C234,$C235)=0,MAX($B$2:$B234)+1,""))</f>
        <v/>
      </c>
      <c r="L235" s="3" t="str">
        <f t="shared" si="55"/>
        <v/>
      </c>
      <c r="M235" s="3" t="str">
        <f>IF(C235="","",IF(AND(C235&lt;&gt;"",D235&lt;&gt;"",E235&lt;&gt;"",I235&lt;&gt;"",L235&lt;&gt;"",J235&lt;&gt;"",IFERROR(MATCH(INDEX($B:$B,MATCH($C235,$C:$C,0)),IMAGENES!$B:$B,0),-1)&gt;0),"'si'","'no'"))</f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 t="str">
        <f t="shared" si="48"/>
        <v/>
      </c>
      <c r="S235" t="str">
        <f t="shared" si="49"/>
        <v/>
      </c>
      <c r="T235" t="str">
        <f t="shared" si="50"/>
        <v/>
      </c>
      <c r="U235" t="str">
        <f>IF($S235="","",INDEX(CATEGORIAS!$A:$A,MATCH($S235,CATEGORIAS!$B:$B,0)))</f>
        <v/>
      </c>
      <c r="V235" t="str">
        <f>IF($T235="","",INDEX(SUBCATEGORIAS!$A:$A,MATCH($T235,SUBCATEGORIAS!$B:$B,0)))</f>
        <v/>
      </c>
      <c r="W235" t="str">
        <f t="shared" si="51"/>
        <v/>
      </c>
      <c r="X235" t="str">
        <f t="shared" si="56"/>
        <v/>
      </c>
      <c r="Z235">
        <v>233</v>
      </c>
      <c r="AA235" t="str">
        <f t="shared" si="59"/>
        <v/>
      </c>
      <c r="AB235" t="str">
        <f>IFERROR(IF(MATCH($AA233,$O:$O,0)&gt;0,CONCATENATE("nombre: '",INDEX($P:$P,MATCH($AA233,$O:$O,0)),"',"),0),"")</f>
        <v>nombre: 'Barras de silicona (Motarro)',</v>
      </c>
      <c r="AG235" t="str">
        <f>IF($D235="","",INDEX(CATEGORIAS!$A:$A,MATCH($D235,CATEGORIAS!$B:$B,0)))</f>
        <v/>
      </c>
      <c r="AH235" t="str">
        <f>IF($E235="","",INDEX(SUBCATEGORIAS!$A:$A,MATCH($E235,SUBCATEGORIAS!$B:$B,0)))</f>
        <v/>
      </c>
      <c r="AI235" t="str">
        <f t="shared" si="52"/>
        <v/>
      </c>
      <c r="AK235" s="2" t="str">
        <f t="shared" si="57"/>
        <v/>
      </c>
      <c r="AL235" t="str">
        <f t="shared" si="58"/>
        <v/>
      </c>
      <c r="AM235" t="str">
        <f t="shared" si="53"/>
        <v/>
      </c>
      <c r="AN235" t="str">
        <f t="shared" si="54"/>
        <v/>
      </c>
    </row>
    <row r="236" spans="1:40" x14ac:dyDescent="0.25">
      <c r="A236" t="str">
        <f>IF(C236="","",MAX($A$2:A235)+1)</f>
        <v/>
      </c>
      <c r="B236" s="3" t="str">
        <f>IF(C236="","",IF(COUNTIF($C$2:$C235,$C236)=0,MAX($B$2:$B235)+1,""))</f>
        <v/>
      </c>
      <c r="L236" s="3" t="str">
        <f t="shared" si="55"/>
        <v/>
      </c>
      <c r="M236" s="3" t="str">
        <f>IF(C236="","",IF(AND(C236&lt;&gt;"",D236&lt;&gt;"",E236&lt;&gt;"",I236&lt;&gt;"",L236&lt;&gt;"",J236&lt;&gt;"",IFERROR(MATCH(INDEX($B:$B,MATCH($C236,$C:$C,0)),IMAGENES!$B:$B,0),-1)&gt;0),"'si'","'no'"))</f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 t="str">
        <f t="shared" si="48"/>
        <v/>
      </c>
      <c r="S236" t="str">
        <f t="shared" si="49"/>
        <v/>
      </c>
      <c r="T236" t="str">
        <f t="shared" si="50"/>
        <v/>
      </c>
      <c r="U236" t="str">
        <f>IF($S236="","",INDEX(CATEGORIAS!$A:$A,MATCH($S236,CATEGORIAS!$B:$B,0)))</f>
        <v/>
      </c>
      <c r="V236" t="str">
        <f>IF($T236="","",INDEX(SUBCATEGORIAS!$A:$A,MATCH($T236,SUBCATEGORIAS!$B:$B,0)))</f>
        <v/>
      </c>
      <c r="W236" t="str">
        <f t="shared" si="51"/>
        <v/>
      </c>
      <c r="X236" t="str">
        <f t="shared" si="56"/>
        <v/>
      </c>
      <c r="Z236">
        <v>234</v>
      </c>
      <c r="AA236" t="str">
        <f t="shared" si="59"/>
        <v/>
      </c>
      <c r="AB236" t="str">
        <f>IFERROR(IF(MATCH($AA233,$O:$O,0)&gt;0,CONCATENATE("descripcion: '",INDEX($Q:$Q,MATCH($AA233,$O:$O,0)),"',"),0),"")</f>
        <v>descripcion: 'Barra de silicona x10 unidades. Dimensiones: 0.7x19cm',</v>
      </c>
      <c r="AG236" t="str">
        <f>IF($D236="","",INDEX(CATEGORIAS!$A:$A,MATCH($D236,CATEGORIAS!$B:$B,0)))</f>
        <v/>
      </c>
      <c r="AH236" t="str">
        <f>IF($E236="","",INDEX(SUBCATEGORIAS!$A:$A,MATCH($E236,SUBCATEGORIAS!$B:$B,0)))</f>
        <v/>
      </c>
      <c r="AI236" t="str">
        <f t="shared" si="52"/>
        <v/>
      </c>
      <c r="AK236" s="2" t="str">
        <f t="shared" si="57"/>
        <v/>
      </c>
      <c r="AL236" t="str">
        <f t="shared" si="58"/>
        <v/>
      </c>
      <c r="AM236" t="str">
        <f t="shared" si="53"/>
        <v/>
      </c>
      <c r="AN236" t="str">
        <f t="shared" si="54"/>
        <v/>
      </c>
    </row>
    <row r="237" spans="1:40" x14ac:dyDescent="0.25">
      <c r="A237" t="str">
        <f>IF(C237="","",MAX($A$2:A236)+1)</f>
        <v/>
      </c>
      <c r="B237" s="3" t="str">
        <f>IF(C237="","",IF(COUNTIF($C$2:$C236,$C237)=0,MAX($B$2:$B236)+1,""))</f>
        <v/>
      </c>
      <c r="L237" s="3" t="str">
        <f t="shared" si="55"/>
        <v/>
      </c>
      <c r="M237" s="3" t="str">
        <f>IF(C237="","",IF(AND(C237&lt;&gt;"",D237&lt;&gt;"",E237&lt;&gt;"",I237&lt;&gt;"",L237&lt;&gt;"",J237&lt;&gt;"",IFERROR(MATCH(INDEX($B:$B,MATCH($C237,$C:$C,0)),IMAGENES!$B:$B,0),-1)&gt;0),"'si'","'no'"))</f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 t="str">
        <f t="shared" si="48"/>
        <v/>
      </c>
      <c r="S237" t="str">
        <f t="shared" si="49"/>
        <v/>
      </c>
      <c r="T237" t="str">
        <f t="shared" si="50"/>
        <v/>
      </c>
      <c r="U237" t="str">
        <f>IF($S237="","",INDEX(CATEGORIAS!$A:$A,MATCH($S237,CATEGORIAS!$B:$B,0)))</f>
        <v/>
      </c>
      <c r="V237" t="str">
        <f>IF($T237="","",INDEX(SUBCATEGORIAS!$A:$A,MATCH($T237,SUBCATEGORIAS!$B:$B,0)))</f>
        <v/>
      </c>
      <c r="W237" t="str">
        <f t="shared" si="51"/>
        <v/>
      </c>
      <c r="X237" t="str">
        <f t="shared" si="56"/>
        <v/>
      </c>
      <c r="Z237">
        <v>235</v>
      </c>
      <c r="AA237" t="str">
        <f t="shared" si="59"/>
        <v/>
      </c>
      <c r="AB237" t="str">
        <f>IFERROR(IF(MATCH($AA233,$O:$O,0)&gt;0,CONCATENATE("descripcion_larga: '",INDEX($R:$R,MATCH($AA233,$O:$O,0)),"',"),0),"")</f>
        <v>descripcion_larga: '0',</v>
      </c>
      <c r="AG237" t="str">
        <f>IF($D237="","",INDEX(CATEGORIAS!$A:$A,MATCH($D237,CATEGORIAS!$B:$B,0)))</f>
        <v/>
      </c>
      <c r="AH237" t="str">
        <f>IF($E237="","",INDEX(SUBCATEGORIAS!$A:$A,MATCH($E237,SUBCATEGORIAS!$B:$B,0)))</f>
        <v/>
      </c>
      <c r="AI237" t="str">
        <f t="shared" si="52"/>
        <v/>
      </c>
      <c r="AK237" s="2" t="str">
        <f t="shared" si="57"/>
        <v/>
      </c>
      <c r="AL237" t="str">
        <f t="shared" si="58"/>
        <v/>
      </c>
      <c r="AM237" t="str">
        <f t="shared" si="53"/>
        <v/>
      </c>
      <c r="AN237" t="str">
        <f t="shared" si="54"/>
        <v/>
      </c>
    </row>
    <row r="238" spans="1:40" x14ac:dyDescent="0.25">
      <c r="A238" t="str">
        <f>IF(C238="","",MAX($A$2:A237)+1)</f>
        <v/>
      </c>
      <c r="B238" s="3" t="str">
        <f>IF(C238="","",IF(COUNTIF($C$2:$C237,$C238)=0,MAX($B$2:$B237)+1,""))</f>
        <v/>
      </c>
      <c r="L238" s="3" t="str">
        <f t="shared" si="55"/>
        <v/>
      </c>
      <c r="M238" s="3" t="str">
        <f>IF(C238="","",IF(AND(C238&lt;&gt;"",D238&lt;&gt;"",E238&lt;&gt;"",I238&lt;&gt;"",L238&lt;&gt;"",J238&lt;&gt;"",IFERROR(MATCH(INDEX($B:$B,MATCH($C238,$C:$C,0)),IMAGENES!$B:$B,0),-1)&gt;0),"'si'","'no'"))</f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 t="str">
        <f t="shared" si="48"/>
        <v/>
      </c>
      <c r="S238" t="str">
        <f t="shared" si="49"/>
        <v/>
      </c>
      <c r="T238" t="str">
        <f t="shared" si="50"/>
        <v/>
      </c>
      <c r="U238" t="str">
        <f>IF($S238="","",INDEX(CATEGORIAS!$A:$A,MATCH($S238,CATEGORIAS!$B:$B,0)))</f>
        <v/>
      </c>
      <c r="V238" t="str">
        <f>IF($T238="","",INDEX(SUBCATEGORIAS!$A:$A,MATCH($T238,SUBCATEGORIAS!$B:$B,0)))</f>
        <v/>
      </c>
      <c r="W238" t="str">
        <f t="shared" si="51"/>
        <v/>
      </c>
      <c r="X238" t="str">
        <f t="shared" si="56"/>
        <v/>
      </c>
      <c r="Z238">
        <v>236</v>
      </c>
      <c r="AA238" t="str">
        <f t="shared" si="59"/>
        <v/>
      </c>
      <c r="AB238" t="str">
        <f>IFERROR(IF(MATCH($AA233,$O:$O,0)&gt;0,CONCATENATE("id_categoria: '",INDEX($U:$U,MATCH($AA233,$O:$O,0)),"',"),0),"")</f>
        <v>id_categoria: '1',</v>
      </c>
      <c r="AG238" t="str">
        <f>IF($D238="","",INDEX(CATEGORIAS!$A:$A,MATCH($D238,CATEGORIAS!$B:$B,0)))</f>
        <v/>
      </c>
      <c r="AH238" t="str">
        <f>IF($E238="","",INDEX(SUBCATEGORIAS!$A:$A,MATCH($E238,SUBCATEGORIAS!$B:$B,0)))</f>
        <v/>
      </c>
      <c r="AI238" t="str">
        <f t="shared" si="52"/>
        <v/>
      </c>
      <c r="AK238" s="2" t="str">
        <f t="shared" si="57"/>
        <v/>
      </c>
      <c r="AL238" t="str">
        <f t="shared" si="58"/>
        <v/>
      </c>
      <c r="AM238" t="str">
        <f t="shared" si="53"/>
        <v/>
      </c>
      <c r="AN238" t="str">
        <f t="shared" si="54"/>
        <v/>
      </c>
    </row>
    <row r="239" spans="1:40" x14ac:dyDescent="0.25">
      <c r="A239" t="str">
        <f>IF(C239="","",MAX($A$2:A238)+1)</f>
        <v/>
      </c>
      <c r="B239" s="3" t="str">
        <f>IF(C239="","",IF(COUNTIF($C$2:$C238,$C239)=0,MAX($B$2:$B238)+1,""))</f>
        <v/>
      </c>
      <c r="L239" s="3" t="str">
        <f t="shared" si="55"/>
        <v/>
      </c>
      <c r="M239" s="3" t="str">
        <f>IF(C239="","",IF(AND(C239&lt;&gt;"",D239&lt;&gt;"",E239&lt;&gt;"",I239&lt;&gt;"",L239&lt;&gt;"",J239&lt;&gt;"",IFERROR(MATCH(INDEX($B:$B,MATCH($C239,$C:$C,0)),IMAGENES!$B:$B,0),-1)&gt;0),"'si'","'no'"))</f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 t="str">
        <f t="shared" si="48"/>
        <v/>
      </c>
      <c r="S239" t="str">
        <f t="shared" si="49"/>
        <v/>
      </c>
      <c r="T239" t="str">
        <f t="shared" si="50"/>
        <v/>
      </c>
      <c r="U239" t="str">
        <f>IF($S239="","",INDEX(CATEGORIAS!$A:$A,MATCH($S239,CATEGORIAS!$B:$B,0)))</f>
        <v/>
      </c>
      <c r="V239" t="str">
        <f>IF($T239="","",INDEX(SUBCATEGORIAS!$A:$A,MATCH($T239,SUBCATEGORIAS!$B:$B,0)))</f>
        <v/>
      </c>
      <c r="W239" t="str">
        <f t="shared" si="51"/>
        <v/>
      </c>
      <c r="X239" t="str">
        <f t="shared" si="56"/>
        <v/>
      </c>
      <c r="Z239">
        <v>237</v>
      </c>
      <c r="AA239" t="str">
        <f t="shared" si="59"/>
        <v/>
      </c>
      <c r="AB239" t="str">
        <f>IFERROR(IF(MATCH($AA233,$O:$O,0)&gt;0,CONCATENATE("id_subcategoria: '",INDEX($V:$V,MATCH($AA233,$O:$O,0)),"',"),0),"")</f>
        <v>id_subcategoria: '12',</v>
      </c>
      <c r="AG239" t="str">
        <f>IF($D239="","",INDEX(CATEGORIAS!$A:$A,MATCH($D239,CATEGORIAS!$B:$B,0)))</f>
        <v/>
      </c>
      <c r="AH239" t="str">
        <f>IF($E239="","",INDEX(SUBCATEGORIAS!$A:$A,MATCH($E239,SUBCATEGORIAS!$B:$B,0)))</f>
        <v/>
      </c>
      <c r="AI239" t="str">
        <f t="shared" si="52"/>
        <v/>
      </c>
      <c r="AK239" s="2" t="str">
        <f t="shared" si="57"/>
        <v/>
      </c>
      <c r="AL239" t="str">
        <f t="shared" si="58"/>
        <v/>
      </c>
      <c r="AM239" t="str">
        <f t="shared" si="53"/>
        <v/>
      </c>
      <c r="AN239" t="str">
        <f t="shared" si="54"/>
        <v/>
      </c>
    </row>
    <row r="240" spans="1:40" x14ac:dyDescent="0.25">
      <c r="A240" t="str">
        <f>IF(C240="","",MAX($A$2:A239)+1)</f>
        <v/>
      </c>
      <c r="B240" s="3" t="str">
        <f>IF(C240="","",IF(COUNTIF($C$2:$C239,$C240)=0,MAX($B$2:$B239)+1,""))</f>
        <v/>
      </c>
      <c r="L240" s="3" t="str">
        <f t="shared" si="55"/>
        <v/>
      </c>
      <c r="M240" s="3" t="str">
        <f>IF(C240="","",IF(AND(C240&lt;&gt;"",D240&lt;&gt;"",E240&lt;&gt;"",I240&lt;&gt;"",L240&lt;&gt;"",J240&lt;&gt;"",IFERROR(MATCH(INDEX($B:$B,MATCH($C240,$C:$C,0)),IMAGENES!$B:$B,0),-1)&gt;0),"'si'","'no'"))</f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 t="str">
        <f t="shared" si="48"/>
        <v/>
      </c>
      <c r="S240" t="str">
        <f t="shared" si="49"/>
        <v/>
      </c>
      <c r="T240" t="str">
        <f t="shared" si="50"/>
        <v/>
      </c>
      <c r="U240" t="str">
        <f>IF($S240="","",INDEX(CATEGORIAS!$A:$A,MATCH($S240,CATEGORIAS!$B:$B,0)))</f>
        <v/>
      </c>
      <c r="V240" t="str">
        <f>IF($T240="","",INDEX(SUBCATEGORIAS!$A:$A,MATCH($T240,SUBCATEGORIAS!$B:$B,0)))</f>
        <v/>
      </c>
      <c r="W240" t="str">
        <f t="shared" si="51"/>
        <v/>
      </c>
      <c r="X240" t="str">
        <f t="shared" si="56"/>
        <v/>
      </c>
      <c r="Z240">
        <v>238</v>
      </c>
      <c r="AA240" t="str">
        <f t="shared" si="59"/>
        <v/>
      </c>
      <c r="AB240" t="str">
        <f>IFERROR(IF(MATCH($AA233,$O:$O,0)&gt;0,CONCATENATE("precio: ",INDEX($W:$W,MATCH($AA233,$O:$O,0)),","),0),"")</f>
        <v>precio: 2000,</v>
      </c>
      <c r="AG240" t="str">
        <f>IF($D240="","",INDEX(CATEGORIAS!$A:$A,MATCH($D240,CATEGORIAS!$B:$B,0)))</f>
        <v/>
      </c>
      <c r="AH240" t="str">
        <f>IF($E240="","",INDEX(SUBCATEGORIAS!$A:$A,MATCH($E240,SUBCATEGORIAS!$B:$B,0)))</f>
        <v/>
      </c>
      <c r="AI240" t="str">
        <f t="shared" si="52"/>
        <v/>
      </c>
      <c r="AK240" s="2" t="str">
        <f t="shared" si="57"/>
        <v/>
      </c>
      <c r="AL240" t="str">
        <f t="shared" si="58"/>
        <v/>
      </c>
      <c r="AM240" t="str">
        <f t="shared" si="53"/>
        <v/>
      </c>
      <c r="AN240" t="str">
        <f t="shared" si="54"/>
        <v/>
      </c>
    </row>
    <row r="241" spans="1:40" x14ac:dyDescent="0.25">
      <c r="A241" t="str">
        <f>IF(C241="","",MAX($A$2:A240)+1)</f>
        <v/>
      </c>
      <c r="B241" s="3" t="str">
        <f>IF(C241="","",IF(COUNTIF($C$2:$C240,$C241)=0,MAX($B$2:$B240)+1,""))</f>
        <v/>
      </c>
      <c r="L241" s="3" t="str">
        <f t="shared" si="55"/>
        <v/>
      </c>
      <c r="M241" s="3" t="str">
        <f>IF(C241="","",IF(AND(C241&lt;&gt;"",D241&lt;&gt;"",E241&lt;&gt;"",I241&lt;&gt;"",L241&lt;&gt;"",J241&lt;&gt;"",IFERROR(MATCH(INDEX($B:$B,MATCH($C241,$C:$C,0)),IMAGENES!$B:$B,0),-1)&gt;0),"'si'","'no'"))</f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 t="str">
        <f t="shared" si="48"/>
        <v/>
      </c>
      <c r="S241" t="str">
        <f t="shared" si="49"/>
        <v/>
      </c>
      <c r="T241" t="str">
        <f t="shared" si="50"/>
        <v/>
      </c>
      <c r="U241" t="str">
        <f>IF($S241="","",INDEX(CATEGORIAS!$A:$A,MATCH($S241,CATEGORIAS!$B:$B,0)))</f>
        <v/>
      </c>
      <c r="V241" t="str">
        <f>IF($T241="","",INDEX(SUBCATEGORIAS!$A:$A,MATCH($T241,SUBCATEGORIAS!$B:$B,0)))</f>
        <v/>
      </c>
      <c r="W241" t="str">
        <f t="shared" si="51"/>
        <v/>
      </c>
      <c r="X241" t="str">
        <f t="shared" si="56"/>
        <v/>
      </c>
      <c r="Z241">
        <v>239</v>
      </c>
      <c r="AA241" t="str">
        <f t="shared" si="59"/>
        <v/>
      </c>
      <c r="AB241" t="str">
        <f>IFERROR(IF(MATCH($AA233,$O:$O,0)&gt;0,CONCATENATE("disponible: ",INDEX($X:$X,MATCH($AA233,$O:$O,0)),","),0),"")</f>
        <v>disponible: 'si',</v>
      </c>
      <c r="AG241" t="str">
        <f>IF($D241="","",INDEX(CATEGORIAS!$A:$A,MATCH($D241,CATEGORIAS!$B:$B,0)))</f>
        <v/>
      </c>
      <c r="AH241" t="str">
        <f>IF($E241="","",INDEX(SUBCATEGORIAS!$A:$A,MATCH($E241,SUBCATEGORIAS!$B:$B,0)))</f>
        <v/>
      </c>
      <c r="AI241" t="str">
        <f t="shared" si="52"/>
        <v/>
      </c>
      <c r="AK241" s="2" t="str">
        <f t="shared" si="57"/>
        <v/>
      </c>
      <c r="AL241" t="str">
        <f t="shared" si="58"/>
        <v/>
      </c>
      <c r="AM241" t="str">
        <f t="shared" si="53"/>
        <v/>
      </c>
      <c r="AN241" t="str">
        <f t="shared" si="54"/>
        <v/>
      </c>
    </row>
    <row r="242" spans="1:40" x14ac:dyDescent="0.25">
      <c r="A242" t="str">
        <f>IF(C242="","",MAX($A$2:A241)+1)</f>
        <v/>
      </c>
      <c r="B242" s="3" t="str">
        <f>IF(C242="","",IF(COUNTIF($C$2:$C241,$C242)=0,MAX($B$2:$B241)+1,""))</f>
        <v/>
      </c>
      <c r="L242" s="3" t="str">
        <f t="shared" si="55"/>
        <v/>
      </c>
      <c r="M242" s="3" t="str">
        <f>IF(C242="","",IF(AND(C242&lt;&gt;"",D242&lt;&gt;"",E242&lt;&gt;"",I242&lt;&gt;"",L242&lt;&gt;"",J242&lt;&gt;"",IFERROR(MATCH(INDEX($B:$B,MATCH($C242,$C:$C,0)),IMAGENES!$B:$B,0),-1)&gt;0),"'si'","'no'"))</f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 t="str">
        <f t="shared" si="48"/>
        <v/>
      </c>
      <c r="S242" t="str">
        <f t="shared" si="49"/>
        <v/>
      </c>
      <c r="T242" t="str">
        <f t="shared" si="50"/>
        <v/>
      </c>
      <c r="U242" t="str">
        <f>IF($S242="","",INDEX(CATEGORIAS!$A:$A,MATCH($S242,CATEGORIAS!$B:$B,0)))</f>
        <v/>
      </c>
      <c r="V242" t="str">
        <f>IF($T242="","",INDEX(SUBCATEGORIAS!$A:$A,MATCH($T242,SUBCATEGORIAS!$B:$B,0)))</f>
        <v/>
      </c>
      <c r="W242" t="str">
        <f t="shared" si="51"/>
        <v/>
      </c>
      <c r="X242" t="str">
        <f t="shared" si="56"/>
        <v/>
      </c>
      <c r="Z242">
        <v>240</v>
      </c>
      <c r="AA242" t="str">
        <f t="shared" si="59"/>
        <v/>
      </c>
      <c r="AB242" t="str">
        <f>IFERROR(IF(MATCH($AA233,$O:$O,0)&gt;0,"},",0),"")</f>
        <v>},</v>
      </c>
      <c r="AG242" t="str">
        <f>IF($D242="","",INDEX(CATEGORIAS!$A:$A,MATCH($D242,CATEGORIAS!$B:$B,0)))</f>
        <v/>
      </c>
      <c r="AH242" t="str">
        <f>IF($E242="","",INDEX(SUBCATEGORIAS!$A:$A,MATCH($E242,SUBCATEGORIAS!$B:$B,0)))</f>
        <v/>
      </c>
      <c r="AI242" t="str">
        <f t="shared" si="52"/>
        <v/>
      </c>
      <c r="AK242" s="2" t="str">
        <f t="shared" si="57"/>
        <v/>
      </c>
      <c r="AL242" t="str">
        <f t="shared" si="58"/>
        <v/>
      </c>
      <c r="AM242" t="str">
        <f t="shared" si="53"/>
        <v/>
      </c>
      <c r="AN242" t="str">
        <f t="shared" si="54"/>
        <v/>
      </c>
    </row>
    <row r="243" spans="1:40" x14ac:dyDescent="0.25">
      <c r="A243" t="str">
        <f>IF(C243="","",MAX($A$2:A242)+1)</f>
        <v/>
      </c>
      <c r="B243" s="3" t="str">
        <f>IF(C243="","",IF(COUNTIF($C$2:$C242,$C243)=0,MAX($B$2:$B242)+1,""))</f>
        <v/>
      </c>
      <c r="L243" s="3" t="str">
        <f t="shared" si="55"/>
        <v/>
      </c>
      <c r="M243" s="3" t="str">
        <f>IF(C243="","",IF(AND(C243&lt;&gt;"",D243&lt;&gt;"",E243&lt;&gt;"",I243&lt;&gt;"",L243&lt;&gt;"",J243&lt;&gt;"",IFERROR(MATCH(INDEX($B:$B,MATCH($C243,$C:$C,0)),IMAGENES!$B:$B,0),-1)&gt;0),"'si'","'no'"))</f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 t="str">
        <f t="shared" si="48"/>
        <v/>
      </c>
      <c r="S243" t="str">
        <f t="shared" si="49"/>
        <v/>
      </c>
      <c r="T243" t="str">
        <f t="shared" si="50"/>
        <v/>
      </c>
      <c r="U243" t="str">
        <f>IF($S243="","",INDEX(CATEGORIAS!$A:$A,MATCH($S243,CATEGORIAS!$B:$B,0)))</f>
        <v/>
      </c>
      <c r="V243" t="str">
        <f>IF($T243="","",INDEX(SUBCATEGORIAS!$A:$A,MATCH($T243,SUBCATEGORIAS!$B:$B,0)))</f>
        <v/>
      </c>
      <c r="W243" t="str">
        <f t="shared" si="51"/>
        <v/>
      </c>
      <c r="X243" t="str">
        <f t="shared" si="56"/>
        <v/>
      </c>
      <c r="Z243">
        <v>241</v>
      </c>
      <c r="AA243">
        <f t="shared" si="59"/>
        <v>25</v>
      </c>
      <c r="AB243" t="str">
        <f>IFERROR(IF(MATCH($AA243,$O:$O,0)&gt;0,"{",0),"")</f>
        <v>{</v>
      </c>
      <c r="AG243" t="str">
        <f>IF($D243="","",INDEX(CATEGORIAS!$A:$A,MATCH($D243,CATEGORIAS!$B:$B,0)))</f>
        <v/>
      </c>
      <c r="AH243" t="str">
        <f>IF($E243="","",INDEX(SUBCATEGORIAS!$A:$A,MATCH($E243,SUBCATEGORIAS!$B:$B,0)))</f>
        <v/>
      </c>
      <c r="AI243" t="str">
        <f t="shared" si="52"/>
        <v/>
      </c>
      <c r="AK243" s="2" t="str">
        <f t="shared" si="57"/>
        <v/>
      </c>
      <c r="AL243" t="str">
        <f t="shared" si="58"/>
        <v/>
      </c>
      <c r="AM243" t="str">
        <f t="shared" si="53"/>
        <v/>
      </c>
      <c r="AN243" t="str">
        <f t="shared" si="54"/>
        <v/>
      </c>
    </row>
    <row r="244" spans="1:40" x14ac:dyDescent="0.25">
      <c r="A244" t="str">
        <f>IF(C244="","",MAX($A$2:A243)+1)</f>
        <v/>
      </c>
      <c r="B244" s="3" t="str">
        <f>IF(C244="","",IF(COUNTIF($C$2:$C243,$C244)=0,MAX($B$2:$B243)+1,""))</f>
        <v/>
      </c>
      <c r="L244" s="3" t="str">
        <f t="shared" si="55"/>
        <v/>
      </c>
      <c r="M244" s="3" t="str">
        <f>IF(C244="","",IF(AND(C244&lt;&gt;"",D244&lt;&gt;"",E244&lt;&gt;"",I244&lt;&gt;"",L244&lt;&gt;"",J244&lt;&gt;"",IFERROR(MATCH(INDEX($B:$B,MATCH($C244,$C:$C,0)),IMAGENES!$B:$B,0),-1)&gt;0),"'si'","'no'"))</f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 t="str">
        <f t="shared" si="48"/>
        <v/>
      </c>
      <c r="S244" t="str">
        <f t="shared" si="49"/>
        <v/>
      </c>
      <c r="T244" t="str">
        <f t="shared" si="50"/>
        <v/>
      </c>
      <c r="U244" t="str">
        <f>IF($S244="","",INDEX(CATEGORIAS!$A:$A,MATCH($S244,CATEGORIAS!$B:$B,0)))</f>
        <v/>
      </c>
      <c r="V244" t="str">
        <f>IF($T244="","",INDEX(SUBCATEGORIAS!$A:$A,MATCH($T244,SUBCATEGORIAS!$B:$B,0)))</f>
        <v/>
      </c>
      <c r="W244" t="str">
        <f t="shared" si="51"/>
        <v/>
      </c>
      <c r="X244" t="str">
        <f t="shared" si="56"/>
        <v/>
      </c>
      <c r="Z244">
        <v>242</v>
      </c>
      <c r="AA244" t="str">
        <f t="shared" si="59"/>
        <v/>
      </c>
      <c r="AB244" t="str">
        <f>IFERROR(IF(MATCH($AA243,$O:$O,0)&gt;0,CONCATENATE("id_articulo: ",$AA243,","),0),"")</f>
        <v>id_articulo: 25,</v>
      </c>
      <c r="AG244" t="str">
        <f>IF($D244="","",INDEX(CATEGORIAS!$A:$A,MATCH($D244,CATEGORIAS!$B:$B,0)))</f>
        <v/>
      </c>
      <c r="AH244" t="str">
        <f>IF($E244="","",INDEX(SUBCATEGORIAS!$A:$A,MATCH($E244,SUBCATEGORIAS!$B:$B,0)))</f>
        <v/>
      </c>
      <c r="AI244" t="str">
        <f t="shared" si="52"/>
        <v/>
      </c>
      <c r="AK244" s="2" t="str">
        <f t="shared" si="57"/>
        <v/>
      </c>
      <c r="AL244" t="str">
        <f t="shared" si="58"/>
        <v/>
      </c>
      <c r="AM244" t="str">
        <f t="shared" si="53"/>
        <v/>
      </c>
      <c r="AN244" t="str">
        <f t="shared" si="54"/>
        <v/>
      </c>
    </row>
    <row r="245" spans="1:40" x14ac:dyDescent="0.25">
      <c r="A245" t="str">
        <f>IF(C245="","",MAX($A$2:A244)+1)</f>
        <v/>
      </c>
      <c r="B245" s="3" t="str">
        <f>IF(C245="","",IF(COUNTIF($C$2:$C244,$C245)=0,MAX($B$2:$B244)+1,""))</f>
        <v/>
      </c>
      <c r="L245" s="3" t="str">
        <f t="shared" si="55"/>
        <v/>
      </c>
      <c r="M245" s="3" t="str">
        <f>IF(C245="","",IF(AND(C245&lt;&gt;"",D245&lt;&gt;"",E245&lt;&gt;"",I245&lt;&gt;"",L245&lt;&gt;"",J245&lt;&gt;"",IFERROR(MATCH(INDEX($B:$B,MATCH($C245,$C:$C,0)),IMAGENES!$B:$B,0),-1)&gt;0),"'si'","'no'"))</f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 t="str">
        <f t="shared" si="48"/>
        <v/>
      </c>
      <c r="S245" t="str">
        <f t="shared" si="49"/>
        <v/>
      </c>
      <c r="T245" t="str">
        <f t="shared" si="50"/>
        <v/>
      </c>
      <c r="U245" t="str">
        <f>IF($S245="","",INDEX(CATEGORIAS!$A:$A,MATCH($S245,CATEGORIAS!$B:$B,0)))</f>
        <v/>
      </c>
      <c r="V245" t="str">
        <f>IF($T245="","",INDEX(SUBCATEGORIAS!$A:$A,MATCH($T245,SUBCATEGORIAS!$B:$B,0)))</f>
        <v/>
      </c>
      <c r="W245" t="str">
        <f t="shared" si="51"/>
        <v/>
      </c>
      <c r="X245" t="str">
        <f t="shared" si="56"/>
        <v/>
      </c>
      <c r="Z245">
        <v>243</v>
      </c>
      <c r="AA245" t="str">
        <f t="shared" si="59"/>
        <v/>
      </c>
      <c r="AB245" t="str">
        <f>IFERROR(IF(MATCH($AA243,$O:$O,0)&gt;0,CONCATENATE("nombre: '",INDEX($P:$P,MATCH($AA243,$O:$O,0)),"',"),0),"")</f>
        <v>nombre: 'Masas moldeables (Motarro)',</v>
      </c>
      <c r="AG245" t="str">
        <f>IF($D245="","",INDEX(CATEGORIAS!$A:$A,MATCH($D245,CATEGORIAS!$B:$B,0)))</f>
        <v/>
      </c>
      <c r="AH245" t="str">
        <f>IF($E245="","",INDEX(SUBCATEGORIAS!$A:$A,MATCH($E245,SUBCATEGORIAS!$B:$B,0)))</f>
        <v/>
      </c>
      <c r="AI245" t="str">
        <f t="shared" si="52"/>
        <v/>
      </c>
      <c r="AK245" s="2" t="str">
        <f t="shared" si="57"/>
        <v/>
      </c>
      <c r="AL245" t="str">
        <f t="shared" si="58"/>
        <v/>
      </c>
      <c r="AM245" t="str">
        <f t="shared" si="53"/>
        <v/>
      </c>
      <c r="AN245" t="str">
        <f t="shared" si="54"/>
        <v/>
      </c>
    </row>
    <row r="246" spans="1:40" x14ac:dyDescent="0.25">
      <c r="A246" t="str">
        <f>IF(C246="","",MAX($A$2:A245)+1)</f>
        <v/>
      </c>
      <c r="B246" s="3" t="str">
        <f>IF(C246="","",IF(COUNTIF($C$2:$C245,$C246)=0,MAX($B$2:$B245)+1,""))</f>
        <v/>
      </c>
      <c r="L246" s="3" t="str">
        <f t="shared" si="55"/>
        <v/>
      </c>
      <c r="M246" s="3" t="str">
        <f>IF(C246="","",IF(AND(C246&lt;&gt;"",D246&lt;&gt;"",E246&lt;&gt;"",I246&lt;&gt;"",L246&lt;&gt;"",J246&lt;&gt;"",IFERROR(MATCH(INDEX($B:$B,MATCH($C246,$C:$C,0)),IMAGENES!$B:$B,0),-1)&gt;0),"'si'","'no'"))</f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 t="str">
        <f t="shared" si="48"/>
        <v/>
      </c>
      <c r="S246" t="str">
        <f t="shared" si="49"/>
        <v/>
      </c>
      <c r="T246" t="str">
        <f t="shared" si="50"/>
        <v/>
      </c>
      <c r="U246" t="str">
        <f>IF($S246="","",INDEX(CATEGORIAS!$A:$A,MATCH($S246,CATEGORIAS!$B:$B,0)))</f>
        <v/>
      </c>
      <c r="V246" t="str">
        <f>IF($T246="","",INDEX(SUBCATEGORIAS!$A:$A,MATCH($T246,SUBCATEGORIAS!$B:$B,0)))</f>
        <v/>
      </c>
      <c r="W246" t="str">
        <f t="shared" si="51"/>
        <v/>
      </c>
      <c r="X246" t="str">
        <f t="shared" si="56"/>
        <v/>
      </c>
      <c r="Z246">
        <v>244</v>
      </c>
      <c r="AA246" t="str">
        <f t="shared" si="59"/>
        <v/>
      </c>
      <c r="AB246" t="str">
        <f>IFERROR(IF(MATCH($AA243,$O:$O,0)&gt;0,CONCATENATE("descripcion: '",INDEX($Q:$Q,MATCH($AA243,$O:$O,0)),"',"),0),"")</f>
        <v>descripcion: 'Set masas moldeables 4 unidades',</v>
      </c>
      <c r="AG246" t="str">
        <f>IF($D246="","",INDEX(CATEGORIAS!$A:$A,MATCH($D246,CATEGORIAS!$B:$B,0)))</f>
        <v/>
      </c>
      <c r="AH246" t="str">
        <f>IF($E246="","",INDEX(SUBCATEGORIAS!$A:$A,MATCH($E246,SUBCATEGORIAS!$B:$B,0)))</f>
        <v/>
      </c>
      <c r="AI246" t="str">
        <f t="shared" si="52"/>
        <v/>
      </c>
      <c r="AK246" s="2" t="str">
        <f t="shared" si="57"/>
        <v/>
      </c>
      <c r="AL246" t="str">
        <f t="shared" si="58"/>
        <v/>
      </c>
      <c r="AM246" t="str">
        <f t="shared" si="53"/>
        <v/>
      </c>
      <c r="AN246" t="str">
        <f t="shared" si="54"/>
        <v/>
      </c>
    </row>
    <row r="247" spans="1:40" x14ac:dyDescent="0.25">
      <c r="A247" t="str">
        <f>IF(C247="","",MAX($A$2:A246)+1)</f>
        <v/>
      </c>
      <c r="B247" s="3" t="str">
        <f>IF(C247="","",IF(COUNTIF($C$2:$C246,$C247)=0,MAX($B$2:$B246)+1,""))</f>
        <v/>
      </c>
      <c r="L247" s="3" t="str">
        <f t="shared" si="55"/>
        <v/>
      </c>
      <c r="M247" s="3" t="str">
        <f>IF(C247="","",IF(AND(C247&lt;&gt;"",D247&lt;&gt;"",E247&lt;&gt;"",I247&lt;&gt;"",L247&lt;&gt;"",J247&lt;&gt;"",IFERROR(MATCH(INDEX($B:$B,MATCH($C247,$C:$C,0)),IMAGENES!$B:$B,0),-1)&gt;0),"'si'","'no'"))</f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 t="str">
        <f t="shared" si="48"/>
        <v/>
      </c>
      <c r="S247" t="str">
        <f t="shared" si="49"/>
        <v/>
      </c>
      <c r="T247" t="str">
        <f t="shared" si="50"/>
        <v/>
      </c>
      <c r="U247" t="str">
        <f>IF($S247="","",INDEX(CATEGORIAS!$A:$A,MATCH($S247,CATEGORIAS!$B:$B,0)))</f>
        <v/>
      </c>
      <c r="V247" t="str">
        <f>IF($T247="","",INDEX(SUBCATEGORIAS!$A:$A,MATCH($T247,SUBCATEGORIAS!$B:$B,0)))</f>
        <v/>
      </c>
      <c r="W247" t="str">
        <f t="shared" si="51"/>
        <v/>
      </c>
      <c r="X247" t="str">
        <f t="shared" si="56"/>
        <v/>
      </c>
      <c r="Z247">
        <v>245</v>
      </c>
      <c r="AA247" t="str">
        <f t="shared" si="59"/>
        <v/>
      </c>
      <c r="AB247" t="str">
        <f>IFERROR(IF(MATCH($AA243,$O:$O,0)&gt;0,CONCATENATE("descripcion_larga: '",INDEX($R:$R,MATCH($AA243,$O:$O,0)),"',"),0),"")</f>
        <v>descripcion_larga: '0',</v>
      </c>
      <c r="AG247" t="str">
        <f>IF($D247="","",INDEX(CATEGORIAS!$A:$A,MATCH($D247,CATEGORIAS!$B:$B,0)))</f>
        <v/>
      </c>
      <c r="AH247" t="str">
        <f>IF($E247="","",INDEX(SUBCATEGORIAS!$A:$A,MATCH($E247,SUBCATEGORIAS!$B:$B,0)))</f>
        <v/>
      </c>
      <c r="AI247" t="str">
        <f t="shared" si="52"/>
        <v/>
      </c>
      <c r="AK247" s="2" t="str">
        <f t="shared" si="57"/>
        <v/>
      </c>
      <c r="AL247" t="str">
        <f t="shared" si="58"/>
        <v/>
      </c>
      <c r="AM247" t="str">
        <f t="shared" si="53"/>
        <v/>
      </c>
      <c r="AN247" t="str">
        <f t="shared" si="54"/>
        <v/>
      </c>
    </row>
    <row r="248" spans="1:40" x14ac:dyDescent="0.25">
      <c r="A248" t="str">
        <f>IF(C248="","",MAX($A$2:A247)+1)</f>
        <v/>
      </c>
      <c r="B248" s="3" t="str">
        <f>IF(C248="","",IF(COUNTIF($C$2:$C247,$C248)=0,MAX($B$2:$B247)+1,""))</f>
        <v/>
      </c>
      <c r="L248" s="3" t="str">
        <f t="shared" si="55"/>
        <v/>
      </c>
      <c r="M248" s="3" t="str">
        <f>IF(C248="","",IF(AND(C248&lt;&gt;"",D248&lt;&gt;"",E248&lt;&gt;"",I248&lt;&gt;"",L248&lt;&gt;"",J248&lt;&gt;"",IFERROR(MATCH(INDEX($B:$B,MATCH($C248,$C:$C,0)),IMAGENES!$B:$B,0),-1)&gt;0),"'si'","'no'"))</f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 t="str">
        <f t="shared" si="48"/>
        <v/>
      </c>
      <c r="S248" t="str">
        <f t="shared" si="49"/>
        <v/>
      </c>
      <c r="T248" t="str">
        <f t="shared" si="50"/>
        <v/>
      </c>
      <c r="U248" t="str">
        <f>IF($S248="","",INDEX(CATEGORIAS!$A:$A,MATCH($S248,CATEGORIAS!$B:$B,0)))</f>
        <v/>
      </c>
      <c r="V248" t="str">
        <f>IF($T248="","",INDEX(SUBCATEGORIAS!$A:$A,MATCH($T248,SUBCATEGORIAS!$B:$B,0)))</f>
        <v/>
      </c>
      <c r="W248" t="str">
        <f t="shared" si="51"/>
        <v/>
      </c>
      <c r="X248" t="str">
        <f t="shared" si="56"/>
        <v/>
      </c>
      <c r="Z248">
        <v>246</v>
      </c>
      <c r="AA248" t="str">
        <f t="shared" si="59"/>
        <v/>
      </c>
      <c r="AB248" t="str">
        <f>IFERROR(IF(MATCH($AA243,$O:$O,0)&gt;0,CONCATENATE("id_categoria: '",INDEX($U:$U,MATCH($AA243,$O:$O,0)),"',"),0),"")</f>
        <v>id_categoria: '1',</v>
      </c>
      <c r="AG248" t="str">
        <f>IF($D248="","",INDEX(CATEGORIAS!$A:$A,MATCH($D248,CATEGORIAS!$B:$B,0)))</f>
        <v/>
      </c>
      <c r="AH248" t="str">
        <f>IF($E248="","",INDEX(SUBCATEGORIAS!$A:$A,MATCH($E248,SUBCATEGORIAS!$B:$B,0)))</f>
        <v/>
      </c>
      <c r="AI248" t="str">
        <f t="shared" si="52"/>
        <v/>
      </c>
      <c r="AK248" s="2" t="str">
        <f t="shared" si="57"/>
        <v/>
      </c>
      <c r="AL248" t="str">
        <f t="shared" si="58"/>
        <v/>
      </c>
      <c r="AM248" t="str">
        <f t="shared" si="53"/>
        <v/>
      </c>
      <c r="AN248" t="str">
        <f t="shared" si="54"/>
        <v/>
      </c>
    </row>
    <row r="249" spans="1:40" x14ac:dyDescent="0.25">
      <c r="A249" t="str">
        <f>IF(C249="","",MAX($A$2:A248)+1)</f>
        <v/>
      </c>
      <c r="B249" s="3" t="str">
        <f>IF(C249="","",IF(COUNTIF($C$2:$C248,$C249)=0,MAX($B$2:$B248)+1,""))</f>
        <v/>
      </c>
      <c r="L249" s="3" t="str">
        <f t="shared" si="55"/>
        <v/>
      </c>
      <c r="M249" s="3" t="str">
        <f>IF(C249="","",IF(AND(C249&lt;&gt;"",D249&lt;&gt;"",E249&lt;&gt;"",I249&lt;&gt;"",L249&lt;&gt;"",J249&lt;&gt;"",IFERROR(MATCH(INDEX($B:$B,MATCH($C249,$C:$C,0)),IMAGENES!$B:$B,0),-1)&gt;0),"'si'","'no'"))</f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 t="str">
        <f t="shared" si="48"/>
        <v/>
      </c>
      <c r="S249" t="str">
        <f t="shared" si="49"/>
        <v/>
      </c>
      <c r="T249" t="str">
        <f t="shared" si="50"/>
        <v/>
      </c>
      <c r="U249" t="str">
        <f>IF($S249="","",INDEX(CATEGORIAS!$A:$A,MATCH($S249,CATEGORIAS!$B:$B,0)))</f>
        <v/>
      </c>
      <c r="V249" t="str">
        <f>IF($T249="","",INDEX(SUBCATEGORIAS!$A:$A,MATCH($T249,SUBCATEGORIAS!$B:$B,0)))</f>
        <v/>
      </c>
      <c r="W249" t="str">
        <f t="shared" si="51"/>
        <v/>
      </c>
      <c r="X249" t="str">
        <f t="shared" si="56"/>
        <v/>
      </c>
      <c r="Z249">
        <v>247</v>
      </c>
      <c r="AA249" t="str">
        <f t="shared" si="59"/>
        <v/>
      </c>
      <c r="AB249" t="str">
        <f>IFERROR(IF(MATCH($AA243,$O:$O,0)&gt;0,CONCATENATE("id_subcategoria: '",INDEX($V:$V,MATCH($AA243,$O:$O,0)),"',"),0),"")</f>
        <v>id_subcategoria: '13',</v>
      </c>
      <c r="AG249" t="str">
        <f>IF($D249="","",INDEX(CATEGORIAS!$A:$A,MATCH($D249,CATEGORIAS!$B:$B,0)))</f>
        <v/>
      </c>
      <c r="AH249" t="str">
        <f>IF($E249="","",INDEX(SUBCATEGORIAS!$A:$A,MATCH($E249,SUBCATEGORIAS!$B:$B,0)))</f>
        <v/>
      </c>
      <c r="AI249" t="str">
        <f t="shared" si="52"/>
        <v/>
      </c>
      <c r="AK249" s="2" t="str">
        <f t="shared" si="57"/>
        <v/>
      </c>
      <c r="AL249" t="str">
        <f t="shared" si="58"/>
        <v/>
      </c>
      <c r="AM249" t="str">
        <f t="shared" si="53"/>
        <v/>
      </c>
      <c r="AN249" t="str">
        <f t="shared" si="54"/>
        <v/>
      </c>
    </row>
    <row r="250" spans="1:40" x14ac:dyDescent="0.25">
      <c r="A250" t="str">
        <f>IF(C250="","",MAX($A$2:A249)+1)</f>
        <v/>
      </c>
      <c r="B250" s="3" t="str">
        <f>IF(C250="","",IF(COUNTIF($C$2:$C249,$C250)=0,MAX($B$2:$B249)+1,""))</f>
        <v/>
      </c>
      <c r="L250" s="3" t="str">
        <f t="shared" si="55"/>
        <v/>
      </c>
      <c r="M250" s="3" t="str">
        <f>IF(C250="","",IF(AND(C250&lt;&gt;"",D250&lt;&gt;"",E250&lt;&gt;"",I250&lt;&gt;"",L250&lt;&gt;"",J250&lt;&gt;"",IFERROR(MATCH(INDEX($B:$B,MATCH($C250,$C:$C,0)),IMAGENES!$B:$B,0),-1)&gt;0),"'si'","'no'"))</f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 t="str">
        <f t="shared" si="48"/>
        <v/>
      </c>
      <c r="S250" t="str">
        <f t="shared" si="49"/>
        <v/>
      </c>
      <c r="T250" t="str">
        <f t="shared" si="50"/>
        <v/>
      </c>
      <c r="U250" t="str">
        <f>IF($S250="","",INDEX(CATEGORIAS!$A:$A,MATCH($S250,CATEGORIAS!$B:$B,0)))</f>
        <v/>
      </c>
      <c r="V250" t="str">
        <f>IF($T250="","",INDEX(SUBCATEGORIAS!$A:$A,MATCH($T250,SUBCATEGORIAS!$B:$B,0)))</f>
        <v/>
      </c>
      <c r="W250" t="str">
        <f t="shared" si="51"/>
        <v/>
      </c>
      <c r="X250" t="str">
        <f t="shared" si="56"/>
        <v/>
      </c>
      <c r="Z250">
        <v>248</v>
      </c>
      <c r="AA250" t="str">
        <f t="shared" si="59"/>
        <v/>
      </c>
      <c r="AB250" t="str">
        <f>IFERROR(IF(MATCH($AA243,$O:$O,0)&gt;0,CONCATENATE("precio: ",INDEX($W:$W,MATCH($AA243,$O:$O,0)),","),0),"")</f>
        <v>precio: 2500,</v>
      </c>
      <c r="AG250" t="str">
        <f>IF($D250="","",INDEX(CATEGORIAS!$A:$A,MATCH($D250,CATEGORIAS!$B:$B,0)))</f>
        <v/>
      </c>
      <c r="AH250" t="str">
        <f>IF($E250="","",INDEX(SUBCATEGORIAS!$A:$A,MATCH($E250,SUBCATEGORIAS!$B:$B,0)))</f>
        <v/>
      </c>
      <c r="AI250" t="str">
        <f t="shared" si="52"/>
        <v/>
      </c>
      <c r="AK250" s="2" t="str">
        <f t="shared" si="57"/>
        <v/>
      </c>
      <c r="AL250" t="str">
        <f t="shared" si="58"/>
        <v/>
      </c>
      <c r="AM250" t="str">
        <f t="shared" si="53"/>
        <v/>
      </c>
      <c r="AN250" t="str">
        <f t="shared" si="54"/>
        <v/>
      </c>
    </row>
    <row r="251" spans="1:40" x14ac:dyDescent="0.25">
      <c r="A251" t="str">
        <f>IF(C251="","",MAX($A$2:A250)+1)</f>
        <v/>
      </c>
      <c r="B251" s="3" t="str">
        <f>IF(C251="","",IF(COUNTIF($C$2:$C250,$C251)=0,MAX($B$2:$B250)+1,""))</f>
        <v/>
      </c>
      <c r="L251" s="3" t="str">
        <f t="shared" si="55"/>
        <v/>
      </c>
      <c r="M251" s="3" t="str">
        <f>IF(C251="","",IF(AND(C251&lt;&gt;"",D251&lt;&gt;"",E251&lt;&gt;"",I251&lt;&gt;"",L251&lt;&gt;"",J251&lt;&gt;"",IFERROR(MATCH(INDEX($B:$B,MATCH($C251,$C:$C,0)),IMAGENES!$B:$B,0),-1)&gt;0),"'si'","'no'"))</f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 t="str">
        <f t="shared" si="48"/>
        <v/>
      </c>
      <c r="S251" t="str">
        <f t="shared" si="49"/>
        <v/>
      </c>
      <c r="T251" t="str">
        <f t="shared" si="50"/>
        <v/>
      </c>
      <c r="U251" t="str">
        <f>IF($S251="","",INDEX(CATEGORIAS!$A:$A,MATCH($S251,CATEGORIAS!$B:$B,0)))</f>
        <v/>
      </c>
      <c r="V251" t="str">
        <f>IF($T251="","",INDEX(SUBCATEGORIAS!$A:$A,MATCH($T251,SUBCATEGORIAS!$B:$B,0)))</f>
        <v/>
      </c>
      <c r="W251" t="str">
        <f t="shared" si="51"/>
        <v/>
      </c>
      <c r="X251" t="str">
        <f t="shared" si="56"/>
        <v/>
      </c>
      <c r="Z251">
        <v>249</v>
      </c>
      <c r="AA251" t="str">
        <f t="shared" si="59"/>
        <v/>
      </c>
      <c r="AB251" t="str">
        <f>IFERROR(IF(MATCH($AA243,$O:$O,0)&gt;0,CONCATENATE("disponible: ",INDEX($X:$X,MATCH($AA243,$O:$O,0)),","),0),"")</f>
        <v>disponible: 'si',</v>
      </c>
      <c r="AG251" t="str">
        <f>IF($D251="","",INDEX(CATEGORIAS!$A:$A,MATCH($D251,CATEGORIAS!$B:$B,0)))</f>
        <v/>
      </c>
      <c r="AH251" t="str">
        <f>IF($E251="","",INDEX(SUBCATEGORIAS!$A:$A,MATCH($E251,SUBCATEGORIAS!$B:$B,0)))</f>
        <v/>
      </c>
      <c r="AI251" t="str">
        <f t="shared" si="52"/>
        <v/>
      </c>
      <c r="AK251" s="2" t="str">
        <f t="shared" si="57"/>
        <v/>
      </c>
      <c r="AL251" t="str">
        <f t="shared" si="58"/>
        <v/>
      </c>
      <c r="AM251" t="str">
        <f t="shared" si="53"/>
        <v/>
      </c>
      <c r="AN251" t="str">
        <f t="shared" si="54"/>
        <v/>
      </c>
    </row>
    <row r="252" spans="1:40" x14ac:dyDescent="0.25">
      <c r="A252" t="str">
        <f>IF(C252="","",MAX($A$2:A251)+1)</f>
        <v/>
      </c>
      <c r="B252" s="3" t="str">
        <f>IF(C252="","",IF(COUNTIF($C$2:$C251,$C252)=0,MAX($B$2:$B251)+1,""))</f>
        <v/>
      </c>
      <c r="L252" s="3" t="str">
        <f t="shared" si="55"/>
        <v/>
      </c>
      <c r="M252" s="3" t="str">
        <f>IF(C252="","",IF(AND(C252&lt;&gt;"",D252&lt;&gt;"",E252&lt;&gt;"",I252&lt;&gt;"",L252&lt;&gt;"",J252&lt;&gt;"",IFERROR(MATCH(INDEX($B:$B,MATCH($C252,$C:$C,0)),IMAGENES!$B:$B,0),-1)&gt;0),"'si'","'no'"))</f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 t="str">
        <f t="shared" si="48"/>
        <v/>
      </c>
      <c r="S252" t="str">
        <f t="shared" si="49"/>
        <v/>
      </c>
      <c r="T252" t="str">
        <f t="shared" si="50"/>
        <v/>
      </c>
      <c r="U252" t="str">
        <f>IF($S252="","",INDEX(CATEGORIAS!$A:$A,MATCH($S252,CATEGORIAS!$B:$B,0)))</f>
        <v/>
      </c>
      <c r="V252" t="str">
        <f>IF($T252="","",INDEX(SUBCATEGORIAS!$A:$A,MATCH($T252,SUBCATEGORIAS!$B:$B,0)))</f>
        <v/>
      </c>
      <c r="W252" t="str">
        <f t="shared" si="51"/>
        <v/>
      </c>
      <c r="X252" t="str">
        <f t="shared" si="56"/>
        <v/>
      </c>
      <c r="Z252">
        <v>250</v>
      </c>
      <c r="AA252" t="str">
        <f t="shared" si="59"/>
        <v/>
      </c>
      <c r="AB252" t="str">
        <f>IFERROR(IF(MATCH($AA243,$O:$O,0)&gt;0,"},",0),"")</f>
        <v>},</v>
      </c>
      <c r="AG252" t="str">
        <f>IF($D252="","",INDEX(CATEGORIAS!$A:$A,MATCH($D252,CATEGORIAS!$B:$B,0)))</f>
        <v/>
      </c>
      <c r="AH252" t="str">
        <f>IF($E252="","",INDEX(SUBCATEGORIAS!$A:$A,MATCH($E252,SUBCATEGORIAS!$B:$B,0)))</f>
        <v/>
      </c>
      <c r="AI252" t="str">
        <f t="shared" si="52"/>
        <v/>
      </c>
      <c r="AK252" s="2" t="str">
        <f t="shared" si="57"/>
        <v/>
      </c>
      <c r="AL252" t="str">
        <f t="shared" si="58"/>
        <v/>
      </c>
      <c r="AM252" t="str">
        <f t="shared" si="53"/>
        <v/>
      </c>
      <c r="AN252" t="str">
        <f t="shared" si="54"/>
        <v/>
      </c>
    </row>
    <row r="253" spans="1:40" x14ac:dyDescent="0.25">
      <c r="A253" t="str">
        <f>IF(C253="","",MAX($A$2:A252)+1)</f>
        <v/>
      </c>
      <c r="B253" s="3" t="str">
        <f>IF(C253="","",IF(COUNTIF($C$2:$C252,$C253)=0,MAX($B$2:$B252)+1,""))</f>
        <v/>
      </c>
      <c r="L253" s="3" t="str">
        <f t="shared" si="55"/>
        <v/>
      </c>
      <c r="M253" s="3" t="str">
        <f>IF(C253="","",IF(AND(C253&lt;&gt;"",D253&lt;&gt;"",E253&lt;&gt;"",I253&lt;&gt;"",L253&lt;&gt;"",J253&lt;&gt;"",IFERROR(MATCH(INDEX($B:$B,MATCH($C253,$C:$C,0)),IMAGENES!$B:$B,0),-1)&gt;0),"'si'","'no'"))</f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 t="str">
        <f t="shared" si="48"/>
        <v/>
      </c>
      <c r="S253" t="str">
        <f t="shared" si="49"/>
        <v/>
      </c>
      <c r="T253" t="str">
        <f t="shared" si="50"/>
        <v/>
      </c>
      <c r="U253" t="str">
        <f>IF($S253="","",INDEX(CATEGORIAS!$A:$A,MATCH($S253,CATEGORIAS!$B:$B,0)))</f>
        <v/>
      </c>
      <c r="V253" t="str">
        <f>IF($T253="","",INDEX(SUBCATEGORIAS!$A:$A,MATCH($T253,SUBCATEGORIAS!$B:$B,0)))</f>
        <v/>
      </c>
      <c r="W253" t="str">
        <f t="shared" si="51"/>
        <v/>
      </c>
      <c r="X253" t="str">
        <f t="shared" si="56"/>
        <v/>
      </c>
      <c r="Z253">
        <v>251</v>
      </c>
      <c r="AA253">
        <f t="shared" si="59"/>
        <v>26</v>
      </c>
      <c r="AB253" t="str">
        <f>IFERROR(IF(MATCH($AA253,$O:$O,0)&gt;0,"{",0),"")</f>
        <v>{</v>
      </c>
      <c r="AG253" t="str">
        <f>IF($D253="","",INDEX(CATEGORIAS!$A:$A,MATCH($D253,CATEGORIAS!$B:$B,0)))</f>
        <v/>
      </c>
      <c r="AH253" t="str">
        <f>IF($E253="","",INDEX(SUBCATEGORIAS!$A:$A,MATCH($E253,SUBCATEGORIAS!$B:$B,0)))</f>
        <v/>
      </c>
      <c r="AI253" t="str">
        <f t="shared" si="52"/>
        <v/>
      </c>
      <c r="AK253" s="2" t="str">
        <f t="shared" si="57"/>
        <v/>
      </c>
      <c r="AL253" t="str">
        <f t="shared" si="58"/>
        <v/>
      </c>
      <c r="AM253" t="str">
        <f t="shared" si="53"/>
        <v/>
      </c>
      <c r="AN253" t="str">
        <f t="shared" si="54"/>
        <v/>
      </c>
    </row>
    <row r="254" spans="1:40" x14ac:dyDescent="0.25">
      <c r="A254" t="str">
        <f>IF(C254="","",MAX($A$2:A253)+1)</f>
        <v/>
      </c>
      <c r="B254" s="3" t="str">
        <f>IF(C254="","",IF(COUNTIF($C$2:$C253,$C254)=0,MAX($B$2:$B253)+1,""))</f>
        <v/>
      </c>
      <c r="L254" s="3" t="str">
        <f t="shared" si="55"/>
        <v/>
      </c>
      <c r="M254" s="3" t="str">
        <f>IF(C254="","",IF(AND(C254&lt;&gt;"",D254&lt;&gt;"",E254&lt;&gt;"",I254&lt;&gt;"",L254&lt;&gt;"",J254&lt;&gt;"",IFERROR(MATCH(INDEX($B:$B,MATCH($C254,$C:$C,0)),IMAGENES!$B:$B,0),-1)&gt;0),"'si'","'no'"))</f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 t="str">
        <f t="shared" si="48"/>
        <v/>
      </c>
      <c r="S254" t="str">
        <f t="shared" si="49"/>
        <v/>
      </c>
      <c r="T254" t="str">
        <f t="shared" si="50"/>
        <v/>
      </c>
      <c r="U254" t="str">
        <f>IF($S254="","",INDEX(CATEGORIAS!$A:$A,MATCH($S254,CATEGORIAS!$B:$B,0)))</f>
        <v/>
      </c>
      <c r="V254" t="str">
        <f>IF($T254="","",INDEX(SUBCATEGORIAS!$A:$A,MATCH($T254,SUBCATEGORIAS!$B:$B,0)))</f>
        <v/>
      </c>
      <c r="W254" t="str">
        <f t="shared" si="51"/>
        <v/>
      </c>
      <c r="X254" t="str">
        <f t="shared" si="56"/>
        <v/>
      </c>
      <c r="Z254">
        <v>252</v>
      </c>
      <c r="AA254" t="str">
        <f t="shared" si="59"/>
        <v/>
      </c>
      <c r="AB254" t="str">
        <f>IFERROR(IF(MATCH($AA253,$O:$O,0)&gt;0,CONCATENATE("id_articulo: ",$AA253,","),0),"")</f>
        <v>id_articulo: 26,</v>
      </c>
      <c r="AG254" t="str">
        <f>IF($D254="","",INDEX(CATEGORIAS!$A:$A,MATCH($D254,CATEGORIAS!$B:$B,0)))</f>
        <v/>
      </c>
      <c r="AH254" t="str">
        <f>IF($E254="","",INDEX(SUBCATEGORIAS!$A:$A,MATCH($E254,SUBCATEGORIAS!$B:$B,0)))</f>
        <v/>
      </c>
      <c r="AI254" t="str">
        <f t="shared" si="52"/>
        <v/>
      </c>
      <c r="AK254" s="2" t="str">
        <f t="shared" si="57"/>
        <v/>
      </c>
      <c r="AL254" t="str">
        <f t="shared" si="58"/>
        <v/>
      </c>
      <c r="AM254" t="str">
        <f t="shared" si="53"/>
        <v/>
      </c>
      <c r="AN254" t="str">
        <f t="shared" si="54"/>
        <v/>
      </c>
    </row>
    <row r="255" spans="1:40" x14ac:dyDescent="0.25">
      <c r="A255" t="str">
        <f>IF(C255="","",MAX($A$2:A254)+1)</f>
        <v/>
      </c>
      <c r="B255" s="3" t="str">
        <f>IF(C255="","",IF(COUNTIF($C$2:$C254,$C255)=0,MAX($B$2:$B254)+1,""))</f>
        <v/>
      </c>
      <c r="L255" s="3" t="str">
        <f t="shared" si="55"/>
        <v/>
      </c>
      <c r="M255" s="3" t="str">
        <f>IF(C255="","",IF(AND(C255&lt;&gt;"",D255&lt;&gt;"",E255&lt;&gt;"",I255&lt;&gt;"",L255&lt;&gt;"",J255&lt;&gt;"",IFERROR(MATCH(INDEX($B:$B,MATCH($C255,$C:$C,0)),IMAGENES!$B:$B,0),-1)&gt;0),"'si'","'no'"))</f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 t="str">
        <f t="shared" si="48"/>
        <v/>
      </c>
      <c r="S255" t="str">
        <f t="shared" si="49"/>
        <v/>
      </c>
      <c r="T255" t="str">
        <f t="shared" si="50"/>
        <v/>
      </c>
      <c r="U255" t="str">
        <f>IF($S255="","",INDEX(CATEGORIAS!$A:$A,MATCH($S255,CATEGORIAS!$B:$B,0)))</f>
        <v/>
      </c>
      <c r="V255" t="str">
        <f>IF($T255="","",INDEX(SUBCATEGORIAS!$A:$A,MATCH($T255,SUBCATEGORIAS!$B:$B,0)))</f>
        <v/>
      </c>
      <c r="W255" t="str">
        <f t="shared" si="51"/>
        <v/>
      </c>
      <c r="X255" t="str">
        <f t="shared" si="56"/>
        <v/>
      </c>
      <c r="Z255">
        <v>253</v>
      </c>
      <c r="AA255" t="str">
        <f t="shared" si="59"/>
        <v/>
      </c>
      <c r="AB255" t="str">
        <f>IFERROR(IF(MATCH($AA253,$O:$O,0)&gt;0,CONCATENATE("nombre: '",INDEX($P:$P,MATCH($AA253,$O:$O,0)),"',"),0),"")</f>
        <v>nombre: 'Stickers - Animales de la selva (Motarro)',</v>
      </c>
      <c r="AG255" t="str">
        <f>IF($D255="","",INDEX(CATEGORIAS!$A:$A,MATCH($D255,CATEGORIAS!$B:$B,0)))</f>
        <v/>
      </c>
      <c r="AH255" t="str">
        <f>IF($E255="","",INDEX(SUBCATEGORIAS!$A:$A,MATCH($E255,SUBCATEGORIAS!$B:$B,0)))</f>
        <v/>
      </c>
      <c r="AI255" t="str">
        <f t="shared" si="52"/>
        <v/>
      </c>
      <c r="AK255" s="2" t="str">
        <f t="shared" si="57"/>
        <v/>
      </c>
      <c r="AL255" t="str">
        <f t="shared" si="58"/>
        <v/>
      </c>
      <c r="AM255" t="str">
        <f t="shared" si="53"/>
        <v/>
      </c>
      <c r="AN255" t="str">
        <f t="shared" si="54"/>
        <v/>
      </c>
    </row>
    <row r="256" spans="1:40" x14ac:dyDescent="0.25">
      <c r="A256" t="str">
        <f>IF(C256="","",MAX($A$2:A255)+1)</f>
        <v/>
      </c>
      <c r="B256" s="3" t="str">
        <f>IF(C256="","",IF(COUNTIF($C$2:$C255,$C256)=0,MAX($B$2:$B255)+1,""))</f>
        <v/>
      </c>
      <c r="L256" s="3" t="str">
        <f t="shared" si="55"/>
        <v/>
      </c>
      <c r="M256" s="3" t="str">
        <f>IF(C256="","",IF(AND(C256&lt;&gt;"",D256&lt;&gt;"",E256&lt;&gt;"",I256&lt;&gt;"",L256&lt;&gt;"",J256&lt;&gt;"",IFERROR(MATCH(INDEX($B:$B,MATCH($C256,$C:$C,0)),IMAGENES!$B:$B,0),-1)&gt;0),"'si'","'no'"))</f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 t="str">
        <f t="shared" si="48"/>
        <v/>
      </c>
      <c r="S256" t="str">
        <f t="shared" si="49"/>
        <v/>
      </c>
      <c r="T256" t="str">
        <f t="shared" si="50"/>
        <v/>
      </c>
      <c r="U256" t="str">
        <f>IF($S256="","",INDEX(CATEGORIAS!$A:$A,MATCH($S256,CATEGORIAS!$B:$B,0)))</f>
        <v/>
      </c>
      <c r="V256" t="str">
        <f>IF($T256="","",INDEX(SUBCATEGORIAS!$A:$A,MATCH($T256,SUBCATEGORIAS!$B:$B,0)))</f>
        <v/>
      </c>
      <c r="W256" t="str">
        <f t="shared" si="51"/>
        <v/>
      </c>
      <c r="X256" t="str">
        <f t="shared" si="56"/>
        <v/>
      </c>
      <c r="Z256">
        <v>254</v>
      </c>
      <c r="AA256" t="str">
        <f t="shared" si="59"/>
        <v/>
      </c>
      <c r="AB256" t="str">
        <f>IFERROR(IF(MATCH($AA253,$O:$O,0)&gt;0,CONCATENATE("descripcion: '",INDEX($Q:$Q,MATCH($AA253,$O:$O,0)),"',"),0),"")</f>
        <v>descripcion: 'Más de 140 stickrers',</v>
      </c>
      <c r="AG256" t="str">
        <f>IF($D256="","",INDEX(CATEGORIAS!$A:$A,MATCH($D256,CATEGORIAS!$B:$B,0)))</f>
        <v/>
      </c>
      <c r="AH256" t="str">
        <f>IF($E256="","",INDEX(SUBCATEGORIAS!$A:$A,MATCH($E256,SUBCATEGORIAS!$B:$B,0)))</f>
        <v/>
      </c>
      <c r="AI256" t="str">
        <f t="shared" si="52"/>
        <v/>
      </c>
      <c r="AK256" s="2" t="str">
        <f t="shared" si="57"/>
        <v/>
      </c>
      <c r="AL256" t="str">
        <f t="shared" si="58"/>
        <v/>
      </c>
      <c r="AM256" t="str">
        <f t="shared" si="53"/>
        <v/>
      </c>
      <c r="AN256" t="str">
        <f t="shared" si="54"/>
        <v/>
      </c>
    </row>
    <row r="257" spans="1:40" x14ac:dyDescent="0.25">
      <c r="A257" t="str">
        <f>IF(C257="","",MAX($A$2:A256)+1)</f>
        <v/>
      </c>
      <c r="B257" s="3" t="str">
        <f>IF(C257="","",IF(COUNTIF($C$2:$C256,$C257)=0,MAX($B$2:$B256)+1,""))</f>
        <v/>
      </c>
      <c r="L257" s="3" t="str">
        <f t="shared" si="55"/>
        <v/>
      </c>
      <c r="M257" s="3" t="str">
        <f>IF(C257="","",IF(AND(C257&lt;&gt;"",D257&lt;&gt;"",E257&lt;&gt;"",I257&lt;&gt;"",L257&lt;&gt;"",J257&lt;&gt;"",IFERROR(MATCH(INDEX($B:$B,MATCH($C257,$C:$C,0)),IMAGENES!$B:$B,0),-1)&gt;0),"'si'","'no'"))</f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 t="str">
        <f t="shared" si="48"/>
        <v/>
      </c>
      <c r="S257" t="str">
        <f t="shared" si="49"/>
        <v/>
      </c>
      <c r="T257" t="str">
        <f t="shared" si="50"/>
        <v/>
      </c>
      <c r="U257" t="str">
        <f>IF($S257="","",INDEX(CATEGORIAS!$A:$A,MATCH($S257,CATEGORIAS!$B:$B,0)))</f>
        <v/>
      </c>
      <c r="V257" t="str">
        <f>IF($T257="","",INDEX(SUBCATEGORIAS!$A:$A,MATCH($T257,SUBCATEGORIAS!$B:$B,0)))</f>
        <v/>
      </c>
      <c r="W257" t="str">
        <f t="shared" si="51"/>
        <v/>
      </c>
      <c r="X257" t="str">
        <f t="shared" si="56"/>
        <v/>
      </c>
      <c r="Z257">
        <v>255</v>
      </c>
      <c r="AA257" t="str">
        <f t="shared" si="59"/>
        <v/>
      </c>
      <c r="AB257" t="str">
        <f>IFERROR(IF(MATCH($AA253,$O:$O,0)&gt;0,CONCATENATE("descripcion_larga: '",INDEX($R:$R,MATCH($AA253,$O:$O,0)),"',"),0),"")</f>
        <v>descripcion_larga: '0',</v>
      </c>
      <c r="AG257" t="str">
        <f>IF($D257="","",INDEX(CATEGORIAS!$A:$A,MATCH($D257,CATEGORIAS!$B:$B,0)))</f>
        <v/>
      </c>
      <c r="AH257" t="str">
        <f>IF($E257="","",INDEX(SUBCATEGORIAS!$A:$A,MATCH($E257,SUBCATEGORIAS!$B:$B,0)))</f>
        <v/>
      </c>
      <c r="AI257" t="str">
        <f t="shared" si="52"/>
        <v/>
      </c>
      <c r="AK257" s="2" t="str">
        <f t="shared" si="57"/>
        <v/>
      </c>
      <c r="AL257" t="str">
        <f t="shared" si="58"/>
        <v/>
      </c>
      <c r="AM257" t="str">
        <f t="shared" si="53"/>
        <v/>
      </c>
      <c r="AN257" t="str">
        <f t="shared" si="54"/>
        <v/>
      </c>
    </row>
    <row r="258" spans="1:40" x14ac:dyDescent="0.25">
      <c r="A258" t="str">
        <f>IF(C258="","",MAX($A$2:A257)+1)</f>
        <v/>
      </c>
      <c r="B258" s="3" t="str">
        <f>IF(C258="","",IF(COUNTIF($C$2:$C257,$C258)=0,MAX($B$2:$B257)+1,""))</f>
        <v/>
      </c>
      <c r="L258" s="3" t="str">
        <f t="shared" si="55"/>
        <v/>
      </c>
      <c r="M258" s="3" t="str">
        <f>IF(C258="","",IF(AND(C258&lt;&gt;"",D258&lt;&gt;"",E258&lt;&gt;"",I258&lt;&gt;"",L258&lt;&gt;"",J258&lt;&gt;"",IFERROR(MATCH(INDEX($B:$B,MATCH($C258,$C:$C,0)),IMAGENES!$B:$B,0),-1)&gt;0),"'si'","'no'"))</f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 t="str">
        <f t="shared" si="48"/>
        <v/>
      </c>
      <c r="S258" t="str">
        <f t="shared" si="49"/>
        <v/>
      </c>
      <c r="T258" t="str">
        <f t="shared" si="50"/>
        <v/>
      </c>
      <c r="U258" t="str">
        <f>IF($S258="","",INDEX(CATEGORIAS!$A:$A,MATCH($S258,CATEGORIAS!$B:$B,0)))</f>
        <v/>
      </c>
      <c r="V258" t="str">
        <f>IF($T258="","",INDEX(SUBCATEGORIAS!$A:$A,MATCH($T258,SUBCATEGORIAS!$B:$B,0)))</f>
        <v/>
      </c>
      <c r="W258" t="str">
        <f t="shared" si="51"/>
        <v/>
      </c>
      <c r="X258" t="str">
        <f t="shared" si="56"/>
        <v/>
      </c>
      <c r="Z258">
        <v>256</v>
      </c>
      <c r="AA258" t="str">
        <f t="shared" si="59"/>
        <v/>
      </c>
      <c r="AB258" t="str">
        <f>IFERROR(IF(MATCH($AA253,$O:$O,0)&gt;0,CONCATENATE("id_categoria: '",INDEX($U:$U,MATCH($AA253,$O:$O,0)),"',"),0),"")</f>
        <v>id_categoria: '1',</v>
      </c>
      <c r="AG258" t="str">
        <f>IF($D258="","",INDEX(CATEGORIAS!$A:$A,MATCH($D258,CATEGORIAS!$B:$B,0)))</f>
        <v/>
      </c>
      <c r="AH258" t="str">
        <f>IF($E258="","",INDEX(SUBCATEGORIAS!$A:$A,MATCH($E258,SUBCATEGORIAS!$B:$B,0)))</f>
        <v/>
      </c>
      <c r="AI258" t="str">
        <f t="shared" si="52"/>
        <v/>
      </c>
      <c r="AK258" s="2" t="str">
        <f t="shared" si="57"/>
        <v/>
      </c>
      <c r="AL258" t="str">
        <f t="shared" si="58"/>
        <v/>
      </c>
      <c r="AM258" t="str">
        <f t="shared" si="53"/>
        <v/>
      </c>
      <c r="AN258" t="str">
        <f t="shared" si="54"/>
        <v/>
      </c>
    </row>
    <row r="259" spans="1:40" x14ac:dyDescent="0.25">
      <c r="A259" t="str">
        <f>IF(C259="","",MAX($A$2:A258)+1)</f>
        <v/>
      </c>
      <c r="B259" s="3" t="str">
        <f>IF(C259="","",IF(COUNTIF($C$2:$C258,$C259)=0,MAX($B$2:$B258)+1,""))</f>
        <v/>
      </c>
      <c r="L259" s="3" t="str">
        <f t="shared" si="55"/>
        <v/>
      </c>
      <c r="M259" s="3" t="str">
        <f>IF(C259="","",IF(AND(C259&lt;&gt;"",D259&lt;&gt;"",E259&lt;&gt;"",I259&lt;&gt;"",L259&lt;&gt;"",J259&lt;&gt;"",IFERROR(MATCH(INDEX($B:$B,MATCH($C259,$C:$C,0)),IMAGENES!$B:$B,0),-1)&gt;0),"'si'","'no'"))</f>
        <v/>
      </c>
      <c r="O259" t="str">
        <f t="shared" ref="O259:O322" si="60">IFERROR(INDEX($B:$B,MATCH($A259,$B:$B,0)),"")</f>
        <v/>
      </c>
      <c r="P259" t="str">
        <f t="shared" ref="P259:P322" si="61">IF($O259="","",INDEX($C:$C,MATCH($O259,$B:$B,0)))</f>
        <v/>
      </c>
      <c r="Q259" t="str">
        <f t="shared" ref="Q259:Q322" si="62">IF($O259="","",INDEX($J:$J,MATCH($O259,$B:$B,0)))</f>
        <v/>
      </c>
      <c r="R259" t="str">
        <f t="shared" ref="R259:R322" si="63">IF($O259="","",INDEX($K:$K,MATCH($O259,$B:$B,0)))</f>
        <v/>
      </c>
      <c r="S259" t="str">
        <f t="shared" ref="S259:S322" si="64">IF($O259="","",INDEX($D:$D,MATCH($O259,$B:$B,0)))</f>
        <v/>
      </c>
      <c r="T259" t="str">
        <f t="shared" ref="T259:T322" si="65">IF($O259="","",INDEX($E:$E,MATCH($O259,$B:$B,0)))</f>
        <v/>
      </c>
      <c r="U259" t="str">
        <f>IF($S259="","",INDEX(CATEGORIAS!$A:$A,MATCH($S259,CATEGORIAS!$B:$B,0)))</f>
        <v/>
      </c>
      <c r="V259" t="str">
        <f>IF($T259="","",INDEX(SUBCATEGORIAS!$A:$A,MATCH($T259,SUBCATEGORIAS!$B:$B,0)))</f>
        <v/>
      </c>
      <c r="W259" t="str">
        <f t="shared" ref="W259:W322" si="66">IF($O259="","",INDEX($I:$I,MATCH($O259,$B:$B,0)))</f>
        <v/>
      </c>
      <c r="X259" t="str">
        <f t="shared" si="56"/>
        <v/>
      </c>
      <c r="Z259">
        <v>257</v>
      </c>
      <c r="AA259" t="str">
        <f t="shared" si="59"/>
        <v/>
      </c>
      <c r="AB259" t="str">
        <f>IFERROR(IF(MATCH($AA253,$O:$O,0)&gt;0,CONCATENATE("id_subcategoria: '",INDEX($V:$V,MATCH($AA253,$O:$O,0)),"',"),0),"")</f>
        <v>id_subcategoria: '14',</v>
      </c>
      <c r="AG259" t="str">
        <f>IF($D259="","",INDEX(CATEGORIAS!$A:$A,MATCH($D259,CATEGORIAS!$B:$B,0)))</f>
        <v/>
      </c>
      <c r="AH259" t="str">
        <f>IF($E259="","",INDEX(SUBCATEGORIAS!$A:$A,MATCH($E259,SUBCATEGORIAS!$B:$B,0)))</f>
        <v/>
      </c>
      <c r="AI259" t="str">
        <f t="shared" ref="AI259:AI322" si="67">IF(A259="","",A259)</f>
        <v/>
      </c>
      <c r="AK259" s="2" t="str">
        <f t="shared" si="57"/>
        <v/>
      </c>
      <c r="AL259" t="str">
        <f t="shared" si="58"/>
        <v/>
      </c>
      <c r="AM259" t="str">
        <f t="shared" ref="AM259:AM322" si="68">IF(A259="","",IF(A259/100&gt;0,IF(A259/10&gt;0,CONCATENATE("00",A259),CONCATENATE("0",A259)),A259))</f>
        <v/>
      </c>
      <c r="AN259" t="str">
        <f t="shared" ref="AN259:AN322" si="69">IF(A259="","",CONCATENATE("{ id_sku: '",CONCATENATE(AK259,AL259,AM259),"', id_articulo: '",INDEX($B:$B,MATCH($C259,$C:$C,0)),"', variacion: '",L259,"' },"))</f>
        <v/>
      </c>
    </row>
    <row r="260" spans="1:40" x14ac:dyDescent="0.25">
      <c r="A260" t="str">
        <f>IF(C260="","",MAX($A$2:A259)+1)</f>
        <v/>
      </c>
      <c r="B260" s="3" t="str">
        <f>IF(C260="","",IF(COUNTIF($C$2:$C259,$C260)=0,MAX($B$2:$B259)+1,""))</f>
        <v/>
      </c>
      <c r="L260" s="3" t="str">
        <f t="shared" ref="L260:L323" si="70">_xlfn.TEXTJOIN(" - ",TRUE,F260:H260)</f>
        <v/>
      </c>
      <c r="M260" s="3" t="str">
        <f>IF(C260="","",IF(AND(C260&lt;&gt;"",D260&lt;&gt;"",E260&lt;&gt;"",I260&lt;&gt;"",L260&lt;&gt;"",J260&lt;&gt;"",IFERROR(MATCH(INDEX($B:$B,MATCH($C260,$C:$C,0)),IMAGENES!$B:$B,0),-1)&gt;0),"'si'","'no'"))</f>
        <v/>
      </c>
      <c r="O260" t="str">
        <f t="shared" si="60"/>
        <v/>
      </c>
      <c r="P260" t="str">
        <f t="shared" si="61"/>
        <v/>
      </c>
      <c r="Q260" t="str">
        <f t="shared" si="62"/>
        <v/>
      </c>
      <c r="R260" t="str">
        <f t="shared" si="63"/>
        <v/>
      </c>
      <c r="S260" t="str">
        <f t="shared" si="64"/>
        <v/>
      </c>
      <c r="T260" t="str">
        <f t="shared" si="65"/>
        <v/>
      </c>
      <c r="U260" t="str">
        <f>IF($S260="","",INDEX(CATEGORIAS!$A:$A,MATCH($S260,CATEGORIAS!$B:$B,0)))</f>
        <v/>
      </c>
      <c r="V260" t="str">
        <f>IF($T260="","",INDEX(SUBCATEGORIAS!$A:$A,MATCH($T260,SUBCATEGORIAS!$B:$B,0)))</f>
        <v/>
      </c>
      <c r="W260" t="str">
        <f t="shared" si="66"/>
        <v/>
      </c>
      <c r="X260" t="str">
        <f t="shared" ref="X260:X323" si="71">IF($O260="","",INDEX($M:$M,MATCH($O260,$B:$B,0)))</f>
        <v/>
      </c>
      <c r="Z260">
        <v>258</v>
      </c>
      <c r="AA260" t="str">
        <f t="shared" si="59"/>
        <v/>
      </c>
      <c r="AB260" t="str">
        <f>IFERROR(IF(MATCH($AA253,$O:$O,0)&gt;0,CONCATENATE("precio: ",INDEX($W:$W,MATCH($AA253,$O:$O,0)),","),0),"")</f>
        <v>precio: 2000,</v>
      </c>
      <c r="AG260" t="str">
        <f>IF($D260="","",INDEX(CATEGORIAS!$A:$A,MATCH($D260,CATEGORIAS!$B:$B,0)))</f>
        <v/>
      </c>
      <c r="AH260" t="str">
        <f>IF($E260="","",INDEX(SUBCATEGORIAS!$A:$A,MATCH($E260,SUBCATEGORIAS!$B:$B,0)))</f>
        <v/>
      </c>
      <c r="AI260" t="str">
        <f t="shared" si="67"/>
        <v/>
      </c>
      <c r="AK260" s="2" t="str">
        <f t="shared" ref="AK260:AK323" si="72">IF(AG260="","",IF(AG260/100&gt;0,IF(AG260/10&gt;0,CONCATENATE("00",AG260),CONCATENATE("0",AG260)),AG260))</f>
        <v/>
      </c>
      <c r="AL260" t="str">
        <f t="shared" ref="AL260:AL323" si="73">IF(AH260="","",IF(AH260/100&gt;0,IF(AH260/10&gt;0,CONCATENATE("00",AH260),CONCATENATE("0",AH260)),AH260))</f>
        <v/>
      </c>
      <c r="AM260" t="str">
        <f t="shared" si="68"/>
        <v/>
      </c>
      <c r="AN260" t="str">
        <f t="shared" si="69"/>
        <v/>
      </c>
    </row>
    <row r="261" spans="1:40" x14ac:dyDescent="0.25">
      <c r="A261" t="str">
        <f>IF(C261="","",MAX($A$2:A260)+1)</f>
        <v/>
      </c>
      <c r="B261" s="3" t="str">
        <f>IF(C261="","",IF(COUNTIF($C$2:$C260,$C261)=0,MAX($B$2:$B260)+1,""))</f>
        <v/>
      </c>
      <c r="L261" s="3" t="str">
        <f t="shared" si="70"/>
        <v/>
      </c>
      <c r="M261" s="3" t="str">
        <f>IF(C261="","",IF(AND(C261&lt;&gt;"",D261&lt;&gt;"",E261&lt;&gt;"",I261&lt;&gt;"",L261&lt;&gt;"",J261&lt;&gt;"",IFERROR(MATCH(INDEX($B:$B,MATCH($C261,$C:$C,0)),IMAGENES!$B:$B,0),-1)&gt;0),"'si'","'no'"))</f>
        <v/>
      </c>
      <c r="O261" t="str">
        <f t="shared" si="60"/>
        <v/>
      </c>
      <c r="P261" t="str">
        <f t="shared" si="61"/>
        <v/>
      </c>
      <c r="Q261" t="str">
        <f t="shared" si="62"/>
        <v/>
      </c>
      <c r="R261" t="str">
        <f t="shared" si="63"/>
        <v/>
      </c>
      <c r="S261" t="str">
        <f t="shared" si="64"/>
        <v/>
      </c>
      <c r="T261" t="str">
        <f t="shared" si="65"/>
        <v/>
      </c>
      <c r="U261" t="str">
        <f>IF($S261="","",INDEX(CATEGORIAS!$A:$A,MATCH($S261,CATEGORIAS!$B:$B,0)))</f>
        <v/>
      </c>
      <c r="V261" t="str">
        <f>IF($T261="","",INDEX(SUBCATEGORIAS!$A:$A,MATCH($T261,SUBCATEGORIAS!$B:$B,0)))</f>
        <v/>
      </c>
      <c r="W261" t="str">
        <f t="shared" si="66"/>
        <v/>
      </c>
      <c r="X261" t="str">
        <f t="shared" si="71"/>
        <v/>
      </c>
      <c r="Z261">
        <v>259</v>
      </c>
      <c r="AA261" t="str">
        <f t="shared" ref="AA261:AA324" si="74">IF(Z260/10=INT(Z260/10),Z260/10+1,"")</f>
        <v/>
      </c>
      <c r="AB261" t="str">
        <f>IFERROR(IF(MATCH($AA253,$O:$O,0)&gt;0,CONCATENATE("disponible: ",INDEX($X:$X,MATCH($AA253,$O:$O,0)),","),0),"")</f>
        <v>disponible: 'si',</v>
      </c>
      <c r="AG261" t="str">
        <f>IF($D261="","",INDEX(CATEGORIAS!$A:$A,MATCH($D261,CATEGORIAS!$B:$B,0)))</f>
        <v/>
      </c>
      <c r="AH261" t="str">
        <f>IF($E261="","",INDEX(SUBCATEGORIAS!$A:$A,MATCH($E261,SUBCATEGORIAS!$B:$B,0)))</f>
        <v/>
      </c>
      <c r="AI261" t="str">
        <f t="shared" si="67"/>
        <v/>
      </c>
      <c r="AK261" s="2" t="str">
        <f t="shared" si="72"/>
        <v/>
      </c>
      <c r="AL261" t="str">
        <f t="shared" si="73"/>
        <v/>
      </c>
      <c r="AM261" t="str">
        <f t="shared" si="68"/>
        <v/>
      </c>
      <c r="AN261" t="str">
        <f t="shared" si="69"/>
        <v/>
      </c>
    </row>
    <row r="262" spans="1:40" x14ac:dyDescent="0.25">
      <c r="A262" t="str">
        <f>IF(C262="","",MAX($A$2:A261)+1)</f>
        <v/>
      </c>
      <c r="B262" s="3" t="str">
        <f>IF(C262="","",IF(COUNTIF($C$2:$C261,$C262)=0,MAX($B$2:$B261)+1,""))</f>
        <v/>
      </c>
      <c r="L262" s="3" t="str">
        <f t="shared" si="70"/>
        <v/>
      </c>
      <c r="M262" s="3" t="str">
        <f>IF(C262="","",IF(AND(C262&lt;&gt;"",D262&lt;&gt;"",E262&lt;&gt;"",I262&lt;&gt;"",L262&lt;&gt;"",J262&lt;&gt;"",IFERROR(MATCH(INDEX($B:$B,MATCH($C262,$C:$C,0)),IMAGENES!$B:$B,0),-1)&gt;0),"'si'","'no'"))</f>
        <v/>
      </c>
      <c r="O262" t="str">
        <f t="shared" si="60"/>
        <v/>
      </c>
      <c r="P262" t="str">
        <f t="shared" si="61"/>
        <v/>
      </c>
      <c r="Q262" t="str">
        <f t="shared" si="62"/>
        <v/>
      </c>
      <c r="R262" t="str">
        <f t="shared" si="63"/>
        <v/>
      </c>
      <c r="S262" t="str">
        <f t="shared" si="64"/>
        <v/>
      </c>
      <c r="T262" t="str">
        <f t="shared" si="65"/>
        <v/>
      </c>
      <c r="U262" t="str">
        <f>IF($S262="","",INDEX(CATEGORIAS!$A:$A,MATCH($S262,CATEGORIAS!$B:$B,0)))</f>
        <v/>
      </c>
      <c r="V262" t="str">
        <f>IF($T262="","",INDEX(SUBCATEGORIAS!$A:$A,MATCH($T262,SUBCATEGORIAS!$B:$B,0)))</f>
        <v/>
      </c>
      <c r="W262" t="str">
        <f t="shared" si="66"/>
        <v/>
      </c>
      <c r="X262" t="str">
        <f t="shared" si="71"/>
        <v/>
      </c>
      <c r="Z262">
        <v>260</v>
      </c>
      <c r="AA262" t="str">
        <f t="shared" si="74"/>
        <v/>
      </c>
      <c r="AB262" t="str">
        <f>IFERROR(IF(MATCH($AA253,$O:$O,0)&gt;0,"},",0),"")</f>
        <v>},</v>
      </c>
      <c r="AG262" t="str">
        <f>IF($D262="","",INDEX(CATEGORIAS!$A:$A,MATCH($D262,CATEGORIAS!$B:$B,0)))</f>
        <v/>
      </c>
      <c r="AH262" t="str">
        <f>IF($E262="","",INDEX(SUBCATEGORIAS!$A:$A,MATCH($E262,SUBCATEGORIAS!$B:$B,0)))</f>
        <v/>
      </c>
      <c r="AI262" t="str">
        <f t="shared" si="67"/>
        <v/>
      </c>
      <c r="AK262" s="2" t="str">
        <f t="shared" si="72"/>
        <v/>
      </c>
      <c r="AL262" t="str">
        <f t="shared" si="73"/>
        <v/>
      </c>
      <c r="AM262" t="str">
        <f t="shared" si="68"/>
        <v/>
      </c>
      <c r="AN262" t="str">
        <f t="shared" si="69"/>
        <v/>
      </c>
    </row>
    <row r="263" spans="1:40" x14ac:dyDescent="0.25">
      <c r="A263" t="str">
        <f>IF(C263="","",MAX($A$2:A262)+1)</f>
        <v/>
      </c>
      <c r="B263" s="3" t="str">
        <f>IF(C263="","",IF(COUNTIF($C$2:$C262,$C263)=0,MAX($B$2:$B262)+1,""))</f>
        <v/>
      </c>
      <c r="L263" s="3" t="str">
        <f t="shared" si="70"/>
        <v/>
      </c>
      <c r="M263" s="3" t="str">
        <f>IF(C263="","",IF(AND(C263&lt;&gt;"",D263&lt;&gt;"",E263&lt;&gt;"",I263&lt;&gt;"",L263&lt;&gt;"",J263&lt;&gt;"",IFERROR(MATCH(INDEX($B:$B,MATCH($C263,$C:$C,0)),IMAGENES!$B:$B,0),-1)&gt;0),"'si'","'no'"))</f>
        <v/>
      </c>
      <c r="O263" t="str">
        <f t="shared" si="60"/>
        <v/>
      </c>
      <c r="P263" t="str">
        <f t="shared" si="61"/>
        <v/>
      </c>
      <c r="Q263" t="str">
        <f t="shared" si="62"/>
        <v/>
      </c>
      <c r="R263" t="str">
        <f t="shared" si="63"/>
        <v/>
      </c>
      <c r="S263" t="str">
        <f t="shared" si="64"/>
        <v/>
      </c>
      <c r="T263" t="str">
        <f t="shared" si="65"/>
        <v/>
      </c>
      <c r="U263" t="str">
        <f>IF($S263="","",INDEX(CATEGORIAS!$A:$A,MATCH($S263,CATEGORIAS!$B:$B,0)))</f>
        <v/>
      </c>
      <c r="V263" t="str">
        <f>IF($T263="","",INDEX(SUBCATEGORIAS!$A:$A,MATCH($T263,SUBCATEGORIAS!$B:$B,0)))</f>
        <v/>
      </c>
      <c r="W263" t="str">
        <f t="shared" si="66"/>
        <v/>
      </c>
      <c r="X263" t="str">
        <f t="shared" si="71"/>
        <v/>
      </c>
      <c r="Z263">
        <v>261</v>
      </c>
      <c r="AA263">
        <f t="shared" si="74"/>
        <v>27</v>
      </c>
      <c r="AB263" t="str">
        <f>IFERROR(IF(MATCH($AA263,$O:$O,0)&gt;0,"{",0),"")</f>
        <v>{</v>
      </c>
      <c r="AG263" t="str">
        <f>IF($D263="","",INDEX(CATEGORIAS!$A:$A,MATCH($D263,CATEGORIAS!$B:$B,0)))</f>
        <v/>
      </c>
      <c r="AH263" t="str">
        <f>IF($E263="","",INDEX(SUBCATEGORIAS!$A:$A,MATCH($E263,SUBCATEGORIAS!$B:$B,0)))</f>
        <v/>
      </c>
      <c r="AI263" t="str">
        <f t="shared" si="67"/>
        <v/>
      </c>
      <c r="AK263" s="2" t="str">
        <f t="shared" si="72"/>
        <v/>
      </c>
      <c r="AL263" t="str">
        <f t="shared" si="73"/>
        <v/>
      </c>
      <c r="AM263" t="str">
        <f t="shared" si="68"/>
        <v/>
      </c>
      <c r="AN263" t="str">
        <f t="shared" si="69"/>
        <v/>
      </c>
    </row>
    <row r="264" spans="1:40" x14ac:dyDescent="0.25">
      <c r="A264" t="str">
        <f>IF(C264="","",MAX($A$2:A263)+1)</f>
        <v/>
      </c>
      <c r="B264" s="3" t="str">
        <f>IF(C264="","",IF(COUNTIF($C$2:$C263,$C264)=0,MAX($B$2:$B263)+1,""))</f>
        <v/>
      </c>
      <c r="L264" s="3" t="str">
        <f t="shared" si="70"/>
        <v/>
      </c>
      <c r="M264" s="3" t="str">
        <f>IF(C264="","",IF(AND(C264&lt;&gt;"",D264&lt;&gt;"",E264&lt;&gt;"",I264&lt;&gt;"",L264&lt;&gt;"",J264&lt;&gt;"",IFERROR(MATCH(INDEX($B:$B,MATCH($C264,$C:$C,0)),IMAGENES!$B:$B,0),-1)&gt;0),"'si'","'no'"))</f>
        <v/>
      </c>
      <c r="O264" t="str">
        <f t="shared" si="60"/>
        <v/>
      </c>
      <c r="P264" t="str">
        <f t="shared" si="61"/>
        <v/>
      </c>
      <c r="Q264" t="str">
        <f t="shared" si="62"/>
        <v/>
      </c>
      <c r="R264" t="str">
        <f t="shared" si="63"/>
        <v/>
      </c>
      <c r="S264" t="str">
        <f t="shared" si="64"/>
        <v/>
      </c>
      <c r="T264" t="str">
        <f t="shared" si="65"/>
        <v/>
      </c>
      <c r="U264" t="str">
        <f>IF($S264="","",INDEX(CATEGORIAS!$A:$A,MATCH($S264,CATEGORIAS!$B:$B,0)))</f>
        <v/>
      </c>
      <c r="V264" t="str">
        <f>IF($T264="","",INDEX(SUBCATEGORIAS!$A:$A,MATCH($T264,SUBCATEGORIAS!$B:$B,0)))</f>
        <v/>
      </c>
      <c r="W264" t="str">
        <f t="shared" si="66"/>
        <v/>
      </c>
      <c r="X264" t="str">
        <f t="shared" si="71"/>
        <v/>
      </c>
      <c r="Z264">
        <v>262</v>
      </c>
      <c r="AA264" t="str">
        <f t="shared" si="74"/>
        <v/>
      </c>
      <c r="AB264" t="str">
        <f>IFERROR(IF(MATCH($AA263,$O:$O,0)&gt;0,CONCATENATE("id_articulo: ",$AA263,","),0),"")</f>
        <v>id_articulo: 27,</v>
      </c>
      <c r="AG264" t="str">
        <f>IF($D264="","",INDEX(CATEGORIAS!$A:$A,MATCH($D264,CATEGORIAS!$B:$B,0)))</f>
        <v/>
      </c>
      <c r="AH264" t="str">
        <f>IF($E264="","",INDEX(SUBCATEGORIAS!$A:$A,MATCH($E264,SUBCATEGORIAS!$B:$B,0)))</f>
        <v/>
      </c>
      <c r="AI264" t="str">
        <f t="shared" si="67"/>
        <v/>
      </c>
      <c r="AK264" s="2" t="str">
        <f t="shared" si="72"/>
        <v/>
      </c>
      <c r="AL264" t="str">
        <f t="shared" si="73"/>
        <v/>
      </c>
      <c r="AM264" t="str">
        <f t="shared" si="68"/>
        <v/>
      </c>
      <c r="AN264" t="str">
        <f t="shared" si="69"/>
        <v/>
      </c>
    </row>
    <row r="265" spans="1:40" x14ac:dyDescent="0.25">
      <c r="A265" t="str">
        <f>IF(C265="","",MAX($A$2:A264)+1)</f>
        <v/>
      </c>
      <c r="B265" s="3" t="str">
        <f>IF(C265="","",IF(COUNTIF($C$2:$C264,$C265)=0,MAX($B$2:$B264)+1,""))</f>
        <v/>
      </c>
      <c r="L265" s="3" t="str">
        <f t="shared" si="70"/>
        <v/>
      </c>
      <c r="M265" s="3" t="str">
        <f>IF(C265="","",IF(AND(C265&lt;&gt;"",D265&lt;&gt;"",E265&lt;&gt;"",I265&lt;&gt;"",L265&lt;&gt;"",J265&lt;&gt;"",IFERROR(MATCH(INDEX($B:$B,MATCH($C265,$C:$C,0)),IMAGENES!$B:$B,0),-1)&gt;0),"'si'","'no'"))</f>
        <v/>
      </c>
      <c r="O265" t="str">
        <f t="shared" si="60"/>
        <v/>
      </c>
      <c r="P265" t="str">
        <f t="shared" si="61"/>
        <v/>
      </c>
      <c r="Q265" t="str">
        <f t="shared" si="62"/>
        <v/>
      </c>
      <c r="R265" t="str">
        <f t="shared" si="63"/>
        <v/>
      </c>
      <c r="S265" t="str">
        <f t="shared" si="64"/>
        <v/>
      </c>
      <c r="T265" t="str">
        <f t="shared" si="65"/>
        <v/>
      </c>
      <c r="U265" t="str">
        <f>IF($S265="","",INDEX(CATEGORIAS!$A:$A,MATCH($S265,CATEGORIAS!$B:$B,0)))</f>
        <v/>
      </c>
      <c r="V265" t="str">
        <f>IF($T265="","",INDEX(SUBCATEGORIAS!$A:$A,MATCH($T265,SUBCATEGORIAS!$B:$B,0)))</f>
        <v/>
      </c>
      <c r="W265" t="str">
        <f t="shared" si="66"/>
        <v/>
      </c>
      <c r="X265" t="str">
        <f t="shared" si="71"/>
        <v/>
      </c>
      <c r="Z265">
        <v>263</v>
      </c>
      <c r="AA265" t="str">
        <f t="shared" si="74"/>
        <v/>
      </c>
      <c r="AB265" t="str">
        <f>IFERROR(IF(MATCH($AA263,$O:$O,0)&gt;0,CONCATENATE("nombre: '",INDEX($P:$P,MATCH($AA263,$O:$O,0)),"',"),0),"")</f>
        <v>nombre: 'Stickers - Transporte (Motarro)',</v>
      </c>
      <c r="AG265" t="str">
        <f>IF($D265="","",INDEX(CATEGORIAS!$A:$A,MATCH($D265,CATEGORIAS!$B:$B,0)))</f>
        <v/>
      </c>
      <c r="AH265" t="str">
        <f>IF($E265="","",INDEX(SUBCATEGORIAS!$A:$A,MATCH($E265,SUBCATEGORIAS!$B:$B,0)))</f>
        <v/>
      </c>
      <c r="AI265" t="str">
        <f t="shared" si="67"/>
        <v/>
      </c>
      <c r="AK265" s="2" t="str">
        <f t="shared" si="72"/>
        <v/>
      </c>
      <c r="AL265" t="str">
        <f t="shared" si="73"/>
        <v/>
      </c>
      <c r="AM265" t="str">
        <f t="shared" si="68"/>
        <v/>
      </c>
      <c r="AN265" t="str">
        <f t="shared" si="69"/>
        <v/>
      </c>
    </row>
    <row r="266" spans="1:40" x14ac:dyDescent="0.25">
      <c r="A266" t="str">
        <f>IF(C266="","",MAX($A$2:A265)+1)</f>
        <v/>
      </c>
      <c r="B266" s="3" t="str">
        <f>IF(C266="","",IF(COUNTIF($C$2:$C265,$C266)=0,MAX($B$2:$B265)+1,""))</f>
        <v/>
      </c>
      <c r="L266" s="3" t="str">
        <f t="shared" si="70"/>
        <v/>
      </c>
      <c r="M266" s="3" t="str">
        <f>IF(C266="","",IF(AND(C266&lt;&gt;"",D266&lt;&gt;"",E266&lt;&gt;"",I266&lt;&gt;"",L266&lt;&gt;"",J266&lt;&gt;"",IFERROR(MATCH(INDEX($B:$B,MATCH($C266,$C:$C,0)),IMAGENES!$B:$B,0),-1)&gt;0),"'si'","'no'"))</f>
        <v/>
      </c>
      <c r="O266" t="str">
        <f t="shared" si="60"/>
        <v/>
      </c>
      <c r="P266" t="str">
        <f t="shared" si="61"/>
        <v/>
      </c>
      <c r="Q266" t="str">
        <f t="shared" si="62"/>
        <v/>
      </c>
      <c r="R266" t="str">
        <f t="shared" si="63"/>
        <v/>
      </c>
      <c r="S266" t="str">
        <f t="shared" si="64"/>
        <v/>
      </c>
      <c r="T266" t="str">
        <f t="shared" si="65"/>
        <v/>
      </c>
      <c r="U266" t="str">
        <f>IF($S266="","",INDEX(CATEGORIAS!$A:$A,MATCH($S266,CATEGORIAS!$B:$B,0)))</f>
        <v/>
      </c>
      <c r="V266" t="str">
        <f>IF($T266="","",INDEX(SUBCATEGORIAS!$A:$A,MATCH($T266,SUBCATEGORIAS!$B:$B,0)))</f>
        <v/>
      </c>
      <c r="W266" t="str">
        <f t="shared" si="66"/>
        <v/>
      </c>
      <c r="X266" t="str">
        <f t="shared" si="71"/>
        <v/>
      </c>
      <c r="Z266">
        <v>264</v>
      </c>
      <c r="AA266" t="str">
        <f t="shared" si="74"/>
        <v/>
      </c>
      <c r="AB266" t="str">
        <f>IFERROR(IF(MATCH($AA263,$O:$O,0)&gt;0,CONCATENATE("descripcion: '",INDEX($Q:$Q,MATCH($AA263,$O:$O,0)),"',"),0),"")</f>
        <v>descripcion: 'Más de 140 stickrers',</v>
      </c>
      <c r="AG266" t="str">
        <f>IF($D266="","",INDEX(CATEGORIAS!$A:$A,MATCH($D266,CATEGORIAS!$B:$B,0)))</f>
        <v/>
      </c>
      <c r="AH266" t="str">
        <f>IF($E266="","",INDEX(SUBCATEGORIAS!$A:$A,MATCH($E266,SUBCATEGORIAS!$B:$B,0)))</f>
        <v/>
      </c>
      <c r="AI266" t="str">
        <f t="shared" si="67"/>
        <v/>
      </c>
      <c r="AK266" s="2" t="str">
        <f t="shared" si="72"/>
        <v/>
      </c>
      <c r="AL266" t="str">
        <f t="shared" si="73"/>
        <v/>
      </c>
      <c r="AM266" t="str">
        <f t="shared" si="68"/>
        <v/>
      </c>
      <c r="AN266" t="str">
        <f t="shared" si="69"/>
        <v/>
      </c>
    </row>
    <row r="267" spans="1:40" x14ac:dyDescent="0.25">
      <c r="A267" t="str">
        <f>IF(C267="","",MAX($A$2:A266)+1)</f>
        <v/>
      </c>
      <c r="B267" s="3" t="str">
        <f>IF(C267="","",IF(COUNTIF($C$2:$C266,$C267)=0,MAX($B$2:$B266)+1,""))</f>
        <v/>
      </c>
      <c r="L267" s="3" t="str">
        <f t="shared" si="70"/>
        <v/>
      </c>
      <c r="M267" s="3" t="str">
        <f>IF(C267="","",IF(AND(C267&lt;&gt;"",D267&lt;&gt;"",E267&lt;&gt;"",I267&lt;&gt;"",L267&lt;&gt;"",J267&lt;&gt;"",IFERROR(MATCH(INDEX($B:$B,MATCH($C267,$C:$C,0)),IMAGENES!$B:$B,0),-1)&gt;0),"'si'","'no'"))</f>
        <v/>
      </c>
      <c r="O267" t="str">
        <f t="shared" si="60"/>
        <v/>
      </c>
      <c r="P267" t="str">
        <f t="shared" si="61"/>
        <v/>
      </c>
      <c r="Q267" t="str">
        <f t="shared" si="62"/>
        <v/>
      </c>
      <c r="R267" t="str">
        <f t="shared" si="63"/>
        <v/>
      </c>
      <c r="S267" t="str">
        <f t="shared" si="64"/>
        <v/>
      </c>
      <c r="T267" t="str">
        <f t="shared" si="65"/>
        <v/>
      </c>
      <c r="U267" t="str">
        <f>IF($S267="","",INDEX(CATEGORIAS!$A:$A,MATCH($S267,CATEGORIAS!$B:$B,0)))</f>
        <v/>
      </c>
      <c r="V267" t="str">
        <f>IF($T267="","",INDEX(SUBCATEGORIAS!$A:$A,MATCH($T267,SUBCATEGORIAS!$B:$B,0)))</f>
        <v/>
      </c>
      <c r="W267" t="str">
        <f t="shared" si="66"/>
        <v/>
      </c>
      <c r="X267" t="str">
        <f t="shared" si="71"/>
        <v/>
      </c>
      <c r="Z267">
        <v>265</v>
      </c>
      <c r="AA267" t="str">
        <f t="shared" si="74"/>
        <v/>
      </c>
      <c r="AB267" t="str">
        <f>IFERROR(IF(MATCH($AA263,$O:$O,0)&gt;0,CONCATENATE("descripcion_larga: '",INDEX($R:$R,MATCH($AA263,$O:$O,0)),"',"),0),"")</f>
        <v>descripcion_larga: '0',</v>
      </c>
      <c r="AG267" t="str">
        <f>IF($D267="","",INDEX(CATEGORIAS!$A:$A,MATCH($D267,CATEGORIAS!$B:$B,0)))</f>
        <v/>
      </c>
      <c r="AH267" t="str">
        <f>IF($E267="","",INDEX(SUBCATEGORIAS!$A:$A,MATCH($E267,SUBCATEGORIAS!$B:$B,0)))</f>
        <v/>
      </c>
      <c r="AI267" t="str">
        <f t="shared" si="67"/>
        <v/>
      </c>
      <c r="AK267" s="2" t="str">
        <f t="shared" si="72"/>
        <v/>
      </c>
      <c r="AL267" t="str">
        <f t="shared" si="73"/>
        <v/>
      </c>
      <c r="AM267" t="str">
        <f t="shared" si="68"/>
        <v/>
      </c>
      <c r="AN267" t="str">
        <f t="shared" si="69"/>
        <v/>
      </c>
    </row>
    <row r="268" spans="1:40" x14ac:dyDescent="0.25">
      <c r="A268" t="str">
        <f>IF(C268="","",MAX($A$2:A267)+1)</f>
        <v/>
      </c>
      <c r="B268" s="3" t="str">
        <f>IF(C268="","",IF(COUNTIF($C$2:$C267,$C268)=0,MAX($B$2:$B267)+1,""))</f>
        <v/>
      </c>
      <c r="L268" s="3" t="str">
        <f t="shared" si="70"/>
        <v/>
      </c>
      <c r="M268" s="3" t="str">
        <f>IF(C268="","",IF(AND(C268&lt;&gt;"",D268&lt;&gt;"",E268&lt;&gt;"",I268&lt;&gt;"",L268&lt;&gt;"",J268&lt;&gt;"",IFERROR(MATCH(INDEX($B:$B,MATCH($C268,$C:$C,0)),IMAGENES!$B:$B,0),-1)&gt;0),"'si'","'no'"))</f>
        <v/>
      </c>
      <c r="O268" t="str">
        <f t="shared" si="60"/>
        <v/>
      </c>
      <c r="P268" t="str">
        <f t="shared" si="61"/>
        <v/>
      </c>
      <c r="Q268" t="str">
        <f t="shared" si="62"/>
        <v/>
      </c>
      <c r="R268" t="str">
        <f t="shared" si="63"/>
        <v/>
      </c>
      <c r="S268" t="str">
        <f t="shared" si="64"/>
        <v/>
      </c>
      <c r="T268" t="str">
        <f t="shared" si="65"/>
        <v/>
      </c>
      <c r="U268" t="str">
        <f>IF($S268="","",INDEX(CATEGORIAS!$A:$A,MATCH($S268,CATEGORIAS!$B:$B,0)))</f>
        <v/>
      </c>
      <c r="V268" t="str">
        <f>IF($T268="","",INDEX(SUBCATEGORIAS!$A:$A,MATCH($T268,SUBCATEGORIAS!$B:$B,0)))</f>
        <v/>
      </c>
      <c r="W268" t="str">
        <f t="shared" si="66"/>
        <v/>
      </c>
      <c r="X268" t="str">
        <f t="shared" si="71"/>
        <v/>
      </c>
      <c r="Z268">
        <v>266</v>
      </c>
      <c r="AA268" t="str">
        <f t="shared" si="74"/>
        <v/>
      </c>
      <c r="AB268" t="str">
        <f>IFERROR(IF(MATCH($AA263,$O:$O,0)&gt;0,CONCATENATE("id_categoria: '",INDEX($U:$U,MATCH($AA263,$O:$O,0)),"',"),0),"")</f>
        <v>id_categoria: '1',</v>
      </c>
      <c r="AG268" t="str">
        <f>IF($D268="","",INDEX(CATEGORIAS!$A:$A,MATCH($D268,CATEGORIAS!$B:$B,0)))</f>
        <v/>
      </c>
      <c r="AH268" t="str">
        <f>IF($E268="","",INDEX(SUBCATEGORIAS!$A:$A,MATCH($E268,SUBCATEGORIAS!$B:$B,0)))</f>
        <v/>
      </c>
      <c r="AI268" t="str">
        <f t="shared" si="67"/>
        <v/>
      </c>
      <c r="AK268" s="2" t="str">
        <f t="shared" si="72"/>
        <v/>
      </c>
      <c r="AL268" t="str">
        <f t="shared" si="73"/>
        <v/>
      </c>
      <c r="AM268" t="str">
        <f t="shared" si="68"/>
        <v/>
      </c>
      <c r="AN268" t="str">
        <f t="shared" si="69"/>
        <v/>
      </c>
    </row>
    <row r="269" spans="1:40" x14ac:dyDescent="0.25">
      <c r="A269" t="str">
        <f>IF(C269="","",MAX($A$2:A268)+1)</f>
        <v/>
      </c>
      <c r="B269" s="3" t="str">
        <f>IF(C269="","",IF(COUNTIF($C$2:$C268,$C269)=0,MAX($B$2:$B268)+1,""))</f>
        <v/>
      </c>
      <c r="L269" s="3" t="str">
        <f t="shared" si="70"/>
        <v/>
      </c>
      <c r="M269" s="3" t="str">
        <f>IF(C269="","",IF(AND(C269&lt;&gt;"",D269&lt;&gt;"",E269&lt;&gt;"",I269&lt;&gt;"",L269&lt;&gt;"",J269&lt;&gt;"",IFERROR(MATCH(INDEX($B:$B,MATCH($C269,$C:$C,0)),IMAGENES!$B:$B,0),-1)&gt;0),"'si'","'no'"))</f>
        <v/>
      </c>
      <c r="O269" t="str">
        <f t="shared" si="60"/>
        <v/>
      </c>
      <c r="P269" t="str">
        <f t="shared" si="61"/>
        <v/>
      </c>
      <c r="Q269" t="str">
        <f t="shared" si="62"/>
        <v/>
      </c>
      <c r="R269" t="str">
        <f t="shared" si="63"/>
        <v/>
      </c>
      <c r="S269" t="str">
        <f t="shared" si="64"/>
        <v/>
      </c>
      <c r="T269" t="str">
        <f t="shared" si="65"/>
        <v/>
      </c>
      <c r="U269" t="str">
        <f>IF($S269="","",INDEX(CATEGORIAS!$A:$A,MATCH($S269,CATEGORIAS!$B:$B,0)))</f>
        <v/>
      </c>
      <c r="V269" t="str">
        <f>IF($T269="","",INDEX(SUBCATEGORIAS!$A:$A,MATCH($T269,SUBCATEGORIAS!$B:$B,0)))</f>
        <v/>
      </c>
      <c r="W269" t="str">
        <f t="shared" si="66"/>
        <v/>
      </c>
      <c r="X269" t="str">
        <f t="shared" si="71"/>
        <v/>
      </c>
      <c r="Z269">
        <v>267</v>
      </c>
      <c r="AA269" t="str">
        <f t="shared" si="74"/>
        <v/>
      </c>
      <c r="AB269" t="str">
        <f>IFERROR(IF(MATCH($AA263,$O:$O,0)&gt;0,CONCATENATE("id_subcategoria: '",INDEX($V:$V,MATCH($AA263,$O:$O,0)),"',"),0),"")</f>
        <v>id_subcategoria: '14',</v>
      </c>
      <c r="AG269" t="str">
        <f>IF($D269="","",INDEX(CATEGORIAS!$A:$A,MATCH($D269,CATEGORIAS!$B:$B,0)))</f>
        <v/>
      </c>
      <c r="AH269" t="str">
        <f>IF($E269="","",INDEX(SUBCATEGORIAS!$A:$A,MATCH($E269,SUBCATEGORIAS!$B:$B,0)))</f>
        <v/>
      </c>
      <c r="AI269" t="str">
        <f t="shared" si="67"/>
        <v/>
      </c>
      <c r="AK269" s="2" t="str">
        <f t="shared" si="72"/>
        <v/>
      </c>
      <c r="AL269" t="str">
        <f t="shared" si="73"/>
        <v/>
      </c>
      <c r="AM269" t="str">
        <f t="shared" si="68"/>
        <v/>
      </c>
      <c r="AN269" t="str">
        <f t="shared" si="69"/>
        <v/>
      </c>
    </row>
    <row r="270" spans="1:40" x14ac:dyDescent="0.25">
      <c r="A270" t="str">
        <f>IF(C270="","",MAX($A$2:A269)+1)</f>
        <v/>
      </c>
      <c r="B270" s="3" t="str">
        <f>IF(C270="","",IF(COUNTIF($C$2:$C269,$C270)=0,MAX($B$2:$B269)+1,""))</f>
        <v/>
      </c>
      <c r="L270" s="3" t="str">
        <f t="shared" si="70"/>
        <v/>
      </c>
      <c r="M270" s="3" t="str">
        <f>IF(C270="","",IF(AND(C270&lt;&gt;"",D270&lt;&gt;"",E270&lt;&gt;"",I270&lt;&gt;"",L270&lt;&gt;"",J270&lt;&gt;"",IFERROR(MATCH(INDEX($B:$B,MATCH($C270,$C:$C,0)),IMAGENES!$B:$B,0),-1)&gt;0),"'si'","'no'"))</f>
        <v/>
      </c>
      <c r="O270" t="str">
        <f t="shared" si="60"/>
        <v/>
      </c>
      <c r="P270" t="str">
        <f t="shared" si="61"/>
        <v/>
      </c>
      <c r="Q270" t="str">
        <f t="shared" si="62"/>
        <v/>
      </c>
      <c r="R270" t="str">
        <f t="shared" si="63"/>
        <v/>
      </c>
      <c r="S270" t="str">
        <f t="shared" si="64"/>
        <v/>
      </c>
      <c r="T270" t="str">
        <f t="shared" si="65"/>
        <v/>
      </c>
      <c r="U270" t="str">
        <f>IF($S270="","",INDEX(CATEGORIAS!$A:$A,MATCH($S270,CATEGORIAS!$B:$B,0)))</f>
        <v/>
      </c>
      <c r="V270" t="str">
        <f>IF($T270="","",INDEX(SUBCATEGORIAS!$A:$A,MATCH($T270,SUBCATEGORIAS!$B:$B,0)))</f>
        <v/>
      </c>
      <c r="W270" t="str">
        <f t="shared" si="66"/>
        <v/>
      </c>
      <c r="X270" t="str">
        <f t="shared" si="71"/>
        <v/>
      </c>
      <c r="Z270">
        <v>268</v>
      </c>
      <c r="AA270" t="str">
        <f t="shared" si="74"/>
        <v/>
      </c>
      <c r="AB270" t="str">
        <f>IFERROR(IF(MATCH($AA263,$O:$O,0)&gt;0,CONCATENATE("precio: ",INDEX($W:$W,MATCH($AA263,$O:$O,0)),","),0),"")</f>
        <v>precio: 2000,</v>
      </c>
      <c r="AG270" t="str">
        <f>IF($D270="","",INDEX(CATEGORIAS!$A:$A,MATCH($D270,CATEGORIAS!$B:$B,0)))</f>
        <v/>
      </c>
      <c r="AH270" t="str">
        <f>IF($E270="","",INDEX(SUBCATEGORIAS!$A:$A,MATCH($E270,SUBCATEGORIAS!$B:$B,0)))</f>
        <v/>
      </c>
      <c r="AI270" t="str">
        <f t="shared" si="67"/>
        <v/>
      </c>
      <c r="AK270" s="2" t="str">
        <f t="shared" si="72"/>
        <v/>
      </c>
      <c r="AL270" t="str">
        <f t="shared" si="73"/>
        <v/>
      </c>
      <c r="AM270" t="str">
        <f t="shared" si="68"/>
        <v/>
      </c>
      <c r="AN270" t="str">
        <f t="shared" si="69"/>
        <v/>
      </c>
    </row>
    <row r="271" spans="1:40" x14ac:dyDescent="0.25">
      <c r="A271" t="str">
        <f>IF(C271="","",MAX($A$2:A270)+1)</f>
        <v/>
      </c>
      <c r="B271" s="3" t="str">
        <f>IF(C271="","",IF(COUNTIF($C$2:$C270,$C271)=0,MAX($B$2:$B270)+1,""))</f>
        <v/>
      </c>
      <c r="L271" s="3" t="str">
        <f t="shared" si="70"/>
        <v/>
      </c>
      <c r="M271" s="3" t="str">
        <f>IF(C271="","",IF(AND(C271&lt;&gt;"",D271&lt;&gt;"",E271&lt;&gt;"",I271&lt;&gt;"",L271&lt;&gt;"",J271&lt;&gt;"",IFERROR(MATCH(INDEX($B:$B,MATCH($C271,$C:$C,0)),IMAGENES!$B:$B,0),-1)&gt;0),"'si'","'no'"))</f>
        <v/>
      </c>
      <c r="O271" t="str">
        <f t="shared" si="60"/>
        <v/>
      </c>
      <c r="P271" t="str">
        <f t="shared" si="61"/>
        <v/>
      </c>
      <c r="Q271" t="str">
        <f t="shared" si="62"/>
        <v/>
      </c>
      <c r="R271" t="str">
        <f t="shared" si="63"/>
        <v/>
      </c>
      <c r="S271" t="str">
        <f t="shared" si="64"/>
        <v/>
      </c>
      <c r="T271" t="str">
        <f t="shared" si="65"/>
        <v/>
      </c>
      <c r="U271" t="str">
        <f>IF($S271="","",INDEX(CATEGORIAS!$A:$A,MATCH($S271,CATEGORIAS!$B:$B,0)))</f>
        <v/>
      </c>
      <c r="V271" t="str">
        <f>IF($T271="","",INDEX(SUBCATEGORIAS!$A:$A,MATCH($T271,SUBCATEGORIAS!$B:$B,0)))</f>
        <v/>
      </c>
      <c r="W271" t="str">
        <f t="shared" si="66"/>
        <v/>
      </c>
      <c r="X271" t="str">
        <f t="shared" si="71"/>
        <v/>
      </c>
      <c r="Z271">
        <v>269</v>
      </c>
      <c r="AA271" t="str">
        <f t="shared" si="74"/>
        <v/>
      </c>
      <c r="AB271" t="str">
        <f>IFERROR(IF(MATCH($AA263,$O:$O,0)&gt;0,CONCATENATE("disponible: ",INDEX($X:$X,MATCH($AA263,$O:$O,0)),","),0),"")</f>
        <v>disponible: 'si',</v>
      </c>
      <c r="AG271" t="str">
        <f>IF($D271="","",INDEX(CATEGORIAS!$A:$A,MATCH($D271,CATEGORIAS!$B:$B,0)))</f>
        <v/>
      </c>
      <c r="AH271" t="str">
        <f>IF($E271="","",INDEX(SUBCATEGORIAS!$A:$A,MATCH($E271,SUBCATEGORIAS!$B:$B,0)))</f>
        <v/>
      </c>
      <c r="AI271" t="str">
        <f t="shared" si="67"/>
        <v/>
      </c>
      <c r="AK271" s="2" t="str">
        <f t="shared" si="72"/>
        <v/>
      </c>
      <c r="AL271" t="str">
        <f t="shared" si="73"/>
        <v/>
      </c>
      <c r="AM271" t="str">
        <f t="shared" si="68"/>
        <v/>
      </c>
      <c r="AN271" t="str">
        <f t="shared" si="69"/>
        <v/>
      </c>
    </row>
    <row r="272" spans="1:40" x14ac:dyDescent="0.25">
      <c r="A272" t="str">
        <f>IF(C272="","",MAX($A$2:A271)+1)</f>
        <v/>
      </c>
      <c r="B272" s="3" t="str">
        <f>IF(C272="","",IF(COUNTIF($C$2:$C271,$C272)=0,MAX($B$2:$B271)+1,""))</f>
        <v/>
      </c>
      <c r="L272" s="3" t="str">
        <f t="shared" si="70"/>
        <v/>
      </c>
      <c r="M272" s="3" t="str">
        <f>IF(C272="","",IF(AND(C272&lt;&gt;"",D272&lt;&gt;"",E272&lt;&gt;"",I272&lt;&gt;"",L272&lt;&gt;"",J272&lt;&gt;"",IFERROR(MATCH(INDEX($B:$B,MATCH($C272,$C:$C,0)),IMAGENES!$B:$B,0),-1)&gt;0),"'si'","'no'"))</f>
        <v/>
      </c>
      <c r="O272" t="str">
        <f t="shared" si="60"/>
        <v/>
      </c>
      <c r="P272" t="str">
        <f t="shared" si="61"/>
        <v/>
      </c>
      <c r="Q272" t="str">
        <f t="shared" si="62"/>
        <v/>
      </c>
      <c r="R272" t="str">
        <f t="shared" si="63"/>
        <v/>
      </c>
      <c r="S272" t="str">
        <f t="shared" si="64"/>
        <v/>
      </c>
      <c r="T272" t="str">
        <f t="shared" si="65"/>
        <v/>
      </c>
      <c r="U272" t="str">
        <f>IF($S272="","",INDEX(CATEGORIAS!$A:$A,MATCH($S272,CATEGORIAS!$B:$B,0)))</f>
        <v/>
      </c>
      <c r="V272" t="str">
        <f>IF($T272="","",INDEX(SUBCATEGORIAS!$A:$A,MATCH($T272,SUBCATEGORIAS!$B:$B,0)))</f>
        <v/>
      </c>
      <c r="W272" t="str">
        <f t="shared" si="66"/>
        <v/>
      </c>
      <c r="X272" t="str">
        <f t="shared" si="71"/>
        <v/>
      </c>
      <c r="Z272">
        <v>270</v>
      </c>
      <c r="AA272" t="str">
        <f t="shared" si="74"/>
        <v/>
      </c>
      <c r="AB272" t="str">
        <f>IFERROR(IF(MATCH($AA263,$O:$O,0)&gt;0,"},",0),"")</f>
        <v>},</v>
      </c>
      <c r="AG272" t="str">
        <f>IF($D272="","",INDEX(CATEGORIAS!$A:$A,MATCH($D272,CATEGORIAS!$B:$B,0)))</f>
        <v/>
      </c>
      <c r="AH272" t="str">
        <f>IF($E272="","",INDEX(SUBCATEGORIAS!$A:$A,MATCH($E272,SUBCATEGORIAS!$B:$B,0)))</f>
        <v/>
      </c>
      <c r="AI272" t="str">
        <f t="shared" si="67"/>
        <v/>
      </c>
      <c r="AK272" s="2" t="str">
        <f t="shared" si="72"/>
        <v/>
      </c>
      <c r="AL272" t="str">
        <f t="shared" si="73"/>
        <v/>
      </c>
      <c r="AM272" t="str">
        <f t="shared" si="68"/>
        <v/>
      </c>
      <c r="AN272" t="str">
        <f t="shared" si="69"/>
        <v/>
      </c>
    </row>
    <row r="273" spans="1:40" x14ac:dyDescent="0.25">
      <c r="A273" t="str">
        <f>IF(C273="","",MAX($A$2:A272)+1)</f>
        <v/>
      </c>
      <c r="B273" s="3" t="str">
        <f>IF(C273="","",IF(COUNTIF($C$2:$C272,$C273)=0,MAX($B$2:$B272)+1,""))</f>
        <v/>
      </c>
      <c r="L273" s="3" t="str">
        <f t="shared" si="70"/>
        <v/>
      </c>
      <c r="M273" s="3" t="str">
        <f>IF(C273="","",IF(AND(C273&lt;&gt;"",D273&lt;&gt;"",E273&lt;&gt;"",I273&lt;&gt;"",L273&lt;&gt;"",J273&lt;&gt;"",IFERROR(MATCH(INDEX($B:$B,MATCH($C273,$C:$C,0)),IMAGENES!$B:$B,0),-1)&gt;0),"'si'","'no'"))</f>
        <v/>
      </c>
      <c r="O273" t="str">
        <f t="shared" si="60"/>
        <v/>
      </c>
      <c r="P273" t="str">
        <f t="shared" si="61"/>
        <v/>
      </c>
      <c r="Q273" t="str">
        <f t="shared" si="62"/>
        <v/>
      </c>
      <c r="R273" t="str">
        <f t="shared" si="63"/>
        <v/>
      </c>
      <c r="S273" t="str">
        <f t="shared" si="64"/>
        <v/>
      </c>
      <c r="T273" t="str">
        <f t="shared" si="65"/>
        <v/>
      </c>
      <c r="U273" t="str">
        <f>IF($S273="","",INDEX(CATEGORIAS!$A:$A,MATCH($S273,CATEGORIAS!$B:$B,0)))</f>
        <v/>
      </c>
      <c r="V273" t="str">
        <f>IF($T273="","",INDEX(SUBCATEGORIAS!$A:$A,MATCH($T273,SUBCATEGORIAS!$B:$B,0)))</f>
        <v/>
      </c>
      <c r="W273" t="str">
        <f t="shared" si="66"/>
        <v/>
      </c>
      <c r="X273" t="str">
        <f t="shared" si="71"/>
        <v/>
      </c>
      <c r="Z273">
        <v>271</v>
      </c>
      <c r="AA273">
        <f t="shared" si="74"/>
        <v>28</v>
      </c>
      <c r="AB273" t="str">
        <f>IFERROR(IF(MATCH($AA273,$O:$O,0)&gt;0,"{",0),"")</f>
        <v>{</v>
      </c>
      <c r="AG273" t="str">
        <f>IF($D273="","",INDEX(CATEGORIAS!$A:$A,MATCH($D273,CATEGORIAS!$B:$B,0)))</f>
        <v/>
      </c>
      <c r="AH273" t="str">
        <f>IF($E273="","",INDEX(SUBCATEGORIAS!$A:$A,MATCH($E273,SUBCATEGORIAS!$B:$B,0)))</f>
        <v/>
      </c>
      <c r="AI273" t="str">
        <f t="shared" si="67"/>
        <v/>
      </c>
      <c r="AK273" s="2" t="str">
        <f t="shared" si="72"/>
        <v/>
      </c>
      <c r="AL273" t="str">
        <f t="shared" si="73"/>
        <v/>
      </c>
      <c r="AM273" t="str">
        <f t="shared" si="68"/>
        <v/>
      </c>
      <c r="AN273" t="str">
        <f t="shared" si="69"/>
        <v/>
      </c>
    </row>
    <row r="274" spans="1:40" x14ac:dyDescent="0.25">
      <c r="A274" t="str">
        <f>IF(C274="","",MAX($A$2:A273)+1)</f>
        <v/>
      </c>
      <c r="B274" s="3" t="str">
        <f>IF(C274="","",IF(COUNTIF($C$2:$C273,$C274)=0,MAX($B$2:$B273)+1,""))</f>
        <v/>
      </c>
      <c r="L274" s="3" t="str">
        <f t="shared" si="70"/>
        <v/>
      </c>
      <c r="M274" s="3" t="str">
        <f>IF(C274="","",IF(AND(C274&lt;&gt;"",D274&lt;&gt;"",E274&lt;&gt;"",I274&lt;&gt;"",L274&lt;&gt;"",J274&lt;&gt;"",IFERROR(MATCH(INDEX($B:$B,MATCH($C274,$C:$C,0)),IMAGENES!$B:$B,0),-1)&gt;0),"'si'","'no'"))</f>
        <v/>
      </c>
      <c r="O274" t="str">
        <f t="shared" si="60"/>
        <v/>
      </c>
      <c r="P274" t="str">
        <f t="shared" si="61"/>
        <v/>
      </c>
      <c r="Q274" t="str">
        <f t="shared" si="62"/>
        <v/>
      </c>
      <c r="R274" t="str">
        <f t="shared" si="63"/>
        <v/>
      </c>
      <c r="S274" t="str">
        <f t="shared" si="64"/>
        <v/>
      </c>
      <c r="T274" t="str">
        <f t="shared" si="65"/>
        <v/>
      </c>
      <c r="U274" t="str">
        <f>IF($S274="","",INDEX(CATEGORIAS!$A:$A,MATCH($S274,CATEGORIAS!$B:$B,0)))</f>
        <v/>
      </c>
      <c r="V274" t="str">
        <f>IF($T274="","",INDEX(SUBCATEGORIAS!$A:$A,MATCH($T274,SUBCATEGORIAS!$B:$B,0)))</f>
        <v/>
      </c>
      <c r="W274" t="str">
        <f t="shared" si="66"/>
        <v/>
      </c>
      <c r="X274" t="str">
        <f t="shared" si="71"/>
        <v/>
      </c>
      <c r="Z274">
        <v>272</v>
      </c>
      <c r="AA274" t="str">
        <f t="shared" si="74"/>
        <v/>
      </c>
      <c r="AB274" t="str">
        <f>IFERROR(IF(MATCH($AA273,$O:$O,0)&gt;0,CONCATENATE("id_articulo: ",$AA273,","),0),"")</f>
        <v>id_articulo: 28,</v>
      </c>
      <c r="AG274" t="str">
        <f>IF($D274="","",INDEX(CATEGORIAS!$A:$A,MATCH($D274,CATEGORIAS!$B:$B,0)))</f>
        <v/>
      </c>
      <c r="AH274" t="str">
        <f>IF($E274="","",INDEX(SUBCATEGORIAS!$A:$A,MATCH($E274,SUBCATEGORIAS!$B:$B,0)))</f>
        <v/>
      </c>
      <c r="AI274" t="str">
        <f t="shared" si="67"/>
        <v/>
      </c>
      <c r="AK274" s="2" t="str">
        <f t="shared" si="72"/>
        <v/>
      </c>
      <c r="AL274" t="str">
        <f t="shared" si="73"/>
        <v/>
      </c>
      <c r="AM274" t="str">
        <f t="shared" si="68"/>
        <v/>
      </c>
      <c r="AN274" t="str">
        <f t="shared" si="69"/>
        <v/>
      </c>
    </row>
    <row r="275" spans="1:40" x14ac:dyDescent="0.25">
      <c r="A275" t="str">
        <f>IF(C275="","",MAX($A$2:A274)+1)</f>
        <v/>
      </c>
      <c r="B275" s="3" t="str">
        <f>IF(C275="","",IF(COUNTIF($C$2:$C274,$C275)=0,MAX($B$2:$B274)+1,""))</f>
        <v/>
      </c>
      <c r="L275" s="3" t="str">
        <f t="shared" si="70"/>
        <v/>
      </c>
      <c r="M275" s="3" t="str">
        <f>IF(C275="","",IF(AND(C275&lt;&gt;"",D275&lt;&gt;"",E275&lt;&gt;"",I275&lt;&gt;"",L275&lt;&gt;"",J275&lt;&gt;"",IFERROR(MATCH(INDEX($B:$B,MATCH($C275,$C:$C,0)),IMAGENES!$B:$B,0),-1)&gt;0),"'si'","'no'"))</f>
        <v/>
      </c>
      <c r="O275" t="str">
        <f t="shared" si="60"/>
        <v/>
      </c>
      <c r="P275" t="str">
        <f t="shared" si="61"/>
        <v/>
      </c>
      <c r="Q275" t="str">
        <f t="shared" si="62"/>
        <v/>
      </c>
      <c r="R275" t="str">
        <f t="shared" si="63"/>
        <v/>
      </c>
      <c r="S275" t="str">
        <f t="shared" si="64"/>
        <v/>
      </c>
      <c r="T275" t="str">
        <f t="shared" si="65"/>
        <v/>
      </c>
      <c r="U275" t="str">
        <f>IF($S275="","",INDEX(CATEGORIAS!$A:$A,MATCH($S275,CATEGORIAS!$B:$B,0)))</f>
        <v/>
      </c>
      <c r="V275" t="str">
        <f>IF($T275="","",INDEX(SUBCATEGORIAS!$A:$A,MATCH($T275,SUBCATEGORIAS!$B:$B,0)))</f>
        <v/>
      </c>
      <c r="W275" t="str">
        <f t="shared" si="66"/>
        <v/>
      </c>
      <c r="X275" t="str">
        <f t="shared" si="71"/>
        <v/>
      </c>
      <c r="Z275">
        <v>273</v>
      </c>
      <c r="AA275" t="str">
        <f t="shared" si="74"/>
        <v/>
      </c>
      <c r="AB275" t="str">
        <f>IFERROR(IF(MATCH($AA273,$O:$O,0)&gt;0,CONCATENATE("nombre: '",INDEX($P:$P,MATCH($AA273,$O:$O,0)),"',"),0),"")</f>
        <v>nombre: 'Cartulina española (Motarro)',</v>
      </c>
      <c r="AG275" t="str">
        <f>IF($D275="","",INDEX(CATEGORIAS!$A:$A,MATCH($D275,CATEGORIAS!$B:$B,0)))</f>
        <v/>
      </c>
      <c r="AH275" t="str">
        <f>IF($E275="","",INDEX(SUBCATEGORIAS!$A:$A,MATCH($E275,SUBCATEGORIAS!$B:$B,0)))</f>
        <v/>
      </c>
      <c r="AI275" t="str">
        <f t="shared" si="67"/>
        <v/>
      </c>
      <c r="AK275" s="2" t="str">
        <f t="shared" si="72"/>
        <v/>
      </c>
      <c r="AL275" t="str">
        <f t="shared" si="73"/>
        <v/>
      </c>
      <c r="AM275" t="str">
        <f t="shared" si="68"/>
        <v/>
      </c>
      <c r="AN275" t="str">
        <f t="shared" si="69"/>
        <v/>
      </c>
    </row>
    <row r="276" spans="1:40" x14ac:dyDescent="0.25">
      <c r="A276" t="str">
        <f>IF(C276="","",MAX($A$2:A275)+1)</f>
        <v/>
      </c>
      <c r="B276" s="3" t="str">
        <f>IF(C276="","",IF(COUNTIF($C$2:$C275,$C276)=0,MAX($B$2:$B275)+1,""))</f>
        <v/>
      </c>
      <c r="L276" s="3" t="str">
        <f t="shared" si="70"/>
        <v/>
      </c>
      <c r="M276" s="3" t="str">
        <f>IF(C276="","",IF(AND(C276&lt;&gt;"",D276&lt;&gt;"",E276&lt;&gt;"",I276&lt;&gt;"",L276&lt;&gt;"",J276&lt;&gt;"",IFERROR(MATCH(INDEX($B:$B,MATCH($C276,$C:$C,0)),IMAGENES!$B:$B,0),-1)&gt;0),"'si'","'no'"))</f>
        <v/>
      </c>
      <c r="O276" t="str">
        <f t="shared" si="60"/>
        <v/>
      </c>
      <c r="P276" t="str">
        <f t="shared" si="61"/>
        <v/>
      </c>
      <c r="Q276" t="str">
        <f t="shared" si="62"/>
        <v/>
      </c>
      <c r="R276" t="str">
        <f t="shared" si="63"/>
        <v/>
      </c>
      <c r="S276" t="str">
        <f t="shared" si="64"/>
        <v/>
      </c>
      <c r="T276" t="str">
        <f t="shared" si="65"/>
        <v/>
      </c>
      <c r="U276" t="str">
        <f>IF($S276="","",INDEX(CATEGORIAS!$A:$A,MATCH($S276,CATEGORIAS!$B:$B,0)))</f>
        <v/>
      </c>
      <c r="V276" t="str">
        <f>IF($T276="","",INDEX(SUBCATEGORIAS!$A:$A,MATCH($T276,SUBCATEGORIAS!$B:$B,0)))</f>
        <v/>
      </c>
      <c r="W276" t="str">
        <f t="shared" si="66"/>
        <v/>
      </c>
      <c r="X276" t="str">
        <f t="shared" si="71"/>
        <v/>
      </c>
      <c r="Z276">
        <v>274</v>
      </c>
      <c r="AA276" t="str">
        <f t="shared" si="74"/>
        <v/>
      </c>
      <c r="AB276" t="str">
        <f>IFERROR(IF(MATCH($AA273,$O:$O,0)&gt;0,CONCATENATE("descripcion: '",INDEX($Q:$Q,MATCH($AA273,$O:$O,0)),"',"),0),"")</f>
        <v>descripcion: 'Cartulina española 10 hojas - 10 colores 24.8 x 34.6 cms.',</v>
      </c>
      <c r="AG276" t="str">
        <f>IF($D276="","",INDEX(CATEGORIAS!$A:$A,MATCH($D276,CATEGORIAS!$B:$B,0)))</f>
        <v/>
      </c>
      <c r="AH276" t="str">
        <f>IF($E276="","",INDEX(SUBCATEGORIAS!$A:$A,MATCH($E276,SUBCATEGORIAS!$B:$B,0)))</f>
        <v/>
      </c>
      <c r="AI276" t="str">
        <f t="shared" si="67"/>
        <v/>
      </c>
      <c r="AK276" s="2" t="str">
        <f t="shared" si="72"/>
        <v/>
      </c>
      <c r="AL276" t="str">
        <f t="shared" si="73"/>
        <v/>
      </c>
      <c r="AM276" t="str">
        <f t="shared" si="68"/>
        <v/>
      </c>
      <c r="AN276" t="str">
        <f t="shared" si="69"/>
        <v/>
      </c>
    </row>
    <row r="277" spans="1:40" x14ac:dyDescent="0.25">
      <c r="A277" t="str">
        <f>IF(C277="","",MAX($A$2:A276)+1)</f>
        <v/>
      </c>
      <c r="B277" s="3" t="str">
        <f>IF(C277="","",IF(COUNTIF($C$2:$C276,$C277)=0,MAX($B$2:$B276)+1,""))</f>
        <v/>
      </c>
      <c r="L277" s="3" t="str">
        <f t="shared" si="70"/>
        <v/>
      </c>
      <c r="M277" s="3" t="str">
        <f>IF(C277="","",IF(AND(C277&lt;&gt;"",D277&lt;&gt;"",E277&lt;&gt;"",I277&lt;&gt;"",L277&lt;&gt;"",J277&lt;&gt;"",IFERROR(MATCH(INDEX($B:$B,MATCH($C277,$C:$C,0)),IMAGENES!$B:$B,0),-1)&gt;0),"'si'","'no'"))</f>
        <v/>
      </c>
      <c r="O277" t="str">
        <f t="shared" si="60"/>
        <v/>
      </c>
      <c r="P277" t="str">
        <f t="shared" si="61"/>
        <v/>
      </c>
      <c r="Q277" t="str">
        <f t="shared" si="62"/>
        <v/>
      </c>
      <c r="R277" t="str">
        <f t="shared" si="63"/>
        <v/>
      </c>
      <c r="S277" t="str">
        <f t="shared" si="64"/>
        <v/>
      </c>
      <c r="T277" t="str">
        <f t="shared" si="65"/>
        <v/>
      </c>
      <c r="U277" t="str">
        <f>IF($S277="","",INDEX(CATEGORIAS!$A:$A,MATCH($S277,CATEGORIAS!$B:$B,0)))</f>
        <v/>
      </c>
      <c r="V277" t="str">
        <f>IF($T277="","",INDEX(SUBCATEGORIAS!$A:$A,MATCH($T277,SUBCATEGORIAS!$B:$B,0)))</f>
        <v/>
      </c>
      <c r="W277" t="str">
        <f t="shared" si="66"/>
        <v/>
      </c>
      <c r="X277" t="str">
        <f t="shared" si="71"/>
        <v/>
      </c>
      <c r="Z277">
        <v>275</v>
      </c>
      <c r="AA277" t="str">
        <f t="shared" si="74"/>
        <v/>
      </c>
      <c r="AB277" t="str">
        <f>IFERROR(IF(MATCH($AA273,$O:$O,0)&gt;0,CONCATENATE("descripcion_larga: '",INDEX($R:$R,MATCH($AA273,$O:$O,0)),"',"),0),"")</f>
        <v>descripcion_larga: '0',</v>
      </c>
      <c r="AG277" t="str">
        <f>IF($D277="","",INDEX(CATEGORIAS!$A:$A,MATCH($D277,CATEGORIAS!$B:$B,0)))</f>
        <v/>
      </c>
      <c r="AH277" t="str">
        <f>IF($E277="","",INDEX(SUBCATEGORIAS!$A:$A,MATCH($E277,SUBCATEGORIAS!$B:$B,0)))</f>
        <v/>
      </c>
      <c r="AI277" t="str">
        <f t="shared" si="67"/>
        <v/>
      </c>
      <c r="AK277" s="2" t="str">
        <f t="shared" si="72"/>
        <v/>
      </c>
      <c r="AL277" t="str">
        <f t="shared" si="73"/>
        <v/>
      </c>
      <c r="AM277" t="str">
        <f t="shared" si="68"/>
        <v/>
      </c>
      <c r="AN277" t="str">
        <f t="shared" si="69"/>
        <v/>
      </c>
    </row>
    <row r="278" spans="1:40" x14ac:dyDescent="0.25">
      <c r="A278" t="str">
        <f>IF(C278="","",MAX($A$2:A277)+1)</f>
        <v/>
      </c>
      <c r="B278" s="3" t="str">
        <f>IF(C278="","",IF(COUNTIF($C$2:$C277,$C278)=0,MAX($B$2:$B277)+1,""))</f>
        <v/>
      </c>
      <c r="L278" s="3" t="str">
        <f t="shared" si="70"/>
        <v/>
      </c>
      <c r="M278" s="3" t="str">
        <f>IF(C278="","",IF(AND(C278&lt;&gt;"",D278&lt;&gt;"",E278&lt;&gt;"",I278&lt;&gt;"",L278&lt;&gt;"",J278&lt;&gt;"",IFERROR(MATCH(INDEX($B:$B,MATCH($C278,$C:$C,0)),IMAGENES!$B:$B,0),-1)&gt;0),"'si'","'no'"))</f>
        <v/>
      </c>
      <c r="O278" t="str">
        <f t="shared" si="60"/>
        <v/>
      </c>
      <c r="P278" t="str">
        <f t="shared" si="61"/>
        <v/>
      </c>
      <c r="Q278" t="str">
        <f t="shared" si="62"/>
        <v/>
      </c>
      <c r="R278" t="str">
        <f t="shared" si="63"/>
        <v/>
      </c>
      <c r="S278" t="str">
        <f t="shared" si="64"/>
        <v/>
      </c>
      <c r="T278" t="str">
        <f t="shared" si="65"/>
        <v/>
      </c>
      <c r="U278" t="str">
        <f>IF($S278="","",INDEX(CATEGORIAS!$A:$A,MATCH($S278,CATEGORIAS!$B:$B,0)))</f>
        <v/>
      </c>
      <c r="V278" t="str">
        <f>IF($T278="","",INDEX(SUBCATEGORIAS!$A:$A,MATCH($T278,SUBCATEGORIAS!$B:$B,0)))</f>
        <v/>
      </c>
      <c r="W278" t="str">
        <f t="shared" si="66"/>
        <v/>
      </c>
      <c r="X278" t="str">
        <f t="shared" si="71"/>
        <v/>
      </c>
      <c r="Z278">
        <v>276</v>
      </c>
      <c r="AA278" t="str">
        <f t="shared" si="74"/>
        <v/>
      </c>
      <c r="AB278" t="str">
        <f>IFERROR(IF(MATCH($AA273,$O:$O,0)&gt;0,CONCATENATE("id_categoria: '",INDEX($U:$U,MATCH($AA273,$O:$O,0)),"',"),0),"")</f>
        <v>id_categoria: '1',</v>
      </c>
      <c r="AG278" t="str">
        <f>IF($D278="","",INDEX(CATEGORIAS!$A:$A,MATCH($D278,CATEGORIAS!$B:$B,0)))</f>
        <v/>
      </c>
      <c r="AH278" t="str">
        <f>IF($E278="","",INDEX(SUBCATEGORIAS!$A:$A,MATCH($E278,SUBCATEGORIAS!$B:$B,0)))</f>
        <v/>
      </c>
      <c r="AI278" t="str">
        <f t="shared" si="67"/>
        <v/>
      </c>
      <c r="AK278" s="2" t="str">
        <f t="shared" si="72"/>
        <v/>
      </c>
      <c r="AL278" t="str">
        <f t="shared" si="73"/>
        <v/>
      </c>
      <c r="AM278" t="str">
        <f t="shared" si="68"/>
        <v/>
      </c>
      <c r="AN278" t="str">
        <f t="shared" si="69"/>
        <v/>
      </c>
    </row>
    <row r="279" spans="1:40" x14ac:dyDescent="0.25">
      <c r="A279" t="str">
        <f>IF(C279="","",MAX($A$2:A278)+1)</f>
        <v/>
      </c>
      <c r="B279" s="3" t="str">
        <f>IF(C279="","",IF(COUNTIF($C$2:$C278,$C279)=0,MAX($B$2:$B278)+1,""))</f>
        <v/>
      </c>
      <c r="L279" s="3" t="str">
        <f t="shared" si="70"/>
        <v/>
      </c>
      <c r="M279" s="3" t="str">
        <f>IF(C279="","",IF(AND(C279&lt;&gt;"",D279&lt;&gt;"",E279&lt;&gt;"",I279&lt;&gt;"",L279&lt;&gt;"",J279&lt;&gt;"",IFERROR(MATCH(INDEX($B:$B,MATCH($C279,$C:$C,0)),IMAGENES!$B:$B,0),-1)&gt;0),"'si'","'no'"))</f>
        <v/>
      </c>
      <c r="O279" t="str">
        <f t="shared" si="60"/>
        <v/>
      </c>
      <c r="P279" t="str">
        <f t="shared" si="61"/>
        <v/>
      </c>
      <c r="Q279" t="str">
        <f t="shared" si="62"/>
        <v/>
      </c>
      <c r="R279" t="str">
        <f t="shared" si="63"/>
        <v/>
      </c>
      <c r="S279" t="str">
        <f t="shared" si="64"/>
        <v/>
      </c>
      <c r="T279" t="str">
        <f t="shared" si="65"/>
        <v/>
      </c>
      <c r="U279" t="str">
        <f>IF($S279="","",INDEX(CATEGORIAS!$A:$A,MATCH($S279,CATEGORIAS!$B:$B,0)))</f>
        <v/>
      </c>
      <c r="V279" t="str">
        <f>IF($T279="","",INDEX(SUBCATEGORIAS!$A:$A,MATCH($T279,SUBCATEGORIAS!$B:$B,0)))</f>
        <v/>
      </c>
      <c r="W279" t="str">
        <f t="shared" si="66"/>
        <v/>
      </c>
      <c r="X279" t="str">
        <f t="shared" si="71"/>
        <v/>
      </c>
      <c r="Z279">
        <v>277</v>
      </c>
      <c r="AA279" t="str">
        <f t="shared" si="74"/>
        <v/>
      </c>
      <c r="AB279" t="str">
        <f>IFERROR(IF(MATCH($AA273,$O:$O,0)&gt;0,CONCATENATE("id_subcategoria: '",INDEX($V:$V,MATCH($AA273,$O:$O,0)),"',"),0),"")</f>
        <v>id_subcategoria: '15',</v>
      </c>
      <c r="AG279" t="str">
        <f>IF($D279="","",INDEX(CATEGORIAS!$A:$A,MATCH($D279,CATEGORIAS!$B:$B,0)))</f>
        <v/>
      </c>
      <c r="AH279" t="str">
        <f>IF($E279="","",INDEX(SUBCATEGORIAS!$A:$A,MATCH($E279,SUBCATEGORIAS!$B:$B,0)))</f>
        <v/>
      </c>
      <c r="AI279" t="str">
        <f t="shared" si="67"/>
        <v/>
      </c>
      <c r="AK279" s="2" t="str">
        <f t="shared" si="72"/>
        <v/>
      </c>
      <c r="AL279" t="str">
        <f t="shared" si="73"/>
        <v/>
      </c>
      <c r="AM279" t="str">
        <f t="shared" si="68"/>
        <v/>
      </c>
      <c r="AN279" t="str">
        <f t="shared" si="69"/>
        <v/>
      </c>
    </row>
    <row r="280" spans="1:40" x14ac:dyDescent="0.25">
      <c r="A280" t="str">
        <f>IF(C280="","",MAX($A$2:A279)+1)</f>
        <v/>
      </c>
      <c r="B280" s="3" t="str">
        <f>IF(C280="","",IF(COUNTIF($C$2:$C279,$C280)=0,MAX($B$2:$B279)+1,""))</f>
        <v/>
      </c>
      <c r="L280" s="3" t="str">
        <f t="shared" si="70"/>
        <v/>
      </c>
      <c r="M280" s="3" t="str">
        <f>IF(C280="","",IF(AND(C280&lt;&gt;"",D280&lt;&gt;"",E280&lt;&gt;"",I280&lt;&gt;"",L280&lt;&gt;"",J280&lt;&gt;"",IFERROR(MATCH(INDEX($B:$B,MATCH($C280,$C:$C,0)),IMAGENES!$B:$B,0),-1)&gt;0),"'si'","'no'"))</f>
        <v/>
      </c>
      <c r="O280" t="str">
        <f t="shared" si="60"/>
        <v/>
      </c>
      <c r="P280" t="str">
        <f t="shared" si="61"/>
        <v/>
      </c>
      <c r="Q280" t="str">
        <f t="shared" si="62"/>
        <v/>
      </c>
      <c r="R280" t="str">
        <f t="shared" si="63"/>
        <v/>
      </c>
      <c r="S280" t="str">
        <f t="shared" si="64"/>
        <v/>
      </c>
      <c r="T280" t="str">
        <f t="shared" si="65"/>
        <v/>
      </c>
      <c r="U280" t="str">
        <f>IF($S280="","",INDEX(CATEGORIAS!$A:$A,MATCH($S280,CATEGORIAS!$B:$B,0)))</f>
        <v/>
      </c>
      <c r="V280" t="str">
        <f>IF($T280="","",INDEX(SUBCATEGORIAS!$A:$A,MATCH($T280,SUBCATEGORIAS!$B:$B,0)))</f>
        <v/>
      </c>
      <c r="W280" t="str">
        <f t="shared" si="66"/>
        <v/>
      </c>
      <c r="X280" t="str">
        <f t="shared" si="71"/>
        <v/>
      </c>
      <c r="Z280">
        <v>278</v>
      </c>
      <c r="AA280" t="str">
        <f t="shared" si="74"/>
        <v/>
      </c>
      <c r="AB280" t="str">
        <f>IFERROR(IF(MATCH($AA273,$O:$O,0)&gt;0,CONCATENATE("precio: ",INDEX($W:$W,MATCH($AA273,$O:$O,0)),","),0),"")</f>
        <v>precio: 3300,</v>
      </c>
      <c r="AG280" t="str">
        <f>IF($D280="","",INDEX(CATEGORIAS!$A:$A,MATCH($D280,CATEGORIAS!$B:$B,0)))</f>
        <v/>
      </c>
      <c r="AH280" t="str">
        <f>IF($E280="","",INDEX(SUBCATEGORIAS!$A:$A,MATCH($E280,SUBCATEGORIAS!$B:$B,0)))</f>
        <v/>
      </c>
      <c r="AI280" t="str">
        <f t="shared" si="67"/>
        <v/>
      </c>
      <c r="AK280" s="2" t="str">
        <f t="shared" si="72"/>
        <v/>
      </c>
      <c r="AL280" t="str">
        <f t="shared" si="73"/>
        <v/>
      </c>
      <c r="AM280" t="str">
        <f t="shared" si="68"/>
        <v/>
      </c>
      <c r="AN280" t="str">
        <f t="shared" si="69"/>
        <v/>
      </c>
    </row>
    <row r="281" spans="1:40" x14ac:dyDescent="0.25">
      <c r="A281" t="str">
        <f>IF(C281="","",MAX($A$2:A280)+1)</f>
        <v/>
      </c>
      <c r="B281" s="3" t="str">
        <f>IF(C281="","",IF(COUNTIF($C$2:$C280,$C281)=0,MAX($B$2:$B280)+1,""))</f>
        <v/>
      </c>
      <c r="L281" s="3" t="str">
        <f t="shared" si="70"/>
        <v/>
      </c>
      <c r="M281" s="3" t="str">
        <f>IF(C281="","",IF(AND(C281&lt;&gt;"",D281&lt;&gt;"",E281&lt;&gt;"",I281&lt;&gt;"",L281&lt;&gt;"",J281&lt;&gt;"",IFERROR(MATCH(INDEX($B:$B,MATCH($C281,$C:$C,0)),IMAGENES!$B:$B,0),-1)&gt;0),"'si'","'no'"))</f>
        <v/>
      </c>
      <c r="O281" t="str">
        <f t="shared" si="60"/>
        <v/>
      </c>
      <c r="P281" t="str">
        <f t="shared" si="61"/>
        <v/>
      </c>
      <c r="Q281" t="str">
        <f t="shared" si="62"/>
        <v/>
      </c>
      <c r="R281" t="str">
        <f t="shared" si="63"/>
        <v/>
      </c>
      <c r="S281" t="str">
        <f t="shared" si="64"/>
        <v/>
      </c>
      <c r="T281" t="str">
        <f t="shared" si="65"/>
        <v/>
      </c>
      <c r="U281" t="str">
        <f>IF($S281="","",INDEX(CATEGORIAS!$A:$A,MATCH($S281,CATEGORIAS!$B:$B,0)))</f>
        <v/>
      </c>
      <c r="V281" t="str">
        <f>IF($T281="","",INDEX(SUBCATEGORIAS!$A:$A,MATCH($T281,SUBCATEGORIAS!$B:$B,0)))</f>
        <v/>
      </c>
      <c r="W281" t="str">
        <f t="shared" si="66"/>
        <v/>
      </c>
      <c r="X281" t="str">
        <f t="shared" si="71"/>
        <v/>
      </c>
      <c r="Z281">
        <v>279</v>
      </c>
      <c r="AA281" t="str">
        <f t="shared" si="74"/>
        <v/>
      </c>
      <c r="AB281" t="str">
        <f>IFERROR(IF(MATCH($AA273,$O:$O,0)&gt;0,CONCATENATE("disponible: ",INDEX($X:$X,MATCH($AA273,$O:$O,0)),","),0),"")</f>
        <v>disponible: 'si',</v>
      </c>
      <c r="AG281" t="str">
        <f>IF($D281="","",INDEX(CATEGORIAS!$A:$A,MATCH($D281,CATEGORIAS!$B:$B,0)))</f>
        <v/>
      </c>
      <c r="AH281" t="str">
        <f>IF($E281="","",INDEX(SUBCATEGORIAS!$A:$A,MATCH($E281,SUBCATEGORIAS!$B:$B,0)))</f>
        <v/>
      </c>
      <c r="AI281" t="str">
        <f t="shared" si="67"/>
        <v/>
      </c>
      <c r="AK281" s="2" t="str">
        <f t="shared" si="72"/>
        <v/>
      </c>
      <c r="AL281" t="str">
        <f t="shared" si="73"/>
        <v/>
      </c>
      <c r="AM281" t="str">
        <f t="shared" si="68"/>
        <v/>
      </c>
      <c r="AN281" t="str">
        <f t="shared" si="69"/>
        <v/>
      </c>
    </row>
    <row r="282" spans="1:40" x14ac:dyDescent="0.25">
      <c r="A282" t="str">
        <f>IF(C282="","",MAX($A$2:A281)+1)</f>
        <v/>
      </c>
      <c r="B282" s="3" t="str">
        <f>IF(C282="","",IF(COUNTIF($C$2:$C281,$C282)=0,MAX($B$2:$B281)+1,""))</f>
        <v/>
      </c>
      <c r="L282" s="3" t="str">
        <f t="shared" si="70"/>
        <v/>
      </c>
      <c r="M282" s="3" t="str">
        <f>IF(C282="","",IF(AND(C282&lt;&gt;"",D282&lt;&gt;"",E282&lt;&gt;"",I282&lt;&gt;"",L282&lt;&gt;"",J282&lt;&gt;"",IFERROR(MATCH(INDEX($B:$B,MATCH($C282,$C:$C,0)),IMAGENES!$B:$B,0),-1)&gt;0),"'si'","'no'"))</f>
        <v/>
      </c>
      <c r="O282" t="str">
        <f t="shared" si="60"/>
        <v/>
      </c>
      <c r="P282" t="str">
        <f t="shared" si="61"/>
        <v/>
      </c>
      <c r="Q282" t="str">
        <f t="shared" si="62"/>
        <v/>
      </c>
      <c r="R282" t="str">
        <f t="shared" si="63"/>
        <v/>
      </c>
      <c r="S282" t="str">
        <f t="shared" si="64"/>
        <v/>
      </c>
      <c r="T282" t="str">
        <f t="shared" si="65"/>
        <v/>
      </c>
      <c r="U282" t="str">
        <f>IF($S282="","",INDEX(CATEGORIAS!$A:$A,MATCH($S282,CATEGORIAS!$B:$B,0)))</f>
        <v/>
      </c>
      <c r="V282" t="str">
        <f>IF($T282="","",INDEX(SUBCATEGORIAS!$A:$A,MATCH($T282,SUBCATEGORIAS!$B:$B,0)))</f>
        <v/>
      </c>
      <c r="W282" t="str">
        <f t="shared" si="66"/>
        <v/>
      </c>
      <c r="X282" t="str">
        <f t="shared" si="71"/>
        <v/>
      </c>
      <c r="Z282">
        <v>280</v>
      </c>
      <c r="AA282" t="str">
        <f t="shared" si="74"/>
        <v/>
      </c>
      <c r="AB282" t="str">
        <f>IFERROR(IF(MATCH($AA273,$O:$O,0)&gt;0,"},",0),"")</f>
        <v>},</v>
      </c>
      <c r="AG282" t="str">
        <f>IF($D282="","",INDEX(CATEGORIAS!$A:$A,MATCH($D282,CATEGORIAS!$B:$B,0)))</f>
        <v/>
      </c>
      <c r="AH282" t="str">
        <f>IF($E282="","",INDEX(SUBCATEGORIAS!$A:$A,MATCH($E282,SUBCATEGORIAS!$B:$B,0)))</f>
        <v/>
      </c>
      <c r="AI282" t="str">
        <f t="shared" si="67"/>
        <v/>
      </c>
      <c r="AK282" s="2" t="str">
        <f t="shared" si="72"/>
        <v/>
      </c>
      <c r="AL282" t="str">
        <f t="shared" si="73"/>
        <v/>
      </c>
      <c r="AM282" t="str">
        <f t="shared" si="68"/>
        <v/>
      </c>
      <c r="AN282" t="str">
        <f t="shared" si="69"/>
        <v/>
      </c>
    </row>
    <row r="283" spans="1:40" x14ac:dyDescent="0.25">
      <c r="A283" t="str">
        <f>IF(C283="","",MAX($A$2:A282)+1)</f>
        <v/>
      </c>
      <c r="B283" s="3" t="str">
        <f>IF(C283="","",IF(COUNTIF($C$2:$C282,$C283)=0,MAX($B$2:$B282)+1,""))</f>
        <v/>
      </c>
      <c r="L283" s="3" t="str">
        <f t="shared" si="70"/>
        <v/>
      </c>
      <c r="M283" s="3" t="str">
        <f>IF(C283="","",IF(AND(C283&lt;&gt;"",D283&lt;&gt;"",E283&lt;&gt;"",I283&lt;&gt;"",L283&lt;&gt;"",J283&lt;&gt;"",IFERROR(MATCH(INDEX($B:$B,MATCH($C283,$C:$C,0)),IMAGENES!$B:$B,0),-1)&gt;0),"'si'","'no'"))</f>
        <v/>
      </c>
      <c r="O283" t="str">
        <f t="shared" si="60"/>
        <v/>
      </c>
      <c r="P283" t="str">
        <f t="shared" si="61"/>
        <v/>
      </c>
      <c r="Q283" t="str">
        <f t="shared" si="62"/>
        <v/>
      </c>
      <c r="R283" t="str">
        <f t="shared" si="63"/>
        <v/>
      </c>
      <c r="S283" t="str">
        <f t="shared" si="64"/>
        <v/>
      </c>
      <c r="T283" t="str">
        <f t="shared" si="65"/>
        <v/>
      </c>
      <c r="U283" t="str">
        <f>IF($S283="","",INDEX(CATEGORIAS!$A:$A,MATCH($S283,CATEGORIAS!$B:$B,0)))</f>
        <v/>
      </c>
      <c r="V283" t="str">
        <f>IF($T283="","",INDEX(SUBCATEGORIAS!$A:$A,MATCH($T283,SUBCATEGORIAS!$B:$B,0)))</f>
        <v/>
      </c>
      <c r="W283" t="str">
        <f t="shared" si="66"/>
        <v/>
      </c>
      <c r="X283" t="str">
        <f t="shared" si="71"/>
        <v/>
      </c>
      <c r="Z283">
        <v>281</v>
      </c>
      <c r="AA283">
        <f t="shared" si="74"/>
        <v>29</v>
      </c>
      <c r="AB283" t="str">
        <f>IFERROR(IF(MATCH($AA283,$O:$O,0)&gt;0,"{",0),"")</f>
        <v>{</v>
      </c>
      <c r="AG283" t="str">
        <f>IF($D283="","",INDEX(CATEGORIAS!$A:$A,MATCH($D283,CATEGORIAS!$B:$B,0)))</f>
        <v/>
      </c>
      <c r="AH283" t="str">
        <f>IF($E283="","",INDEX(SUBCATEGORIAS!$A:$A,MATCH($E283,SUBCATEGORIAS!$B:$B,0)))</f>
        <v/>
      </c>
      <c r="AI283" t="str">
        <f t="shared" si="67"/>
        <v/>
      </c>
      <c r="AK283" s="2" t="str">
        <f t="shared" si="72"/>
        <v/>
      </c>
      <c r="AL283" t="str">
        <f t="shared" si="73"/>
        <v/>
      </c>
      <c r="AM283" t="str">
        <f t="shared" si="68"/>
        <v/>
      </c>
      <c r="AN283" t="str">
        <f t="shared" si="69"/>
        <v/>
      </c>
    </row>
    <row r="284" spans="1:40" x14ac:dyDescent="0.25">
      <c r="A284" t="str">
        <f>IF(C284="","",MAX($A$2:A283)+1)</f>
        <v/>
      </c>
      <c r="B284" s="3" t="str">
        <f>IF(C284="","",IF(COUNTIF($C$2:$C283,$C284)=0,MAX($B$2:$B283)+1,""))</f>
        <v/>
      </c>
      <c r="L284" s="3" t="str">
        <f t="shared" si="70"/>
        <v/>
      </c>
      <c r="M284" s="3" t="str">
        <f>IF(C284="","",IF(AND(C284&lt;&gt;"",D284&lt;&gt;"",E284&lt;&gt;"",I284&lt;&gt;"",L284&lt;&gt;"",J284&lt;&gt;"",IFERROR(MATCH(INDEX($B:$B,MATCH($C284,$C:$C,0)),IMAGENES!$B:$B,0),-1)&gt;0),"'si'","'no'"))</f>
        <v/>
      </c>
      <c r="O284" t="str">
        <f t="shared" si="60"/>
        <v/>
      </c>
      <c r="P284" t="str">
        <f t="shared" si="61"/>
        <v/>
      </c>
      <c r="Q284" t="str">
        <f t="shared" si="62"/>
        <v/>
      </c>
      <c r="R284" t="str">
        <f t="shared" si="63"/>
        <v/>
      </c>
      <c r="S284" t="str">
        <f t="shared" si="64"/>
        <v/>
      </c>
      <c r="T284" t="str">
        <f t="shared" si="65"/>
        <v/>
      </c>
      <c r="U284" t="str">
        <f>IF($S284="","",INDEX(CATEGORIAS!$A:$A,MATCH($S284,CATEGORIAS!$B:$B,0)))</f>
        <v/>
      </c>
      <c r="V284" t="str">
        <f>IF($T284="","",INDEX(SUBCATEGORIAS!$A:$A,MATCH($T284,SUBCATEGORIAS!$B:$B,0)))</f>
        <v/>
      </c>
      <c r="W284" t="str">
        <f t="shared" si="66"/>
        <v/>
      </c>
      <c r="X284" t="str">
        <f t="shared" si="71"/>
        <v/>
      </c>
      <c r="Z284">
        <v>282</v>
      </c>
      <c r="AA284" t="str">
        <f t="shared" si="74"/>
        <v/>
      </c>
      <c r="AB284" t="str">
        <f>IFERROR(IF(MATCH($AA283,$O:$O,0)&gt;0,CONCATENATE("id_articulo: ",$AA283,","),0),"")</f>
        <v>id_articulo: 29,</v>
      </c>
      <c r="AG284" t="str">
        <f>IF($D284="","",INDEX(CATEGORIAS!$A:$A,MATCH($D284,CATEGORIAS!$B:$B,0)))</f>
        <v/>
      </c>
      <c r="AH284" t="str">
        <f>IF($E284="","",INDEX(SUBCATEGORIAS!$A:$A,MATCH($E284,SUBCATEGORIAS!$B:$B,0)))</f>
        <v/>
      </c>
      <c r="AI284" t="str">
        <f t="shared" si="67"/>
        <v/>
      </c>
      <c r="AK284" s="2" t="str">
        <f t="shared" si="72"/>
        <v/>
      </c>
      <c r="AL284" t="str">
        <f t="shared" si="73"/>
        <v/>
      </c>
      <c r="AM284" t="str">
        <f t="shared" si="68"/>
        <v/>
      </c>
      <c r="AN284" t="str">
        <f t="shared" si="69"/>
        <v/>
      </c>
    </row>
    <row r="285" spans="1:40" x14ac:dyDescent="0.25">
      <c r="A285" t="str">
        <f>IF(C285="","",MAX($A$2:A284)+1)</f>
        <v/>
      </c>
      <c r="B285" s="3" t="str">
        <f>IF(C285="","",IF(COUNTIF($C$2:$C284,$C285)=0,MAX($B$2:$B284)+1,""))</f>
        <v/>
      </c>
      <c r="L285" s="3" t="str">
        <f t="shared" si="70"/>
        <v/>
      </c>
      <c r="M285" s="3" t="str">
        <f>IF(C285="","",IF(AND(C285&lt;&gt;"",D285&lt;&gt;"",E285&lt;&gt;"",I285&lt;&gt;"",L285&lt;&gt;"",J285&lt;&gt;"",IFERROR(MATCH(INDEX($B:$B,MATCH($C285,$C:$C,0)),IMAGENES!$B:$B,0),-1)&gt;0),"'si'","'no'"))</f>
        <v/>
      </c>
      <c r="O285" t="str">
        <f t="shared" si="60"/>
        <v/>
      </c>
      <c r="P285" t="str">
        <f t="shared" si="61"/>
        <v/>
      </c>
      <c r="Q285" t="str">
        <f t="shared" si="62"/>
        <v/>
      </c>
      <c r="R285" t="str">
        <f t="shared" si="63"/>
        <v/>
      </c>
      <c r="S285" t="str">
        <f t="shared" si="64"/>
        <v/>
      </c>
      <c r="T285" t="str">
        <f t="shared" si="65"/>
        <v/>
      </c>
      <c r="U285" t="str">
        <f>IF($S285="","",INDEX(CATEGORIAS!$A:$A,MATCH($S285,CATEGORIAS!$B:$B,0)))</f>
        <v/>
      </c>
      <c r="V285" t="str">
        <f>IF($T285="","",INDEX(SUBCATEGORIAS!$A:$A,MATCH($T285,SUBCATEGORIAS!$B:$B,0)))</f>
        <v/>
      </c>
      <c r="W285" t="str">
        <f t="shared" si="66"/>
        <v/>
      </c>
      <c r="X285" t="str">
        <f t="shared" si="71"/>
        <v/>
      </c>
      <c r="Z285">
        <v>283</v>
      </c>
      <c r="AA285" t="str">
        <f t="shared" si="74"/>
        <v/>
      </c>
      <c r="AB285" t="str">
        <f>IFERROR(IF(MATCH($AA283,$O:$O,0)&gt;0,CONCATENATE("nombre: '",INDEX($P:$P,MATCH($AA283,$O:$O,0)),"',"),0),"")</f>
        <v>nombre: 'Lápices de color - 18 colores (Motarro)',</v>
      </c>
      <c r="AG285" t="str">
        <f>IF($D285="","",INDEX(CATEGORIAS!$A:$A,MATCH($D285,CATEGORIAS!$B:$B,0)))</f>
        <v/>
      </c>
      <c r="AH285" t="str">
        <f>IF($E285="","",INDEX(SUBCATEGORIAS!$A:$A,MATCH($E285,SUBCATEGORIAS!$B:$B,0)))</f>
        <v/>
      </c>
      <c r="AI285" t="str">
        <f t="shared" si="67"/>
        <v/>
      </c>
      <c r="AK285" s="2" t="str">
        <f t="shared" si="72"/>
        <v/>
      </c>
      <c r="AL285" t="str">
        <f t="shared" si="73"/>
        <v/>
      </c>
      <c r="AM285" t="str">
        <f t="shared" si="68"/>
        <v/>
      </c>
      <c r="AN285" t="str">
        <f t="shared" si="69"/>
        <v/>
      </c>
    </row>
    <row r="286" spans="1:40" x14ac:dyDescent="0.25">
      <c r="A286" t="str">
        <f>IF(C286="","",MAX($A$2:A285)+1)</f>
        <v/>
      </c>
      <c r="B286" s="3" t="str">
        <f>IF(C286="","",IF(COUNTIF($C$2:$C285,$C286)=0,MAX($B$2:$B285)+1,""))</f>
        <v/>
      </c>
      <c r="L286" s="3" t="str">
        <f t="shared" si="70"/>
        <v/>
      </c>
      <c r="M286" s="3" t="str">
        <f>IF(C286="","",IF(AND(C286&lt;&gt;"",D286&lt;&gt;"",E286&lt;&gt;"",I286&lt;&gt;"",L286&lt;&gt;"",J286&lt;&gt;"",IFERROR(MATCH(INDEX($B:$B,MATCH($C286,$C:$C,0)),IMAGENES!$B:$B,0),-1)&gt;0),"'si'","'no'"))</f>
        <v/>
      </c>
      <c r="O286" t="str">
        <f t="shared" si="60"/>
        <v/>
      </c>
      <c r="P286" t="str">
        <f t="shared" si="61"/>
        <v/>
      </c>
      <c r="Q286" t="str">
        <f t="shared" si="62"/>
        <v/>
      </c>
      <c r="R286" t="str">
        <f t="shared" si="63"/>
        <v/>
      </c>
      <c r="S286" t="str">
        <f t="shared" si="64"/>
        <v/>
      </c>
      <c r="T286" t="str">
        <f t="shared" si="65"/>
        <v/>
      </c>
      <c r="U286" t="str">
        <f>IF($S286="","",INDEX(CATEGORIAS!$A:$A,MATCH($S286,CATEGORIAS!$B:$B,0)))</f>
        <v/>
      </c>
      <c r="V286" t="str">
        <f>IF($T286="","",INDEX(SUBCATEGORIAS!$A:$A,MATCH($T286,SUBCATEGORIAS!$B:$B,0)))</f>
        <v/>
      </c>
      <c r="W286" t="str">
        <f t="shared" si="66"/>
        <v/>
      </c>
      <c r="X286" t="str">
        <f t="shared" si="71"/>
        <v/>
      </c>
      <c r="Z286">
        <v>284</v>
      </c>
      <c r="AA286" t="str">
        <f t="shared" si="74"/>
        <v/>
      </c>
      <c r="AB286" t="str">
        <f>IFERROR(IF(MATCH($AA283,$O:$O,0)&gt;0,CONCATENATE("descripcion: '",INDEX($Q:$Q,MATCH($AA283,$O:$O,0)),"',"),0),"")</f>
        <v>descripcion: 'Colored pencils - Lápices de color - Matite colorate, 18 colores.',</v>
      </c>
      <c r="AG286" t="str">
        <f>IF($D286="","",INDEX(CATEGORIAS!$A:$A,MATCH($D286,CATEGORIAS!$B:$B,0)))</f>
        <v/>
      </c>
      <c r="AH286" t="str">
        <f>IF($E286="","",INDEX(SUBCATEGORIAS!$A:$A,MATCH($E286,SUBCATEGORIAS!$B:$B,0)))</f>
        <v/>
      </c>
      <c r="AI286" t="str">
        <f t="shared" si="67"/>
        <v/>
      </c>
      <c r="AK286" s="2" t="str">
        <f t="shared" si="72"/>
        <v/>
      </c>
      <c r="AL286" t="str">
        <f t="shared" si="73"/>
        <v/>
      </c>
      <c r="AM286" t="str">
        <f t="shared" si="68"/>
        <v/>
      </c>
      <c r="AN286" t="str">
        <f t="shared" si="69"/>
        <v/>
      </c>
    </row>
    <row r="287" spans="1:40" x14ac:dyDescent="0.25">
      <c r="A287" t="str">
        <f>IF(C287="","",MAX($A$2:A286)+1)</f>
        <v/>
      </c>
      <c r="B287" s="3" t="str">
        <f>IF(C287="","",IF(COUNTIF($C$2:$C286,$C287)=0,MAX($B$2:$B286)+1,""))</f>
        <v/>
      </c>
      <c r="L287" s="3" t="str">
        <f t="shared" si="70"/>
        <v/>
      </c>
      <c r="M287" s="3" t="str">
        <f>IF(C287="","",IF(AND(C287&lt;&gt;"",D287&lt;&gt;"",E287&lt;&gt;"",I287&lt;&gt;"",L287&lt;&gt;"",J287&lt;&gt;"",IFERROR(MATCH(INDEX($B:$B,MATCH($C287,$C:$C,0)),IMAGENES!$B:$B,0),-1)&gt;0),"'si'","'no'"))</f>
        <v/>
      </c>
      <c r="O287" t="str">
        <f t="shared" si="60"/>
        <v/>
      </c>
      <c r="P287" t="str">
        <f t="shared" si="61"/>
        <v/>
      </c>
      <c r="Q287" t="str">
        <f t="shared" si="62"/>
        <v/>
      </c>
      <c r="R287" t="str">
        <f t="shared" si="63"/>
        <v/>
      </c>
      <c r="S287" t="str">
        <f t="shared" si="64"/>
        <v/>
      </c>
      <c r="T287" t="str">
        <f t="shared" si="65"/>
        <v/>
      </c>
      <c r="U287" t="str">
        <f>IF($S287="","",INDEX(CATEGORIAS!$A:$A,MATCH($S287,CATEGORIAS!$B:$B,0)))</f>
        <v/>
      </c>
      <c r="V287" t="str">
        <f>IF($T287="","",INDEX(SUBCATEGORIAS!$A:$A,MATCH($T287,SUBCATEGORIAS!$B:$B,0)))</f>
        <v/>
      </c>
      <c r="W287" t="str">
        <f t="shared" si="66"/>
        <v/>
      </c>
      <c r="X287" t="str">
        <f t="shared" si="71"/>
        <v/>
      </c>
      <c r="Z287">
        <v>285</v>
      </c>
      <c r="AA287" t="str">
        <f t="shared" si="74"/>
        <v/>
      </c>
      <c r="AB287" t="str">
        <f>IFERROR(IF(MATCH($AA283,$O:$O,0)&gt;0,CONCATENATE("descripcion_larga: '",INDEX($R:$R,MATCH($AA283,$O:$O,0)),"',"),0),"")</f>
        <v>descripcion_larga: '0',</v>
      </c>
      <c r="AG287" t="str">
        <f>IF($D287="","",INDEX(CATEGORIAS!$A:$A,MATCH($D287,CATEGORIAS!$B:$B,0)))</f>
        <v/>
      </c>
      <c r="AH287" t="str">
        <f>IF($E287="","",INDEX(SUBCATEGORIAS!$A:$A,MATCH($E287,SUBCATEGORIAS!$B:$B,0)))</f>
        <v/>
      </c>
      <c r="AI287" t="str">
        <f t="shared" si="67"/>
        <v/>
      </c>
      <c r="AK287" s="2" t="str">
        <f t="shared" si="72"/>
        <v/>
      </c>
      <c r="AL287" t="str">
        <f t="shared" si="73"/>
        <v/>
      </c>
      <c r="AM287" t="str">
        <f t="shared" si="68"/>
        <v/>
      </c>
      <c r="AN287" t="str">
        <f t="shared" si="69"/>
        <v/>
      </c>
    </row>
    <row r="288" spans="1:40" x14ac:dyDescent="0.25">
      <c r="A288" t="str">
        <f>IF(C288="","",MAX($A$2:A287)+1)</f>
        <v/>
      </c>
      <c r="B288" s="3" t="str">
        <f>IF(C288="","",IF(COUNTIF($C$2:$C287,$C288)=0,MAX($B$2:$B287)+1,""))</f>
        <v/>
      </c>
      <c r="L288" s="3" t="str">
        <f t="shared" si="70"/>
        <v/>
      </c>
      <c r="M288" s="3" t="str">
        <f>IF(C288="","",IF(AND(C288&lt;&gt;"",D288&lt;&gt;"",E288&lt;&gt;"",I288&lt;&gt;"",L288&lt;&gt;"",J288&lt;&gt;"",IFERROR(MATCH(INDEX($B:$B,MATCH($C288,$C:$C,0)),IMAGENES!$B:$B,0),-1)&gt;0),"'si'","'no'"))</f>
        <v/>
      </c>
      <c r="O288" t="str">
        <f t="shared" si="60"/>
        <v/>
      </c>
      <c r="P288" t="str">
        <f t="shared" si="61"/>
        <v/>
      </c>
      <c r="Q288" t="str">
        <f t="shared" si="62"/>
        <v/>
      </c>
      <c r="R288" t="str">
        <f t="shared" si="63"/>
        <v/>
      </c>
      <c r="S288" t="str">
        <f t="shared" si="64"/>
        <v/>
      </c>
      <c r="T288" t="str">
        <f t="shared" si="65"/>
        <v/>
      </c>
      <c r="U288" t="str">
        <f>IF($S288="","",INDEX(CATEGORIAS!$A:$A,MATCH($S288,CATEGORIAS!$B:$B,0)))</f>
        <v/>
      </c>
      <c r="V288" t="str">
        <f>IF($T288="","",INDEX(SUBCATEGORIAS!$A:$A,MATCH($T288,SUBCATEGORIAS!$B:$B,0)))</f>
        <v/>
      </c>
      <c r="W288" t="str">
        <f t="shared" si="66"/>
        <v/>
      </c>
      <c r="X288" t="str">
        <f t="shared" si="71"/>
        <v/>
      </c>
      <c r="Z288">
        <v>286</v>
      </c>
      <c r="AA288" t="str">
        <f t="shared" si="74"/>
        <v/>
      </c>
      <c r="AB288" t="str">
        <f>IFERROR(IF(MATCH($AA283,$O:$O,0)&gt;0,CONCATENATE("id_categoria: '",INDEX($U:$U,MATCH($AA283,$O:$O,0)),"',"),0),"")</f>
        <v>id_categoria: '1',</v>
      </c>
      <c r="AG288" t="str">
        <f>IF($D288="","",INDEX(CATEGORIAS!$A:$A,MATCH($D288,CATEGORIAS!$B:$B,0)))</f>
        <v/>
      </c>
      <c r="AH288" t="str">
        <f>IF($E288="","",INDEX(SUBCATEGORIAS!$A:$A,MATCH($E288,SUBCATEGORIAS!$B:$B,0)))</f>
        <v/>
      </c>
      <c r="AI288" t="str">
        <f t="shared" si="67"/>
        <v/>
      </c>
      <c r="AK288" s="2" t="str">
        <f t="shared" si="72"/>
        <v/>
      </c>
      <c r="AL288" t="str">
        <f t="shared" si="73"/>
        <v/>
      </c>
      <c r="AM288" t="str">
        <f t="shared" si="68"/>
        <v/>
      </c>
      <c r="AN288" t="str">
        <f t="shared" si="69"/>
        <v/>
      </c>
    </row>
    <row r="289" spans="1:40" x14ac:dyDescent="0.25">
      <c r="A289" t="str">
        <f>IF(C289="","",MAX($A$2:A288)+1)</f>
        <v/>
      </c>
      <c r="B289" s="3" t="str">
        <f>IF(C289="","",IF(COUNTIF($C$2:$C288,$C289)=0,MAX($B$2:$B288)+1,""))</f>
        <v/>
      </c>
      <c r="L289" s="3" t="str">
        <f t="shared" si="70"/>
        <v/>
      </c>
      <c r="M289" s="3" t="str">
        <f>IF(C289="","",IF(AND(C289&lt;&gt;"",D289&lt;&gt;"",E289&lt;&gt;"",I289&lt;&gt;"",L289&lt;&gt;"",J289&lt;&gt;"",IFERROR(MATCH(INDEX($B:$B,MATCH($C289,$C:$C,0)),IMAGENES!$B:$B,0),-1)&gt;0),"'si'","'no'"))</f>
        <v/>
      </c>
      <c r="O289" t="str">
        <f t="shared" si="60"/>
        <v/>
      </c>
      <c r="P289" t="str">
        <f t="shared" si="61"/>
        <v/>
      </c>
      <c r="Q289" t="str">
        <f t="shared" si="62"/>
        <v/>
      </c>
      <c r="R289" t="str">
        <f t="shared" si="63"/>
        <v/>
      </c>
      <c r="S289" t="str">
        <f t="shared" si="64"/>
        <v/>
      </c>
      <c r="T289" t="str">
        <f t="shared" si="65"/>
        <v/>
      </c>
      <c r="U289" t="str">
        <f>IF($S289="","",INDEX(CATEGORIAS!$A:$A,MATCH($S289,CATEGORIAS!$B:$B,0)))</f>
        <v/>
      </c>
      <c r="V289" t="str">
        <f>IF($T289="","",INDEX(SUBCATEGORIAS!$A:$A,MATCH($T289,SUBCATEGORIAS!$B:$B,0)))</f>
        <v/>
      </c>
      <c r="W289" t="str">
        <f t="shared" si="66"/>
        <v/>
      </c>
      <c r="X289" t="str">
        <f t="shared" si="71"/>
        <v/>
      </c>
      <c r="Z289">
        <v>287</v>
      </c>
      <c r="AA289" t="str">
        <f t="shared" si="74"/>
        <v/>
      </c>
      <c r="AB289" t="str">
        <f>IFERROR(IF(MATCH($AA283,$O:$O,0)&gt;0,CONCATENATE("id_subcategoria: '",INDEX($V:$V,MATCH($AA283,$O:$O,0)),"',"),0),"")</f>
        <v>id_subcategoria: '16',</v>
      </c>
      <c r="AG289" t="str">
        <f>IF($D289="","",INDEX(CATEGORIAS!$A:$A,MATCH($D289,CATEGORIAS!$B:$B,0)))</f>
        <v/>
      </c>
      <c r="AH289" t="str">
        <f>IF($E289="","",INDEX(SUBCATEGORIAS!$A:$A,MATCH($E289,SUBCATEGORIAS!$B:$B,0)))</f>
        <v/>
      </c>
      <c r="AI289" t="str">
        <f t="shared" si="67"/>
        <v/>
      </c>
      <c r="AK289" s="2" t="str">
        <f t="shared" si="72"/>
        <v/>
      </c>
      <c r="AL289" t="str">
        <f t="shared" si="73"/>
        <v/>
      </c>
      <c r="AM289" t="str">
        <f t="shared" si="68"/>
        <v/>
      </c>
      <c r="AN289" t="str">
        <f t="shared" si="69"/>
        <v/>
      </c>
    </row>
    <row r="290" spans="1:40" x14ac:dyDescent="0.25">
      <c r="A290" t="str">
        <f>IF(C290="","",MAX($A$2:A289)+1)</f>
        <v/>
      </c>
      <c r="B290" s="3" t="str">
        <f>IF(C290="","",IF(COUNTIF($C$2:$C289,$C290)=0,MAX($B$2:$B289)+1,""))</f>
        <v/>
      </c>
      <c r="L290" s="3" t="str">
        <f t="shared" si="70"/>
        <v/>
      </c>
      <c r="M290" s="3" t="str">
        <f>IF(C290="","",IF(AND(C290&lt;&gt;"",D290&lt;&gt;"",E290&lt;&gt;"",I290&lt;&gt;"",L290&lt;&gt;"",J290&lt;&gt;"",IFERROR(MATCH(INDEX($B:$B,MATCH($C290,$C:$C,0)),IMAGENES!$B:$B,0),-1)&gt;0),"'si'","'no'"))</f>
        <v/>
      </c>
      <c r="O290" t="str">
        <f t="shared" si="60"/>
        <v/>
      </c>
      <c r="P290" t="str">
        <f t="shared" si="61"/>
        <v/>
      </c>
      <c r="Q290" t="str">
        <f t="shared" si="62"/>
        <v/>
      </c>
      <c r="R290" t="str">
        <f t="shared" si="63"/>
        <v/>
      </c>
      <c r="S290" t="str">
        <f t="shared" si="64"/>
        <v/>
      </c>
      <c r="T290" t="str">
        <f t="shared" si="65"/>
        <v/>
      </c>
      <c r="U290" t="str">
        <f>IF($S290="","",INDEX(CATEGORIAS!$A:$A,MATCH($S290,CATEGORIAS!$B:$B,0)))</f>
        <v/>
      </c>
      <c r="V290" t="str">
        <f>IF($T290="","",INDEX(SUBCATEGORIAS!$A:$A,MATCH($T290,SUBCATEGORIAS!$B:$B,0)))</f>
        <v/>
      </c>
      <c r="W290" t="str">
        <f t="shared" si="66"/>
        <v/>
      </c>
      <c r="X290" t="str">
        <f t="shared" si="71"/>
        <v/>
      </c>
      <c r="Z290">
        <v>288</v>
      </c>
      <c r="AA290" t="str">
        <f t="shared" si="74"/>
        <v/>
      </c>
      <c r="AB290" t="str">
        <f>IFERROR(IF(MATCH($AA283,$O:$O,0)&gt;0,CONCATENATE("precio: ",INDEX($W:$W,MATCH($AA283,$O:$O,0)),","),0),"")</f>
        <v>precio: 3000,</v>
      </c>
      <c r="AG290" t="str">
        <f>IF($D290="","",INDEX(CATEGORIAS!$A:$A,MATCH($D290,CATEGORIAS!$B:$B,0)))</f>
        <v/>
      </c>
      <c r="AH290" t="str">
        <f>IF($E290="","",INDEX(SUBCATEGORIAS!$A:$A,MATCH($E290,SUBCATEGORIAS!$B:$B,0)))</f>
        <v/>
      </c>
      <c r="AI290" t="str">
        <f t="shared" si="67"/>
        <v/>
      </c>
      <c r="AK290" s="2" t="str">
        <f t="shared" si="72"/>
        <v/>
      </c>
      <c r="AL290" t="str">
        <f t="shared" si="73"/>
        <v/>
      </c>
      <c r="AM290" t="str">
        <f t="shared" si="68"/>
        <v/>
      </c>
      <c r="AN290" t="str">
        <f t="shared" si="69"/>
        <v/>
      </c>
    </row>
    <row r="291" spans="1:40" x14ac:dyDescent="0.25">
      <c r="A291" t="str">
        <f>IF(C291="","",MAX($A$2:A290)+1)</f>
        <v/>
      </c>
      <c r="B291" s="3" t="str">
        <f>IF(C291="","",IF(COUNTIF($C$2:$C290,$C291)=0,MAX($B$2:$B290)+1,""))</f>
        <v/>
      </c>
      <c r="L291" s="3" t="str">
        <f t="shared" si="70"/>
        <v/>
      </c>
      <c r="M291" s="3" t="str">
        <f>IF(C291="","",IF(AND(C291&lt;&gt;"",D291&lt;&gt;"",E291&lt;&gt;"",I291&lt;&gt;"",L291&lt;&gt;"",J291&lt;&gt;"",IFERROR(MATCH(INDEX($B:$B,MATCH($C291,$C:$C,0)),IMAGENES!$B:$B,0),-1)&gt;0),"'si'","'no'"))</f>
        <v/>
      </c>
      <c r="O291" t="str">
        <f t="shared" si="60"/>
        <v/>
      </c>
      <c r="P291" t="str">
        <f t="shared" si="61"/>
        <v/>
      </c>
      <c r="Q291" t="str">
        <f t="shared" si="62"/>
        <v/>
      </c>
      <c r="R291" t="str">
        <f t="shared" si="63"/>
        <v/>
      </c>
      <c r="S291" t="str">
        <f t="shared" si="64"/>
        <v/>
      </c>
      <c r="T291" t="str">
        <f t="shared" si="65"/>
        <v/>
      </c>
      <c r="U291" t="str">
        <f>IF($S291="","",INDEX(CATEGORIAS!$A:$A,MATCH($S291,CATEGORIAS!$B:$B,0)))</f>
        <v/>
      </c>
      <c r="V291" t="str">
        <f>IF($T291="","",INDEX(SUBCATEGORIAS!$A:$A,MATCH($T291,SUBCATEGORIAS!$B:$B,0)))</f>
        <v/>
      </c>
      <c r="W291" t="str">
        <f t="shared" si="66"/>
        <v/>
      </c>
      <c r="X291" t="str">
        <f t="shared" si="71"/>
        <v/>
      </c>
      <c r="Z291">
        <v>289</v>
      </c>
      <c r="AA291" t="str">
        <f t="shared" si="74"/>
        <v/>
      </c>
      <c r="AB291" t="str">
        <f>IFERROR(IF(MATCH($AA283,$O:$O,0)&gt;0,CONCATENATE("disponible: ",INDEX($X:$X,MATCH($AA283,$O:$O,0)),","),0),"")</f>
        <v>disponible: 'si',</v>
      </c>
      <c r="AG291" t="str">
        <f>IF($D291="","",INDEX(CATEGORIAS!$A:$A,MATCH($D291,CATEGORIAS!$B:$B,0)))</f>
        <v/>
      </c>
      <c r="AH291" t="str">
        <f>IF($E291="","",INDEX(SUBCATEGORIAS!$A:$A,MATCH($E291,SUBCATEGORIAS!$B:$B,0)))</f>
        <v/>
      </c>
      <c r="AI291" t="str">
        <f t="shared" si="67"/>
        <v/>
      </c>
      <c r="AK291" s="2" t="str">
        <f t="shared" si="72"/>
        <v/>
      </c>
      <c r="AL291" t="str">
        <f t="shared" si="73"/>
        <v/>
      </c>
      <c r="AM291" t="str">
        <f t="shared" si="68"/>
        <v/>
      </c>
      <c r="AN291" t="str">
        <f t="shared" si="69"/>
        <v/>
      </c>
    </row>
    <row r="292" spans="1:40" x14ac:dyDescent="0.25">
      <c r="A292" t="str">
        <f>IF(C292="","",MAX($A$2:A291)+1)</f>
        <v/>
      </c>
      <c r="B292" s="3" t="str">
        <f>IF(C292="","",IF(COUNTIF($C$2:$C291,$C292)=0,MAX($B$2:$B291)+1,""))</f>
        <v/>
      </c>
      <c r="L292" s="3" t="str">
        <f t="shared" si="70"/>
        <v/>
      </c>
      <c r="M292" s="3" t="str">
        <f>IF(C292="","",IF(AND(C292&lt;&gt;"",D292&lt;&gt;"",E292&lt;&gt;"",I292&lt;&gt;"",L292&lt;&gt;"",J292&lt;&gt;"",IFERROR(MATCH(INDEX($B:$B,MATCH($C292,$C:$C,0)),IMAGENES!$B:$B,0),-1)&gt;0),"'si'","'no'"))</f>
        <v/>
      </c>
      <c r="O292" t="str">
        <f t="shared" si="60"/>
        <v/>
      </c>
      <c r="P292" t="str">
        <f t="shared" si="61"/>
        <v/>
      </c>
      <c r="Q292" t="str">
        <f t="shared" si="62"/>
        <v/>
      </c>
      <c r="R292" t="str">
        <f t="shared" si="63"/>
        <v/>
      </c>
      <c r="S292" t="str">
        <f t="shared" si="64"/>
        <v/>
      </c>
      <c r="T292" t="str">
        <f t="shared" si="65"/>
        <v/>
      </c>
      <c r="U292" t="str">
        <f>IF($S292="","",INDEX(CATEGORIAS!$A:$A,MATCH($S292,CATEGORIAS!$B:$B,0)))</f>
        <v/>
      </c>
      <c r="V292" t="str">
        <f>IF($T292="","",INDEX(SUBCATEGORIAS!$A:$A,MATCH($T292,SUBCATEGORIAS!$B:$B,0)))</f>
        <v/>
      </c>
      <c r="W292" t="str">
        <f t="shared" si="66"/>
        <v/>
      </c>
      <c r="X292" t="str">
        <f t="shared" si="71"/>
        <v/>
      </c>
      <c r="Z292">
        <v>290</v>
      </c>
      <c r="AA292" t="str">
        <f t="shared" si="74"/>
        <v/>
      </c>
      <c r="AB292" t="str">
        <f>IFERROR(IF(MATCH($AA283,$O:$O,0)&gt;0,"},",0),"")</f>
        <v>},</v>
      </c>
      <c r="AG292" t="str">
        <f>IF($D292="","",INDEX(CATEGORIAS!$A:$A,MATCH($D292,CATEGORIAS!$B:$B,0)))</f>
        <v/>
      </c>
      <c r="AH292" t="str">
        <f>IF($E292="","",INDEX(SUBCATEGORIAS!$A:$A,MATCH($E292,SUBCATEGORIAS!$B:$B,0)))</f>
        <v/>
      </c>
      <c r="AI292" t="str">
        <f t="shared" si="67"/>
        <v/>
      </c>
      <c r="AK292" s="2" t="str">
        <f t="shared" si="72"/>
        <v/>
      </c>
      <c r="AL292" t="str">
        <f t="shared" si="73"/>
        <v/>
      </c>
      <c r="AM292" t="str">
        <f t="shared" si="68"/>
        <v/>
      </c>
      <c r="AN292" t="str">
        <f t="shared" si="69"/>
        <v/>
      </c>
    </row>
    <row r="293" spans="1:40" x14ac:dyDescent="0.25">
      <c r="A293" t="str">
        <f>IF(C293="","",MAX($A$2:A292)+1)</f>
        <v/>
      </c>
      <c r="B293" s="3" t="str">
        <f>IF(C293="","",IF(COUNTIF($C$2:$C292,$C293)=0,MAX($B$2:$B292)+1,""))</f>
        <v/>
      </c>
      <c r="L293" s="3" t="str">
        <f t="shared" si="70"/>
        <v/>
      </c>
      <c r="M293" s="3" t="str">
        <f>IF(C293="","",IF(AND(C293&lt;&gt;"",D293&lt;&gt;"",E293&lt;&gt;"",I293&lt;&gt;"",L293&lt;&gt;"",J293&lt;&gt;"",IFERROR(MATCH(INDEX($B:$B,MATCH($C293,$C:$C,0)),IMAGENES!$B:$B,0),-1)&gt;0),"'si'","'no'"))</f>
        <v/>
      </c>
      <c r="O293" t="str">
        <f t="shared" si="60"/>
        <v/>
      </c>
      <c r="P293" t="str">
        <f t="shared" si="61"/>
        <v/>
      </c>
      <c r="Q293" t="str">
        <f t="shared" si="62"/>
        <v/>
      </c>
      <c r="R293" t="str">
        <f t="shared" si="63"/>
        <v/>
      </c>
      <c r="S293" t="str">
        <f t="shared" si="64"/>
        <v/>
      </c>
      <c r="T293" t="str">
        <f t="shared" si="65"/>
        <v/>
      </c>
      <c r="U293" t="str">
        <f>IF($S293="","",INDEX(CATEGORIAS!$A:$A,MATCH($S293,CATEGORIAS!$B:$B,0)))</f>
        <v/>
      </c>
      <c r="V293" t="str">
        <f>IF($T293="","",INDEX(SUBCATEGORIAS!$A:$A,MATCH($T293,SUBCATEGORIAS!$B:$B,0)))</f>
        <v/>
      </c>
      <c r="W293" t="str">
        <f t="shared" si="66"/>
        <v/>
      </c>
      <c r="X293" t="str">
        <f t="shared" si="71"/>
        <v/>
      </c>
      <c r="Z293">
        <v>291</v>
      </c>
      <c r="AA293">
        <f t="shared" si="74"/>
        <v>30</v>
      </c>
      <c r="AB293" t="str">
        <f>IFERROR(IF(MATCH($AA293,$O:$O,0)&gt;0,"{",0),"")</f>
        <v>{</v>
      </c>
      <c r="AG293" t="str">
        <f>IF($D293="","",INDEX(CATEGORIAS!$A:$A,MATCH($D293,CATEGORIAS!$B:$B,0)))</f>
        <v/>
      </c>
      <c r="AH293" t="str">
        <f>IF($E293="","",INDEX(SUBCATEGORIAS!$A:$A,MATCH($E293,SUBCATEGORIAS!$B:$B,0)))</f>
        <v/>
      </c>
      <c r="AI293" t="str">
        <f t="shared" si="67"/>
        <v/>
      </c>
      <c r="AK293" s="2" t="str">
        <f t="shared" si="72"/>
        <v/>
      </c>
      <c r="AL293" t="str">
        <f t="shared" si="73"/>
        <v/>
      </c>
      <c r="AM293" t="str">
        <f t="shared" si="68"/>
        <v/>
      </c>
      <c r="AN293" t="str">
        <f t="shared" si="69"/>
        <v/>
      </c>
    </row>
    <row r="294" spans="1:40" x14ac:dyDescent="0.25">
      <c r="A294" t="str">
        <f>IF(C294="","",MAX($A$2:A293)+1)</f>
        <v/>
      </c>
      <c r="B294" s="3" t="str">
        <f>IF(C294="","",IF(COUNTIF($C$2:$C293,$C294)=0,MAX($B$2:$B293)+1,""))</f>
        <v/>
      </c>
      <c r="L294" s="3" t="str">
        <f t="shared" si="70"/>
        <v/>
      </c>
      <c r="M294" s="3" t="str">
        <f>IF(C294="","",IF(AND(C294&lt;&gt;"",D294&lt;&gt;"",E294&lt;&gt;"",I294&lt;&gt;"",L294&lt;&gt;"",J294&lt;&gt;"",IFERROR(MATCH(INDEX($B:$B,MATCH($C294,$C:$C,0)),IMAGENES!$B:$B,0),-1)&gt;0),"'si'","'no'"))</f>
        <v/>
      </c>
      <c r="O294" t="str">
        <f t="shared" si="60"/>
        <v/>
      </c>
      <c r="P294" t="str">
        <f t="shared" si="61"/>
        <v/>
      </c>
      <c r="Q294" t="str">
        <f t="shared" si="62"/>
        <v/>
      </c>
      <c r="R294" t="str">
        <f t="shared" si="63"/>
        <v/>
      </c>
      <c r="S294" t="str">
        <f t="shared" si="64"/>
        <v/>
      </c>
      <c r="T294" t="str">
        <f t="shared" si="65"/>
        <v/>
      </c>
      <c r="U294" t="str">
        <f>IF($S294="","",INDEX(CATEGORIAS!$A:$A,MATCH($S294,CATEGORIAS!$B:$B,0)))</f>
        <v/>
      </c>
      <c r="V294" t="str">
        <f>IF($T294="","",INDEX(SUBCATEGORIAS!$A:$A,MATCH($T294,SUBCATEGORIAS!$B:$B,0)))</f>
        <v/>
      </c>
      <c r="W294" t="str">
        <f t="shared" si="66"/>
        <v/>
      </c>
      <c r="X294" t="str">
        <f t="shared" si="71"/>
        <v/>
      </c>
      <c r="Z294">
        <v>292</v>
      </c>
      <c r="AA294" t="str">
        <f t="shared" si="74"/>
        <v/>
      </c>
      <c r="AB294" t="str">
        <f>IFERROR(IF(MATCH($AA293,$O:$O,0)&gt;0,CONCATENATE("id_articulo: ",$AA293,","),0),"")</f>
        <v>id_articulo: 30,</v>
      </c>
      <c r="AG294" t="str">
        <f>IF($D294="","",INDEX(CATEGORIAS!$A:$A,MATCH($D294,CATEGORIAS!$B:$B,0)))</f>
        <v/>
      </c>
      <c r="AH294" t="str">
        <f>IF($E294="","",INDEX(SUBCATEGORIAS!$A:$A,MATCH($E294,SUBCATEGORIAS!$B:$B,0)))</f>
        <v/>
      </c>
      <c r="AI294" t="str">
        <f t="shared" si="67"/>
        <v/>
      </c>
      <c r="AK294" s="2" t="str">
        <f t="shared" si="72"/>
        <v/>
      </c>
      <c r="AL294" t="str">
        <f t="shared" si="73"/>
        <v/>
      </c>
      <c r="AM294" t="str">
        <f t="shared" si="68"/>
        <v/>
      </c>
      <c r="AN294" t="str">
        <f t="shared" si="69"/>
        <v/>
      </c>
    </row>
    <row r="295" spans="1:40" x14ac:dyDescent="0.25">
      <c r="A295" t="str">
        <f>IF(C295="","",MAX($A$2:A294)+1)</f>
        <v/>
      </c>
      <c r="B295" s="3" t="str">
        <f>IF(C295="","",IF(COUNTIF($C$2:$C294,$C295)=0,MAX($B$2:$B294)+1,""))</f>
        <v/>
      </c>
      <c r="L295" s="3" t="str">
        <f t="shared" si="70"/>
        <v/>
      </c>
      <c r="M295" s="3" t="str">
        <f>IF(C295="","",IF(AND(C295&lt;&gt;"",D295&lt;&gt;"",E295&lt;&gt;"",I295&lt;&gt;"",L295&lt;&gt;"",J295&lt;&gt;"",IFERROR(MATCH(INDEX($B:$B,MATCH($C295,$C:$C,0)),IMAGENES!$B:$B,0),-1)&gt;0),"'si'","'no'"))</f>
        <v/>
      </c>
      <c r="O295" t="str">
        <f t="shared" si="60"/>
        <v/>
      </c>
      <c r="P295" t="str">
        <f t="shared" si="61"/>
        <v/>
      </c>
      <c r="Q295" t="str">
        <f t="shared" si="62"/>
        <v/>
      </c>
      <c r="R295" t="str">
        <f t="shared" si="63"/>
        <v/>
      </c>
      <c r="S295" t="str">
        <f t="shared" si="64"/>
        <v/>
      </c>
      <c r="T295" t="str">
        <f t="shared" si="65"/>
        <v/>
      </c>
      <c r="U295" t="str">
        <f>IF($S295="","",INDEX(CATEGORIAS!$A:$A,MATCH($S295,CATEGORIAS!$B:$B,0)))</f>
        <v/>
      </c>
      <c r="V295" t="str">
        <f>IF($T295="","",INDEX(SUBCATEGORIAS!$A:$A,MATCH($T295,SUBCATEGORIAS!$B:$B,0)))</f>
        <v/>
      </c>
      <c r="W295" t="str">
        <f t="shared" si="66"/>
        <v/>
      </c>
      <c r="X295" t="str">
        <f t="shared" si="71"/>
        <v/>
      </c>
      <c r="Z295">
        <v>293</v>
      </c>
      <c r="AA295" t="str">
        <f t="shared" si="74"/>
        <v/>
      </c>
      <c r="AB295" t="str">
        <f>IFERROR(IF(MATCH($AA293,$O:$O,0)&gt;0,CONCATENATE("nombre: '",INDEX($P:$P,MATCH($AA293,$O:$O,0)),"',"),0),"")</f>
        <v>nombre: 'Lápices de color - 24 colores (Motarro)',</v>
      </c>
      <c r="AG295" t="str">
        <f>IF($D295="","",INDEX(CATEGORIAS!$A:$A,MATCH($D295,CATEGORIAS!$B:$B,0)))</f>
        <v/>
      </c>
      <c r="AH295" t="str">
        <f>IF($E295="","",INDEX(SUBCATEGORIAS!$A:$A,MATCH($E295,SUBCATEGORIAS!$B:$B,0)))</f>
        <v/>
      </c>
      <c r="AI295" t="str">
        <f t="shared" si="67"/>
        <v/>
      </c>
      <c r="AK295" s="2" t="str">
        <f t="shared" si="72"/>
        <v/>
      </c>
      <c r="AL295" t="str">
        <f t="shared" si="73"/>
        <v/>
      </c>
      <c r="AM295" t="str">
        <f t="shared" si="68"/>
        <v/>
      </c>
      <c r="AN295" t="str">
        <f t="shared" si="69"/>
        <v/>
      </c>
    </row>
    <row r="296" spans="1:40" x14ac:dyDescent="0.25">
      <c r="A296" t="str">
        <f>IF(C296="","",MAX($A$2:A295)+1)</f>
        <v/>
      </c>
      <c r="B296" s="3" t="str">
        <f>IF(C296="","",IF(COUNTIF($C$2:$C295,$C296)=0,MAX($B$2:$B295)+1,""))</f>
        <v/>
      </c>
      <c r="L296" s="3" t="str">
        <f t="shared" si="70"/>
        <v/>
      </c>
      <c r="M296" s="3" t="str">
        <f>IF(C296="","",IF(AND(C296&lt;&gt;"",D296&lt;&gt;"",E296&lt;&gt;"",I296&lt;&gt;"",L296&lt;&gt;"",J296&lt;&gt;"",IFERROR(MATCH(INDEX($B:$B,MATCH($C296,$C:$C,0)),IMAGENES!$B:$B,0),-1)&gt;0),"'si'","'no'"))</f>
        <v/>
      </c>
      <c r="O296" t="str">
        <f t="shared" si="60"/>
        <v/>
      </c>
      <c r="P296" t="str">
        <f t="shared" si="61"/>
        <v/>
      </c>
      <c r="Q296" t="str">
        <f t="shared" si="62"/>
        <v/>
      </c>
      <c r="R296" t="str">
        <f t="shared" si="63"/>
        <v/>
      </c>
      <c r="S296" t="str">
        <f t="shared" si="64"/>
        <v/>
      </c>
      <c r="T296" t="str">
        <f t="shared" si="65"/>
        <v/>
      </c>
      <c r="U296" t="str">
        <f>IF($S296="","",INDEX(CATEGORIAS!$A:$A,MATCH($S296,CATEGORIAS!$B:$B,0)))</f>
        <v/>
      </c>
      <c r="V296" t="str">
        <f>IF($T296="","",INDEX(SUBCATEGORIAS!$A:$A,MATCH($T296,SUBCATEGORIAS!$B:$B,0)))</f>
        <v/>
      </c>
      <c r="W296" t="str">
        <f t="shared" si="66"/>
        <v/>
      </c>
      <c r="X296" t="str">
        <f t="shared" si="71"/>
        <v/>
      </c>
      <c r="Z296">
        <v>294</v>
      </c>
      <c r="AA296" t="str">
        <f t="shared" si="74"/>
        <v/>
      </c>
      <c r="AB296" t="str">
        <f>IFERROR(IF(MATCH($AA293,$O:$O,0)&gt;0,CONCATENATE("descripcion: '",INDEX($Q:$Q,MATCH($AA293,$O:$O,0)),"',"),0),"")</f>
        <v>descripcion: 'Lápices de color, 24 colores.',</v>
      </c>
      <c r="AG296" t="str">
        <f>IF($D296="","",INDEX(CATEGORIAS!$A:$A,MATCH($D296,CATEGORIAS!$B:$B,0)))</f>
        <v/>
      </c>
      <c r="AH296" t="str">
        <f>IF($E296="","",INDEX(SUBCATEGORIAS!$A:$A,MATCH($E296,SUBCATEGORIAS!$B:$B,0)))</f>
        <v/>
      </c>
      <c r="AI296" t="str">
        <f t="shared" si="67"/>
        <v/>
      </c>
      <c r="AK296" s="2" t="str">
        <f t="shared" si="72"/>
        <v/>
      </c>
      <c r="AL296" t="str">
        <f t="shared" si="73"/>
        <v/>
      </c>
      <c r="AM296" t="str">
        <f t="shared" si="68"/>
        <v/>
      </c>
      <c r="AN296" t="str">
        <f t="shared" si="69"/>
        <v/>
      </c>
    </row>
    <row r="297" spans="1:40" x14ac:dyDescent="0.25">
      <c r="A297" t="str">
        <f>IF(C297="","",MAX($A$2:A296)+1)</f>
        <v/>
      </c>
      <c r="B297" s="3" t="str">
        <f>IF(C297="","",IF(COUNTIF($C$2:$C296,$C297)=0,MAX($B$2:$B296)+1,""))</f>
        <v/>
      </c>
      <c r="L297" s="3" t="str">
        <f t="shared" si="70"/>
        <v/>
      </c>
      <c r="M297" s="3" t="str">
        <f>IF(C297="","",IF(AND(C297&lt;&gt;"",D297&lt;&gt;"",E297&lt;&gt;"",I297&lt;&gt;"",L297&lt;&gt;"",J297&lt;&gt;"",IFERROR(MATCH(INDEX($B:$B,MATCH($C297,$C:$C,0)),IMAGENES!$B:$B,0),-1)&gt;0),"'si'","'no'"))</f>
        <v/>
      </c>
      <c r="O297" t="str">
        <f t="shared" si="60"/>
        <v/>
      </c>
      <c r="P297" t="str">
        <f t="shared" si="61"/>
        <v/>
      </c>
      <c r="Q297" t="str">
        <f t="shared" si="62"/>
        <v/>
      </c>
      <c r="R297" t="str">
        <f t="shared" si="63"/>
        <v/>
      </c>
      <c r="S297" t="str">
        <f t="shared" si="64"/>
        <v/>
      </c>
      <c r="T297" t="str">
        <f t="shared" si="65"/>
        <v/>
      </c>
      <c r="U297" t="str">
        <f>IF($S297="","",INDEX(CATEGORIAS!$A:$A,MATCH($S297,CATEGORIAS!$B:$B,0)))</f>
        <v/>
      </c>
      <c r="V297" t="str">
        <f>IF($T297="","",INDEX(SUBCATEGORIAS!$A:$A,MATCH($T297,SUBCATEGORIAS!$B:$B,0)))</f>
        <v/>
      </c>
      <c r="W297" t="str">
        <f t="shared" si="66"/>
        <v/>
      </c>
      <c r="X297" t="str">
        <f t="shared" si="71"/>
        <v/>
      </c>
      <c r="Z297">
        <v>295</v>
      </c>
      <c r="AA297" t="str">
        <f t="shared" si="74"/>
        <v/>
      </c>
      <c r="AB297" t="str">
        <f>IFERROR(IF(MATCH($AA293,$O:$O,0)&gt;0,CONCATENATE("descripcion_larga: '",INDEX($R:$R,MATCH($AA293,$O:$O,0)),"',"),0),"")</f>
        <v>descripcion_larga: '0',</v>
      </c>
      <c r="AG297" t="str">
        <f>IF($D297="","",INDEX(CATEGORIAS!$A:$A,MATCH($D297,CATEGORIAS!$B:$B,0)))</f>
        <v/>
      </c>
      <c r="AH297" t="str">
        <f>IF($E297="","",INDEX(SUBCATEGORIAS!$A:$A,MATCH($E297,SUBCATEGORIAS!$B:$B,0)))</f>
        <v/>
      </c>
      <c r="AI297" t="str">
        <f t="shared" si="67"/>
        <v/>
      </c>
      <c r="AK297" s="2" t="str">
        <f t="shared" si="72"/>
        <v/>
      </c>
      <c r="AL297" t="str">
        <f t="shared" si="73"/>
        <v/>
      </c>
      <c r="AM297" t="str">
        <f t="shared" si="68"/>
        <v/>
      </c>
      <c r="AN297" t="str">
        <f t="shared" si="69"/>
        <v/>
      </c>
    </row>
    <row r="298" spans="1:40" x14ac:dyDescent="0.25">
      <c r="A298" t="str">
        <f>IF(C298="","",MAX($A$2:A297)+1)</f>
        <v/>
      </c>
      <c r="B298" s="3" t="str">
        <f>IF(C298="","",IF(COUNTIF($C$2:$C297,$C298)=0,MAX($B$2:$B297)+1,""))</f>
        <v/>
      </c>
      <c r="L298" s="3" t="str">
        <f t="shared" si="70"/>
        <v/>
      </c>
      <c r="M298" s="3" t="str">
        <f>IF(C298="","",IF(AND(C298&lt;&gt;"",D298&lt;&gt;"",E298&lt;&gt;"",I298&lt;&gt;"",L298&lt;&gt;"",J298&lt;&gt;"",IFERROR(MATCH(INDEX($B:$B,MATCH($C298,$C:$C,0)),IMAGENES!$B:$B,0),-1)&gt;0),"'si'","'no'"))</f>
        <v/>
      </c>
      <c r="O298" t="str">
        <f t="shared" si="60"/>
        <v/>
      </c>
      <c r="P298" t="str">
        <f t="shared" si="61"/>
        <v/>
      </c>
      <c r="Q298" t="str">
        <f t="shared" si="62"/>
        <v/>
      </c>
      <c r="R298" t="str">
        <f t="shared" si="63"/>
        <v/>
      </c>
      <c r="S298" t="str">
        <f t="shared" si="64"/>
        <v/>
      </c>
      <c r="T298" t="str">
        <f t="shared" si="65"/>
        <v/>
      </c>
      <c r="U298" t="str">
        <f>IF($S298="","",INDEX(CATEGORIAS!$A:$A,MATCH($S298,CATEGORIAS!$B:$B,0)))</f>
        <v/>
      </c>
      <c r="V298" t="str">
        <f>IF($T298="","",INDEX(SUBCATEGORIAS!$A:$A,MATCH($T298,SUBCATEGORIAS!$B:$B,0)))</f>
        <v/>
      </c>
      <c r="W298" t="str">
        <f t="shared" si="66"/>
        <v/>
      </c>
      <c r="X298" t="str">
        <f t="shared" si="71"/>
        <v/>
      </c>
      <c r="Z298">
        <v>296</v>
      </c>
      <c r="AA298" t="str">
        <f t="shared" si="74"/>
        <v/>
      </c>
      <c r="AB298" t="str">
        <f>IFERROR(IF(MATCH($AA293,$O:$O,0)&gt;0,CONCATENATE("id_categoria: '",INDEX($U:$U,MATCH($AA293,$O:$O,0)),"',"),0),"")</f>
        <v>id_categoria: '1',</v>
      </c>
      <c r="AG298" t="str">
        <f>IF($D298="","",INDEX(CATEGORIAS!$A:$A,MATCH($D298,CATEGORIAS!$B:$B,0)))</f>
        <v/>
      </c>
      <c r="AH298" t="str">
        <f>IF($E298="","",INDEX(SUBCATEGORIAS!$A:$A,MATCH($E298,SUBCATEGORIAS!$B:$B,0)))</f>
        <v/>
      </c>
      <c r="AI298" t="str">
        <f t="shared" si="67"/>
        <v/>
      </c>
      <c r="AK298" s="2" t="str">
        <f t="shared" si="72"/>
        <v/>
      </c>
      <c r="AL298" t="str">
        <f t="shared" si="73"/>
        <v/>
      </c>
      <c r="AM298" t="str">
        <f t="shared" si="68"/>
        <v/>
      </c>
      <c r="AN298" t="str">
        <f t="shared" si="69"/>
        <v/>
      </c>
    </row>
    <row r="299" spans="1:40" x14ac:dyDescent="0.25">
      <c r="A299" t="str">
        <f>IF(C299="","",MAX($A$2:A298)+1)</f>
        <v/>
      </c>
      <c r="B299" s="3" t="str">
        <f>IF(C299="","",IF(COUNTIF($C$2:$C298,$C299)=0,MAX($B$2:$B298)+1,""))</f>
        <v/>
      </c>
      <c r="L299" s="3" t="str">
        <f t="shared" si="70"/>
        <v/>
      </c>
      <c r="M299" s="3" t="str">
        <f>IF(C299="","",IF(AND(C299&lt;&gt;"",D299&lt;&gt;"",E299&lt;&gt;"",I299&lt;&gt;"",L299&lt;&gt;"",J299&lt;&gt;"",IFERROR(MATCH(INDEX($B:$B,MATCH($C299,$C:$C,0)),IMAGENES!$B:$B,0),-1)&gt;0),"'si'","'no'"))</f>
        <v/>
      </c>
      <c r="O299" t="str">
        <f t="shared" si="60"/>
        <v/>
      </c>
      <c r="P299" t="str">
        <f t="shared" si="61"/>
        <v/>
      </c>
      <c r="Q299" t="str">
        <f t="shared" si="62"/>
        <v/>
      </c>
      <c r="R299" t="str">
        <f t="shared" si="63"/>
        <v/>
      </c>
      <c r="S299" t="str">
        <f t="shared" si="64"/>
        <v/>
      </c>
      <c r="T299" t="str">
        <f t="shared" si="65"/>
        <v/>
      </c>
      <c r="U299" t="str">
        <f>IF($S299="","",INDEX(CATEGORIAS!$A:$A,MATCH($S299,CATEGORIAS!$B:$B,0)))</f>
        <v/>
      </c>
      <c r="V299" t="str">
        <f>IF($T299="","",INDEX(SUBCATEGORIAS!$A:$A,MATCH($T299,SUBCATEGORIAS!$B:$B,0)))</f>
        <v/>
      </c>
      <c r="W299" t="str">
        <f t="shared" si="66"/>
        <v/>
      </c>
      <c r="X299" t="str">
        <f t="shared" si="71"/>
        <v/>
      </c>
      <c r="Z299">
        <v>297</v>
      </c>
      <c r="AA299" t="str">
        <f t="shared" si="74"/>
        <v/>
      </c>
      <c r="AB299" t="str">
        <f>IFERROR(IF(MATCH($AA293,$O:$O,0)&gt;0,CONCATENATE("id_subcategoria: '",INDEX($V:$V,MATCH($AA293,$O:$O,0)),"',"),0),"")</f>
        <v>id_subcategoria: '16',</v>
      </c>
      <c r="AG299" t="str">
        <f>IF($D299="","",INDEX(CATEGORIAS!$A:$A,MATCH($D299,CATEGORIAS!$B:$B,0)))</f>
        <v/>
      </c>
      <c r="AH299" t="str">
        <f>IF($E299="","",INDEX(SUBCATEGORIAS!$A:$A,MATCH($E299,SUBCATEGORIAS!$B:$B,0)))</f>
        <v/>
      </c>
      <c r="AI299" t="str">
        <f t="shared" si="67"/>
        <v/>
      </c>
      <c r="AK299" s="2" t="str">
        <f t="shared" si="72"/>
        <v/>
      </c>
      <c r="AL299" t="str">
        <f t="shared" si="73"/>
        <v/>
      </c>
      <c r="AM299" t="str">
        <f t="shared" si="68"/>
        <v/>
      </c>
      <c r="AN299" t="str">
        <f t="shared" si="69"/>
        <v/>
      </c>
    </row>
    <row r="300" spans="1:40" x14ac:dyDescent="0.25">
      <c r="A300" t="str">
        <f>IF(C300="","",MAX($A$2:A299)+1)</f>
        <v/>
      </c>
      <c r="B300" s="3" t="str">
        <f>IF(C300="","",IF(COUNTIF($C$2:$C299,$C300)=0,MAX($B$2:$B299)+1,""))</f>
        <v/>
      </c>
      <c r="L300" s="3" t="str">
        <f t="shared" si="70"/>
        <v/>
      </c>
      <c r="M300" s="3" t="str">
        <f>IF(C300="","",IF(AND(C300&lt;&gt;"",D300&lt;&gt;"",E300&lt;&gt;"",I300&lt;&gt;"",L300&lt;&gt;"",J300&lt;&gt;"",IFERROR(MATCH(INDEX($B:$B,MATCH($C300,$C:$C,0)),IMAGENES!$B:$B,0),-1)&gt;0),"'si'","'no'"))</f>
        <v/>
      </c>
      <c r="O300" t="str">
        <f t="shared" si="60"/>
        <v/>
      </c>
      <c r="P300" t="str">
        <f t="shared" si="61"/>
        <v/>
      </c>
      <c r="Q300" t="str">
        <f t="shared" si="62"/>
        <v/>
      </c>
      <c r="R300" t="str">
        <f t="shared" si="63"/>
        <v/>
      </c>
      <c r="S300" t="str">
        <f t="shared" si="64"/>
        <v/>
      </c>
      <c r="T300" t="str">
        <f t="shared" si="65"/>
        <v/>
      </c>
      <c r="U300" t="str">
        <f>IF($S300="","",INDEX(CATEGORIAS!$A:$A,MATCH($S300,CATEGORIAS!$B:$B,0)))</f>
        <v/>
      </c>
      <c r="V300" t="str">
        <f>IF($T300="","",INDEX(SUBCATEGORIAS!$A:$A,MATCH($T300,SUBCATEGORIAS!$B:$B,0)))</f>
        <v/>
      </c>
      <c r="W300" t="str">
        <f t="shared" si="66"/>
        <v/>
      </c>
      <c r="X300" t="str">
        <f t="shared" si="71"/>
        <v/>
      </c>
      <c r="Z300">
        <v>298</v>
      </c>
      <c r="AA300" t="str">
        <f t="shared" si="74"/>
        <v/>
      </c>
      <c r="AB300" t="str">
        <f>IFERROR(IF(MATCH($AA293,$O:$O,0)&gt;0,CONCATENATE("precio: ",INDEX($W:$W,MATCH($AA293,$O:$O,0)),","),0),"")</f>
        <v>precio: 3000,</v>
      </c>
      <c r="AG300" t="str">
        <f>IF($D300="","",INDEX(CATEGORIAS!$A:$A,MATCH($D300,CATEGORIAS!$B:$B,0)))</f>
        <v/>
      </c>
      <c r="AH300" t="str">
        <f>IF($E300="","",INDEX(SUBCATEGORIAS!$A:$A,MATCH($E300,SUBCATEGORIAS!$B:$B,0)))</f>
        <v/>
      </c>
      <c r="AI300" t="str">
        <f t="shared" si="67"/>
        <v/>
      </c>
      <c r="AK300" s="2" t="str">
        <f t="shared" si="72"/>
        <v/>
      </c>
      <c r="AL300" t="str">
        <f t="shared" si="73"/>
        <v/>
      </c>
      <c r="AM300" t="str">
        <f t="shared" si="68"/>
        <v/>
      </c>
      <c r="AN300" t="str">
        <f t="shared" si="69"/>
        <v/>
      </c>
    </row>
    <row r="301" spans="1:40" x14ac:dyDescent="0.25">
      <c r="A301" t="str">
        <f>IF(C301="","",MAX($A$2:A300)+1)</f>
        <v/>
      </c>
      <c r="B301" s="3" t="str">
        <f>IF(C301="","",IF(COUNTIF($C$2:$C300,$C301)=0,MAX($B$2:$B300)+1,""))</f>
        <v/>
      </c>
      <c r="L301" s="3" t="str">
        <f t="shared" si="70"/>
        <v/>
      </c>
      <c r="M301" s="3" t="str">
        <f>IF(C301="","",IF(AND(C301&lt;&gt;"",D301&lt;&gt;"",E301&lt;&gt;"",I301&lt;&gt;"",L301&lt;&gt;"",J301&lt;&gt;"",IFERROR(MATCH(INDEX($B:$B,MATCH($C301,$C:$C,0)),IMAGENES!$B:$B,0),-1)&gt;0),"'si'","'no'"))</f>
        <v/>
      </c>
      <c r="O301" t="str">
        <f t="shared" si="60"/>
        <v/>
      </c>
      <c r="P301" t="str">
        <f t="shared" si="61"/>
        <v/>
      </c>
      <c r="Q301" t="str">
        <f t="shared" si="62"/>
        <v/>
      </c>
      <c r="R301" t="str">
        <f t="shared" si="63"/>
        <v/>
      </c>
      <c r="S301" t="str">
        <f t="shared" si="64"/>
        <v/>
      </c>
      <c r="T301" t="str">
        <f t="shared" si="65"/>
        <v/>
      </c>
      <c r="U301" t="str">
        <f>IF($S301="","",INDEX(CATEGORIAS!$A:$A,MATCH($S301,CATEGORIAS!$B:$B,0)))</f>
        <v/>
      </c>
      <c r="V301" t="str">
        <f>IF($T301="","",INDEX(SUBCATEGORIAS!$A:$A,MATCH($T301,SUBCATEGORIAS!$B:$B,0)))</f>
        <v/>
      </c>
      <c r="W301" t="str">
        <f t="shared" si="66"/>
        <v/>
      </c>
      <c r="X301" t="str">
        <f t="shared" si="71"/>
        <v/>
      </c>
      <c r="Z301">
        <v>299</v>
      </c>
      <c r="AA301" t="str">
        <f t="shared" si="74"/>
        <v/>
      </c>
      <c r="AB301" t="str">
        <f>IFERROR(IF(MATCH($AA293,$O:$O,0)&gt;0,CONCATENATE("disponible: ",INDEX($X:$X,MATCH($AA293,$O:$O,0)),","),0),"")</f>
        <v>disponible: 'si',</v>
      </c>
      <c r="AG301" t="str">
        <f>IF($D301="","",INDEX(CATEGORIAS!$A:$A,MATCH($D301,CATEGORIAS!$B:$B,0)))</f>
        <v/>
      </c>
      <c r="AH301" t="str">
        <f>IF($E301="","",INDEX(SUBCATEGORIAS!$A:$A,MATCH($E301,SUBCATEGORIAS!$B:$B,0)))</f>
        <v/>
      </c>
      <c r="AI301" t="str">
        <f t="shared" si="67"/>
        <v/>
      </c>
      <c r="AK301" s="2" t="str">
        <f t="shared" si="72"/>
        <v/>
      </c>
      <c r="AL301" t="str">
        <f t="shared" si="73"/>
        <v/>
      </c>
      <c r="AM301" t="str">
        <f t="shared" si="68"/>
        <v/>
      </c>
      <c r="AN301" t="str">
        <f t="shared" si="69"/>
        <v/>
      </c>
    </row>
    <row r="302" spans="1:40" x14ac:dyDescent="0.25">
      <c r="A302" t="str">
        <f>IF(C302="","",MAX($A$2:A301)+1)</f>
        <v/>
      </c>
      <c r="B302" s="3" t="str">
        <f>IF(C302="","",IF(COUNTIF($C$2:$C301,$C302)=0,MAX($B$2:$B301)+1,""))</f>
        <v/>
      </c>
      <c r="L302" s="3" t="str">
        <f t="shared" si="70"/>
        <v/>
      </c>
      <c r="M302" s="3" t="str">
        <f>IF(C302="","",IF(AND(C302&lt;&gt;"",D302&lt;&gt;"",E302&lt;&gt;"",I302&lt;&gt;"",L302&lt;&gt;"",J302&lt;&gt;"",IFERROR(MATCH(INDEX($B:$B,MATCH($C302,$C:$C,0)),IMAGENES!$B:$B,0),-1)&gt;0),"'si'","'no'"))</f>
        <v/>
      </c>
      <c r="O302" t="str">
        <f t="shared" si="60"/>
        <v/>
      </c>
      <c r="P302" t="str">
        <f t="shared" si="61"/>
        <v/>
      </c>
      <c r="Q302" t="str">
        <f t="shared" si="62"/>
        <v/>
      </c>
      <c r="R302" t="str">
        <f t="shared" si="63"/>
        <v/>
      </c>
      <c r="S302" t="str">
        <f t="shared" si="64"/>
        <v/>
      </c>
      <c r="T302" t="str">
        <f t="shared" si="65"/>
        <v/>
      </c>
      <c r="U302" t="str">
        <f>IF($S302="","",INDEX(CATEGORIAS!$A:$A,MATCH($S302,CATEGORIAS!$B:$B,0)))</f>
        <v/>
      </c>
      <c r="V302" t="str">
        <f>IF($T302="","",INDEX(SUBCATEGORIAS!$A:$A,MATCH($T302,SUBCATEGORIAS!$B:$B,0)))</f>
        <v/>
      </c>
      <c r="W302" t="str">
        <f t="shared" si="66"/>
        <v/>
      </c>
      <c r="X302" t="str">
        <f t="shared" si="71"/>
        <v/>
      </c>
      <c r="Z302">
        <v>300</v>
      </c>
      <c r="AA302" t="str">
        <f t="shared" si="74"/>
        <v/>
      </c>
      <c r="AB302" t="str">
        <f>IFERROR(IF(MATCH($AA293,$O:$O,0)&gt;0,"},",0),"")</f>
        <v>},</v>
      </c>
      <c r="AG302" t="str">
        <f>IF($D302="","",INDEX(CATEGORIAS!$A:$A,MATCH($D302,CATEGORIAS!$B:$B,0)))</f>
        <v/>
      </c>
      <c r="AH302" t="str">
        <f>IF($E302="","",INDEX(SUBCATEGORIAS!$A:$A,MATCH($E302,SUBCATEGORIAS!$B:$B,0)))</f>
        <v/>
      </c>
      <c r="AI302" t="str">
        <f t="shared" si="67"/>
        <v/>
      </c>
      <c r="AK302" s="2" t="str">
        <f t="shared" si="72"/>
        <v/>
      </c>
      <c r="AL302" t="str">
        <f t="shared" si="73"/>
        <v/>
      </c>
      <c r="AM302" t="str">
        <f t="shared" si="68"/>
        <v/>
      </c>
      <c r="AN302" t="str">
        <f t="shared" si="69"/>
        <v/>
      </c>
    </row>
    <row r="303" spans="1:40" x14ac:dyDescent="0.25">
      <c r="A303" t="str">
        <f>IF(C303="","",MAX($A$2:A302)+1)</f>
        <v/>
      </c>
      <c r="B303" s="3" t="str">
        <f>IF(C303="","",IF(COUNTIF($C$2:$C302,$C303)=0,MAX($B$2:$B302)+1,""))</f>
        <v/>
      </c>
      <c r="L303" s="3" t="str">
        <f t="shared" si="70"/>
        <v/>
      </c>
      <c r="M303" s="3" t="str">
        <f>IF(C303="","",IF(AND(C303&lt;&gt;"",D303&lt;&gt;"",E303&lt;&gt;"",I303&lt;&gt;"",L303&lt;&gt;"",J303&lt;&gt;"",IFERROR(MATCH(INDEX($B:$B,MATCH($C303,$C:$C,0)),IMAGENES!$B:$B,0),-1)&gt;0),"'si'","'no'"))</f>
        <v/>
      </c>
      <c r="O303" t="str">
        <f t="shared" si="60"/>
        <v/>
      </c>
      <c r="P303" t="str">
        <f t="shared" si="61"/>
        <v/>
      </c>
      <c r="Q303" t="str">
        <f t="shared" si="62"/>
        <v/>
      </c>
      <c r="R303" t="str">
        <f t="shared" si="63"/>
        <v/>
      </c>
      <c r="S303" t="str">
        <f t="shared" si="64"/>
        <v/>
      </c>
      <c r="T303" t="str">
        <f t="shared" si="65"/>
        <v/>
      </c>
      <c r="U303" t="str">
        <f>IF($S303="","",INDEX(CATEGORIAS!$A:$A,MATCH($S303,CATEGORIAS!$B:$B,0)))</f>
        <v/>
      </c>
      <c r="V303" t="str">
        <f>IF($T303="","",INDEX(SUBCATEGORIAS!$A:$A,MATCH($T303,SUBCATEGORIAS!$B:$B,0)))</f>
        <v/>
      </c>
      <c r="W303" t="str">
        <f t="shared" si="66"/>
        <v/>
      </c>
      <c r="X303" t="str">
        <f t="shared" si="71"/>
        <v/>
      </c>
      <c r="Z303">
        <v>301</v>
      </c>
      <c r="AA303">
        <f t="shared" si="74"/>
        <v>31</v>
      </c>
      <c r="AB303" t="str">
        <f>IFERROR(IF(MATCH($AA303,$O:$O,0)&gt;0,"{",0),"")</f>
        <v>{</v>
      </c>
      <c r="AG303" t="str">
        <f>IF($D303="","",INDEX(CATEGORIAS!$A:$A,MATCH($D303,CATEGORIAS!$B:$B,0)))</f>
        <v/>
      </c>
      <c r="AH303" t="str">
        <f>IF($E303="","",INDEX(SUBCATEGORIAS!$A:$A,MATCH($E303,SUBCATEGORIAS!$B:$B,0)))</f>
        <v/>
      </c>
      <c r="AI303" t="str">
        <f t="shared" si="67"/>
        <v/>
      </c>
      <c r="AK303" s="2" t="str">
        <f t="shared" si="72"/>
        <v/>
      </c>
      <c r="AL303" t="str">
        <f t="shared" si="73"/>
        <v/>
      </c>
      <c r="AM303" t="str">
        <f t="shared" si="68"/>
        <v/>
      </c>
      <c r="AN303" t="str">
        <f t="shared" si="69"/>
        <v/>
      </c>
    </row>
    <row r="304" spans="1:40" x14ac:dyDescent="0.25">
      <c r="A304" t="str">
        <f>IF(C304="","",MAX($A$2:A303)+1)</f>
        <v/>
      </c>
      <c r="B304" s="3" t="str">
        <f>IF(C304="","",IF(COUNTIF($C$2:$C303,$C304)=0,MAX($B$2:$B303)+1,""))</f>
        <v/>
      </c>
      <c r="L304" s="3" t="str">
        <f t="shared" si="70"/>
        <v/>
      </c>
      <c r="M304" s="3" t="str">
        <f>IF(C304="","",IF(AND(C304&lt;&gt;"",D304&lt;&gt;"",E304&lt;&gt;"",I304&lt;&gt;"",L304&lt;&gt;"",J304&lt;&gt;"",IFERROR(MATCH(INDEX($B:$B,MATCH($C304,$C:$C,0)),IMAGENES!$B:$B,0),-1)&gt;0),"'si'","'no'"))</f>
        <v/>
      </c>
      <c r="O304" t="str">
        <f t="shared" si="60"/>
        <v/>
      </c>
      <c r="P304" t="str">
        <f t="shared" si="61"/>
        <v/>
      </c>
      <c r="Q304" t="str">
        <f t="shared" si="62"/>
        <v/>
      </c>
      <c r="R304" t="str">
        <f t="shared" si="63"/>
        <v/>
      </c>
      <c r="S304" t="str">
        <f t="shared" si="64"/>
        <v/>
      </c>
      <c r="T304" t="str">
        <f t="shared" si="65"/>
        <v/>
      </c>
      <c r="U304" t="str">
        <f>IF($S304="","",INDEX(CATEGORIAS!$A:$A,MATCH($S304,CATEGORIAS!$B:$B,0)))</f>
        <v/>
      </c>
      <c r="V304" t="str">
        <f>IF($T304="","",INDEX(SUBCATEGORIAS!$A:$A,MATCH($T304,SUBCATEGORIAS!$B:$B,0)))</f>
        <v/>
      </c>
      <c r="W304" t="str">
        <f t="shared" si="66"/>
        <v/>
      </c>
      <c r="X304" t="str">
        <f t="shared" si="71"/>
        <v/>
      </c>
      <c r="Z304">
        <v>302</v>
      </c>
      <c r="AA304" t="str">
        <f t="shared" si="74"/>
        <v/>
      </c>
      <c r="AB304" t="str">
        <f>IFERROR(IF(MATCH($AA303,$O:$O,0)&gt;0,CONCATENATE("id_articulo: ",$AA303,","),0),"")</f>
        <v>id_articulo: 31,</v>
      </c>
      <c r="AG304" t="str">
        <f>IF($D304="","",INDEX(CATEGORIAS!$A:$A,MATCH($D304,CATEGORIAS!$B:$B,0)))</f>
        <v/>
      </c>
      <c r="AH304" t="str">
        <f>IF($E304="","",INDEX(SUBCATEGORIAS!$A:$A,MATCH($E304,SUBCATEGORIAS!$B:$B,0)))</f>
        <v/>
      </c>
      <c r="AI304" t="str">
        <f t="shared" si="67"/>
        <v/>
      </c>
      <c r="AK304" s="2" t="str">
        <f t="shared" si="72"/>
        <v/>
      </c>
      <c r="AL304" t="str">
        <f t="shared" si="73"/>
        <v/>
      </c>
      <c r="AM304" t="str">
        <f t="shared" si="68"/>
        <v/>
      </c>
      <c r="AN304" t="str">
        <f t="shared" si="69"/>
        <v/>
      </c>
    </row>
    <row r="305" spans="1:40" x14ac:dyDescent="0.25">
      <c r="A305" t="str">
        <f>IF(C305="","",MAX($A$2:A304)+1)</f>
        <v/>
      </c>
      <c r="B305" s="3" t="str">
        <f>IF(C305="","",IF(COUNTIF($C$2:$C304,$C305)=0,MAX($B$2:$B304)+1,""))</f>
        <v/>
      </c>
      <c r="L305" s="3" t="str">
        <f t="shared" si="70"/>
        <v/>
      </c>
      <c r="M305" s="3" t="str">
        <f>IF(C305="","",IF(AND(C305&lt;&gt;"",D305&lt;&gt;"",E305&lt;&gt;"",I305&lt;&gt;"",L305&lt;&gt;"",J305&lt;&gt;"",IFERROR(MATCH(INDEX($B:$B,MATCH($C305,$C:$C,0)),IMAGENES!$B:$B,0),-1)&gt;0),"'si'","'no'"))</f>
        <v/>
      </c>
      <c r="O305" t="str">
        <f t="shared" si="60"/>
        <v/>
      </c>
      <c r="P305" t="str">
        <f t="shared" si="61"/>
        <v/>
      </c>
      <c r="Q305" t="str">
        <f t="shared" si="62"/>
        <v/>
      </c>
      <c r="R305" t="str">
        <f t="shared" si="63"/>
        <v/>
      </c>
      <c r="S305" t="str">
        <f t="shared" si="64"/>
        <v/>
      </c>
      <c r="T305" t="str">
        <f t="shared" si="65"/>
        <v/>
      </c>
      <c r="U305" t="str">
        <f>IF($S305="","",INDEX(CATEGORIAS!$A:$A,MATCH($S305,CATEGORIAS!$B:$B,0)))</f>
        <v/>
      </c>
      <c r="V305" t="str">
        <f>IF($T305="","",INDEX(SUBCATEGORIAS!$A:$A,MATCH($T305,SUBCATEGORIAS!$B:$B,0)))</f>
        <v/>
      </c>
      <c r="W305" t="str">
        <f t="shared" si="66"/>
        <v/>
      </c>
      <c r="X305" t="str">
        <f t="shared" si="71"/>
        <v/>
      </c>
      <c r="Z305">
        <v>303</v>
      </c>
      <c r="AA305" t="str">
        <f t="shared" si="74"/>
        <v/>
      </c>
      <c r="AB305" t="str">
        <f>IFERROR(IF(MATCH($AA303,$O:$O,0)&gt;0,CONCATENATE("nombre: '",INDEX($P:$P,MATCH($AA303,$O:$O,0)),"',"),0),"")</f>
        <v>nombre: 'Goma eva - glitter dorado (Motarro)',</v>
      </c>
      <c r="AG305" t="str">
        <f>IF($D305="","",INDEX(CATEGORIAS!$A:$A,MATCH($D305,CATEGORIAS!$B:$B,0)))</f>
        <v/>
      </c>
      <c r="AH305" t="str">
        <f>IF($E305="","",INDEX(SUBCATEGORIAS!$A:$A,MATCH($E305,SUBCATEGORIAS!$B:$B,0)))</f>
        <v/>
      </c>
      <c r="AI305" t="str">
        <f t="shared" si="67"/>
        <v/>
      </c>
      <c r="AK305" s="2" t="str">
        <f t="shared" si="72"/>
        <v/>
      </c>
      <c r="AL305" t="str">
        <f t="shared" si="73"/>
        <v/>
      </c>
      <c r="AM305" t="str">
        <f t="shared" si="68"/>
        <v/>
      </c>
      <c r="AN305" t="str">
        <f t="shared" si="69"/>
        <v/>
      </c>
    </row>
    <row r="306" spans="1:40" x14ac:dyDescent="0.25">
      <c r="A306" t="str">
        <f>IF(C306="","",MAX($A$2:A305)+1)</f>
        <v/>
      </c>
      <c r="B306" s="3" t="str">
        <f>IF(C306="","",IF(COUNTIF($C$2:$C305,$C306)=0,MAX($B$2:$B305)+1,""))</f>
        <v/>
      </c>
      <c r="L306" s="3" t="str">
        <f t="shared" si="70"/>
        <v/>
      </c>
      <c r="M306" s="3" t="str">
        <f>IF(C306="","",IF(AND(C306&lt;&gt;"",D306&lt;&gt;"",E306&lt;&gt;"",I306&lt;&gt;"",L306&lt;&gt;"",J306&lt;&gt;"",IFERROR(MATCH(INDEX($B:$B,MATCH($C306,$C:$C,0)),IMAGENES!$B:$B,0),-1)&gt;0),"'si'","'no'"))</f>
        <v/>
      </c>
      <c r="O306" t="str">
        <f t="shared" si="60"/>
        <v/>
      </c>
      <c r="P306" t="str">
        <f t="shared" si="61"/>
        <v/>
      </c>
      <c r="Q306" t="str">
        <f t="shared" si="62"/>
        <v/>
      </c>
      <c r="R306" t="str">
        <f t="shared" si="63"/>
        <v/>
      </c>
      <c r="S306" t="str">
        <f t="shared" si="64"/>
        <v/>
      </c>
      <c r="T306" t="str">
        <f t="shared" si="65"/>
        <v/>
      </c>
      <c r="U306" t="str">
        <f>IF($S306="","",INDEX(CATEGORIAS!$A:$A,MATCH($S306,CATEGORIAS!$B:$B,0)))</f>
        <v/>
      </c>
      <c r="V306" t="str">
        <f>IF($T306="","",INDEX(SUBCATEGORIAS!$A:$A,MATCH($T306,SUBCATEGORIAS!$B:$B,0)))</f>
        <v/>
      </c>
      <c r="W306" t="str">
        <f t="shared" si="66"/>
        <v/>
      </c>
      <c r="X306" t="str">
        <f t="shared" si="71"/>
        <v/>
      </c>
      <c r="Z306">
        <v>304</v>
      </c>
      <c r="AA306" t="str">
        <f t="shared" si="74"/>
        <v/>
      </c>
      <c r="AB306" t="str">
        <f>IFERROR(IF(MATCH($AA303,$O:$O,0)&gt;0,CONCATENATE("descripcion: '",INDEX($Q:$Q,MATCH($AA303,$O:$O,0)),"',"),0),"")</f>
        <v>descripcion: 'Glitter eva sponge - 1 unidad',</v>
      </c>
      <c r="AG306" t="str">
        <f>IF($D306="","",INDEX(CATEGORIAS!$A:$A,MATCH($D306,CATEGORIAS!$B:$B,0)))</f>
        <v/>
      </c>
      <c r="AH306" t="str">
        <f>IF($E306="","",INDEX(SUBCATEGORIAS!$A:$A,MATCH($E306,SUBCATEGORIAS!$B:$B,0)))</f>
        <v/>
      </c>
      <c r="AI306" t="str">
        <f t="shared" si="67"/>
        <v/>
      </c>
      <c r="AK306" s="2" t="str">
        <f t="shared" si="72"/>
        <v/>
      </c>
      <c r="AL306" t="str">
        <f t="shared" si="73"/>
        <v/>
      </c>
      <c r="AM306" t="str">
        <f t="shared" si="68"/>
        <v/>
      </c>
      <c r="AN306" t="str">
        <f t="shared" si="69"/>
        <v/>
      </c>
    </row>
    <row r="307" spans="1:40" x14ac:dyDescent="0.25">
      <c r="A307" t="str">
        <f>IF(C307="","",MAX($A$2:A306)+1)</f>
        <v/>
      </c>
      <c r="B307" s="3" t="str">
        <f>IF(C307="","",IF(COUNTIF($C$2:$C306,$C307)=0,MAX($B$2:$B306)+1,""))</f>
        <v/>
      </c>
      <c r="L307" s="3" t="str">
        <f t="shared" si="70"/>
        <v/>
      </c>
      <c r="M307" s="3" t="str">
        <f>IF(C307="","",IF(AND(C307&lt;&gt;"",D307&lt;&gt;"",E307&lt;&gt;"",I307&lt;&gt;"",L307&lt;&gt;"",J307&lt;&gt;"",IFERROR(MATCH(INDEX($B:$B,MATCH($C307,$C:$C,0)),IMAGENES!$B:$B,0),-1)&gt;0),"'si'","'no'"))</f>
        <v/>
      </c>
      <c r="O307" t="str">
        <f t="shared" si="60"/>
        <v/>
      </c>
      <c r="P307" t="str">
        <f t="shared" si="61"/>
        <v/>
      </c>
      <c r="Q307" t="str">
        <f t="shared" si="62"/>
        <v/>
      </c>
      <c r="R307" t="str">
        <f t="shared" si="63"/>
        <v/>
      </c>
      <c r="S307" t="str">
        <f t="shared" si="64"/>
        <v/>
      </c>
      <c r="T307" t="str">
        <f t="shared" si="65"/>
        <v/>
      </c>
      <c r="U307" t="str">
        <f>IF($S307="","",INDEX(CATEGORIAS!$A:$A,MATCH($S307,CATEGORIAS!$B:$B,0)))</f>
        <v/>
      </c>
      <c r="V307" t="str">
        <f>IF($T307="","",INDEX(SUBCATEGORIAS!$A:$A,MATCH($T307,SUBCATEGORIAS!$B:$B,0)))</f>
        <v/>
      </c>
      <c r="W307" t="str">
        <f t="shared" si="66"/>
        <v/>
      </c>
      <c r="X307" t="str">
        <f t="shared" si="71"/>
        <v/>
      </c>
      <c r="Z307">
        <v>305</v>
      </c>
      <c r="AA307" t="str">
        <f t="shared" si="74"/>
        <v/>
      </c>
      <c r="AB307" t="str">
        <f>IFERROR(IF(MATCH($AA303,$O:$O,0)&gt;0,CONCATENATE("descripcion_larga: '",INDEX($R:$R,MATCH($AA303,$O:$O,0)),"',"),0),"")</f>
        <v>descripcion_larga: '0',</v>
      </c>
      <c r="AG307" t="str">
        <f>IF($D307="","",INDEX(CATEGORIAS!$A:$A,MATCH($D307,CATEGORIAS!$B:$B,0)))</f>
        <v/>
      </c>
      <c r="AH307" t="str">
        <f>IF($E307="","",INDEX(SUBCATEGORIAS!$A:$A,MATCH($E307,SUBCATEGORIAS!$B:$B,0)))</f>
        <v/>
      </c>
      <c r="AI307" t="str">
        <f t="shared" si="67"/>
        <v/>
      </c>
      <c r="AK307" s="2" t="str">
        <f t="shared" si="72"/>
        <v/>
      </c>
      <c r="AL307" t="str">
        <f t="shared" si="73"/>
        <v/>
      </c>
      <c r="AM307" t="str">
        <f t="shared" si="68"/>
        <v/>
      </c>
      <c r="AN307" t="str">
        <f t="shared" si="69"/>
        <v/>
      </c>
    </row>
    <row r="308" spans="1:40" x14ac:dyDescent="0.25">
      <c r="A308" t="str">
        <f>IF(C308="","",MAX($A$2:A307)+1)</f>
        <v/>
      </c>
      <c r="B308" s="3" t="str">
        <f>IF(C308="","",IF(COUNTIF($C$2:$C307,$C308)=0,MAX($B$2:$B307)+1,""))</f>
        <v/>
      </c>
      <c r="L308" s="3" t="str">
        <f t="shared" si="70"/>
        <v/>
      </c>
      <c r="M308" s="3" t="str">
        <f>IF(C308="","",IF(AND(C308&lt;&gt;"",D308&lt;&gt;"",E308&lt;&gt;"",I308&lt;&gt;"",L308&lt;&gt;"",J308&lt;&gt;"",IFERROR(MATCH(INDEX($B:$B,MATCH($C308,$C:$C,0)),IMAGENES!$B:$B,0),-1)&gt;0),"'si'","'no'"))</f>
        <v/>
      </c>
      <c r="O308" t="str">
        <f t="shared" si="60"/>
        <v/>
      </c>
      <c r="P308" t="str">
        <f t="shared" si="61"/>
        <v/>
      </c>
      <c r="Q308" t="str">
        <f t="shared" si="62"/>
        <v/>
      </c>
      <c r="R308" t="str">
        <f t="shared" si="63"/>
        <v/>
      </c>
      <c r="S308" t="str">
        <f t="shared" si="64"/>
        <v/>
      </c>
      <c r="T308" t="str">
        <f t="shared" si="65"/>
        <v/>
      </c>
      <c r="U308" t="str">
        <f>IF($S308="","",INDEX(CATEGORIAS!$A:$A,MATCH($S308,CATEGORIAS!$B:$B,0)))</f>
        <v/>
      </c>
      <c r="V308" t="str">
        <f>IF($T308="","",INDEX(SUBCATEGORIAS!$A:$A,MATCH($T308,SUBCATEGORIAS!$B:$B,0)))</f>
        <v/>
      </c>
      <c r="W308" t="str">
        <f t="shared" si="66"/>
        <v/>
      </c>
      <c r="X308" t="str">
        <f t="shared" si="71"/>
        <v/>
      </c>
      <c r="Z308">
        <v>306</v>
      </c>
      <c r="AA308" t="str">
        <f t="shared" si="74"/>
        <v/>
      </c>
      <c r="AB308" t="str">
        <f>IFERROR(IF(MATCH($AA303,$O:$O,0)&gt;0,CONCATENATE("id_categoria: '",INDEX($U:$U,MATCH($AA303,$O:$O,0)),"',"),0),"")</f>
        <v>id_categoria: '1',</v>
      </c>
      <c r="AG308" t="str">
        <f>IF($D308="","",INDEX(CATEGORIAS!$A:$A,MATCH($D308,CATEGORIAS!$B:$B,0)))</f>
        <v/>
      </c>
      <c r="AH308" t="str">
        <f>IF($E308="","",INDEX(SUBCATEGORIAS!$A:$A,MATCH($E308,SUBCATEGORIAS!$B:$B,0)))</f>
        <v/>
      </c>
      <c r="AI308" t="str">
        <f t="shared" si="67"/>
        <v/>
      </c>
      <c r="AK308" s="2" t="str">
        <f t="shared" si="72"/>
        <v/>
      </c>
      <c r="AL308" t="str">
        <f t="shared" si="73"/>
        <v/>
      </c>
      <c r="AM308" t="str">
        <f t="shared" si="68"/>
        <v/>
      </c>
      <c r="AN308" t="str">
        <f t="shared" si="69"/>
        <v/>
      </c>
    </row>
    <row r="309" spans="1:40" x14ac:dyDescent="0.25">
      <c r="A309" t="str">
        <f>IF(C309="","",MAX($A$2:A308)+1)</f>
        <v/>
      </c>
      <c r="B309" s="3" t="str">
        <f>IF(C309="","",IF(COUNTIF($C$2:$C308,$C309)=0,MAX($B$2:$B308)+1,""))</f>
        <v/>
      </c>
      <c r="L309" s="3" t="str">
        <f t="shared" si="70"/>
        <v/>
      </c>
      <c r="M309" s="3" t="str">
        <f>IF(C309="","",IF(AND(C309&lt;&gt;"",D309&lt;&gt;"",E309&lt;&gt;"",I309&lt;&gt;"",L309&lt;&gt;"",J309&lt;&gt;"",IFERROR(MATCH(INDEX($B:$B,MATCH($C309,$C:$C,0)),IMAGENES!$B:$B,0),-1)&gt;0),"'si'","'no'"))</f>
        <v/>
      </c>
      <c r="O309" t="str">
        <f t="shared" si="60"/>
        <v/>
      </c>
      <c r="P309" t="str">
        <f t="shared" si="61"/>
        <v/>
      </c>
      <c r="Q309" t="str">
        <f t="shared" si="62"/>
        <v/>
      </c>
      <c r="R309" t="str">
        <f t="shared" si="63"/>
        <v/>
      </c>
      <c r="S309" t="str">
        <f t="shared" si="64"/>
        <v/>
      </c>
      <c r="T309" t="str">
        <f t="shared" si="65"/>
        <v/>
      </c>
      <c r="U309" t="str">
        <f>IF($S309="","",INDEX(CATEGORIAS!$A:$A,MATCH($S309,CATEGORIAS!$B:$B,0)))</f>
        <v/>
      </c>
      <c r="V309" t="str">
        <f>IF($T309="","",INDEX(SUBCATEGORIAS!$A:$A,MATCH($T309,SUBCATEGORIAS!$B:$B,0)))</f>
        <v/>
      </c>
      <c r="W309" t="str">
        <f t="shared" si="66"/>
        <v/>
      </c>
      <c r="X309" t="str">
        <f t="shared" si="71"/>
        <v/>
      </c>
      <c r="Z309">
        <v>307</v>
      </c>
      <c r="AA309" t="str">
        <f t="shared" si="74"/>
        <v/>
      </c>
      <c r="AB309" t="str">
        <f>IFERROR(IF(MATCH($AA303,$O:$O,0)&gt;0,CONCATENATE("id_subcategoria: '",INDEX($V:$V,MATCH($AA303,$O:$O,0)),"',"),0),"")</f>
        <v>id_subcategoria: '17',</v>
      </c>
      <c r="AG309" t="str">
        <f>IF($D309="","",INDEX(CATEGORIAS!$A:$A,MATCH($D309,CATEGORIAS!$B:$B,0)))</f>
        <v/>
      </c>
      <c r="AH309" t="str">
        <f>IF($E309="","",INDEX(SUBCATEGORIAS!$A:$A,MATCH($E309,SUBCATEGORIAS!$B:$B,0)))</f>
        <v/>
      </c>
      <c r="AI309" t="str">
        <f t="shared" si="67"/>
        <v/>
      </c>
      <c r="AK309" s="2" t="str">
        <f t="shared" si="72"/>
        <v/>
      </c>
      <c r="AL309" t="str">
        <f t="shared" si="73"/>
        <v/>
      </c>
      <c r="AM309" t="str">
        <f t="shared" si="68"/>
        <v/>
      </c>
      <c r="AN309" t="str">
        <f t="shared" si="69"/>
        <v/>
      </c>
    </row>
    <row r="310" spans="1:40" x14ac:dyDescent="0.25">
      <c r="A310" t="str">
        <f>IF(C310="","",MAX($A$2:A309)+1)</f>
        <v/>
      </c>
      <c r="B310" s="3" t="str">
        <f>IF(C310="","",IF(COUNTIF($C$2:$C309,$C310)=0,MAX($B$2:$B309)+1,""))</f>
        <v/>
      </c>
      <c r="L310" s="3" t="str">
        <f t="shared" si="70"/>
        <v/>
      </c>
      <c r="M310" s="3" t="str">
        <f>IF(C310="","",IF(AND(C310&lt;&gt;"",D310&lt;&gt;"",E310&lt;&gt;"",I310&lt;&gt;"",L310&lt;&gt;"",J310&lt;&gt;"",IFERROR(MATCH(INDEX($B:$B,MATCH($C310,$C:$C,0)),IMAGENES!$B:$B,0),-1)&gt;0),"'si'","'no'"))</f>
        <v/>
      </c>
      <c r="O310" t="str">
        <f t="shared" si="60"/>
        <v/>
      </c>
      <c r="P310" t="str">
        <f t="shared" si="61"/>
        <v/>
      </c>
      <c r="Q310" t="str">
        <f t="shared" si="62"/>
        <v/>
      </c>
      <c r="R310" t="str">
        <f t="shared" si="63"/>
        <v/>
      </c>
      <c r="S310" t="str">
        <f t="shared" si="64"/>
        <v/>
      </c>
      <c r="T310" t="str">
        <f t="shared" si="65"/>
        <v/>
      </c>
      <c r="U310" t="str">
        <f>IF($S310="","",INDEX(CATEGORIAS!$A:$A,MATCH($S310,CATEGORIAS!$B:$B,0)))</f>
        <v/>
      </c>
      <c r="V310" t="str">
        <f>IF($T310="","",INDEX(SUBCATEGORIAS!$A:$A,MATCH($T310,SUBCATEGORIAS!$B:$B,0)))</f>
        <v/>
      </c>
      <c r="W310" t="str">
        <f t="shared" si="66"/>
        <v/>
      </c>
      <c r="X310" t="str">
        <f t="shared" si="71"/>
        <v/>
      </c>
      <c r="Z310">
        <v>308</v>
      </c>
      <c r="AA310" t="str">
        <f t="shared" si="74"/>
        <v/>
      </c>
      <c r="AB310" t="str">
        <f>IFERROR(IF(MATCH($AA303,$O:$O,0)&gt;0,CONCATENATE("precio: ",INDEX($W:$W,MATCH($AA303,$O:$O,0)),","),0),"")</f>
        <v>precio: 1450,</v>
      </c>
      <c r="AG310" t="str">
        <f>IF($D310="","",INDEX(CATEGORIAS!$A:$A,MATCH($D310,CATEGORIAS!$B:$B,0)))</f>
        <v/>
      </c>
      <c r="AH310" t="str">
        <f>IF($E310="","",INDEX(SUBCATEGORIAS!$A:$A,MATCH($E310,SUBCATEGORIAS!$B:$B,0)))</f>
        <v/>
      </c>
      <c r="AI310" t="str">
        <f t="shared" si="67"/>
        <v/>
      </c>
      <c r="AK310" s="2" t="str">
        <f t="shared" si="72"/>
        <v/>
      </c>
      <c r="AL310" t="str">
        <f t="shared" si="73"/>
        <v/>
      </c>
      <c r="AM310" t="str">
        <f t="shared" si="68"/>
        <v/>
      </c>
      <c r="AN310" t="str">
        <f t="shared" si="69"/>
        <v/>
      </c>
    </row>
    <row r="311" spans="1:40" x14ac:dyDescent="0.25">
      <c r="A311" t="str">
        <f>IF(C311="","",MAX($A$2:A310)+1)</f>
        <v/>
      </c>
      <c r="B311" s="3" t="str">
        <f>IF(C311="","",IF(COUNTIF($C$2:$C310,$C311)=0,MAX($B$2:$B310)+1,""))</f>
        <v/>
      </c>
      <c r="L311" s="3" t="str">
        <f t="shared" si="70"/>
        <v/>
      </c>
      <c r="M311" s="3" t="str">
        <f>IF(C311="","",IF(AND(C311&lt;&gt;"",D311&lt;&gt;"",E311&lt;&gt;"",I311&lt;&gt;"",L311&lt;&gt;"",J311&lt;&gt;"",IFERROR(MATCH(INDEX($B:$B,MATCH($C311,$C:$C,0)),IMAGENES!$B:$B,0),-1)&gt;0),"'si'","'no'"))</f>
        <v/>
      </c>
      <c r="O311" t="str">
        <f t="shared" si="60"/>
        <v/>
      </c>
      <c r="P311" t="str">
        <f t="shared" si="61"/>
        <v/>
      </c>
      <c r="Q311" t="str">
        <f t="shared" si="62"/>
        <v/>
      </c>
      <c r="R311" t="str">
        <f t="shared" si="63"/>
        <v/>
      </c>
      <c r="S311" t="str">
        <f t="shared" si="64"/>
        <v/>
      </c>
      <c r="T311" t="str">
        <f t="shared" si="65"/>
        <v/>
      </c>
      <c r="U311" t="str">
        <f>IF($S311="","",INDEX(CATEGORIAS!$A:$A,MATCH($S311,CATEGORIAS!$B:$B,0)))</f>
        <v/>
      </c>
      <c r="V311" t="str">
        <f>IF($T311="","",INDEX(SUBCATEGORIAS!$A:$A,MATCH($T311,SUBCATEGORIAS!$B:$B,0)))</f>
        <v/>
      </c>
      <c r="W311" t="str">
        <f t="shared" si="66"/>
        <v/>
      </c>
      <c r="X311" t="str">
        <f t="shared" si="71"/>
        <v/>
      </c>
      <c r="Z311">
        <v>309</v>
      </c>
      <c r="AA311" t="str">
        <f t="shared" si="74"/>
        <v/>
      </c>
      <c r="AB311" t="str">
        <f>IFERROR(IF(MATCH($AA303,$O:$O,0)&gt;0,CONCATENATE("disponible: ",INDEX($X:$X,MATCH($AA303,$O:$O,0)),","),0),"")</f>
        <v>disponible: 'si',</v>
      </c>
      <c r="AG311" t="str">
        <f>IF($D311="","",INDEX(CATEGORIAS!$A:$A,MATCH($D311,CATEGORIAS!$B:$B,0)))</f>
        <v/>
      </c>
      <c r="AH311" t="str">
        <f>IF($E311="","",INDEX(SUBCATEGORIAS!$A:$A,MATCH($E311,SUBCATEGORIAS!$B:$B,0)))</f>
        <v/>
      </c>
      <c r="AI311" t="str">
        <f t="shared" si="67"/>
        <v/>
      </c>
      <c r="AK311" s="2" t="str">
        <f t="shared" si="72"/>
        <v/>
      </c>
      <c r="AL311" t="str">
        <f t="shared" si="73"/>
        <v/>
      </c>
      <c r="AM311" t="str">
        <f t="shared" si="68"/>
        <v/>
      </c>
      <c r="AN311" t="str">
        <f t="shared" si="69"/>
        <v/>
      </c>
    </row>
    <row r="312" spans="1:40" x14ac:dyDescent="0.25">
      <c r="A312" t="str">
        <f>IF(C312="","",MAX($A$2:A311)+1)</f>
        <v/>
      </c>
      <c r="B312" s="3" t="str">
        <f>IF(C312="","",IF(COUNTIF($C$2:$C311,$C312)=0,MAX($B$2:$B311)+1,""))</f>
        <v/>
      </c>
      <c r="L312" s="3" t="str">
        <f t="shared" si="70"/>
        <v/>
      </c>
      <c r="M312" s="3" t="str">
        <f>IF(C312="","",IF(AND(C312&lt;&gt;"",D312&lt;&gt;"",E312&lt;&gt;"",I312&lt;&gt;"",L312&lt;&gt;"",J312&lt;&gt;"",IFERROR(MATCH(INDEX($B:$B,MATCH($C312,$C:$C,0)),IMAGENES!$B:$B,0),-1)&gt;0),"'si'","'no'"))</f>
        <v/>
      </c>
      <c r="O312" t="str">
        <f t="shared" si="60"/>
        <v/>
      </c>
      <c r="P312" t="str">
        <f t="shared" si="61"/>
        <v/>
      </c>
      <c r="Q312" t="str">
        <f t="shared" si="62"/>
        <v/>
      </c>
      <c r="R312" t="str">
        <f t="shared" si="63"/>
        <v/>
      </c>
      <c r="S312" t="str">
        <f t="shared" si="64"/>
        <v/>
      </c>
      <c r="T312" t="str">
        <f t="shared" si="65"/>
        <v/>
      </c>
      <c r="U312" t="str">
        <f>IF($S312="","",INDEX(CATEGORIAS!$A:$A,MATCH($S312,CATEGORIAS!$B:$B,0)))</f>
        <v/>
      </c>
      <c r="V312" t="str">
        <f>IF($T312="","",INDEX(SUBCATEGORIAS!$A:$A,MATCH($T312,SUBCATEGORIAS!$B:$B,0)))</f>
        <v/>
      </c>
      <c r="W312" t="str">
        <f t="shared" si="66"/>
        <v/>
      </c>
      <c r="X312" t="str">
        <f t="shared" si="71"/>
        <v/>
      </c>
      <c r="Z312">
        <v>310</v>
      </c>
      <c r="AA312" t="str">
        <f t="shared" si="74"/>
        <v/>
      </c>
      <c r="AB312" t="str">
        <f>IFERROR(IF(MATCH($AA303,$O:$O,0)&gt;0,"},",0),"")</f>
        <v>},</v>
      </c>
      <c r="AG312" t="str">
        <f>IF($D312="","",INDEX(CATEGORIAS!$A:$A,MATCH($D312,CATEGORIAS!$B:$B,0)))</f>
        <v/>
      </c>
      <c r="AH312" t="str">
        <f>IF($E312="","",INDEX(SUBCATEGORIAS!$A:$A,MATCH($E312,SUBCATEGORIAS!$B:$B,0)))</f>
        <v/>
      </c>
      <c r="AI312" t="str">
        <f t="shared" si="67"/>
        <v/>
      </c>
      <c r="AK312" s="2" t="str">
        <f t="shared" si="72"/>
        <v/>
      </c>
      <c r="AL312" t="str">
        <f t="shared" si="73"/>
        <v/>
      </c>
      <c r="AM312" t="str">
        <f t="shared" si="68"/>
        <v/>
      </c>
      <c r="AN312" t="str">
        <f t="shared" si="69"/>
        <v/>
      </c>
    </row>
    <row r="313" spans="1:40" x14ac:dyDescent="0.25">
      <c r="A313" t="str">
        <f>IF(C313="","",MAX($A$2:A312)+1)</f>
        <v/>
      </c>
      <c r="B313" s="3" t="str">
        <f>IF(C313="","",IF(COUNTIF($C$2:$C312,$C313)=0,MAX($B$2:$B312)+1,""))</f>
        <v/>
      </c>
      <c r="L313" s="3" t="str">
        <f t="shared" si="70"/>
        <v/>
      </c>
      <c r="M313" s="3" t="str">
        <f>IF(C313="","",IF(AND(C313&lt;&gt;"",D313&lt;&gt;"",E313&lt;&gt;"",I313&lt;&gt;"",L313&lt;&gt;"",J313&lt;&gt;"",IFERROR(MATCH(INDEX($B:$B,MATCH($C313,$C:$C,0)),IMAGENES!$B:$B,0),-1)&gt;0),"'si'","'no'"))</f>
        <v/>
      </c>
      <c r="O313" t="str">
        <f t="shared" si="60"/>
        <v/>
      </c>
      <c r="P313" t="str">
        <f t="shared" si="61"/>
        <v/>
      </c>
      <c r="Q313" t="str">
        <f t="shared" si="62"/>
        <v/>
      </c>
      <c r="R313" t="str">
        <f t="shared" si="63"/>
        <v/>
      </c>
      <c r="S313" t="str">
        <f t="shared" si="64"/>
        <v/>
      </c>
      <c r="T313" t="str">
        <f t="shared" si="65"/>
        <v/>
      </c>
      <c r="U313" t="str">
        <f>IF($S313="","",INDEX(CATEGORIAS!$A:$A,MATCH($S313,CATEGORIAS!$B:$B,0)))</f>
        <v/>
      </c>
      <c r="V313" t="str">
        <f>IF($T313="","",INDEX(SUBCATEGORIAS!$A:$A,MATCH($T313,SUBCATEGORIAS!$B:$B,0)))</f>
        <v/>
      </c>
      <c r="W313" t="str">
        <f t="shared" si="66"/>
        <v/>
      </c>
      <c r="X313" t="str">
        <f t="shared" si="71"/>
        <v/>
      </c>
      <c r="Z313">
        <v>311</v>
      </c>
      <c r="AA313">
        <f t="shared" si="74"/>
        <v>32</v>
      </c>
      <c r="AB313" t="str">
        <f>IFERROR(IF(MATCH($AA313,$O:$O,0)&gt;0,"{",0),"")</f>
        <v>{</v>
      </c>
      <c r="AG313" t="str">
        <f>IF($D313="","",INDEX(CATEGORIAS!$A:$A,MATCH($D313,CATEGORIAS!$B:$B,0)))</f>
        <v/>
      </c>
      <c r="AH313" t="str">
        <f>IF($E313="","",INDEX(SUBCATEGORIAS!$A:$A,MATCH($E313,SUBCATEGORIAS!$B:$B,0)))</f>
        <v/>
      </c>
      <c r="AI313" t="str">
        <f t="shared" si="67"/>
        <v/>
      </c>
      <c r="AK313" s="2" t="str">
        <f t="shared" si="72"/>
        <v/>
      </c>
      <c r="AL313" t="str">
        <f t="shared" si="73"/>
        <v/>
      </c>
      <c r="AM313" t="str">
        <f t="shared" si="68"/>
        <v/>
      </c>
      <c r="AN313" t="str">
        <f t="shared" si="69"/>
        <v/>
      </c>
    </row>
    <row r="314" spans="1:40" x14ac:dyDescent="0.25">
      <c r="A314" t="str">
        <f>IF(C314="","",MAX($A$2:A313)+1)</f>
        <v/>
      </c>
      <c r="B314" s="3" t="str">
        <f>IF(C314="","",IF(COUNTIF($C$2:$C313,$C314)=0,MAX($B$2:$B313)+1,""))</f>
        <v/>
      </c>
      <c r="L314" s="3" t="str">
        <f t="shared" si="70"/>
        <v/>
      </c>
      <c r="M314" s="3" t="str">
        <f>IF(C314="","",IF(AND(C314&lt;&gt;"",D314&lt;&gt;"",E314&lt;&gt;"",I314&lt;&gt;"",L314&lt;&gt;"",J314&lt;&gt;"",IFERROR(MATCH(INDEX($B:$B,MATCH($C314,$C:$C,0)),IMAGENES!$B:$B,0),-1)&gt;0),"'si'","'no'"))</f>
        <v/>
      </c>
      <c r="O314" t="str">
        <f t="shared" si="60"/>
        <v/>
      </c>
      <c r="P314" t="str">
        <f t="shared" si="61"/>
        <v/>
      </c>
      <c r="Q314" t="str">
        <f t="shared" si="62"/>
        <v/>
      </c>
      <c r="R314" t="str">
        <f t="shared" si="63"/>
        <v/>
      </c>
      <c r="S314" t="str">
        <f t="shared" si="64"/>
        <v/>
      </c>
      <c r="T314" t="str">
        <f t="shared" si="65"/>
        <v/>
      </c>
      <c r="U314" t="str">
        <f>IF($S314="","",INDEX(CATEGORIAS!$A:$A,MATCH($S314,CATEGORIAS!$B:$B,0)))</f>
        <v/>
      </c>
      <c r="V314" t="str">
        <f>IF($T314="","",INDEX(SUBCATEGORIAS!$A:$A,MATCH($T314,SUBCATEGORIAS!$B:$B,0)))</f>
        <v/>
      </c>
      <c r="W314" t="str">
        <f t="shared" si="66"/>
        <v/>
      </c>
      <c r="X314" t="str">
        <f t="shared" si="71"/>
        <v/>
      </c>
      <c r="Z314">
        <v>312</v>
      </c>
      <c r="AA314" t="str">
        <f t="shared" si="74"/>
        <v/>
      </c>
      <c r="AB314" t="str">
        <f>IFERROR(IF(MATCH($AA313,$O:$O,0)&gt;0,CONCATENATE("id_articulo: ",$AA313,","),0),"")</f>
        <v>id_articulo: 32,</v>
      </c>
      <c r="AG314" t="str">
        <f>IF($D314="","",INDEX(CATEGORIAS!$A:$A,MATCH($D314,CATEGORIAS!$B:$B,0)))</f>
        <v/>
      </c>
      <c r="AH314" t="str">
        <f>IF($E314="","",INDEX(SUBCATEGORIAS!$A:$A,MATCH($E314,SUBCATEGORIAS!$B:$B,0)))</f>
        <v/>
      </c>
      <c r="AI314" t="str">
        <f t="shared" si="67"/>
        <v/>
      </c>
      <c r="AK314" s="2" t="str">
        <f t="shared" si="72"/>
        <v/>
      </c>
      <c r="AL314" t="str">
        <f t="shared" si="73"/>
        <v/>
      </c>
      <c r="AM314" t="str">
        <f t="shared" si="68"/>
        <v/>
      </c>
      <c r="AN314" t="str">
        <f t="shared" si="69"/>
        <v/>
      </c>
    </row>
    <row r="315" spans="1:40" x14ac:dyDescent="0.25">
      <c r="A315" t="str">
        <f>IF(C315="","",MAX($A$2:A314)+1)</f>
        <v/>
      </c>
      <c r="B315" s="3" t="str">
        <f>IF(C315="","",IF(COUNTIF($C$2:$C314,$C315)=0,MAX($B$2:$B314)+1,""))</f>
        <v/>
      </c>
      <c r="L315" s="3" t="str">
        <f t="shared" si="70"/>
        <v/>
      </c>
      <c r="M315" s="3" t="str">
        <f>IF(C315="","",IF(AND(C315&lt;&gt;"",D315&lt;&gt;"",E315&lt;&gt;"",I315&lt;&gt;"",L315&lt;&gt;"",J315&lt;&gt;"",IFERROR(MATCH(INDEX($B:$B,MATCH($C315,$C:$C,0)),IMAGENES!$B:$B,0),-1)&gt;0),"'si'","'no'"))</f>
        <v/>
      </c>
      <c r="O315" t="str">
        <f t="shared" si="60"/>
        <v/>
      </c>
      <c r="P315" t="str">
        <f t="shared" si="61"/>
        <v/>
      </c>
      <c r="Q315" t="str">
        <f t="shared" si="62"/>
        <v/>
      </c>
      <c r="R315" t="str">
        <f t="shared" si="63"/>
        <v/>
      </c>
      <c r="S315" t="str">
        <f t="shared" si="64"/>
        <v/>
      </c>
      <c r="T315" t="str">
        <f t="shared" si="65"/>
        <v/>
      </c>
      <c r="U315" t="str">
        <f>IF($S315="","",INDEX(CATEGORIAS!$A:$A,MATCH($S315,CATEGORIAS!$B:$B,0)))</f>
        <v/>
      </c>
      <c r="V315" t="str">
        <f>IF($T315="","",INDEX(SUBCATEGORIAS!$A:$A,MATCH($T315,SUBCATEGORIAS!$B:$B,0)))</f>
        <v/>
      </c>
      <c r="W315" t="str">
        <f t="shared" si="66"/>
        <v/>
      </c>
      <c r="X315" t="str">
        <f t="shared" si="71"/>
        <v/>
      </c>
      <c r="Z315">
        <v>313</v>
      </c>
      <c r="AA315" t="str">
        <f t="shared" si="74"/>
        <v/>
      </c>
      <c r="AB315" t="str">
        <f>IFERROR(IF(MATCH($AA313,$O:$O,0)&gt;0,CONCATENATE("nombre: '",INDEX($P:$P,MATCH($AA313,$O:$O,0)),"',"),0),"")</f>
        <v>nombre: 'Goma eva - glitter plateado (Motarro)',</v>
      </c>
      <c r="AG315" t="str">
        <f>IF($D315="","",INDEX(CATEGORIAS!$A:$A,MATCH($D315,CATEGORIAS!$B:$B,0)))</f>
        <v/>
      </c>
      <c r="AH315" t="str">
        <f>IF($E315="","",INDEX(SUBCATEGORIAS!$A:$A,MATCH($E315,SUBCATEGORIAS!$B:$B,0)))</f>
        <v/>
      </c>
      <c r="AI315" t="str">
        <f t="shared" si="67"/>
        <v/>
      </c>
      <c r="AK315" s="2" t="str">
        <f t="shared" si="72"/>
        <v/>
      </c>
      <c r="AL315" t="str">
        <f t="shared" si="73"/>
        <v/>
      </c>
      <c r="AM315" t="str">
        <f t="shared" si="68"/>
        <v/>
      </c>
      <c r="AN315" t="str">
        <f t="shared" si="69"/>
        <v/>
      </c>
    </row>
    <row r="316" spans="1:40" x14ac:dyDescent="0.25">
      <c r="A316" t="str">
        <f>IF(C316="","",MAX($A$2:A315)+1)</f>
        <v/>
      </c>
      <c r="B316" s="3" t="str">
        <f>IF(C316="","",IF(COUNTIF($C$2:$C315,$C316)=0,MAX($B$2:$B315)+1,""))</f>
        <v/>
      </c>
      <c r="L316" s="3" t="str">
        <f t="shared" si="70"/>
        <v/>
      </c>
      <c r="M316" s="3" t="str">
        <f>IF(C316="","",IF(AND(C316&lt;&gt;"",D316&lt;&gt;"",E316&lt;&gt;"",I316&lt;&gt;"",L316&lt;&gt;"",J316&lt;&gt;"",IFERROR(MATCH(INDEX($B:$B,MATCH($C316,$C:$C,0)),IMAGENES!$B:$B,0),-1)&gt;0),"'si'","'no'"))</f>
        <v/>
      </c>
      <c r="O316" t="str">
        <f t="shared" si="60"/>
        <v/>
      </c>
      <c r="P316" t="str">
        <f t="shared" si="61"/>
        <v/>
      </c>
      <c r="Q316" t="str">
        <f t="shared" si="62"/>
        <v/>
      </c>
      <c r="R316" t="str">
        <f t="shared" si="63"/>
        <v/>
      </c>
      <c r="S316" t="str">
        <f t="shared" si="64"/>
        <v/>
      </c>
      <c r="T316" t="str">
        <f t="shared" si="65"/>
        <v/>
      </c>
      <c r="U316" t="str">
        <f>IF($S316="","",INDEX(CATEGORIAS!$A:$A,MATCH($S316,CATEGORIAS!$B:$B,0)))</f>
        <v/>
      </c>
      <c r="V316" t="str">
        <f>IF($T316="","",INDEX(SUBCATEGORIAS!$A:$A,MATCH($T316,SUBCATEGORIAS!$B:$B,0)))</f>
        <v/>
      </c>
      <c r="W316" t="str">
        <f t="shared" si="66"/>
        <v/>
      </c>
      <c r="X316" t="str">
        <f t="shared" si="71"/>
        <v/>
      </c>
      <c r="Z316">
        <v>314</v>
      </c>
      <c r="AA316" t="str">
        <f t="shared" si="74"/>
        <v/>
      </c>
      <c r="AB316" t="str">
        <f>IFERROR(IF(MATCH($AA313,$O:$O,0)&gt;0,CONCATENATE("descripcion: '",INDEX($Q:$Q,MATCH($AA313,$O:$O,0)),"',"),0),"")</f>
        <v>descripcion: 'Glitter eva sponge - 1 unidad',</v>
      </c>
      <c r="AG316" t="str">
        <f>IF($D316="","",INDEX(CATEGORIAS!$A:$A,MATCH($D316,CATEGORIAS!$B:$B,0)))</f>
        <v/>
      </c>
      <c r="AH316" t="str">
        <f>IF($E316="","",INDEX(SUBCATEGORIAS!$A:$A,MATCH($E316,SUBCATEGORIAS!$B:$B,0)))</f>
        <v/>
      </c>
      <c r="AI316" t="str">
        <f t="shared" si="67"/>
        <v/>
      </c>
      <c r="AK316" s="2" t="str">
        <f t="shared" si="72"/>
        <v/>
      </c>
      <c r="AL316" t="str">
        <f t="shared" si="73"/>
        <v/>
      </c>
      <c r="AM316" t="str">
        <f t="shared" si="68"/>
        <v/>
      </c>
      <c r="AN316" t="str">
        <f t="shared" si="69"/>
        <v/>
      </c>
    </row>
    <row r="317" spans="1:40" x14ac:dyDescent="0.25">
      <c r="A317" t="str">
        <f>IF(C317="","",MAX($A$2:A316)+1)</f>
        <v/>
      </c>
      <c r="B317" s="3" t="str">
        <f>IF(C317="","",IF(COUNTIF($C$2:$C316,$C317)=0,MAX($B$2:$B316)+1,""))</f>
        <v/>
      </c>
      <c r="L317" s="3" t="str">
        <f t="shared" si="70"/>
        <v/>
      </c>
      <c r="M317" s="3" t="str">
        <f>IF(C317="","",IF(AND(C317&lt;&gt;"",D317&lt;&gt;"",E317&lt;&gt;"",I317&lt;&gt;"",L317&lt;&gt;"",J317&lt;&gt;"",IFERROR(MATCH(INDEX($B:$B,MATCH($C317,$C:$C,0)),IMAGENES!$B:$B,0),-1)&gt;0),"'si'","'no'"))</f>
        <v/>
      </c>
      <c r="O317" t="str">
        <f t="shared" si="60"/>
        <v/>
      </c>
      <c r="P317" t="str">
        <f t="shared" si="61"/>
        <v/>
      </c>
      <c r="Q317" t="str">
        <f t="shared" si="62"/>
        <v/>
      </c>
      <c r="R317" t="str">
        <f t="shared" si="63"/>
        <v/>
      </c>
      <c r="S317" t="str">
        <f t="shared" si="64"/>
        <v/>
      </c>
      <c r="T317" t="str">
        <f t="shared" si="65"/>
        <v/>
      </c>
      <c r="U317" t="str">
        <f>IF($S317="","",INDEX(CATEGORIAS!$A:$A,MATCH($S317,CATEGORIAS!$B:$B,0)))</f>
        <v/>
      </c>
      <c r="V317" t="str">
        <f>IF($T317="","",INDEX(SUBCATEGORIAS!$A:$A,MATCH($T317,SUBCATEGORIAS!$B:$B,0)))</f>
        <v/>
      </c>
      <c r="W317" t="str">
        <f t="shared" si="66"/>
        <v/>
      </c>
      <c r="X317" t="str">
        <f t="shared" si="71"/>
        <v/>
      </c>
      <c r="Z317">
        <v>315</v>
      </c>
      <c r="AA317" t="str">
        <f t="shared" si="74"/>
        <v/>
      </c>
      <c r="AB317" t="str">
        <f>IFERROR(IF(MATCH($AA313,$O:$O,0)&gt;0,CONCATENATE("descripcion_larga: '",INDEX($R:$R,MATCH($AA313,$O:$O,0)),"',"),0),"")</f>
        <v>descripcion_larga: '0',</v>
      </c>
      <c r="AG317" t="str">
        <f>IF($D317="","",INDEX(CATEGORIAS!$A:$A,MATCH($D317,CATEGORIAS!$B:$B,0)))</f>
        <v/>
      </c>
      <c r="AH317" t="str">
        <f>IF($E317="","",INDEX(SUBCATEGORIAS!$A:$A,MATCH($E317,SUBCATEGORIAS!$B:$B,0)))</f>
        <v/>
      </c>
      <c r="AI317" t="str">
        <f t="shared" si="67"/>
        <v/>
      </c>
      <c r="AK317" s="2" t="str">
        <f t="shared" si="72"/>
        <v/>
      </c>
      <c r="AL317" t="str">
        <f t="shared" si="73"/>
        <v/>
      </c>
      <c r="AM317" t="str">
        <f t="shared" si="68"/>
        <v/>
      </c>
      <c r="AN317" t="str">
        <f t="shared" si="69"/>
        <v/>
      </c>
    </row>
    <row r="318" spans="1:40" x14ac:dyDescent="0.25">
      <c r="A318" t="str">
        <f>IF(C318="","",MAX($A$2:A317)+1)</f>
        <v/>
      </c>
      <c r="B318" s="3" t="str">
        <f>IF(C318="","",IF(COUNTIF($C$2:$C317,$C318)=0,MAX($B$2:$B317)+1,""))</f>
        <v/>
      </c>
      <c r="L318" s="3" t="str">
        <f t="shared" si="70"/>
        <v/>
      </c>
      <c r="M318" s="3" t="str">
        <f>IF(C318="","",IF(AND(C318&lt;&gt;"",D318&lt;&gt;"",E318&lt;&gt;"",I318&lt;&gt;"",L318&lt;&gt;"",J318&lt;&gt;"",IFERROR(MATCH(INDEX($B:$B,MATCH($C318,$C:$C,0)),IMAGENES!$B:$B,0),-1)&gt;0),"'si'","'no'"))</f>
        <v/>
      </c>
      <c r="O318" t="str">
        <f t="shared" si="60"/>
        <v/>
      </c>
      <c r="P318" t="str">
        <f t="shared" si="61"/>
        <v/>
      </c>
      <c r="Q318" t="str">
        <f t="shared" si="62"/>
        <v/>
      </c>
      <c r="R318" t="str">
        <f t="shared" si="63"/>
        <v/>
      </c>
      <c r="S318" t="str">
        <f t="shared" si="64"/>
        <v/>
      </c>
      <c r="T318" t="str">
        <f t="shared" si="65"/>
        <v/>
      </c>
      <c r="U318" t="str">
        <f>IF($S318="","",INDEX(CATEGORIAS!$A:$A,MATCH($S318,CATEGORIAS!$B:$B,0)))</f>
        <v/>
      </c>
      <c r="V318" t="str">
        <f>IF($T318="","",INDEX(SUBCATEGORIAS!$A:$A,MATCH($T318,SUBCATEGORIAS!$B:$B,0)))</f>
        <v/>
      </c>
      <c r="W318" t="str">
        <f t="shared" si="66"/>
        <v/>
      </c>
      <c r="X318" t="str">
        <f t="shared" si="71"/>
        <v/>
      </c>
      <c r="Z318">
        <v>316</v>
      </c>
      <c r="AA318" t="str">
        <f t="shared" si="74"/>
        <v/>
      </c>
      <c r="AB318" t="str">
        <f>IFERROR(IF(MATCH($AA313,$O:$O,0)&gt;0,CONCATENATE("id_categoria: '",INDEX($U:$U,MATCH($AA313,$O:$O,0)),"',"),0),"")</f>
        <v>id_categoria: '1',</v>
      </c>
      <c r="AG318" t="str">
        <f>IF($D318="","",INDEX(CATEGORIAS!$A:$A,MATCH($D318,CATEGORIAS!$B:$B,0)))</f>
        <v/>
      </c>
      <c r="AH318" t="str">
        <f>IF($E318="","",INDEX(SUBCATEGORIAS!$A:$A,MATCH($E318,SUBCATEGORIAS!$B:$B,0)))</f>
        <v/>
      </c>
      <c r="AI318" t="str">
        <f t="shared" si="67"/>
        <v/>
      </c>
      <c r="AK318" s="2" t="str">
        <f t="shared" si="72"/>
        <v/>
      </c>
      <c r="AL318" t="str">
        <f t="shared" si="73"/>
        <v/>
      </c>
      <c r="AM318" t="str">
        <f t="shared" si="68"/>
        <v/>
      </c>
      <c r="AN318" t="str">
        <f t="shared" si="69"/>
        <v/>
      </c>
    </row>
    <row r="319" spans="1:40" x14ac:dyDescent="0.25">
      <c r="A319" t="str">
        <f>IF(C319="","",MAX($A$2:A318)+1)</f>
        <v/>
      </c>
      <c r="B319" s="3" t="str">
        <f>IF(C319="","",IF(COUNTIF($C$2:$C318,$C319)=0,MAX($B$2:$B318)+1,""))</f>
        <v/>
      </c>
      <c r="L319" s="3" t="str">
        <f t="shared" si="70"/>
        <v/>
      </c>
      <c r="M319" s="3" t="str">
        <f>IF(C319="","",IF(AND(C319&lt;&gt;"",D319&lt;&gt;"",E319&lt;&gt;"",I319&lt;&gt;"",L319&lt;&gt;"",J319&lt;&gt;"",IFERROR(MATCH(INDEX($B:$B,MATCH($C319,$C:$C,0)),IMAGENES!$B:$B,0),-1)&gt;0),"'si'","'no'"))</f>
        <v/>
      </c>
      <c r="O319" t="str">
        <f t="shared" si="60"/>
        <v/>
      </c>
      <c r="P319" t="str">
        <f t="shared" si="61"/>
        <v/>
      </c>
      <c r="Q319" t="str">
        <f t="shared" si="62"/>
        <v/>
      </c>
      <c r="R319" t="str">
        <f t="shared" si="63"/>
        <v/>
      </c>
      <c r="S319" t="str">
        <f t="shared" si="64"/>
        <v/>
      </c>
      <c r="T319" t="str">
        <f t="shared" si="65"/>
        <v/>
      </c>
      <c r="U319" t="str">
        <f>IF($S319="","",INDEX(CATEGORIAS!$A:$A,MATCH($S319,CATEGORIAS!$B:$B,0)))</f>
        <v/>
      </c>
      <c r="V319" t="str">
        <f>IF($T319="","",INDEX(SUBCATEGORIAS!$A:$A,MATCH($T319,SUBCATEGORIAS!$B:$B,0)))</f>
        <v/>
      </c>
      <c r="W319" t="str">
        <f t="shared" si="66"/>
        <v/>
      </c>
      <c r="X319" t="str">
        <f t="shared" si="71"/>
        <v/>
      </c>
      <c r="Z319">
        <v>317</v>
      </c>
      <c r="AA319" t="str">
        <f t="shared" si="74"/>
        <v/>
      </c>
      <c r="AB319" t="str">
        <f>IFERROR(IF(MATCH($AA313,$O:$O,0)&gt;0,CONCATENATE("id_subcategoria: '",INDEX($V:$V,MATCH($AA313,$O:$O,0)),"',"),0),"")</f>
        <v>id_subcategoria: '17',</v>
      </c>
      <c r="AG319" t="str">
        <f>IF($D319="","",INDEX(CATEGORIAS!$A:$A,MATCH($D319,CATEGORIAS!$B:$B,0)))</f>
        <v/>
      </c>
      <c r="AH319" t="str">
        <f>IF($E319="","",INDEX(SUBCATEGORIAS!$A:$A,MATCH($E319,SUBCATEGORIAS!$B:$B,0)))</f>
        <v/>
      </c>
      <c r="AI319" t="str">
        <f t="shared" si="67"/>
        <v/>
      </c>
      <c r="AK319" s="2" t="str">
        <f t="shared" si="72"/>
        <v/>
      </c>
      <c r="AL319" t="str">
        <f t="shared" si="73"/>
        <v/>
      </c>
      <c r="AM319" t="str">
        <f t="shared" si="68"/>
        <v/>
      </c>
      <c r="AN319" t="str">
        <f t="shared" si="69"/>
        <v/>
      </c>
    </row>
    <row r="320" spans="1:40" x14ac:dyDescent="0.25">
      <c r="A320" t="str">
        <f>IF(C320="","",MAX($A$2:A319)+1)</f>
        <v/>
      </c>
      <c r="B320" s="3" t="str">
        <f>IF(C320="","",IF(COUNTIF($C$2:$C319,$C320)=0,MAX($B$2:$B319)+1,""))</f>
        <v/>
      </c>
      <c r="L320" s="3" t="str">
        <f t="shared" si="70"/>
        <v/>
      </c>
      <c r="M320" s="3" t="str">
        <f>IF(C320="","",IF(AND(C320&lt;&gt;"",D320&lt;&gt;"",E320&lt;&gt;"",I320&lt;&gt;"",L320&lt;&gt;"",J320&lt;&gt;"",IFERROR(MATCH(INDEX($B:$B,MATCH($C320,$C:$C,0)),IMAGENES!$B:$B,0),-1)&gt;0),"'si'","'no'"))</f>
        <v/>
      </c>
      <c r="O320" t="str">
        <f t="shared" si="60"/>
        <v/>
      </c>
      <c r="P320" t="str">
        <f t="shared" si="61"/>
        <v/>
      </c>
      <c r="Q320" t="str">
        <f t="shared" si="62"/>
        <v/>
      </c>
      <c r="R320" t="str">
        <f t="shared" si="63"/>
        <v/>
      </c>
      <c r="S320" t="str">
        <f t="shared" si="64"/>
        <v/>
      </c>
      <c r="T320" t="str">
        <f t="shared" si="65"/>
        <v/>
      </c>
      <c r="U320" t="str">
        <f>IF($S320="","",INDEX(CATEGORIAS!$A:$A,MATCH($S320,CATEGORIAS!$B:$B,0)))</f>
        <v/>
      </c>
      <c r="V320" t="str">
        <f>IF($T320="","",INDEX(SUBCATEGORIAS!$A:$A,MATCH($T320,SUBCATEGORIAS!$B:$B,0)))</f>
        <v/>
      </c>
      <c r="W320" t="str">
        <f t="shared" si="66"/>
        <v/>
      </c>
      <c r="X320" t="str">
        <f t="shared" si="71"/>
        <v/>
      </c>
      <c r="Z320">
        <v>318</v>
      </c>
      <c r="AA320" t="str">
        <f t="shared" si="74"/>
        <v/>
      </c>
      <c r="AB320" t="str">
        <f>IFERROR(IF(MATCH($AA313,$O:$O,0)&gt;0,CONCATENATE("precio: ",INDEX($W:$W,MATCH($AA313,$O:$O,0)),","),0),"")</f>
        <v>precio: 1450,</v>
      </c>
      <c r="AG320" t="str">
        <f>IF($D320="","",INDEX(CATEGORIAS!$A:$A,MATCH($D320,CATEGORIAS!$B:$B,0)))</f>
        <v/>
      </c>
      <c r="AH320" t="str">
        <f>IF($E320="","",INDEX(SUBCATEGORIAS!$A:$A,MATCH($E320,SUBCATEGORIAS!$B:$B,0)))</f>
        <v/>
      </c>
      <c r="AI320" t="str">
        <f t="shared" si="67"/>
        <v/>
      </c>
      <c r="AK320" s="2" t="str">
        <f t="shared" si="72"/>
        <v/>
      </c>
      <c r="AL320" t="str">
        <f t="shared" si="73"/>
        <v/>
      </c>
      <c r="AM320" t="str">
        <f t="shared" si="68"/>
        <v/>
      </c>
      <c r="AN320" t="str">
        <f t="shared" si="69"/>
        <v/>
      </c>
    </row>
    <row r="321" spans="1:40" x14ac:dyDescent="0.25">
      <c r="A321" t="str">
        <f>IF(C321="","",MAX($A$2:A320)+1)</f>
        <v/>
      </c>
      <c r="B321" s="3" t="str">
        <f>IF(C321="","",IF(COUNTIF($C$2:$C320,$C321)=0,MAX($B$2:$B320)+1,""))</f>
        <v/>
      </c>
      <c r="L321" s="3" t="str">
        <f t="shared" si="70"/>
        <v/>
      </c>
      <c r="M321" s="3" t="str">
        <f>IF(C321="","",IF(AND(C321&lt;&gt;"",D321&lt;&gt;"",E321&lt;&gt;"",I321&lt;&gt;"",L321&lt;&gt;"",J321&lt;&gt;"",IFERROR(MATCH(INDEX($B:$B,MATCH($C321,$C:$C,0)),IMAGENES!$B:$B,0),-1)&gt;0),"'si'","'no'"))</f>
        <v/>
      </c>
      <c r="O321" t="str">
        <f t="shared" si="60"/>
        <v/>
      </c>
      <c r="P321" t="str">
        <f t="shared" si="61"/>
        <v/>
      </c>
      <c r="Q321" t="str">
        <f t="shared" si="62"/>
        <v/>
      </c>
      <c r="R321" t="str">
        <f t="shared" si="63"/>
        <v/>
      </c>
      <c r="S321" t="str">
        <f t="shared" si="64"/>
        <v/>
      </c>
      <c r="T321" t="str">
        <f t="shared" si="65"/>
        <v/>
      </c>
      <c r="U321" t="str">
        <f>IF($S321="","",INDEX(CATEGORIAS!$A:$A,MATCH($S321,CATEGORIAS!$B:$B,0)))</f>
        <v/>
      </c>
      <c r="V321" t="str">
        <f>IF($T321="","",INDEX(SUBCATEGORIAS!$A:$A,MATCH($T321,SUBCATEGORIAS!$B:$B,0)))</f>
        <v/>
      </c>
      <c r="W321" t="str">
        <f t="shared" si="66"/>
        <v/>
      </c>
      <c r="X321" t="str">
        <f t="shared" si="71"/>
        <v/>
      </c>
      <c r="Z321">
        <v>319</v>
      </c>
      <c r="AA321" t="str">
        <f t="shared" si="74"/>
        <v/>
      </c>
      <c r="AB321" t="str">
        <f>IFERROR(IF(MATCH($AA313,$O:$O,0)&gt;0,CONCATENATE("disponible: ",INDEX($X:$X,MATCH($AA313,$O:$O,0)),","),0),"")</f>
        <v>disponible: 'si',</v>
      </c>
      <c r="AG321" t="str">
        <f>IF($D321="","",INDEX(CATEGORIAS!$A:$A,MATCH($D321,CATEGORIAS!$B:$B,0)))</f>
        <v/>
      </c>
      <c r="AH321" t="str">
        <f>IF($E321="","",INDEX(SUBCATEGORIAS!$A:$A,MATCH($E321,SUBCATEGORIAS!$B:$B,0)))</f>
        <v/>
      </c>
      <c r="AI321" t="str">
        <f t="shared" si="67"/>
        <v/>
      </c>
      <c r="AK321" s="2" t="str">
        <f t="shared" si="72"/>
        <v/>
      </c>
      <c r="AL321" t="str">
        <f t="shared" si="73"/>
        <v/>
      </c>
      <c r="AM321" t="str">
        <f t="shared" si="68"/>
        <v/>
      </c>
      <c r="AN321" t="str">
        <f t="shared" si="69"/>
        <v/>
      </c>
    </row>
    <row r="322" spans="1:40" x14ac:dyDescent="0.25">
      <c r="A322" t="str">
        <f>IF(C322="","",MAX($A$2:A321)+1)</f>
        <v/>
      </c>
      <c r="B322" s="3" t="str">
        <f>IF(C322="","",IF(COUNTIF($C$2:$C321,$C322)=0,MAX($B$2:$B321)+1,""))</f>
        <v/>
      </c>
      <c r="L322" s="3" t="str">
        <f t="shared" si="70"/>
        <v/>
      </c>
      <c r="M322" s="3" t="str">
        <f>IF(C322="","",IF(AND(C322&lt;&gt;"",D322&lt;&gt;"",E322&lt;&gt;"",I322&lt;&gt;"",L322&lt;&gt;"",J322&lt;&gt;"",IFERROR(MATCH(INDEX($B:$B,MATCH($C322,$C:$C,0)),IMAGENES!$B:$B,0),-1)&gt;0),"'si'","'no'"))</f>
        <v/>
      </c>
      <c r="O322" t="str">
        <f t="shared" si="60"/>
        <v/>
      </c>
      <c r="P322" t="str">
        <f t="shared" si="61"/>
        <v/>
      </c>
      <c r="Q322" t="str">
        <f t="shared" si="62"/>
        <v/>
      </c>
      <c r="R322" t="str">
        <f t="shared" si="63"/>
        <v/>
      </c>
      <c r="S322" t="str">
        <f t="shared" si="64"/>
        <v/>
      </c>
      <c r="T322" t="str">
        <f t="shared" si="65"/>
        <v/>
      </c>
      <c r="U322" t="str">
        <f>IF($S322="","",INDEX(CATEGORIAS!$A:$A,MATCH($S322,CATEGORIAS!$B:$B,0)))</f>
        <v/>
      </c>
      <c r="V322" t="str">
        <f>IF($T322="","",INDEX(SUBCATEGORIAS!$A:$A,MATCH($T322,SUBCATEGORIAS!$B:$B,0)))</f>
        <v/>
      </c>
      <c r="W322" t="str">
        <f t="shared" si="66"/>
        <v/>
      </c>
      <c r="X322" t="str">
        <f t="shared" si="71"/>
        <v/>
      </c>
      <c r="Z322">
        <v>320</v>
      </c>
      <c r="AA322" t="str">
        <f t="shared" si="74"/>
        <v/>
      </c>
      <c r="AB322" t="str">
        <f>IFERROR(IF(MATCH($AA313,$O:$O,0)&gt;0,"},",0),"")</f>
        <v>},</v>
      </c>
      <c r="AG322" t="str">
        <f>IF($D322="","",INDEX(CATEGORIAS!$A:$A,MATCH($D322,CATEGORIAS!$B:$B,0)))</f>
        <v/>
      </c>
      <c r="AH322" t="str">
        <f>IF($E322="","",INDEX(SUBCATEGORIAS!$A:$A,MATCH($E322,SUBCATEGORIAS!$B:$B,0)))</f>
        <v/>
      </c>
      <c r="AI322" t="str">
        <f t="shared" si="67"/>
        <v/>
      </c>
      <c r="AK322" s="2" t="str">
        <f t="shared" si="72"/>
        <v/>
      </c>
      <c r="AL322" t="str">
        <f t="shared" si="73"/>
        <v/>
      </c>
      <c r="AM322" t="str">
        <f t="shared" si="68"/>
        <v/>
      </c>
      <c r="AN322" t="str">
        <f t="shared" si="69"/>
        <v/>
      </c>
    </row>
    <row r="323" spans="1:40" x14ac:dyDescent="0.25">
      <c r="A323" t="str">
        <f>IF(C323="","",MAX($A$2:A322)+1)</f>
        <v/>
      </c>
      <c r="B323" s="3" t="str">
        <f>IF(C323="","",IF(COUNTIF($C$2:$C322,$C323)=0,MAX($B$2:$B322)+1,""))</f>
        <v/>
      </c>
      <c r="L323" s="3" t="str">
        <f t="shared" si="70"/>
        <v/>
      </c>
      <c r="M323" s="3" t="str">
        <f>IF(C323="","",IF(AND(C323&lt;&gt;"",D323&lt;&gt;"",E323&lt;&gt;"",I323&lt;&gt;"",L323&lt;&gt;"",J323&lt;&gt;"",IFERROR(MATCH(INDEX($B:$B,MATCH($C323,$C:$C,0)),IMAGENES!$B:$B,0),-1)&gt;0),"'si'","'no'"))</f>
        <v/>
      </c>
      <c r="O323" t="str">
        <f t="shared" ref="O323:O386" si="75">IFERROR(INDEX($B:$B,MATCH($A323,$B:$B,0)),"")</f>
        <v/>
      </c>
      <c r="P323" t="str">
        <f t="shared" ref="P323:P386" si="76">IF($O323="","",INDEX($C:$C,MATCH($O323,$B:$B,0)))</f>
        <v/>
      </c>
      <c r="Q323" t="str">
        <f t="shared" ref="Q323:Q386" si="77">IF($O323="","",INDEX($J:$J,MATCH($O323,$B:$B,0)))</f>
        <v/>
      </c>
      <c r="R323" t="str">
        <f t="shared" ref="R323:R386" si="78">IF($O323="","",INDEX($K:$K,MATCH($O323,$B:$B,0)))</f>
        <v/>
      </c>
      <c r="S323" t="str">
        <f t="shared" ref="S323:S386" si="79">IF($O323="","",INDEX($D:$D,MATCH($O323,$B:$B,0)))</f>
        <v/>
      </c>
      <c r="T323" t="str">
        <f t="shared" ref="T323:T386" si="80">IF($O323="","",INDEX($E:$E,MATCH($O323,$B:$B,0)))</f>
        <v/>
      </c>
      <c r="U323" t="str">
        <f>IF($S323="","",INDEX(CATEGORIAS!$A:$A,MATCH($S323,CATEGORIAS!$B:$B,0)))</f>
        <v/>
      </c>
      <c r="V323" t="str">
        <f>IF($T323="","",INDEX(SUBCATEGORIAS!$A:$A,MATCH($T323,SUBCATEGORIAS!$B:$B,0)))</f>
        <v/>
      </c>
      <c r="W323" t="str">
        <f t="shared" ref="W323:W386" si="81">IF($O323="","",INDEX($I:$I,MATCH($O323,$B:$B,0)))</f>
        <v/>
      </c>
      <c r="X323" t="str">
        <f t="shared" si="71"/>
        <v/>
      </c>
      <c r="Z323">
        <v>321</v>
      </c>
      <c r="AA323">
        <f t="shared" si="74"/>
        <v>33</v>
      </c>
      <c r="AB323" t="str">
        <f>IFERROR(IF(MATCH($AA323,$O:$O,0)&gt;0,"{",0),"")</f>
        <v>{</v>
      </c>
      <c r="AG323" t="str">
        <f>IF($D323="","",INDEX(CATEGORIAS!$A:$A,MATCH($D323,CATEGORIAS!$B:$B,0)))</f>
        <v/>
      </c>
      <c r="AH323" t="str">
        <f>IF($E323="","",INDEX(SUBCATEGORIAS!$A:$A,MATCH($E323,SUBCATEGORIAS!$B:$B,0)))</f>
        <v/>
      </c>
      <c r="AI323" t="str">
        <f t="shared" ref="AI323:AI386" si="82">IF(A323="","",A323)</f>
        <v/>
      </c>
      <c r="AK323" s="2" t="str">
        <f t="shared" si="72"/>
        <v/>
      </c>
      <c r="AL323" t="str">
        <f t="shared" si="73"/>
        <v/>
      </c>
      <c r="AM323" t="str">
        <f t="shared" ref="AM323:AM386" si="83">IF(A323="","",IF(A323/100&gt;0,IF(A323/10&gt;0,CONCATENATE("00",A323),CONCATENATE("0",A323)),A323))</f>
        <v/>
      </c>
      <c r="AN323" t="str">
        <f t="shared" ref="AN323:AN386" si="84">IF(A323="","",CONCATENATE("{ id_sku: '",CONCATENATE(AK323,AL323,AM323),"', id_articulo: '",INDEX($B:$B,MATCH($C323,$C:$C,0)),"', variacion: '",L323,"' },"))</f>
        <v/>
      </c>
    </row>
    <row r="324" spans="1:40" x14ac:dyDescent="0.25">
      <c r="A324" t="str">
        <f>IF(C324="","",MAX($A$2:A323)+1)</f>
        <v/>
      </c>
      <c r="B324" s="3" t="str">
        <f>IF(C324="","",IF(COUNTIF($C$2:$C323,$C324)=0,MAX($B$2:$B323)+1,""))</f>
        <v/>
      </c>
      <c r="L324" s="3" t="str">
        <f t="shared" ref="L324:L387" si="85">_xlfn.TEXTJOIN(" - ",TRUE,F324:H324)</f>
        <v/>
      </c>
      <c r="M324" s="3" t="str">
        <f>IF(C324="","",IF(AND(C324&lt;&gt;"",D324&lt;&gt;"",E324&lt;&gt;"",I324&lt;&gt;"",L324&lt;&gt;"",J324&lt;&gt;"",IFERROR(MATCH(INDEX($B:$B,MATCH($C324,$C:$C,0)),IMAGENES!$B:$B,0),-1)&gt;0),"'si'","'no'"))</f>
        <v/>
      </c>
      <c r="O324" t="str">
        <f t="shared" si="75"/>
        <v/>
      </c>
      <c r="P324" t="str">
        <f t="shared" si="76"/>
        <v/>
      </c>
      <c r="Q324" t="str">
        <f t="shared" si="77"/>
        <v/>
      </c>
      <c r="R324" t="str">
        <f t="shared" si="78"/>
        <v/>
      </c>
      <c r="S324" t="str">
        <f t="shared" si="79"/>
        <v/>
      </c>
      <c r="T324" t="str">
        <f t="shared" si="80"/>
        <v/>
      </c>
      <c r="U324" t="str">
        <f>IF($S324="","",INDEX(CATEGORIAS!$A:$A,MATCH($S324,CATEGORIAS!$B:$B,0)))</f>
        <v/>
      </c>
      <c r="V324" t="str">
        <f>IF($T324="","",INDEX(SUBCATEGORIAS!$A:$A,MATCH($T324,SUBCATEGORIAS!$B:$B,0)))</f>
        <v/>
      </c>
      <c r="W324" t="str">
        <f t="shared" si="81"/>
        <v/>
      </c>
      <c r="X324" t="str">
        <f t="shared" ref="X324:X387" si="86">IF($O324="","",INDEX($M:$M,MATCH($O324,$B:$B,0)))</f>
        <v/>
      </c>
      <c r="Z324">
        <v>322</v>
      </c>
      <c r="AA324" t="str">
        <f t="shared" si="74"/>
        <v/>
      </c>
      <c r="AB324" t="str">
        <f>IFERROR(IF(MATCH($AA323,$O:$O,0)&gt;0,CONCATENATE("id_articulo: ",$AA323,","),0),"")</f>
        <v>id_articulo: 33,</v>
      </c>
      <c r="AG324" t="str">
        <f>IF($D324="","",INDEX(CATEGORIAS!$A:$A,MATCH($D324,CATEGORIAS!$B:$B,0)))</f>
        <v/>
      </c>
      <c r="AH324" t="str">
        <f>IF($E324="","",INDEX(SUBCATEGORIAS!$A:$A,MATCH($E324,SUBCATEGORIAS!$B:$B,0)))</f>
        <v/>
      </c>
      <c r="AI324" t="str">
        <f t="shared" si="82"/>
        <v/>
      </c>
      <c r="AK324" s="2" t="str">
        <f t="shared" ref="AK324:AK387" si="87">IF(AG324="","",IF(AG324/100&gt;0,IF(AG324/10&gt;0,CONCATENATE("00",AG324),CONCATENATE("0",AG324)),AG324))</f>
        <v/>
      </c>
      <c r="AL324" t="str">
        <f t="shared" ref="AL324:AL387" si="88">IF(AH324="","",IF(AH324/100&gt;0,IF(AH324/10&gt;0,CONCATENATE("00",AH324),CONCATENATE("0",AH324)),AH324))</f>
        <v/>
      </c>
      <c r="AM324" t="str">
        <f t="shared" si="83"/>
        <v/>
      </c>
      <c r="AN324" t="str">
        <f t="shared" si="84"/>
        <v/>
      </c>
    </row>
    <row r="325" spans="1:40" x14ac:dyDescent="0.25">
      <c r="A325" t="str">
        <f>IF(C325="","",MAX($A$2:A324)+1)</f>
        <v/>
      </c>
      <c r="B325" s="3" t="str">
        <f>IF(C325="","",IF(COUNTIF($C$2:$C324,$C325)=0,MAX($B$2:$B324)+1,""))</f>
        <v/>
      </c>
      <c r="L325" s="3" t="str">
        <f t="shared" si="85"/>
        <v/>
      </c>
      <c r="M325" s="3" t="str">
        <f>IF(C325="","",IF(AND(C325&lt;&gt;"",D325&lt;&gt;"",E325&lt;&gt;"",I325&lt;&gt;"",L325&lt;&gt;"",J325&lt;&gt;"",IFERROR(MATCH(INDEX($B:$B,MATCH($C325,$C:$C,0)),IMAGENES!$B:$B,0),-1)&gt;0),"'si'","'no'"))</f>
        <v/>
      </c>
      <c r="O325" t="str">
        <f t="shared" si="75"/>
        <v/>
      </c>
      <c r="P325" t="str">
        <f t="shared" si="76"/>
        <v/>
      </c>
      <c r="Q325" t="str">
        <f t="shared" si="77"/>
        <v/>
      </c>
      <c r="R325" t="str">
        <f t="shared" si="78"/>
        <v/>
      </c>
      <c r="S325" t="str">
        <f t="shared" si="79"/>
        <v/>
      </c>
      <c r="T325" t="str">
        <f t="shared" si="80"/>
        <v/>
      </c>
      <c r="U325" t="str">
        <f>IF($S325="","",INDEX(CATEGORIAS!$A:$A,MATCH($S325,CATEGORIAS!$B:$B,0)))</f>
        <v/>
      </c>
      <c r="V325" t="str">
        <f>IF($T325="","",INDEX(SUBCATEGORIAS!$A:$A,MATCH($T325,SUBCATEGORIAS!$B:$B,0)))</f>
        <v/>
      </c>
      <c r="W325" t="str">
        <f t="shared" si="81"/>
        <v/>
      </c>
      <c r="X325" t="str">
        <f t="shared" si="86"/>
        <v/>
      </c>
      <c r="Z325">
        <v>323</v>
      </c>
      <c r="AA325" t="str">
        <f t="shared" ref="AA325:AA388" si="89">IF(Z324/10=INT(Z324/10),Z324/10+1,"")</f>
        <v/>
      </c>
      <c r="AB325" t="str">
        <f>IFERROR(IF(MATCH($AA323,$O:$O,0)&gt;0,CONCATENATE("nombre: '",INDEX($P:$P,MATCH($AA323,$O:$O,0)),"',"),0),"")</f>
        <v>nombre: 'Bolsas ecológicas mascotas (90un)',</v>
      </c>
      <c r="AG325" t="str">
        <f>IF($D325="","",INDEX(CATEGORIAS!$A:$A,MATCH($D325,CATEGORIAS!$B:$B,0)))</f>
        <v/>
      </c>
      <c r="AH325" t="str">
        <f>IF($E325="","",INDEX(SUBCATEGORIAS!$A:$A,MATCH($E325,SUBCATEGORIAS!$B:$B,0)))</f>
        <v/>
      </c>
      <c r="AI325" t="str">
        <f t="shared" si="82"/>
        <v/>
      </c>
      <c r="AK325" s="2" t="str">
        <f t="shared" si="87"/>
        <v/>
      </c>
      <c r="AL325" t="str">
        <f t="shared" si="88"/>
        <v/>
      </c>
      <c r="AM325" t="str">
        <f t="shared" si="83"/>
        <v/>
      </c>
      <c r="AN325" t="str">
        <f t="shared" si="84"/>
        <v/>
      </c>
    </row>
    <row r="326" spans="1:40" x14ac:dyDescent="0.25">
      <c r="A326" t="str">
        <f>IF(C326="","",MAX($A$2:A325)+1)</f>
        <v/>
      </c>
      <c r="B326" s="3" t="str">
        <f>IF(C326="","",IF(COUNTIF($C$2:$C325,$C326)=0,MAX($B$2:$B325)+1,""))</f>
        <v/>
      </c>
      <c r="L326" s="3" t="str">
        <f t="shared" si="85"/>
        <v/>
      </c>
      <c r="M326" s="3" t="str">
        <f>IF(C326="","",IF(AND(C326&lt;&gt;"",D326&lt;&gt;"",E326&lt;&gt;"",I326&lt;&gt;"",L326&lt;&gt;"",J326&lt;&gt;"",IFERROR(MATCH(INDEX($B:$B,MATCH($C326,$C:$C,0)),IMAGENES!$B:$B,0),-1)&gt;0),"'si'","'no'"))</f>
        <v/>
      </c>
      <c r="O326" t="str">
        <f t="shared" si="75"/>
        <v/>
      </c>
      <c r="P326" t="str">
        <f t="shared" si="76"/>
        <v/>
      </c>
      <c r="Q326" t="str">
        <f t="shared" si="77"/>
        <v/>
      </c>
      <c r="R326" t="str">
        <f t="shared" si="78"/>
        <v/>
      </c>
      <c r="S326" t="str">
        <f t="shared" si="79"/>
        <v/>
      </c>
      <c r="T326" t="str">
        <f t="shared" si="80"/>
        <v/>
      </c>
      <c r="U326" t="str">
        <f>IF($S326="","",INDEX(CATEGORIAS!$A:$A,MATCH($S326,CATEGORIAS!$B:$B,0)))</f>
        <v/>
      </c>
      <c r="V326" t="str">
        <f>IF($T326="","",INDEX(SUBCATEGORIAS!$A:$A,MATCH($T326,SUBCATEGORIAS!$B:$B,0)))</f>
        <v/>
      </c>
      <c r="W326" t="str">
        <f t="shared" si="81"/>
        <v/>
      </c>
      <c r="X326" t="str">
        <f t="shared" si="86"/>
        <v/>
      </c>
      <c r="Z326">
        <v>324</v>
      </c>
      <c r="AA326" t="str">
        <f t="shared" si="89"/>
        <v/>
      </c>
      <c r="AB326" t="str">
        <f>IFERROR(IF(MATCH($AA323,$O:$O,0)&gt;0,CONCATENATE("descripcion: '",INDEX($Q:$Q,MATCH($AA323,$O:$O,0)),"',"),0),"")</f>
        <v>descripcion: 'Bolsas ecológicas para desecho para mascotas. 6 rollos equivalente a 90 unidades.',</v>
      </c>
      <c r="AG326" t="str">
        <f>IF($D326="","",INDEX(CATEGORIAS!$A:$A,MATCH($D326,CATEGORIAS!$B:$B,0)))</f>
        <v/>
      </c>
      <c r="AH326" t="str">
        <f>IF($E326="","",INDEX(SUBCATEGORIAS!$A:$A,MATCH($E326,SUBCATEGORIAS!$B:$B,0)))</f>
        <v/>
      </c>
      <c r="AI326" t="str">
        <f t="shared" si="82"/>
        <v/>
      </c>
      <c r="AK326" s="2" t="str">
        <f t="shared" si="87"/>
        <v/>
      </c>
      <c r="AL326" t="str">
        <f t="shared" si="88"/>
        <v/>
      </c>
      <c r="AM326" t="str">
        <f t="shared" si="83"/>
        <v/>
      </c>
      <c r="AN326" t="str">
        <f t="shared" si="84"/>
        <v/>
      </c>
    </row>
    <row r="327" spans="1:40" x14ac:dyDescent="0.25">
      <c r="A327" t="str">
        <f>IF(C327="","",MAX($A$2:A326)+1)</f>
        <v/>
      </c>
      <c r="B327" s="3" t="str">
        <f>IF(C327="","",IF(COUNTIF($C$2:$C326,$C327)=0,MAX($B$2:$B326)+1,""))</f>
        <v/>
      </c>
      <c r="L327" s="3" t="str">
        <f t="shared" si="85"/>
        <v/>
      </c>
      <c r="M327" s="3" t="str">
        <f>IF(C327="","",IF(AND(C327&lt;&gt;"",D327&lt;&gt;"",E327&lt;&gt;"",I327&lt;&gt;"",L327&lt;&gt;"",J327&lt;&gt;"",IFERROR(MATCH(INDEX($B:$B,MATCH($C327,$C:$C,0)),IMAGENES!$B:$B,0),-1)&gt;0),"'si'","'no'"))</f>
        <v/>
      </c>
      <c r="O327" t="str">
        <f t="shared" si="75"/>
        <v/>
      </c>
      <c r="P327" t="str">
        <f t="shared" si="76"/>
        <v/>
      </c>
      <c r="Q327" t="str">
        <f t="shared" si="77"/>
        <v/>
      </c>
      <c r="R327" t="str">
        <f t="shared" si="78"/>
        <v/>
      </c>
      <c r="S327" t="str">
        <f t="shared" si="79"/>
        <v/>
      </c>
      <c r="T327" t="str">
        <f t="shared" si="80"/>
        <v/>
      </c>
      <c r="U327" t="str">
        <f>IF($S327="","",INDEX(CATEGORIAS!$A:$A,MATCH($S327,CATEGORIAS!$B:$B,0)))</f>
        <v/>
      </c>
      <c r="V327" t="str">
        <f>IF($T327="","",INDEX(SUBCATEGORIAS!$A:$A,MATCH($T327,SUBCATEGORIAS!$B:$B,0)))</f>
        <v/>
      </c>
      <c r="W327" t="str">
        <f t="shared" si="81"/>
        <v/>
      </c>
      <c r="X327" t="str">
        <f t="shared" si="86"/>
        <v/>
      </c>
      <c r="Z327">
        <v>325</v>
      </c>
      <c r="AA327" t="str">
        <f t="shared" si="89"/>
        <v/>
      </c>
      <c r="AB327" t="str">
        <f>IFERROR(IF(MATCH($AA323,$O:$O,0)&gt;0,CONCATENATE("descripcion_larga: '",INDEX($R:$R,MATCH($AA323,$O:$O,0)),"',"),0),"")</f>
        <v>descripcion_larga: '0',</v>
      </c>
      <c r="AG327" t="str">
        <f>IF($D327="","",INDEX(CATEGORIAS!$A:$A,MATCH($D327,CATEGORIAS!$B:$B,0)))</f>
        <v/>
      </c>
      <c r="AH327" t="str">
        <f>IF($E327="","",INDEX(SUBCATEGORIAS!$A:$A,MATCH($E327,SUBCATEGORIAS!$B:$B,0)))</f>
        <v/>
      </c>
      <c r="AI327" t="str">
        <f t="shared" si="82"/>
        <v/>
      </c>
      <c r="AK327" s="2" t="str">
        <f t="shared" si="87"/>
        <v/>
      </c>
      <c r="AL327" t="str">
        <f t="shared" si="88"/>
        <v/>
      </c>
      <c r="AM327" t="str">
        <f t="shared" si="83"/>
        <v/>
      </c>
      <c r="AN327" t="str">
        <f t="shared" si="84"/>
        <v/>
      </c>
    </row>
    <row r="328" spans="1:40" x14ac:dyDescent="0.25">
      <c r="A328" t="str">
        <f>IF(C328="","",MAX($A$2:A327)+1)</f>
        <v/>
      </c>
      <c r="B328" s="3" t="str">
        <f>IF(C328="","",IF(COUNTIF($C$2:$C327,$C328)=0,MAX($B$2:$B327)+1,""))</f>
        <v/>
      </c>
      <c r="L328" s="3" t="str">
        <f t="shared" si="85"/>
        <v/>
      </c>
      <c r="M328" s="3" t="str">
        <f>IF(C328="","",IF(AND(C328&lt;&gt;"",D328&lt;&gt;"",E328&lt;&gt;"",I328&lt;&gt;"",L328&lt;&gt;"",J328&lt;&gt;"",IFERROR(MATCH(INDEX($B:$B,MATCH($C328,$C:$C,0)),IMAGENES!$B:$B,0),-1)&gt;0),"'si'","'no'"))</f>
        <v/>
      </c>
      <c r="O328" t="str">
        <f t="shared" si="75"/>
        <v/>
      </c>
      <c r="P328" t="str">
        <f t="shared" si="76"/>
        <v/>
      </c>
      <c r="Q328" t="str">
        <f t="shared" si="77"/>
        <v/>
      </c>
      <c r="R328" t="str">
        <f t="shared" si="78"/>
        <v/>
      </c>
      <c r="S328" t="str">
        <f t="shared" si="79"/>
        <v/>
      </c>
      <c r="T328" t="str">
        <f t="shared" si="80"/>
        <v/>
      </c>
      <c r="U328" t="str">
        <f>IF($S328="","",INDEX(CATEGORIAS!$A:$A,MATCH($S328,CATEGORIAS!$B:$B,0)))</f>
        <v/>
      </c>
      <c r="V328" t="str">
        <f>IF($T328="","",INDEX(SUBCATEGORIAS!$A:$A,MATCH($T328,SUBCATEGORIAS!$B:$B,0)))</f>
        <v/>
      </c>
      <c r="W328" t="str">
        <f t="shared" si="81"/>
        <v/>
      </c>
      <c r="X328" t="str">
        <f t="shared" si="86"/>
        <v/>
      </c>
      <c r="Z328">
        <v>326</v>
      </c>
      <c r="AA328" t="str">
        <f t="shared" si="89"/>
        <v/>
      </c>
      <c r="AB328" t="str">
        <f>IFERROR(IF(MATCH($AA323,$O:$O,0)&gt;0,CONCATENATE("id_categoria: '",INDEX($U:$U,MATCH($AA323,$O:$O,0)),"',"),0),"")</f>
        <v>id_categoria: '6',</v>
      </c>
      <c r="AG328" t="str">
        <f>IF($D328="","",INDEX(CATEGORIAS!$A:$A,MATCH($D328,CATEGORIAS!$B:$B,0)))</f>
        <v/>
      </c>
      <c r="AH328" t="str">
        <f>IF($E328="","",INDEX(SUBCATEGORIAS!$A:$A,MATCH($E328,SUBCATEGORIAS!$B:$B,0)))</f>
        <v/>
      </c>
      <c r="AI328" t="str">
        <f t="shared" si="82"/>
        <v/>
      </c>
      <c r="AK328" s="2" t="str">
        <f t="shared" si="87"/>
        <v/>
      </c>
      <c r="AL328" t="str">
        <f t="shared" si="88"/>
        <v/>
      </c>
      <c r="AM328" t="str">
        <f t="shared" si="83"/>
        <v/>
      </c>
      <c r="AN328" t="str">
        <f t="shared" si="84"/>
        <v/>
      </c>
    </row>
    <row r="329" spans="1:40" x14ac:dyDescent="0.25">
      <c r="A329" t="str">
        <f>IF(C329="","",MAX($A$2:A328)+1)</f>
        <v/>
      </c>
      <c r="B329" s="3" t="str">
        <f>IF(C329="","",IF(COUNTIF($C$2:$C328,$C329)=0,MAX($B$2:$B328)+1,""))</f>
        <v/>
      </c>
      <c r="L329" s="3" t="str">
        <f t="shared" si="85"/>
        <v/>
      </c>
      <c r="M329" s="3" t="str">
        <f>IF(C329="","",IF(AND(C329&lt;&gt;"",D329&lt;&gt;"",E329&lt;&gt;"",I329&lt;&gt;"",L329&lt;&gt;"",J329&lt;&gt;"",IFERROR(MATCH(INDEX($B:$B,MATCH($C329,$C:$C,0)),IMAGENES!$B:$B,0),-1)&gt;0),"'si'","'no'"))</f>
        <v/>
      </c>
      <c r="O329" t="str">
        <f t="shared" si="75"/>
        <v/>
      </c>
      <c r="P329" t="str">
        <f t="shared" si="76"/>
        <v/>
      </c>
      <c r="Q329" t="str">
        <f t="shared" si="77"/>
        <v/>
      </c>
      <c r="R329" t="str">
        <f t="shared" si="78"/>
        <v/>
      </c>
      <c r="S329" t="str">
        <f t="shared" si="79"/>
        <v/>
      </c>
      <c r="T329" t="str">
        <f t="shared" si="80"/>
        <v/>
      </c>
      <c r="U329" t="str">
        <f>IF($S329="","",INDEX(CATEGORIAS!$A:$A,MATCH($S329,CATEGORIAS!$B:$B,0)))</f>
        <v/>
      </c>
      <c r="V329" t="str">
        <f>IF($T329="","",INDEX(SUBCATEGORIAS!$A:$A,MATCH($T329,SUBCATEGORIAS!$B:$B,0)))</f>
        <v/>
      </c>
      <c r="W329" t="str">
        <f t="shared" si="81"/>
        <v/>
      </c>
      <c r="X329" t="str">
        <f t="shared" si="86"/>
        <v/>
      </c>
      <c r="Z329">
        <v>327</v>
      </c>
      <c r="AA329" t="str">
        <f t="shared" si="89"/>
        <v/>
      </c>
      <c r="AB329" t="str">
        <f>IFERROR(IF(MATCH($AA323,$O:$O,0)&gt;0,CONCATENATE("id_subcategoria: '",INDEX($V:$V,MATCH($AA323,$O:$O,0)),"',"),0),"")</f>
        <v>id_subcategoria: '19',</v>
      </c>
      <c r="AG329" t="str">
        <f>IF($D329="","",INDEX(CATEGORIAS!$A:$A,MATCH($D329,CATEGORIAS!$B:$B,0)))</f>
        <v/>
      </c>
      <c r="AH329" t="str">
        <f>IF($E329="","",INDEX(SUBCATEGORIAS!$A:$A,MATCH($E329,SUBCATEGORIAS!$B:$B,0)))</f>
        <v/>
      </c>
      <c r="AI329" t="str">
        <f t="shared" si="82"/>
        <v/>
      </c>
      <c r="AK329" s="2" t="str">
        <f t="shared" si="87"/>
        <v/>
      </c>
      <c r="AL329" t="str">
        <f t="shared" si="88"/>
        <v/>
      </c>
      <c r="AM329" t="str">
        <f t="shared" si="83"/>
        <v/>
      </c>
      <c r="AN329" t="str">
        <f t="shared" si="84"/>
        <v/>
      </c>
    </row>
    <row r="330" spans="1:40" x14ac:dyDescent="0.25">
      <c r="A330" t="str">
        <f>IF(C330="","",MAX($A$2:A329)+1)</f>
        <v/>
      </c>
      <c r="B330" s="3" t="str">
        <f>IF(C330="","",IF(COUNTIF($C$2:$C329,$C330)=0,MAX($B$2:$B329)+1,""))</f>
        <v/>
      </c>
      <c r="L330" s="3" t="str">
        <f t="shared" si="85"/>
        <v/>
      </c>
      <c r="M330" s="3" t="str">
        <f>IF(C330="","",IF(AND(C330&lt;&gt;"",D330&lt;&gt;"",E330&lt;&gt;"",I330&lt;&gt;"",L330&lt;&gt;"",J330&lt;&gt;"",IFERROR(MATCH(INDEX($B:$B,MATCH($C330,$C:$C,0)),IMAGENES!$B:$B,0),-1)&gt;0),"'si'","'no'"))</f>
        <v/>
      </c>
      <c r="O330" t="str">
        <f t="shared" si="75"/>
        <v/>
      </c>
      <c r="P330" t="str">
        <f t="shared" si="76"/>
        <v/>
      </c>
      <c r="Q330" t="str">
        <f t="shared" si="77"/>
        <v/>
      </c>
      <c r="R330" t="str">
        <f t="shared" si="78"/>
        <v/>
      </c>
      <c r="S330" t="str">
        <f t="shared" si="79"/>
        <v/>
      </c>
      <c r="T330" t="str">
        <f t="shared" si="80"/>
        <v/>
      </c>
      <c r="U330" t="str">
        <f>IF($S330="","",INDEX(CATEGORIAS!$A:$A,MATCH($S330,CATEGORIAS!$B:$B,0)))</f>
        <v/>
      </c>
      <c r="V330" t="str">
        <f>IF($T330="","",INDEX(SUBCATEGORIAS!$A:$A,MATCH($T330,SUBCATEGORIAS!$B:$B,0)))</f>
        <v/>
      </c>
      <c r="W330" t="str">
        <f t="shared" si="81"/>
        <v/>
      </c>
      <c r="X330" t="str">
        <f t="shared" si="86"/>
        <v/>
      </c>
      <c r="Z330">
        <v>328</v>
      </c>
      <c r="AA330" t="str">
        <f t="shared" si="89"/>
        <v/>
      </c>
      <c r="AB330" t="str">
        <f>IFERROR(IF(MATCH($AA323,$O:$O,0)&gt;0,CONCATENATE("precio: ",INDEX($W:$W,MATCH($AA323,$O:$O,0)),","),0),"")</f>
        <v>precio: 1500,</v>
      </c>
      <c r="AG330" t="str">
        <f>IF($D330="","",INDEX(CATEGORIAS!$A:$A,MATCH($D330,CATEGORIAS!$B:$B,0)))</f>
        <v/>
      </c>
      <c r="AH330" t="str">
        <f>IF($E330="","",INDEX(SUBCATEGORIAS!$A:$A,MATCH($E330,SUBCATEGORIAS!$B:$B,0)))</f>
        <v/>
      </c>
      <c r="AI330" t="str">
        <f t="shared" si="82"/>
        <v/>
      </c>
      <c r="AK330" s="2" t="str">
        <f t="shared" si="87"/>
        <v/>
      </c>
      <c r="AL330" t="str">
        <f t="shared" si="88"/>
        <v/>
      </c>
      <c r="AM330" t="str">
        <f t="shared" si="83"/>
        <v/>
      </c>
      <c r="AN330" t="str">
        <f t="shared" si="84"/>
        <v/>
      </c>
    </row>
    <row r="331" spans="1:40" x14ac:dyDescent="0.25">
      <c r="A331" t="str">
        <f>IF(C331="","",MAX($A$2:A330)+1)</f>
        <v/>
      </c>
      <c r="B331" s="3" t="str">
        <f>IF(C331="","",IF(COUNTIF($C$2:$C330,$C331)=0,MAX($B$2:$B330)+1,""))</f>
        <v/>
      </c>
      <c r="L331" s="3" t="str">
        <f t="shared" si="85"/>
        <v/>
      </c>
      <c r="M331" s="3" t="str">
        <f>IF(C331="","",IF(AND(C331&lt;&gt;"",D331&lt;&gt;"",E331&lt;&gt;"",I331&lt;&gt;"",L331&lt;&gt;"",J331&lt;&gt;"",IFERROR(MATCH(INDEX($B:$B,MATCH($C331,$C:$C,0)),IMAGENES!$B:$B,0),-1)&gt;0),"'si'","'no'"))</f>
        <v/>
      </c>
      <c r="O331" t="str">
        <f t="shared" si="75"/>
        <v/>
      </c>
      <c r="P331" t="str">
        <f t="shared" si="76"/>
        <v/>
      </c>
      <c r="Q331" t="str">
        <f t="shared" si="77"/>
        <v/>
      </c>
      <c r="R331" t="str">
        <f t="shared" si="78"/>
        <v/>
      </c>
      <c r="S331" t="str">
        <f t="shared" si="79"/>
        <v/>
      </c>
      <c r="T331" t="str">
        <f t="shared" si="80"/>
        <v/>
      </c>
      <c r="U331" t="str">
        <f>IF($S331="","",INDEX(CATEGORIAS!$A:$A,MATCH($S331,CATEGORIAS!$B:$B,0)))</f>
        <v/>
      </c>
      <c r="V331" t="str">
        <f>IF($T331="","",INDEX(SUBCATEGORIAS!$A:$A,MATCH($T331,SUBCATEGORIAS!$B:$B,0)))</f>
        <v/>
      </c>
      <c r="W331" t="str">
        <f t="shared" si="81"/>
        <v/>
      </c>
      <c r="X331" t="str">
        <f t="shared" si="86"/>
        <v/>
      </c>
      <c r="Z331">
        <v>329</v>
      </c>
      <c r="AA331" t="str">
        <f t="shared" si="89"/>
        <v/>
      </c>
      <c r="AB331" t="str">
        <f>IFERROR(IF(MATCH($AA323,$O:$O,0)&gt;0,CONCATENATE("disponible: ",INDEX($X:$X,MATCH($AA323,$O:$O,0)),","),0),"")</f>
        <v>disponible: 'si',</v>
      </c>
      <c r="AG331" t="str">
        <f>IF($D331="","",INDEX(CATEGORIAS!$A:$A,MATCH($D331,CATEGORIAS!$B:$B,0)))</f>
        <v/>
      </c>
      <c r="AH331" t="str">
        <f>IF($E331="","",INDEX(SUBCATEGORIAS!$A:$A,MATCH($E331,SUBCATEGORIAS!$B:$B,0)))</f>
        <v/>
      </c>
      <c r="AI331" t="str">
        <f t="shared" si="82"/>
        <v/>
      </c>
      <c r="AK331" s="2" t="str">
        <f t="shared" si="87"/>
        <v/>
      </c>
      <c r="AL331" t="str">
        <f t="shared" si="88"/>
        <v/>
      </c>
      <c r="AM331" t="str">
        <f t="shared" si="83"/>
        <v/>
      </c>
      <c r="AN331" t="str">
        <f t="shared" si="84"/>
        <v/>
      </c>
    </row>
    <row r="332" spans="1:40" x14ac:dyDescent="0.25">
      <c r="A332" t="str">
        <f>IF(C332="","",MAX($A$2:A331)+1)</f>
        <v/>
      </c>
      <c r="B332" s="3" t="str">
        <f>IF(C332="","",IF(COUNTIF($C$2:$C331,$C332)=0,MAX($B$2:$B331)+1,""))</f>
        <v/>
      </c>
      <c r="L332" s="3" t="str">
        <f t="shared" si="85"/>
        <v/>
      </c>
      <c r="M332" s="3" t="str">
        <f>IF(C332="","",IF(AND(C332&lt;&gt;"",D332&lt;&gt;"",E332&lt;&gt;"",I332&lt;&gt;"",L332&lt;&gt;"",J332&lt;&gt;"",IFERROR(MATCH(INDEX($B:$B,MATCH($C332,$C:$C,0)),IMAGENES!$B:$B,0),-1)&gt;0),"'si'","'no'"))</f>
        <v/>
      </c>
      <c r="O332" t="str">
        <f t="shared" si="75"/>
        <v/>
      </c>
      <c r="P332" t="str">
        <f t="shared" si="76"/>
        <v/>
      </c>
      <c r="Q332" t="str">
        <f t="shared" si="77"/>
        <v/>
      </c>
      <c r="R332" t="str">
        <f t="shared" si="78"/>
        <v/>
      </c>
      <c r="S332" t="str">
        <f t="shared" si="79"/>
        <v/>
      </c>
      <c r="T332" t="str">
        <f t="shared" si="80"/>
        <v/>
      </c>
      <c r="U332" t="str">
        <f>IF($S332="","",INDEX(CATEGORIAS!$A:$A,MATCH($S332,CATEGORIAS!$B:$B,0)))</f>
        <v/>
      </c>
      <c r="V332" t="str">
        <f>IF($T332="","",INDEX(SUBCATEGORIAS!$A:$A,MATCH($T332,SUBCATEGORIAS!$B:$B,0)))</f>
        <v/>
      </c>
      <c r="W332" t="str">
        <f t="shared" si="81"/>
        <v/>
      </c>
      <c r="X332" t="str">
        <f t="shared" si="86"/>
        <v/>
      </c>
      <c r="Z332">
        <v>330</v>
      </c>
      <c r="AA332" t="str">
        <f t="shared" si="89"/>
        <v/>
      </c>
      <c r="AB332" t="str">
        <f>IFERROR(IF(MATCH($AA323,$O:$O,0)&gt;0,"},",0),"")</f>
        <v>},</v>
      </c>
      <c r="AG332" t="str">
        <f>IF($D332="","",INDEX(CATEGORIAS!$A:$A,MATCH($D332,CATEGORIAS!$B:$B,0)))</f>
        <v/>
      </c>
      <c r="AH332" t="str">
        <f>IF($E332="","",INDEX(SUBCATEGORIAS!$A:$A,MATCH($E332,SUBCATEGORIAS!$B:$B,0)))</f>
        <v/>
      </c>
      <c r="AI332" t="str">
        <f t="shared" si="82"/>
        <v/>
      </c>
      <c r="AK332" s="2" t="str">
        <f t="shared" si="87"/>
        <v/>
      </c>
      <c r="AL332" t="str">
        <f t="shared" si="88"/>
        <v/>
      </c>
      <c r="AM332" t="str">
        <f t="shared" si="83"/>
        <v/>
      </c>
      <c r="AN332" t="str">
        <f t="shared" si="84"/>
        <v/>
      </c>
    </row>
    <row r="333" spans="1:40" x14ac:dyDescent="0.25">
      <c r="A333" t="str">
        <f>IF(C333="","",MAX($A$2:A332)+1)</f>
        <v/>
      </c>
      <c r="B333" s="3" t="str">
        <f>IF(C333="","",IF(COUNTIF($C$2:$C332,$C333)=0,MAX($B$2:$B332)+1,""))</f>
        <v/>
      </c>
      <c r="L333" s="3" t="str">
        <f t="shared" si="85"/>
        <v/>
      </c>
      <c r="M333" s="3" t="str">
        <f>IF(C333="","",IF(AND(C333&lt;&gt;"",D333&lt;&gt;"",E333&lt;&gt;"",I333&lt;&gt;"",L333&lt;&gt;"",J333&lt;&gt;"",IFERROR(MATCH(INDEX($B:$B,MATCH($C333,$C:$C,0)),IMAGENES!$B:$B,0),-1)&gt;0),"'si'","'no'"))</f>
        <v/>
      </c>
      <c r="O333" t="str">
        <f t="shared" si="75"/>
        <v/>
      </c>
      <c r="P333" t="str">
        <f t="shared" si="76"/>
        <v/>
      </c>
      <c r="Q333" t="str">
        <f t="shared" si="77"/>
        <v/>
      </c>
      <c r="R333" t="str">
        <f t="shared" si="78"/>
        <v/>
      </c>
      <c r="S333" t="str">
        <f t="shared" si="79"/>
        <v/>
      </c>
      <c r="T333" t="str">
        <f t="shared" si="80"/>
        <v/>
      </c>
      <c r="U333" t="str">
        <f>IF($S333="","",INDEX(CATEGORIAS!$A:$A,MATCH($S333,CATEGORIAS!$B:$B,0)))</f>
        <v/>
      </c>
      <c r="V333" t="str">
        <f>IF($T333="","",INDEX(SUBCATEGORIAS!$A:$A,MATCH($T333,SUBCATEGORIAS!$B:$B,0)))</f>
        <v/>
      </c>
      <c r="W333" t="str">
        <f t="shared" si="81"/>
        <v/>
      </c>
      <c r="X333" t="str">
        <f t="shared" si="86"/>
        <v/>
      </c>
      <c r="Z333">
        <v>331</v>
      </c>
      <c r="AA333">
        <f t="shared" si="89"/>
        <v>34</v>
      </c>
      <c r="AB333" t="str">
        <f>IFERROR(IF(MATCH($AA333,$O:$O,0)&gt;0,"{",0),"")</f>
        <v>{</v>
      </c>
      <c r="AG333" t="str">
        <f>IF($D333="","",INDEX(CATEGORIAS!$A:$A,MATCH($D333,CATEGORIAS!$B:$B,0)))</f>
        <v/>
      </c>
      <c r="AH333" t="str">
        <f>IF($E333="","",INDEX(SUBCATEGORIAS!$A:$A,MATCH($E333,SUBCATEGORIAS!$B:$B,0)))</f>
        <v/>
      </c>
      <c r="AI333" t="str">
        <f t="shared" si="82"/>
        <v/>
      </c>
      <c r="AK333" s="2" t="str">
        <f t="shared" si="87"/>
        <v/>
      </c>
      <c r="AL333" t="str">
        <f t="shared" si="88"/>
        <v/>
      </c>
      <c r="AM333" t="str">
        <f t="shared" si="83"/>
        <v/>
      </c>
      <c r="AN333" t="str">
        <f t="shared" si="84"/>
        <v/>
      </c>
    </row>
    <row r="334" spans="1:40" x14ac:dyDescent="0.25">
      <c r="A334" t="str">
        <f>IF(C334="","",MAX($A$2:A333)+1)</f>
        <v/>
      </c>
      <c r="B334" s="3" t="str">
        <f>IF(C334="","",IF(COUNTIF($C$2:$C333,$C334)=0,MAX($B$2:$B333)+1,""))</f>
        <v/>
      </c>
      <c r="L334" s="3" t="str">
        <f t="shared" si="85"/>
        <v/>
      </c>
      <c r="M334" s="3" t="str">
        <f>IF(C334="","",IF(AND(C334&lt;&gt;"",D334&lt;&gt;"",E334&lt;&gt;"",I334&lt;&gt;"",L334&lt;&gt;"",J334&lt;&gt;"",IFERROR(MATCH(INDEX($B:$B,MATCH($C334,$C:$C,0)),IMAGENES!$B:$B,0),-1)&gt;0),"'si'","'no'"))</f>
        <v/>
      </c>
      <c r="O334" t="str">
        <f t="shared" si="75"/>
        <v/>
      </c>
      <c r="P334" t="str">
        <f t="shared" si="76"/>
        <v/>
      </c>
      <c r="Q334" t="str">
        <f t="shared" si="77"/>
        <v/>
      </c>
      <c r="R334" t="str">
        <f t="shared" si="78"/>
        <v/>
      </c>
      <c r="S334" t="str">
        <f t="shared" si="79"/>
        <v/>
      </c>
      <c r="T334" t="str">
        <f t="shared" si="80"/>
        <v/>
      </c>
      <c r="U334" t="str">
        <f>IF($S334="","",INDEX(CATEGORIAS!$A:$A,MATCH($S334,CATEGORIAS!$B:$B,0)))</f>
        <v/>
      </c>
      <c r="V334" t="str">
        <f>IF($T334="","",INDEX(SUBCATEGORIAS!$A:$A,MATCH($T334,SUBCATEGORIAS!$B:$B,0)))</f>
        <v/>
      </c>
      <c r="W334" t="str">
        <f t="shared" si="81"/>
        <v/>
      </c>
      <c r="X334" t="str">
        <f t="shared" si="86"/>
        <v/>
      </c>
      <c r="Z334">
        <v>332</v>
      </c>
      <c r="AA334" t="str">
        <f t="shared" si="89"/>
        <v/>
      </c>
      <c r="AB334" t="str">
        <f>IFERROR(IF(MATCH($AA333,$O:$O,0)&gt;0,CONCATENATE("id_articulo: ",$AA333,","),0),"")</f>
        <v>id_articulo: 34,</v>
      </c>
      <c r="AG334" t="str">
        <f>IF($D334="","",INDEX(CATEGORIAS!$A:$A,MATCH($D334,CATEGORIAS!$B:$B,0)))</f>
        <v/>
      </c>
      <c r="AH334" t="str">
        <f>IF($E334="","",INDEX(SUBCATEGORIAS!$A:$A,MATCH($E334,SUBCATEGORIAS!$B:$B,0)))</f>
        <v/>
      </c>
      <c r="AI334" t="str">
        <f t="shared" si="82"/>
        <v/>
      </c>
      <c r="AK334" s="2" t="str">
        <f t="shared" si="87"/>
        <v/>
      </c>
      <c r="AL334" t="str">
        <f t="shared" si="88"/>
        <v/>
      </c>
      <c r="AM334" t="str">
        <f t="shared" si="83"/>
        <v/>
      </c>
      <c r="AN334" t="str">
        <f t="shared" si="84"/>
        <v/>
      </c>
    </row>
    <row r="335" spans="1:40" x14ac:dyDescent="0.25">
      <c r="A335" t="str">
        <f>IF(C335="","",MAX($A$2:A334)+1)</f>
        <v/>
      </c>
      <c r="B335" s="3" t="str">
        <f>IF(C335="","",IF(COUNTIF($C$2:$C334,$C335)=0,MAX($B$2:$B334)+1,""))</f>
        <v/>
      </c>
      <c r="L335" s="3" t="str">
        <f t="shared" si="85"/>
        <v/>
      </c>
      <c r="M335" s="3" t="str">
        <f>IF(C335="","",IF(AND(C335&lt;&gt;"",D335&lt;&gt;"",E335&lt;&gt;"",I335&lt;&gt;"",L335&lt;&gt;"",J335&lt;&gt;"",IFERROR(MATCH(INDEX($B:$B,MATCH($C335,$C:$C,0)),IMAGENES!$B:$B,0),-1)&gt;0),"'si'","'no'"))</f>
        <v/>
      </c>
      <c r="O335" t="str">
        <f t="shared" si="75"/>
        <v/>
      </c>
      <c r="P335" t="str">
        <f t="shared" si="76"/>
        <v/>
      </c>
      <c r="Q335" t="str">
        <f t="shared" si="77"/>
        <v/>
      </c>
      <c r="R335" t="str">
        <f t="shared" si="78"/>
        <v/>
      </c>
      <c r="S335" t="str">
        <f t="shared" si="79"/>
        <v/>
      </c>
      <c r="T335" t="str">
        <f t="shared" si="80"/>
        <v/>
      </c>
      <c r="U335" t="str">
        <f>IF($S335="","",INDEX(CATEGORIAS!$A:$A,MATCH($S335,CATEGORIAS!$B:$B,0)))</f>
        <v/>
      </c>
      <c r="V335" t="str">
        <f>IF($T335="","",INDEX(SUBCATEGORIAS!$A:$A,MATCH($T335,SUBCATEGORIAS!$B:$B,0)))</f>
        <v/>
      </c>
      <c r="W335" t="str">
        <f t="shared" si="81"/>
        <v/>
      </c>
      <c r="X335" t="str">
        <f t="shared" si="86"/>
        <v/>
      </c>
      <c r="Z335">
        <v>333</v>
      </c>
      <c r="AA335" t="str">
        <f t="shared" si="89"/>
        <v/>
      </c>
      <c r="AB335" t="str">
        <f>IFERROR(IF(MATCH($AA333,$O:$O,0)&gt;0,CONCATENATE("nombre: '",INDEX($P:$P,MATCH($AA333,$O:$O,0)),"',"),0),"")</f>
        <v>nombre: 'Cometa bandera de Chile',</v>
      </c>
      <c r="AG335" t="str">
        <f>IF($D335="","",INDEX(CATEGORIAS!$A:$A,MATCH($D335,CATEGORIAS!$B:$B,0)))</f>
        <v/>
      </c>
      <c r="AH335" t="str">
        <f>IF($E335="","",INDEX(SUBCATEGORIAS!$A:$A,MATCH($E335,SUBCATEGORIAS!$B:$B,0)))</f>
        <v/>
      </c>
      <c r="AI335" t="str">
        <f t="shared" si="82"/>
        <v/>
      </c>
      <c r="AK335" s="2" t="str">
        <f t="shared" si="87"/>
        <v/>
      </c>
      <c r="AL335" t="str">
        <f t="shared" si="88"/>
        <v/>
      </c>
      <c r="AM335" t="str">
        <f t="shared" si="83"/>
        <v/>
      </c>
      <c r="AN335" t="str">
        <f t="shared" si="84"/>
        <v/>
      </c>
    </row>
    <row r="336" spans="1:40" x14ac:dyDescent="0.25">
      <c r="A336" t="str">
        <f>IF(C336="","",MAX($A$2:A335)+1)</f>
        <v/>
      </c>
      <c r="B336" s="3" t="str">
        <f>IF(C336="","",IF(COUNTIF($C$2:$C335,$C336)=0,MAX($B$2:$B335)+1,""))</f>
        <v/>
      </c>
      <c r="L336" s="3" t="str">
        <f t="shared" si="85"/>
        <v/>
      </c>
      <c r="M336" s="3" t="str">
        <f>IF(C336="","",IF(AND(C336&lt;&gt;"",D336&lt;&gt;"",E336&lt;&gt;"",I336&lt;&gt;"",L336&lt;&gt;"",J336&lt;&gt;"",IFERROR(MATCH(INDEX($B:$B,MATCH($C336,$C:$C,0)),IMAGENES!$B:$B,0),-1)&gt;0),"'si'","'no'"))</f>
        <v/>
      </c>
      <c r="O336" t="str">
        <f t="shared" si="75"/>
        <v/>
      </c>
      <c r="P336" t="str">
        <f t="shared" si="76"/>
        <v/>
      </c>
      <c r="Q336" t="str">
        <f t="shared" si="77"/>
        <v/>
      </c>
      <c r="R336" t="str">
        <f t="shared" si="78"/>
        <v/>
      </c>
      <c r="S336" t="str">
        <f t="shared" si="79"/>
        <v/>
      </c>
      <c r="T336" t="str">
        <f t="shared" si="80"/>
        <v/>
      </c>
      <c r="U336" t="str">
        <f>IF($S336="","",INDEX(CATEGORIAS!$A:$A,MATCH($S336,CATEGORIAS!$B:$B,0)))</f>
        <v/>
      </c>
      <c r="V336" t="str">
        <f>IF($T336="","",INDEX(SUBCATEGORIAS!$A:$A,MATCH($T336,SUBCATEGORIAS!$B:$B,0)))</f>
        <v/>
      </c>
      <c r="W336" t="str">
        <f t="shared" si="81"/>
        <v/>
      </c>
      <c r="X336" t="str">
        <f t="shared" si="86"/>
        <v/>
      </c>
      <c r="Z336">
        <v>334</v>
      </c>
      <c r="AA336" t="str">
        <f t="shared" si="89"/>
        <v/>
      </c>
      <c r="AB336" t="str">
        <f>IFERROR(IF(MATCH($AA333,$O:$O,0)&gt;0,CONCATENATE("descripcion: '",INDEX($Q:$Q,MATCH($AA333,$O:$O,0)),"',"),0),"")</f>
        <v>descripcion: 'Cometa de bandera chilena 120x60cm.',</v>
      </c>
      <c r="AG336" t="str">
        <f>IF($D336="","",INDEX(CATEGORIAS!$A:$A,MATCH($D336,CATEGORIAS!$B:$B,0)))</f>
        <v/>
      </c>
      <c r="AH336" t="str">
        <f>IF($E336="","",INDEX(SUBCATEGORIAS!$A:$A,MATCH($E336,SUBCATEGORIAS!$B:$B,0)))</f>
        <v/>
      </c>
      <c r="AI336" t="str">
        <f t="shared" si="82"/>
        <v/>
      </c>
      <c r="AK336" s="2" t="str">
        <f t="shared" si="87"/>
        <v/>
      </c>
      <c r="AL336" t="str">
        <f t="shared" si="88"/>
        <v/>
      </c>
      <c r="AM336" t="str">
        <f t="shared" si="83"/>
        <v/>
      </c>
      <c r="AN336" t="str">
        <f t="shared" si="84"/>
        <v/>
      </c>
    </row>
    <row r="337" spans="1:40" x14ac:dyDescent="0.25">
      <c r="A337" t="str">
        <f>IF(C337="","",MAX($A$2:A336)+1)</f>
        <v/>
      </c>
      <c r="B337" s="3" t="str">
        <f>IF(C337="","",IF(COUNTIF($C$2:$C336,$C337)=0,MAX($B$2:$B336)+1,""))</f>
        <v/>
      </c>
      <c r="L337" s="3" t="str">
        <f t="shared" si="85"/>
        <v/>
      </c>
      <c r="M337" s="3" t="str">
        <f>IF(C337="","",IF(AND(C337&lt;&gt;"",D337&lt;&gt;"",E337&lt;&gt;"",I337&lt;&gt;"",L337&lt;&gt;"",J337&lt;&gt;"",IFERROR(MATCH(INDEX($B:$B,MATCH($C337,$C:$C,0)),IMAGENES!$B:$B,0),-1)&gt;0),"'si'","'no'"))</f>
        <v/>
      </c>
      <c r="O337" t="str">
        <f t="shared" si="75"/>
        <v/>
      </c>
      <c r="P337" t="str">
        <f t="shared" si="76"/>
        <v/>
      </c>
      <c r="Q337" t="str">
        <f t="shared" si="77"/>
        <v/>
      </c>
      <c r="R337" t="str">
        <f t="shared" si="78"/>
        <v/>
      </c>
      <c r="S337" t="str">
        <f t="shared" si="79"/>
        <v/>
      </c>
      <c r="T337" t="str">
        <f t="shared" si="80"/>
        <v/>
      </c>
      <c r="U337" t="str">
        <f>IF($S337="","",INDEX(CATEGORIAS!$A:$A,MATCH($S337,CATEGORIAS!$B:$B,0)))</f>
        <v/>
      </c>
      <c r="V337" t="str">
        <f>IF($T337="","",INDEX(SUBCATEGORIAS!$A:$A,MATCH($T337,SUBCATEGORIAS!$B:$B,0)))</f>
        <v/>
      </c>
      <c r="W337" t="str">
        <f t="shared" si="81"/>
        <v/>
      </c>
      <c r="X337" t="str">
        <f t="shared" si="86"/>
        <v/>
      </c>
      <c r="Z337">
        <v>335</v>
      </c>
      <c r="AA337" t="str">
        <f t="shared" si="89"/>
        <v/>
      </c>
      <c r="AB337" t="str">
        <f>IFERROR(IF(MATCH($AA333,$O:$O,0)&gt;0,CONCATENATE("descripcion_larga: '",INDEX($R:$R,MATCH($AA333,$O:$O,0)),"',"),0),"")</f>
        <v>descripcion_larga: '0',</v>
      </c>
      <c r="AG337" t="str">
        <f>IF($D337="","",INDEX(CATEGORIAS!$A:$A,MATCH($D337,CATEGORIAS!$B:$B,0)))</f>
        <v/>
      </c>
      <c r="AH337" t="str">
        <f>IF($E337="","",INDEX(SUBCATEGORIAS!$A:$A,MATCH($E337,SUBCATEGORIAS!$B:$B,0)))</f>
        <v/>
      </c>
      <c r="AI337" t="str">
        <f t="shared" si="82"/>
        <v/>
      </c>
      <c r="AK337" s="2" t="str">
        <f t="shared" si="87"/>
        <v/>
      </c>
      <c r="AL337" t="str">
        <f t="shared" si="88"/>
        <v/>
      </c>
      <c r="AM337" t="str">
        <f t="shared" si="83"/>
        <v/>
      </c>
      <c r="AN337" t="str">
        <f t="shared" si="84"/>
        <v/>
      </c>
    </row>
    <row r="338" spans="1:40" x14ac:dyDescent="0.25">
      <c r="A338" t="str">
        <f>IF(C338="","",MAX($A$2:A337)+1)</f>
        <v/>
      </c>
      <c r="B338" s="3" t="str">
        <f>IF(C338="","",IF(COUNTIF($C$2:$C337,$C338)=0,MAX($B$2:$B337)+1,""))</f>
        <v/>
      </c>
      <c r="L338" s="3" t="str">
        <f t="shared" si="85"/>
        <v/>
      </c>
      <c r="M338" s="3" t="str">
        <f>IF(C338="","",IF(AND(C338&lt;&gt;"",D338&lt;&gt;"",E338&lt;&gt;"",I338&lt;&gt;"",L338&lt;&gt;"",J338&lt;&gt;"",IFERROR(MATCH(INDEX($B:$B,MATCH($C338,$C:$C,0)),IMAGENES!$B:$B,0),-1)&gt;0),"'si'","'no'"))</f>
        <v/>
      </c>
      <c r="O338" t="str">
        <f t="shared" si="75"/>
        <v/>
      </c>
      <c r="P338" t="str">
        <f t="shared" si="76"/>
        <v/>
      </c>
      <c r="Q338" t="str">
        <f t="shared" si="77"/>
        <v/>
      </c>
      <c r="R338" t="str">
        <f t="shared" si="78"/>
        <v/>
      </c>
      <c r="S338" t="str">
        <f t="shared" si="79"/>
        <v/>
      </c>
      <c r="T338" t="str">
        <f t="shared" si="80"/>
        <v/>
      </c>
      <c r="U338" t="str">
        <f>IF($S338="","",INDEX(CATEGORIAS!$A:$A,MATCH($S338,CATEGORIAS!$B:$B,0)))</f>
        <v/>
      </c>
      <c r="V338" t="str">
        <f>IF($T338="","",INDEX(SUBCATEGORIAS!$A:$A,MATCH($T338,SUBCATEGORIAS!$B:$B,0)))</f>
        <v/>
      </c>
      <c r="W338" t="str">
        <f t="shared" si="81"/>
        <v/>
      </c>
      <c r="X338" t="str">
        <f t="shared" si="86"/>
        <v/>
      </c>
      <c r="Z338">
        <v>336</v>
      </c>
      <c r="AA338" t="str">
        <f t="shared" si="89"/>
        <v/>
      </c>
      <c r="AB338" t="str">
        <f>IFERROR(IF(MATCH($AA333,$O:$O,0)&gt;0,CONCATENATE("id_categoria: '",INDEX($U:$U,MATCH($AA333,$O:$O,0)),"',"),0),"")</f>
        <v>id_categoria: '7',</v>
      </c>
      <c r="AG338" t="str">
        <f>IF($D338="","",INDEX(CATEGORIAS!$A:$A,MATCH($D338,CATEGORIAS!$B:$B,0)))</f>
        <v/>
      </c>
      <c r="AH338" t="str">
        <f>IF($E338="","",INDEX(SUBCATEGORIAS!$A:$A,MATCH($E338,SUBCATEGORIAS!$B:$B,0)))</f>
        <v/>
      </c>
      <c r="AI338" t="str">
        <f t="shared" si="82"/>
        <v/>
      </c>
      <c r="AK338" s="2" t="str">
        <f t="shared" si="87"/>
        <v/>
      </c>
      <c r="AL338" t="str">
        <f t="shared" si="88"/>
        <v/>
      </c>
      <c r="AM338" t="str">
        <f t="shared" si="83"/>
        <v/>
      </c>
      <c r="AN338" t="str">
        <f t="shared" si="84"/>
        <v/>
      </c>
    </row>
    <row r="339" spans="1:40" x14ac:dyDescent="0.25">
      <c r="A339" t="str">
        <f>IF(C339="","",MAX($A$2:A338)+1)</f>
        <v/>
      </c>
      <c r="B339" s="3" t="str">
        <f>IF(C339="","",IF(COUNTIF($C$2:$C338,$C339)=0,MAX($B$2:$B338)+1,""))</f>
        <v/>
      </c>
      <c r="L339" s="3" t="str">
        <f t="shared" si="85"/>
        <v/>
      </c>
      <c r="M339" s="3" t="str">
        <f>IF(C339="","",IF(AND(C339&lt;&gt;"",D339&lt;&gt;"",E339&lt;&gt;"",I339&lt;&gt;"",L339&lt;&gt;"",J339&lt;&gt;"",IFERROR(MATCH(INDEX($B:$B,MATCH($C339,$C:$C,0)),IMAGENES!$B:$B,0),-1)&gt;0),"'si'","'no'"))</f>
        <v/>
      </c>
      <c r="O339" t="str">
        <f t="shared" si="75"/>
        <v/>
      </c>
      <c r="P339" t="str">
        <f t="shared" si="76"/>
        <v/>
      </c>
      <c r="Q339" t="str">
        <f t="shared" si="77"/>
        <v/>
      </c>
      <c r="R339" t="str">
        <f t="shared" si="78"/>
        <v/>
      </c>
      <c r="S339" t="str">
        <f t="shared" si="79"/>
        <v/>
      </c>
      <c r="T339" t="str">
        <f t="shared" si="80"/>
        <v/>
      </c>
      <c r="U339" t="str">
        <f>IF($S339="","",INDEX(CATEGORIAS!$A:$A,MATCH($S339,CATEGORIAS!$B:$B,0)))</f>
        <v/>
      </c>
      <c r="V339" t="str">
        <f>IF($T339="","",INDEX(SUBCATEGORIAS!$A:$A,MATCH($T339,SUBCATEGORIAS!$B:$B,0)))</f>
        <v/>
      </c>
      <c r="W339" t="str">
        <f t="shared" si="81"/>
        <v/>
      </c>
      <c r="X339" t="str">
        <f t="shared" si="86"/>
        <v/>
      </c>
      <c r="Z339">
        <v>337</v>
      </c>
      <c r="AA339" t="str">
        <f t="shared" si="89"/>
        <v/>
      </c>
      <c r="AB339" t="str">
        <f>IFERROR(IF(MATCH($AA333,$O:$O,0)&gt;0,CONCATENATE("id_subcategoria: '",INDEX($V:$V,MATCH($AA333,$O:$O,0)),"',"),0),"")</f>
        <v>id_subcategoria: '18',</v>
      </c>
      <c r="AG339" t="str">
        <f>IF($D339="","",INDEX(CATEGORIAS!$A:$A,MATCH($D339,CATEGORIAS!$B:$B,0)))</f>
        <v/>
      </c>
      <c r="AH339" t="str">
        <f>IF($E339="","",INDEX(SUBCATEGORIAS!$A:$A,MATCH($E339,SUBCATEGORIAS!$B:$B,0)))</f>
        <v/>
      </c>
      <c r="AI339" t="str">
        <f t="shared" si="82"/>
        <v/>
      </c>
      <c r="AK339" s="2" t="str">
        <f t="shared" si="87"/>
        <v/>
      </c>
      <c r="AL339" t="str">
        <f t="shared" si="88"/>
        <v/>
      </c>
      <c r="AM339" t="str">
        <f t="shared" si="83"/>
        <v/>
      </c>
      <c r="AN339" t="str">
        <f t="shared" si="84"/>
        <v/>
      </c>
    </row>
    <row r="340" spans="1:40" x14ac:dyDescent="0.25">
      <c r="A340" t="str">
        <f>IF(C340="","",MAX($A$2:A339)+1)</f>
        <v/>
      </c>
      <c r="B340" s="3" t="str">
        <f>IF(C340="","",IF(COUNTIF($C$2:$C339,$C340)=0,MAX($B$2:$B339)+1,""))</f>
        <v/>
      </c>
      <c r="L340" s="3" t="str">
        <f t="shared" si="85"/>
        <v/>
      </c>
      <c r="M340" s="3" t="str">
        <f>IF(C340="","",IF(AND(C340&lt;&gt;"",D340&lt;&gt;"",E340&lt;&gt;"",I340&lt;&gt;"",L340&lt;&gt;"",J340&lt;&gt;"",IFERROR(MATCH(INDEX($B:$B,MATCH($C340,$C:$C,0)),IMAGENES!$B:$B,0),-1)&gt;0),"'si'","'no'"))</f>
        <v/>
      </c>
      <c r="O340" t="str">
        <f t="shared" si="75"/>
        <v/>
      </c>
      <c r="P340" t="str">
        <f t="shared" si="76"/>
        <v/>
      </c>
      <c r="Q340" t="str">
        <f t="shared" si="77"/>
        <v/>
      </c>
      <c r="R340" t="str">
        <f t="shared" si="78"/>
        <v/>
      </c>
      <c r="S340" t="str">
        <f t="shared" si="79"/>
        <v/>
      </c>
      <c r="T340" t="str">
        <f t="shared" si="80"/>
        <v/>
      </c>
      <c r="U340" t="str">
        <f>IF($S340="","",INDEX(CATEGORIAS!$A:$A,MATCH($S340,CATEGORIAS!$B:$B,0)))</f>
        <v/>
      </c>
      <c r="V340" t="str">
        <f>IF($T340="","",INDEX(SUBCATEGORIAS!$A:$A,MATCH($T340,SUBCATEGORIAS!$B:$B,0)))</f>
        <v/>
      </c>
      <c r="W340" t="str">
        <f t="shared" si="81"/>
        <v/>
      </c>
      <c r="X340" t="str">
        <f t="shared" si="86"/>
        <v/>
      </c>
      <c r="Z340">
        <v>338</v>
      </c>
      <c r="AA340" t="str">
        <f t="shared" si="89"/>
        <v/>
      </c>
      <c r="AB340" t="str">
        <f>IFERROR(IF(MATCH($AA333,$O:$O,0)&gt;0,CONCATENATE("precio: ",INDEX($W:$W,MATCH($AA333,$O:$O,0)),","),0),"")</f>
        <v>precio: 2000,</v>
      </c>
      <c r="AG340" t="str">
        <f>IF($D340="","",INDEX(CATEGORIAS!$A:$A,MATCH($D340,CATEGORIAS!$B:$B,0)))</f>
        <v/>
      </c>
      <c r="AH340" t="str">
        <f>IF($E340="","",INDEX(SUBCATEGORIAS!$A:$A,MATCH($E340,SUBCATEGORIAS!$B:$B,0)))</f>
        <v/>
      </c>
      <c r="AI340" t="str">
        <f t="shared" si="82"/>
        <v/>
      </c>
      <c r="AK340" s="2" t="str">
        <f t="shared" si="87"/>
        <v/>
      </c>
      <c r="AL340" t="str">
        <f t="shared" si="88"/>
        <v/>
      </c>
      <c r="AM340" t="str">
        <f t="shared" si="83"/>
        <v/>
      </c>
      <c r="AN340" t="str">
        <f t="shared" si="84"/>
        <v/>
      </c>
    </row>
    <row r="341" spans="1:40" x14ac:dyDescent="0.25">
      <c r="A341" t="str">
        <f>IF(C341="","",MAX($A$2:A340)+1)</f>
        <v/>
      </c>
      <c r="B341" s="3" t="str">
        <f>IF(C341="","",IF(COUNTIF($C$2:$C340,$C341)=0,MAX($B$2:$B340)+1,""))</f>
        <v/>
      </c>
      <c r="L341" s="3" t="str">
        <f t="shared" si="85"/>
        <v/>
      </c>
      <c r="M341" s="3" t="str">
        <f>IF(C341="","",IF(AND(C341&lt;&gt;"",D341&lt;&gt;"",E341&lt;&gt;"",I341&lt;&gt;"",L341&lt;&gt;"",J341&lt;&gt;"",IFERROR(MATCH(INDEX($B:$B,MATCH($C341,$C:$C,0)),IMAGENES!$B:$B,0),-1)&gt;0),"'si'","'no'"))</f>
        <v/>
      </c>
      <c r="O341" t="str">
        <f t="shared" si="75"/>
        <v/>
      </c>
      <c r="P341" t="str">
        <f t="shared" si="76"/>
        <v/>
      </c>
      <c r="Q341" t="str">
        <f t="shared" si="77"/>
        <v/>
      </c>
      <c r="R341" t="str">
        <f t="shared" si="78"/>
        <v/>
      </c>
      <c r="S341" t="str">
        <f t="shared" si="79"/>
        <v/>
      </c>
      <c r="T341" t="str">
        <f t="shared" si="80"/>
        <v/>
      </c>
      <c r="U341" t="str">
        <f>IF($S341="","",INDEX(CATEGORIAS!$A:$A,MATCH($S341,CATEGORIAS!$B:$B,0)))</f>
        <v/>
      </c>
      <c r="V341" t="str">
        <f>IF($T341="","",INDEX(SUBCATEGORIAS!$A:$A,MATCH($T341,SUBCATEGORIAS!$B:$B,0)))</f>
        <v/>
      </c>
      <c r="W341" t="str">
        <f t="shared" si="81"/>
        <v/>
      </c>
      <c r="X341" t="str">
        <f t="shared" si="86"/>
        <v/>
      </c>
      <c r="Z341">
        <v>339</v>
      </c>
      <c r="AA341" t="str">
        <f t="shared" si="89"/>
        <v/>
      </c>
      <c r="AB341" t="str">
        <f>IFERROR(IF(MATCH($AA333,$O:$O,0)&gt;0,CONCATENATE("disponible: ",INDEX($X:$X,MATCH($AA333,$O:$O,0)),","),0),"")</f>
        <v>disponible: 'si',</v>
      </c>
      <c r="AG341" t="str">
        <f>IF($D341="","",INDEX(CATEGORIAS!$A:$A,MATCH($D341,CATEGORIAS!$B:$B,0)))</f>
        <v/>
      </c>
      <c r="AH341" t="str">
        <f>IF($E341="","",INDEX(SUBCATEGORIAS!$A:$A,MATCH($E341,SUBCATEGORIAS!$B:$B,0)))</f>
        <v/>
      </c>
      <c r="AI341" t="str">
        <f t="shared" si="82"/>
        <v/>
      </c>
      <c r="AK341" s="2" t="str">
        <f t="shared" si="87"/>
        <v/>
      </c>
      <c r="AL341" t="str">
        <f t="shared" si="88"/>
        <v/>
      </c>
      <c r="AM341" t="str">
        <f t="shared" si="83"/>
        <v/>
      </c>
      <c r="AN341" t="str">
        <f t="shared" si="84"/>
        <v/>
      </c>
    </row>
    <row r="342" spans="1:40" x14ac:dyDescent="0.25">
      <c r="A342" t="str">
        <f>IF(C342="","",MAX($A$2:A341)+1)</f>
        <v/>
      </c>
      <c r="B342" s="3" t="str">
        <f>IF(C342="","",IF(COUNTIF($C$2:$C341,$C342)=0,MAX($B$2:$B341)+1,""))</f>
        <v/>
      </c>
      <c r="L342" s="3" t="str">
        <f t="shared" si="85"/>
        <v/>
      </c>
      <c r="M342" s="3" t="str">
        <f>IF(C342="","",IF(AND(C342&lt;&gt;"",D342&lt;&gt;"",E342&lt;&gt;"",I342&lt;&gt;"",L342&lt;&gt;"",J342&lt;&gt;"",IFERROR(MATCH(INDEX($B:$B,MATCH($C342,$C:$C,0)),IMAGENES!$B:$B,0),-1)&gt;0),"'si'","'no'"))</f>
        <v/>
      </c>
      <c r="O342" t="str">
        <f t="shared" si="75"/>
        <v/>
      </c>
      <c r="P342" t="str">
        <f t="shared" si="76"/>
        <v/>
      </c>
      <c r="Q342" t="str">
        <f t="shared" si="77"/>
        <v/>
      </c>
      <c r="R342" t="str">
        <f t="shared" si="78"/>
        <v/>
      </c>
      <c r="S342" t="str">
        <f t="shared" si="79"/>
        <v/>
      </c>
      <c r="T342" t="str">
        <f t="shared" si="80"/>
        <v/>
      </c>
      <c r="U342" t="str">
        <f>IF($S342="","",INDEX(CATEGORIAS!$A:$A,MATCH($S342,CATEGORIAS!$B:$B,0)))</f>
        <v/>
      </c>
      <c r="V342" t="str">
        <f>IF($T342="","",INDEX(SUBCATEGORIAS!$A:$A,MATCH($T342,SUBCATEGORIAS!$B:$B,0)))</f>
        <v/>
      </c>
      <c r="W342" t="str">
        <f t="shared" si="81"/>
        <v/>
      </c>
      <c r="X342" t="str">
        <f t="shared" si="86"/>
        <v/>
      </c>
      <c r="Z342">
        <v>340</v>
      </c>
      <c r="AA342" t="str">
        <f t="shared" si="89"/>
        <v/>
      </c>
      <c r="AB342" t="str">
        <f>IFERROR(IF(MATCH($AA333,$O:$O,0)&gt;0,"},",0),"")</f>
        <v>},</v>
      </c>
      <c r="AG342" t="str">
        <f>IF($D342="","",INDEX(CATEGORIAS!$A:$A,MATCH($D342,CATEGORIAS!$B:$B,0)))</f>
        <v/>
      </c>
      <c r="AH342" t="str">
        <f>IF($E342="","",INDEX(SUBCATEGORIAS!$A:$A,MATCH($E342,SUBCATEGORIAS!$B:$B,0)))</f>
        <v/>
      </c>
      <c r="AI342" t="str">
        <f t="shared" si="82"/>
        <v/>
      </c>
      <c r="AK342" s="2" t="str">
        <f t="shared" si="87"/>
        <v/>
      </c>
      <c r="AL342" t="str">
        <f t="shared" si="88"/>
        <v/>
      </c>
      <c r="AM342" t="str">
        <f t="shared" si="83"/>
        <v/>
      </c>
      <c r="AN342" t="str">
        <f t="shared" si="84"/>
        <v/>
      </c>
    </row>
    <row r="343" spans="1:40" x14ac:dyDescent="0.25">
      <c r="A343" t="str">
        <f>IF(C343="","",MAX($A$2:A342)+1)</f>
        <v/>
      </c>
      <c r="B343" s="3" t="str">
        <f>IF(C343="","",IF(COUNTIF($C$2:$C342,$C343)=0,MAX($B$2:$B342)+1,""))</f>
        <v/>
      </c>
      <c r="L343" s="3" t="str">
        <f t="shared" si="85"/>
        <v/>
      </c>
      <c r="M343" s="3" t="str">
        <f>IF(C343="","",IF(AND(C343&lt;&gt;"",D343&lt;&gt;"",E343&lt;&gt;"",I343&lt;&gt;"",L343&lt;&gt;"",J343&lt;&gt;"",IFERROR(MATCH(INDEX($B:$B,MATCH($C343,$C:$C,0)),IMAGENES!$B:$B,0),-1)&gt;0),"'si'","'no'"))</f>
        <v/>
      </c>
      <c r="O343" t="str">
        <f t="shared" si="75"/>
        <v/>
      </c>
      <c r="P343" t="str">
        <f t="shared" si="76"/>
        <v/>
      </c>
      <c r="Q343" t="str">
        <f t="shared" si="77"/>
        <v/>
      </c>
      <c r="R343" t="str">
        <f t="shared" si="78"/>
        <v/>
      </c>
      <c r="S343" t="str">
        <f t="shared" si="79"/>
        <v/>
      </c>
      <c r="T343" t="str">
        <f t="shared" si="80"/>
        <v/>
      </c>
      <c r="U343" t="str">
        <f>IF($S343="","",INDEX(CATEGORIAS!$A:$A,MATCH($S343,CATEGORIAS!$B:$B,0)))</f>
        <v/>
      </c>
      <c r="V343" t="str">
        <f>IF($T343="","",INDEX(SUBCATEGORIAS!$A:$A,MATCH($T343,SUBCATEGORIAS!$B:$B,0)))</f>
        <v/>
      </c>
      <c r="W343" t="str">
        <f t="shared" si="81"/>
        <v/>
      </c>
      <c r="X343" t="str">
        <f t="shared" si="86"/>
        <v/>
      </c>
      <c r="Z343">
        <v>341</v>
      </c>
      <c r="AA343">
        <f t="shared" si="89"/>
        <v>35</v>
      </c>
      <c r="AB343" t="str">
        <f>IFERROR(IF(MATCH($AA343,$O:$O,0)&gt;0,"{",0),"")</f>
        <v>{</v>
      </c>
      <c r="AG343" t="str">
        <f>IF($D343="","",INDEX(CATEGORIAS!$A:$A,MATCH($D343,CATEGORIAS!$B:$B,0)))</f>
        <v/>
      </c>
      <c r="AH343" t="str">
        <f>IF($E343="","",INDEX(SUBCATEGORIAS!$A:$A,MATCH($E343,SUBCATEGORIAS!$B:$B,0)))</f>
        <v/>
      </c>
      <c r="AI343" t="str">
        <f t="shared" si="82"/>
        <v/>
      </c>
      <c r="AK343" s="2" t="str">
        <f t="shared" si="87"/>
        <v/>
      </c>
      <c r="AL343" t="str">
        <f t="shared" si="88"/>
        <v/>
      </c>
      <c r="AM343" t="str">
        <f t="shared" si="83"/>
        <v/>
      </c>
      <c r="AN343" t="str">
        <f t="shared" si="84"/>
        <v/>
      </c>
    </row>
    <row r="344" spans="1:40" x14ac:dyDescent="0.25">
      <c r="A344" t="str">
        <f>IF(C344="","",MAX($A$2:A343)+1)</f>
        <v/>
      </c>
      <c r="B344" s="3" t="str">
        <f>IF(C344="","",IF(COUNTIF($C$2:$C343,$C344)=0,MAX($B$2:$B343)+1,""))</f>
        <v/>
      </c>
      <c r="L344" s="3" t="str">
        <f t="shared" si="85"/>
        <v/>
      </c>
      <c r="M344" s="3" t="str">
        <f>IF(C344="","",IF(AND(C344&lt;&gt;"",D344&lt;&gt;"",E344&lt;&gt;"",I344&lt;&gt;"",L344&lt;&gt;"",J344&lt;&gt;"",IFERROR(MATCH(INDEX($B:$B,MATCH($C344,$C:$C,0)),IMAGENES!$B:$B,0),-1)&gt;0),"'si'","'no'"))</f>
        <v/>
      </c>
      <c r="O344" t="str">
        <f t="shared" si="75"/>
        <v/>
      </c>
      <c r="P344" t="str">
        <f t="shared" si="76"/>
        <v/>
      </c>
      <c r="Q344" t="str">
        <f t="shared" si="77"/>
        <v/>
      </c>
      <c r="R344" t="str">
        <f t="shared" si="78"/>
        <v/>
      </c>
      <c r="S344" t="str">
        <f t="shared" si="79"/>
        <v/>
      </c>
      <c r="T344" t="str">
        <f t="shared" si="80"/>
        <v/>
      </c>
      <c r="U344" t="str">
        <f>IF($S344="","",INDEX(CATEGORIAS!$A:$A,MATCH($S344,CATEGORIAS!$B:$B,0)))</f>
        <v/>
      </c>
      <c r="V344" t="str">
        <f>IF($T344="","",INDEX(SUBCATEGORIAS!$A:$A,MATCH($T344,SUBCATEGORIAS!$B:$B,0)))</f>
        <v/>
      </c>
      <c r="W344" t="str">
        <f t="shared" si="81"/>
        <v/>
      </c>
      <c r="X344" t="str">
        <f t="shared" si="86"/>
        <v/>
      </c>
      <c r="Z344">
        <v>342</v>
      </c>
      <c r="AA344" t="str">
        <f t="shared" si="89"/>
        <v/>
      </c>
      <c r="AB344" t="str">
        <f>IFERROR(IF(MATCH($AA343,$O:$O,0)&gt;0,CONCATENATE("id_articulo: ",$AA343,","),0),"")</f>
        <v>id_articulo: 35,</v>
      </c>
      <c r="AG344" t="str">
        <f>IF($D344="","",INDEX(CATEGORIAS!$A:$A,MATCH($D344,CATEGORIAS!$B:$B,0)))</f>
        <v/>
      </c>
      <c r="AH344" t="str">
        <f>IF($E344="","",INDEX(SUBCATEGORIAS!$A:$A,MATCH($E344,SUBCATEGORIAS!$B:$B,0)))</f>
        <v/>
      </c>
      <c r="AI344" t="str">
        <f t="shared" si="82"/>
        <v/>
      </c>
      <c r="AK344" s="2" t="str">
        <f t="shared" si="87"/>
        <v/>
      </c>
      <c r="AL344" t="str">
        <f t="shared" si="88"/>
        <v/>
      </c>
      <c r="AM344" t="str">
        <f t="shared" si="83"/>
        <v/>
      </c>
      <c r="AN344" t="str">
        <f t="shared" si="84"/>
        <v/>
      </c>
    </row>
    <row r="345" spans="1:40" x14ac:dyDescent="0.25">
      <c r="A345" t="str">
        <f>IF(C345="","",MAX($A$2:A344)+1)</f>
        <v/>
      </c>
      <c r="B345" s="3" t="str">
        <f>IF(C345="","",IF(COUNTIF($C$2:$C344,$C345)=0,MAX($B$2:$B344)+1,""))</f>
        <v/>
      </c>
      <c r="L345" s="3" t="str">
        <f t="shared" si="85"/>
        <v/>
      </c>
      <c r="M345" s="3" t="str">
        <f>IF(C345="","",IF(AND(C345&lt;&gt;"",D345&lt;&gt;"",E345&lt;&gt;"",I345&lt;&gt;"",L345&lt;&gt;"",J345&lt;&gt;"",IFERROR(MATCH(INDEX($B:$B,MATCH($C345,$C:$C,0)),IMAGENES!$B:$B,0),-1)&gt;0),"'si'","'no'"))</f>
        <v/>
      </c>
      <c r="O345" t="str">
        <f t="shared" si="75"/>
        <v/>
      </c>
      <c r="P345" t="str">
        <f t="shared" si="76"/>
        <v/>
      </c>
      <c r="Q345" t="str">
        <f t="shared" si="77"/>
        <v/>
      </c>
      <c r="R345" t="str">
        <f t="shared" si="78"/>
        <v/>
      </c>
      <c r="S345" t="str">
        <f t="shared" si="79"/>
        <v/>
      </c>
      <c r="T345" t="str">
        <f t="shared" si="80"/>
        <v/>
      </c>
      <c r="U345" t="str">
        <f>IF($S345="","",INDEX(CATEGORIAS!$A:$A,MATCH($S345,CATEGORIAS!$B:$B,0)))</f>
        <v/>
      </c>
      <c r="V345" t="str">
        <f>IF($T345="","",INDEX(SUBCATEGORIAS!$A:$A,MATCH($T345,SUBCATEGORIAS!$B:$B,0)))</f>
        <v/>
      </c>
      <c r="W345" t="str">
        <f t="shared" si="81"/>
        <v/>
      </c>
      <c r="X345" t="str">
        <f t="shared" si="86"/>
        <v/>
      </c>
      <c r="Z345">
        <v>343</v>
      </c>
      <c r="AA345" t="str">
        <f t="shared" si="89"/>
        <v/>
      </c>
      <c r="AB345" t="str">
        <f>IFERROR(IF(MATCH($AA343,$O:$O,0)&gt;0,CONCATENATE("nombre: '",INDEX($P:$P,MATCH($AA343,$O:$O,0)),"',"),0),"")</f>
        <v>nombre: 'Cometa de murcielago',</v>
      </c>
      <c r="AG345" t="str">
        <f>IF($D345="","",INDEX(CATEGORIAS!$A:$A,MATCH($D345,CATEGORIAS!$B:$B,0)))</f>
        <v/>
      </c>
      <c r="AH345" t="str">
        <f>IF($E345="","",INDEX(SUBCATEGORIAS!$A:$A,MATCH($E345,SUBCATEGORIAS!$B:$B,0)))</f>
        <v/>
      </c>
      <c r="AI345" t="str">
        <f t="shared" si="82"/>
        <v/>
      </c>
      <c r="AK345" s="2" t="str">
        <f t="shared" si="87"/>
        <v/>
      </c>
      <c r="AL345" t="str">
        <f t="shared" si="88"/>
        <v/>
      </c>
      <c r="AM345" t="str">
        <f t="shared" si="83"/>
        <v/>
      </c>
      <c r="AN345" t="str">
        <f t="shared" si="84"/>
        <v/>
      </c>
    </row>
    <row r="346" spans="1:40" x14ac:dyDescent="0.25">
      <c r="A346" t="str">
        <f>IF(C346="","",MAX($A$2:A345)+1)</f>
        <v/>
      </c>
      <c r="B346" s="3" t="str">
        <f>IF(C346="","",IF(COUNTIF($C$2:$C345,$C346)=0,MAX($B$2:$B345)+1,""))</f>
        <v/>
      </c>
      <c r="L346" s="3" t="str">
        <f t="shared" si="85"/>
        <v/>
      </c>
      <c r="M346" s="3" t="str">
        <f>IF(C346="","",IF(AND(C346&lt;&gt;"",D346&lt;&gt;"",E346&lt;&gt;"",I346&lt;&gt;"",L346&lt;&gt;"",J346&lt;&gt;"",IFERROR(MATCH(INDEX($B:$B,MATCH($C346,$C:$C,0)),IMAGENES!$B:$B,0),-1)&gt;0),"'si'","'no'"))</f>
        <v/>
      </c>
      <c r="O346" t="str">
        <f t="shared" si="75"/>
        <v/>
      </c>
      <c r="P346" t="str">
        <f t="shared" si="76"/>
        <v/>
      </c>
      <c r="Q346" t="str">
        <f t="shared" si="77"/>
        <v/>
      </c>
      <c r="R346" t="str">
        <f t="shared" si="78"/>
        <v/>
      </c>
      <c r="S346" t="str">
        <f t="shared" si="79"/>
        <v/>
      </c>
      <c r="T346" t="str">
        <f t="shared" si="80"/>
        <v/>
      </c>
      <c r="U346" t="str">
        <f>IF($S346="","",INDEX(CATEGORIAS!$A:$A,MATCH($S346,CATEGORIAS!$B:$B,0)))</f>
        <v/>
      </c>
      <c r="V346" t="str">
        <f>IF($T346="","",INDEX(SUBCATEGORIAS!$A:$A,MATCH($T346,SUBCATEGORIAS!$B:$B,0)))</f>
        <v/>
      </c>
      <c r="W346" t="str">
        <f t="shared" si="81"/>
        <v/>
      </c>
      <c r="X346" t="str">
        <f t="shared" si="86"/>
        <v/>
      </c>
      <c r="Z346">
        <v>344</v>
      </c>
      <c r="AA346" t="str">
        <f t="shared" si="89"/>
        <v/>
      </c>
      <c r="AB346" t="str">
        <f>IFERROR(IF(MATCH($AA343,$O:$O,0)&gt;0,CONCATENATE("descripcion: '",INDEX($Q:$Q,MATCH($AA343,$O:$O,0)),"',"),0),"")</f>
        <v>descripcion: 'Cometa de murcielago diseño aleatorio 160x65cm.',</v>
      </c>
      <c r="AG346" t="str">
        <f>IF($D346="","",INDEX(CATEGORIAS!$A:$A,MATCH($D346,CATEGORIAS!$B:$B,0)))</f>
        <v/>
      </c>
      <c r="AH346" t="str">
        <f>IF($E346="","",INDEX(SUBCATEGORIAS!$A:$A,MATCH($E346,SUBCATEGORIAS!$B:$B,0)))</f>
        <v/>
      </c>
      <c r="AI346" t="str">
        <f t="shared" si="82"/>
        <v/>
      </c>
      <c r="AK346" s="2" t="str">
        <f t="shared" si="87"/>
        <v/>
      </c>
      <c r="AL346" t="str">
        <f t="shared" si="88"/>
        <v/>
      </c>
      <c r="AM346" t="str">
        <f t="shared" si="83"/>
        <v/>
      </c>
      <c r="AN346" t="str">
        <f t="shared" si="84"/>
        <v/>
      </c>
    </row>
    <row r="347" spans="1:40" x14ac:dyDescent="0.25">
      <c r="A347" t="str">
        <f>IF(C347="","",MAX($A$2:A346)+1)</f>
        <v/>
      </c>
      <c r="B347" s="3" t="str">
        <f>IF(C347="","",IF(COUNTIF($C$2:$C346,$C347)=0,MAX($B$2:$B346)+1,""))</f>
        <v/>
      </c>
      <c r="L347" s="3" t="str">
        <f t="shared" si="85"/>
        <v/>
      </c>
      <c r="M347" s="3" t="str">
        <f>IF(C347="","",IF(AND(C347&lt;&gt;"",D347&lt;&gt;"",E347&lt;&gt;"",I347&lt;&gt;"",L347&lt;&gt;"",J347&lt;&gt;"",IFERROR(MATCH(INDEX($B:$B,MATCH($C347,$C:$C,0)),IMAGENES!$B:$B,0),-1)&gt;0),"'si'","'no'"))</f>
        <v/>
      </c>
      <c r="O347" t="str">
        <f t="shared" si="75"/>
        <v/>
      </c>
      <c r="P347" t="str">
        <f t="shared" si="76"/>
        <v/>
      </c>
      <c r="Q347" t="str">
        <f t="shared" si="77"/>
        <v/>
      </c>
      <c r="R347" t="str">
        <f t="shared" si="78"/>
        <v/>
      </c>
      <c r="S347" t="str">
        <f t="shared" si="79"/>
        <v/>
      </c>
      <c r="T347" t="str">
        <f t="shared" si="80"/>
        <v/>
      </c>
      <c r="U347" t="str">
        <f>IF($S347="","",INDEX(CATEGORIAS!$A:$A,MATCH($S347,CATEGORIAS!$B:$B,0)))</f>
        <v/>
      </c>
      <c r="V347" t="str">
        <f>IF($T347="","",INDEX(SUBCATEGORIAS!$A:$A,MATCH($T347,SUBCATEGORIAS!$B:$B,0)))</f>
        <v/>
      </c>
      <c r="W347" t="str">
        <f t="shared" si="81"/>
        <v/>
      </c>
      <c r="X347" t="str">
        <f t="shared" si="86"/>
        <v/>
      </c>
      <c r="Z347">
        <v>345</v>
      </c>
      <c r="AA347" t="str">
        <f t="shared" si="89"/>
        <v/>
      </c>
      <c r="AB347" t="str">
        <f>IFERROR(IF(MATCH($AA343,$O:$O,0)&gt;0,CONCATENATE("descripcion_larga: '",INDEX($R:$R,MATCH($AA343,$O:$O,0)),"',"),0),"")</f>
        <v>descripcion_larga: '0',</v>
      </c>
      <c r="AG347" t="str">
        <f>IF($D347="","",INDEX(CATEGORIAS!$A:$A,MATCH($D347,CATEGORIAS!$B:$B,0)))</f>
        <v/>
      </c>
      <c r="AH347" t="str">
        <f>IF($E347="","",INDEX(SUBCATEGORIAS!$A:$A,MATCH($E347,SUBCATEGORIAS!$B:$B,0)))</f>
        <v/>
      </c>
      <c r="AI347" t="str">
        <f t="shared" si="82"/>
        <v/>
      </c>
      <c r="AK347" s="2" t="str">
        <f t="shared" si="87"/>
        <v/>
      </c>
      <c r="AL347" t="str">
        <f t="shared" si="88"/>
        <v/>
      </c>
      <c r="AM347" t="str">
        <f t="shared" si="83"/>
        <v/>
      </c>
      <c r="AN347" t="str">
        <f t="shared" si="84"/>
        <v/>
      </c>
    </row>
    <row r="348" spans="1:40" x14ac:dyDescent="0.25">
      <c r="A348" t="str">
        <f>IF(C348="","",MAX($A$2:A347)+1)</f>
        <v/>
      </c>
      <c r="B348" s="3" t="str">
        <f>IF(C348="","",IF(COUNTIF($C$2:$C347,$C348)=0,MAX($B$2:$B347)+1,""))</f>
        <v/>
      </c>
      <c r="L348" s="3" t="str">
        <f t="shared" si="85"/>
        <v/>
      </c>
      <c r="M348" s="3" t="str">
        <f>IF(C348="","",IF(AND(C348&lt;&gt;"",D348&lt;&gt;"",E348&lt;&gt;"",I348&lt;&gt;"",L348&lt;&gt;"",J348&lt;&gt;"",IFERROR(MATCH(INDEX($B:$B,MATCH($C348,$C:$C,0)),IMAGENES!$B:$B,0),-1)&gt;0),"'si'","'no'"))</f>
        <v/>
      </c>
      <c r="O348" t="str">
        <f t="shared" si="75"/>
        <v/>
      </c>
      <c r="P348" t="str">
        <f t="shared" si="76"/>
        <v/>
      </c>
      <c r="Q348" t="str">
        <f t="shared" si="77"/>
        <v/>
      </c>
      <c r="R348" t="str">
        <f t="shared" si="78"/>
        <v/>
      </c>
      <c r="S348" t="str">
        <f t="shared" si="79"/>
        <v/>
      </c>
      <c r="T348" t="str">
        <f t="shared" si="80"/>
        <v/>
      </c>
      <c r="U348" t="str">
        <f>IF($S348="","",INDEX(CATEGORIAS!$A:$A,MATCH($S348,CATEGORIAS!$B:$B,0)))</f>
        <v/>
      </c>
      <c r="V348" t="str">
        <f>IF($T348="","",INDEX(SUBCATEGORIAS!$A:$A,MATCH($T348,SUBCATEGORIAS!$B:$B,0)))</f>
        <v/>
      </c>
      <c r="W348" t="str">
        <f t="shared" si="81"/>
        <v/>
      </c>
      <c r="X348" t="str">
        <f t="shared" si="86"/>
        <v/>
      </c>
      <c r="Z348">
        <v>346</v>
      </c>
      <c r="AA348" t="str">
        <f t="shared" si="89"/>
        <v/>
      </c>
      <c r="AB348" t="str">
        <f>IFERROR(IF(MATCH($AA343,$O:$O,0)&gt;0,CONCATENATE("id_categoria: '",INDEX($U:$U,MATCH($AA343,$O:$O,0)),"',"),0),"")</f>
        <v>id_categoria: '7',</v>
      </c>
      <c r="AG348" t="str">
        <f>IF($D348="","",INDEX(CATEGORIAS!$A:$A,MATCH($D348,CATEGORIAS!$B:$B,0)))</f>
        <v/>
      </c>
      <c r="AH348" t="str">
        <f>IF($E348="","",INDEX(SUBCATEGORIAS!$A:$A,MATCH($E348,SUBCATEGORIAS!$B:$B,0)))</f>
        <v/>
      </c>
      <c r="AI348" t="str">
        <f t="shared" si="82"/>
        <v/>
      </c>
      <c r="AK348" s="2" t="str">
        <f t="shared" si="87"/>
        <v/>
      </c>
      <c r="AL348" t="str">
        <f t="shared" si="88"/>
        <v/>
      </c>
      <c r="AM348" t="str">
        <f t="shared" si="83"/>
        <v/>
      </c>
      <c r="AN348" t="str">
        <f t="shared" si="84"/>
        <v/>
      </c>
    </row>
    <row r="349" spans="1:40" x14ac:dyDescent="0.25">
      <c r="A349" t="str">
        <f>IF(C349="","",MAX($A$2:A348)+1)</f>
        <v/>
      </c>
      <c r="B349" s="3" t="str">
        <f>IF(C349="","",IF(COUNTIF($C$2:$C348,$C349)=0,MAX($B$2:$B348)+1,""))</f>
        <v/>
      </c>
      <c r="L349" s="3" t="str">
        <f t="shared" si="85"/>
        <v/>
      </c>
      <c r="M349" s="3" t="str">
        <f>IF(C349="","",IF(AND(C349&lt;&gt;"",D349&lt;&gt;"",E349&lt;&gt;"",I349&lt;&gt;"",L349&lt;&gt;"",J349&lt;&gt;"",IFERROR(MATCH(INDEX($B:$B,MATCH($C349,$C:$C,0)),IMAGENES!$B:$B,0),-1)&gt;0),"'si'","'no'"))</f>
        <v/>
      </c>
      <c r="O349" t="str">
        <f t="shared" si="75"/>
        <v/>
      </c>
      <c r="P349" t="str">
        <f t="shared" si="76"/>
        <v/>
      </c>
      <c r="Q349" t="str">
        <f t="shared" si="77"/>
        <v/>
      </c>
      <c r="R349" t="str">
        <f t="shared" si="78"/>
        <v/>
      </c>
      <c r="S349" t="str">
        <f t="shared" si="79"/>
        <v/>
      </c>
      <c r="T349" t="str">
        <f t="shared" si="80"/>
        <v/>
      </c>
      <c r="U349" t="str">
        <f>IF($S349="","",INDEX(CATEGORIAS!$A:$A,MATCH($S349,CATEGORIAS!$B:$B,0)))</f>
        <v/>
      </c>
      <c r="V349" t="str">
        <f>IF($T349="","",INDEX(SUBCATEGORIAS!$A:$A,MATCH($T349,SUBCATEGORIAS!$B:$B,0)))</f>
        <v/>
      </c>
      <c r="W349" t="str">
        <f t="shared" si="81"/>
        <v/>
      </c>
      <c r="X349" t="str">
        <f t="shared" si="86"/>
        <v/>
      </c>
      <c r="Z349">
        <v>347</v>
      </c>
      <c r="AA349" t="str">
        <f t="shared" si="89"/>
        <v/>
      </c>
      <c r="AB349" t="str">
        <f>IFERROR(IF(MATCH($AA343,$O:$O,0)&gt;0,CONCATENATE("id_subcategoria: '",INDEX($V:$V,MATCH($AA343,$O:$O,0)),"',"),0),"")</f>
        <v>id_subcategoria: '18',</v>
      </c>
      <c r="AG349" t="str">
        <f>IF($D349="","",INDEX(CATEGORIAS!$A:$A,MATCH($D349,CATEGORIAS!$B:$B,0)))</f>
        <v/>
      </c>
      <c r="AH349" t="str">
        <f>IF($E349="","",INDEX(SUBCATEGORIAS!$A:$A,MATCH($E349,SUBCATEGORIAS!$B:$B,0)))</f>
        <v/>
      </c>
      <c r="AI349" t="str">
        <f t="shared" si="82"/>
        <v/>
      </c>
      <c r="AK349" s="2" t="str">
        <f t="shared" si="87"/>
        <v/>
      </c>
      <c r="AL349" t="str">
        <f t="shared" si="88"/>
        <v/>
      </c>
      <c r="AM349" t="str">
        <f t="shared" si="83"/>
        <v/>
      </c>
      <c r="AN349" t="str">
        <f t="shared" si="84"/>
        <v/>
      </c>
    </row>
    <row r="350" spans="1:40" x14ac:dyDescent="0.25">
      <c r="A350" t="str">
        <f>IF(C350="","",MAX($A$2:A349)+1)</f>
        <v/>
      </c>
      <c r="B350" s="3" t="str">
        <f>IF(C350="","",IF(COUNTIF($C$2:$C349,$C350)=0,MAX($B$2:$B349)+1,""))</f>
        <v/>
      </c>
      <c r="L350" s="3" t="str">
        <f t="shared" si="85"/>
        <v/>
      </c>
      <c r="M350" s="3" t="str">
        <f>IF(C350="","",IF(AND(C350&lt;&gt;"",D350&lt;&gt;"",E350&lt;&gt;"",I350&lt;&gt;"",L350&lt;&gt;"",J350&lt;&gt;"",IFERROR(MATCH(INDEX($B:$B,MATCH($C350,$C:$C,0)),IMAGENES!$B:$B,0),-1)&gt;0),"'si'","'no'"))</f>
        <v/>
      </c>
      <c r="O350" t="str">
        <f t="shared" si="75"/>
        <v/>
      </c>
      <c r="P350" t="str">
        <f t="shared" si="76"/>
        <v/>
      </c>
      <c r="Q350" t="str">
        <f t="shared" si="77"/>
        <v/>
      </c>
      <c r="R350" t="str">
        <f t="shared" si="78"/>
        <v/>
      </c>
      <c r="S350" t="str">
        <f t="shared" si="79"/>
        <v/>
      </c>
      <c r="T350" t="str">
        <f t="shared" si="80"/>
        <v/>
      </c>
      <c r="U350" t="str">
        <f>IF($S350="","",INDEX(CATEGORIAS!$A:$A,MATCH($S350,CATEGORIAS!$B:$B,0)))</f>
        <v/>
      </c>
      <c r="V350" t="str">
        <f>IF($T350="","",INDEX(SUBCATEGORIAS!$A:$A,MATCH($T350,SUBCATEGORIAS!$B:$B,0)))</f>
        <v/>
      </c>
      <c r="W350" t="str">
        <f t="shared" si="81"/>
        <v/>
      </c>
      <c r="X350" t="str">
        <f t="shared" si="86"/>
        <v/>
      </c>
      <c r="Z350">
        <v>348</v>
      </c>
      <c r="AA350" t="str">
        <f t="shared" si="89"/>
        <v/>
      </c>
      <c r="AB350" t="str">
        <f>IFERROR(IF(MATCH($AA343,$O:$O,0)&gt;0,CONCATENATE("precio: ",INDEX($W:$W,MATCH($AA343,$O:$O,0)),","),0),"")</f>
        <v>precio: 3000,</v>
      </c>
      <c r="AG350" t="str">
        <f>IF($D350="","",INDEX(CATEGORIAS!$A:$A,MATCH($D350,CATEGORIAS!$B:$B,0)))</f>
        <v/>
      </c>
      <c r="AH350" t="str">
        <f>IF($E350="","",INDEX(SUBCATEGORIAS!$A:$A,MATCH($E350,SUBCATEGORIAS!$B:$B,0)))</f>
        <v/>
      </c>
      <c r="AI350" t="str">
        <f t="shared" si="82"/>
        <v/>
      </c>
      <c r="AK350" s="2" t="str">
        <f t="shared" si="87"/>
        <v/>
      </c>
      <c r="AL350" t="str">
        <f t="shared" si="88"/>
        <v/>
      </c>
      <c r="AM350" t="str">
        <f t="shared" si="83"/>
        <v/>
      </c>
      <c r="AN350" t="str">
        <f t="shared" si="84"/>
        <v/>
      </c>
    </row>
    <row r="351" spans="1:40" x14ac:dyDescent="0.25">
      <c r="A351" t="str">
        <f>IF(C351="","",MAX($A$2:A350)+1)</f>
        <v/>
      </c>
      <c r="B351" s="3" t="str">
        <f>IF(C351="","",IF(COUNTIF($C$2:$C350,$C351)=0,MAX($B$2:$B350)+1,""))</f>
        <v/>
      </c>
      <c r="L351" s="3" t="str">
        <f t="shared" si="85"/>
        <v/>
      </c>
      <c r="M351" s="3" t="str">
        <f>IF(C351="","",IF(AND(C351&lt;&gt;"",D351&lt;&gt;"",E351&lt;&gt;"",I351&lt;&gt;"",L351&lt;&gt;"",J351&lt;&gt;"",IFERROR(MATCH(INDEX($B:$B,MATCH($C351,$C:$C,0)),IMAGENES!$B:$B,0),-1)&gt;0),"'si'","'no'"))</f>
        <v/>
      </c>
      <c r="O351" t="str">
        <f t="shared" si="75"/>
        <v/>
      </c>
      <c r="P351" t="str">
        <f t="shared" si="76"/>
        <v/>
      </c>
      <c r="Q351" t="str">
        <f t="shared" si="77"/>
        <v/>
      </c>
      <c r="R351" t="str">
        <f t="shared" si="78"/>
        <v/>
      </c>
      <c r="S351" t="str">
        <f t="shared" si="79"/>
        <v/>
      </c>
      <c r="T351" t="str">
        <f t="shared" si="80"/>
        <v/>
      </c>
      <c r="U351" t="str">
        <f>IF($S351="","",INDEX(CATEGORIAS!$A:$A,MATCH($S351,CATEGORIAS!$B:$B,0)))</f>
        <v/>
      </c>
      <c r="V351" t="str">
        <f>IF($T351="","",INDEX(SUBCATEGORIAS!$A:$A,MATCH($T351,SUBCATEGORIAS!$B:$B,0)))</f>
        <v/>
      </c>
      <c r="W351" t="str">
        <f t="shared" si="81"/>
        <v/>
      </c>
      <c r="X351" t="str">
        <f t="shared" si="86"/>
        <v/>
      </c>
      <c r="Z351">
        <v>349</v>
      </c>
      <c r="AA351" t="str">
        <f t="shared" si="89"/>
        <v/>
      </c>
      <c r="AB351" t="str">
        <f>IFERROR(IF(MATCH($AA343,$O:$O,0)&gt;0,CONCATENATE("disponible: ",INDEX($X:$X,MATCH($AA343,$O:$O,0)),","),0),"")</f>
        <v>disponible: 'si',</v>
      </c>
      <c r="AG351" t="str">
        <f>IF($D351="","",INDEX(CATEGORIAS!$A:$A,MATCH($D351,CATEGORIAS!$B:$B,0)))</f>
        <v/>
      </c>
      <c r="AH351" t="str">
        <f>IF($E351="","",INDEX(SUBCATEGORIAS!$A:$A,MATCH($E351,SUBCATEGORIAS!$B:$B,0)))</f>
        <v/>
      </c>
      <c r="AI351" t="str">
        <f t="shared" si="82"/>
        <v/>
      </c>
      <c r="AK351" s="2" t="str">
        <f t="shared" si="87"/>
        <v/>
      </c>
      <c r="AL351" t="str">
        <f t="shared" si="88"/>
        <v/>
      </c>
      <c r="AM351" t="str">
        <f t="shared" si="83"/>
        <v/>
      </c>
      <c r="AN351" t="str">
        <f t="shared" si="84"/>
        <v/>
      </c>
    </row>
    <row r="352" spans="1:40" x14ac:dyDescent="0.25">
      <c r="A352" t="str">
        <f>IF(C352="","",MAX($A$2:A351)+1)</f>
        <v/>
      </c>
      <c r="B352" s="3" t="str">
        <f>IF(C352="","",IF(COUNTIF($C$2:$C351,$C352)=0,MAX($B$2:$B351)+1,""))</f>
        <v/>
      </c>
      <c r="L352" s="3" t="str">
        <f t="shared" si="85"/>
        <v/>
      </c>
      <c r="M352" s="3" t="str">
        <f>IF(C352="","",IF(AND(C352&lt;&gt;"",D352&lt;&gt;"",E352&lt;&gt;"",I352&lt;&gt;"",L352&lt;&gt;"",J352&lt;&gt;"",IFERROR(MATCH(INDEX($B:$B,MATCH($C352,$C:$C,0)),IMAGENES!$B:$B,0),-1)&gt;0),"'si'","'no'"))</f>
        <v/>
      </c>
      <c r="O352" t="str">
        <f t="shared" si="75"/>
        <v/>
      </c>
      <c r="P352" t="str">
        <f t="shared" si="76"/>
        <v/>
      </c>
      <c r="Q352" t="str">
        <f t="shared" si="77"/>
        <v/>
      </c>
      <c r="R352" t="str">
        <f t="shared" si="78"/>
        <v/>
      </c>
      <c r="S352" t="str">
        <f t="shared" si="79"/>
        <v/>
      </c>
      <c r="T352" t="str">
        <f t="shared" si="80"/>
        <v/>
      </c>
      <c r="U352" t="str">
        <f>IF($S352="","",INDEX(CATEGORIAS!$A:$A,MATCH($S352,CATEGORIAS!$B:$B,0)))</f>
        <v/>
      </c>
      <c r="V352" t="str">
        <f>IF($T352="","",INDEX(SUBCATEGORIAS!$A:$A,MATCH($T352,SUBCATEGORIAS!$B:$B,0)))</f>
        <v/>
      </c>
      <c r="W352" t="str">
        <f t="shared" si="81"/>
        <v/>
      </c>
      <c r="X352" t="str">
        <f t="shared" si="86"/>
        <v/>
      </c>
      <c r="Z352">
        <v>350</v>
      </c>
      <c r="AA352" t="str">
        <f t="shared" si="89"/>
        <v/>
      </c>
      <c r="AB352" t="str">
        <f>IFERROR(IF(MATCH($AA343,$O:$O,0)&gt;0,"},",0),"")</f>
        <v>},</v>
      </c>
      <c r="AG352" t="str">
        <f>IF($D352="","",INDEX(CATEGORIAS!$A:$A,MATCH($D352,CATEGORIAS!$B:$B,0)))</f>
        <v/>
      </c>
      <c r="AH352" t="str">
        <f>IF($E352="","",INDEX(SUBCATEGORIAS!$A:$A,MATCH($E352,SUBCATEGORIAS!$B:$B,0)))</f>
        <v/>
      </c>
      <c r="AI352" t="str">
        <f t="shared" si="82"/>
        <v/>
      </c>
      <c r="AK352" s="2" t="str">
        <f t="shared" si="87"/>
        <v/>
      </c>
      <c r="AL352" t="str">
        <f t="shared" si="88"/>
        <v/>
      </c>
      <c r="AM352" t="str">
        <f t="shared" si="83"/>
        <v/>
      </c>
      <c r="AN352" t="str">
        <f t="shared" si="84"/>
        <v/>
      </c>
    </row>
    <row r="353" spans="1:40" x14ac:dyDescent="0.25">
      <c r="A353" t="str">
        <f>IF(C353="","",MAX($A$2:A352)+1)</f>
        <v/>
      </c>
      <c r="B353" s="3" t="str">
        <f>IF(C353="","",IF(COUNTIF($C$2:$C352,$C353)=0,MAX($B$2:$B352)+1,""))</f>
        <v/>
      </c>
      <c r="L353" s="3" t="str">
        <f t="shared" si="85"/>
        <v/>
      </c>
      <c r="M353" s="3" t="str">
        <f>IF(C353="","",IF(AND(C353&lt;&gt;"",D353&lt;&gt;"",E353&lt;&gt;"",I353&lt;&gt;"",L353&lt;&gt;"",J353&lt;&gt;"",IFERROR(MATCH(INDEX($B:$B,MATCH($C353,$C:$C,0)),IMAGENES!$B:$B,0),-1)&gt;0),"'si'","'no'"))</f>
        <v/>
      </c>
      <c r="O353" t="str">
        <f t="shared" si="75"/>
        <v/>
      </c>
      <c r="P353" t="str">
        <f t="shared" si="76"/>
        <v/>
      </c>
      <c r="Q353" t="str">
        <f t="shared" si="77"/>
        <v/>
      </c>
      <c r="R353" t="str">
        <f t="shared" si="78"/>
        <v/>
      </c>
      <c r="S353" t="str">
        <f t="shared" si="79"/>
        <v/>
      </c>
      <c r="T353" t="str">
        <f t="shared" si="80"/>
        <v/>
      </c>
      <c r="U353" t="str">
        <f>IF($S353="","",INDEX(CATEGORIAS!$A:$A,MATCH($S353,CATEGORIAS!$B:$B,0)))</f>
        <v/>
      </c>
      <c r="V353" t="str">
        <f>IF($T353="","",INDEX(SUBCATEGORIAS!$A:$A,MATCH($T353,SUBCATEGORIAS!$B:$B,0)))</f>
        <v/>
      </c>
      <c r="W353" t="str">
        <f t="shared" si="81"/>
        <v/>
      </c>
      <c r="X353" t="str">
        <f t="shared" si="86"/>
        <v/>
      </c>
      <c r="Z353">
        <v>351</v>
      </c>
      <c r="AA353">
        <f t="shared" si="89"/>
        <v>36</v>
      </c>
      <c r="AB353" t="str">
        <f>IFERROR(IF(MATCH($AA353,$O:$O,0)&gt;0,"{",0),"")</f>
        <v>{</v>
      </c>
      <c r="AG353" t="str">
        <f>IF($D353="","",INDEX(CATEGORIAS!$A:$A,MATCH($D353,CATEGORIAS!$B:$B,0)))</f>
        <v/>
      </c>
      <c r="AH353" t="str">
        <f>IF($E353="","",INDEX(SUBCATEGORIAS!$A:$A,MATCH($E353,SUBCATEGORIAS!$B:$B,0)))</f>
        <v/>
      </c>
      <c r="AI353" t="str">
        <f t="shared" si="82"/>
        <v/>
      </c>
      <c r="AK353" s="2" t="str">
        <f t="shared" si="87"/>
        <v/>
      </c>
      <c r="AL353" t="str">
        <f t="shared" si="88"/>
        <v/>
      </c>
      <c r="AM353" t="str">
        <f t="shared" si="83"/>
        <v/>
      </c>
      <c r="AN353" t="str">
        <f t="shared" si="84"/>
        <v/>
      </c>
    </row>
    <row r="354" spans="1:40" x14ac:dyDescent="0.25">
      <c r="A354" t="str">
        <f>IF(C354="","",MAX($A$2:A353)+1)</f>
        <v/>
      </c>
      <c r="B354" s="3" t="str">
        <f>IF(C354="","",IF(COUNTIF($C$2:$C353,$C354)=0,MAX($B$2:$B353)+1,""))</f>
        <v/>
      </c>
      <c r="L354" s="3" t="str">
        <f t="shared" si="85"/>
        <v/>
      </c>
      <c r="M354" s="3" t="str">
        <f>IF(C354="","",IF(AND(C354&lt;&gt;"",D354&lt;&gt;"",E354&lt;&gt;"",I354&lt;&gt;"",L354&lt;&gt;"",J354&lt;&gt;"",IFERROR(MATCH(INDEX($B:$B,MATCH($C354,$C:$C,0)),IMAGENES!$B:$B,0),-1)&gt;0),"'si'","'no'"))</f>
        <v/>
      </c>
      <c r="O354" t="str">
        <f t="shared" si="75"/>
        <v/>
      </c>
      <c r="P354" t="str">
        <f t="shared" si="76"/>
        <v/>
      </c>
      <c r="Q354" t="str">
        <f t="shared" si="77"/>
        <v/>
      </c>
      <c r="R354" t="str">
        <f t="shared" si="78"/>
        <v/>
      </c>
      <c r="S354" t="str">
        <f t="shared" si="79"/>
        <v/>
      </c>
      <c r="T354" t="str">
        <f t="shared" si="80"/>
        <v/>
      </c>
      <c r="U354" t="str">
        <f>IF($S354="","",INDEX(CATEGORIAS!$A:$A,MATCH($S354,CATEGORIAS!$B:$B,0)))</f>
        <v/>
      </c>
      <c r="V354" t="str">
        <f>IF($T354="","",INDEX(SUBCATEGORIAS!$A:$A,MATCH($T354,SUBCATEGORIAS!$B:$B,0)))</f>
        <v/>
      </c>
      <c r="W354" t="str">
        <f t="shared" si="81"/>
        <v/>
      </c>
      <c r="X354" t="str">
        <f t="shared" si="86"/>
        <v/>
      </c>
      <c r="Z354">
        <v>352</v>
      </c>
      <c r="AA354" t="str">
        <f t="shared" si="89"/>
        <v/>
      </c>
      <c r="AB354" t="str">
        <f>IFERROR(IF(MATCH($AA353,$O:$O,0)&gt;0,CONCATENATE("id_articulo: ",$AA353,","),0),"")</f>
        <v>id_articulo: 36,</v>
      </c>
      <c r="AG354" t="str">
        <f>IF($D354="","",INDEX(CATEGORIAS!$A:$A,MATCH($D354,CATEGORIAS!$B:$B,0)))</f>
        <v/>
      </c>
      <c r="AH354" t="str">
        <f>IF($E354="","",INDEX(SUBCATEGORIAS!$A:$A,MATCH($E354,SUBCATEGORIAS!$B:$B,0)))</f>
        <v/>
      </c>
      <c r="AI354" t="str">
        <f t="shared" si="82"/>
        <v/>
      </c>
      <c r="AK354" s="2" t="str">
        <f t="shared" si="87"/>
        <v/>
      </c>
      <c r="AL354" t="str">
        <f t="shared" si="88"/>
        <v/>
      </c>
      <c r="AM354" t="str">
        <f t="shared" si="83"/>
        <v/>
      </c>
      <c r="AN354" t="str">
        <f t="shared" si="84"/>
        <v/>
      </c>
    </row>
    <row r="355" spans="1:40" x14ac:dyDescent="0.25">
      <c r="A355" t="str">
        <f>IF(C355="","",MAX($A$2:A354)+1)</f>
        <v/>
      </c>
      <c r="B355" s="3" t="str">
        <f>IF(C355="","",IF(COUNTIF($C$2:$C354,$C355)=0,MAX($B$2:$B354)+1,""))</f>
        <v/>
      </c>
      <c r="L355" s="3" t="str">
        <f t="shared" si="85"/>
        <v/>
      </c>
      <c r="M355" s="3" t="str">
        <f>IF(C355="","",IF(AND(C355&lt;&gt;"",D355&lt;&gt;"",E355&lt;&gt;"",I355&lt;&gt;"",L355&lt;&gt;"",J355&lt;&gt;"",IFERROR(MATCH(INDEX($B:$B,MATCH($C355,$C:$C,0)),IMAGENES!$B:$B,0),-1)&gt;0),"'si'","'no'"))</f>
        <v/>
      </c>
      <c r="O355" t="str">
        <f t="shared" si="75"/>
        <v/>
      </c>
      <c r="P355" t="str">
        <f t="shared" si="76"/>
        <v/>
      </c>
      <c r="Q355" t="str">
        <f t="shared" si="77"/>
        <v/>
      </c>
      <c r="R355" t="str">
        <f t="shared" si="78"/>
        <v/>
      </c>
      <c r="S355" t="str">
        <f t="shared" si="79"/>
        <v/>
      </c>
      <c r="T355" t="str">
        <f t="shared" si="80"/>
        <v/>
      </c>
      <c r="U355" t="str">
        <f>IF($S355="","",INDEX(CATEGORIAS!$A:$A,MATCH($S355,CATEGORIAS!$B:$B,0)))</f>
        <v/>
      </c>
      <c r="V355" t="str">
        <f>IF($T355="","",INDEX(SUBCATEGORIAS!$A:$A,MATCH($T355,SUBCATEGORIAS!$B:$B,0)))</f>
        <v/>
      </c>
      <c r="W355" t="str">
        <f t="shared" si="81"/>
        <v/>
      </c>
      <c r="X355" t="str">
        <f t="shared" si="86"/>
        <v/>
      </c>
      <c r="Z355">
        <v>353</v>
      </c>
      <c r="AA355" t="str">
        <f t="shared" si="89"/>
        <v/>
      </c>
      <c r="AB355" t="str">
        <f>IFERROR(IF(MATCH($AA353,$O:$O,0)&gt;0,CONCATENATE("nombre: '",INDEX($P:$P,MATCH($AA353,$O:$O,0)),"',"),0),"")</f>
        <v>nombre: 'Cometa de tiburón',</v>
      </c>
      <c r="AG355" t="str">
        <f>IF($D355="","",INDEX(CATEGORIAS!$A:$A,MATCH($D355,CATEGORIAS!$B:$B,0)))</f>
        <v/>
      </c>
      <c r="AH355" t="str">
        <f>IF($E355="","",INDEX(SUBCATEGORIAS!$A:$A,MATCH($E355,SUBCATEGORIAS!$B:$B,0)))</f>
        <v/>
      </c>
      <c r="AI355" t="str">
        <f t="shared" si="82"/>
        <v/>
      </c>
      <c r="AK355" s="2" t="str">
        <f t="shared" si="87"/>
        <v/>
      </c>
      <c r="AL355" t="str">
        <f t="shared" si="88"/>
        <v/>
      </c>
      <c r="AM355" t="str">
        <f t="shared" si="83"/>
        <v/>
      </c>
      <c r="AN355" t="str">
        <f t="shared" si="84"/>
        <v/>
      </c>
    </row>
    <row r="356" spans="1:40" x14ac:dyDescent="0.25">
      <c r="A356" t="str">
        <f>IF(C356="","",MAX($A$2:A355)+1)</f>
        <v/>
      </c>
      <c r="B356" s="3" t="str">
        <f>IF(C356="","",IF(COUNTIF($C$2:$C355,$C356)=0,MAX($B$2:$B355)+1,""))</f>
        <v/>
      </c>
      <c r="L356" s="3" t="str">
        <f t="shared" si="85"/>
        <v/>
      </c>
      <c r="M356" s="3" t="str">
        <f>IF(C356="","",IF(AND(C356&lt;&gt;"",D356&lt;&gt;"",E356&lt;&gt;"",I356&lt;&gt;"",L356&lt;&gt;"",J356&lt;&gt;"",IFERROR(MATCH(INDEX($B:$B,MATCH($C356,$C:$C,0)),IMAGENES!$B:$B,0),-1)&gt;0),"'si'","'no'"))</f>
        <v/>
      </c>
      <c r="O356" t="str">
        <f t="shared" si="75"/>
        <v/>
      </c>
      <c r="P356" t="str">
        <f t="shared" si="76"/>
        <v/>
      </c>
      <c r="Q356" t="str">
        <f t="shared" si="77"/>
        <v/>
      </c>
      <c r="R356" t="str">
        <f t="shared" si="78"/>
        <v/>
      </c>
      <c r="S356" t="str">
        <f t="shared" si="79"/>
        <v/>
      </c>
      <c r="T356" t="str">
        <f t="shared" si="80"/>
        <v/>
      </c>
      <c r="U356" t="str">
        <f>IF($S356="","",INDEX(CATEGORIAS!$A:$A,MATCH($S356,CATEGORIAS!$B:$B,0)))</f>
        <v/>
      </c>
      <c r="V356" t="str">
        <f>IF($T356="","",INDEX(SUBCATEGORIAS!$A:$A,MATCH($T356,SUBCATEGORIAS!$B:$B,0)))</f>
        <v/>
      </c>
      <c r="W356" t="str">
        <f t="shared" si="81"/>
        <v/>
      </c>
      <c r="X356" t="str">
        <f t="shared" si="86"/>
        <v/>
      </c>
      <c r="Z356">
        <v>354</v>
      </c>
      <c r="AA356" t="str">
        <f t="shared" si="89"/>
        <v/>
      </c>
      <c r="AB356" t="str">
        <f>IFERROR(IF(MATCH($AA353,$O:$O,0)&gt;0,CONCATENATE("descripcion: '",INDEX($Q:$Q,MATCH($AA353,$O:$O,0)),"',"),0),"")</f>
        <v>descripcion: 'Cometa tiburon diseño aleatorio 150x180cm',</v>
      </c>
      <c r="AG356" t="str">
        <f>IF($D356="","",INDEX(CATEGORIAS!$A:$A,MATCH($D356,CATEGORIAS!$B:$B,0)))</f>
        <v/>
      </c>
      <c r="AH356" t="str">
        <f>IF($E356="","",INDEX(SUBCATEGORIAS!$A:$A,MATCH($E356,SUBCATEGORIAS!$B:$B,0)))</f>
        <v/>
      </c>
      <c r="AI356" t="str">
        <f t="shared" si="82"/>
        <v/>
      </c>
      <c r="AK356" s="2" t="str">
        <f t="shared" si="87"/>
        <v/>
      </c>
      <c r="AL356" t="str">
        <f t="shared" si="88"/>
        <v/>
      </c>
      <c r="AM356" t="str">
        <f t="shared" si="83"/>
        <v/>
      </c>
      <c r="AN356" t="str">
        <f t="shared" si="84"/>
        <v/>
      </c>
    </row>
    <row r="357" spans="1:40" x14ac:dyDescent="0.25">
      <c r="A357" t="str">
        <f>IF(C357="","",MAX($A$2:A356)+1)</f>
        <v/>
      </c>
      <c r="B357" s="3" t="str">
        <f>IF(C357="","",IF(COUNTIF($C$2:$C356,$C357)=0,MAX($B$2:$B356)+1,""))</f>
        <v/>
      </c>
      <c r="L357" s="3" t="str">
        <f t="shared" si="85"/>
        <v/>
      </c>
      <c r="M357" s="3" t="str">
        <f>IF(C357="","",IF(AND(C357&lt;&gt;"",D357&lt;&gt;"",E357&lt;&gt;"",I357&lt;&gt;"",L357&lt;&gt;"",J357&lt;&gt;"",IFERROR(MATCH(INDEX($B:$B,MATCH($C357,$C:$C,0)),IMAGENES!$B:$B,0),-1)&gt;0),"'si'","'no'"))</f>
        <v/>
      </c>
      <c r="O357" t="str">
        <f t="shared" si="75"/>
        <v/>
      </c>
      <c r="P357" t="str">
        <f t="shared" si="76"/>
        <v/>
      </c>
      <c r="Q357" t="str">
        <f t="shared" si="77"/>
        <v/>
      </c>
      <c r="R357" t="str">
        <f t="shared" si="78"/>
        <v/>
      </c>
      <c r="S357" t="str">
        <f t="shared" si="79"/>
        <v/>
      </c>
      <c r="T357" t="str">
        <f t="shared" si="80"/>
        <v/>
      </c>
      <c r="U357" t="str">
        <f>IF($S357="","",INDEX(CATEGORIAS!$A:$A,MATCH($S357,CATEGORIAS!$B:$B,0)))</f>
        <v/>
      </c>
      <c r="V357" t="str">
        <f>IF($T357="","",INDEX(SUBCATEGORIAS!$A:$A,MATCH($T357,SUBCATEGORIAS!$B:$B,0)))</f>
        <v/>
      </c>
      <c r="W357" t="str">
        <f t="shared" si="81"/>
        <v/>
      </c>
      <c r="X357" t="str">
        <f t="shared" si="86"/>
        <v/>
      </c>
      <c r="Z357">
        <v>355</v>
      </c>
      <c r="AA357" t="str">
        <f t="shared" si="89"/>
        <v/>
      </c>
      <c r="AB357" t="str">
        <f>IFERROR(IF(MATCH($AA353,$O:$O,0)&gt;0,CONCATENATE("descripcion_larga: '",INDEX($R:$R,MATCH($AA353,$O:$O,0)),"',"),0),"")</f>
        <v>descripcion_larga: '0',</v>
      </c>
      <c r="AG357" t="str">
        <f>IF($D357="","",INDEX(CATEGORIAS!$A:$A,MATCH($D357,CATEGORIAS!$B:$B,0)))</f>
        <v/>
      </c>
      <c r="AH357" t="str">
        <f>IF($E357="","",INDEX(SUBCATEGORIAS!$A:$A,MATCH($E357,SUBCATEGORIAS!$B:$B,0)))</f>
        <v/>
      </c>
      <c r="AI357" t="str">
        <f t="shared" si="82"/>
        <v/>
      </c>
      <c r="AK357" s="2" t="str">
        <f t="shared" si="87"/>
        <v/>
      </c>
      <c r="AL357" t="str">
        <f t="shared" si="88"/>
        <v/>
      </c>
      <c r="AM357" t="str">
        <f t="shared" si="83"/>
        <v/>
      </c>
      <c r="AN357" t="str">
        <f t="shared" si="84"/>
        <v/>
      </c>
    </row>
    <row r="358" spans="1:40" x14ac:dyDescent="0.25">
      <c r="A358" t="str">
        <f>IF(C358="","",MAX($A$2:A357)+1)</f>
        <v/>
      </c>
      <c r="B358" s="3" t="str">
        <f>IF(C358="","",IF(COUNTIF($C$2:$C357,$C358)=0,MAX($B$2:$B357)+1,""))</f>
        <v/>
      </c>
      <c r="L358" s="3" t="str">
        <f t="shared" si="85"/>
        <v/>
      </c>
      <c r="M358" s="3" t="str">
        <f>IF(C358="","",IF(AND(C358&lt;&gt;"",D358&lt;&gt;"",E358&lt;&gt;"",I358&lt;&gt;"",L358&lt;&gt;"",J358&lt;&gt;"",IFERROR(MATCH(INDEX($B:$B,MATCH($C358,$C:$C,0)),IMAGENES!$B:$B,0),-1)&gt;0),"'si'","'no'"))</f>
        <v/>
      </c>
      <c r="O358" t="str">
        <f t="shared" si="75"/>
        <v/>
      </c>
      <c r="P358" t="str">
        <f t="shared" si="76"/>
        <v/>
      </c>
      <c r="Q358" t="str">
        <f t="shared" si="77"/>
        <v/>
      </c>
      <c r="R358" t="str">
        <f t="shared" si="78"/>
        <v/>
      </c>
      <c r="S358" t="str">
        <f t="shared" si="79"/>
        <v/>
      </c>
      <c r="T358" t="str">
        <f t="shared" si="80"/>
        <v/>
      </c>
      <c r="U358" t="str">
        <f>IF($S358="","",INDEX(CATEGORIAS!$A:$A,MATCH($S358,CATEGORIAS!$B:$B,0)))</f>
        <v/>
      </c>
      <c r="V358" t="str">
        <f>IF($T358="","",INDEX(SUBCATEGORIAS!$A:$A,MATCH($T358,SUBCATEGORIAS!$B:$B,0)))</f>
        <v/>
      </c>
      <c r="W358" t="str">
        <f t="shared" si="81"/>
        <v/>
      </c>
      <c r="X358" t="str">
        <f t="shared" si="86"/>
        <v/>
      </c>
      <c r="Z358">
        <v>356</v>
      </c>
      <c r="AA358" t="str">
        <f t="shared" si="89"/>
        <v/>
      </c>
      <c r="AB358" t="str">
        <f>IFERROR(IF(MATCH($AA353,$O:$O,0)&gt;0,CONCATENATE("id_categoria: '",INDEX($U:$U,MATCH($AA353,$O:$O,0)),"',"),0),"")</f>
        <v>id_categoria: '7',</v>
      </c>
      <c r="AG358" t="str">
        <f>IF($D358="","",INDEX(CATEGORIAS!$A:$A,MATCH($D358,CATEGORIAS!$B:$B,0)))</f>
        <v/>
      </c>
      <c r="AH358" t="str">
        <f>IF($E358="","",INDEX(SUBCATEGORIAS!$A:$A,MATCH($E358,SUBCATEGORIAS!$B:$B,0)))</f>
        <v/>
      </c>
      <c r="AI358" t="str">
        <f t="shared" si="82"/>
        <v/>
      </c>
      <c r="AK358" s="2" t="str">
        <f t="shared" si="87"/>
        <v/>
      </c>
      <c r="AL358" t="str">
        <f t="shared" si="88"/>
        <v/>
      </c>
      <c r="AM358" t="str">
        <f t="shared" si="83"/>
        <v/>
      </c>
      <c r="AN358" t="str">
        <f t="shared" si="84"/>
        <v/>
      </c>
    </row>
    <row r="359" spans="1:40" x14ac:dyDescent="0.25">
      <c r="A359" t="str">
        <f>IF(C359="","",MAX($A$2:A358)+1)</f>
        <v/>
      </c>
      <c r="B359" s="3" t="str">
        <f>IF(C359="","",IF(COUNTIF($C$2:$C358,$C359)=0,MAX($B$2:$B358)+1,""))</f>
        <v/>
      </c>
      <c r="L359" s="3" t="str">
        <f t="shared" si="85"/>
        <v/>
      </c>
      <c r="M359" s="3" t="str">
        <f>IF(C359="","",IF(AND(C359&lt;&gt;"",D359&lt;&gt;"",E359&lt;&gt;"",I359&lt;&gt;"",L359&lt;&gt;"",J359&lt;&gt;"",IFERROR(MATCH(INDEX($B:$B,MATCH($C359,$C:$C,0)),IMAGENES!$B:$B,0),-1)&gt;0),"'si'","'no'"))</f>
        <v/>
      </c>
      <c r="O359" t="str">
        <f t="shared" si="75"/>
        <v/>
      </c>
      <c r="P359" t="str">
        <f t="shared" si="76"/>
        <v/>
      </c>
      <c r="Q359" t="str">
        <f t="shared" si="77"/>
        <v/>
      </c>
      <c r="R359" t="str">
        <f t="shared" si="78"/>
        <v/>
      </c>
      <c r="S359" t="str">
        <f t="shared" si="79"/>
        <v/>
      </c>
      <c r="T359" t="str">
        <f t="shared" si="80"/>
        <v/>
      </c>
      <c r="U359" t="str">
        <f>IF($S359="","",INDEX(CATEGORIAS!$A:$A,MATCH($S359,CATEGORIAS!$B:$B,0)))</f>
        <v/>
      </c>
      <c r="V359" t="str">
        <f>IF($T359="","",INDEX(SUBCATEGORIAS!$A:$A,MATCH($T359,SUBCATEGORIAS!$B:$B,0)))</f>
        <v/>
      </c>
      <c r="W359" t="str">
        <f t="shared" si="81"/>
        <v/>
      </c>
      <c r="X359" t="str">
        <f t="shared" si="86"/>
        <v/>
      </c>
      <c r="Z359">
        <v>357</v>
      </c>
      <c r="AA359" t="str">
        <f t="shared" si="89"/>
        <v/>
      </c>
      <c r="AB359" t="str">
        <f>IFERROR(IF(MATCH($AA353,$O:$O,0)&gt;0,CONCATENATE("id_subcategoria: '",INDEX($V:$V,MATCH($AA353,$O:$O,0)),"',"),0),"")</f>
        <v>id_subcategoria: '18',</v>
      </c>
      <c r="AG359" t="str">
        <f>IF($D359="","",INDEX(CATEGORIAS!$A:$A,MATCH($D359,CATEGORIAS!$B:$B,0)))</f>
        <v/>
      </c>
      <c r="AH359" t="str">
        <f>IF($E359="","",INDEX(SUBCATEGORIAS!$A:$A,MATCH($E359,SUBCATEGORIAS!$B:$B,0)))</f>
        <v/>
      </c>
      <c r="AI359" t="str">
        <f t="shared" si="82"/>
        <v/>
      </c>
      <c r="AK359" s="2" t="str">
        <f t="shared" si="87"/>
        <v/>
      </c>
      <c r="AL359" t="str">
        <f t="shared" si="88"/>
        <v/>
      </c>
      <c r="AM359" t="str">
        <f t="shared" si="83"/>
        <v/>
      </c>
      <c r="AN359" t="str">
        <f t="shared" si="84"/>
        <v/>
      </c>
    </row>
    <row r="360" spans="1:40" x14ac:dyDescent="0.25">
      <c r="A360" t="str">
        <f>IF(C360="","",MAX($A$2:A359)+1)</f>
        <v/>
      </c>
      <c r="B360" s="3" t="str">
        <f>IF(C360="","",IF(COUNTIF($C$2:$C359,$C360)=0,MAX($B$2:$B359)+1,""))</f>
        <v/>
      </c>
      <c r="L360" s="3" t="str">
        <f t="shared" si="85"/>
        <v/>
      </c>
      <c r="M360" s="3" t="str">
        <f>IF(C360="","",IF(AND(C360&lt;&gt;"",D360&lt;&gt;"",E360&lt;&gt;"",I360&lt;&gt;"",L360&lt;&gt;"",J360&lt;&gt;"",IFERROR(MATCH(INDEX($B:$B,MATCH($C360,$C:$C,0)),IMAGENES!$B:$B,0),-1)&gt;0),"'si'","'no'"))</f>
        <v/>
      </c>
      <c r="O360" t="str">
        <f t="shared" si="75"/>
        <v/>
      </c>
      <c r="P360" t="str">
        <f t="shared" si="76"/>
        <v/>
      </c>
      <c r="Q360" t="str">
        <f t="shared" si="77"/>
        <v/>
      </c>
      <c r="R360" t="str">
        <f t="shared" si="78"/>
        <v/>
      </c>
      <c r="S360" t="str">
        <f t="shared" si="79"/>
        <v/>
      </c>
      <c r="T360" t="str">
        <f t="shared" si="80"/>
        <v/>
      </c>
      <c r="U360" t="str">
        <f>IF($S360="","",INDEX(CATEGORIAS!$A:$A,MATCH($S360,CATEGORIAS!$B:$B,0)))</f>
        <v/>
      </c>
      <c r="V360" t="str">
        <f>IF($T360="","",INDEX(SUBCATEGORIAS!$A:$A,MATCH($T360,SUBCATEGORIAS!$B:$B,0)))</f>
        <v/>
      </c>
      <c r="W360" t="str">
        <f t="shared" si="81"/>
        <v/>
      </c>
      <c r="X360" t="str">
        <f t="shared" si="86"/>
        <v/>
      </c>
      <c r="Z360">
        <v>358</v>
      </c>
      <c r="AA360" t="str">
        <f t="shared" si="89"/>
        <v/>
      </c>
      <c r="AB360" t="str">
        <f>IFERROR(IF(MATCH($AA353,$O:$O,0)&gt;0,CONCATENATE("precio: ",INDEX($W:$W,MATCH($AA353,$O:$O,0)),","),0),"")</f>
        <v>precio: 4990,</v>
      </c>
      <c r="AG360" t="str">
        <f>IF($D360="","",INDEX(CATEGORIAS!$A:$A,MATCH($D360,CATEGORIAS!$B:$B,0)))</f>
        <v/>
      </c>
      <c r="AH360" t="str">
        <f>IF($E360="","",INDEX(SUBCATEGORIAS!$A:$A,MATCH($E360,SUBCATEGORIAS!$B:$B,0)))</f>
        <v/>
      </c>
      <c r="AI360" t="str">
        <f t="shared" si="82"/>
        <v/>
      </c>
      <c r="AK360" s="2" t="str">
        <f t="shared" si="87"/>
        <v/>
      </c>
      <c r="AL360" t="str">
        <f t="shared" si="88"/>
        <v/>
      </c>
      <c r="AM360" t="str">
        <f t="shared" si="83"/>
        <v/>
      </c>
      <c r="AN360" t="str">
        <f t="shared" si="84"/>
        <v/>
      </c>
    </row>
    <row r="361" spans="1:40" x14ac:dyDescent="0.25">
      <c r="A361" t="str">
        <f>IF(C361="","",MAX($A$2:A360)+1)</f>
        <v/>
      </c>
      <c r="B361" s="3" t="str">
        <f>IF(C361="","",IF(COUNTIF($C$2:$C360,$C361)=0,MAX($B$2:$B360)+1,""))</f>
        <v/>
      </c>
      <c r="L361" s="3" t="str">
        <f t="shared" si="85"/>
        <v/>
      </c>
      <c r="M361" s="3" t="str">
        <f>IF(C361="","",IF(AND(C361&lt;&gt;"",D361&lt;&gt;"",E361&lt;&gt;"",I361&lt;&gt;"",L361&lt;&gt;"",J361&lt;&gt;"",IFERROR(MATCH(INDEX($B:$B,MATCH($C361,$C:$C,0)),IMAGENES!$B:$B,0),-1)&gt;0),"'si'","'no'"))</f>
        <v/>
      </c>
      <c r="O361" t="str">
        <f t="shared" si="75"/>
        <v/>
      </c>
      <c r="P361" t="str">
        <f t="shared" si="76"/>
        <v/>
      </c>
      <c r="Q361" t="str">
        <f t="shared" si="77"/>
        <v/>
      </c>
      <c r="R361" t="str">
        <f t="shared" si="78"/>
        <v/>
      </c>
      <c r="S361" t="str">
        <f t="shared" si="79"/>
        <v/>
      </c>
      <c r="T361" t="str">
        <f t="shared" si="80"/>
        <v/>
      </c>
      <c r="U361" t="str">
        <f>IF($S361="","",INDEX(CATEGORIAS!$A:$A,MATCH($S361,CATEGORIAS!$B:$B,0)))</f>
        <v/>
      </c>
      <c r="V361" t="str">
        <f>IF($T361="","",INDEX(SUBCATEGORIAS!$A:$A,MATCH($T361,SUBCATEGORIAS!$B:$B,0)))</f>
        <v/>
      </c>
      <c r="W361" t="str">
        <f t="shared" si="81"/>
        <v/>
      </c>
      <c r="X361" t="str">
        <f t="shared" si="86"/>
        <v/>
      </c>
      <c r="Z361">
        <v>359</v>
      </c>
      <c r="AA361" t="str">
        <f t="shared" si="89"/>
        <v/>
      </c>
      <c r="AB361" t="str">
        <f>IFERROR(IF(MATCH($AA353,$O:$O,0)&gt;0,CONCATENATE("disponible: ",INDEX($X:$X,MATCH($AA353,$O:$O,0)),","),0),"")</f>
        <v>disponible: 'si',</v>
      </c>
      <c r="AG361" t="str">
        <f>IF($D361="","",INDEX(CATEGORIAS!$A:$A,MATCH($D361,CATEGORIAS!$B:$B,0)))</f>
        <v/>
      </c>
      <c r="AH361" t="str">
        <f>IF($E361="","",INDEX(SUBCATEGORIAS!$A:$A,MATCH($E361,SUBCATEGORIAS!$B:$B,0)))</f>
        <v/>
      </c>
      <c r="AI361" t="str">
        <f t="shared" si="82"/>
        <v/>
      </c>
      <c r="AK361" s="2" t="str">
        <f t="shared" si="87"/>
        <v/>
      </c>
      <c r="AL361" t="str">
        <f t="shared" si="88"/>
        <v/>
      </c>
      <c r="AM361" t="str">
        <f t="shared" si="83"/>
        <v/>
      </c>
      <c r="AN361" t="str">
        <f t="shared" si="84"/>
        <v/>
      </c>
    </row>
    <row r="362" spans="1:40" x14ac:dyDescent="0.25">
      <c r="A362" t="str">
        <f>IF(C362="","",MAX($A$2:A361)+1)</f>
        <v/>
      </c>
      <c r="B362" s="3" t="str">
        <f>IF(C362="","",IF(COUNTIF($C$2:$C361,$C362)=0,MAX($B$2:$B361)+1,""))</f>
        <v/>
      </c>
      <c r="L362" s="3" t="str">
        <f t="shared" si="85"/>
        <v/>
      </c>
      <c r="M362" s="3" t="str">
        <f>IF(C362="","",IF(AND(C362&lt;&gt;"",D362&lt;&gt;"",E362&lt;&gt;"",I362&lt;&gt;"",L362&lt;&gt;"",J362&lt;&gt;"",IFERROR(MATCH(INDEX($B:$B,MATCH($C362,$C:$C,0)),IMAGENES!$B:$B,0),-1)&gt;0),"'si'","'no'"))</f>
        <v/>
      </c>
      <c r="O362" t="str">
        <f t="shared" si="75"/>
        <v/>
      </c>
      <c r="P362" t="str">
        <f t="shared" si="76"/>
        <v/>
      </c>
      <c r="Q362" t="str">
        <f t="shared" si="77"/>
        <v/>
      </c>
      <c r="R362" t="str">
        <f t="shared" si="78"/>
        <v/>
      </c>
      <c r="S362" t="str">
        <f t="shared" si="79"/>
        <v/>
      </c>
      <c r="T362" t="str">
        <f t="shared" si="80"/>
        <v/>
      </c>
      <c r="U362" t="str">
        <f>IF($S362="","",INDEX(CATEGORIAS!$A:$A,MATCH($S362,CATEGORIAS!$B:$B,0)))</f>
        <v/>
      </c>
      <c r="V362" t="str">
        <f>IF($T362="","",INDEX(SUBCATEGORIAS!$A:$A,MATCH($T362,SUBCATEGORIAS!$B:$B,0)))</f>
        <v/>
      </c>
      <c r="W362" t="str">
        <f t="shared" si="81"/>
        <v/>
      </c>
      <c r="X362" t="str">
        <f t="shared" si="86"/>
        <v/>
      </c>
      <c r="Z362">
        <v>360</v>
      </c>
      <c r="AA362" t="str">
        <f t="shared" si="89"/>
        <v/>
      </c>
      <c r="AB362" t="str">
        <f>IFERROR(IF(MATCH($AA353,$O:$O,0)&gt;0,"},",0),"")</f>
        <v>},</v>
      </c>
      <c r="AG362" t="str">
        <f>IF($D362="","",INDEX(CATEGORIAS!$A:$A,MATCH($D362,CATEGORIAS!$B:$B,0)))</f>
        <v/>
      </c>
      <c r="AH362" t="str">
        <f>IF($E362="","",INDEX(SUBCATEGORIAS!$A:$A,MATCH($E362,SUBCATEGORIAS!$B:$B,0)))</f>
        <v/>
      </c>
      <c r="AI362" t="str">
        <f t="shared" si="82"/>
        <v/>
      </c>
      <c r="AK362" s="2" t="str">
        <f t="shared" si="87"/>
        <v/>
      </c>
      <c r="AL362" t="str">
        <f t="shared" si="88"/>
        <v/>
      </c>
      <c r="AM362" t="str">
        <f t="shared" si="83"/>
        <v/>
      </c>
      <c r="AN362" t="str">
        <f t="shared" si="84"/>
        <v/>
      </c>
    </row>
    <row r="363" spans="1:40" x14ac:dyDescent="0.25">
      <c r="A363" t="str">
        <f>IF(C363="","",MAX($A$2:A362)+1)</f>
        <v/>
      </c>
      <c r="B363" s="3" t="str">
        <f>IF(C363="","",IF(COUNTIF($C$2:$C362,$C363)=0,MAX($B$2:$B362)+1,""))</f>
        <v/>
      </c>
      <c r="L363" s="3" t="str">
        <f t="shared" si="85"/>
        <v/>
      </c>
      <c r="M363" s="3" t="str">
        <f>IF(C363="","",IF(AND(C363&lt;&gt;"",D363&lt;&gt;"",E363&lt;&gt;"",I363&lt;&gt;"",L363&lt;&gt;"",J363&lt;&gt;"",IFERROR(MATCH(INDEX($B:$B,MATCH($C363,$C:$C,0)),IMAGENES!$B:$B,0),-1)&gt;0),"'si'","'no'"))</f>
        <v/>
      </c>
      <c r="O363" t="str">
        <f t="shared" si="75"/>
        <v/>
      </c>
      <c r="P363" t="str">
        <f t="shared" si="76"/>
        <v/>
      </c>
      <c r="Q363" t="str">
        <f t="shared" si="77"/>
        <v/>
      </c>
      <c r="R363" t="str">
        <f t="shared" si="78"/>
        <v/>
      </c>
      <c r="S363" t="str">
        <f t="shared" si="79"/>
        <v/>
      </c>
      <c r="T363" t="str">
        <f t="shared" si="80"/>
        <v/>
      </c>
      <c r="U363" t="str">
        <f>IF($S363="","",INDEX(CATEGORIAS!$A:$A,MATCH($S363,CATEGORIAS!$B:$B,0)))</f>
        <v/>
      </c>
      <c r="V363" t="str">
        <f>IF($T363="","",INDEX(SUBCATEGORIAS!$A:$A,MATCH($T363,SUBCATEGORIAS!$B:$B,0)))</f>
        <v/>
      </c>
      <c r="W363" t="str">
        <f t="shared" si="81"/>
        <v/>
      </c>
      <c r="X363" t="str">
        <f t="shared" si="86"/>
        <v/>
      </c>
      <c r="Z363">
        <v>361</v>
      </c>
      <c r="AA363">
        <f t="shared" si="89"/>
        <v>37</v>
      </c>
      <c r="AB363" t="str">
        <f>IFERROR(IF(MATCH($AA363,$O:$O,0)&gt;0,"{",0),"")</f>
        <v>{</v>
      </c>
      <c r="AG363" t="str">
        <f>IF($D363="","",INDEX(CATEGORIAS!$A:$A,MATCH($D363,CATEGORIAS!$B:$B,0)))</f>
        <v/>
      </c>
      <c r="AH363" t="str">
        <f>IF($E363="","",INDEX(SUBCATEGORIAS!$A:$A,MATCH($E363,SUBCATEGORIAS!$B:$B,0)))</f>
        <v/>
      </c>
      <c r="AI363" t="str">
        <f t="shared" si="82"/>
        <v/>
      </c>
      <c r="AK363" s="2" t="str">
        <f t="shared" si="87"/>
        <v/>
      </c>
      <c r="AL363" t="str">
        <f t="shared" si="88"/>
        <v/>
      </c>
      <c r="AM363" t="str">
        <f t="shared" si="83"/>
        <v/>
      </c>
      <c r="AN363" t="str">
        <f t="shared" si="84"/>
        <v/>
      </c>
    </row>
    <row r="364" spans="1:40" x14ac:dyDescent="0.25">
      <c r="A364" t="str">
        <f>IF(C364="","",MAX($A$2:A363)+1)</f>
        <v/>
      </c>
      <c r="B364" s="3" t="str">
        <f>IF(C364="","",IF(COUNTIF($C$2:$C363,$C364)=0,MAX($B$2:$B363)+1,""))</f>
        <v/>
      </c>
      <c r="L364" s="3" t="str">
        <f t="shared" si="85"/>
        <v/>
      </c>
      <c r="M364" s="3" t="str">
        <f>IF(C364="","",IF(AND(C364&lt;&gt;"",D364&lt;&gt;"",E364&lt;&gt;"",I364&lt;&gt;"",L364&lt;&gt;"",J364&lt;&gt;"",IFERROR(MATCH(INDEX($B:$B,MATCH($C364,$C:$C,0)),IMAGENES!$B:$B,0),-1)&gt;0),"'si'","'no'"))</f>
        <v/>
      </c>
      <c r="O364" t="str">
        <f t="shared" si="75"/>
        <v/>
      </c>
      <c r="P364" t="str">
        <f t="shared" si="76"/>
        <v/>
      </c>
      <c r="Q364" t="str">
        <f t="shared" si="77"/>
        <v/>
      </c>
      <c r="R364" t="str">
        <f t="shared" si="78"/>
        <v/>
      </c>
      <c r="S364" t="str">
        <f t="shared" si="79"/>
        <v/>
      </c>
      <c r="T364" t="str">
        <f t="shared" si="80"/>
        <v/>
      </c>
      <c r="U364" t="str">
        <f>IF($S364="","",INDEX(CATEGORIAS!$A:$A,MATCH($S364,CATEGORIAS!$B:$B,0)))</f>
        <v/>
      </c>
      <c r="V364" t="str">
        <f>IF($T364="","",INDEX(SUBCATEGORIAS!$A:$A,MATCH($T364,SUBCATEGORIAS!$B:$B,0)))</f>
        <v/>
      </c>
      <c r="W364" t="str">
        <f t="shared" si="81"/>
        <v/>
      </c>
      <c r="X364" t="str">
        <f t="shared" si="86"/>
        <v/>
      </c>
      <c r="Z364">
        <v>362</v>
      </c>
      <c r="AA364" t="str">
        <f t="shared" si="89"/>
        <v/>
      </c>
      <c r="AB364" t="str">
        <f>IFERROR(IF(MATCH($AA363,$O:$O,0)&gt;0,CONCATENATE("id_articulo: ",$AA363,","),0),"")</f>
        <v>id_articulo: 37,</v>
      </c>
      <c r="AG364" t="str">
        <f>IF($D364="","",INDEX(CATEGORIAS!$A:$A,MATCH($D364,CATEGORIAS!$B:$B,0)))</f>
        <v/>
      </c>
      <c r="AH364" t="str">
        <f>IF($E364="","",INDEX(SUBCATEGORIAS!$A:$A,MATCH($E364,SUBCATEGORIAS!$B:$B,0)))</f>
        <v/>
      </c>
      <c r="AI364" t="str">
        <f t="shared" si="82"/>
        <v/>
      </c>
      <c r="AK364" s="2" t="str">
        <f t="shared" si="87"/>
        <v/>
      </c>
      <c r="AL364" t="str">
        <f t="shared" si="88"/>
        <v/>
      </c>
      <c r="AM364" t="str">
        <f t="shared" si="83"/>
        <v/>
      </c>
      <c r="AN364" t="str">
        <f t="shared" si="84"/>
        <v/>
      </c>
    </row>
    <row r="365" spans="1:40" x14ac:dyDescent="0.25">
      <c r="A365" t="str">
        <f>IF(C365="","",MAX($A$2:A364)+1)</f>
        <v/>
      </c>
      <c r="B365" s="3" t="str">
        <f>IF(C365="","",IF(COUNTIF($C$2:$C364,$C365)=0,MAX($B$2:$B364)+1,""))</f>
        <v/>
      </c>
      <c r="L365" s="3" t="str">
        <f t="shared" si="85"/>
        <v/>
      </c>
      <c r="M365" s="3" t="str">
        <f>IF(C365="","",IF(AND(C365&lt;&gt;"",D365&lt;&gt;"",E365&lt;&gt;"",I365&lt;&gt;"",L365&lt;&gt;"",J365&lt;&gt;"",IFERROR(MATCH(INDEX($B:$B,MATCH($C365,$C:$C,0)),IMAGENES!$B:$B,0),-1)&gt;0),"'si'","'no'"))</f>
        <v/>
      </c>
      <c r="O365" t="str">
        <f t="shared" si="75"/>
        <v/>
      </c>
      <c r="P365" t="str">
        <f t="shared" si="76"/>
        <v/>
      </c>
      <c r="Q365" t="str">
        <f t="shared" si="77"/>
        <v/>
      </c>
      <c r="R365" t="str">
        <f t="shared" si="78"/>
        <v/>
      </c>
      <c r="S365" t="str">
        <f t="shared" si="79"/>
        <v/>
      </c>
      <c r="T365" t="str">
        <f t="shared" si="80"/>
        <v/>
      </c>
      <c r="U365" t="str">
        <f>IF($S365="","",INDEX(CATEGORIAS!$A:$A,MATCH($S365,CATEGORIAS!$B:$B,0)))</f>
        <v/>
      </c>
      <c r="V365" t="str">
        <f>IF($T365="","",INDEX(SUBCATEGORIAS!$A:$A,MATCH($T365,SUBCATEGORIAS!$B:$B,0)))</f>
        <v/>
      </c>
      <c r="W365" t="str">
        <f t="shared" si="81"/>
        <v/>
      </c>
      <c r="X365" t="str">
        <f t="shared" si="86"/>
        <v/>
      </c>
      <c r="Z365">
        <v>363</v>
      </c>
      <c r="AA365" t="str">
        <f t="shared" si="89"/>
        <v/>
      </c>
      <c r="AB365" t="str">
        <f>IFERROR(IF(MATCH($AA363,$O:$O,0)&gt;0,CONCATENATE("nombre: '",INDEX($P:$P,MATCH($AA363,$O:$O,0)),"',"),0),"")</f>
        <v>nombre: 'Lápiz Grafito Set De 12 Unidades (Motarro)',</v>
      </c>
      <c r="AG365" t="str">
        <f>IF($D365="","",INDEX(CATEGORIAS!$A:$A,MATCH($D365,CATEGORIAS!$B:$B,0)))</f>
        <v/>
      </c>
      <c r="AH365" t="str">
        <f>IF($E365="","",INDEX(SUBCATEGORIAS!$A:$A,MATCH($E365,SUBCATEGORIAS!$B:$B,0)))</f>
        <v/>
      </c>
      <c r="AI365" t="str">
        <f t="shared" si="82"/>
        <v/>
      </c>
      <c r="AK365" s="2" t="str">
        <f t="shared" si="87"/>
        <v/>
      </c>
      <c r="AL365" t="str">
        <f t="shared" si="88"/>
        <v/>
      </c>
      <c r="AM365" t="str">
        <f t="shared" si="83"/>
        <v/>
      </c>
      <c r="AN365" t="str">
        <f t="shared" si="84"/>
        <v/>
      </c>
    </row>
    <row r="366" spans="1:40" x14ac:dyDescent="0.25">
      <c r="A366" t="str">
        <f>IF(C366="","",MAX($A$2:A365)+1)</f>
        <v/>
      </c>
      <c r="B366" s="3" t="str">
        <f>IF(C366="","",IF(COUNTIF($C$2:$C365,$C366)=0,MAX($B$2:$B365)+1,""))</f>
        <v/>
      </c>
      <c r="L366" s="3" t="str">
        <f t="shared" si="85"/>
        <v/>
      </c>
      <c r="M366" s="3" t="str">
        <f>IF(C366="","",IF(AND(C366&lt;&gt;"",D366&lt;&gt;"",E366&lt;&gt;"",I366&lt;&gt;"",L366&lt;&gt;"",J366&lt;&gt;"",IFERROR(MATCH(INDEX($B:$B,MATCH($C366,$C:$C,0)),IMAGENES!$B:$B,0),-1)&gt;0),"'si'","'no'"))</f>
        <v/>
      </c>
      <c r="O366" t="str">
        <f t="shared" si="75"/>
        <v/>
      </c>
      <c r="P366" t="str">
        <f t="shared" si="76"/>
        <v/>
      </c>
      <c r="Q366" t="str">
        <f t="shared" si="77"/>
        <v/>
      </c>
      <c r="R366" t="str">
        <f t="shared" si="78"/>
        <v/>
      </c>
      <c r="S366" t="str">
        <f t="shared" si="79"/>
        <v/>
      </c>
      <c r="T366" t="str">
        <f t="shared" si="80"/>
        <v/>
      </c>
      <c r="U366" t="str">
        <f>IF($S366="","",INDEX(CATEGORIAS!$A:$A,MATCH($S366,CATEGORIAS!$B:$B,0)))</f>
        <v/>
      </c>
      <c r="V366" t="str">
        <f>IF($T366="","",INDEX(SUBCATEGORIAS!$A:$A,MATCH($T366,SUBCATEGORIAS!$B:$B,0)))</f>
        <v/>
      </c>
      <c r="W366" t="str">
        <f t="shared" si="81"/>
        <v/>
      </c>
      <c r="X366" t="str">
        <f t="shared" si="86"/>
        <v/>
      </c>
      <c r="Z366">
        <v>364</v>
      </c>
      <c r="AA366" t="str">
        <f t="shared" si="89"/>
        <v/>
      </c>
      <c r="AB366" t="str">
        <f>IFERROR(IF(MATCH($AA363,$O:$O,0)&gt;0,CONCATENATE("descripcion: '",INDEX($Q:$Q,MATCH($AA363,$O:$O,0)),"',"),0),"")</f>
        <v>descripcion: 'Set de lápices mina. Cantidad: 12 unidades.',</v>
      </c>
      <c r="AG366" t="str">
        <f>IF($D366="","",INDEX(CATEGORIAS!$A:$A,MATCH($D366,CATEGORIAS!$B:$B,0)))</f>
        <v/>
      </c>
      <c r="AH366" t="str">
        <f>IF($E366="","",INDEX(SUBCATEGORIAS!$A:$A,MATCH($E366,SUBCATEGORIAS!$B:$B,0)))</f>
        <v/>
      </c>
      <c r="AI366" t="str">
        <f t="shared" si="82"/>
        <v/>
      </c>
      <c r="AK366" s="2" t="str">
        <f t="shared" si="87"/>
        <v/>
      </c>
      <c r="AL366" t="str">
        <f t="shared" si="88"/>
        <v/>
      </c>
      <c r="AM366" t="str">
        <f t="shared" si="83"/>
        <v/>
      </c>
      <c r="AN366" t="str">
        <f t="shared" si="84"/>
        <v/>
      </c>
    </row>
    <row r="367" spans="1:40" x14ac:dyDescent="0.25">
      <c r="A367" t="str">
        <f>IF(C367="","",MAX($A$2:A366)+1)</f>
        <v/>
      </c>
      <c r="B367" s="3" t="str">
        <f>IF(C367="","",IF(COUNTIF($C$2:$C366,$C367)=0,MAX($B$2:$B366)+1,""))</f>
        <v/>
      </c>
      <c r="L367" s="3" t="str">
        <f t="shared" si="85"/>
        <v/>
      </c>
      <c r="M367" s="3" t="str">
        <f>IF(C367="","",IF(AND(C367&lt;&gt;"",D367&lt;&gt;"",E367&lt;&gt;"",I367&lt;&gt;"",L367&lt;&gt;"",J367&lt;&gt;"",IFERROR(MATCH(INDEX($B:$B,MATCH($C367,$C:$C,0)),IMAGENES!$B:$B,0),-1)&gt;0),"'si'","'no'"))</f>
        <v/>
      </c>
      <c r="O367" t="str">
        <f t="shared" si="75"/>
        <v/>
      </c>
      <c r="P367" t="str">
        <f t="shared" si="76"/>
        <v/>
      </c>
      <c r="Q367" t="str">
        <f t="shared" si="77"/>
        <v/>
      </c>
      <c r="R367" t="str">
        <f t="shared" si="78"/>
        <v/>
      </c>
      <c r="S367" t="str">
        <f t="shared" si="79"/>
        <v/>
      </c>
      <c r="T367" t="str">
        <f t="shared" si="80"/>
        <v/>
      </c>
      <c r="U367" t="str">
        <f>IF($S367="","",INDEX(CATEGORIAS!$A:$A,MATCH($S367,CATEGORIAS!$B:$B,0)))</f>
        <v/>
      </c>
      <c r="V367" t="str">
        <f>IF($T367="","",INDEX(SUBCATEGORIAS!$A:$A,MATCH($T367,SUBCATEGORIAS!$B:$B,0)))</f>
        <v/>
      </c>
      <c r="W367" t="str">
        <f t="shared" si="81"/>
        <v/>
      </c>
      <c r="X367" t="str">
        <f t="shared" si="86"/>
        <v/>
      </c>
      <c r="Z367">
        <v>365</v>
      </c>
      <c r="AA367" t="str">
        <f t="shared" si="89"/>
        <v/>
      </c>
      <c r="AB367" t="str">
        <f>IFERROR(IF(MATCH($AA363,$O:$O,0)&gt;0,CONCATENATE("descripcion_larga: '",INDEX($R:$R,MATCH($AA363,$O:$O,0)),"',"),0),"")</f>
        <v>descripcion_larga: '0',</v>
      </c>
      <c r="AG367" t="str">
        <f>IF($D367="","",INDEX(CATEGORIAS!$A:$A,MATCH($D367,CATEGORIAS!$B:$B,0)))</f>
        <v/>
      </c>
      <c r="AH367" t="str">
        <f>IF($E367="","",INDEX(SUBCATEGORIAS!$A:$A,MATCH($E367,SUBCATEGORIAS!$B:$B,0)))</f>
        <v/>
      </c>
      <c r="AI367" t="str">
        <f t="shared" si="82"/>
        <v/>
      </c>
      <c r="AK367" s="2" t="str">
        <f t="shared" si="87"/>
        <v/>
      </c>
      <c r="AL367" t="str">
        <f t="shared" si="88"/>
        <v/>
      </c>
      <c r="AM367" t="str">
        <f t="shared" si="83"/>
        <v/>
      </c>
      <c r="AN367" t="str">
        <f t="shared" si="84"/>
        <v/>
      </c>
    </row>
    <row r="368" spans="1:40" x14ac:dyDescent="0.25">
      <c r="A368" t="str">
        <f>IF(C368="","",MAX($A$2:A367)+1)</f>
        <v/>
      </c>
      <c r="B368" s="3" t="str">
        <f>IF(C368="","",IF(COUNTIF($C$2:$C367,$C368)=0,MAX($B$2:$B367)+1,""))</f>
        <v/>
      </c>
      <c r="L368" s="3" t="str">
        <f t="shared" si="85"/>
        <v/>
      </c>
      <c r="M368" s="3" t="str">
        <f>IF(C368="","",IF(AND(C368&lt;&gt;"",D368&lt;&gt;"",E368&lt;&gt;"",I368&lt;&gt;"",L368&lt;&gt;"",J368&lt;&gt;"",IFERROR(MATCH(INDEX($B:$B,MATCH($C368,$C:$C,0)),IMAGENES!$B:$B,0),-1)&gt;0),"'si'","'no'"))</f>
        <v/>
      </c>
      <c r="O368" t="str">
        <f t="shared" si="75"/>
        <v/>
      </c>
      <c r="P368" t="str">
        <f t="shared" si="76"/>
        <v/>
      </c>
      <c r="Q368" t="str">
        <f t="shared" si="77"/>
        <v/>
      </c>
      <c r="R368" t="str">
        <f t="shared" si="78"/>
        <v/>
      </c>
      <c r="S368" t="str">
        <f t="shared" si="79"/>
        <v/>
      </c>
      <c r="T368" t="str">
        <f t="shared" si="80"/>
        <v/>
      </c>
      <c r="U368" t="str">
        <f>IF($S368="","",INDEX(CATEGORIAS!$A:$A,MATCH($S368,CATEGORIAS!$B:$B,0)))</f>
        <v/>
      </c>
      <c r="V368" t="str">
        <f>IF($T368="","",INDEX(SUBCATEGORIAS!$A:$A,MATCH($T368,SUBCATEGORIAS!$B:$B,0)))</f>
        <v/>
      </c>
      <c r="W368" t="str">
        <f t="shared" si="81"/>
        <v/>
      </c>
      <c r="X368" t="str">
        <f t="shared" si="86"/>
        <v/>
      </c>
      <c r="Z368">
        <v>366</v>
      </c>
      <c r="AA368" t="str">
        <f t="shared" si="89"/>
        <v/>
      </c>
      <c r="AB368" t="str">
        <f>IFERROR(IF(MATCH($AA363,$O:$O,0)&gt;0,CONCATENATE("id_categoria: '",INDEX($U:$U,MATCH($AA363,$O:$O,0)),"',"),0),"")</f>
        <v>id_categoria: '1',</v>
      </c>
      <c r="AG368" t="str">
        <f>IF($D368="","",INDEX(CATEGORIAS!$A:$A,MATCH($D368,CATEGORIAS!$B:$B,0)))</f>
        <v/>
      </c>
      <c r="AH368" t="str">
        <f>IF($E368="","",INDEX(SUBCATEGORIAS!$A:$A,MATCH($E368,SUBCATEGORIAS!$B:$B,0)))</f>
        <v/>
      </c>
      <c r="AI368" t="str">
        <f t="shared" si="82"/>
        <v/>
      </c>
      <c r="AK368" s="2" t="str">
        <f t="shared" si="87"/>
        <v/>
      </c>
      <c r="AL368" t="str">
        <f t="shared" si="88"/>
        <v/>
      </c>
      <c r="AM368" t="str">
        <f t="shared" si="83"/>
        <v/>
      </c>
      <c r="AN368" t="str">
        <f t="shared" si="84"/>
        <v/>
      </c>
    </row>
    <row r="369" spans="1:40" x14ac:dyDescent="0.25">
      <c r="A369" t="str">
        <f>IF(C369="","",MAX($A$2:A368)+1)</f>
        <v/>
      </c>
      <c r="B369" s="3" t="str">
        <f>IF(C369="","",IF(COUNTIF($C$2:$C368,$C369)=0,MAX($B$2:$B368)+1,""))</f>
        <v/>
      </c>
      <c r="L369" s="3" t="str">
        <f t="shared" si="85"/>
        <v/>
      </c>
      <c r="M369" s="3" t="str">
        <f>IF(C369="","",IF(AND(C369&lt;&gt;"",D369&lt;&gt;"",E369&lt;&gt;"",I369&lt;&gt;"",L369&lt;&gt;"",J369&lt;&gt;"",IFERROR(MATCH(INDEX($B:$B,MATCH($C369,$C:$C,0)),IMAGENES!$B:$B,0),-1)&gt;0),"'si'","'no'"))</f>
        <v/>
      </c>
      <c r="O369" t="str">
        <f t="shared" si="75"/>
        <v/>
      </c>
      <c r="P369" t="str">
        <f t="shared" si="76"/>
        <v/>
      </c>
      <c r="Q369" t="str">
        <f t="shared" si="77"/>
        <v/>
      </c>
      <c r="R369" t="str">
        <f t="shared" si="78"/>
        <v/>
      </c>
      <c r="S369" t="str">
        <f t="shared" si="79"/>
        <v/>
      </c>
      <c r="T369" t="str">
        <f t="shared" si="80"/>
        <v/>
      </c>
      <c r="U369" t="str">
        <f>IF($S369="","",INDEX(CATEGORIAS!$A:$A,MATCH($S369,CATEGORIAS!$B:$B,0)))</f>
        <v/>
      </c>
      <c r="V369" t="str">
        <f>IF($T369="","",INDEX(SUBCATEGORIAS!$A:$A,MATCH($T369,SUBCATEGORIAS!$B:$B,0)))</f>
        <v/>
      </c>
      <c r="W369" t="str">
        <f t="shared" si="81"/>
        <v/>
      </c>
      <c r="X369" t="str">
        <f t="shared" si="86"/>
        <v/>
      </c>
      <c r="Z369">
        <v>367</v>
      </c>
      <c r="AA369" t="str">
        <f t="shared" si="89"/>
        <v/>
      </c>
      <c r="AB369" t="str">
        <f>IFERROR(IF(MATCH($AA363,$O:$O,0)&gt;0,CONCATENATE("id_subcategoria: '",INDEX($V:$V,MATCH($AA363,$O:$O,0)),"',"),0),"")</f>
        <v>id_subcategoria: '20',</v>
      </c>
      <c r="AG369" t="str">
        <f>IF($D369="","",INDEX(CATEGORIAS!$A:$A,MATCH($D369,CATEGORIAS!$B:$B,0)))</f>
        <v/>
      </c>
      <c r="AH369" t="str">
        <f>IF($E369="","",INDEX(SUBCATEGORIAS!$A:$A,MATCH($E369,SUBCATEGORIAS!$B:$B,0)))</f>
        <v/>
      </c>
      <c r="AI369" t="str">
        <f t="shared" si="82"/>
        <v/>
      </c>
      <c r="AK369" s="2" t="str">
        <f t="shared" si="87"/>
        <v/>
      </c>
      <c r="AL369" t="str">
        <f t="shared" si="88"/>
        <v/>
      </c>
      <c r="AM369" t="str">
        <f t="shared" si="83"/>
        <v/>
      </c>
      <c r="AN369" t="str">
        <f t="shared" si="84"/>
        <v/>
      </c>
    </row>
    <row r="370" spans="1:40" x14ac:dyDescent="0.25">
      <c r="A370" t="str">
        <f>IF(C370="","",MAX($A$2:A369)+1)</f>
        <v/>
      </c>
      <c r="B370" s="3" t="str">
        <f>IF(C370="","",IF(COUNTIF($C$2:$C369,$C370)=0,MAX($B$2:$B369)+1,""))</f>
        <v/>
      </c>
      <c r="L370" s="3" t="str">
        <f t="shared" si="85"/>
        <v/>
      </c>
      <c r="M370" s="3" t="str">
        <f>IF(C370="","",IF(AND(C370&lt;&gt;"",D370&lt;&gt;"",E370&lt;&gt;"",I370&lt;&gt;"",L370&lt;&gt;"",J370&lt;&gt;"",IFERROR(MATCH(INDEX($B:$B,MATCH($C370,$C:$C,0)),IMAGENES!$B:$B,0),-1)&gt;0),"'si'","'no'"))</f>
        <v/>
      </c>
      <c r="O370" t="str">
        <f t="shared" si="75"/>
        <v/>
      </c>
      <c r="P370" t="str">
        <f t="shared" si="76"/>
        <v/>
      </c>
      <c r="Q370" t="str">
        <f t="shared" si="77"/>
        <v/>
      </c>
      <c r="R370" t="str">
        <f t="shared" si="78"/>
        <v/>
      </c>
      <c r="S370" t="str">
        <f t="shared" si="79"/>
        <v/>
      </c>
      <c r="T370" t="str">
        <f t="shared" si="80"/>
        <v/>
      </c>
      <c r="U370" t="str">
        <f>IF($S370="","",INDEX(CATEGORIAS!$A:$A,MATCH($S370,CATEGORIAS!$B:$B,0)))</f>
        <v/>
      </c>
      <c r="V370" t="str">
        <f>IF($T370="","",INDEX(SUBCATEGORIAS!$A:$A,MATCH($T370,SUBCATEGORIAS!$B:$B,0)))</f>
        <v/>
      </c>
      <c r="W370" t="str">
        <f t="shared" si="81"/>
        <v/>
      </c>
      <c r="X370" t="str">
        <f t="shared" si="86"/>
        <v/>
      </c>
      <c r="Z370">
        <v>368</v>
      </c>
      <c r="AA370" t="str">
        <f t="shared" si="89"/>
        <v/>
      </c>
      <c r="AB370" t="str">
        <f>IFERROR(IF(MATCH($AA363,$O:$O,0)&gt;0,CONCATENATE("precio: ",INDEX($W:$W,MATCH($AA363,$O:$O,0)),","),0),"")</f>
        <v>precio: 3000,</v>
      </c>
      <c r="AG370" t="str">
        <f>IF($D370="","",INDEX(CATEGORIAS!$A:$A,MATCH($D370,CATEGORIAS!$B:$B,0)))</f>
        <v/>
      </c>
      <c r="AH370" t="str">
        <f>IF($E370="","",INDEX(SUBCATEGORIAS!$A:$A,MATCH($E370,SUBCATEGORIAS!$B:$B,0)))</f>
        <v/>
      </c>
      <c r="AI370" t="str">
        <f t="shared" si="82"/>
        <v/>
      </c>
      <c r="AK370" s="2" t="str">
        <f t="shared" si="87"/>
        <v/>
      </c>
      <c r="AL370" t="str">
        <f t="shared" si="88"/>
        <v/>
      </c>
      <c r="AM370" t="str">
        <f t="shared" si="83"/>
        <v/>
      </c>
      <c r="AN370" t="str">
        <f t="shared" si="84"/>
        <v/>
      </c>
    </row>
    <row r="371" spans="1:40" x14ac:dyDescent="0.25">
      <c r="A371" t="str">
        <f>IF(C371="","",MAX($A$2:A370)+1)</f>
        <v/>
      </c>
      <c r="B371" s="3" t="str">
        <f>IF(C371="","",IF(COUNTIF($C$2:$C370,$C371)=0,MAX($B$2:$B370)+1,""))</f>
        <v/>
      </c>
      <c r="L371" s="3" t="str">
        <f t="shared" si="85"/>
        <v/>
      </c>
      <c r="M371" s="3" t="str">
        <f>IF(C371="","",IF(AND(C371&lt;&gt;"",D371&lt;&gt;"",E371&lt;&gt;"",I371&lt;&gt;"",L371&lt;&gt;"",J371&lt;&gt;"",IFERROR(MATCH(INDEX($B:$B,MATCH($C371,$C:$C,0)),IMAGENES!$B:$B,0),-1)&gt;0),"'si'","'no'"))</f>
        <v/>
      </c>
      <c r="O371" t="str">
        <f t="shared" si="75"/>
        <v/>
      </c>
      <c r="P371" t="str">
        <f t="shared" si="76"/>
        <v/>
      </c>
      <c r="Q371" t="str">
        <f t="shared" si="77"/>
        <v/>
      </c>
      <c r="R371" t="str">
        <f t="shared" si="78"/>
        <v/>
      </c>
      <c r="S371" t="str">
        <f t="shared" si="79"/>
        <v/>
      </c>
      <c r="T371" t="str">
        <f t="shared" si="80"/>
        <v/>
      </c>
      <c r="U371" t="str">
        <f>IF($S371="","",INDEX(CATEGORIAS!$A:$A,MATCH($S371,CATEGORIAS!$B:$B,0)))</f>
        <v/>
      </c>
      <c r="V371" t="str">
        <f>IF($T371="","",INDEX(SUBCATEGORIAS!$A:$A,MATCH($T371,SUBCATEGORIAS!$B:$B,0)))</f>
        <v/>
      </c>
      <c r="W371" t="str">
        <f t="shared" si="81"/>
        <v/>
      </c>
      <c r="X371" t="str">
        <f t="shared" si="86"/>
        <v/>
      </c>
      <c r="Z371">
        <v>369</v>
      </c>
      <c r="AA371" t="str">
        <f t="shared" si="89"/>
        <v/>
      </c>
      <c r="AB371" t="str">
        <f>IFERROR(IF(MATCH($AA363,$O:$O,0)&gt;0,CONCATENATE("disponible: ",INDEX($X:$X,MATCH($AA363,$O:$O,0)),","),0),"")</f>
        <v>disponible: 'si',</v>
      </c>
      <c r="AG371" t="str">
        <f>IF($D371="","",INDEX(CATEGORIAS!$A:$A,MATCH($D371,CATEGORIAS!$B:$B,0)))</f>
        <v/>
      </c>
      <c r="AH371" t="str">
        <f>IF($E371="","",INDEX(SUBCATEGORIAS!$A:$A,MATCH($E371,SUBCATEGORIAS!$B:$B,0)))</f>
        <v/>
      </c>
      <c r="AI371" t="str">
        <f t="shared" si="82"/>
        <v/>
      </c>
      <c r="AK371" s="2" t="str">
        <f t="shared" si="87"/>
        <v/>
      </c>
      <c r="AL371" t="str">
        <f t="shared" si="88"/>
        <v/>
      </c>
      <c r="AM371" t="str">
        <f t="shared" si="83"/>
        <v/>
      </c>
      <c r="AN371" t="str">
        <f t="shared" si="84"/>
        <v/>
      </c>
    </row>
    <row r="372" spans="1:40" x14ac:dyDescent="0.25">
      <c r="A372" t="str">
        <f>IF(C372="","",MAX($A$2:A371)+1)</f>
        <v/>
      </c>
      <c r="B372" s="3" t="str">
        <f>IF(C372="","",IF(COUNTIF($C$2:$C371,$C372)=0,MAX($B$2:$B371)+1,""))</f>
        <v/>
      </c>
      <c r="L372" s="3" t="str">
        <f t="shared" si="85"/>
        <v/>
      </c>
      <c r="M372" s="3" t="str">
        <f>IF(C372="","",IF(AND(C372&lt;&gt;"",D372&lt;&gt;"",E372&lt;&gt;"",I372&lt;&gt;"",L372&lt;&gt;"",J372&lt;&gt;"",IFERROR(MATCH(INDEX($B:$B,MATCH($C372,$C:$C,0)),IMAGENES!$B:$B,0),-1)&gt;0),"'si'","'no'"))</f>
        <v/>
      </c>
      <c r="O372" t="str">
        <f t="shared" si="75"/>
        <v/>
      </c>
      <c r="P372" t="str">
        <f t="shared" si="76"/>
        <v/>
      </c>
      <c r="Q372" t="str">
        <f t="shared" si="77"/>
        <v/>
      </c>
      <c r="R372" t="str">
        <f t="shared" si="78"/>
        <v/>
      </c>
      <c r="S372" t="str">
        <f t="shared" si="79"/>
        <v/>
      </c>
      <c r="T372" t="str">
        <f t="shared" si="80"/>
        <v/>
      </c>
      <c r="U372" t="str">
        <f>IF($S372="","",INDEX(CATEGORIAS!$A:$A,MATCH($S372,CATEGORIAS!$B:$B,0)))</f>
        <v/>
      </c>
      <c r="V372" t="str">
        <f>IF($T372="","",INDEX(SUBCATEGORIAS!$A:$A,MATCH($T372,SUBCATEGORIAS!$B:$B,0)))</f>
        <v/>
      </c>
      <c r="W372" t="str">
        <f t="shared" si="81"/>
        <v/>
      </c>
      <c r="X372" t="str">
        <f t="shared" si="86"/>
        <v/>
      </c>
      <c r="Z372">
        <v>370</v>
      </c>
      <c r="AA372" t="str">
        <f t="shared" si="89"/>
        <v/>
      </c>
      <c r="AB372" t="str">
        <f>IFERROR(IF(MATCH($AA363,$O:$O,0)&gt;0,"},",0),"")</f>
        <v>},</v>
      </c>
      <c r="AG372" t="str">
        <f>IF($D372="","",INDEX(CATEGORIAS!$A:$A,MATCH($D372,CATEGORIAS!$B:$B,0)))</f>
        <v/>
      </c>
      <c r="AH372" t="str">
        <f>IF($E372="","",INDEX(SUBCATEGORIAS!$A:$A,MATCH($E372,SUBCATEGORIAS!$B:$B,0)))</f>
        <v/>
      </c>
      <c r="AI372" t="str">
        <f t="shared" si="82"/>
        <v/>
      </c>
      <c r="AK372" s="2" t="str">
        <f t="shared" si="87"/>
        <v/>
      </c>
      <c r="AL372" t="str">
        <f t="shared" si="88"/>
        <v/>
      </c>
      <c r="AM372" t="str">
        <f t="shared" si="83"/>
        <v/>
      </c>
      <c r="AN372" t="str">
        <f t="shared" si="84"/>
        <v/>
      </c>
    </row>
    <row r="373" spans="1:40" x14ac:dyDescent="0.25">
      <c r="A373" t="str">
        <f>IF(C373="","",MAX($A$2:A372)+1)</f>
        <v/>
      </c>
      <c r="B373" s="3" t="str">
        <f>IF(C373="","",IF(COUNTIF($C$2:$C372,$C373)=0,MAX($B$2:$B372)+1,""))</f>
        <v/>
      </c>
      <c r="L373" s="3" t="str">
        <f t="shared" si="85"/>
        <v/>
      </c>
      <c r="M373" s="3" t="str">
        <f>IF(C373="","",IF(AND(C373&lt;&gt;"",D373&lt;&gt;"",E373&lt;&gt;"",I373&lt;&gt;"",L373&lt;&gt;"",J373&lt;&gt;"",IFERROR(MATCH(INDEX($B:$B,MATCH($C373,$C:$C,0)),IMAGENES!$B:$B,0),-1)&gt;0),"'si'","'no'"))</f>
        <v/>
      </c>
      <c r="O373" t="str">
        <f t="shared" si="75"/>
        <v/>
      </c>
      <c r="P373" t="str">
        <f t="shared" si="76"/>
        <v/>
      </c>
      <c r="Q373" t="str">
        <f t="shared" si="77"/>
        <v/>
      </c>
      <c r="R373" t="str">
        <f t="shared" si="78"/>
        <v/>
      </c>
      <c r="S373" t="str">
        <f t="shared" si="79"/>
        <v/>
      </c>
      <c r="T373" t="str">
        <f t="shared" si="80"/>
        <v/>
      </c>
      <c r="U373" t="str">
        <f>IF($S373="","",INDEX(CATEGORIAS!$A:$A,MATCH($S373,CATEGORIAS!$B:$B,0)))</f>
        <v/>
      </c>
      <c r="V373" t="str">
        <f>IF($T373="","",INDEX(SUBCATEGORIAS!$A:$A,MATCH($T373,SUBCATEGORIAS!$B:$B,0)))</f>
        <v/>
      </c>
      <c r="W373" t="str">
        <f t="shared" si="81"/>
        <v/>
      </c>
      <c r="X373" t="str">
        <f t="shared" si="86"/>
        <v/>
      </c>
      <c r="Z373">
        <v>371</v>
      </c>
      <c r="AA373">
        <f t="shared" si="89"/>
        <v>38</v>
      </c>
      <c r="AB373" t="str">
        <f>IFERROR(IF(MATCH($AA373,$O:$O,0)&gt;0,"{",0),"")</f>
        <v>{</v>
      </c>
      <c r="AG373" t="str">
        <f>IF($D373="","",INDEX(CATEGORIAS!$A:$A,MATCH($D373,CATEGORIAS!$B:$B,0)))</f>
        <v/>
      </c>
      <c r="AH373" t="str">
        <f>IF($E373="","",INDEX(SUBCATEGORIAS!$A:$A,MATCH($E373,SUBCATEGORIAS!$B:$B,0)))</f>
        <v/>
      </c>
      <c r="AI373" t="str">
        <f t="shared" si="82"/>
        <v/>
      </c>
      <c r="AK373" s="2" t="str">
        <f t="shared" si="87"/>
        <v/>
      </c>
      <c r="AL373" t="str">
        <f t="shared" si="88"/>
        <v/>
      </c>
      <c r="AM373" t="str">
        <f t="shared" si="83"/>
        <v/>
      </c>
      <c r="AN373" t="str">
        <f t="shared" si="84"/>
        <v/>
      </c>
    </row>
    <row r="374" spans="1:40" x14ac:dyDescent="0.25">
      <c r="A374" t="str">
        <f>IF(C374="","",MAX($A$2:A373)+1)</f>
        <v/>
      </c>
      <c r="B374" s="3" t="str">
        <f>IF(C374="","",IF(COUNTIF($C$2:$C373,$C374)=0,MAX($B$2:$B373)+1,""))</f>
        <v/>
      </c>
      <c r="L374" s="3" t="str">
        <f t="shared" si="85"/>
        <v/>
      </c>
      <c r="M374" s="3" t="str">
        <f>IF(C374="","",IF(AND(C374&lt;&gt;"",D374&lt;&gt;"",E374&lt;&gt;"",I374&lt;&gt;"",L374&lt;&gt;"",J374&lt;&gt;"",IFERROR(MATCH(INDEX($B:$B,MATCH($C374,$C:$C,0)),IMAGENES!$B:$B,0),-1)&gt;0),"'si'","'no'"))</f>
        <v/>
      </c>
      <c r="O374" t="str">
        <f t="shared" si="75"/>
        <v/>
      </c>
      <c r="P374" t="str">
        <f t="shared" si="76"/>
        <v/>
      </c>
      <c r="Q374" t="str">
        <f t="shared" si="77"/>
        <v/>
      </c>
      <c r="R374" t="str">
        <f t="shared" si="78"/>
        <v/>
      </c>
      <c r="S374" t="str">
        <f t="shared" si="79"/>
        <v/>
      </c>
      <c r="T374" t="str">
        <f t="shared" si="80"/>
        <v/>
      </c>
      <c r="U374" t="str">
        <f>IF($S374="","",INDEX(CATEGORIAS!$A:$A,MATCH($S374,CATEGORIAS!$B:$B,0)))</f>
        <v/>
      </c>
      <c r="V374" t="str">
        <f>IF($T374="","",INDEX(SUBCATEGORIAS!$A:$A,MATCH($T374,SUBCATEGORIAS!$B:$B,0)))</f>
        <v/>
      </c>
      <c r="W374" t="str">
        <f t="shared" si="81"/>
        <v/>
      </c>
      <c r="X374" t="str">
        <f t="shared" si="86"/>
        <v/>
      </c>
      <c r="Z374">
        <v>372</v>
      </c>
      <c r="AA374" t="str">
        <f t="shared" si="89"/>
        <v/>
      </c>
      <c r="AB374" t="str">
        <f>IFERROR(IF(MATCH($AA373,$O:$O,0)&gt;0,CONCATENATE("id_articulo: ",$AA373,","),0),"")</f>
        <v>id_articulo: 38,</v>
      </c>
      <c r="AG374" t="str">
        <f>IF($D374="","",INDEX(CATEGORIAS!$A:$A,MATCH($D374,CATEGORIAS!$B:$B,0)))</f>
        <v/>
      </c>
      <c r="AH374" t="str">
        <f>IF($E374="","",INDEX(SUBCATEGORIAS!$A:$A,MATCH($E374,SUBCATEGORIAS!$B:$B,0)))</f>
        <v/>
      </c>
      <c r="AI374" t="str">
        <f t="shared" si="82"/>
        <v/>
      </c>
      <c r="AK374" s="2" t="str">
        <f t="shared" si="87"/>
        <v/>
      </c>
      <c r="AL374" t="str">
        <f t="shared" si="88"/>
        <v/>
      </c>
      <c r="AM374" t="str">
        <f t="shared" si="83"/>
        <v/>
      </c>
      <c r="AN374" t="str">
        <f t="shared" si="84"/>
        <v/>
      </c>
    </row>
    <row r="375" spans="1:40" x14ac:dyDescent="0.25">
      <c r="A375" t="str">
        <f>IF(C375="","",MAX($A$2:A374)+1)</f>
        <v/>
      </c>
      <c r="B375" s="3" t="str">
        <f>IF(C375="","",IF(COUNTIF($C$2:$C374,$C375)=0,MAX($B$2:$B374)+1,""))</f>
        <v/>
      </c>
      <c r="L375" s="3" t="str">
        <f t="shared" si="85"/>
        <v/>
      </c>
      <c r="M375" s="3" t="str">
        <f>IF(C375="","",IF(AND(C375&lt;&gt;"",D375&lt;&gt;"",E375&lt;&gt;"",I375&lt;&gt;"",L375&lt;&gt;"",J375&lt;&gt;"",IFERROR(MATCH(INDEX($B:$B,MATCH($C375,$C:$C,0)),IMAGENES!$B:$B,0),-1)&gt;0),"'si'","'no'"))</f>
        <v/>
      </c>
      <c r="O375" t="str">
        <f t="shared" si="75"/>
        <v/>
      </c>
      <c r="P375" t="str">
        <f t="shared" si="76"/>
        <v/>
      </c>
      <c r="Q375" t="str">
        <f t="shared" si="77"/>
        <v/>
      </c>
      <c r="R375" t="str">
        <f t="shared" si="78"/>
        <v/>
      </c>
      <c r="S375" t="str">
        <f t="shared" si="79"/>
        <v/>
      </c>
      <c r="T375" t="str">
        <f t="shared" si="80"/>
        <v/>
      </c>
      <c r="U375" t="str">
        <f>IF($S375="","",INDEX(CATEGORIAS!$A:$A,MATCH($S375,CATEGORIAS!$B:$B,0)))</f>
        <v/>
      </c>
      <c r="V375" t="str">
        <f>IF($T375="","",INDEX(SUBCATEGORIAS!$A:$A,MATCH($T375,SUBCATEGORIAS!$B:$B,0)))</f>
        <v/>
      </c>
      <c r="W375" t="str">
        <f t="shared" si="81"/>
        <v/>
      </c>
      <c r="X375" t="str">
        <f t="shared" si="86"/>
        <v/>
      </c>
      <c r="Z375">
        <v>373</v>
      </c>
      <c r="AA375" t="str">
        <f t="shared" si="89"/>
        <v/>
      </c>
      <c r="AB375" t="str">
        <f>IFERROR(IF(MATCH($AA373,$O:$O,0)&gt;0,CONCATENATE("nombre: '",INDEX($P:$P,MATCH($AA373,$O:$O,0)),"',"),0),"")</f>
        <v>nombre: 'Hilo cometa 50m',</v>
      </c>
      <c r="AG375" t="str">
        <f>IF($D375="","",INDEX(CATEGORIAS!$A:$A,MATCH($D375,CATEGORIAS!$B:$B,0)))</f>
        <v/>
      </c>
      <c r="AH375" t="str">
        <f>IF($E375="","",INDEX(SUBCATEGORIAS!$A:$A,MATCH($E375,SUBCATEGORIAS!$B:$B,0)))</f>
        <v/>
      </c>
      <c r="AI375" t="str">
        <f t="shared" si="82"/>
        <v/>
      </c>
      <c r="AK375" s="2" t="str">
        <f t="shared" si="87"/>
        <v/>
      </c>
      <c r="AL375" t="str">
        <f t="shared" si="88"/>
        <v/>
      </c>
      <c r="AM375" t="str">
        <f t="shared" si="83"/>
        <v/>
      </c>
      <c r="AN375" t="str">
        <f t="shared" si="84"/>
        <v/>
      </c>
    </row>
    <row r="376" spans="1:40" x14ac:dyDescent="0.25">
      <c r="A376" t="str">
        <f>IF(C376="","",MAX($A$2:A375)+1)</f>
        <v/>
      </c>
      <c r="B376" s="3" t="str">
        <f>IF(C376="","",IF(COUNTIF($C$2:$C375,$C376)=0,MAX($B$2:$B375)+1,""))</f>
        <v/>
      </c>
      <c r="L376" s="3" t="str">
        <f t="shared" si="85"/>
        <v/>
      </c>
      <c r="M376" s="3" t="str">
        <f>IF(C376="","",IF(AND(C376&lt;&gt;"",D376&lt;&gt;"",E376&lt;&gt;"",I376&lt;&gt;"",L376&lt;&gt;"",J376&lt;&gt;"",IFERROR(MATCH(INDEX($B:$B,MATCH($C376,$C:$C,0)),IMAGENES!$B:$B,0),-1)&gt;0),"'si'","'no'"))</f>
        <v/>
      </c>
      <c r="O376" t="str">
        <f t="shared" si="75"/>
        <v/>
      </c>
      <c r="P376" t="str">
        <f t="shared" si="76"/>
        <v/>
      </c>
      <c r="Q376" t="str">
        <f t="shared" si="77"/>
        <v/>
      </c>
      <c r="R376" t="str">
        <f t="shared" si="78"/>
        <v/>
      </c>
      <c r="S376" t="str">
        <f t="shared" si="79"/>
        <v/>
      </c>
      <c r="T376" t="str">
        <f t="shared" si="80"/>
        <v/>
      </c>
      <c r="U376" t="str">
        <f>IF($S376="","",INDEX(CATEGORIAS!$A:$A,MATCH($S376,CATEGORIAS!$B:$B,0)))</f>
        <v/>
      </c>
      <c r="V376" t="str">
        <f>IF($T376="","",INDEX(SUBCATEGORIAS!$A:$A,MATCH($T376,SUBCATEGORIAS!$B:$B,0)))</f>
        <v/>
      </c>
      <c r="W376" t="str">
        <f t="shared" si="81"/>
        <v/>
      </c>
      <c r="X376" t="str">
        <f t="shared" si="86"/>
        <v/>
      </c>
      <c r="Z376">
        <v>374</v>
      </c>
      <c r="AA376" t="str">
        <f t="shared" si="89"/>
        <v/>
      </c>
      <c r="AB376" t="str">
        <f>IFERROR(IF(MATCH($AA373,$O:$O,0)&gt;0,CONCATENATE("descripcion: '",INDEX($Q:$Q,MATCH($AA373,$O:$O,0)),"',"),0),"")</f>
        <v>descripcion: 'Hilo para cometa 50m - Mediano',</v>
      </c>
      <c r="AG376" t="str">
        <f>IF($D376="","",INDEX(CATEGORIAS!$A:$A,MATCH($D376,CATEGORIAS!$B:$B,0)))</f>
        <v/>
      </c>
      <c r="AH376" t="str">
        <f>IF($E376="","",INDEX(SUBCATEGORIAS!$A:$A,MATCH($E376,SUBCATEGORIAS!$B:$B,0)))</f>
        <v/>
      </c>
      <c r="AI376" t="str">
        <f t="shared" si="82"/>
        <v/>
      </c>
      <c r="AK376" s="2" t="str">
        <f t="shared" si="87"/>
        <v/>
      </c>
      <c r="AL376" t="str">
        <f t="shared" si="88"/>
        <v/>
      </c>
      <c r="AM376" t="str">
        <f t="shared" si="83"/>
        <v/>
      </c>
      <c r="AN376" t="str">
        <f t="shared" si="84"/>
        <v/>
      </c>
    </row>
    <row r="377" spans="1:40" x14ac:dyDescent="0.25">
      <c r="A377" t="str">
        <f>IF(C377="","",MAX($A$2:A376)+1)</f>
        <v/>
      </c>
      <c r="B377" s="3" t="str">
        <f>IF(C377="","",IF(COUNTIF($C$2:$C376,$C377)=0,MAX($B$2:$B376)+1,""))</f>
        <v/>
      </c>
      <c r="L377" s="3" t="str">
        <f t="shared" si="85"/>
        <v/>
      </c>
      <c r="M377" s="3" t="str">
        <f>IF(C377="","",IF(AND(C377&lt;&gt;"",D377&lt;&gt;"",E377&lt;&gt;"",I377&lt;&gt;"",L377&lt;&gt;"",J377&lt;&gt;"",IFERROR(MATCH(INDEX($B:$B,MATCH($C377,$C:$C,0)),IMAGENES!$B:$B,0),-1)&gt;0),"'si'","'no'"))</f>
        <v/>
      </c>
      <c r="O377" t="str">
        <f t="shared" si="75"/>
        <v/>
      </c>
      <c r="P377" t="str">
        <f t="shared" si="76"/>
        <v/>
      </c>
      <c r="Q377" t="str">
        <f t="shared" si="77"/>
        <v/>
      </c>
      <c r="R377" t="str">
        <f t="shared" si="78"/>
        <v/>
      </c>
      <c r="S377" t="str">
        <f t="shared" si="79"/>
        <v/>
      </c>
      <c r="T377" t="str">
        <f t="shared" si="80"/>
        <v/>
      </c>
      <c r="U377" t="str">
        <f>IF($S377="","",INDEX(CATEGORIAS!$A:$A,MATCH($S377,CATEGORIAS!$B:$B,0)))</f>
        <v/>
      </c>
      <c r="V377" t="str">
        <f>IF($T377="","",INDEX(SUBCATEGORIAS!$A:$A,MATCH($T377,SUBCATEGORIAS!$B:$B,0)))</f>
        <v/>
      </c>
      <c r="W377" t="str">
        <f t="shared" si="81"/>
        <v/>
      </c>
      <c r="X377" t="str">
        <f t="shared" si="86"/>
        <v/>
      </c>
      <c r="Z377">
        <v>375</v>
      </c>
      <c r="AA377" t="str">
        <f t="shared" si="89"/>
        <v/>
      </c>
      <c r="AB377" t="str">
        <f>IFERROR(IF(MATCH($AA373,$O:$O,0)&gt;0,CONCATENATE("descripcion_larga: '",INDEX($R:$R,MATCH($AA373,$O:$O,0)),"',"),0),"")</f>
        <v>descripcion_larga: '0',</v>
      </c>
      <c r="AG377" t="str">
        <f>IF($D377="","",INDEX(CATEGORIAS!$A:$A,MATCH($D377,CATEGORIAS!$B:$B,0)))</f>
        <v/>
      </c>
      <c r="AH377" t="str">
        <f>IF($E377="","",INDEX(SUBCATEGORIAS!$A:$A,MATCH($E377,SUBCATEGORIAS!$B:$B,0)))</f>
        <v/>
      </c>
      <c r="AI377" t="str">
        <f t="shared" si="82"/>
        <v/>
      </c>
      <c r="AK377" s="2" t="str">
        <f t="shared" si="87"/>
        <v/>
      </c>
      <c r="AL377" t="str">
        <f t="shared" si="88"/>
        <v/>
      </c>
      <c r="AM377" t="str">
        <f t="shared" si="83"/>
        <v/>
      </c>
      <c r="AN377" t="str">
        <f t="shared" si="84"/>
        <v/>
      </c>
    </row>
    <row r="378" spans="1:40" x14ac:dyDescent="0.25">
      <c r="A378" t="str">
        <f>IF(C378="","",MAX($A$2:A377)+1)</f>
        <v/>
      </c>
      <c r="B378" s="3" t="str">
        <f>IF(C378="","",IF(COUNTIF($C$2:$C377,$C378)=0,MAX($B$2:$B377)+1,""))</f>
        <v/>
      </c>
      <c r="L378" s="3" t="str">
        <f t="shared" si="85"/>
        <v/>
      </c>
      <c r="M378" s="3" t="str">
        <f>IF(C378="","",IF(AND(C378&lt;&gt;"",D378&lt;&gt;"",E378&lt;&gt;"",I378&lt;&gt;"",L378&lt;&gt;"",J378&lt;&gt;"",IFERROR(MATCH(INDEX($B:$B,MATCH($C378,$C:$C,0)),IMAGENES!$B:$B,0),-1)&gt;0),"'si'","'no'"))</f>
        <v/>
      </c>
      <c r="O378" t="str">
        <f t="shared" si="75"/>
        <v/>
      </c>
      <c r="P378" t="str">
        <f t="shared" si="76"/>
        <v/>
      </c>
      <c r="Q378" t="str">
        <f t="shared" si="77"/>
        <v/>
      </c>
      <c r="R378" t="str">
        <f t="shared" si="78"/>
        <v/>
      </c>
      <c r="S378" t="str">
        <f t="shared" si="79"/>
        <v/>
      </c>
      <c r="T378" t="str">
        <f t="shared" si="80"/>
        <v/>
      </c>
      <c r="U378" t="str">
        <f>IF($S378="","",INDEX(CATEGORIAS!$A:$A,MATCH($S378,CATEGORIAS!$B:$B,0)))</f>
        <v/>
      </c>
      <c r="V378" t="str">
        <f>IF($T378="","",INDEX(SUBCATEGORIAS!$A:$A,MATCH($T378,SUBCATEGORIAS!$B:$B,0)))</f>
        <v/>
      </c>
      <c r="W378" t="str">
        <f t="shared" si="81"/>
        <v/>
      </c>
      <c r="X378" t="str">
        <f t="shared" si="86"/>
        <v/>
      </c>
      <c r="Z378">
        <v>376</v>
      </c>
      <c r="AA378" t="str">
        <f t="shared" si="89"/>
        <v/>
      </c>
      <c r="AB378" t="str">
        <f>IFERROR(IF(MATCH($AA373,$O:$O,0)&gt;0,CONCATENATE("id_categoria: '",INDEX($U:$U,MATCH($AA373,$O:$O,0)),"',"),0),"")</f>
        <v>id_categoria: '7',</v>
      </c>
      <c r="AG378" t="str">
        <f>IF($D378="","",INDEX(CATEGORIAS!$A:$A,MATCH($D378,CATEGORIAS!$B:$B,0)))</f>
        <v/>
      </c>
      <c r="AH378" t="str">
        <f>IF($E378="","",INDEX(SUBCATEGORIAS!$A:$A,MATCH($E378,SUBCATEGORIAS!$B:$B,0)))</f>
        <v/>
      </c>
      <c r="AI378" t="str">
        <f t="shared" si="82"/>
        <v/>
      </c>
      <c r="AK378" s="2" t="str">
        <f t="shared" si="87"/>
        <v/>
      </c>
      <c r="AL378" t="str">
        <f t="shared" si="88"/>
        <v/>
      </c>
      <c r="AM378" t="str">
        <f t="shared" si="83"/>
        <v/>
      </c>
      <c r="AN378" t="str">
        <f t="shared" si="84"/>
        <v/>
      </c>
    </row>
    <row r="379" spans="1:40" x14ac:dyDescent="0.25">
      <c r="A379" t="str">
        <f>IF(C379="","",MAX($A$2:A378)+1)</f>
        <v/>
      </c>
      <c r="B379" s="3" t="str">
        <f>IF(C379="","",IF(COUNTIF($C$2:$C378,$C379)=0,MAX($B$2:$B378)+1,""))</f>
        <v/>
      </c>
      <c r="L379" s="3" t="str">
        <f t="shared" si="85"/>
        <v/>
      </c>
      <c r="M379" s="3" t="str">
        <f>IF(C379="","",IF(AND(C379&lt;&gt;"",D379&lt;&gt;"",E379&lt;&gt;"",I379&lt;&gt;"",L379&lt;&gt;"",J379&lt;&gt;"",IFERROR(MATCH(INDEX($B:$B,MATCH($C379,$C:$C,0)),IMAGENES!$B:$B,0),-1)&gt;0),"'si'","'no'"))</f>
        <v/>
      </c>
      <c r="O379" t="str">
        <f t="shared" si="75"/>
        <v/>
      </c>
      <c r="P379" t="str">
        <f t="shared" si="76"/>
        <v/>
      </c>
      <c r="Q379" t="str">
        <f t="shared" si="77"/>
        <v/>
      </c>
      <c r="R379" t="str">
        <f t="shared" si="78"/>
        <v/>
      </c>
      <c r="S379" t="str">
        <f t="shared" si="79"/>
        <v/>
      </c>
      <c r="T379" t="str">
        <f t="shared" si="80"/>
        <v/>
      </c>
      <c r="U379" t="str">
        <f>IF($S379="","",INDEX(CATEGORIAS!$A:$A,MATCH($S379,CATEGORIAS!$B:$B,0)))</f>
        <v/>
      </c>
      <c r="V379" t="str">
        <f>IF($T379="","",INDEX(SUBCATEGORIAS!$A:$A,MATCH($T379,SUBCATEGORIAS!$B:$B,0)))</f>
        <v/>
      </c>
      <c r="W379" t="str">
        <f t="shared" si="81"/>
        <v/>
      </c>
      <c r="X379" t="str">
        <f t="shared" si="86"/>
        <v/>
      </c>
      <c r="Z379">
        <v>377</v>
      </c>
      <c r="AA379" t="str">
        <f t="shared" si="89"/>
        <v/>
      </c>
      <c r="AB379" t="str">
        <f>IFERROR(IF(MATCH($AA373,$O:$O,0)&gt;0,CONCATENATE("id_subcategoria: '",INDEX($V:$V,MATCH($AA373,$O:$O,0)),"',"),0),"")</f>
        <v>id_subcategoria: '21',</v>
      </c>
      <c r="AG379" t="str">
        <f>IF($D379="","",INDEX(CATEGORIAS!$A:$A,MATCH($D379,CATEGORIAS!$B:$B,0)))</f>
        <v/>
      </c>
      <c r="AH379" t="str">
        <f>IF($E379="","",INDEX(SUBCATEGORIAS!$A:$A,MATCH($E379,SUBCATEGORIAS!$B:$B,0)))</f>
        <v/>
      </c>
      <c r="AI379" t="str">
        <f t="shared" si="82"/>
        <v/>
      </c>
      <c r="AK379" s="2" t="str">
        <f t="shared" si="87"/>
        <v/>
      </c>
      <c r="AL379" t="str">
        <f t="shared" si="88"/>
        <v/>
      </c>
      <c r="AM379" t="str">
        <f t="shared" si="83"/>
        <v/>
      </c>
      <c r="AN379" t="str">
        <f t="shared" si="84"/>
        <v/>
      </c>
    </row>
    <row r="380" spans="1:40" x14ac:dyDescent="0.25">
      <c r="A380" t="str">
        <f>IF(C380="","",MAX($A$2:A379)+1)</f>
        <v/>
      </c>
      <c r="B380" s="3" t="str">
        <f>IF(C380="","",IF(COUNTIF($C$2:$C379,$C380)=0,MAX($B$2:$B379)+1,""))</f>
        <v/>
      </c>
      <c r="L380" s="3" t="str">
        <f t="shared" si="85"/>
        <v/>
      </c>
      <c r="M380" s="3" t="str">
        <f>IF(C380="","",IF(AND(C380&lt;&gt;"",D380&lt;&gt;"",E380&lt;&gt;"",I380&lt;&gt;"",L380&lt;&gt;"",J380&lt;&gt;"",IFERROR(MATCH(INDEX($B:$B,MATCH($C380,$C:$C,0)),IMAGENES!$B:$B,0),-1)&gt;0),"'si'","'no'"))</f>
        <v/>
      </c>
      <c r="O380" t="str">
        <f t="shared" si="75"/>
        <v/>
      </c>
      <c r="P380" t="str">
        <f t="shared" si="76"/>
        <v/>
      </c>
      <c r="Q380" t="str">
        <f t="shared" si="77"/>
        <v/>
      </c>
      <c r="R380" t="str">
        <f t="shared" si="78"/>
        <v/>
      </c>
      <c r="S380" t="str">
        <f t="shared" si="79"/>
        <v/>
      </c>
      <c r="T380" t="str">
        <f t="shared" si="80"/>
        <v/>
      </c>
      <c r="U380" t="str">
        <f>IF($S380="","",INDEX(CATEGORIAS!$A:$A,MATCH($S380,CATEGORIAS!$B:$B,0)))</f>
        <v/>
      </c>
      <c r="V380" t="str">
        <f>IF($T380="","",INDEX(SUBCATEGORIAS!$A:$A,MATCH($T380,SUBCATEGORIAS!$B:$B,0)))</f>
        <v/>
      </c>
      <c r="W380" t="str">
        <f t="shared" si="81"/>
        <v/>
      </c>
      <c r="X380" t="str">
        <f t="shared" si="86"/>
        <v/>
      </c>
      <c r="Z380">
        <v>378</v>
      </c>
      <c r="AA380" t="str">
        <f t="shared" si="89"/>
        <v/>
      </c>
      <c r="AB380" t="str">
        <f>IFERROR(IF(MATCH($AA373,$O:$O,0)&gt;0,CONCATENATE("precio: ",INDEX($W:$W,MATCH($AA373,$O:$O,0)),","),0),"")</f>
        <v>precio: 1000,</v>
      </c>
      <c r="AG380" t="str">
        <f>IF($D380="","",INDEX(CATEGORIAS!$A:$A,MATCH($D380,CATEGORIAS!$B:$B,0)))</f>
        <v/>
      </c>
      <c r="AH380" t="str">
        <f>IF($E380="","",INDEX(SUBCATEGORIAS!$A:$A,MATCH($E380,SUBCATEGORIAS!$B:$B,0)))</f>
        <v/>
      </c>
      <c r="AI380" t="str">
        <f t="shared" si="82"/>
        <v/>
      </c>
      <c r="AK380" s="2" t="str">
        <f t="shared" si="87"/>
        <v/>
      </c>
      <c r="AL380" t="str">
        <f t="shared" si="88"/>
        <v/>
      </c>
      <c r="AM380" t="str">
        <f t="shared" si="83"/>
        <v/>
      </c>
      <c r="AN380" t="str">
        <f t="shared" si="84"/>
        <v/>
      </c>
    </row>
    <row r="381" spans="1:40" x14ac:dyDescent="0.25">
      <c r="A381" t="str">
        <f>IF(C381="","",MAX($A$2:A380)+1)</f>
        <v/>
      </c>
      <c r="B381" s="3" t="str">
        <f>IF(C381="","",IF(COUNTIF($C$2:$C380,$C381)=0,MAX($B$2:$B380)+1,""))</f>
        <v/>
      </c>
      <c r="L381" s="3" t="str">
        <f t="shared" si="85"/>
        <v/>
      </c>
      <c r="M381" s="3" t="str">
        <f>IF(C381="","",IF(AND(C381&lt;&gt;"",D381&lt;&gt;"",E381&lt;&gt;"",I381&lt;&gt;"",L381&lt;&gt;"",J381&lt;&gt;"",IFERROR(MATCH(INDEX($B:$B,MATCH($C381,$C:$C,0)),IMAGENES!$B:$B,0),-1)&gt;0),"'si'","'no'"))</f>
        <v/>
      </c>
      <c r="O381" t="str">
        <f t="shared" si="75"/>
        <v/>
      </c>
      <c r="P381" t="str">
        <f t="shared" si="76"/>
        <v/>
      </c>
      <c r="Q381" t="str">
        <f t="shared" si="77"/>
        <v/>
      </c>
      <c r="R381" t="str">
        <f t="shared" si="78"/>
        <v/>
      </c>
      <c r="S381" t="str">
        <f t="shared" si="79"/>
        <v/>
      </c>
      <c r="T381" t="str">
        <f t="shared" si="80"/>
        <v/>
      </c>
      <c r="U381" t="str">
        <f>IF($S381="","",INDEX(CATEGORIAS!$A:$A,MATCH($S381,CATEGORIAS!$B:$B,0)))</f>
        <v/>
      </c>
      <c r="V381" t="str">
        <f>IF($T381="","",INDEX(SUBCATEGORIAS!$A:$A,MATCH($T381,SUBCATEGORIAS!$B:$B,0)))</f>
        <v/>
      </c>
      <c r="W381" t="str">
        <f t="shared" si="81"/>
        <v/>
      </c>
      <c r="X381" t="str">
        <f t="shared" si="86"/>
        <v/>
      </c>
      <c r="Z381">
        <v>379</v>
      </c>
      <c r="AA381" t="str">
        <f t="shared" si="89"/>
        <v/>
      </c>
      <c r="AB381" t="str">
        <f>IFERROR(IF(MATCH($AA373,$O:$O,0)&gt;0,CONCATENATE("disponible: ",INDEX($X:$X,MATCH($AA373,$O:$O,0)),","),0),"")</f>
        <v>disponible: 'si',</v>
      </c>
      <c r="AG381" t="str">
        <f>IF($D381="","",INDEX(CATEGORIAS!$A:$A,MATCH($D381,CATEGORIAS!$B:$B,0)))</f>
        <v/>
      </c>
      <c r="AH381" t="str">
        <f>IF($E381="","",INDEX(SUBCATEGORIAS!$A:$A,MATCH($E381,SUBCATEGORIAS!$B:$B,0)))</f>
        <v/>
      </c>
      <c r="AI381" t="str">
        <f t="shared" si="82"/>
        <v/>
      </c>
      <c r="AK381" s="2" t="str">
        <f t="shared" si="87"/>
        <v/>
      </c>
      <c r="AL381" t="str">
        <f t="shared" si="88"/>
        <v/>
      </c>
      <c r="AM381" t="str">
        <f t="shared" si="83"/>
        <v/>
      </c>
      <c r="AN381" t="str">
        <f t="shared" si="84"/>
        <v/>
      </c>
    </row>
    <row r="382" spans="1:40" x14ac:dyDescent="0.25">
      <c r="A382" t="str">
        <f>IF(C382="","",MAX($A$2:A381)+1)</f>
        <v/>
      </c>
      <c r="B382" s="3" t="str">
        <f>IF(C382="","",IF(COUNTIF($C$2:$C381,$C382)=0,MAX($B$2:$B381)+1,""))</f>
        <v/>
      </c>
      <c r="L382" s="3" t="str">
        <f t="shared" si="85"/>
        <v/>
      </c>
      <c r="M382" s="3" t="str">
        <f>IF(C382="","",IF(AND(C382&lt;&gt;"",D382&lt;&gt;"",E382&lt;&gt;"",I382&lt;&gt;"",L382&lt;&gt;"",J382&lt;&gt;"",IFERROR(MATCH(INDEX($B:$B,MATCH($C382,$C:$C,0)),IMAGENES!$B:$B,0),-1)&gt;0),"'si'","'no'"))</f>
        <v/>
      </c>
      <c r="O382" t="str">
        <f t="shared" si="75"/>
        <v/>
      </c>
      <c r="P382" t="str">
        <f t="shared" si="76"/>
        <v/>
      </c>
      <c r="Q382" t="str">
        <f t="shared" si="77"/>
        <v/>
      </c>
      <c r="R382" t="str">
        <f t="shared" si="78"/>
        <v/>
      </c>
      <c r="S382" t="str">
        <f t="shared" si="79"/>
        <v/>
      </c>
      <c r="T382" t="str">
        <f t="shared" si="80"/>
        <v/>
      </c>
      <c r="U382" t="str">
        <f>IF($S382="","",INDEX(CATEGORIAS!$A:$A,MATCH($S382,CATEGORIAS!$B:$B,0)))</f>
        <v/>
      </c>
      <c r="V382" t="str">
        <f>IF($T382="","",INDEX(SUBCATEGORIAS!$A:$A,MATCH($T382,SUBCATEGORIAS!$B:$B,0)))</f>
        <v/>
      </c>
      <c r="W382" t="str">
        <f t="shared" si="81"/>
        <v/>
      </c>
      <c r="X382" t="str">
        <f t="shared" si="86"/>
        <v/>
      </c>
      <c r="Z382">
        <v>380</v>
      </c>
      <c r="AA382" t="str">
        <f t="shared" si="89"/>
        <v/>
      </c>
      <c r="AB382" t="str">
        <f>IFERROR(IF(MATCH($AA373,$O:$O,0)&gt;0,"},",0),"")</f>
        <v>},</v>
      </c>
      <c r="AG382" t="str">
        <f>IF($D382="","",INDEX(CATEGORIAS!$A:$A,MATCH($D382,CATEGORIAS!$B:$B,0)))</f>
        <v/>
      </c>
      <c r="AH382" t="str">
        <f>IF($E382="","",INDEX(SUBCATEGORIAS!$A:$A,MATCH($E382,SUBCATEGORIAS!$B:$B,0)))</f>
        <v/>
      </c>
      <c r="AI382" t="str">
        <f t="shared" si="82"/>
        <v/>
      </c>
      <c r="AK382" s="2" t="str">
        <f t="shared" si="87"/>
        <v/>
      </c>
      <c r="AL382" t="str">
        <f t="shared" si="88"/>
        <v/>
      </c>
      <c r="AM382" t="str">
        <f t="shared" si="83"/>
        <v/>
      </c>
      <c r="AN382" t="str">
        <f t="shared" si="84"/>
        <v/>
      </c>
    </row>
    <row r="383" spans="1:40" x14ac:dyDescent="0.25">
      <c r="A383" t="str">
        <f>IF(C383="","",MAX($A$2:A382)+1)</f>
        <v/>
      </c>
      <c r="B383" s="3" t="str">
        <f>IF(C383="","",IF(COUNTIF($C$2:$C382,$C383)=0,MAX($B$2:$B382)+1,""))</f>
        <v/>
      </c>
      <c r="L383" s="3" t="str">
        <f t="shared" si="85"/>
        <v/>
      </c>
      <c r="M383" s="3" t="str">
        <f>IF(C383="","",IF(AND(C383&lt;&gt;"",D383&lt;&gt;"",E383&lt;&gt;"",I383&lt;&gt;"",L383&lt;&gt;"",J383&lt;&gt;"",IFERROR(MATCH(INDEX($B:$B,MATCH($C383,$C:$C,0)),IMAGENES!$B:$B,0),-1)&gt;0),"'si'","'no'"))</f>
        <v/>
      </c>
      <c r="O383" t="str">
        <f t="shared" si="75"/>
        <v/>
      </c>
      <c r="P383" t="str">
        <f t="shared" si="76"/>
        <v/>
      </c>
      <c r="Q383" t="str">
        <f t="shared" si="77"/>
        <v/>
      </c>
      <c r="R383" t="str">
        <f t="shared" si="78"/>
        <v/>
      </c>
      <c r="S383" t="str">
        <f t="shared" si="79"/>
        <v/>
      </c>
      <c r="T383" t="str">
        <f t="shared" si="80"/>
        <v/>
      </c>
      <c r="U383" t="str">
        <f>IF($S383="","",INDEX(CATEGORIAS!$A:$A,MATCH($S383,CATEGORIAS!$B:$B,0)))</f>
        <v/>
      </c>
      <c r="V383" t="str">
        <f>IF($T383="","",INDEX(SUBCATEGORIAS!$A:$A,MATCH($T383,SUBCATEGORIAS!$B:$B,0)))</f>
        <v/>
      </c>
      <c r="W383" t="str">
        <f t="shared" si="81"/>
        <v/>
      </c>
      <c r="X383" t="str">
        <f t="shared" si="86"/>
        <v/>
      </c>
      <c r="Z383">
        <v>381</v>
      </c>
      <c r="AA383">
        <f t="shared" si="89"/>
        <v>39</v>
      </c>
      <c r="AB383" t="str">
        <f>IFERROR(IF(MATCH($AA383,$O:$O,0)&gt;0,"{",0),"")</f>
        <v>{</v>
      </c>
      <c r="AG383" t="str">
        <f>IF($D383="","",INDEX(CATEGORIAS!$A:$A,MATCH($D383,CATEGORIAS!$B:$B,0)))</f>
        <v/>
      </c>
      <c r="AH383" t="str">
        <f>IF($E383="","",INDEX(SUBCATEGORIAS!$A:$A,MATCH($E383,SUBCATEGORIAS!$B:$B,0)))</f>
        <v/>
      </c>
      <c r="AI383" t="str">
        <f t="shared" si="82"/>
        <v/>
      </c>
      <c r="AK383" s="2" t="str">
        <f t="shared" si="87"/>
        <v/>
      </c>
      <c r="AL383" t="str">
        <f t="shared" si="88"/>
        <v/>
      </c>
      <c r="AM383" t="str">
        <f t="shared" si="83"/>
        <v/>
      </c>
      <c r="AN383" t="str">
        <f t="shared" si="84"/>
        <v/>
      </c>
    </row>
    <row r="384" spans="1:40" x14ac:dyDescent="0.25">
      <c r="A384" t="str">
        <f>IF(C384="","",MAX($A$2:A383)+1)</f>
        <v/>
      </c>
      <c r="B384" s="3" t="str">
        <f>IF(C384="","",IF(COUNTIF($C$2:$C383,$C384)=0,MAX($B$2:$B383)+1,""))</f>
        <v/>
      </c>
      <c r="L384" s="3" t="str">
        <f t="shared" si="85"/>
        <v/>
      </c>
      <c r="M384" s="3" t="str">
        <f>IF(C384="","",IF(AND(C384&lt;&gt;"",D384&lt;&gt;"",E384&lt;&gt;"",I384&lt;&gt;"",L384&lt;&gt;"",J384&lt;&gt;"",IFERROR(MATCH(INDEX($B:$B,MATCH($C384,$C:$C,0)),IMAGENES!$B:$B,0),-1)&gt;0),"'si'","'no'"))</f>
        <v/>
      </c>
      <c r="O384" t="str">
        <f t="shared" si="75"/>
        <v/>
      </c>
      <c r="P384" t="str">
        <f t="shared" si="76"/>
        <v/>
      </c>
      <c r="Q384" t="str">
        <f t="shared" si="77"/>
        <v/>
      </c>
      <c r="R384" t="str">
        <f t="shared" si="78"/>
        <v/>
      </c>
      <c r="S384" t="str">
        <f t="shared" si="79"/>
        <v/>
      </c>
      <c r="T384" t="str">
        <f t="shared" si="80"/>
        <v/>
      </c>
      <c r="U384" t="str">
        <f>IF($S384="","",INDEX(CATEGORIAS!$A:$A,MATCH($S384,CATEGORIAS!$B:$B,0)))</f>
        <v/>
      </c>
      <c r="V384" t="str">
        <f>IF($T384="","",INDEX(SUBCATEGORIAS!$A:$A,MATCH($T384,SUBCATEGORIAS!$B:$B,0)))</f>
        <v/>
      </c>
      <c r="W384" t="str">
        <f t="shared" si="81"/>
        <v/>
      </c>
      <c r="X384" t="str">
        <f t="shared" si="86"/>
        <v/>
      </c>
      <c r="Z384">
        <v>382</v>
      </c>
      <c r="AA384" t="str">
        <f t="shared" si="89"/>
        <v/>
      </c>
      <c r="AB384" t="str">
        <f>IFERROR(IF(MATCH($AA383,$O:$O,0)&gt;0,CONCATENATE("id_articulo: ",$AA383,","),0),"")</f>
        <v>id_articulo: 39,</v>
      </c>
      <c r="AG384" t="str">
        <f>IF($D384="","",INDEX(CATEGORIAS!$A:$A,MATCH($D384,CATEGORIAS!$B:$B,0)))</f>
        <v/>
      </c>
      <c r="AH384" t="str">
        <f>IF($E384="","",INDEX(SUBCATEGORIAS!$A:$A,MATCH($E384,SUBCATEGORIAS!$B:$B,0)))</f>
        <v/>
      </c>
      <c r="AI384" t="str">
        <f t="shared" si="82"/>
        <v/>
      </c>
      <c r="AK384" s="2" t="str">
        <f t="shared" si="87"/>
        <v/>
      </c>
      <c r="AL384" t="str">
        <f t="shared" si="88"/>
        <v/>
      </c>
      <c r="AM384" t="str">
        <f t="shared" si="83"/>
        <v/>
      </c>
      <c r="AN384" t="str">
        <f t="shared" si="84"/>
        <v/>
      </c>
    </row>
    <row r="385" spans="1:40" x14ac:dyDescent="0.25">
      <c r="A385" t="str">
        <f>IF(C385="","",MAX($A$2:A384)+1)</f>
        <v/>
      </c>
      <c r="B385" s="3" t="str">
        <f>IF(C385="","",IF(COUNTIF($C$2:$C384,$C385)=0,MAX($B$2:$B384)+1,""))</f>
        <v/>
      </c>
      <c r="L385" s="3" t="str">
        <f t="shared" si="85"/>
        <v/>
      </c>
      <c r="M385" s="3" t="str">
        <f>IF(C385="","",IF(AND(C385&lt;&gt;"",D385&lt;&gt;"",E385&lt;&gt;"",I385&lt;&gt;"",L385&lt;&gt;"",J385&lt;&gt;"",IFERROR(MATCH(INDEX($B:$B,MATCH($C385,$C:$C,0)),IMAGENES!$B:$B,0),-1)&gt;0),"'si'","'no'"))</f>
        <v/>
      </c>
      <c r="O385" t="str">
        <f t="shared" si="75"/>
        <v/>
      </c>
      <c r="P385" t="str">
        <f t="shared" si="76"/>
        <v/>
      </c>
      <c r="Q385" t="str">
        <f t="shared" si="77"/>
        <v/>
      </c>
      <c r="R385" t="str">
        <f t="shared" si="78"/>
        <v/>
      </c>
      <c r="S385" t="str">
        <f t="shared" si="79"/>
        <v/>
      </c>
      <c r="T385" t="str">
        <f t="shared" si="80"/>
        <v/>
      </c>
      <c r="U385" t="str">
        <f>IF($S385="","",INDEX(CATEGORIAS!$A:$A,MATCH($S385,CATEGORIAS!$B:$B,0)))</f>
        <v/>
      </c>
      <c r="V385" t="str">
        <f>IF($T385="","",INDEX(SUBCATEGORIAS!$A:$A,MATCH($T385,SUBCATEGORIAS!$B:$B,0)))</f>
        <v/>
      </c>
      <c r="W385" t="str">
        <f t="shared" si="81"/>
        <v/>
      </c>
      <c r="X385" t="str">
        <f t="shared" si="86"/>
        <v/>
      </c>
      <c r="Z385">
        <v>383</v>
      </c>
      <c r="AA385" t="str">
        <f t="shared" si="89"/>
        <v/>
      </c>
      <c r="AB385" t="str">
        <f>IFERROR(IF(MATCH($AA383,$O:$O,0)&gt;0,CONCATENATE("nombre: '",INDEX($P:$P,MATCH($AA383,$O:$O,0)),"',"),0),"")</f>
        <v>nombre: 'Set de 4 Libro Habilidades - Matemáticas',</v>
      </c>
      <c r="AG385" t="str">
        <f>IF($D385="","",INDEX(CATEGORIAS!$A:$A,MATCH($D385,CATEGORIAS!$B:$B,0)))</f>
        <v/>
      </c>
      <c r="AH385" t="str">
        <f>IF($E385="","",INDEX(SUBCATEGORIAS!$A:$A,MATCH($E385,SUBCATEGORIAS!$B:$B,0)))</f>
        <v/>
      </c>
      <c r="AI385" t="str">
        <f t="shared" si="82"/>
        <v/>
      </c>
      <c r="AK385" s="2" t="str">
        <f t="shared" si="87"/>
        <v/>
      </c>
      <c r="AL385" t="str">
        <f t="shared" si="88"/>
        <v/>
      </c>
      <c r="AM385" t="str">
        <f t="shared" si="83"/>
        <v/>
      </c>
      <c r="AN385" t="str">
        <f t="shared" si="84"/>
        <v/>
      </c>
    </row>
    <row r="386" spans="1:40" x14ac:dyDescent="0.25">
      <c r="A386" t="str">
        <f>IF(C386="","",MAX($A$2:A385)+1)</f>
        <v/>
      </c>
      <c r="B386" s="3" t="str">
        <f>IF(C386="","",IF(COUNTIF($C$2:$C385,$C386)=0,MAX($B$2:$B385)+1,""))</f>
        <v/>
      </c>
      <c r="L386" s="3" t="str">
        <f t="shared" si="85"/>
        <v/>
      </c>
      <c r="M386" s="3" t="str">
        <f>IF(C386="","",IF(AND(C386&lt;&gt;"",D386&lt;&gt;"",E386&lt;&gt;"",I386&lt;&gt;"",L386&lt;&gt;"",J386&lt;&gt;"",IFERROR(MATCH(INDEX($B:$B,MATCH($C386,$C:$C,0)),IMAGENES!$B:$B,0),-1)&gt;0),"'si'","'no'"))</f>
        <v/>
      </c>
      <c r="O386" t="str">
        <f t="shared" si="75"/>
        <v/>
      </c>
      <c r="P386" t="str">
        <f t="shared" si="76"/>
        <v/>
      </c>
      <c r="Q386" t="str">
        <f t="shared" si="77"/>
        <v/>
      </c>
      <c r="R386" t="str">
        <f t="shared" si="78"/>
        <v/>
      </c>
      <c r="S386" t="str">
        <f t="shared" si="79"/>
        <v/>
      </c>
      <c r="T386" t="str">
        <f t="shared" si="80"/>
        <v/>
      </c>
      <c r="U386" t="str">
        <f>IF($S386="","",INDEX(CATEGORIAS!$A:$A,MATCH($S386,CATEGORIAS!$B:$B,0)))</f>
        <v/>
      </c>
      <c r="V386" t="str">
        <f>IF($T386="","",INDEX(SUBCATEGORIAS!$A:$A,MATCH($T386,SUBCATEGORIAS!$B:$B,0)))</f>
        <v/>
      </c>
      <c r="W386" t="str">
        <f t="shared" si="81"/>
        <v/>
      </c>
      <c r="X386" t="str">
        <f t="shared" si="86"/>
        <v/>
      </c>
      <c r="Z386">
        <v>384</v>
      </c>
      <c r="AA386" t="str">
        <f t="shared" si="89"/>
        <v/>
      </c>
      <c r="AB386" t="str">
        <f>IFERROR(IF(MATCH($AA383,$O:$O,0)&gt;0,CONCATENATE("descripcion: '",INDEX($Q:$Q,MATCH($AA383,$O:$O,0)),"',"),0),"")</f>
        <v>descripcion: 'Libro Educativo Para desarrollar Habilidades. Dimensiones: 29.4x21x0.2 cm.',</v>
      </c>
      <c r="AG386" t="str">
        <f>IF($D386="","",INDEX(CATEGORIAS!$A:$A,MATCH($D386,CATEGORIAS!$B:$B,0)))</f>
        <v/>
      </c>
      <c r="AH386" t="str">
        <f>IF($E386="","",INDEX(SUBCATEGORIAS!$A:$A,MATCH($E386,SUBCATEGORIAS!$B:$B,0)))</f>
        <v/>
      </c>
      <c r="AI386" t="str">
        <f t="shared" si="82"/>
        <v/>
      </c>
      <c r="AK386" s="2" t="str">
        <f t="shared" si="87"/>
        <v/>
      </c>
      <c r="AL386" t="str">
        <f t="shared" si="88"/>
        <v/>
      </c>
      <c r="AM386" t="str">
        <f t="shared" si="83"/>
        <v/>
      </c>
      <c r="AN386" t="str">
        <f t="shared" si="84"/>
        <v/>
      </c>
    </row>
    <row r="387" spans="1:40" x14ac:dyDescent="0.25">
      <c r="A387" t="str">
        <f>IF(C387="","",MAX($A$2:A386)+1)</f>
        <v/>
      </c>
      <c r="B387" s="3" t="str">
        <f>IF(C387="","",IF(COUNTIF($C$2:$C386,$C387)=0,MAX($B$2:$B386)+1,""))</f>
        <v/>
      </c>
      <c r="L387" s="3" t="str">
        <f t="shared" si="85"/>
        <v/>
      </c>
      <c r="M387" s="3" t="str">
        <f>IF(C387="","",IF(AND(C387&lt;&gt;"",D387&lt;&gt;"",E387&lt;&gt;"",I387&lt;&gt;"",L387&lt;&gt;"",J387&lt;&gt;"",IFERROR(MATCH(INDEX($B:$B,MATCH($C387,$C:$C,0)),IMAGENES!$B:$B,0),-1)&gt;0),"'si'","'no'"))</f>
        <v/>
      </c>
      <c r="O387" t="str">
        <f t="shared" ref="O387:O450" si="90">IFERROR(INDEX($B:$B,MATCH($A387,$B:$B,0)),"")</f>
        <v/>
      </c>
      <c r="P387" t="str">
        <f t="shared" ref="P387:P450" si="91">IF($O387="","",INDEX($C:$C,MATCH($O387,$B:$B,0)))</f>
        <v/>
      </c>
      <c r="Q387" t="str">
        <f t="shared" ref="Q387:Q450" si="92">IF($O387="","",INDEX($J:$J,MATCH($O387,$B:$B,0)))</f>
        <v/>
      </c>
      <c r="R387" t="str">
        <f t="shared" ref="R387:R450" si="93">IF($O387="","",INDEX($K:$K,MATCH($O387,$B:$B,0)))</f>
        <v/>
      </c>
      <c r="S387" t="str">
        <f t="shared" ref="S387:S450" si="94">IF($O387="","",INDEX($D:$D,MATCH($O387,$B:$B,0)))</f>
        <v/>
      </c>
      <c r="T387" t="str">
        <f t="shared" ref="T387:T450" si="95">IF($O387="","",INDEX($E:$E,MATCH($O387,$B:$B,0)))</f>
        <v/>
      </c>
      <c r="U387" t="str">
        <f>IF($S387="","",INDEX(CATEGORIAS!$A:$A,MATCH($S387,CATEGORIAS!$B:$B,0)))</f>
        <v/>
      </c>
      <c r="V387" t="str">
        <f>IF($T387="","",INDEX(SUBCATEGORIAS!$A:$A,MATCH($T387,SUBCATEGORIAS!$B:$B,0)))</f>
        <v/>
      </c>
      <c r="W387" t="str">
        <f t="shared" ref="W387:W450" si="96">IF($O387="","",INDEX($I:$I,MATCH($O387,$B:$B,0)))</f>
        <v/>
      </c>
      <c r="X387" t="str">
        <f t="shared" si="86"/>
        <v/>
      </c>
      <c r="Z387">
        <v>385</v>
      </c>
      <c r="AA387" t="str">
        <f t="shared" si="89"/>
        <v/>
      </c>
      <c r="AB387" t="str">
        <f>IFERROR(IF(MATCH($AA383,$O:$O,0)&gt;0,CONCATENATE("descripcion_larga: '",INDEX($R:$R,MATCH($AA383,$O:$O,0)),"',"),0),"")</f>
        <v>descripcion_larga: 'Recomendable para niños de 3 a 6 años',</v>
      </c>
      <c r="AG387" t="str">
        <f>IF($D387="","",INDEX(CATEGORIAS!$A:$A,MATCH($D387,CATEGORIAS!$B:$B,0)))</f>
        <v/>
      </c>
      <c r="AH387" t="str">
        <f>IF($E387="","",INDEX(SUBCATEGORIAS!$A:$A,MATCH($E387,SUBCATEGORIAS!$B:$B,0)))</f>
        <v/>
      </c>
      <c r="AI387" t="str">
        <f t="shared" ref="AI387:AI450" si="97">IF(A387="","",A387)</f>
        <v/>
      </c>
      <c r="AK387" s="2" t="str">
        <f t="shared" si="87"/>
        <v/>
      </c>
      <c r="AL387" t="str">
        <f t="shared" si="88"/>
        <v/>
      </c>
      <c r="AM387" t="str">
        <f t="shared" ref="AM387:AM450" si="98">IF(A387="","",IF(A387/100&gt;0,IF(A387/10&gt;0,CONCATENATE("00",A387),CONCATENATE("0",A387)),A387))</f>
        <v/>
      </c>
      <c r="AN387" t="str">
        <f t="shared" ref="AN387:AN450" si="99">IF(A387="","",CONCATENATE("{ id_sku: '",CONCATENATE(AK387,AL387,AM387),"', id_articulo: '",INDEX($B:$B,MATCH($C387,$C:$C,0)),"', variacion: '",L387,"' },"))</f>
        <v/>
      </c>
    </row>
    <row r="388" spans="1:40" x14ac:dyDescent="0.25">
      <c r="A388" t="str">
        <f>IF(C388="","",MAX($A$2:A387)+1)</f>
        <v/>
      </c>
      <c r="B388" s="3" t="str">
        <f>IF(C388="","",IF(COUNTIF($C$2:$C387,$C388)=0,MAX($B$2:$B387)+1,""))</f>
        <v/>
      </c>
      <c r="L388" s="3" t="str">
        <f t="shared" ref="L388:L451" si="100">_xlfn.TEXTJOIN(" - ",TRUE,F388:H388)</f>
        <v/>
      </c>
      <c r="M388" s="3" t="str">
        <f>IF(C388="","",IF(AND(C388&lt;&gt;"",D388&lt;&gt;"",E388&lt;&gt;"",I388&lt;&gt;"",L388&lt;&gt;"",J388&lt;&gt;"",IFERROR(MATCH(INDEX($B:$B,MATCH($C388,$C:$C,0)),IMAGENES!$B:$B,0),-1)&gt;0),"'si'","'no'"))</f>
        <v/>
      </c>
      <c r="O388" t="str">
        <f t="shared" si="90"/>
        <v/>
      </c>
      <c r="P388" t="str">
        <f t="shared" si="91"/>
        <v/>
      </c>
      <c r="Q388" t="str">
        <f t="shared" si="92"/>
        <v/>
      </c>
      <c r="R388" t="str">
        <f t="shared" si="93"/>
        <v/>
      </c>
      <c r="S388" t="str">
        <f t="shared" si="94"/>
        <v/>
      </c>
      <c r="T388" t="str">
        <f t="shared" si="95"/>
        <v/>
      </c>
      <c r="U388" t="str">
        <f>IF($S388="","",INDEX(CATEGORIAS!$A:$A,MATCH($S388,CATEGORIAS!$B:$B,0)))</f>
        <v/>
      </c>
      <c r="V388" t="str">
        <f>IF($T388="","",INDEX(SUBCATEGORIAS!$A:$A,MATCH($T388,SUBCATEGORIAS!$B:$B,0)))</f>
        <v/>
      </c>
      <c r="W388" t="str">
        <f t="shared" si="96"/>
        <v/>
      </c>
      <c r="X388" t="str">
        <f t="shared" ref="X388:X451" si="101">IF($O388="","",INDEX($M:$M,MATCH($O388,$B:$B,0)))</f>
        <v/>
      </c>
      <c r="Z388">
        <v>386</v>
      </c>
      <c r="AA388" t="str">
        <f t="shared" si="89"/>
        <v/>
      </c>
      <c r="AB388" t="str">
        <f>IFERROR(IF(MATCH($AA383,$O:$O,0)&gt;0,CONCATENATE("id_categoria: '",INDEX($U:$U,MATCH($AA383,$O:$O,0)),"',"),0),"")</f>
        <v>id_categoria: '4',</v>
      </c>
      <c r="AG388" t="str">
        <f>IF($D388="","",INDEX(CATEGORIAS!$A:$A,MATCH($D388,CATEGORIAS!$B:$B,0)))</f>
        <v/>
      </c>
      <c r="AH388" t="str">
        <f>IF($E388="","",INDEX(SUBCATEGORIAS!$A:$A,MATCH($E388,SUBCATEGORIAS!$B:$B,0)))</f>
        <v/>
      </c>
      <c r="AI388" t="str">
        <f t="shared" si="97"/>
        <v/>
      </c>
      <c r="AK388" s="2" t="str">
        <f t="shared" ref="AK388:AK451" si="102">IF(AG388="","",IF(AG388/100&gt;0,IF(AG388/10&gt;0,CONCATENATE("00",AG388),CONCATENATE("0",AG388)),AG388))</f>
        <v/>
      </c>
      <c r="AL388" t="str">
        <f t="shared" ref="AL388:AL451" si="103">IF(AH388="","",IF(AH388/100&gt;0,IF(AH388/10&gt;0,CONCATENATE("00",AH388),CONCATENATE("0",AH388)),AH388))</f>
        <v/>
      </c>
      <c r="AM388" t="str">
        <f t="shared" si="98"/>
        <v/>
      </c>
      <c r="AN388" t="str">
        <f t="shared" si="99"/>
        <v/>
      </c>
    </row>
    <row r="389" spans="1:40" x14ac:dyDescent="0.25">
      <c r="A389" t="str">
        <f>IF(C389="","",MAX($A$2:A388)+1)</f>
        <v/>
      </c>
      <c r="B389" s="3" t="str">
        <f>IF(C389="","",IF(COUNTIF($C$2:$C388,$C389)=0,MAX($B$2:$B388)+1,""))</f>
        <v/>
      </c>
      <c r="L389" s="3" t="str">
        <f t="shared" si="100"/>
        <v/>
      </c>
      <c r="M389" s="3" t="str">
        <f>IF(C389="","",IF(AND(C389&lt;&gt;"",D389&lt;&gt;"",E389&lt;&gt;"",I389&lt;&gt;"",L389&lt;&gt;"",J389&lt;&gt;"",IFERROR(MATCH(INDEX($B:$B,MATCH($C389,$C:$C,0)),IMAGENES!$B:$B,0),-1)&gt;0),"'si'","'no'"))</f>
        <v/>
      </c>
      <c r="O389" t="str">
        <f t="shared" si="90"/>
        <v/>
      </c>
      <c r="P389" t="str">
        <f t="shared" si="91"/>
        <v/>
      </c>
      <c r="Q389" t="str">
        <f t="shared" si="92"/>
        <v/>
      </c>
      <c r="R389" t="str">
        <f t="shared" si="93"/>
        <v/>
      </c>
      <c r="S389" t="str">
        <f t="shared" si="94"/>
        <v/>
      </c>
      <c r="T389" t="str">
        <f t="shared" si="95"/>
        <v/>
      </c>
      <c r="U389" t="str">
        <f>IF($S389="","",INDEX(CATEGORIAS!$A:$A,MATCH($S389,CATEGORIAS!$B:$B,0)))</f>
        <v/>
      </c>
      <c r="V389" t="str">
        <f>IF($T389="","",INDEX(SUBCATEGORIAS!$A:$A,MATCH($T389,SUBCATEGORIAS!$B:$B,0)))</f>
        <v/>
      </c>
      <c r="W389" t="str">
        <f t="shared" si="96"/>
        <v/>
      </c>
      <c r="X389" t="str">
        <f t="shared" si="101"/>
        <v/>
      </c>
      <c r="Z389">
        <v>387</v>
      </c>
      <c r="AA389" t="str">
        <f t="shared" ref="AA389:AA452" si="104">IF(Z388/10=INT(Z388/10),Z388/10+1,"")</f>
        <v/>
      </c>
      <c r="AB389" t="str">
        <f>IFERROR(IF(MATCH($AA383,$O:$O,0)&gt;0,CONCATENATE("id_subcategoria: '",INDEX($V:$V,MATCH($AA383,$O:$O,0)),"',"),0),"")</f>
        <v>id_subcategoria: '6',</v>
      </c>
      <c r="AG389" t="str">
        <f>IF($D389="","",INDEX(CATEGORIAS!$A:$A,MATCH($D389,CATEGORIAS!$B:$B,0)))</f>
        <v/>
      </c>
      <c r="AH389" t="str">
        <f>IF($E389="","",INDEX(SUBCATEGORIAS!$A:$A,MATCH($E389,SUBCATEGORIAS!$B:$B,0)))</f>
        <v/>
      </c>
      <c r="AI389" t="str">
        <f t="shared" si="97"/>
        <v/>
      </c>
      <c r="AK389" s="2" t="str">
        <f t="shared" si="102"/>
        <v/>
      </c>
      <c r="AL389" t="str">
        <f t="shared" si="103"/>
        <v/>
      </c>
      <c r="AM389" t="str">
        <f t="shared" si="98"/>
        <v/>
      </c>
      <c r="AN389" t="str">
        <f t="shared" si="99"/>
        <v/>
      </c>
    </row>
    <row r="390" spans="1:40" x14ac:dyDescent="0.25">
      <c r="A390" t="str">
        <f>IF(C390="","",MAX($A$2:A389)+1)</f>
        <v/>
      </c>
      <c r="B390" s="3" t="str">
        <f>IF(C390="","",IF(COUNTIF($C$2:$C389,$C390)=0,MAX($B$2:$B389)+1,""))</f>
        <v/>
      </c>
      <c r="L390" s="3" t="str">
        <f t="shared" si="100"/>
        <v/>
      </c>
      <c r="M390" s="3" t="str">
        <f>IF(C390="","",IF(AND(C390&lt;&gt;"",D390&lt;&gt;"",E390&lt;&gt;"",I390&lt;&gt;"",L390&lt;&gt;"",J390&lt;&gt;"",IFERROR(MATCH(INDEX($B:$B,MATCH($C390,$C:$C,0)),IMAGENES!$B:$B,0),-1)&gt;0),"'si'","'no'"))</f>
        <v/>
      </c>
      <c r="O390" t="str">
        <f t="shared" si="90"/>
        <v/>
      </c>
      <c r="P390" t="str">
        <f t="shared" si="91"/>
        <v/>
      </c>
      <c r="Q390" t="str">
        <f t="shared" si="92"/>
        <v/>
      </c>
      <c r="R390" t="str">
        <f t="shared" si="93"/>
        <v/>
      </c>
      <c r="S390" t="str">
        <f t="shared" si="94"/>
        <v/>
      </c>
      <c r="T390" t="str">
        <f t="shared" si="95"/>
        <v/>
      </c>
      <c r="U390" t="str">
        <f>IF($S390="","",INDEX(CATEGORIAS!$A:$A,MATCH($S390,CATEGORIAS!$B:$B,0)))</f>
        <v/>
      </c>
      <c r="V390" t="str">
        <f>IF($T390="","",INDEX(SUBCATEGORIAS!$A:$A,MATCH($T390,SUBCATEGORIAS!$B:$B,0)))</f>
        <v/>
      </c>
      <c r="W390" t="str">
        <f t="shared" si="96"/>
        <v/>
      </c>
      <c r="X390" t="str">
        <f t="shared" si="101"/>
        <v/>
      </c>
      <c r="Z390">
        <v>388</v>
      </c>
      <c r="AA390" t="str">
        <f t="shared" si="104"/>
        <v/>
      </c>
      <c r="AB390" t="str">
        <f>IFERROR(IF(MATCH($AA383,$O:$O,0)&gt;0,CONCATENATE("precio: ",INDEX($W:$W,MATCH($AA383,$O:$O,0)),","),0),"")</f>
        <v>precio: 10000,</v>
      </c>
      <c r="AG390" t="str">
        <f>IF($D390="","",INDEX(CATEGORIAS!$A:$A,MATCH($D390,CATEGORIAS!$B:$B,0)))</f>
        <v/>
      </c>
      <c r="AH390" t="str">
        <f>IF($E390="","",INDEX(SUBCATEGORIAS!$A:$A,MATCH($E390,SUBCATEGORIAS!$B:$B,0)))</f>
        <v/>
      </c>
      <c r="AI390" t="str">
        <f t="shared" si="97"/>
        <v/>
      </c>
      <c r="AK390" s="2" t="str">
        <f t="shared" si="102"/>
        <v/>
      </c>
      <c r="AL390" t="str">
        <f t="shared" si="103"/>
        <v/>
      </c>
      <c r="AM390" t="str">
        <f t="shared" si="98"/>
        <v/>
      </c>
      <c r="AN390" t="str">
        <f t="shared" si="99"/>
        <v/>
      </c>
    </row>
    <row r="391" spans="1:40" x14ac:dyDescent="0.25">
      <c r="A391" t="str">
        <f>IF(C391="","",MAX($A$2:A390)+1)</f>
        <v/>
      </c>
      <c r="B391" s="3" t="str">
        <f>IF(C391="","",IF(COUNTIF($C$2:$C390,$C391)=0,MAX($B$2:$B390)+1,""))</f>
        <v/>
      </c>
      <c r="L391" s="3" t="str">
        <f t="shared" si="100"/>
        <v/>
      </c>
      <c r="M391" s="3" t="str">
        <f>IF(C391="","",IF(AND(C391&lt;&gt;"",D391&lt;&gt;"",E391&lt;&gt;"",I391&lt;&gt;"",L391&lt;&gt;"",J391&lt;&gt;"",IFERROR(MATCH(INDEX($B:$B,MATCH($C391,$C:$C,0)),IMAGENES!$B:$B,0),-1)&gt;0),"'si'","'no'"))</f>
        <v/>
      </c>
      <c r="O391" t="str">
        <f t="shared" si="90"/>
        <v/>
      </c>
      <c r="P391" t="str">
        <f t="shared" si="91"/>
        <v/>
      </c>
      <c r="Q391" t="str">
        <f t="shared" si="92"/>
        <v/>
      </c>
      <c r="R391" t="str">
        <f t="shared" si="93"/>
        <v/>
      </c>
      <c r="S391" t="str">
        <f t="shared" si="94"/>
        <v/>
      </c>
      <c r="T391" t="str">
        <f t="shared" si="95"/>
        <v/>
      </c>
      <c r="U391" t="str">
        <f>IF($S391="","",INDEX(CATEGORIAS!$A:$A,MATCH($S391,CATEGORIAS!$B:$B,0)))</f>
        <v/>
      </c>
      <c r="V391" t="str">
        <f>IF($T391="","",INDEX(SUBCATEGORIAS!$A:$A,MATCH($T391,SUBCATEGORIAS!$B:$B,0)))</f>
        <v/>
      </c>
      <c r="W391" t="str">
        <f t="shared" si="96"/>
        <v/>
      </c>
      <c r="X391" t="str">
        <f t="shared" si="101"/>
        <v/>
      </c>
      <c r="Z391">
        <v>389</v>
      </c>
      <c r="AA391" t="str">
        <f t="shared" si="104"/>
        <v/>
      </c>
      <c r="AB391" t="str">
        <f>IFERROR(IF(MATCH($AA383,$O:$O,0)&gt;0,CONCATENATE("disponible: ",INDEX($X:$X,MATCH($AA383,$O:$O,0)),","),0),"")</f>
        <v>disponible: 'si',</v>
      </c>
      <c r="AG391" t="str">
        <f>IF($D391="","",INDEX(CATEGORIAS!$A:$A,MATCH($D391,CATEGORIAS!$B:$B,0)))</f>
        <v/>
      </c>
      <c r="AH391" t="str">
        <f>IF($E391="","",INDEX(SUBCATEGORIAS!$A:$A,MATCH($E391,SUBCATEGORIAS!$B:$B,0)))</f>
        <v/>
      </c>
      <c r="AI391" t="str">
        <f t="shared" si="97"/>
        <v/>
      </c>
      <c r="AK391" s="2" t="str">
        <f t="shared" si="102"/>
        <v/>
      </c>
      <c r="AL391" t="str">
        <f t="shared" si="103"/>
        <v/>
      </c>
      <c r="AM391" t="str">
        <f t="shared" si="98"/>
        <v/>
      </c>
      <c r="AN391" t="str">
        <f t="shared" si="99"/>
        <v/>
      </c>
    </row>
    <row r="392" spans="1:40" x14ac:dyDescent="0.25">
      <c r="A392" t="str">
        <f>IF(C392="","",MAX($A$2:A391)+1)</f>
        <v/>
      </c>
      <c r="B392" s="3" t="str">
        <f>IF(C392="","",IF(COUNTIF($C$2:$C391,$C392)=0,MAX($B$2:$B391)+1,""))</f>
        <v/>
      </c>
      <c r="L392" s="3" t="str">
        <f t="shared" si="100"/>
        <v/>
      </c>
      <c r="M392" s="3" t="str">
        <f>IF(C392="","",IF(AND(C392&lt;&gt;"",D392&lt;&gt;"",E392&lt;&gt;"",I392&lt;&gt;"",L392&lt;&gt;"",J392&lt;&gt;"",IFERROR(MATCH(INDEX($B:$B,MATCH($C392,$C:$C,0)),IMAGENES!$B:$B,0),-1)&gt;0),"'si'","'no'"))</f>
        <v/>
      </c>
      <c r="O392" t="str">
        <f t="shared" si="90"/>
        <v/>
      </c>
      <c r="P392" t="str">
        <f t="shared" si="91"/>
        <v/>
      </c>
      <c r="Q392" t="str">
        <f t="shared" si="92"/>
        <v/>
      </c>
      <c r="R392" t="str">
        <f t="shared" si="93"/>
        <v/>
      </c>
      <c r="S392" t="str">
        <f t="shared" si="94"/>
        <v/>
      </c>
      <c r="T392" t="str">
        <f t="shared" si="95"/>
        <v/>
      </c>
      <c r="U392" t="str">
        <f>IF($S392="","",INDEX(CATEGORIAS!$A:$A,MATCH($S392,CATEGORIAS!$B:$B,0)))</f>
        <v/>
      </c>
      <c r="V392" t="str">
        <f>IF($T392="","",INDEX(SUBCATEGORIAS!$A:$A,MATCH($T392,SUBCATEGORIAS!$B:$B,0)))</f>
        <v/>
      </c>
      <c r="W392" t="str">
        <f t="shared" si="96"/>
        <v/>
      </c>
      <c r="X392" t="str">
        <f t="shared" si="101"/>
        <v/>
      </c>
      <c r="Z392">
        <v>390</v>
      </c>
      <c r="AA392" t="str">
        <f t="shared" si="104"/>
        <v/>
      </c>
      <c r="AB392" t="str">
        <f>IFERROR(IF(MATCH($AA383,$O:$O,0)&gt;0,"},",0),"")</f>
        <v>},</v>
      </c>
      <c r="AG392" t="str">
        <f>IF($D392="","",INDEX(CATEGORIAS!$A:$A,MATCH($D392,CATEGORIAS!$B:$B,0)))</f>
        <v/>
      </c>
      <c r="AH392" t="str">
        <f>IF($E392="","",INDEX(SUBCATEGORIAS!$A:$A,MATCH($E392,SUBCATEGORIAS!$B:$B,0)))</f>
        <v/>
      </c>
      <c r="AI392" t="str">
        <f t="shared" si="97"/>
        <v/>
      </c>
      <c r="AK392" s="2" t="str">
        <f t="shared" si="102"/>
        <v/>
      </c>
      <c r="AL392" t="str">
        <f t="shared" si="103"/>
        <v/>
      </c>
      <c r="AM392" t="str">
        <f t="shared" si="98"/>
        <v/>
      </c>
      <c r="AN392" t="str">
        <f t="shared" si="99"/>
        <v/>
      </c>
    </row>
    <row r="393" spans="1:40" x14ac:dyDescent="0.25">
      <c r="A393" t="str">
        <f>IF(C393="","",MAX($A$2:A392)+1)</f>
        <v/>
      </c>
      <c r="B393" s="3" t="str">
        <f>IF(C393="","",IF(COUNTIF($C$2:$C392,$C393)=0,MAX($B$2:$B392)+1,""))</f>
        <v/>
      </c>
      <c r="L393" s="3" t="str">
        <f t="shared" si="100"/>
        <v/>
      </c>
      <c r="M393" s="3" t="str">
        <f>IF(C393="","",IF(AND(C393&lt;&gt;"",D393&lt;&gt;"",E393&lt;&gt;"",I393&lt;&gt;"",L393&lt;&gt;"",J393&lt;&gt;"",IFERROR(MATCH(INDEX($B:$B,MATCH($C393,$C:$C,0)),IMAGENES!$B:$B,0),-1)&gt;0),"'si'","'no'"))</f>
        <v/>
      </c>
      <c r="O393" t="str">
        <f t="shared" si="90"/>
        <v/>
      </c>
      <c r="P393" t="str">
        <f t="shared" si="91"/>
        <v/>
      </c>
      <c r="Q393" t="str">
        <f t="shared" si="92"/>
        <v/>
      </c>
      <c r="R393" t="str">
        <f t="shared" si="93"/>
        <v/>
      </c>
      <c r="S393" t="str">
        <f t="shared" si="94"/>
        <v/>
      </c>
      <c r="T393" t="str">
        <f t="shared" si="95"/>
        <v/>
      </c>
      <c r="U393" t="str">
        <f>IF($S393="","",INDEX(CATEGORIAS!$A:$A,MATCH($S393,CATEGORIAS!$B:$B,0)))</f>
        <v/>
      </c>
      <c r="V393" t="str">
        <f>IF($T393="","",INDEX(SUBCATEGORIAS!$A:$A,MATCH($T393,SUBCATEGORIAS!$B:$B,0)))</f>
        <v/>
      </c>
      <c r="W393" t="str">
        <f t="shared" si="96"/>
        <v/>
      </c>
      <c r="X393" t="str">
        <f t="shared" si="101"/>
        <v/>
      </c>
      <c r="Z393">
        <v>391</v>
      </c>
      <c r="AA393">
        <f t="shared" si="104"/>
        <v>40</v>
      </c>
      <c r="AB393" t="str">
        <f>IFERROR(IF(MATCH($AA393,$O:$O,0)&gt;0,"{",0),"")</f>
        <v>{</v>
      </c>
      <c r="AG393" t="str">
        <f>IF($D393="","",INDEX(CATEGORIAS!$A:$A,MATCH($D393,CATEGORIAS!$B:$B,0)))</f>
        <v/>
      </c>
      <c r="AH393" t="str">
        <f>IF($E393="","",INDEX(SUBCATEGORIAS!$A:$A,MATCH($E393,SUBCATEGORIAS!$B:$B,0)))</f>
        <v/>
      </c>
      <c r="AI393" t="str">
        <f t="shared" si="97"/>
        <v/>
      </c>
      <c r="AK393" s="2" t="str">
        <f t="shared" si="102"/>
        <v/>
      </c>
      <c r="AL393" t="str">
        <f t="shared" si="103"/>
        <v/>
      </c>
      <c r="AM393" t="str">
        <f t="shared" si="98"/>
        <v/>
      </c>
      <c r="AN393" t="str">
        <f t="shared" si="99"/>
        <v/>
      </c>
    </row>
    <row r="394" spans="1:40" x14ac:dyDescent="0.25">
      <c r="A394" t="str">
        <f>IF(C394="","",MAX($A$2:A393)+1)</f>
        <v/>
      </c>
      <c r="B394" s="3" t="str">
        <f>IF(C394="","",IF(COUNTIF($C$2:$C393,$C394)=0,MAX($B$2:$B393)+1,""))</f>
        <v/>
      </c>
      <c r="L394" s="3" t="str">
        <f t="shared" si="100"/>
        <v/>
      </c>
      <c r="M394" s="3" t="str">
        <f>IF(C394="","",IF(AND(C394&lt;&gt;"",D394&lt;&gt;"",E394&lt;&gt;"",I394&lt;&gt;"",L394&lt;&gt;"",J394&lt;&gt;"",IFERROR(MATCH(INDEX($B:$B,MATCH($C394,$C:$C,0)),IMAGENES!$B:$B,0),-1)&gt;0),"'si'","'no'"))</f>
        <v/>
      </c>
      <c r="O394" t="str">
        <f t="shared" si="90"/>
        <v/>
      </c>
      <c r="P394" t="str">
        <f t="shared" si="91"/>
        <v/>
      </c>
      <c r="Q394" t="str">
        <f t="shared" si="92"/>
        <v/>
      </c>
      <c r="R394" t="str">
        <f t="shared" si="93"/>
        <v/>
      </c>
      <c r="S394" t="str">
        <f t="shared" si="94"/>
        <v/>
      </c>
      <c r="T394" t="str">
        <f t="shared" si="95"/>
        <v/>
      </c>
      <c r="U394" t="str">
        <f>IF($S394="","",INDEX(CATEGORIAS!$A:$A,MATCH($S394,CATEGORIAS!$B:$B,0)))</f>
        <v/>
      </c>
      <c r="V394" t="str">
        <f>IF($T394="","",INDEX(SUBCATEGORIAS!$A:$A,MATCH($T394,SUBCATEGORIAS!$B:$B,0)))</f>
        <v/>
      </c>
      <c r="W394" t="str">
        <f t="shared" si="96"/>
        <v/>
      </c>
      <c r="X394" t="str">
        <f t="shared" si="101"/>
        <v/>
      </c>
      <c r="Z394">
        <v>392</v>
      </c>
      <c r="AA394" t="str">
        <f t="shared" si="104"/>
        <v/>
      </c>
      <c r="AB394" t="str">
        <f>IFERROR(IF(MATCH($AA393,$O:$O,0)&gt;0,CONCATENATE("id_articulo: ",$AA393,","),0),"")</f>
        <v>id_articulo: 40,</v>
      </c>
      <c r="AG394" t="str">
        <f>IF($D394="","",INDEX(CATEGORIAS!$A:$A,MATCH($D394,CATEGORIAS!$B:$B,0)))</f>
        <v/>
      </c>
      <c r="AH394" t="str">
        <f>IF($E394="","",INDEX(SUBCATEGORIAS!$A:$A,MATCH($E394,SUBCATEGORIAS!$B:$B,0)))</f>
        <v/>
      </c>
      <c r="AI394" t="str">
        <f t="shared" si="97"/>
        <v/>
      </c>
      <c r="AK394" s="2" t="str">
        <f t="shared" si="102"/>
        <v/>
      </c>
      <c r="AL394" t="str">
        <f t="shared" si="103"/>
        <v/>
      </c>
      <c r="AM394" t="str">
        <f t="shared" si="98"/>
        <v/>
      </c>
      <c r="AN394" t="str">
        <f t="shared" si="99"/>
        <v/>
      </c>
    </row>
    <row r="395" spans="1:40" x14ac:dyDescent="0.25">
      <c r="A395" t="str">
        <f>IF(C395="","",MAX($A$2:A394)+1)</f>
        <v/>
      </c>
      <c r="B395" s="3" t="str">
        <f>IF(C395="","",IF(COUNTIF($C$2:$C394,$C395)=0,MAX($B$2:$B394)+1,""))</f>
        <v/>
      </c>
      <c r="L395" s="3" t="str">
        <f t="shared" si="100"/>
        <v/>
      </c>
      <c r="M395" s="3" t="str">
        <f>IF(C395="","",IF(AND(C395&lt;&gt;"",D395&lt;&gt;"",E395&lt;&gt;"",I395&lt;&gt;"",L395&lt;&gt;"",J395&lt;&gt;"",IFERROR(MATCH(INDEX($B:$B,MATCH($C395,$C:$C,0)),IMAGENES!$B:$B,0),-1)&gt;0),"'si'","'no'"))</f>
        <v/>
      </c>
      <c r="O395" t="str">
        <f t="shared" si="90"/>
        <v/>
      </c>
      <c r="P395" t="str">
        <f t="shared" si="91"/>
        <v/>
      </c>
      <c r="Q395" t="str">
        <f t="shared" si="92"/>
        <v/>
      </c>
      <c r="R395" t="str">
        <f t="shared" si="93"/>
        <v/>
      </c>
      <c r="S395" t="str">
        <f t="shared" si="94"/>
        <v/>
      </c>
      <c r="T395" t="str">
        <f t="shared" si="95"/>
        <v/>
      </c>
      <c r="U395" t="str">
        <f>IF($S395="","",INDEX(CATEGORIAS!$A:$A,MATCH($S395,CATEGORIAS!$B:$B,0)))</f>
        <v/>
      </c>
      <c r="V395" t="str">
        <f>IF($T395="","",INDEX(SUBCATEGORIAS!$A:$A,MATCH($T395,SUBCATEGORIAS!$B:$B,0)))</f>
        <v/>
      </c>
      <c r="W395" t="str">
        <f t="shared" si="96"/>
        <v/>
      </c>
      <c r="X395" t="str">
        <f t="shared" si="101"/>
        <v/>
      </c>
      <c r="Z395">
        <v>393</v>
      </c>
      <c r="AA395" t="str">
        <f t="shared" si="104"/>
        <v/>
      </c>
      <c r="AB395" t="str">
        <f>IFERROR(IF(MATCH($AA393,$O:$O,0)&gt;0,CONCATENATE("nombre: '",INDEX($P:$P,MATCH($AA393,$O:$O,0)),"',"),0),"")</f>
        <v>nombre: 'Set de 12 unidades Paños de cocina',</v>
      </c>
      <c r="AG395" t="str">
        <f>IF($D395="","",INDEX(CATEGORIAS!$A:$A,MATCH($D395,CATEGORIAS!$B:$B,0)))</f>
        <v/>
      </c>
      <c r="AH395" t="str">
        <f>IF($E395="","",INDEX(SUBCATEGORIAS!$A:$A,MATCH($E395,SUBCATEGORIAS!$B:$B,0)))</f>
        <v/>
      </c>
      <c r="AI395" t="str">
        <f t="shared" si="97"/>
        <v/>
      </c>
      <c r="AK395" s="2" t="str">
        <f t="shared" si="102"/>
        <v/>
      </c>
      <c r="AL395" t="str">
        <f t="shared" si="103"/>
        <v/>
      </c>
      <c r="AM395" t="str">
        <f t="shared" si="98"/>
        <v/>
      </c>
      <c r="AN395" t="str">
        <f t="shared" si="99"/>
        <v/>
      </c>
    </row>
    <row r="396" spans="1:40" x14ac:dyDescent="0.25">
      <c r="A396" t="str">
        <f>IF(C396="","",MAX($A$2:A395)+1)</f>
        <v/>
      </c>
      <c r="B396" s="3" t="str">
        <f>IF(C396="","",IF(COUNTIF($C$2:$C395,$C396)=0,MAX($B$2:$B395)+1,""))</f>
        <v/>
      </c>
      <c r="L396" s="3" t="str">
        <f t="shared" si="100"/>
        <v/>
      </c>
      <c r="M396" s="3" t="str">
        <f>IF(C396="","",IF(AND(C396&lt;&gt;"",D396&lt;&gt;"",E396&lt;&gt;"",I396&lt;&gt;"",L396&lt;&gt;"",J396&lt;&gt;"",IFERROR(MATCH(INDEX($B:$B,MATCH($C396,$C:$C,0)),IMAGENES!$B:$B,0),-1)&gt;0),"'si'","'no'"))</f>
        <v/>
      </c>
      <c r="O396" t="str">
        <f t="shared" si="90"/>
        <v/>
      </c>
      <c r="P396" t="str">
        <f t="shared" si="91"/>
        <v/>
      </c>
      <c r="Q396" t="str">
        <f t="shared" si="92"/>
        <v/>
      </c>
      <c r="R396" t="str">
        <f t="shared" si="93"/>
        <v/>
      </c>
      <c r="S396" t="str">
        <f t="shared" si="94"/>
        <v/>
      </c>
      <c r="T396" t="str">
        <f t="shared" si="95"/>
        <v/>
      </c>
      <c r="U396" t="str">
        <f>IF($S396="","",INDEX(CATEGORIAS!$A:$A,MATCH($S396,CATEGORIAS!$B:$B,0)))</f>
        <v/>
      </c>
      <c r="V396" t="str">
        <f>IF($T396="","",INDEX(SUBCATEGORIAS!$A:$A,MATCH($T396,SUBCATEGORIAS!$B:$B,0)))</f>
        <v/>
      </c>
      <c r="W396" t="str">
        <f t="shared" si="96"/>
        <v/>
      </c>
      <c r="X396" t="str">
        <f t="shared" si="101"/>
        <v/>
      </c>
      <c r="Z396">
        <v>394</v>
      </c>
      <c r="AA396" t="str">
        <f t="shared" si="104"/>
        <v/>
      </c>
      <c r="AB396" t="str">
        <f>IFERROR(IF(MATCH($AA393,$O:$O,0)&gt;0,CONCATENATE("descripcion: '",INDEX($Q:$Q,MATCH($AA393,$O:$O,0)),"',"),0),"")</f>
        <v>descripcion: 'Set de 12 paños de cocina tela 100% algodón.',</v>
      </c>
      <c r="AG396" t="str">
        <f>IF($D396="","",INDEX(CATEGORIAS!$A:$A,MATCH($D396,CATEGORIAS!$B:$B,0)))</f>
        <v/>
      </c>
      <c r="AH396" t="str">
        <f>IF($E396="","",INDEX(SUBCATEGORIAS!$A:$A,MATCH($E396,SUBCATEGORIAS!$B:$B,0)))</f>
        <v/>
      </c>
      <c r="AI396" t="str">
        <f t="shared" si="97"/>
        <v/>
      </c>
      <c r="AK396" s="2" t="str">
        <f t="shared" si="102"/>
        <v/>
      </c>
      <c r="AL396" t="str">
        <f t="shared" si="103"/>
        <v/>
      </c>
      <c r="AM396" t="str">
        <f t="shared" si="98"/>
        <v/>
      </c>
      <c r="AN396" t="str">
        <f t="shared" si="99"/>
        <v/>
      </c>
    </row>
    <row r="397" spans="1:40" x14ac:dyDescent="0.25">
      <c r="A397" t="str">
        <f>IF(C397="","",MAX($A$2:A396)+1)</f>
        <v/>
      </c>
      <c r="B397" s="3" t="str">
        <f>IF(C397="","",IF(COUNTIF($C$2:$C396,$C397)=0,MAX($B$2:$B396)+1,""))</f>
        <v/>
      </c>
      <c r="L397" s="3" t="str">
        <f t="shared" si="100"/>
        <v/>
      </c>
      <c r="M397" s="3" t="str">
        <f>IF(C397="","",IF(AND(C397&lt;&gt;"",D397&lt;&gt;"",E397&lt;&gt;"",I397&lt;&gt;"",L397&lt;&gt;"",J397&lt;&gt;"",IFERROR(MATCH(INDEX($B:$B,MATCH($C397,$C:$C,0)),IMAGENES!$B:$B,0),-1)&gt;0),"'si'","'no'"))</f>
        <v/>
      </c>
      <c r="O397" t="str">
        <f t="shared" si="90"/>
        <v/>
      </c>
      <c r="P397" t="str">
        <f t="shared" si="91"/>
        <v/>
      </c>
      <c r="Q397" t="str">
        <f t="shared" si="92"/>
        <v/>
      </c>
      <c r="R397" t="str">
        <f t="shared" si="93"/>
        <v/>
      </c>
      <c r="S397" t="str">
        <f t="shared" si="94"/>
        <v/>
      </c>
      <c r="T397" t="str">
        <f t="shared" si="95"/>
        <v/>
      </c>
      <c r="U397" t="str">
        <f>IF($S397="","",INDEX(CATEGORIAS!$A:$A,MATCH($S397,CATEGORIAS!$B:$B,0)))</f>
        <v/>
      </c>
      <c r="V397" t="str">
        <f>IF($T397="","",INDEX(SUBCATEGORIAS!$A:$A,MATCH($T397,SUBCATEGORIAS!$B:$B,0)))</f>
        <v/>
      </c>
      <c r="W397" t="str">
        <f t="shared" si="96"/>
        <v/>
      </c>
      <c r="X397" t="str">
        <f t="shared" si="101"/>
        <v/>
      </c>
      <c r="Z397">
        <v>395</v>
      </c>
      <c r="AA397" t="str">
        <f t="shared" si="104"/>
        <v/>
      </c>
      <c r="AB397" t="str">
        <f>IFERROR(IF(MATCH($AA393,$O:$O,0)&gt;0,CONCATENATE("descripcion_larga: '",INDEX($R:$R,MATCH($AA393,$O:$O,0)),"',"),0),"")</f>
        <v>descripcion_larga: 'Un paño de cocina es un tipo de tela utilizado en la cocina para diversas tareas. Su principal función es secar platos, utensilios, y superficies, así como para limpiar derrames o secarse las manos mientras se cocina.',</v>
      </c>
      <c r="AG397" t="str">
        <f>IF($D397="","",INDEX(CATEGORIAS!$A:$A,MATCH($D397,CATEGORIAS!$B:$B,0)))</f>
        <v/>
      </c>
      <c r="AH397" t="str">
        <f>IF($E397="","",INDEX(SUBCATEGORIAS!$A:$A,MATCH($E397,SUBCATEGORIAS!$B:$B,0)))</f>
        <v/>
      </c>
      <c r="AI397" t="str">
        <f t="shared" si="97"/>
        <v/>
      </c>
      <c r="AK397" s="2" t="str">
        <f t="shared" si="102"/>
        <v/>
      </c>
      <c r="AL397" t="str">
        <f t="shared" si="103"/>
        <v/>
      </c>
      <c r="AM397" t="str">
        <f t="shared" si="98"/>
        <v/>
      </c>
      <c r="AN397" t="str">
        <f t="shared" si="99"/>
        <v/>
      </c>
    </row>
    <row r="398" spans="1:40" x14ac:dyDescent="0.25">
      <c r="A398" t="str">
        <f>IF(C398="","",MAX($A$2:A397)+1)</f>
        <v/>
      </c>
      <c r="B398" s="3" t="str">
        <f>IF(C398="","",IF(COUNTIF($C$2:$C397,$C398)=0,MAX($B$2:$B397)+1,""))</f>
        <v/>
      </c>
      <c r="L398" s="3" t="str">
        <f t="shared" si="100"/>
        <v/>
      </c>
      <c r="M398" s="3" t="str">
        <f>IF(C398="","",IF(AND(C398&lt;&gt;"",D398&lt;&gt;"",E398&lt;&gt;"",I398&lt;&gt;"",L398&lt;&gt;"",J398&lt;&gt;"",IFERROR(MATCH(INDEX($B:$B,MATCH($C398,$C:$C,0)),IMAGENES!$B:$B,0),-1)&gt;0),"'si'","'no'"))</f>
        <v/>
      </c>
      <c r="O398" t="str">
        <f t="shared" si="90"/>
        <v/>
      </c>
      <c r="P398" t="str">
        <f t="shared" si="91"/>
        <v/>
      </c>
      <c r="Q398" t="str">
        <f t="shared" si="92"/>
        <v/>
      </c>
      <c r="R398" t="str">
        <f t="shared" si="93"/>
        <v/>
      </c>
      <c r="S398" t="str">
        <f t="shared" si="94"/>
        <v/>
      </c>
      <c r="T398" t="str">
        <f t="shared" si="95"/>
        <v/>
      </c>
      <c r="U398" t="str">
        <f>IF($S398="","",INDEX(CATEGORIAS!$A:$A,MATCH($S398,CATEGORIAS!$B:$B,0)))</f>
        <v/>
      </c>
      <c r="V398" t="str">
        <f>IF($T398="","",INDEX(SUBCATEGORIAS!$A:$A,MATCH($T398,SUBCATEGORIAS!$B:$B,0)))</f>
        <v/>
      </c>
      <c r="W398" t="str">
        <f t="shared" si="96"/>
        <v/>
      </c>
      <c r="X398" t="str">
        <f t="shared" si="101"/>
        <v/>
      </c>
      <c r="Z398">
        <v>396</v>
      </c>
      <c r="AA398" t="str">
        <f t="shared" si="104"/>
        <v/>
      </c>
      <c r="AB398" t="str">
        <f>IFERROR(IF(MATCH($AA393,$O:$O,0)&gt;0,CONCATENATE("id_categoria: '",INDEX($U:$U,MATCH($AA393,$O:$O,0)),"',"),0),"")</f>
        <v>id_categoria: '2',</v>
      </c>
      <c r="AG398" t="str">
        <f>IF($D398="","",INDEX(CATEGORIAS!$A:$A,MATCH($D398,CATEGORIAS!$B:$B,0)))</f>
        <v/>
      </c>
      <c r="AH398" t="str">
        <f>IF($E398="","",INDEX(SUBCATEGORIAS!$A:$A,MATCH($E398,SUBCATEGORIAS!$B:$B,0)))</f>
        <v/>
      </c>
      <c r="AI398" t="str">
        <f t="shared" si="97"/>
        <v/>
      </c>
      <c r="AK398" s="2" t="str">
        <f t="shared" si="102"/>
        <v/>
      </c>
      <c r="AL398" t="str">
        <f t="shared" si="103"/>
        <v/>
      </c>
      <c r="AM398" t="str">
        <f t="shared" si="98"/>
        <v/>
      </c>
      <c r="AN398" t="str">
        <f t="shared" si="99"/>
        <v/>
      </c>
    </row>
    <row r="399" spans="1:40" x14ac:dyDescent="0.25">
      <c r="A399" t="str">
        <f>IF(C399="","",MAX($A$2:A398)+1)</f>
        <v/>
      </c>
      <c r="B399" s="3" t="str">
        <f>IF(C399="","",IF(COUNTIF($C$2:$C398,$C399)=0,MAX($B$2:$B398)+1,""))</f>
        <v/>
      </c>
      <c r="L399" s="3" t="str">
        <f t="shared" si="100"/>
        <v/>
      </c>
      <c r="M399" s="3" t="str">
        <f>IF(C399="","",IF(AND(C399&lt;&gt;"",D399&lt;&gt;"",E399&lt;&gt;"",I399&lt;&gt;"",L399&lt;&gt;"",J399&lt;&gt;"",IFERROR(MATCH(INDEX($B:$B,MATCH($C399,$C:$C,0)),IMAGENES!$B:$B,0),-1)&gt;0),"'si'","'no'"))</f>
        <v/>
      </c>
      <c r="O399" t="str">
        <f t="shared" si="90"/>
        <v/>
      </c>
      <c r="P399" t="str">
        <f t="shared" si="91"/>
        <v/>
      </c>
      <c r="Q399" t="str">
        <f t="shared" si="92"/>
        <v/>
      </c>
      <c r="R399" t="str">
        <f t="shared" si="93"/>
        <v/>
      </c>
      <c r="S399" t="str">
        <f t="shared" si="94"/>
        <v/>
      </c>
      <c r="T399" t="str">
        <f t="shared" si="95"/>
        <v/>
      </c>
      <c r="U399" t="str">
        <f>IF($S399="","",INDEX(CATEGORIAS!$A:$A,MATCH($S399,CATEGORIAS!$B:$B,0)))</f>
        <v/>
      </c>
      <c r="V399" t="str">
        <f>IF($T399="","",INDEX(SUBCATEGORIAS!$A:$A,MATCH($T399,SUBCATEGORIAS!$B:$B,0)))</f>
        <v/>
      </c>
      <c r="W399" t="str">
        <f t="shared" si="96"/>
        <v/>
      </c>
      <c r="X399" t="str">
        <f t="shared" si="101"/>
        <v/>
      </c>
      <c r="Z399">
        <v>397</v>
      </c>
      <c r="AA399" t="str">
        <f t="shared" si="104"/>
        <v/>
      </c>
      <c r="AB399" t="str">
        <f>IFERROR(IF(MATCH($AA393,$O:$O,0)&gt;0,CONCATENATE("id_subcategoria: '",INDEX($V:$V,MATCH($AA393,$O:$O,0)),"',"),0),"")</f>
        <v>id_subcategoria: '22',</v>
      </c>
      <c r="AG399" t="str">
        <f>IF($D399="","",INDEX(CATEGORIAS!$A:$A,MATCH($D399,CATEGORIAS!$B:$B,0)))</f>
        <v/>
      </c>
      <c r="AH399" t="str">
        <f>IF($E399="","",INDEX(SUBCATEGORIAS!$A:$A,MATCH($E399,SUBCATEGORIAS!$B:$B,0)))</f>
        <v/>
      </c>
      <c r="AI399" t="str">
        <f t="shared" si="97"/>
        <v/>
      </c>
      <c r="AK399" s="2" t="str">
        <f t="shared" si="102"/>
        <v/>
      </c>
      <c r="AL399" t="str">
        <f t="shared" si="103"/>
        <v/>
      </c>
      <c r="AM399" t="str">
        <f t="shared" si="98"/>
        <v/>
      </c>
      <c r="AN399" t="str">
        <f t="shared" si="99"/>
        <v/>
      </c>
    </row>
    <row r="400" spans="1:40" x14ac:dyDescent="0.25">
      <c r="A400" t="str">
        <f>IF(C400="","",MAX($A$2:A399)+1)</f>
        <v/>
      </c>
      <c r="B400" s="3" t="str">
        <f>IF(C400="","",IF(COUNTIF($C$2:$C399,$C400)=0,MAX($B$2:$B399)+1,""))</f>
        <v/>
      </c>
      <c r="L400" s="3" t="str">
        <f t="shared" si="100"/>
        <v/>
      </c>
      <c r="M400" s="3" t="str">
        <f>IF(C400="","",IF(AND(C400&lt;&gt;"",D400&lt;&gt;"",E400&lt;&gt;"",I400&lt;&gt;"",L400&lt;&gt;"",J400&lt;&gt;"",IFERROR(MATCH(INDEX($B:$B,MATCH($C400,$C:$C,0)),IMAGENES!$B:$B,0),-1)&gt;0),"'si'","'no'"))</f>
        <v/>
      </c>
      <c r="O400" t="str">
        <f t="shared" si="90"/>
        <v/>
      </c>
      <c r="P400" t="str">
        <f t="shared" si="91"/>
        <v/>
      </c>
      <c r="Q400" t="str">
        <f t="shared" si="92"/>
        <v/>
      </c>
      <c r="R400" t="str">
        <f t="shared" si="93"/>
        <v/>
      </c>
      <c r="S400" t="str">
        <f t="shared" si="94"/>
        <v/>
      </c>
      <c r="T400" t="str">
        <f t="shared" si="95"/>
        <v/>
      </c>
      <c r="U400" t="str">
        <f>IF($S400="","",INDEX(CATEGORIAS!$A:$A,MATCH($S400,CATEGORIAS!$B:$B,0)))</f>
        <v/>
      </c>
      <c r="V400" t="str">
        <f>IF($T400="","",INDEX(SUBCATEGORIAS!$A:$A,MATCH($T400,SUBCATEGORIAS!$B:$B,0)))</f>
        <v/>
      </c>
      <c r="W400" t="str">
        <f t="shared" si="96"/>
        <v/>
      </c>
      <c r="X400" t="str">
        <f t="shared" si="101"/>
        <v/>
      </c>
      <c r="Z400">
        <v>398</v>
      </c>
      <c r="AA400" t="str">
        <f t="shared" si="104"/>
        <v/>
      </c>
      <c r="AB400" t="str">
        <f>IFERROR(IF(MATCH($AA393,$O:$O,0)&gt;0,CONCATENATE("precio: ",INDEX($W:$W,MATCH($AA393,$O:$O,0)),","),0),"")</f>
        <v>precio: 8000,</v>
      </c>
      <c r="AG400" t="str">
        <f>IF($D400="","",INDEX(CATEGORIAS!$A:$A,MATCH($D400,CATEGORIAS!$B:$B,0)))</f>
        <v/>
      </c>
      <c r="AH400" t="str">
        <f>IF($E400="","",INDEX(SUBCATEGORIAS!$A:$A,MATCH($E400,SUBCATEGORIAS!$B:$B,0)))</f>
        <v/>
      </c>
      <c r="AI400" t="str">
        <f t="shared" si="97"/>
        <v/>
      </c>
      <c r="AK400" s="2" t="str">
        <f t="shared" si="102"/>
        <v/>
      </c>
      <c r="AL400" t="str">
        <f t="shared" si="103"/>
        <v/>
      </c>
      <c r="AM400" t="str">
        <f t="shared" si="98"/>
        <v/>
      </c>
      <c r="AN400" t="str">
        <f t="shared" si="99"/>
        <v/>
      </c>
    </row>
    <row r="401" spans="1:40" x14ac:dyDescent="0.25">
      <c r="A401" t="str">
        <f>IF(C401="","",MAX($A$2:A400)+1)</f>
        <v/>
      </c>
      <c r="B401" s="3" t="str">
        <f>IF(C401="","",IF(COUNTIF($C$2:$C400,$C401)=0,MAX($B$2:$B400)+1,""))</f>
        <v/>
      </c>
      <c r="L401" s="3" t="str">
        <f t="shared" si="100"/>
        <v/>
      </c>
      <c r="M401" s="3" t="str">
        <f>IF(C401="","",IF(AND(C401&lt;&gt;"",D401&lt;&gt;"",E401&lt;&gt;"",I401&lt;&gt;"",L401&lt;&gt;"",J401&lt;&gt;"",IFERROR(MATCH(INDEX($B:$B,MATCH($C401,$C:$C,0)),IMAGENES!$B:$B,0),-1)&gt;0),"'si'","'no'"))</f>
        <v/>
      </c>
      <c r="O401" t="str">
        <f t="shared" si="90"/>
        <v/>
      </c>
      <c r="P401" t="str">
        <f t="shared" si="91"/>
        <v/>
      </c>
      <c r="Q401" t="str">
        <f t="shared" si="92"/>
        <v/>
      </c>
      <c r="R401" t="str">
        <f t="shared" si="93"/>
        <v/>
      </c>
      <c r="S401" t="str">
        <f t="shared" si="94"/>
        <v/>
      </c>
      <c r="T401" t="str">
        <f t="shared" si="95"/>
        <v/>
      </c>
      <c r="U401" t="str">
        <f>IF($S401="","",INDEX(CATEGORIAS!$A:$A,MATCH($S401,CATEGORIAS!$B:$B,0)))</f>
        <v/>
      </c>
      <c r="V401" t="str">
        <f>IF($T401="","",INDEX(SUBCATEGORIAS!$A:$A,MATCH($T401,SUBCATEGORIAS!$B:$B,0)))</f>
        <v/>
      </c>
      <c r="W401" t="str">
        <f t="shared" si="96"/>
        <v/>
      </c>
      <c r="X401" t="str">
        <f t="shared" si="101"/>
        <v/>
      </c>
      <c r="Z401">
        <v>399</v>
      </c>
      <c r="AA401" t="str">
        <f t="shared" si="104"/>
        <v/>
      </c>
      <c r="AB401" t="str">
        <f>IFERROR(IF(MATCH($AA393,$O:$O,0)&gt;0,CONCATENATE("disponible: ",INDEX($X:$X,MATCH($AA393,$O:$O,0)),","),0),"")</f>
        <v>disponible: 'si',</v>
      </c>
      <c r="AG401" t="str">
        <f>IF($D401="","",INDEX(CATEGORIAS!$A:$A,MATCH($D401,CATEGORIAS!$B:$B,0)))</f>
        <v/>
      </c>
      <c r="AH401" t="str">
        <f>IF($E401="","",INDEX(SUBCATEGORIAS!$A:$A,MATCH($E401,SUBCATEGORIAS!$B:$B,0)))</f>
        <v/>
      </c>
      <c r="AI401" t="str">
        <f t="shared" si="97"/>
        <v/>
      </c>
      <c r="AK401" s="2" t="str">
        <f t="shared" si="102"/>
        <v/>
      </c>
      <c r="AL401" t="str">
        <f t="shared" si="103"/>
        <v/>
      </c>
      <c r="AM401" t="str">
        <f t="shared" si="98"/>
        <v/>
      </c>
      <c r="AN401" t="str">
        <f t="shared" si="99"/>
        <v/>
      </c>
    </row>
    <row r="402" spans="1:40" x14ac:dyDescent="0.25">
      <c r="A402" t="str">
        <f>IF(C402="","",MAX($A$2:A401)+1)</f>
        <v/>
      </c>
      <c r="B402" s="3" t="str">
        <f>IF(C402="","",IF(COUNTIF($C$2:$C401,$C402)=0,MAX($B$2:$B401)+1,""))</f>
        <v/>
      </c>
      <c r="L402" s="3" t="str">
        <f t="shared" si="100"/>
        <v/>
      </c>
      <c r="M402" s="3" t="str">
        <f>IF(C402="","",IF(AND(C402&lt;&gt;"",D402&lt;&gt;"",E402&lt;&gt;"",I402&lt;&gt;"",L402&lt;&gt;"",J402&lt;&gt;"",IFERROR(MATCH(INDEX($B:$B,MATCH($C402,$C:$C,0)),IMAGENES!$B:$B,0),-1)&gt;0),"'si'","'no'"))</f>
        <v/>
      </c>
      <c r="O402" t="str">
        <f t="shared" si="90"/>
        <v/>
      </c>
      <c r="P402" t="str">
        <f t="shared" si="91"/>
        <v/>
      </c>
      <c r="Q402" t="str">
        <f t="shared" si="92"/>
        <v/>
      </c>
      <c r="R402" t="str">
        <f t="shared" si="93"/>
        <v/>
      </c>
      <c r="S402" t="str">
        <f t="shared" si="94"/>
        <v/>
      </c>
      <c r="T402" t="str">
        <f t="shared" si="95"/>
        <v/>
      </c>
      <c r="U402" t="str">
        <f>IF($S402="","",INDEX(CATEGORIAS!$A:$A,MATCH($S402,CATEGORIAS!$B:$B,0)))</f>
        <v/>
      </c>
      <c r="V402" t="str">
        <f>IF($T402="","",INDEX(SUBCATEGORIAS!$A:$A,MATCH($T402,SUBCATEGORIAS!$B:$B,0)))</f>
        <v/>
      </c>
      <c r="W402" t="str">
        <f t="shared" si="96"/>
        <v/>
      </c>
      <c r="X402" t="str">
        <f t="shared" si="101"/>
        <v/>
      </c>
      <c r="Z402">
        <v>400</v>
      </c>
      <c r="AA402" t="str">
        <f t="shared" si="104"/>
        <v/>
      </c>
      <c r="AB402" t="str">
        <f>IFERROR(IF(MATCH($AA393,$O:$O,0)&gt;0,"},",0),"")</f>
        <v>},</v>
      </c>
      <c r="AG402" t="str">
        <f>IF($D402="","",INDEX(CATEGORIAS!$A:$A,MATCH($D402,CATEGORIAS!$B:$B,0)))</f>
        <v/>
      </c>
      <c r="AH402" t="str">
        <f>IF($E402="","",INDEX(SUBCATEGORIAS!$A:$A,MATCH($E402,SUBCATEGORIAS!$B:$B,0)))</f>
        <v/>
      </c>
      <c r="AI402" t="str">
        <f t="shared" si="97"/>
        <v/>
      </c>
      <c r="AK402" s="2" t="str">
        <f t="shared" si="102"/>
        <v/>
      </c>
      <c r="AL402" t="str">
        <f t="shared" si="103"/>
        <v/>
      </c>
      <c r="AM402" t="str">
        <f t="shared" si="98"/>
        <v/>
      </c>
      <c r="AN402" t="str">
        <f t="shared" si="99"/>
        <v/>
      </c>
    </row>
    <row r="403" spans="1:40" x14ac:dyDescent="0.25">
      <c r="A403" t="str">
        <f>IF(C403="","",MAX($A$2:A402)+1)</f>
        <v/>
      </c>
      <c r="B403" s="3" t="str">
        <f>IF(C403="","",IF(COUNTIF($C$2:$C402,$C403)=0,MAX($B$2:$B402)+1,""))</f>
        <v/>
      </c>
      <c r="L403" s="3" t="str">
        <f t="shared" si="100"/>
        <v/>
      </c>
      <c r="M403" s="3" t="str">
        <f>IF(C403="","",IF(AND(C403&lt;&gt;"",D403&lt;&gt;"",E403&lt;&gt;"",I403&lt;&gt;"",L403&lt;&gt;"",J403&lt;&gt;"",IFERROR(MATCH(INDEX($B:$B,MATCH($C403,$C:$C,0)),IMAGENES!$B:$B,0),-1)&gt;0),"'si'","'no'"))</f>
        <v/>
      </c>
      <c r="O403" t="str">
        <f t="shared" si="90"/>
        <v/>
      </c>
      <c r="P403" t="str">
        <f t="shared" si="91"/>
        <v/>
      </c>
      <c r="Q403" t="str">
        <f t="shared" si="92"/>
        <v/>
      </c>
      <c r="R403" t="str">
        <f t="shared" si="93"/>
        <v/>
      </c>
      <c r="S403" t="str">
        <f t="shared" si="94"/>
        <v/>
      </c>
      <c r="T403" t="str">
        <f t="shared" si="95"/>
        <v/>
      </c>
      <c r="U403" t="str">
        <f>IF($S403="","",INDEX(CATEGORIAS!$A:$A,MATCH($S403,CATEGORIAS!$B:$B,0)))</f>
        <v/>
      </c>
      <c r="V403" t="str">
        <f>IF($T403="","",INDEX(SUBCATEGORIAS!$A:$A,MATCH($T403,SUBCATEGORIAS!$B:$B,0)))</f>
        <v/>
      </c>
      <c r="W403" t="str">
        <f t="shared" si="96"/>
        <v/>
      </c>
      <c r="X403" t="str">
        <f t="shared" si="101"/>
        <v/>
      </c>
      <c r="Z403">
        <v>401</v>
      </c>
      <c r="AA403">
        <f t="shared" si="104"/>
        <v>41</v>
      </c>
      <c r="AB403" t="str">
        <f>IFERROR(IF(MATCH($AA403,$O:$O,0)&gt;0,"{",0),"")</f>
        <v>{</v>
      </c>
      <c r="AG403" t="str">
        <f>IF($D403="","",INDEX(CATEGORIAS!$A:$A,MATCH($D403,CATEGORIAS!$B:$B,0)))</f>
        <v/>
      </c>
      <c r="AH403" t="str">
        <f>IF($E403="","",INDEX(SUBCATEGORIAS!$A:$A,MATCH($E403,SUBCATEGORIAS!$B:$B,0)))</f>
        <v/>
      </c>
      <c r="AI403" t="str">
        <f t="shared" si="97"/>
        <v/>
      </c>
      <c r="AK403" s="2" t="str">
        <f t="shared" si="102"/>
        <v/>
      </c>
      <c r="AL403" t="str">
        <f t="shared" si="103"/>
        <v/>
      </c>
      <c r="AM403" t="str">
        <f t="shared" si="98"/>
        <v/>
      </c>
      <c r="AN403" t="str">
        <f t="shared" si="99"/>
        <v/>
      </c>
    </row>
    <row r="404" spans="1:40" x14ac:dyDescent="0.25">
      <c r="A404" t="str">
        <f>IF(C404="","",MAX($A$2:A403)+1)</f>
        <v/>
      </c>
      <c r="B404" s="3" t="str">
        <f>IF(C404="","",IF(COUNTIF($C$2:$C403,$C404)=0,MAX($B$2:$B403)+1,""))</f>
        <v/>
      </c>
      <c r="L404" s="3" t="str">
        <f t="shared" si="100"/>
        <v/>
      </c>
      <c r="M404" s="3" t="str">
        <f>IF(C404="","",IF(AND(C404&lt;&gt;"",D404&lt;&gt;"",E404&lt;&gt;"",I404&lt;&gt;"",L404&lt;&gt;"",J404&lt;&gt;"",IFERROR(MATCH(INDEX($B:$B,MATCH($C404,$C:$C,0)),IMAGENES!$B:$B,0),-1)&gt;0),"'si'","'no'"))</f>
        <v/>
      </c>
      <c r="O404" t="str">
        <f t="shared" si="90"/>
        <v/>
      </c>
      <c r="P404" t="str">
        <f t="shared" si="91"/>
        <v/>
      </c>
      <c r="Q404" t="str">
        <f t="shared" si="92"/>
        <v/>
      </c>
      <c r="R404" t="str">
        <f t="shared" si="93"/>
        <v/>
      </c>
      <c r="S404" t="str">
        <f t="shared" si="94"/>
        <v/>
      </c>
      <c r="T404" t="str">
        <f t="shared" si="95"/>
        <v/>
      </c>
      <c r="U404" t="str">
        <f>IF($S404="","",INDEX(CATEGORIAS!$A:$A,MATCH($S404,CATEGORIAS!$B:$B,0)))</f>
        <v/>
      </c>
      <c r="V404" t="str">
        <f>IF($T404="","",INDEX(SUBCATEGORIAS!$A:$A,MATCH($T404,SUBCATEGORIAS!$B:$B,0)))</f>
        <v/>
      </c>
      <c r="W404" t="str">
        <f t="shared" si="96"/>
        <v/>
      </c>
      <c r="X404" t="str">
        <f t="shared" si="101"/>
        <v/>
      </c>
      <c r="Z404">
        <v>402</v>
      </c>
      <c r="AA404" t="str">
        <f t="shared" si="104"/>
        <v/>
      </c>
      <c r="AB404" t="str">
        <f>IFERROR(IF(MATCH($AA403,$O:$O,0)&gt;0,CONCATENATE("id_articulo: ",$AA403,","),0),"")</f>
        <v>id_articulo: 41,</v>
      </c>
      <c r="AG404" t="str">
        <f>IF($D404="","",INDEX(CATEGORIAS!$A:$A,MATCH($D404,CATEGORIAS!$B:$B,0)))</f>
        <v/>
      </c>
      <c r="AH404" t="str">
        <f>IF($E404="","",INDEX(SUBCATEGORIAS!$A:$A,MATCH($E404,SUBCATEGORIAS!$B:$B,0)))</f>
        <v/>
      </c>
      <c r="AI404" t="str">
        <f t="shared" si="97"/>
        <v/>
      </c>
      <c r="AK404" s="2" t="str">
        <f t="shared" si="102"/>
        <v/>
      </c>
      <c r="AL404" t="str">
        <f t="shared" si="103"/>
        <v/>
      </c>
      <c r="AM404" t="str">
        <f t="shared" si="98"/>
        <v/>
      </c>
      <c r="AN404" t="str">
        <f t="shared" si="99"/>
        <v/>
      </c>
    </row>
    <row r="405" spans="1:40" x14ac:dyDescent="0.25">
      <c r="A405" t="str">
        <f>IF(C405="","",MAX($A$2:A404)+1)</f>
        <v/>
      </c>
      <c r="B405" s="3" t="str">
        <f>IF(C405="","",IF(COUNTIF($C$2:$C404,$C405)=0,MAX($B$2:$B404)+1,""))</f>
        <v/>
      </c>
      <c r="L405" s="3" t="str">
        <f t="shared" si="100"/>
        <v/>
      </c>
      <c r="M405" s="3" t="str">
        <f>IF(C405="","",IF(AND(C405&lt;&gt;"",D405&lt;&gt;"",E405&lt;&gt;"",I405&lt;&gt;"",L405&lt;&gt;"",J405&lt;&gt;"",IFERROR(MATCH(INDEX($B:$B,MATCH($C405,$C:$C,0)),IMAGENES!$B:$B,0),-1)&gt;0),"'si'","'no'"))</f>
        <v/>
      </c>
      <c r="O405" t="str">
        <f t="shared" si="90"/>
        <v/>
      </c>
      <c r="P405" t="str">
        <f t="shared" si="91"/>
        <v/>
      </c>
      <c r="Q405" t="str">
        <f t="shared" si="92"/>
        <v/>
      </c>
      <c r="R405" t="str">
        <f t="shared" si="93"/>
        <v/>
      </c>
      <c r="S405" t="str">
        <f t="shared" si="94"/>
        <v/>
      </c>
      <c r="T405" t="str">
        <f t="shared" si="95"/>
        <v/>
      </c>
      <c r="U405" t="str">
        <f>IF($S405="","",INDEX(CATEGORIAS!$A:$A,MATCH($S405,CATEGORIAS!$B:$B,0)))</f>
        <v/>
      </c>
      <c r="V405" t="str">
        <f>IF($T405="","",INDEX(SUBCATEGORIAS!$A:$A,MATCH($T405,SUBCATEGORIAS!$B:$B,0)))</f>
        <v/>
      </c>
      <c r="W405" t="str">
        <f t="shared" si="96"/>
        <v/>
      </c>
      <c r="X405" t="str">
        <f t="shared" si="101"/>
        <v/>
      </c>
      <c r="Z405">
        <v>403</v>
      </c>
      <c r="AA405" t="str">
        <f t="shared" si="104"/>
        <v/>
      </c>
      <c r="AB405" t="str">
        <f>IFERROR(IF(MATCH($AA403,$O:$O,0)&gt;0,CONCATENATE("nombre: '",INDEX($P:$P,MATCH($AA403,$O:$O,0)),"',"),0),"")</f>
        <v>nombre: 'Bolsa regalo pequeña 18x24x8.5cm',</v>
      </c>
      <c r="AG405" t="str">
        <f>IF($D405="","",INDEX(CATEGORIAS!$A:$A,MATCH($D405,CATEGORIAS!$B:$B,0)))</f>
        <v/>
      </c>
      <c r="AH405" t="str">
        <f>IF($E405="","",INDEX(SUBCATEGORIAS!$A:$A,MATCH($E405,SUBCATEGORIAS!$B:$B,0)))</f>
        <v/>
      </c>
      <c r="AI405" t="str">
        <f t="shared" si="97"/>
        <v/>
      </c>
      <c r="AK405" s="2" t="str">
        <f t="shared" si="102"/>
        <v/>
      </c>
      <c r="AL405" t="str">
        <f t="shared" si="103"/>
        <v/>
      </c>
      <c r="AM405" t="str">
        <f t="shared" si="98"/>
        <v/>
      </c>
      <c r="AN405" t="str">
        <f t="shared" si="99"/>
        <v/>
      </c>
    </row>
    <row r="406" spans="1:40" x14ac:dyDescent="0.25">
      <c r="A406" t="str">
        <f>IF(C406="","",MAX($A$2:A405)+1)</f>
        <v/>
      </c>
      <c r="B406" s="3" t="str">
        <f>IF(C406="","",IF(COUNTIF($C$2:$C405,$C406)=0,MAX($B$2:$B405)+1,""))</f>
        <v/>
      </c>
      <c r="L406" s="3" t="str">
        <f t="shared" si="100"/>
        <v/>
      </c>
      <c r="M406" s="3" t="str">
        <f>IF(C406="","",IF(AND(C406&lt;&gt;"",D406&lt;&gt;"",E406&lt;&gt;"",I406&lt;&gt;"",L406&lt;&gt;"",J406&lt;&gt;"",IFERROR(MATCH(INDEX($B:$B,MATCH($C406,$C:$C,0)),IMAGENES!$B:$B,0),-1)&gt;0),"'si'","'no'"))</f>
        <v/>
      </c>
      <c r="O406" t="str">
        <f t="shared" si="90"/>
        <v/>
      </c>
      <c r="P406" t="str">
        <f t="shared" si="91"/>
        <v/>
      </c>
      <c r="Q406" t="str">
        <f t="shared" si="92"/>
        <v/>
      </c>
      <c r="R406" t="str">
        <f t="shared" si="93"/>
        <v/>
      </c>
      <c r="S406" t="str">
        <f t="shared" si="94"/>
        <v/>
      </c>
      <c r="T406" t="str">
        <f t="shared" si="95"/>
        <v/>
      </c>
      <c r="U406" t="str">
        <f>IF($S406="","",INDEX(CATEGORIAS!$A:$A,MATCH($S406,CATEGORIAS!$B:$B,0)))</f>
        <v/>
      </c>
      <c r="V406" t="str">
        <f>IF($T406="","",INDEX(SUBCATEGORIAS!$A:$A,MATCH($T406,SUBCATEGORIAS!$B:$B,0)))</f>
        <v/>
      </c>
      <c r="W406" t="str">
        <f t="shared" si="96"/>
        <v/>
      </c>
      <c r="X406" t="str">
        <f t="shared" si="101"/>
        <v/>
      </c>
      <c r="Z406">
        <v>404</v>
      </c>
      <c r="AA406" t="str">
        <f t="shared" si="104"/>
        <v/>
      </c>
      <c r="AB406" t="str">
        <f>IFERROR(IF(MATCH($AA403,$O:$O,0)&gt;0,CONCATENATE("descripcion: '",INDEX($Q:$Q,MATCH($AA403,$O:$O,0)),"',"),0),"")</f>
        <v>descripcion: 'Bolsa de regalo pequeña con diferentes motivos',</v>
      </c>
      <c r="AG406" t="str">
        <f>IF($D406="","",INDEX(CATEGORIAS!$A:$A,MATCH($D406,CATEGORIAS!$B:$B,0)))</f>
        <v/>
      </c>
      <c r="AH406" t="str">
        <f>IF($E406="","",INDEX(SUBCATEGORIAS!$A:$A,MATCH($E406,SUBCATEGORIAS!$B:$B,0)))</f>
        <v/>
      </c>
      <c r="AI406" t="str">
        <f t="shared" si="97"/>
        <v/>
      </c>
      <c r="AK406" s="2" t="str">
        <f t="shared" si="102"/>
        <v/>
      </c>
      <c r="AL406" t="str">
        <f t="shared" si="103"/>
        <v/>
      </c>
      <c r="AM406" t="str">
        <f t="shared" si="98"/>
        <v/>
      </c>
      <c r="AN406" t="str">
        <f t="shared" si="99"/>
        <v/>
      </c>
    </row>
    <row r="407" spans="1:40" x14ac:dyDescent="0.25">
      <c r="A407" t="str">
        <f>IF(C407="","",MAX($A$2:A406)+1)</f>
        <v/>
      </c>
      <c r="B407" s="3" t="str">
        <f>IF(C407="","",IF(COUNTIF($C$2:$C406,$C407)=0,MAX($B$2:$B406)+1,""))</f>
        <v/>
      </c>
      <c r="L407" s="3" t="str">
        <f t="shared" si="100"/>
        <v/>
      </c>
      <c r="M407" s="3" t="str">
        <f>IF(C407="","",IF(AND(C407&lt;&gt;"",D407&lt;&gt;"",E407&lt;&gt;"",I407&lt;&gt;"",L407&lt;&gt;"",J407&lt;&gt;"",IFERROR(MATCH(INDEX($B:$B,MATCH($C407,$C:$C,0)),IMAGENES!$B:$B,0),-1)&gt;0),"'si'","'no'"))</f>
        <v/>
      </c>
      <c r="O407" t="str">
        <f t="shared" si="90"/>
        <v/>
      </c>
      <c r="P407" t="str">
        <f t="shared" si="91"/>
        <v/>
      </c>
      <c r="Q407" t="str">
        <f t="shared" si="92"/>
        <v/>
      </c>
      <c r="R407" t="str">
        <f t="shared" si="93"/>
        <v/>
      </c>
      <c r="S407" t="str">
        <f t="shared" si="94"/>
        <v/>
      </c>
      <c r="T407" t="str">
        <f t="shared" si="95"/>
        <v/>
      </c>
      <c r="U407" t="str">
        <f>IF($S407="","",INDEX(CATEGORIAS!$A:$A,MATCH($S407,CATEGORIAS!$B:$B,0)))</f>
        <v/>
      </c>
      <c r="V407" t="str">
        <f>IF($T407="","",INDEX(SUBCATEGORIAS!$A:$A,MATCH($T407,SUBCATEGORIAS!$B:$B,0)))</f>
        <v/>
      </c>
      <c r="W407" t="str">
        <f t="shared" si="96"/>
        <v/>
      </c>
      <c r="X407" t="str">
        <f t="shared" si="101"/>
        <v/>
      </c>
      <c r="Z407">
        <v>405</v>
      </c>
      <c r="AA407" t="str">
        <f t="shared" si="104"/>
        <v/>
      </c>
      <c r="AB407" t="str">
        <f>IFERROR(IF(MATCH($AA403,$O:$O,0)&gt;0,CONCATENATE("descripcion_larga: '",INDEX($R:$R,MATCH($AA403,$O:$O,0)),"',"),0),"")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07" t="str">
        <f>IF($D407="","",INDEX(CATEGORIAS!$A:$A,MATCH($D407,CATEGORIAS!$B:$B,0)))</f>
        <v/>
      </c>
      <c r="AH407" t="str">
        <f>IF($E407="","",INDEX(SUBCATEGORIAS!$A:$A,MATCH($E407,SUBCATEGORIAS!$B:$B,0)))</f>
        <v/>
      </c>
      <c r="AI407" t="str">
        <f t="shared" si="97"/>
        <v/>
      </c>
      <c r="AK407" s="2" t="str">
        <f t="shared" si="102"/>
        <v/>
      </c>
      <c r="AL407" t="str">
        <f t="shared" si="103"/>
        <v/>
      </c>
      <c r="AM407" t="str">
        <f t="shared" si="98"/>
        <v/>
      </c>
      <c r="AN407" t="str">
        <f t="shared" si="99"/>
        <v/>
      </c>
    </row>
    <row r="408" spans="1:40" x14ac:dyDescent="0.25">
      <c r="A408" t="str">
        <f>IF(C408="","",MAX($A$2:A407)+1)</f>
        <v/>
      </c>
      <c r="B408" s="3" t="str">
        <f>IF(C408="","",IF(COUNTIF($C$2:$C407,$C408)=0,MAX($B$2:$B407)+1,""))</f>
        <v/>
      </c>
      <c r="L408" s="3" t="str">
        <f t="shared" si="100"/>
        <v/>
      </c>
      <c r="M408" s="3" t="str">
        <f>IF(C408="","",IF(AND(C408&lt;&gt;"",D408&lt;&gt;"",E408&lt;&gt;"",I408&lt;&gt;"",L408&lt;&gt;"",J408&lt;&gt;"",IFERROR(MATCH(INDEX($B:$B,MATCH($C408,$C:$C,0)),IMAGENES!$B:$B,0),-1)&gt;0),"'si'","'no'"))</f>
        <v/>
      </c>
      <c r="O408" t="str">
        <f t="shared" si="90"/>
        <v/>
      </c>
      <c r="P408" t="str">
        <f t="shared" si="91"/>
        <v/>
      </c>
      <c r="Q408" t="str">
        <f t="shared" si="92"/>
        <v/>
      </c>
      <c r="R408" t="str">
        <f t="shared" si="93"/>
        <v/>
      </c>
      <c r="S408" t="str">
        <f t="shared" si="94"/>
        <v/>
      </c>
      <c r="T408" t="str">
        <f t="shared" si="95"/>
        <v/>
      </c>
      <c r="U408" t="str">
        <f>IF($S408="","",INDEX(CATEGORIAS!$A:$A,MATCH($S408,CATEGORIAS!$B:$B,0)))</f>
        <v/>
      </c>
      <c r="V408" t="str">
        <f>IF($T408="","",INDEX(SUBCATEGORIAS!$A:$A,MATCH($T408,SUBCATEGORIAS!$B:$B,0)))</f>
        <v/>
      </c>
      <c r="W408" t="str">
        <f t="shared" si="96"/>
        <v/>
      </c>
      <c r="X408" t="str">
        <f t="shared" si="101"/>
        <v/>
      </c>
      <c r="Z408">
        <v>406</v>
      </c>
      <c r="AA408" t="str">
        <f t="shared" si="104"/>
        <v/>
      </c>
      <c r="AB408" t="str">
        <f>IFERROR(IF(MATCH($AA403,$O:$O,0)&gt;0,CONCATENATE("id_categoria: '",INDEX($U:$U,MATCH($AA403,$O:$O,0)),"',"),0),"")</f>
        <v>id_categoria: '1',</v>
      </c>
      <c r="AG408" t="str">
        <f>IF($D408="","",INDEX(CATEGORIAS!$A:$A,MATCH($D408,CATEGORIAS!$B:$B,0)))</f>
        <v/>
      </c>
      <c r="AH408" t="str">
        <f>IF($E408="","",INDEX(SUBCATEGORIAS!$A:$A,MATCH($E408,SUBCATEGORIAS!$B:$B,0)))</f>
        <v/>
      </c>
      <c r="AI408" t="str">
        <f t="shared" si="97"/>
        <v/>
      </c>
      <c r="AK408" s="2" t="str">
        <f t="shared" si="102"/>
        <v/>
      </c>
      <c r="AL408" t="str">
        <f t="shared" si="103"/>
        <v/>
      </c>
      <c r="AM408" t="str">
        <f t="shared" si="98"/>
        <v/>
      </c>
      <c r="AN408" t="str">
        <f t="shared" si="99"/>
        <v/>
      </c>
    </row>
    <row r="409" spans="1:40" x14ac:dyDescent="0.25">
      <c r="A409" t="str">
        <f>IF(C409="","",MAX($A$2:A408)+1)</f>
        <v/>
      </c>
      <c r="B409" s="3" t="str">
        <f>IF(C409="","",IF(COUNTIF($C$2:$C408,$C409)=0,MAX($B$2:$B408)+1,""))</f>
        <v/>
      </c>
      <c r="L409" s="3" t="str">
        <f t="shared" si="100"/>
        <v/>
      </c>
      <c r="M409" s="3" t="str">
        <f>IF(C409="","",IF(AND(C409&lt;&gt;"",D409&lt;&gt;"",E409&lt;&gt;"",I409&lt;&gt;"",L409&lt;&gt;"",J409&lt;&gt;"",IFERROR(MATCH(INDEX($B:$B,MATCH($C409,$C:$C,0)),IMAGENES!$B:$B,0),-1)&gt;0),"'si'","'no'"))</f>
        <v/>
      </c>
      <c r="O409" t="str">
        <f t="shared" si="90"/>
        <v/>
      </c>
      <c r="P409" t="str">
        <f t="shared" si="91"/>
        <v/>
      </c>
      <c r="Q409" t="str">
        <f t="shared" si="92"/>
        <v/>
      </c>
      <c r="R409" t="str">
        <f t="shared" si="93"/>
        <v/>
      </c>
      <c r="S409" t="str">
        <f t="shared" si="94"/>
        <v/>
      </c>
      <c r="T409" t="str">
        <f t="shared" si="95"/>
        <v/>
      </c>
      <c r="U409" t="str">
        <f>IF($S409="","",INDEX(CATEGORIAS!$A:$A,MATCH($S409,CATEGORIAS!$B:$B,0)))</f>
        <v/>
      </c>
      <c r="V409" t="str">
        <f>IF($T409="","",INDEX(SUBCATEGORIAS!$A:$A,MATCH($T409,SUBCATEGORIAS!$B:$B,0)))</f>
        <v/>
      </c>
      <c r="W409" t="str">
        <f t="shared" si="96"/>
        <v/>
      </c>
      <c r="X409" t="str">
        <f t="shared" si="101"/>
        <v/>
      </c>
      <c r="Z409">
        <v>407</v>
      </c>
      <c r="AA409" t="str">
        <f t="shared" si="104"/>
        <v/>
      </c>
      <c r="AB409" t="str">
        <f>IFERROR(IF(MATCH($AA403,$O:$O,0)&gt;0,CONCATENATE("id_subcategoria: '",INDEX($V:$V,MATCH($AA403,$O:$O,0)),"',"),0),"")</f>
        <v>id_subcategoria: '4',</v>
      </c>
      <c r="AG409" t="str">
        <f>IF($D409="","",INDEX(CATEGORIAS!$A:$A,MATCH($D409,CATEGORIAS!$B:$B,0)))</f>
        <v/>
      </c>
      <c r="AH409" t="str">
        <f>IF($E409="","",INDEX(SUBCATEGORIAS!$A:$A,MATCH($E409,SUBCATEGORIAS!$B:$B,0)))</f>
        <v/>
      </c>
      <c r="AI409" t="str">
        <f t="shared" si="97"/>
        <v/>
      </c>
      <c r="AK409" s="2" t="str">
        <f t="shared" si="102"/>
        <v/>
      </c>
      <c r="AL409" t="str">
        <f t="shared" si="103"/>
        <v/>
      </c>
      <c r="AM409" t="str">
        <f t="shared" si="98"/>
        <v/>
      </c>
      <c r="AN409" t="str">
        <f t="shared" si="99"/>
        <v/>
      </c>
    </row>
    <row r="410" spans="1:40" x14ac:dyDescent="0.25">
      <c r="A410" t="str">
        <f>IF(C410="","",MAX($A$2:A409)+1)</f>
        <v/>
      </c>
      <c r="B410" s="3" t="str">
        <f>IF(C410="","",IF(COUNTIF($C$2:$C409,$C410)=0,MAX($B$2:$B409)+1,""))</f>
        <v/>
      </c>
      <c r="L410" s="3" t="str">
        <f t="shared" si="100"/>
        <v/>
      </c>
      <c r="M410" s="3" t="str">
        <f>IF(C410="","",IF(AND(C410&lt;&gt;"",D410&lt;&gt;"",E410&lt;&gt;"",I410&lt;&gt;"",L410&lt;&gt;"",J410&lt;&gt;"",IFERROR(MATCH(INDEX($B:$B,MATCH($C410,$C:$C,0)),IMAGENES!$B:$B,0),-1)&gt;0),"'si'","'no'"))</f>
        <v/>
      </c>
      <c r="O410" t="str">
        <f t="shared" si="90"/>
        <v/>
      </c>
      <c r="P410" t="str">
        <f t="shared" si="91"/>
        <v/>
      </c>
      <c r="Q410" t="str">
        <f t="shared" si="92"/>
        <v/>
      </c>
      <c r="R410" t="str">
        <f t="shared" si="93"/>
        <v/>
      </c>
      <c r="S410" t="str">
        <f t="shared" si="94"/>
        <v/>
      </c>
      <c r="T410" t="str">
        <f t="shared" si="95"/>
        <v/>
      </c>
      <c r="U410" t="str">
        <f>IF($S410="","",INDEX(CATEGORIAS!$A:$A,MATCH($S410,CATEGORIAS!$B:$B,0)))</f>
        <v/>
      </c>
      <c r="V410" t="str">
        <f>IF($T410="","",INDEX(SUBCATEGORIAS!$A:$A,MATCH($T410,SUBCATEGORIAS!$B:$B,0)))</f>
        <v/>
      </c>
      <c r="W410" t="str">
        <f t="shared" si="96"/>
        <v/>
      </c>
      <c r="X410" t="str">
        <f t="shared" si="101"/>
        <v/>
      </c>
      <c r="Z410">
        <v>408</v>
      </c>
      <c r="AA410" t="str">
        <f t="shared" si="104"/>
        <v/>
      </c>
      <c r="AB410" t="str">
        <f>IFERROR(IF(MATCH($AA403,$O:$O,0)&gt;0,CONCATENATE("precio: ",INDEX($W:$W,MATCH($AA403,$O:$O,0)),","),0),"")</f>
        <v>precio: 1000,</v>
      </c>
      <c r="AG410" t="str">
        <f>IF($D410="","",INDEX(CATEGORIAS!$A:$A,MATCH($D410,CATEGORIAS!$B:$B,0)))</f>
        <v/>
      </c>
      <c r="AH410" t="str">
        <f>IF($E410="","",INDEX(SUBCATEGORIAS!$A:$A,MATCH($E410,SUBCATEGORIAS!$B:$B,0)))</f>
        <v/>
      </c>
      <c r="AI410" t="str">
        <f t="shared" si="97"/>
        <v/>
      </c>
      <c r="AK410" s="2" t="str">
        <f t="shared" si="102"/>
        <v/>
      </c>
      <c r="AL410" t="str">
        <f t="shared" si="103"/>
        <v/>
      </c>
      <c r="AM410" t="str">
        <f t="shared" si="98"/>
        <v/>
      </c>
      <c r="AN410" t="str">
        <f t="shared" si="99"/>
        <v/>
      </c>
    </row>
    <row r="411" spans="1:40" x14ac:dyDescent="0.25">
      <c r="A411" t="str">
        <f>IF(C411="","",MAX($A$2:A410)+1)</f>
        <v/>
      </c>
      <c r="B411" s="3" t="str">
        <f>IF(C411="","",IF(COUNTIF($C$2:$C410,$C411)=0,MAX($B$2:$B410)+1,""))</f>
        <v/>
      </c>
      <c r="L411" s="3" t="str">
        <f t="shared" si="100"/>
        <v/>
      </c>
      <c r="M411" s="3" t="str">
        <f>IF(C411="","",IF(AND(C411&lt;&gt;"",D411&lt;&gt;"",E411&lt;&gt;"",I411&lt;&gt;"",L411&lt;&gt;"",J411&lt;&gt;"",IFERROR(MATCH(INDEX($B:$B,MATCH($C411,$C:$C,0)),IMAGENES!$B:$B,0),-1)&gt;0),"'si'","'no'"))</f>
        <v/>
      </c>
      <c r="O411" t="str">
        <f t="shared" si="90"/>
        <v/>
      </c>
      <c r="P411" t="str">
        <f t="shared" si="91"/>
        <v/>
      </c>
      <c r="Q411" t="str">
        <f t="shared" si="92"/>
        <v/>
      </c>
      <c r="R411" t="str">
        <f t="shared" si="93"/>
        <v/>
      </c>
      <c r="S411" t="str">
        <f t="shared" si="94"/>
        <v/>
      </c>
      <c r="T411" t="str">
        <f t="shared" si="95"/>
        <v/>
      </c>
      <c r="U411" t="str">
        <f>IF($S411="","",INDEX(CATEGORIAS!$A:$A,MATCH($S411,CATEGORIAS!$B:$B,0)))</f>
        <v/>
      </c>
      <c r="V411" t="str">
        <f>IF($T411="","",INDEX(SUBCATEGORIAS!$A:$A,MATCH($T411,SUBCATEGORIAS!$B:$B,0)))</f>
        <v/>
      </c>
      <c r="W411" t="str">
        <f t="shared" si="96"/>
        <v/>
      </c>
      <c r="X411" t="str">
        <f t="shared" si="101"/>
        <v/>
      </c>
      <c r="Z411">
        <v>409</v>
      </c>
      <c r="AA411" t="str">
        <f t="shared" si="104"/>
        <v/>
      </c>
      <c r="AB411" t="str">
        <f>IFERROR(IF(MATCH($AA403,$O:$O,0)&gt;0,CONCATENATE("disponible: ",INDEX($X:$X,MATCH($AA403,$O:$O,0)),","),0),"")</f>
        <v>disponible: 'si',</v>
      </c>
      <c r="AG411" t="str">
        <f>IF($D411="","",INDEX(CATEGORIAS!$A:$A,MATCH($D411,CATEGORIAS!$B:$B,0)))</f>
        <v/>
      </c>
      <c r="AH411" t="str">
        <f>IF($E411="","",INDEX(SUBCATEGORIAS!$A:$A,MATCH($E411,SUBCATEGORIAS!$B:$B,0)))</f>
        <v/>
      </c>
      <c r="AI411" t="str">
        <f t="shared" si="97"/>
        <v/>
      </c>
      <c r="AK411" s="2" t="str">
        <f t="shared" si="102"/>
        <v/>
      </c>
      <c r="AL411" t="str">
        <f t="shared" si="103"/>
        <v/>
      </c>
      <c r="AM411" t="str">
        <f t="shared" si="98"/>
        <v/>
      </c>
      <c r="AN411" t="str">
        <f t="shared" si="99"/>
        <v/>
      </c>
    </row>
    <row r="412" spans="1:40" x14ac:dyDescent="0.25">
      <c r="A412" t="str">
        <f>IF(C412="","",MAX($A$2:A411)+1)</f>
        <v/>
      </c>
      <c r="B412" s="3" t="str">
        <f>IF(C412="","",IF(COUNTIF($C$2:$C411,$C412)=0,MAX($B$2:$B411)+1,""))</f>
        <v/>
      </c>
      <c r="L412" s="3" t="str">
        <f t="shared" si="100"/>
        <v/>
      </c>
      <c r="M412" s="3" t="str">
        <f>IF(C412="","",IF(AND(C412&lt;&gt;"",D412&lt;&gt;"",E412&lt;&gt;"",I412&lt;&gt;"",L412&lt;&gt;"",J412&lt;&gt;"",IFERROR(MATCH(INDEX($B:$B,MATCH($C412,$C:$C,0)),IMAGENES!$B:$B,0),-1)&gt;0),"'si'","'no'"))</f>
        <v/>
      </c>
      <c r="O412" t="str">
        <f t="shared" si="90"/>
        <v/>
      </c>
      <c r="P412" t="str">
        <f t="shared" si="91"/>
        <v/>
      </c>
      <c r="Q412" t="str">
        <f t="shared" si="92"/>
        <v/>
      </c>
      <c r="R412" t="str">
        <f t="shared" si="93"/>
        <v/>
      </c>
      <c r="S412" t="str">
        <f t="shared" si="94"/>
        <v/>
      </c>
      <c r="T412" t="str">
        <f t="shared" si="95"/>
        <v/>
      </c>
      <c r="U412" t="str">
        <f>IF($S412="","",INDEX(CATEGORIAS!$A:$A,MATCH($S412,CATEGORIAS!$B:$B,0)))</f>
        <v/>
      </c>
      <c r="V412" t="str">
        <f>IF($T412="","",INDEX(SUBCATEGORIAS!$A:$A,MATCH($T412,SUBCATEGORIAS!$B:$B,0)))</f>
        <v/>
      </c>
      <c r="W412" t="str">
        <f t="shared" si="96"/>
        <v/>
      </c>
      <c r="X412" t="str">
        <f t="shared" si="101"/>
        <v/>
      </c>
      <c r="Z412">
        <v>410</v>
      </c>
      <c r="AA412" t="str">
        <f t="shared" si="104"/>
        <v/>
      </c>
      <c r="AB412" t="str">
        <f>IFERROR(IF(MATCH($AA403,$O:$O,0)&gt;0,"},",0),"")</f>
        <v>},</v>
      </c>
      <c r="AG412" t="str">
        <f>IF($D412="","",INDEX(CATEGORIAS!$A:$A,MATCH($D412,CATEGORIAS!$B:$B,0)))</f>
        <v/>
      </c>
      <c r="AH412" t="str">
        <f>IF($E412="","",INDEX(SUBCATEGORIAS!$A:$A,MATCH($E412,SUBCATEGORIAS!$B:$B,0)))</f>
        <v/>
      </c>
      <c r="AI412" t="str">
        <f t="shared" si="97"/>
        <v/>
      </c>
      <c r="AK412" s="2" t="str">
        <f t="shared" si="102"/>
        <v/>
      </c>
      <c r="AL412" t="str">
        <f t="shared" si="103"/>
        <v/>
      </c>
      <c r="AM412" t="str">
        <f t="shared" si="98"/>
        <v/>
      </c>
      <c r="AN412" t="str">
        <f t="shared" si="99"/>
        <v/>
      </c>
    </row>
    <row r="413" spans="1:40" x14ac:dyDescent="0.25">
      <c r="A413" t="str">
        <f>IF(C413="","",MAX($A$2:A412)+1)</f>
        <v/>
      </c>
      <c r="B413" s="3" t="str">
        <f>IF(C413="","",IF(COUNTIF($C$2:$C412,$C413)=0,MAX($B$2:$B412)+1,""))</f>
        <v/>
      </c>
      <c r="L413" s="3" t="str">
        <f t="shared" si="100"/>
        <v/>
      </c>
      <c r="M413" s="3" t="str">
        <f>IF(C413="","",IF(AND(C413&lt;&gt;"",D413&lt;&gt;"",E413&lt;&gt;"",I413&lt;&gt;"",L413&lt;&gt;"",J413&lt;&gt;"",IFERROR(MATCH(INDEX($B:$B,MATCH($C413,$C:$C,0)),IMAGENES!$B:$B,0),-1)&gt;0),"'si'","'no'"))</f>
        <v/>
      </c>
      <c r="O413" t="str">
        <f t="shared" si="90"/>
        <v/>
      </c>
      <c r="P413" t="str">
        <f t="shared" si="91"/>
        <v/>
      </c>
      <c r="Q413" t="str">
        <f t="shared" si="92"/>
        <v/>
      </c>
      <c r="R413" t="str">
        <f t="shared" si="93"/>
        <v/>
      </c>
      <c r="S413" t="str">
        <f t="shared" si="94"/>
        <v/>
      </c>
      <c r="T413" t="str">
        <f t="shared" si="95"/>
        <v/>
      </c>
      <c r="U413" t="str">
        <f>IF($S413="","",INDEX(CATEGORIAS!$A:$A,MATCH($S413,CATEGORIAS!$B:$B,0)))</f>
        <v/>
      </c>
      <c r="V413" t="str">
        <f>IF($T413="","",INDEX(SUBCATEGORIAS!$A:$A,MATCH($T413,SUBCATEGORIAS!$B:$B,0)))</f>
        <v/>
      </c>
      <c r="W413" t="str">
        <f t="shared" si="96"/>
        <v/>
      </c>
      <c r="X413" t="str">
        <f t="shared" si="101"/>
        <v/>
      </c>
      <c r="Z413">
        <v>411</v>
      </c>
      <c r="AA413">
        <f t="shared" si="104"/>
        <v>42</v>
      </c>
      <c r="AB413" t="str">
        <f>IFERROR(IF(MATCH($AA413,$O:$O,0)&gt;0,"{",0),"")</f>
        <v>{</v>
      </c>
      <c r="AG413" t="str">
        <f>IF($D413="","",INDEX(CATEGORIAS!$A:$A,MATCH($D413,CATEGORIAS!$B:$B,0)))</f>
        <v/>
      </c>
      <c r="AH413" t="str">
        <f>IF($E413="","",INDEX(SUBCATEGORIAS!$A:$A,MATCH($E413,SUBCATEGORIAS!$B:$B,0)))</f>
        <v/>
      </c>
      <c r="AI413" t="str">
        <f t="shared" si="97"/>
        <v/>
      </c>
      <c r="AK413" s="2" t="str">
        <f t="shared" si="102"/>
        <v/>
      </c>
      <c r="AL413" t="str">
        <f t="shared" si="103"/>
        <v/>
      </c>
      <c r="AM413" t="str">
        <f t="shared" si="98"/>
        <v/>
      </c>
      <c r="AN413" t="str">
        <f t="shared" si="99"/>
        <v/>
      </c>
    </row>
    <row r="414" spans="1:40" x14ac:dyDescent="0.25">
      <c r="A414" t="str">
        <f>IF(C414="","",MAX($A$2:A413)+1)</f>
        <v/>
      </c>
      <c r="B414" s="3" t="str">
        <f>IF(C414="","",IF(COUNTIF($C$2:$C413,$C414)=0,MAX($B$2:$B413)+1,""))</f>
        <v/>
      </c>
      <c r="L414" s="3" t="str">
        <f t="shared" si="100"/>
        <v/>
      </c>
      <c r="M414" s="3" t="str">
        <f>IF(C414="","",IF(AND(C414&lt;&gt;"",D414&lt;&gt;"",E414&lt;&gt;"",I414&lt;&gt;"",L414&lt;&gt;"",J414&lt;&gt;"",IFERROR(MATCH(INDEX($B:$B,MATCH($C414,$C:$C,0)),IMAGENES!$B:$B,0),-1)&gt;0),"'si'","'no'"))</f>
        <v/>
      </c>
      <c r="O414" t="str">
        <f t="shared" si="90"/>
        <v/>
      </c>
      <c r="P414" t="str">
        <f t="shared" si="91"/>
        <v/>
      </c>
      <c r="Q414" t="str">
        <f t="shared" si="92"/>
        <v/>
      </c>
      <c r="R414" t="str">
        <f t="shared" si="93"/>
        <v/>
      </c>
      <c r="S414" t="str">
        <f t="shared" si="94"/>
        <v/>
      </c>
      <c r="T414" t="str">
        <f t="shared" si="95"/>
        <v/>
      </c>
      <c r="U414" t="str">
        <f>IF($S414="","",INDEX(CATEGORIAS!$A:$A,MATCH($S414,CATEGORIAS!$B:$B,0)))</f>
        <v/>
      </c>
      <c r="V414" t="str">
        <f>IF($T414="","",INDEX(SUBCATEGORIAS!$A:$A,MATCH($T414,SUBCATEGORIAS!$B:$B,0)))</f>
        <v/>
      </c>
      <c r="W414" t="str">
        <f t="shared" si="96"/>
        <v/>
      </c>
      <c r="X414" t="str">
        <f t="shared" si="101"/>
        <v/>
      </c>
      <c r="Z414">
        <v>412</v>
      </c>
      <c r="AA414" t="str">
        <f t="shared" si="104"/>
        <v/>
      </c>
      <c r="AB414" t="str">
        <f>IFERROR(IF(MATCH($AA413,$O:$O,0)&gt;0,CONCATENATE("id_articulo: ",$AA413,","),0),"")</f>
        <v>id_articulo: 42,</v>
      </c>
      <c r="AG414" t="str">
        <f>IF($D414="","",INDEX(CATEGORIAS!$A:$A,MATCH($D414,CATEGORIAS!$B:$B,0)))</f>
        <v/>
      </c>
      <c r="AH414" t="str">
        <f>IF($E414="","",INDEX(SUBCATEGORIAS!$A:$A,MATCH($E414,SUBCATEGORIAS!$B:$B,0)))</f>
        <v/>
      </c>
      <c r="AI414" t="str">
        <f t="shared" si="97"/>
        <v/>
      </c>
      <c r="AK414" s="2" t="str">
        <f t="shared" si="102"/>
        <v/>
      </c>
      <c r="AL414" t="str">
        <f t="shared" si="103"/>
        <v/>
      </c>
      <c r="AM414" t="str">
        <f t="shared" si="98"/>
        <v/>
      </c>
      <c r="AN414" t="str">
        <f t="shared" si="99"/>
        <v/>
      </c>
    </row>
    <row r="415" spans="1:40" x14ac:dyDescent="0.25">
      <c r="A415" t="str">
        <f>IF(C415="","",MAX($A$2:A414)+1)</f>
        <v/>
      </c>
      <c r="B415" s="3" t="str">
        <f>IF(C415="","",IF(COUNTIF($C$2:$C414,$C415)=0,MAX($B$2:$B414)+1,""))</f>
        <v/>
      </c>
      <c r="L415" s="3" t="str">
        <f t="shared" si="100"/>
        <v/>
      </c>
      <c r="M415" s="3" t="str">
        <f>IF(C415="","",IF(AND(C415&lt;&gt;"",D415&lt;&gt;"",E415&lt;&gt;"",I415&lt;&gt;"",L415&lt;&gt;"",J415&lt;&gt;"",IFERROR(MATCH(INDEX($B:$B,MATCH($C415,$C:$C,0)),IMAGENES!$B:$B,0),-1)&gt;0),"'si'","'no'"))</f>
        <v/>
      </c>
      <c r="O415" t="str">
        <f t="shared" si="90"/>
        <v/>
      </c>
      <c r="P415" t="str">
        <f t="shared" si="91"/>
        <v/>
      </c>
      <c r="Q415" t="str">
        <f t="shared" si="92"/>
        <v/>
      </c>
      <c r="R415" t="str">
        <f t="shared" si="93"/>
        <v/>
      </c>
      <c r="S415" t="str">
        <f t="shared" si="94"/>
        <v/>
      </c>
      <c r="T415" t="str">
        <f t="shared" si="95"/>
        <v/>
      </c>
      <c r="U415" t="str">
        <f>IF($S415="","",INDEX(CATEGORIAS!$A:$A,MATCH($S415,CATEGORIAS!$B:$B,0)))</f>
        <v/>
      </c>
      <c r="V415" t="str">
        <f>IF($T415="","",INDEX(SUBCATEGORIAS!$A:$A,MATCH($T415,SUBCATEGORIAS!$B:$B,0)))</f>
        <v/>
      </c>
      <c r="W415" t="str">
        <f t="shared" si="96"/>
        <v/>
      </c>
      <c r="X415" t="str">
        <f t="shared" si="101"/>
        <v/>
      </c>
      <c r="Z415">
        <v>413</v>
      </c>
      <c r="AA415" t="str">
        <f t="shared" si="104"/>
        <v/>
      </c>
      <c r="AB415" t="str">
        <f>IFERROR(IF(MATCH($AA413,$O:$O,0)&gt;0,CONCATENATE("nombre: '",INDEX($P:$P,MATCH($AA413,$O:$O,0)),"',"),0),"")</f>
        <v>nombre: 'Bolsa regalo grande 41.5x30x12cm',</v>
      </c>
      <c r="AG415" t="str">
        <f>IF($D415="","",INDEX(CATEGORIAS!$A:$A,MATCH($D415,CATEGORIAS!$B:$B,0)))</f>
        <v/>
      </c>
      <c r="AH415" t="str">
        <f>IF($E415="","",INDEX(SUBCATEGORIAS!$A:$A,MATCH($E415,SUBCATEGORIAS!$B:$B,0)))</f>
        <v/>
      </c>
      <c r="AI415" t="str">
        <f t="shared" si="97"/>
        <v/>
      </c>
      <c r="AK415" s="2" t="str">
        <f t="shared" si="102"/>
        <v/>
      </c>
      <c r="AL415" t="str">
        <f t="shared" si="103"/>
        <v/>
      </c>
      <c r="AM415" t="str">
        <f t="shared" si="98"/>
        <v/>
      </c>
      <c r="AN415" t="str">
        <f t="shared" si="99"/>
        <v/>
      </c>
    </row>
    <row r="416" spans="1:40" x14ac:dyDescent="0.25">
      <c r="A416" t="str">
        <f>IF(C416="","",MAX($A$2:A415)+1)</f>
        <v/>
      </c>
      <c r="B416" s="3" t="str">
        <f>IF(C416="","",IF(COUNTIF($C$2:$C415,$C416)=0,MAX($B$2:$B415)+1,""))</f>
        <v/>
      </c>
      <c r="L416" s="3" t="str">
        <f t="shared" si="100"/>
        <v/>
      </c>
      <c r="M416" s="3" t="str">
        <f>IF(C416="","",IF(AND(C416&lt;&gt;"",D416&lt;&gt;"",E416&lt;&gt;"",I416&lt;&gt;"",L416&lt;&gt;"",J416&lt;&gt;"",IFERROR(MATCH(INDEX($B:$B,MATCH($C416,$C:$C,0)),IMAGENES!$B:$B,0),-1)&gt;0),"'si'","'no'"))</f>
        <v/>
      </c>
      <c r="O416" t="str">
        <f t="shared" si="90"/>
        <v/>
      </c>
      <c r="P416" t="str">
        <f t="shared" si="91"/>
        <v/>
      </c>
      <c r="Q416" t="str">
        <f t="shared" si="92"/>
        <v/>
      </c>
      <c r="R416" t="str">
        <f t="shared" si="93"/>
        <v/>
      </c>
      <c r="S416" t="str">
        <f t="shared" si="94"/>
        <v/>
      </c>
      <c r="T416" t="str">
        <f t="shared" si="95"/>
        <v/>
      </c>
      <c r="U416" t="str">
        <f>IF($S416="","",INDEX(CATEGORIAS!$A:$A,MATCH($S416,CATEGORIAS!$B:$B,0)))</f>
        <v/>
      </c>
      <c r="V416" t="str">
        <f>IF($T416="","",INDEX(SUBCATEGORIAS!$A:$A,MATCH($T416,SUBCATEGORIAS!$B:$B,0)))</f>
        <v/>
      </c>
      <c r="W416" t="str">
        <f t="shared" si="96"/>
        <v/>
      </c>
      <c r="X416" t="str">
        <f t="shared" si="101"/>
        <v/>
      </c>
      <c r="Z416">
        <v>414</v>
      </c>
      <c r="AA416" t="str">
        <f t="shared" si="104"/>
        <v/>
      </c>
      <c r="AB416" t="str">
        <f>IFERROR(IF(MATCH($AA413,$O:$O,0)&gt;0,CONCATENATE("descripcion: '",INDEX($Q:$Q,MATCH($AA413,$O:$O,0)),"',"),0),"")</f>
        <v>descripcion: 'Bolsa de regalo grande con diferentes motivos',</v>
      </c>
      <c r="AG416" t="str">
        <f>IF($D416="","",INDEX(CATEGORIAS!$A:$A,MATCH($D416,CATEGORIAS!$B:$B,0)))</f>
        <v/>
      </c>
      <c r="AH416" t="str">
        <f>IF($E416="","",INDEX(SUBCATEGORIAS!$A:$A,MATCH($E416,SUBCATEGORIAS!$B:$B,0)))</f>
        <v/>
      </c>
      <c r="AI416" t="str">
        <f t="shared" si="97"/>
        <v/>
      </c>
      <c r="AK416" s="2" t="str">
        <f t="shared" si="102"/>
        <v/>
      </c>
      <c r="AL416" t="str">
        <f t="shared" si="103"/>
        <v/>
      </c>
      <c r="AM416" t="str">
        <f t="shared" si="98"/>
        <v/>
      </c>
      <c r="AN416" t="str">
        <f t="shared" si="99"/>
        <v/>
      </c>
    </row>
    <row r="417" spans="1:40" x14ac:dyDescent="0.25">
      <c r="A417" t="str">
        <f>IF(C417="","",MAX($A$2:A416)+1)</f>
        <v/>
      </c>
      <c r="B417" s="3" t="str">
        <f>IF(C417="","",IF(COUNTIF($C$2:$C416,$C417)=0,MAX($B$2:$B416)+1,""))</f>
        <v/>
      </c>
      <c r="L417" s="3" t="str">
        <f t="shared" si="100"/>
        <v/>
      </c>
      <c r="M417" s="3" t="str">
        <f>IF(C417="","",IF(AND(C417&lt;&gt;"",D417&lt;&gt;"",E417&lt;&gt;"",I417&lt;&gt;"",L417&lt;&gt;"",J417&lt;&gt;"",IFERROR(MATCH(INDEX($B:$B,MATCH($C417,$C:$C,0)),IMAGENES!$B:$B,0),-1)&gt;0),"'si'","'no'"))</f>
        <v/>
      </c>
      <c r="O417" t="str">
        <f t="shared" si="90"/>
        <v/>
      </c>
      <c r="P417" t="str">
        <f t="shared" si="91"/>
        <v/>
      </c>
      <c r="Q417" t="str">
        <f t="shared" si="92"/>
        <v/>
      </c>
      <c r="R417" t="str">
        <f t="shared" si="93"/>
        <v/>
      </c>
      <c r="S417" t="str">
        <f t="shared" si="94"/>
        <v/>
      </c>
      <c r="T417" t="str">
        <f t="shared" si="95"/>
        <v/>
      </c>
      <c r="U417" t="str">
        <f>IF($S417="","",INDEX(CATEGORIAS!$A:$A,MATCH($S417,CATEGORIAS!$B:$B,0)))</f>
        <v/>
      </c>
      <c r="V417" t="str">
        <f>IF($T417="","",INDEX(SUBCATEGORIAS!$A:$A,MATCH($T417,SUBCATEGORIAS!$B:$B,0)))</f>
        <v/>
      </c>
      <c r="W417" t="str">
        <f t="shared" si="96"/>
        <v/>
      </c>
      <c r="X417" t="str">
        <f t="shared" si="101"/>
        <v/>
      </c>
      <c r="Z417">
        <v>415</v>
      </c>
      <c r="AA417" t="str">
        <f t="shared" si="104"/>
        <v/>
      </c>
      <c r="AB417" t="str">
        <f>IFERROR(IF(MATCH($AA413,$O:$O,0)&gt;0,CONCATENATE("descripcion_larga: '",INDEX($R:$R,MATCH($AA413,$O:$O,0)),"',"),0),"")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17" t="str">
        <f>IF($D417="","",INDEX(CATEGORIAS!$A:$A,MATCH($D417,CATEGORIAS!$B:$B,0)))</f>
        <v/>
      </c>
      <c r="AH417" t="str">
        <f>IF($E417="","",INDEX(SUBCATEGORIAS!$A:$A,MATCH($E417,SUBCATEGORIAS!$B:$B,0)))</f>
        <v/>
      </c>
      <c r="AI417" t="str">
        <f t="shared" si="97"/>
        <v/>
      </c>
      <c r="AK417" s="2" t="str">
        <f t="shared" si="102"/>
        <v/>
      </c>
      <c r="AL417" t="str">
        <f t="shared" si="103"/>
        <v/>
      </c>
      <c r="AM417" t="str">
        <f t="shared" si="98"/>
        <v/>
      </c>
      <c r="AN417" t="str">
        <f t="shared" si="99"/>
        <v/>
      </c>
    </row>
    <row r="418" spans="1:40" x14ac:dyDescent="0.25">
      <c r="A418" t="str">
        <f>IF(C418="","",MAX($A$2:A417)+1)</f>
        <v/>
      </c>
      <c r="B418" s="3" t="str">
        <f>IF(C418="","",IF(COUNTIF($C$2:$C417,$C418)=0,MAX($B$2:$B417)+1,""))</f>
        <v/>
      </c>
      <c r="L418" s="3" t="str">
        <f t="shared" si="100"/>
        <v/>
      </c>
      <c r="M418" s="3" t="str">
        <f>IF(C418="","",IF(AND(C418&lt;&gt;"",D418&lt;&gt;"",E418&lt;&gt;"",I418&lt;&gt;"",L418&lt;&gt;"",J418&lt;&gt;"",IFERROR(MATCH(INDEX($B:$B,MATCH($C418,$C:$C,0)),IMAGENES!$B:$B,0),-1)&gt;0),"'si'","'no'"))</f>
        <v/>
      </c>
      <c r="O418" t="str">
        <f t="shared" si="90"/>
        <v/>
      </c>
      <c r="P418" t="str">
        <f t="shared" si="91"/>
        <v/>
      </c>
      <c r="Q418" t="str">
        <f t="shared" si="92"/>
        <v/>
      </c>
      <c r="R418" t="str">
        <f t="shared" si="93"/>
        <v/>
      </c>
      <c r="S418" t="str">
        <f t="shared" si="94"/>
        <v/>
      </c>
      <c r="T418" t="str">
        <f t="shared" si="95"/>
        <v/>
      </c>
      <c r="U418" t="str">
        <f>IF($S418="","",INDEX(CATEGORIAS!$A:$A,MATCH($S418,CATEGORIAS!$B:$B,0)))</f>
        <v/>
      </c>
      <c r="V418" t="str">
        <f>IF($T418="","",INDEX(SUBCATEGORIAS!$A:$A,MATCH($T418,SUBCATEGORIAS!$B:$B,0)))</f>
        <v/>
      </c>
      <c r="W418" t="str">
        <f t="shared" si="96"/>
        <v/>
      </c>
      <c r="X418" t="str">
        <f t="shared" si="101"/>
        <v/>
      </c>
      <c r="Z418">
        <v>416</v>
      </c>
      <c r="AA418" t="str">
        <f t="shared" si="104"/>
        <v/>
      </c>
      <c r="AB418" t="str">
        <f>IFERROR(IF(MATCH($AA413,$O:$O,0)&gt;0,CONCATENATE("id_categoria: '",INDEX($U:$U,MATCH($AA413,$O:$O,0)),"',"),0),"")</f>
        <v>id_categoria: '1',</v>
      </c>
      <c r="AG418" t="str">
        <f>IF($D418="","",INDEX(CATEGORIAS!$A:$A,MATCH($D418,CATEGORIAS!$B:$B,0)))</f>
        <v/>
      </c>
      <c r="AH418" t="str">
        <f>IF($E418="","",INDEX(SUBCATEGORIAS!$A:$A,MATCH($E418,SUBCATEGORIAS!$B:$B,0)))</f>
        <v/>
      </c>
      <c r="AI418" t="str">
        <f t="shared" si="97"/>
        <v/>
      </c>
      <c r="AK418" s="2" t="str">
        <f t="shared" si="102"/>
        <v/>
      </c>
      <c r="AL418" t="str">
        <f t="shared" si="103"/>
        <v/>
      </c>
      <c r="AM418" t="str">
        <f t="shared" si="98"/>
        <v/>
      </c>
      <c r="AN418" t="str">
        <f t="shared" si="99"/>
        <v/>
      </c>
    </row>
    <row r="419" spans="1:40" x14ac:dyDescent="0.25">
      <c r="A419" t="str">
        <f>IF(C419="","",MAX($A$2:A418)+1)</f>
        <v/>
      </c>
      <c r="B419" s="3" t="str">
        <f>IF(C419="","",IF(COUNTIF($C$2:$C418,$C419)=0,MAX($B$2:$B418)+1,""))</f>
        <v/>
      </c>
      <c r="L419" s="3" t="str">
        <f t="shared" si="100"/>
        <v/>
      </c>
      <c r="M419" s="3" t="str">
        <f>IF(C419="","",IF(AND(C419&lt;&gt;"",D419&lt;&gt;"",E419&lt;&gt;"",I419&lt;&gt;"",L419&lt;&gt;"",J419&lt;&gt;"",IFERROR(MATCH(INDEX($B:$B,MATCH($C419,$C:$C,0)),IMAGENES!$B:$B,0),-1)&gt;0),"'si'","'no'"))</f>
        <v/>
      </c>
      <c r="O419" t="str">
        <f t="shared" si="90"/>
        <v/>
      </c>
      <c r="P419" t="str">
        <f t="shared" si="91"/>
        <v/>
      </c>
      <c r="Q419" t="str">
        <f t="shared" si="92"/>
        <v/>
      </c>
      <c r="R419" t="str">
        <f t="shared" si="93"/>
        <v/>
      </c>
      <c r="S419" t="str">
        <f t="shared" si="94"/>
        <v/>
      </c>
      <c r="T419" t="str">
        <f t="shared" si="95"/>
        <v/>
      </c>
      <c r="U419" t="str">
        <f>IF($S419="","",INDEX(CATEGORIAS!$A:$A,MATCH($S419,CATEGORIAS!$B:$B,0)))</f>
        <v/>
      </c>
      <c r="V419" t="str">
        <f>IF($T419="","",INDEX(SUBCATEGORIAS!$A:$A,MATCH($T419,SUBCATEGORIAS!$B:$B,0)))</f>
        <v/>
      </c>
      <c r="W419" t="str">
        <f t="shared" si="96"/>
        <v/>
      </c>
      <c r="X419" t="str">
        <f t="shared" si="101"/>
        <v/>
      </c>
      <c r="Z419">
        <v>417</v>
      </c>
      <c r="AA419" t="str">
        <f t="shared" si="104"/>
        <v/>
      </c>
      <c r="AB419" t="str">
        <f>IFERROR(IF(MATCH($AA413,$O:$O,0)&gt;0,CONCATENATE("id_subcategoria: '",INDEX($V:$V,MATCH($AA413,$O:$O,0)),"',"),0),"")</f>
        <v>id_subcategoria: '4',</v>
      </c>
      <c r="AG419" t="str">
        <f>IF($D419="","",INDEX(CATEGORIAS!$A:$A,MATCH($D419,CATEGORIAS!$B:$B,0)))</f>
        <v/>
      </c>
      <c r="AH419" t="str">
        <f>IF($E419="","",INDEX(SUBCATEGORIAS!$A:$A,MATCH($E419,SUBCATEGORIAS!$B:$B,0)))</f>
        <v/>
      </c>
      <c r="AI419" t="str">
        <f t="shared" si="97"/>
        <v/>
      </c>
      <c r="AK419" s="2" t="str">
        <f t="shared" si="102"/>
        <v/>
      </c>
      <c r="AL419" t="str">
        <f t="shared" si="103"/>
        <v/>
      </c>
      <c r="AM419" t="str">
        <f t="shared" si="98"/>
        <v/>
      </c>
      <c r="AN419" t="str">
        <f t="shared" si="99"/>
        <v/>
      </c>
    </row>
    <row r="420" spans="1:40" x14ac:dyDescent="0.25">
      <c r="A420" t="str">
        <f>IF(C420="","",MAX($A$2:A419)+1)</f>
        <v/>
      </c>
      <c r="B420" s="3" t="str">
        <f>IF(C420="","",IF(COUNTIF($C$2:$C419,$C420)=0,MAX($B$2:$B419)+1,""))</f>
        <v/>
      </c>
      <c r="L420" s="3" t="str">
        <f t="shared" si="100"/>
        <v/>
      </c>
      <c r="M420" s="3" t="str">
        <f>IF(C420="","",IF(AND(C420&lt;&gt;"",D420&lt;&gt;"",E420&lt;&gt;"",I420&lt;&gt;"",L420&lt;&gt;"",J420&lt;&gt;"",IFERROR(MATCH(INDEX($B:$B,MATCH($C420,$C:$C,0)),IMAGENES!$B:$B,0),-1)&gt;0),"'si'","'no'"))</f>
        <v/>
      </c>
      <c r="O420" t="str">
        <f t="shared" si="90"/>
        <v/>
      </c>
      <c r="P420" t="str">
        <f t="shared" si="91"/>
        <v/>
      </c>
      <c r="Q420" t="str">
        <f t="shared" si="92"/>
        <v/>
      </c>
      <c r="R420" t="str">
        <f t="shared" si="93"/>
        <v/>
      </c>
      <c r="S420" t="str">
        <f t="shared" si="94"/>
        <v/>
      </c>
      <c r="T420" t="str">
        <f t="shared" si="95"/>
        <v/>
      </c>
      <c r="U420" t="str">
        <f>IF($S420="","",INDEX(CATEGORIAS!$A:$A,MATCH($S420,CATEGORIAS!$B:$B,0)))</f>
        <v/>
      </c>
      <c r="V420" t="str">
        <f>IF($T420="","",INDEX(SUBCATEGORIAS!$A:$A,MATCH($T420,SUBCATEGORIAS!$B:$B,0)))</f>
        <v/>
      </c>
      <c r="W420" t="str">
        <f t="shared" si="96"/>
        <v/>
      </c>
      <c r="X420" t="str">
        <f t="shared" si="101"/>
        <v/>
      </c>
      <c r="Z420">
        <v>418</v>
      </c>
      <c r="AA420" t="str">
        <f t="shared" si="104"/>
        <v/>
      </c>
      <c r="AB420" t="str">
        <f>IFERROR(IF(MATCH($AA413,$O:$O,0)&gt;0,CONCATENATE("precio: ",INDEX($W:$W,MATCH($AA413,$O:$O,0)),","),0),"")</f>
        <v>precio: 1500,</v>
      </c>
      <c r="AG420" t="str">
        <f>IF($D420="","",INDEX(CATEGORIAS!$A:$A,MATCH($D420,CATEGORIAS!$B:$B,0)))</f>
        <v/>
      </c>
      <c r="AH420" t="str">
        <f>IF($E420="","",INDEX(SUBCATEGORIAS!$A:$A,MATCH($E420,SUBCATEGORIAS!$B:$B,0)))</f>
        <v/>
      </c>
      <c r="AI420" t="str">
        <f t="shared" si="97"/>
        <v/>
      </c>
      <c r="AK420" s="2" t="str">
        <f t="shared" si="102"/>
        <v/>
      </c>
      <c r="AL420" t="str">
        <f t="shared" si="103"/>
        <v/>
      </c>
      <c r="AM420" t="str">
        <f t="shared" si="98"/>
        <v/>
      </c>
      <c r="AN420" t="str">
        <f t="shared" si="99"/>
        <v/>
      </c>
    </row>
    <row r="421" spans="1:40" x14ac:dyDescent="0.25">
      <c r="A421" t="str">
        <f>IF(C421="","",MAX($A$2:A420)+1)</f>
        <v/>
      </c>
      <c r="B421" s="3" t="str">
        <f>IF(C421="","",IF(COUNTIF($C$2:$C420,$C421)=0,MAX($B$2:$B420)+1,""))</f>
        <v/>
      </c>
      <c r="L421" s="3" t="str">
        <f t="shared" si="100"/>
        <v/>
      </c>
      <c r="M421" s="3" t="str">
        <f>IF(C421="","",IF(AND(C421&lt;&gt;"",D421&lt;&gt;"",E421&lt;&gt;"",I421&lt;&gt;"",L421&lt;&gt;"",J421&lt;&gt;"",IFERROR(MATCH(INDEX($B:$B,MATCH($C421,$C:$C,0)),IMAGENES!$B:$B,0),-1)&gt;0),"'si'","'no'"))</f>
        <v/>
      </c>
      <c r="O421" t="str">
        <f t="shared" si="90"/>
        <v/>
      </c>
      <c r="P421" t="str">
        <f t="shared" si="91"/>
        <v/>
      </c>
      <c r="Q421" t="str">
        <f t="shared" si="92"/>
        <v/>
      </c>
      <c r="R421" t="str">
        <f t="shared" si="93"/>
        <v/>
      </c>
      <c r="S421" t="str">
        <f t="shared" si="94"/>
        <v/>
      </c>
      <c r="T421" t="str">
        <f t="shared" si="95"/>
        <v/>
      </c>
      <c r="U421" t="str">
        <f>IF($S421="","",INDEX(CATEGORIAS!$A:$A,MATCH($S421,CATEGORIAS!$B:$B,0)))</f>
        <v/>
      </c>
      <c r="V421" t="str">
        <f>IF($T421="","",INDEX(SUBCATEGORIAS!$A:$A,MATCH($T421,SUBCATEGORIAS!$B:$B,0)))</f>
        <v/>
      </c>
      <c r="W421" t="str">
        <f t="shared" si="96"/>
        <v/>
      </c>
      <c r="X421" t="str">
        <f t="shared" si="101"/>
        <v/>
      </c>
      <c r="Z421">
        <v>419</v>
      </c>
      <c r="AA421" t="str">
        <f t="shared" si="104"/>
        <v/>
      </c>
      <c r="AB421" t="str">
        <f>IFERROR(IF(MATCH($AA413,$O:$O,0)&gt;0,CONCATENATE("disponible: ",INDEX($X:$X,MATCH($AA413,$O:$O,0)),","),0),"")</f>
        <v>disponible: 'si',</v>
      </c>
      <c r="AG421" t="str">
        <f>IF($D421="","",INDEX(CATEGORIAS!$A:$A,MATCH($D421,CATEGORIAS!$B:$B,0)))</f>
        <v/>
      </c>
      <c r="AH421" t="str">
        <f>IF($E421="","",INDEX(SUBCATEGORIAS!$A:$A,MATCH($E421,SUBCATEGORIAS!$B:$B,0)))</f>
        <v/>
      </c>
      <c r="AI421" t="str">
        <f t="shared" si="97"/>
        <v/>
      </c>
      <c r="AK421" s="2" t="str">
        <f t="shared" si="102"/>
        <v/>
      </c>
      <c r="AL421" t="str">
        <f t="shared" si="103"/>
        <v/>
      </c>
      <c r="AM421" t="str">
        <f t="shared" si="98"/>
        <v/>
      </c>
      <c r="AN421" t="str">
        <f t="shared" si="99"/>
        <v/>
      </c>
    </row>
    <row r="422" spans="1:40" x14ac:dyDescent="0.25">
      <c r="A422" t="str">
        <f>IF(C422="","",MAX($A$2:A421)+1)</f>
        <v/>
      </c>
      <c r="B422" s="3" t="str">
        <f>IF(C422="","",IF(COUNTIF($C$2:$C421,$C422)=0,MAX($B$2:$B421)+1,""))</f>
        <v/>
      </c>
      <c r="L422" s="3" t="str">
        <f t="shared" si="100"/>
        <v/>
      </c>
      <c r="M422" s="3" t="str">
        <f>IF(C422="","",IF(AND(C422&lt;&gt;"",D422&lt;&gt;"",E422&lt;&gt;"",I422&lt;&gt;"",L422&lt;&gt;"",J422&lt;&gt;"",IFERROR(MATCH(INDEX($B:$B,MATCH($C422,$C:$C,0)),IMAGENES!$B:$B,0),-1)&gt;0),"'si'","'no'"))</f>
        <v/>
      </c>
      <c r="O422" t="str">
        <f t="shared" si="90"/>
        <v/>
      </c>
      <c r="P422" t="str">
        <f t="shared" si="91"/>
        <v/>
      </c>
      <c r="Q422" t="str">
        <f t="shared" si="92"/>
        <v/>
      </c>
      <c r="R422" t="str">
        <f t="shared" si="93"/>
        <v/>
      </c>
      <c r="S422" t="str">
        <f t="shared" si="94"/>
        <v/>
      </c>
      <c r="T422" t="str">
        <f t="shared" si="95"/>
        <v/>
      </c>
      <c r="U422" t="str">
        <f>IF($S422="","",INDEX(CATEGORIAS!$A:$A,MATCH($S422,CATEGORIAS!$B:$B,0)))</f>
        <v/>
      </c>
      <c r="V422" t="str">
        <f>IF($T422="","",INDEX(SUBCATEGORIAS!$A:$A,MATCH($T422,SUBCATEGORIAS!$B:$B,0)))</f>
        <v/>
      </c>
      <c r="W422" t="str">
        <f t="shared" si="96"/>
        <v/>
      </c>
      <c r="X422" t="str">
        <f t="shared" si="101"/>
        <v/>
      </c>
      <c r="Z422">
        <v>420</v>
      </c>
      <c r="AA422" t="str">
        <f t="shared" si="104"/>
        <v/>
      </c>
      <c r="AB422" t="str">
        <f>IFERROR(IF(MATCH($AA413,$O:$O,0)&gt;0,"},",0),"")</f>
        <v>},</v>
      </c>
      <c r="AG422" t="str">
        <f>IF($D422="","",INDEX(CATEGORIAS!$A:$A,MATCH($D422,CATEGORIAS!$B:$B,0)))</f>
        <v/>
      </c>
      <c r="AH422" t="str">
        <f>IF($E422="","",INDEX(SUBCATEGORIAS!$A:$A,MATCH($E422,SUBCATEGORIAS!$B:$B,0)))</f>
        <v/>
      </c>
      <c r="AI422" t="str">
        <f t="shared" si="97"/>
        <v/>
      </c>
      <c r="AK422" s="2" t="str">
        <f t="shared" si="102"/>
        <v/>
      </c>
      <c r="AL422" t="str">
        <f t="shared" si="103"/>
        <v/>
      </c>
      <c r="AM422" t="str">
        <f t="shared" si="98"/>
        <v/>
      </c>
      <c r="AN422" t="str">
        <f t="shared" si="99"/>
        <v/>
      </c>
    </row>
    <row r="423" spans="1:40" x14ac:dyDescent="0.25">
      <c r="A423" t="str">
        <f>IF(C423="","",MAX($A$2:A422)+1)</f>
        <v/>
      </c>
      <c r="B423" s="3" t="str">
        <f>IF(C423="","",IF(COUNTIF($C$2:$C422,$C423)=0,MAX($B$2:$B422)+1,""))</f>
        <v/>
      </c>
      <c r="L423" s="3" t="str">
        <f t="shared" si="100"/>
        <v/>
      </c>
      <c r="M423" s="3" t="str">
        <f>IF(C423="","",IF(AND(C423&lt;&gt;"",D423&lt;&gt;"",E423&lt;&gt;"",I423&lt;&gt;"",L423&lt;&gt;"",J423&lt;&gt;"",IFERROR(MATCH(INDEX($B:$B,MATCH($C423,$C:$C,0)),IMAGENES!$B:$B,0),-1)&gt;0),"'si'","'no'"))</f>
        <v/>
      </c>
      <c r="O423" t="str">
        <f t="shared" si="90"/>
        <v/>
      </c>
      <c r="P423" t="str">
        <f t="shared" si="91"/>
        <v/>
      </c>
      <c r="Q423" t="str">
        <f t="shared" si="92"/>
        <v/>
      </c>
      <c r="R423" t="str">
        <f t="shared" si="93"/>
        <v/>
      </c>
      <c r="S423" t="str">
        <f t="shared" si="94"/>
        <v/>
      </c>
      <c r="T423" t="str">
        <f t="shared" si="95"/>
        <v/>
      </c>
      <c r="U423" t="str">
        <f>IF($S423="","",INDEX(CATEGORIAS!$A:$A,MATCH($S423,CATEGORIAS!$B:$B,0)))</f>
        <v/>
      </c>
      <c r="V423" t="str">
        <f>IF($T423="","",INDEX(SUBCATEGORIAS!$A:$A,MATCH($T423,SUBCATEGORIAS!$B:$B,0)))</f>
        <v/>
      </c>
      <c r="W423" t="str">
        <f t="shared" si="96"/>
        <v/>
      </c>
      <c r="X423" t="str">
        <f t="shared" si="101"/>
        <v/>
      </c>
      <c r="Z423">
        <v>421</v>
      </c>
      <c r="AA423">
        <f t="shared" si="104"/>
        <v>43</v>
      </c>
      <c r="AB423" t="str">
        <f>IFERROR(IF(MATCH($AA423,$O:$O,0)&gt;0,"{",0),"")</f>
        <v>{</v>
      </c>
      <c r="AG423" t="str">
        <f>IF($D423="","",INDEX(CATEGORIAS!$A:$A,MATCH($D423,CATEGORIAS!$B:$B,0)))</f>
        <v/>
      </c>
      <c r="AH423" t="str">
        <f>IF($E423="","",INDEX(SUBCATEGORIAS!$A:$A,MATCH($E423,SUBCATEGORIAS!$B:$B,0)))</f>
        <v/>
      </c>
      <c r="AI423" t="str">
        <f t="shared" si="97"/>
        <v/>
      </c>
      <c r="AK423" s="2" t="str">
        <f t="shared" si="102"/>
        <v/>
      </c>
      <c r="AL423" t="str">
        <f t="shared" si="103"/>
        <v/>
      </c>
      <c r="AM423" t="str">
        <f t="shared" si="98"/>
        <v/>
      </c>
      <c r="AN423" t="str">
        <f t="shared" si="99"/>
        <v/>
      </c>
    </row>
    <row r="424" spans="1:40" x14ac:dyDescent="0.25">
      <c r="A424" t="str">
        <f>IF(C424="","",MAX($A$2:A423)+1)</f>
        <v/>
      </c>
      <c r="B424" s="3" t="str">
        <f>IF(C424="","",IF(COUNTIF($C$2:$C423,$C424)=0,MAX($B$2:$B423)+1,""))</f>
        <v/>
      </c>
      <c r="L424" s="3" t="str">
        <f t="shared" si="100"/>
        <v/>
      </c>
      <c r="M424" s="3" t="str">
        <f>IF(C424="","",IF(AND(C424&lt;&gt;"",D424&lt;&gt;"",E424&lt;&gt;"",I424&lt;&gt;"",L424&lt;&gt;"",J424&lt;&gt;"",IFERROR(MATCH(INDEX($B:$B,MATCH($C424,$C:$C,0)),IMAGENES!$B:$B,0),-1)&gt;0),"'si'","'no'"))</f>
        <v/>
      </c>
      <c r="O424" t="str">
        <f t="shared" si="90"/>
        <v/>
      </c>
      <c r="P424" t="str">
        <f t="shared" si="91"/>
        <v/>
      </c>
      <c r="Q424" t="str">
        <f t="shared" si="92"/>
        <v/>
      </c>
      <c r="R424" t="str">
        <f t="shared" si="93"/>
        <v/>
      </c>
      <c r="S424" t="str">
        <f t="shared" si="94"/>
        <v/>
      </c>
      <c r="T424" t="str">
        <f t="shared" si="95"/>
        <v/>
      </c>
      <c r="U424" t="str">
        <f>IF($S424="","",INDEX(CATEGORIAS!$A:$A,MATCH($S424,CATEGORIAS!$B:$B,0)))</f>
        <v/>
      </c>
      <c r="V424" t="str">
        <f>IF($T424="","",INDEX(SUBCATEGORIAS!$A:$A,MATCH($T424,SUBCATEGORIAS!$B:$B,0)))</f>
        <v/>
      </c>
      <c r="W424" t="str">
        <f t="shared" si="96"/>
        <v/>
      </c>
      <c r="X424" t="str">
        <f t="shared" si="101"/>
        <v/>
      </c>
      <c r="Z424">
        <v>422</v>
      </c>
      <c r="AA424" t="str">
        <f t="shared" si="104"/>
        <v/>
      </c>
      <c r="AB424" t="str">
        <f>IFERROR(IF(MATCH($AA423,$O:$O,0)&gt;0,CONCATENATE("id_articulo: ",$AA423,","),0),"")</f>
        <v>id_articulo: 43,</v>
      </c>
      <c r="AG424" t="str">
        <f>IF($D424="","",INDEX(CATEGORIAS!$A:$A,MATCH($D424,CATEGORIAS!$B:$B,0)))</f>
        <v/>
      </c>
      <c r="AH424" t="str">
        <f>IF($E424="","",INDEX(SUBCATEGORIAS!$A:$A,MATCH($E424,SUBCATEGORIAS!$B:$B,0)))</f>
        <v/>
      </c>
      <c r="AI424" t="str">
        <f t="shared" si="97"/>
        <v/>
      </c>
      <c r="AK424" s="2" t="str">
        <f t="shared" si="102"/>
        <v/>
      </c>
      <c r="AL424" t="str">
        <f t="shared" si="103"/>
        <v/>
      </c>
      <c r="AM424" t="str">
        <f t="shared" si="98"/>
        <v/>
      </c>
      <c r="AN424" t="str">
        <f t="shared" si="99"/>
        <v/>
      </c>
    </row>
    <row r="425" spans="1:40" x14ac:dyDescent="0.25">
      <c r="A425" t="str">
        <f>IF(C425="","",MAX($A$2:A424)+1)</f>
        <v/>
      </c>
      <c r="B425" s="3" t="str">
        <f>IF(C425="","",IF(COUNTIF($C$2:$C424,$C425)=0,MAX($B$2:$B424)+1,""))</f>
        <v/>
      </c>
      <c r="L425" s="3" t="str">
        <f t="shared" si="100"/>
        <v/>
      </c>
      <c r="M425" s="3" t="str">
        <f>IF(C425="","",IF(AND(C425&lt;&gt;"",D425&lt;&gt;"",E425&lt;&gt;"",I425&lt;&gt;"",L425&lt;&gt;"",J425&lt;&gt;"",IFERROR(MATCH(INDEX($B:$B,MATCH($C425,$C:$C,0)),IMAGENES!$B:$B,0),-1)&gt;0),"'si'","'no'"))</f>
        <v/>
      </c>
      <c r="O425" t="str">
        <f t="shared" si="90"/>
        <v/>
      </c>
      <c r="P425" t="str">
        <f t="shared" si="91"/>
        <v/>
      </c>
      <c r="Q425" t="str">
        <f t="shared" si="92"/>
        <v/>
      </c>
      <c r="R425" t="str">
        <f t="shared" si="93"/>
        <v/>
      </c>
      <c r="S425" t="str">
        <f t="shared" si="94"/>
        <v/>
      </c>
      <c r="T425" t="str">
        <f t="shared" si="95"/>
        <v/>
      </c>
      <c r="U425" t="str">
        <f>IF($S425="","",INDEX(CATEGORIAS!$A:$A,MATCH($S425,CATEGORIAS!$B:$B,0)))</f>
        <v/>
      </c>
      <c r="V425" t="str">
        <f>IF($T425="","",INDEX(SUBCATEGORIAS!$A:$A,MATCH($T425,SUBCATEGORIAS!$B:$B,0)))</f>
        <v/>
      </c>
      <c r="W425" t="str">
        <f t="shared" si="96"/>
        <v/>
      </c>
      <c r="X425" t="str">
        <f t="shared" si="101"/>
        <v/>
      </c>
      <c r="Z425">
        <v>423</v>
      </c>
      <c r="AA425" t="str">
        <f t="shared" si="104"/>
        <v/>
      </c>
      <c r="AB425" t="str">
        <f>IFERROR(IF(MATCH($AA423,$O:$O,0)&gt;0,CONCATENATE("nombre: '",INDEX($P:$P,MATCH($AA423,$O:$O,0)),"',"),0),"")</f>
        <v>nombre: 'Bolsa regalo grande para niños 40x30x12cm',</v>
      </c>
      <c r="AG425" t="str">
        <f>IF($D425="","",INDEX(CATEGORIAS!$A:$A,MATCH($D425,CATEGORIAS!$B:$B,0)))</f>
        <v/>
      </c>
      <c r="AH425" t="str">
        <f>IF($E425="","",INDEX(SUBCATEGORIAS!$A:$A,MATCH($E425,SUBCATEGORIAS!$B:$B,0)))</f>
        <v/>
      </c>
      <c r="AI425" t="str">
        <f t="shared" si="97"/>
        <v/>
      </c>
      <c r="AK425" s="2" t="str">
        <f t="shared" si="102"/>
        <v/>
      </c>
      <c r="AL425" t="str">
        <f t="shared" si="103"/>
        <v/>
      </c>
      <c r="AM425" t="str">
        <f t="shared" si="98"/>
        <v/>
      </c>
      <c r="AN425" t="str">
        <f t="shared" si="99"/>
        <v/>
      </c>
    </row>
    <row r="426" spans="1:40" x14ac:dyDescent="0.25">
      <c r="A426" t="str">
        <f>IF(C426="","",MAX($A$2:A425)+1)</f>
        <v/>
      </c>
      <c r="B426" s="3" t="str">
        <f>IF(C426="","",IF(COUNTIF($C$2:$C425,$C426)=0,MAX($B$2:$B425)+1,""))</f>
        <v/>
      </c>
      <c r="L426" s="3" t="str">
        <f t="shared" si="100"/>
        <v/>
      </c>
      <c r="M426" s="3" t="str">
        <f>IF(C426="","",IF(AND(C426&lt;&gt;"",D426&lt;&gt;"",E426&lt;&gt;"",I426&lt;&gt;"",L426&lt;&gt;"",J426&lt;&gt;"",IFERROR(MATCH(INDEX($B:$B,MATCH($C426,$C:$C,0)),IMAGENES!$B:$B,0),-1)&gt;0),"'si'","'no'"))</f>
        <v/>
      </c>
      <c r="O426" t="str">
        <f t="shared" si="90"/>
        <v/>
      </c>
      <c r="P426" t="str">
        <f t="shared" si="91"/>
        <v/>
      </c>
      <c r="Q426" t="str">
        <f t="shared" si="92"/>
        <v/>
      </c>
      <c r="R426" t="str">
        <f t="shared" si="93"/>
        <v/>
      </c>
      <c r="S426" t="str">
        <f t="shared" si="94"/>
        <v/>
      </c>
      <c r="T426" t="str">
        <f t="shared" si="95"/>
        <v/>
      </c>
      <c r="U426" t="str">
        <f>IF($S426="","",INDEX(CATEGORIAS!$A:$A,MATCH($S426,CATEGORIAS!$B:$B,0)))</f>
        <v/>
      </c>
      <c r="V426" t="str">
        <f>IF($T426="","",INDEX(SUBCATEGORIAS!$A:$A,MATCH($T426,SUBCATEGORIAS!$B:$B,0)))</f>
        <v/>
      </c>
      <c r="W426" t="str">
        <f t="shared" si="96"/>
        <v/>
      </c>
      <c r="X426" t="str">
        <f t="shared" si="101"/>
        <v/>
      </c>
      <c r="Z426">
        <v>424</v>
      </c>
      <c r="AA426" t="str">
        <f t="shared" si="104"/>
        <v/>
      </c>
      <c r="AB426" t="str">
        <f>IFERROR(IF(MATCH($AA423,$O:$O,0)&gt;0,CONCATENATE("descripcion: '",INDEX($Q:$Q,MATCH($AA423,$O:$O,0)),"',"),0),"")</f>
        <v>descripcion: 'Bolsa de regalo grande para niños',</v>
      </c>
      <c r="AG426" t="str">
        <f>IF($D426="","",INDEX(CATEGORIAS!$A:$A,MATCH($D426,CATEGORIAS!$B:$B,0)))</f>
        <v/>
      </c>
      <c r="AH426" t="str">
        <f>IF($E426="","",INDEX(SUBCATEGORIAS!$A:$A,MATCH($E426,SUBCATEGORIAS!$B:$B,0)))</f>
        <v/>
      </c>
      <c r="AI426" t="str">
        <f t="shared" si="97"/>
        <v/>
      </c>
      <c r="AK426" s="2" t="str">
        <f t="shared" si="102"/>
        <v/>
      </c>
      <c r="AL426" t="str">
        <f t="shared" si="103"/>
        <v/>
      </c>
      <c r="AM426" t="str">
        <f t="shared" si="98"/>
        <v/>
      </c>
      <c r="AN426" t="str">
        <f t="shared" si="99"/>
        <v/>
      </c>
    </row>
    <row r="427" spans="1:40" x14ac:dyDescent="0.25">
      <c r="A427" t="str">
        <f>IF(C427="","",MAX($A$2:A426)+1)</f>
        <v/>
      </c>
      <c r="B427" s="3" t="str">
        <f>IF(C427="","",IF(COUNTIF($C$2:$C426,$C427)=0,MAX($B$2:$B426)+1,""))</f>
        <v/>
      </c>
      <c r="L427" s="3" t="str">
        <f t="shared" si="100"/>
        <v/>
      </c>
      <c r="M427" s="3" t="str">
        <f>IF(C427="","",IF(AND(C427&lt;&gt;"",D427&lt;&gt;"",E427&lt;&gt;"",I427&lt;&gt;"",L427&lt;&gt;"",J427&lt;&gt;"",IFERROR(MATCH(INDEX($B:$B,MATCH($C427,$C:$C,0)),IMAGENES!$B:$B,0),-1)&gt;0),"'si'","'no'"))</f>
        <v/>
      </c>
      <c r="O427" t="str">
        <f t="shared" si="90"/>
        <v/>
      </c>
      <c r="P427" t="str">
        <f t="shared" si="91"/>
        <v/>
      </c>
      <c r="Q427" t="str">
        <f t="shared" si="92"/>
        <v/>
      </c>
      <c r="R427" t="str">
        <f t="shared" si="93"/>
        <v/>
      </c>
      <c r="S427" t="str">
        <f t="shared" si="94"/>
        <v/>
      </c>
      <c r="T427" t="str">
        <f t="shared" si="95"/>
        <v/>
      </c>
      <c r="U427" t="str">
        <f>IF($S427="","",INDEX(CATEGORIAS!$A:$A,MATCH($S427,CATEGORIAS!$B:$B,0)))</f>
        <v/>
      </c>
      <c r="V427" t="str">
        <f>IF($T427="","",INDEX(SUBCATEGORIAS!$A:$A,MATCH($T427,SUBCATEGORIAS!$B:$B,0)))</f>
        <v/>
      </c>
      <c r="W427" t="str">
        <f t="shared" si="96"/>
        <v/>
      </c>
      <c r="X427" t="str">
        <f t="shared" si="101"/>
        <v/>
      </c>
      <c r="Z427">
        <v>425</v>
      </c>
      <c r="AA427" t="str">
        <f t="shared" si="104"/>
        <v/>
      </c>
      <c r="AB427" t="str">
        <f>IFERROR(IF(MATCH($AA423,$O:$O,0)&gt;0,CONCATENATE("descripcion_larga: '",INDEX($R:$R,MATCH($AA423,$O:$O,0)),"',"),0),"")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27" t="str">
        <f>IF($D427="","",INDEX(CATEGORIAS!$A:$A,MATCH($D427,CATEGORIAS!$B:$B,0)))</f>
        <v/>
      </c>
      <c r="AH427" t="str">
        <f>IF($E427="","",INDEX(SUBCATEGORIAS!$A:$A,MATCH($E427,SUBCATEGORIAS!$B:$B,0)))</f>
        <v/>
      </c>
      <c r="AI427" t="str">
        <f t="shared" si="97"/>
        <v/>
      </c>
      <c r="AK427" s="2" t="str">
        <f t="shared" si="102"/>
        <v/>
      </c>
      <c r="AL427" t="str">
        <f t="shared" si="103"/>
        <v/>
      </c>
      <c r="AM427" t="str">
        <f t="shared" si="98"/>
        <v/>
      </c>
      <c r="AN427" t="str">
        <f t="shared" si="99"/>
        <v/>
      </c>
    </row>
    <row r="428" spans="1:40" x14ac:dyDescent="0.25">
      <c r="A428" t="str">
        <f>IF(C428="","",MAX($A$2:A427)+1)</f>
        <v/>
      </c>
      <c r="B428" s="3" t="str">
        <f>IF(C428="","",IF(COUNTIF($C$2:$C427,$C428)=0,MAX($B$2:$B427)+1,""))</f>
        <v/>
      </c>
      <c r="L428" s="3" t="str">
        <f t="shared" si="100"/>
        <v/>
      </c>
      <c r="M428" s="3" t="str">
        <f>IF(C428="","",IF(AND(C428&lt;&gt;"",D428&lt;&gt;"",E428&lt;&gt;"",I428&lt;&gt;"",L428&lt;&gt;"",J428&lt;&gt;"",IFERROR(MATCH(INDEX($B:$B,MATCH($C428,$C:$C,0)),IMAGENES!$B:$B,0),-1)&gt;0),"'si'","'no'"))</f>
        <v/>
      </c>
      <c r="O428" t="str">
        <f t="shared" si="90"/>
        <v/>
      </c>
      <c r="P428" t="str">
        <f t="shared" si="91"/>
        <v/>
      </c>
      <c r="Q428" t="str">
        <f t="shared" si="92"/>
        <v/>
      </c>
      <c r="R428" t="str">
        <f t="shared" si="93"/>
        <v/>
      </c>
      <c r="S428" t="str">
        <f t="shared" si="94"/>
        <v/>
      </c>
      <c r="T428" t="str">
        <f t="shared" si="95"/>
        <v/>
      </c>
      <c r="U428" t="str">
        <f>IF($S428="","",INDEX(CATEGORIAS!$A:$A,MATCH($S428,CATEGORIAS!$B:$B,0)))</f>
        <v/>
      </c>
      <c r="V428" t="str">
        <f>IF($T428="","",INDEX(SUBCATEGORIAS!$A:$A,MATCH($T428,SUBCATEGORIAS!$B:$B,0)))</f>
        <v/>
      </c>
      <c r="W428" t="str">
        <f t="shared" si="96"/>
        <v/>
      </c>
      <c r="X428" t="str">
        <f t="shared" si="101"/>
        <v/>
      </c>
      <c r="Z428">
        <v>426</v>
      </c>
      <c r="AA428" t="str">
        <f t="shared" si="104"/>
        <v/>
      </c>
      <c r="AB428" t="str">
        <f>IFERROR(IF(MATCH($AA423,$O:$O,0)&gt;0,CONCATENATE("id_categoria: '",INDEX($U:$U,MATCH($AA423,$O:$O,0)),"',"),0),"")</f>
        <v>id_categoria: '1',</v>
      </c>
      <c r="AG428" t="str">
        <f>IF($D428="","",INDEX(CATEGORIAS!$A:$A,MATCH($D428,CATEGORIAS!$B:$B,0)))</f>
        <v/>
      </c>
      <c r="AH428" t="str">
        <f>IF($E428="","",INDEX(SUBCATEGORIAS!$A:$A,MATCH($E428,SUBCATEGORIAS!$B:$B,0)))</f>
        <v/>
      </c>
      <c r="AI428" t="str">
        <f t="shared" si="97"/>
        <v/>
      </c>
      <c r="AK428" s="2" t="str">
        <f t="shared" si="102"/>
        <v/>
      </c>
      <c r="AL428" t="str">
        <f t="shared" si="103"/>
        <v/>
      </c>
      <c r="AM428" t="str">
        <f t="shared" si="98"/>
        <v/>
      </c>
      <c r="AN428" t="str">
        <f t="shared" si="99"/>
        <v/>
      </c>
    </row>
    <row r="429" spans="1:40" x14ac:dyDescent="0.25">
      <c r="A429" t="str">
        <f>IF(C429="","",MAX($A$2:A428)+1)</f>
        <v/>
      </c>
      <c r="B429" s="3" t="str">
        <f>IF(C429="","",IF(COUNTIF($C$2:$C428,$C429)=0,MAX($B$2:$B428)+1,""))</f>
        <v/>
      </c>
      <c r="L429" s="3" t="str">
        <f t="shared" si="100"/>
        <v/>
      </c>
      <c r="M429" s="3" t="str">
        <f>IF(C429="","",IF(AND(C429&lt;&gt;"",D429&lt;&gt;"",E429&lt;&gt;"",I429&lt;&gt;"",L429&lt;&gt;"",J429&lt;&gt;"",IFERROR(MATCH(INDEX($B:$B,MATCH($C429,$C:$C,0)),IMAGENES!$B:$B,0),-1)&gt;0),"'si'","'no'"))</f>
        <v/>
      </c>
      <c r="O429" t="str">
        <f t="shared" si="90"/>
        <v/>
      </c>
      <c r="P429" t="str">
        <f t="shared" si="91"/>
        <v/>
      </c>
      <c r="Q429" t="str">
        <f t="shared" si="92"/>
        <v/>
      </c>
      <c r="R429" t="str">
        <f t="shared" si="93"/>
        <v/>
      </c>
      <c r="S429" t="str">
        <f t="shared" si="94"/>
        <v/>
      </c>
      <c r="T429" t="str">
        <f t="shared" si="95"/>
        <v/>
      </c>
      <c r="U429" t="str">
        <f>IF($S429="","",INDEX(CATEGORIAS!$A:$A,MATCH($S429,CATEGORIAS!$B:$B,0)))</f>
        <v/>
      </c>
      <c r="V429" t="str">
        <f>IF($T429="","",INDEX(SUBCATEGORIAS!$A:$A,MATCH($T429,SUBCATEGORIAS!$B:$B,0)))</f>
        <v/>
      </c>
      <c r="W429" t="str">
        <f t="shared" si="96"/>
        <v/>
      </c>
      <c r="X429" t="str">
        <f t="shared" si="101"/>
        <v/>
      </c>
      <c r="Z429">
        <v>427</v>
      </c>
      <c r="AA429" t="str">
        <f t="shared" si="104"/>
        <v/>
      </c>
      <c r="AB429" t="str">
        <f>IFERROR(IF(MATCH($AA423,$O:$O,0)&gt;0,CONCATENATE("id_subcategoria: '",INDEX($V:$V,MATCH($AA423,$O:$O,0)),"',"),0),"")</f>
        <v>id_subcategoria: '4',</v>
      </c>
      <c r="AG429" t="str">
        <f>IF($D429="","",INDEX(CATEGORIAS!$A:$A,MATCH($D429,CATEGORIAS!$B:$B,0)))</f>
        <v/>
      </c>
      <c r="AH429" t="str">
        <f>IF($E429="","",INDEX(SUBCATEGORIAS!$A:$A,MATCH($E429,SUBCATEGORIAS!$B:$B,0)))</f>
        <v/>
      </c>
      <c r="AI429" t="str">
        <f t="shared" si="97"/>
        <v/>
      </c>
      <c r="AK429" s="2" t="str">
        <f t="shared" si="102"/>
        <v/>
      </c>
      <c r="AL429" t="str">
        <f t="shared" si="103"/>
        <v/>
      </c>
      <c r="AM429" t="str">
        <f t="shared" si="98"/>
        <v/>
      </c>
      <c r="AN429" t="str">
        <f t="shared" si="99"/>
        <v/>
      </c>
    </row>
    <row r="430" spans="1:40" x14ac:dyDescent="0.25">
      <c r="A430" t="str">
        <f>IF(C430="","",MAX($A$2:A429)+1)</f>
        <v/>
      </c>
      <c r="B430" s="3" t="str">
        <f>IF(C430="","",IF(COUNTIF($C$2:$C429,$C430)=0,MAX($B$2:$B429)+1,""))</f>
        <v/>
      </c>
      <c r="L430" s="3" t="str">
        <f t="shared" si="100"/>
        <v/>
      </c>
      <c r="M430" s="3" t="str">
        <f>IF(C430="","",IF(AND(C430&lt;&gt;"",D430&lt;&gt;"",E430&lt;&gt;"",I430&lt;&gt;"",L430&lt;&gt;"",J430&lt;&gt;"",IFERROR(MATCH(INDEX($B:$B,MATCH($C430,$C:$C,0)),IMAGENES!$B:$B,0),-1)&gt;0),"'si'","'no'"))</f>
        <v/>
      </c>
      <c r="O430" t="str">
        <f t="shared" si="90"/>
        <v/>
      </c>
      <c r="P430" t="str">
        <f t="shared" si="91"/>
        <v/>
      </c>
      <c r="Q430" t="str">
        <f t="shared" si="92"/>
        <v/>
      </c>
      <c r="R430" t="str">
        <f t="shared" si="93"/>
        <v/>
      </c>
      <c r="S430" t="str">
        <f t="shared" si="94"/>
        <v/>
      </c>
      <c r="T430" t="str">
        <f t="shared" si="95"/>
        <v/>
      </c>
      <c r="U430" t="str">
        <f>IF($S430="","",INDEX(CATEGORIAS!$A:$A,MATCH($S430,CATEGORIAS!$B:$B,0)))</f>
        <v/>
      </c>
      <c r="V430" t="str">
        <f>IF($T430="","",INDEX(SUBCATEGORIAS!$A:$A,MATCH($T430,SUBCATEGORIAS!$B:$B,0)))</f>
        <v/>
      </c>
      <c r="W430" t="str">
        <f t="shared" si="96"/>
        <v/>
      </c>
      <c r="X430" t="str">
        <f t="shared" si="101"/>
        <v/>
      </c>
      <c r="Z430">
        <v>428</v>
      </c>
      <c r="AA430" t="str">
        <f t="shared" si="104"/>
        <v/>
      </c>
      <c r="AB430" t="str">
        <f>IFERROR(IF(MATCH($AA423,$O:$O,0)&gt;0,CONCATENATE("precio: ",INDEX($W:$W,MATCH($AA423,$O:$O,0)),","),0),"")</f>
        <v>precio: 1500,</v>
      </c>
      <c r="AG430" t="str">
        <f>IF($D430="","",INDEX(CATEGORIAS!$A:$A,MATCH($D430,CATEGORIAS!$B:$B,0)))</f>
        <v/>
      </c>
      <c r="AH430" t="str">
        <f>IF($E430="","",INDEX(SUBCATEGORIAS!$A:$A,MATCH($E430,SUBCATEGORIAS!$B:$B,0)))</f>
        <v/>
      </c>
      <c r="AI430" t="str">
        <f t="shared" si="97"/>
        <v/>
      </c>
      <c r="AK430" s="2" t="str">
        <f t="shared" si="102"/>
        <v/>
      </c>
      <c r="AL430" t="str">
        <f t="shared" si="103"/>
        <v/>
      </c>
      <c r="AM430" t="str">
        <f t="shared" si="98"/>
        <v/>
      </c>
      <c r="AN430" t="str">
        <f t="shared" si="99"/>
        <v/>
      </c>
    </row>
    <row r="431" spans="1:40" x14ac:dyDescent="0.25">
      <c r="A431" t="str">
        <f>IF(C431="","",MAX($A$2:A430)+1)</f>
        <v/>
      </c>
      <c r="B431" s="3" t="str">
        <f>IF(C431="","",IF(COUNTIF($C$2:$C430,$C431)=0,MAX($B$2:$B430)+1,""))</f>
        <v/>
      </c>
      <c r="L431" s="3" t="str">
        <f t="shared" si="100"/>
        <v/>
      </c>
      <c r="M431" s="3" t="str">
        <f>IF(C431="","",IF(AND(C431&lt;&gt;"",D431&lt;&gt;"",E431&lt;&gt;"",I431&lt;&gt;"",L431&lt;&gt;"",J431&lt;&gt;"",IFERROR(MATCH(INDEX($B:$B,MATCH($C431,$C:$C,0)),IMAGENES!$B:$B,0),-1)&gt;0),"'si'","'no'"))</f>
        <v/>
      </c>
      <c r="O431" t="str">
        <f t="shared" si="90"/>
        <v/>
      </c>
      <c r="P431" t="str">
        <f t="shared" si="91"/>
        <v/>
      </c>
      <c r="Q431" t="str">
        <f t="shared" si="92"/>
        <v/>
      </c>
      <c r="R431" t="str">
        <f t="shared" si="93"/>
        <v/>
      </c>
      <c r="S431" t="str">
        <f t="shared" si="94"/>
        <v/>
      </c>
      <c r="T431" t="str">
        <f t="shared" si="95"/>
        <v/>
      </c>
      <c r="U431" t="str">
        <f>IF($S431="","",INDEX(CATEGORIAS!$A:$A,MATCH($S431,CATEGORIAS!$B:$B,0)))</f>
        <v/>
      </c>
      <c r="V431" t="str">
        <f>IF($T431="","",INDEX(SUBCATEGORIAS!$A:$A,MATCH($T431,SUBCATEGORIAS!$B:$B,0)))</f>
        <v/>
      </c>
      <c r="W431" t="str">
        <f t="shared" si="96"/>
        <v/>
      </c>
      <c r="X431" t="str">
        <f t="shared" si="101"/>
        <v/>
      </c>
      <c r="Z431">
        <v>429</v>
      </c>
      <c r="AA431" t="str">
        <f t="shared" si="104"/>
        <v/>
      </c>
      <c r="AB431" t="str">
        <f>IFERROR(IF(MATCH($AA423,$O:$O,0)&gt;0,CONCATENATE("disponible: ",INDEX($X:$X,MATCH($AA423,$O:$O,0)),","),0),"")</f>
        <v>disponible: 'si',</v>
      </c>
      <c r="AG431" t="str">
        <f>IF($D431="","",INDEX(CATEGORIAS!$A:$A,MATCH($D431,CATEGORIAS!$B:$B,0)))</f>
        <v/>
      </c>
      <c r="AH431" t="str">
        <f>IF($E431="","",INDEX(SUBCATEGORIAS!$A:$A,MATCH($E431,SUBCATEGORIAS!$B:$B,0)))</f>
        <v/>
      </c>
      <c r="AI431" t="str">
        <f t="shared" si="97"/>
        <v/>
      </c>
      <c r="AK431" s="2" t="str">
        <f t="shared" si="102"/>
        <v/>
      </c>
      <c r="AL431" t="str">
        <f t="shared" si="103"/>
        <v/>
      </c>
      <c r="AM431" t="str">
        <f t="shared" si="98"/>
        <v/>
      </c>
      <c r="AN431" t="str">
        <f t="shared" si="99"/>
        <v/>
      </c>
    </row>
    <row r="432" spans="1:40" x14ac:dyDescent="0.25">
      <c r="A432" t="str">
        <f>IF(C432="","",MAX($A$2:A431)+1)</f>
        <v/>
      </c>
      <c r="B432" s="3" t="str">
        <f>IF(C432="","",IF(COUNTIF($C$2:$C431,$C432)=0,MAX($B$2:$B431)+1,""))</f>
        <v/>
      </c>
      <c r="L432" s="3" t="str">
        <f t="shared" si="100"/>
        <v/>
      </c>
      <c r="M432" s="3" t="str">
        <f>IF(C432="","",IF(AND(C432&lt;&gt;"",D432&lt;&gt;"",E432&lt;&gt;"",I432&lt;&gt;"",L432&lt;&gt;"",J432&lt;&gt;"",IFERROR(MATCH(INDEX($B:$B,MATCH($C432,$C:$C,0)),IMAGENES!$B:$B,0),-1)&gt;0),"'si'","'no'"))</f>
        <v/>
      </c>
      <c r="O432" t="str">
        <f t="shared" si="90"/>
        <v/>
      </c>
      <c r="P432" t="str">
        <f t="shared" si="91"/>
        <v/>
      </c>
      <c r="Q432" t="str">
        <f t="shared" si="92"/>
        <v/>
      </c>
      <c r="R432" t="str">
        <f t="shared" si="93"/>
        <v/>
      </c>
      <c r="S432" t="str">
        <f t="shared" si="94"/>
        <v/>
      </c>
      <c r="T432" t="str">
        <f t="shared" si="95"/>
        <v/>
      </c>
      <c r="U432" t="str">
        <f>IF($S432="","",INDEX(CATEGORIAS!$A:$A,MATCH($S432,CATEGORIAS!$B:$B,0)))</f>
        <v/>
      </c>
      <c r="V432" t="str">
        <f>IF($T432="","",INDEX(SUBCATEGORIAS!$A:$A,MATCH($T432,SUBCATEGORIAS!$B:$B,0)))</f>
        <v/>
      </c>
      <c r="W432" t="str">
        <f t="shared" si="96"/>
        <v/>
      </c>
      <c r="X432" t="str">
        <f t="shared" si="101"/>
        <v/>
      </c>
      <c r="Z432">
        <v>430</v>
      </c>
      <c r="AA432" t="str">
        <f t="shared" si="104"/>
        <v/>
      </c>
      <c r="AB432" t="str">
        <f>IFERROR(IF(MATCH($AA423,$O:$O,0)&gt;0,"},",0),"")</f>
        <v>},</v>
      </c>
      <c r="AG432" t="str">
        <f>IF($D432="","",INDEX(CATEGORIAS!$A:$A,MATCH($D432,CATEGORIAS!$B:$B,0)))</f>
        <v/>
      </c>
      <c r="AH432" t="str">
        <f>IF($E432="","",INDEX(SUBCATEGORIAS!$A:$A,MATCH($E432,SUBCATEGORIAS!$B:$B,0)))</f>
        <v/>
      </c>
      <c r="AI432" t="str">
        <f t="shared" si="97"/>
        <v/>
      </c>
      <c r="AK432" s="2" t="str">
        <f t="shared" si="102"/>
        <v/>
      </c>
      <c r="AL432" t="str">
        <f t="shared" si="103"/>
        <v/>
      </c>
      <c r="AM432" t="str">
        <f t="shared" si="98"/>
        <v/>
      </c>
      <c r="AN432" t="str">
        <f t="shared" si="99"/>
        <v/>
      </c>
    </row>
    <row r="433" spans="1:40" x14ac:dyDescent="0.25">
      <c r="A433" t="str">
        <f>IF(C433="","",MAX($A$2:A432)+1)</f>
        <v/>
      </c>
      <c r="B433" s="3" t="str">
        <f>IF(C433="","",IF(COUNTIF($C$2:$C432,$C433)=0,MAX($B$2:$B432)+1,""))</f>
        <v/>
      </c>
      <c r="L433" s="3" t="str">
        <f t="shared" si="100"/>
        <v/>
      </c>
      <c r="M433" s="3" t="str">
        <f>IF(C433="","",IF(AND(C433&lt;&gt;"",D433&lt;&gt;"",E433&lt;&gt;"",I433&lt;&gt;"",L433&lt;&gt;"",J433&lt;&gt;"",IFERROR(MATCH(INDEX($B:$B,MATCH($C433,$C:$C,0)),IMAGENES!$B:$B,0),-1)&gt;0),"'si'","'no'"))</f>
        <v/>
      </c>
      <c r="O433" t="str">
        <f t="shared" si="90"/>
        <v/>
      </c>
      <c r="P433" t="str">
        <f t="shared" si="91"/>
        <v/>
      </c>
      <c r="Q433" t="str">
        <f t="shared" si="92"/>
        <v/>
      </c>
      <c r="R433" t="str">
        <f t="shared" si="93"/>
        <v/>
      </c>
      <c r="S433" t="str">
        <f t="shared" si="94"/>
        <v/>
      </c>
      <c r="T433" t="str">
        <f t="shared" si="95"/>
        <v/>
      </c>
      <c r="U433" t="str">
        <f>IF($S433="","",INDEX(CATEGORIAS!$A:$A,MATCH($S433,CATEGORIAS!$B:$B,0)))</f>
        <v/>
      </c>
      <c r="V433" t="str">
        <f>IF($T433="","",INDEX(SUBCATEGORIAS!$A:$A,MATCH($T433,SUBCATEGORIAS!$B:$B,0)))</f>
        <v/>
      </c>
      <c r="W433" t="str">
        <f t="shared" si="96"/>
        <v/>
      </c>
      <c r="X433" t="str">
        <f t="shared" si="101"/>
        <v/>
      </c>
      <c r="Z433">
        <v>431</v>
      </c>
      <c r="AA433">
        <f t="shared" si="104"/>
        <v>44</v>
      </c>
      <c r="AB433" t="str">
        <f>IFERROR(IF(MATCH($AA433,$O:$O,0)&gt;0,"{",0),"")</f>
        <v>{</v>
      </c>
      <c r="AG433" t="str">
        <f>IF($D433="","",INDEX(CATEGORIAS!$A:$A,MATCH($D433,CATEGORIAS!$B:$B,0)))</f>
        <v/>
      </c>
      <c r="AH433" t="str">
        <f>IF($E433="","",INDEX(SUBCATEGORIAS!$A:$A,MATCH($E433,SUBCATEGORIAS!$B:$B,0)))</f>
        <v/>
      </c>
      <c r="AI433" t="str">
        <f t="shared" si="97"/>
        <v/>
      </c>
      <c r="AK433" s="2" t="str">
        <f t="shared" si="102"/>
        <v/>
      </c>
      <c r="AL433" t="str">
        <f t="shared" si="103"/>
        <v/>
      </c>
      <c r="AM433" t="str">
        <f t="shared" si="98"/>
        <v/>
      </c>
      <c r="AN433" t="str">
        <f t="shared" si="99"/>
        <v/>
      </c>
    </row>
    <row r="434" spans="1:40" x14ac:dyDescent="0.25">
      <c r="A434" t="str">
        <f>IF(C434="","",MAX($A$2:A433)+1)</f>
        <v/>
      </c>
      <c r="B434" s="3" t="str">
        <f>IF(C434="","",IF(COUNTIF($C$2:$C433,$C434)=0,MAX($B$2:$B433)+1,""))</f>
        <v/>
      </c>
      <c r="L434" s="3" t="str">
        <f t="shared" si="100"/>
        <v/>
      </c>
      <c r="M434" s="3" t="str">
        <f>IF(C434="","",IF(AND(C434&lt;&gt;"",D434&lt;&gt;"",E434&lt;&gt;"",I434&lt;&gt;"",L434&lt;&gt;"",J434&lt;&gt;"",IFERROR(MATCH(INDEX($B:$B,MATCH($C434,$C:$C,0)),IMAGENES!$B:$B,0),-1)&gt;0),"'si'","'no'"))</f>
        <v/>
      </c>
      <c r="O434" t="str">
        <f t="shared" si="90"/>
        <v/>
      </c>
      <c r="P434" t="str">
        <f t="shared" si="91"/>
        <v/>
      </c>
      <c r="Q434" t="str">
        <f t="shared" si="92"/>
        <v/>
      </c>
      <c r="R434" t="str">
        <f t="shared" si="93"/>
        <v/>
      </c>
      <c r="S434" t="str">
        <f t="shared" si="94"/>
        <v/>
      </c>
      <c r="T434" t="str">
        <f t="shared" si="95"/>
        <v/>
      </c>
      <c r="U434" t="str">
        <f>IF($S434="","",INDEX(CATEGORIAS!$A:$A,MATCH($S434,CATEGORIAS!$B:$B,0)))</f>
        <v/>
      </c>
      <c r="V434" t="str">
        <f>IF($T434="","",INDEX(SUBCATEGORIAS!$A:$A,MATCH($T434,SUBCATEGORIAS!$B:$B,0)))</f>
        <v/>
      </c>
      <c r="W434" t="str">
        <f t="shared" si="96"/>
        <v/>
      </c>
      <c r="X434" t="str">
        <f t="shared" si="101"/>
        <v/>
      </c>
      <c r="Z434">
        <v>432</v>
      </c>
      <c r="AA434" t="str">
        <f t="shared" si="104"/>
        <v/>
      </c>
      <c r="AB434" t="str">
        <f>IFERROR(IF(MATCH($AA433,$O:$O,0)&gt;0,CONCATENATE("id_articulo: ",$AA433,","),0),"")</f>
        <v>id_articulo: 44,</v>
      </c>
      <c r="AG434" t="str">
        <f>IF($D434="","",INDEX(CATEGORIAS!$A:$A,MATCH($D434,CATEGORIAS!$B:$B,0)))</f>
        <v/>
      </c>
      <c r="AH434" t="str">
        <f>IF($E434="","",INDEX(SUBCATEGORIAS!$A:$A,MATCH($E434,SUBCATEGORIAS!$B:$B,0)))</f>
        <v/>
      </c>
      <c r="AI434" t="str">
        <f t="shared" si="97"/>
        <v/>
      </c>
      <c r="AK434" s="2" t="str">
        <f t="shared" si="102"/>
        <v/>
      </c>
      <c r="AL434" t="str">
        <f t="shared" si="103"/>
        <v/>
      </c>
      <c r="AM434" t="str">
        <f t="shared" si="98"/>
        <v/>
      </c>
      <c r="AN434" t="str">
        <f t="shared" si="99"/>
        <v/>
      </c>
    </row>
    <row r="435" spans="1:40" x14ac:dyDescent="0.25">
      <c r="A435" t="str">
        <f>IF(C435="","",MAX($A$2:A434)+1)</f>
        <v/>
      </c>
      <c r="B435" s="3" t="str">
        <f>IF(C435="","",IF(COUNTIF($C$2:$C434,$C435)=0,MAX($B$2:$B434)+1,""))</f>
        <v/>
      </c>
      <c r="L435" s="3" t="str">
        <f t="shared" si="100"/>
        <v/>
      </c>
      <c r="M435" s="3" t="str">
        <f>IF(C435="","",IF(AND(C435&lt;&gt;"",D435&lt;&gt;"",E435&lt;&gt;"",I435&lt;&gt;"",L435&lt;&gt;"",J435&lt;&gt;"",IFERROR(MATCH(INDEX($B:$B,MATCH($C435,$C:$C,0)),IMAGENES!$B:$B,0),-1)&gt;0),"'si'","'no'"))</f>
        <v/>
      </c>
      <c r="O435" t="str">
        <f t="shared" si="90"/>
        <v/>
      </c>
      <c r="P435" t="str">
        <f t="shared" si="91"/>
        <v/>
      </c>
      <c r="Q435" t="str">
        <f t="shared" si="92"/>
        <v/>
      </c>
      <c r="R435" t="str">
        <f t="shared" si="93"/>
        <v/>
      </c>
      <c r="S435" t="str">
        <f t="shared" si="94"/>
        <v/>
      </c>
      <c r="T435" t="str">
        <f t="shared" si="95"/>
        <v/>
      </c>
      <c r="U435" t="str">
        <f>IF($S435="","",INDEX(CATEGORIAS!$A:$A,MATCH($S435,CATEGORIAS!$B:$B,0)))</f>
        <v/>
      </c>
      <c r="V435" t="str">
        <f>IF($T435="","",INDEX(SUBCATEGORIAS!$A:$A,MATCH($T435,SUBCATEGORIAS!$B:$B,0)))</f>
        <v/>
      </c>
      <c r="W435" t="str">
        <f t="shared" si="96"/>
        <v/>
      </c>
      <c r="X435" t="str">
        <f t="shared" si="101"/>
        <v/>
      </c>
      <c r="Z435">
        <v>433</v>
      </c>
      <c r="AA435" t="str">
        <f t="shared" si="104"/>
        <v/>
      </c>
      <c r="AB435" t="str">
        <f>IFERROR(IF(MATCH($AA433,$O:$O,0)&gt;0,CONCATENATE("nombre: '",INDEX($P:$P,MATCH($AA433,$O:$O,0)),"',"),0),"")</f>
        <v>nombre: 'Bolsa regalo mediana para niños 26x32x10cm',</v>
      </c>
      <c r="AG435" t="str">
        <f>IF($D435="","",INDEX(CATEGORIAS!$A:$A,MATCH($D435,CATEGORIAS!$B:$B,0)))</f>
        <v/>
      </c>
      <c r="AH435" t="str">
        <f>IF($E435="","",INDEX(SUBCATEGORIAS!$A:$A,MATCH($E435,SUBCATEGORIAS!$B:$B,0)))</f>
        <v/>
      </c>
      <c r="AI435" t="str">
        <f t="shared" si="97"/>
        <v/>
      </c>
      <c r="AK435" s="2" t="str">
        <f t="shared" si="102"/>
        <v/>
      </c>
      <c r="AL435" t="str">
        <f t="shared" si="103"/>
        <v/>
      </c>
      <c r="AM435" t="str">
        <f t="shared" si="98"/>
        <v/>
      </c>
      <c r="AN435" t="str">
        <f t="shared" si="99"/>
        <v/>
      </c>
    </row>
    <row r="436" spans="1:40" x14ac:dyDescent="0.25">
      <c r="A436" t="str">
        <f>IF(C436="","",MAX($A$2:A435)+1)</f>
        <v/>
      </c>
      <c r="B436" s="3" t="str">
        <f>IF(C436="","",IF(COUNTIF($C$2:$C435,$C436)=0,MAX($B$2:$B435)+1,""))</f>
        <v/>
      </c>
      <c r="L436" s="3" t="str">
        <f t="shared" si="100"/>
        <v/>
      </c>
      <c r="M436" s="3" t="str">
        <f>IF(C436="","",IF(AND(C436&lt;&gt;"",D436&lt;&gt;"",E436&lt;&gt;"",I436&lt;&gt;"",L436&lt;&gt;"",J436&lt;&gt;"",IFERROR(MATCH(INDEX($B:$B,MATCH($C436,$C:$C,0)),IMAGENES!$B:$B,0),-1)&gt;0),"'si'","'no'"))</f>
        <v/>
      </c>
      <c r="O436" t="str">
        <f t="shared" si="90"/>
        <v/>
      </c>
      <c r="P436" t="str">
        <f t="shared" si="91"/>
        <v/>
      </c>
      <c r="Q436" t="str">
        <f t="shared" si="92"/>
        <v/>
      </c>
      <c r="R436" t="str">
        <f t="shared" si="93"/>
        <v/>
      </c>
      <c r="S436" t="str">
        <f t="shared" si="94"/>
        <v/>
      </c>
      <c r="T436" t="str">
        <f t="shared" si="95"/>
        <v/>
      </c>
      <c r="U436" t="str">
        <f>IF($S436="","",INDEX(CATEGORIAS!$A:$A,MATCH($S436,CATEGORIAS!$B:$B,0)))</f>
        <v/>
      </c>
      <c r="V436" t="str">
        <f>IF($T436="","",INDEX(SUBCATEGORIAS!$A:$A,MATCH($T436,SUBCATEGORIAS!$B:$B,0)))</f>
        <v/>
      </c>
      <c r="W436" t="str">
        <f t="shared" si="96"/>
        <v/>
      </c>
      <c r="X436" t="str">
        <f t="shared" si="101"/>
        <v/>
      </c>
      <c r="Z436">
        <v>434</v>
      </c>
      <c r="AA436" t="str">
        <f t="shared" si="104"/>
        <v/>
      </c>
      <c r="AB436" t="str">
        <f>IFERROR(IF(MATCH($AA433,$O:$O,0)&gt;0,CONCATENATE("descripcion: '",INDEX($Q:$Q,MATCH($AA433,$O:$O,0)),"',"),0),"")</f>
        <v>descripcion: 'Bolsa de regalo mediana para niños',</v>
      </c>
      <c r="AG436" t="str">
        <f>IF($D436="","",INDEX(CATEGORIAS!$A:$A,MATCH($D436,CATEGORIAS!$B:$B,0)))</f>
        <v/>
      </c>
      <c r="AH436" t="str">
        <f>IF($E436="","",INDEX(SUBCATEGORIAS!$A:$A,MATCH($E436,SUBCATEGORIAS!$B:$B,0)))</f>
        <v/>
      </c>
      <c r="AI436" t="str">
        <f t="shared" si="97"/>
        <v/>
      </c>
      <c r="AK436" s="2" t="str">
        <f t="shared" si="102"/>
        <v/>
      </c>
      <c r="AL436" t="str">
        <f t="shared" si="103"/>
        <v/>
      </c>
      <c r="AM436" t="str">
        <f t="shared" si="98"/>
        <v/>
      </c>
      <c r="AN436" t="str">
        <f t="shared" si="99"/>
        <v/>
      </c>
    </row>
    <row r="437" spans="1:40" x14ac:dyDescent="0.25">
      <c r="A437" t="str">
        <f>IF(C437="","",MAX($A$2:A436)+1)</f>
        <v/>
      </c>
      <c r="B437" s="3" t="str">
        <f>IF(C437="","",IF(COUNTIF($C$2:$C436,$C437)=0,MAX($B$2:$B436)+1,""))</f>
        <v/>
      </c>
      <c r="L437" s="3" t="str">
        <f t="shared" si="100"/>
        <v/>
      </c>
      <c r="M437" s="3" t="str">
        <f>IF(C437="","",IF(AND(C437&lt;&gt;"",D437&lt;&gt;"",E437&lt;&gt;"",I437&lt;&gt;"",L437&lt;&gt;"",J437&lt;&gt;"",IFERROR(MATCH(INDEX($B:$B,MATCH($C437,$C:$C,0)),IMAGENES!$B:$B,0),-1)&gt;0),"'si'","'no'"))</f>
        <v/>
      </c>
      <c r="O437" t="str">
        <f t="shared" si="90"/>
        <v/>
      </c>
      <c r="P437" t="str">
        <f t="shared" si="91"/>
        <v/>
      </c>
      <c r="Q437" t="str">
        <f t="shared" si="92"/>
        <v/>
      </c>
      <c r="R437" t="str">
        <f t="shared" si="93"/>
        <v/>
      </c>
      <c r="S437" t="str">
        <f t="shared" si="94"/>
        <v/>
      </c>
      <c r="T437" t="str">
        <f t="shared" si="95"/>
        <v/>
      </c>
      <c r="U437" t="str">
        <f>IF($S437="","",INDEX(CATEGORIAS!$A:$A,MATCH($S437,CATEGORIAS!$B:$B,0)))</f>
        <v/>
      </c>
      <c r="V437" t="str">
        <f>IF($T437="","",INDEX(SUBCATEGORIAS!$A:$A,MATCH($T437,SUBCATEGORIAS!$B:$B,0)))</f>
        <v/>
      </c>
      <c r="W437" t="str">
        <f t="shared" si="96"/>
        <v/>
      </c>
      <c r="X437" t="str">
        <f t="shared" si="101"/>
        <v/>
      </c>
      <c r="Z437">
        <v>435</v>
      </c>
      <c r="AA437" t="str">
        <f t="shared" si="104"/>
        <v/>
      </c>
      <c r="AB437" t="str">
        <f>IFERROR(IF(MATCH($AA433,$O:$O,0)&gt;0,CONCATENATE("descripcion_larga: '",INDEX($R:$R,MATCH($AA433,$O:$O,0)),"',"),0),"")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37" t="str">
        <f>IF($D437="","",INDEX(CATEGORIAS!$A:$A,MATCH($D437,CATEGORIAS!$B:$B,0)))</f>
        <v/>
      </c>
      <c r="AH437" t="str">
        <f>IF($E437="","",INDEX(SUBCATEGORIAS!$A:$A,MATCH($E437,SUBCATEGORIAS!$B:$B,0)))</f>
        <v/>
      </c>
      <c r="AI437" t="str">
        <f t="shared" si="97"/>
        <v/>
      </c>
      <c r="AK437" s="2" t="str">
        <f t="shared" si="102"/>
        <v/>
      </c>
      <c r="AL437" t="str">
        <f t="shared" si="103"/>
        <v/>
      </c>
      <c r="AM437" t="str">
        <f t="shared" si="98"/>
        <v/>
      </c>
      <c r="AN437" t="str">
        <f t="shared" si="99"/>
        <v/>
      </c>
    </row>
    <row r="438" spans="1:40" x14ac:dyDescent="0.25">
      <c r="A438" t="str">
        <f>IF(C438="","",MAX($A$2:A437)+1)</f>
        <v/>
      </c>
      <c r="B438" s="3" t="str">
        <f>IF(C438="","",IF(COUNTIF($C$2:$C437,$C438)=0,MAX($B$2:$B437)+1,""))</f>
        <v/>
      </c>
      <c r="L438" s="3" t="str">
        <f t="shared" si="100"/>
        <v/>
      </c>
      <c r="M438" s="3" t="str">
        <f>IF(C438="","",IF(AND(C438&lt;&gt;"",D438&lt;&gt;"",E438&lt;&gt;"",I438&lt;&gt;"",L438&lt;&gt;"",J438&lt;&gt;"",IFERROR(MATCH(INDEX($B:$B,MATCH($C438,$C:$C,0)),IMAGENES!$B:$B,0),-1)&gt;0),"'si'","'no'"))</f>
        <v/>
      </c>
      <c r="O438" t="str">
        <f t="shared" si="90"/>
        <v/>
      </c>
      <c r="P438" t="str">
        <f t="shared" si="91"/>
        <v/>
      </c>
      <c r="Q438" t="str">
        <f t="shared" si="92"/>
        <v/>
      </c>
      <c r="R438" t="str">
        <f t="shared" si="93"/>
        <v/>
      </c>
      <c r="S438" t="str">
        <f t="shared" si="94"/>
        <v/>
      </c>
      <c r="T438" t="str">
        <f t="shared" si="95"/>
        <v/>
      </c>
      <c r="U438" t="str">
        <f>IF($S438="","",INDEX(CATEGORIAS!$A:$A,MATCH($S438,CATEGORIAS!$B:$B,0)))</f>
        <v/>
      </c>
      <c r="V438" t="str">
        <f>IF($T438="","",INDEX(SUBCATEGORIAS!$A:$A,MATCH($T438,SUBCATEGORIAS!$B:$B,0)))</f>
        <v/>
      </c>
      <c r="W438" t="str">
        <f t="shared" si="96"/>
        <v/>
      </c>
      <c r="X438" t="str">
        <f t="shared" si="101"/>
        <v/>
      </c>
      <c r="Z438">
        <v>436</v>
      </c>
      <c r="AA438" t="str">
        <f t="shared" si="104"/>
        <v/>
      </c>
      <c r="AB438" t="str">
        <f>IFERROR(IF(MATCH($AA433,$O:$O,0)&gt;0,CONCATENATE("id_categoria: '",INDEX($U:$U,MATCH($AA433,$O:$O,0)),"',"),0),"")</f>
        <v>id_categoria: '1',</v>
      </c>
      <c r="AG438" t="str">
        <f>IF($D438="","",INDEX(CATEGORIAS!$A:$A,MATCH($D438,CATEGORIAS!$B:$B,0)))</f>
        <v/>
      </c>
      <c r="AH438" t="str">
        <f>IF($E438="","",INDEX(SUBCATEGORIAS!$A:$A,MATCH($E438,SUBCATEGORIAS!$B:$B,0)))</f>
        <v/>
      </c>
      <c r="AI438" t="str">
        <f t="shared" si="97"/>
        <v/>
      </c>
      <c r="AK438" s="2" t="str">
        <f t="shared" si="102"/>
        <v/>
      </c>
      <c r="AL438" t="str">
        <f t="shared" si="103"/>
        <v/>
      </c>
      <c r="AM438" t="str">
        <f t="shared" si="98"/>
        <v/>
      </c>
      <c r="AN438" t="str">
        <f t="shared" si="99"/>
        <v/>
      </c>
    </row>
    <row r="439" spans="1:40" x14ac:dyDescent="0.25">
      <c r="A439" t="str">
        <f>IF(C439="","",MAX($A$2:A438)+1)</f>
        <v/>
      </c>
      <c r="B439" s="3" t="str">
        <f>IF(C439="","",IF(COUNTIF($C$2:$C438,$C439)=0,MAX($B$2:$B438)+1,""))</f>
        <v/>
      </c>
      <c r="L439" s="3" t="str">
        <f t="shared" si="100"/>
        <v/>
      </c>
      <c r="M439" s="3" t="str">
        <f>IF(C439="","",IF(AND(C439&lt;&gt;"",D439&lt;&gt;"",E439&lt;&gt;"",I439&lt;&gt;"",L439&lt;&gt;"",J439&lt;&gt;"",IFERROR(MATCH(INDEX($B:$B,MATCH($C439,$C:$C,0)),IMAGENES!$B:$B,0),-1)&gt;0),"'si'","'no'"))</f>
        <v/>
      </c>
      <c r="O439" t="str">
        <f t="shared" si="90"/>
        <v/>
      </c>
      <c r="P439" t="str">
        <f t="shared" si="91"/>
        <v/>
      </c>
      <c r="Q439" t="str">
        <f t="shared" si="92"/>
        <v/>
      </c>
      <c r="R439" t="str">
        <f t="shared" si="93"/>
        <v/>
      </c>
      <c r="S439" t="str">
        <f t="shared" si="94"/>
        <v/>
      </c>
      <c r="T439" t="str">
        <f t="shared" si="95"/>
        <v/>
      </c>
      <c r="U439" t="str">
        <f>IF($S439="","",INDEX(CATEGORIAS!$A:$A,MATCH($S439,CATEGORIAS!$B:$B,0)))</f>
        <v/>
      </c>
      <c r="V439" t="str">
        <f>IF($T439="","",INDEX(SUBCATEGORIAS!$A:$A,MATCH($T439,SUBCATEGORIAS!$B:$B,0)))</f>
        <v/>
      </c>
      <c r="W439" t="str">
        <f t="shared" si="96"/>
        <v/>
      </c>
      <c r="X439" t="str">
        <f t="shared" si="101"/>
        <v/>
      </c>
      <c r="Z439">
        <v>437</v>
      </c>
      <c r="AA439" t="str">
        <f t="shared" si="104"/>
        <v/>
      </c>
      <c r="AB439" t="str">
        <f>IFERROR(IF(MATCH($AA433,$O:$O,0)&gt;0,CONCATENATE("id_subcategoria: '",INDEX($V:$V,MATCH($AA433,$O:$O,0)),"',"),0),"")</f>
        <v>id_subcategoria: '4',</v>
      </c>
      <c r="AG439" t="str">
        <f>IF($D439="","",INDEX(CATEGORIAS!$A:$A,MATCH($D439,CATEGORIAS!$B:$B,0)))</f>
        <v/>
      </c>
      <c r="AH439" t="str">
        <f>IF($E439="","",INDEX(SUBCATEGORIAS!$A:$A,MATCH($E439,SUBCATEGORIAS!$B:$B,0)))</f>
        <v/>
      </c>
      <c r="AI439" t="str">
        <f t="shared" si="97"/>
        <v/>
      </c>
      <c r="AK439" s="2" t="str">
        <f t="shared" si="102"/>
        <v/>
      </c>
      <c r="AL439" t="str">
        <f t="shared" si="103"/>
        <v/>
      </c>
      <c r="AM439" t="str">
        <f t="shared" si="98"/>
        <v/>
      </c>
      <c r="AN439" t="str">
        <f t="shared" si="99"/>
        <v/>
      </c>
    </row>
    <row r="440" spans="1:40" x14ac:dyDescent="0.25">
      <c r="A440" t="str">
        <f>IF(C440="","",MAX($A$2:A439)+1)</f>
        <v/>
      </c>
      <c r="B440" s="3" t="str">
        <f>IF(C440="","",IF(COUNTIF($C$2:$C439,$C440)=0,MAX($B$2:$B439)+1,""))</f>
        <v/>
      </c>
      <c r="L440" s="3" t="str">
        <f t="shared" si="100"/>
        <v/>
      </c>
      <c r="M440" s="3" t="str">
        <f>IF(C440="","",IF(AND(C440&lt;&gt;"",D440&lt;&gt;"",E440&lt;&gt;"",I440&lt;&gt;"",L440&lt;&gt;"",J440&lt;&gt;"",IFERROR(MATCH(INDEX($B:$B,MATCH($C440,$C:$C,0)),IMAGENES!$B:$B,0),-1)&gt;0),"'si'","'no'"))</f>
        <v/>
      </c>
      <c r="O440" t="str">
        <f t="shared" si="90"/>
        <v/>
      </c>
      <c r="P440" t="str">
        <f t="shared" si="91"/>
        <v/>
      </c>
      <c r="Q440" t="str">
        <f t="shared" si="92"/>
        <v/>
      </c>
      <c r="R440" t="str">
        <f t="shared" si="93"/>
        <v/>
      </c>
      <c r="S440" t="str">
        <f t="shared" si="94"/>
        <v/>
      </c>
      <c r="T440" t="str">
        <f t="shared" si="95"/>
        <v/>
      </c>
      <c r="U440" t="str">
        <f>IF($S440="","",INDEX(CATEGORIAS!$A:$A,MATCH($S440,CATEGORIAS!$B:$B,0)))</f>
        <v/>
      </c>
      <c r="V440" t="str">
        <f>IF($T440="","",INDEX(SUBCATEGORIAS!$A:$A,MATCH($T440,SUBCATEGORIAS!$B:$B,0)))</f>
        <v/>
      </c>
      <c r="W440" t="str">
        <f t="shared" si="96"/>
        <v/>
      </c>
      <c r="X440" t="str">
        <f t="shared" si="101"/>
        <v/>
      </c>
      <c r="Z440">
        <v>438</v>
      </c>
      <c r="AA440" t="str">
        <f t="shared" si="104"/>
        <v/>
      </c>
      <c r="AB440" t="str">
        <f>IFERROR(IF(MATCH($AA433,$O:$O,0)&gt;0,CONCATENATE("precio: ",INDEX($W:$W,MATCH($AA433,$O:$O,0)),","),0),"")</f>
        <v>precio: 1300,</v>
      </c>
      <c r="AG440" t="str">
        <f>IF($D440="","",INDEX(CATEGORIAS!$A:$A,MATCH($D440,CATEGORIAS!$B:$B,0)))</f>
        <v/>
      </c>
      <c r="AH440" t="str">
        <f>IF($E440="","",INDEX(SUBCATEGORIAS!$A:$A,MATCH($E440,SUBCATEGORIAS!$B:$B,0)))</f>
        <v/>
      </c>
      <c r="AI440" t="str">
        <f t="shared" si="97"/>
        <v/>
      </c>
      <c r="AK440" s="2" t="str">
        <f t="shared" si="102"/>
        <v/>
      </c>
      <c r="AL440" t="str">
        <f t="shared" si="103"/>
        <v/>
      </c>
      <c r="AM440" t="str">
        <f t="shared" si="98"/>
        <v/>
      </c>
      <c r="AN440" t="str">
        <f t="shared" si="99"/>
        <v/>
      </c>
    </row>
    <row r="441" spans="1:40" x14ac:dyDescent="0.25">
      <c r="A441" t="str">
        <f>IF(C441="","",MAX($A$2:A440)+1)</f>
        <v/>
      </c>
      <c r="B441" s="3" t="str">
        <f>IF(C441="","",IF(COUNTIF($C$2:$C440,$C441)=0,MAX($B$2:$B440)+1,""))</f>
        <v/>
      </c>
      <c r="L441" s="3" t="str">
        <f t="shared" si="100"/>
        <v/>
      </c>
      <c r="M441" s="3" t="str">
        <f>IF(C441="","",IF(AND(C441&lt;&gt;"",D441&lt;&gt;"",E441&lt;&gt;"",I441&lt;&gt;"",L441&lt;&gt;"",J441&lt;&gt;"",IFERROR(MATCH(INDEX($B:$B,MATCH($C441,$C:$C,0)),IMAGENES!$B:$B,0),-1)&gt;0),"'si'","'no'"))</f>
        <v/>
      </c>
      <c r="O441" t="str">
        <f t="shared" si="90"/>
        <v/>
      </c>
      <c r="P441" t="str">
        <f t="shared" si="91"/>
        <v/>
      </c>
      <c r="Q441" t="str">
        <f t="shared" si="92"/>
        <v/>
      </c>
      <c r="R441" t="str">
        <f t="shared" si="93"/>
        <v/>
      </c>
      <c r="S441" t="str">
        <f t="shared" si="94"/>
        <v/>
      </c>
      <c r="T441" t="str">
        <f t="shared" si="95"/>
        <v/>
      </c>
      <c r="U441" t="str">
        <f>IF($S441="","",INDEX(CATEGORIAS!$A:$A,MATCH($S441,CATEGORIAS!$B:$B,0)))</f>
        <v/>
      </c>
      <c r="V441" t="str">
        <f>IF($T441="","",INDEX(SUBCATEGORIAS!$A:$A,MATCH($T441,SUBCATEGORIAS!$B:$B,0)))</f>
        <v/>
      </c>
      <c r="W441" t="str">
        <f t="shared" si="96"/>
        <v/>
      </c>
      <c r="X441" t="str">
        <f t="shared" si="101"/>
        <v/>
      </c>
      <c r="Z441">
        <v>439</v>
      </c>
      <c r="AA441" t="str">
        <f t="shared" si="104"/>
        <v/>
      </c>
      <c r="AB441" t="str">
        <f>IFERROR(IF(MATCH($AA433,$O:$O,0)&gt;0,CONCATENATE("disponible: ",INDEX($X:$X,MATCH($AA433,$O:$O,0)),","),0),"")</f>
        <v>disponible: 'si',</v>
      </c>
      <c r="AG441" t="str">
        <f>IF($D441="","",INDEX(CATEGORIAS!$A:$A,MATCH($D441,CATEGORIAS!$B:$B,0)))</f>
        <v/>
      </c>
      <c r="AH441" t="str">
        <f>IF($E441="","",INDEX(SUBCATEGORIAS!$A:$A,MATCH($E441,SUBCATEGORIAS!$B:$B,0)))</f>
        <v/>
      </c>
      <c r="AI441" t="str">
        <f t="shared" si="97"/>
        <v/>
      </c>
      <c r="AK441" s="2" t="str">
        <f t="shared" si="102"/>
        <v/>
      </c>
      <c r="AL441" t="str">
        <f t="shared" si="103"/>
        <v/>
      </c>
      <c r="AM441" t="str">
        <f t="shared" si="98"/>
        <v/>
      </c>
      <c r="AN441" t="str">
        <f t="shared" si="99"/>
        <v/>
      </c>
    </row>
    <row r="442" spans="1:40" x14ac:dyDescent="0.25">
      <c r="A442" t="str">
        <f>IF(C442="","",MAX($A$2:A441)+1)</f>
        <v/>
      </c>
      <c r="B442" s="3" t="str">
        <f>IF(C442="","",IF(COUNTIF($C$2:$C441,$C442)=0,MAX($B$2:$B441)+1,""))</f>
        <v/>
      </c>
      <c r="L442" s="3" t="str">
        <f t="shared" si="100"/>
        <v/>
      </c>
      <c r="M442" s="3" t="str">
        <f>IF(C442="","",IF(AND(C442&lt;&gt;"",D442&lt;&gt;"",E442&lt;&gt;"",I442&lt;&gt;"",L442&lt;&gt;"",J442&lt;&gt;"",IFERROR(MATCH(INDEX($B:$B,MATCH($C442,$C:$C,0)),IMAGENES!$B:$B,0),-1)&gt;0),"'si'","'no'"))</f>
        <v/>
      </c>
      <c r="O442" t="str">
        <f t="shared" si="90"/>
        <v/>
      </c>
      <c r="P442" t="str">
        <f t="shared" si="91"/>
        <v/>
      </c>
      <c r="Q442" t="str">
        <f t="shared" si="92"/>
        <v/>
      </c>
      <c r="R442" t="str">
        <f t="shared" si="93"/>
        <v/>
      </c>
      <c r="S442" t="str">
        <f t="shared" si="94"/>
        <v/>
      </c>
      <c r="T442" t="str">
        <f t="shared" si="95"/>
        <v/>
      </c>
      <c r="U442" t="str">
        <f>IF($S442="","",INDEX(CATEGORIAS!$A:$A,MATCH($S442,CATEGORIAS!$B:$B,0)))</f>
        <v/>
      </c>
      <c r="V442" t="str">
        <f>IF($T442="","",INDEX(SUBCATEGORIAS!$A:$A,MATCH($T442,SUBCATEGORIAS!$B:$B,0)))</f>
        <v/>
      </c>
      <c r="W442" t="str">
        <f t="shared" si="96"/>
        <v/>
      </c>
      <c r="X442" t="str">
        <f t="shared" si="101"/>
        <v/>
      </c>
      <c r="Z442">
        <v>440</v>
      </c>
      <c r="AA442" t="str">
        <f t="shared" si="104"/>
        <v/>
      </c>
      <c r="AB442" t="str">
        <f>IFERROR(IF(MATCH($AA433,$O:$O,0)&gt;0,"},",0),"")</f>
        <v>},</v>
      </c>
      <c r="AG442" t="str">
        <f>IF($D442="","",INDEX(CATEGORIAS!$A:$A,MATCH($D442,CATEGORIAS!$B:$B,0)))</f>
        <v/>
      </c>
      <c r="AH442" t="str">
        <f>IF($E442="","",INDEX(SUBCATEGORIAS!$A:$A,MATCH($E442,SUBCATEGORIAS!$B:$B,0)))</f>
        <v/>
      </c>
      <c r="AI442" t="str">
        <f t="shared" si="97"/>
        <v/>
      </c>
      <c r="AK442" s="2" t="str">
        <f t="shared" si="102"/>
        <v/>
      </c>
      <c r="AL442" t="str">
        <f t="shared" si="103"/>
        <v/>
      </c>
      <c r="AM442" t="str">
        <f t="shared" si="98"/>
        <v/>
      </c>
      <c r="AN442" t="str">
        <f t="shared" si="99"/>
        <v/>
      </c>
    </row>
    <row r="443" spans="1:40" x14ac:dyDescent="0.25">
      <c r="A443" t="str">
        <f>IF(C443="","",MAX($A$2:A442)+1)</f>
        <v/>
      </c>
      <c r="B443" s="3" t="str">
        <f>IF(C443="","",IF(COUNTIF($C$2:$C442,$C443)=0,MAX($B$2:$B442)+1,""))</f>
        <v/>
      </c>
      <c r="L443" s="3" t="str">
        <f t="shared" si="100"/>
        <v/>
      </c>
      <c r="M443" s="3" t="str">
        <f>IF(C443="","",IF(AND(C443&lt;&gt;"",D443&lt;&gt;"",E443&lt;&gt;"",I443&lt;&gt;"",L443&lt;&gt;"",J443&lt;&gt;"",IFERROR(MATCH(INDEX($B:$B,MATCH($C443,$C:$C,0)),IMAGENES!$B:$B,0),-1)&gt;0),"'si'","'no'"))</f>
        <v/>
      </c>
      <c r="O443" t="str">
        <f t="shared" si="90"/>
        <v/>
      </c>
      <c r="P443" t="str">
        <f t="shared" si="91"/>
        <v/>
      </c>
      <c r="Q443" t="str">
        <f t="shared" si="92"/>
        <v/>
      </c>
      <c r="R443" t="str">
        <f t="shared" si="93"/>
        <v/>
      </c>
      <c r="S443" t="str">
        <f t="shared" si="94"/>
        <v/>
      </c>
      <c r="T443" t="str">
        <f t="shared" si="95"/>
        <v/>
      </c>
      <c r="U443" t="str">
        <f>IF($S443="","",INDEX(CATEGORIAS!$A:$A,MATCH($S443,CATEGORIAS!$B:$B,0)))</f>
        <v/>
      </c>
      <c r="V443" t="str">
        <f>IF($T443="","",INDEX(SUBCATEGORIAS!$A:$A,MATCH($T443,SUBCATEGORIAS!$B:$B,0)))</f>
        <v/>
      </c>
      <c r="W443" t="str">
        <f t="shared" si="96"/>
        <v/>
      </c>
      <c r="X443" t="str">
        <f t="shared" si="101"/>
        <v/>
      </c>
      <c r="Z443">
        <v>441</v>
      </c>
      <c r="AA443">
        <f t="shared" si="104"/>
        <v>45</v>
      </c>
      <c r="AB443" t="str">
        <f>IFERROR(IF(MATCH($AA443,$O:$O,0)&gt;0,"{",0),"")</f>
        <v>{</v>
      </c>
      <c r="AG443" t="str">
        <f>IF($D443="","",INDEX(CATEGORIAS!$A:$A,MATCH($D443,CATEGORIAS!$B:$B,0)))</f>
        <v/>
      </c>
      <c r="AH443" t="str">
        <f>IF($E443="","",INDEX(SUBCATEGORIAS!$A:$A,MATCH($E443,SUBCATEGORIAS!$B:$B,0)))</f>
        <v/>
      </c>
      <c r="AI443" t="str">
        <f t="shared" si="97"/>
        <v/>
      </c>
      <c r="AK443" s="2" t="str">
        <f t="shared" si="102"/>
        <v/>
      </c>
      <c r="AL443" t="str">
        <f t="shared" si="103"/>
        <v/>
      </c>
      <c r="AM443" t="str">
        <f t="shared" si="98"/>
        <v/>
      </c>
      <c r="AN443" t="str">
        <f t="shared" si="99"/>
        <v/>
      </c>
    </row>
    <row r="444" spans="1:40" x14ac:dyDescent="0.25">
      <c r="A444" t="str">
        <f>IF(C444="","",MAX($A$2:A443)+1)</f>
        <v/>
      </c>
      <c r="B444" s="3" t="str">
        <f>IF(C444="","",IF(COUNTIF($C$2:$C443,$C444)=0,MAX($B$2:$B443)+1,""))</f>
        <v/>
      </c>
      <c r="L444" s="3" t="str">
        <f t="shared" si="100"/>
        <v/>
      </c>
      <c r="M444" s="3" t="str">
        <f>IF(C444="","",IF(AND(C444&lt;&gt;"",D444&lt;&gt;"",E444&lt;&gt;"",I444&lt;&gt;"",L444&lt;&gt;"",J444&lt;&gt;"",IFERROR(MATCH(INDEX($B:$B,MATCH($C444,$C:$C,0)),IMAGENES!$B:$B,0),-1)&gt;0),"'si'","'no'"))</f>
        <v/>
      </c>
      <c r="O444" t="str">
        <f t="shared" si="90"/>
        <v/>
      </c>
      <c r="P444" t="str">
        <f t="shared" si="91"/>
        <v/>
      </c>
      <c r="Q444" t="str">
        <f t="shared" si="92"/>
        <v/>
      </c>
      <c r="R444" t="str">
        <f t="shared" si="93"/>
        <v/>
      </c>
      <c r="S444" t="str">
        <f t="shared" si="94"/>
        <v/>
      </c>
      <c r="T444" t="str">
        <f t="shared" si="95"/>
        <v/>
      </c>
      <c r="U444" t="str">
        <f>IF($S444="","",INDEX(CATEGORIAS!$A:$A,MATCH($S444,CATEGORIAS!$B:$B,0)))</f>
        <v/>
      </c>
      <c r="V444" t="str">
        <f>IF($T444="","",INDEX(SUBCATEGORIAS!$A:$A,MATCH($T444,SUBCATEGORIAS!$B:$B,0)))</f>
        <v/>
      </c>
      <c r="W444" t="str">
        <f t="shared" si="96"/>
        <v/>
      </c>
      <c r="X444" t="str">
        <f t="shared" si="101"/>
        <v/>
      </c>
      <c r="Z444">
        <v>442</v>
      </c>
      <c r="AA444" t="str">
        <f t="shared" si="104"/>
        <v/>
      </c>
      <c r="AB444" t="str">
        <f>IFERROR(IF(MATCH($AA443,$O:$O,0)&gt;0,CONCATENATE("id_articulo: ",$AA443,","),0),"")</f>
        <v>id_articulo: 45,</v>
      </c>
      <c r="AG444" t="str">
        <f>IF($D444="","",INDEX(CATEGORIAS!$A:$A,MATCH($D444,CATEGORIAS!$B:$B,0)))</f>
        <v/>
      </c>
      <c r="AH444" t="str">
        <f>IF($E444="","",INDEX(SUBCATEGORIAS!$A:$A,MATCH($E444,SUBCATEGORIAS!$B:$B,0)))</f>
        <v/>
      </c>
      <c r="AI444" t="str">
        <f t="shared" si="97"/>
        <v/>
      </c>
      <c r="AK444" s="2" t="str">
        <f t="shared" si="102"/>
        <v/>
      </c>
      <c r="AL444" t="str">
        <f t="shared" si="103"/>
        <v/>
      </c>
      <c r="AM444" t="str">
        <f t="shared" si="98"/>
        <v/>
      </c>
      <c r="AN444" t="str">
        <f t="shared" si="99"/>
        <v/>
      </c>
    </row>
    <row r="445" spans="1:40" x14ac:dyDescent="0.25">
      <c r="A445" t="str">
        <f>IF(C445="","",MAX($A$2:A444)+1)</f>
        <v/>
      </c>
      <c r="B445" s="3" t="str">
        <f>IF(C445="","",IF(COUNTIF($C$2:$C444,$C445)=0,MAX($B$2:$B444)+1,""))</f>
        <v/>
      </c>
      <c r="L445" s="3" t="str">
        <f t="shared" si="100"/>
        <v/>
      </c>
      <c r="M445" s="3" t="str">
        <f>IF(C445="","",IF(AND(C445&lt;&gt;"",D445&lt;&gt;"",E445&lt;&gt;"",I445&lt;&gt;"",L445&lt;&gt;"",J445&lt;&gt;"",IFERROR(MATCH(INDEX($B:$B,MATCH($C445,$C:$C,0)),IMAGENES!$B:$B,0),-1)&gt;0),"'si'","'no'"))</f>
        <v/>
      </c>
      <c r="O445" t="str">
        <f t="shared" si="90"/>
        <v/>
      </c>
      <c r="P445" t="str">
        <f t="shared" si="91"/>
        <v/>
      </c>
      <c r="Q445" t="str">
        <f t="shared" si="92"/>
        <v/>
      </c>
      <c r="R445" t="str">
        <f t="shared" si="93"/>
        <v/>
      </c>
      <c r="S445" t="str">
        <f t="shared" si="94"/>
        <v/>
      </c>
      <c r="T445" t="str">
        <f t="shared" si="95"/>
        <v/>
      </c>
      <c r="U445" t="str">
        <f>IF($S445="","",INDEX(CATEGORIAS!$A:$A,MATCH($S445,CATEGORIAS!$B:$B,0)))</f>
        <v/>
      </c>
      <c r="V445" t="str">
        <f>IF($T445="","",INDEX(SUBCATEGORIAS!$A:$A,MATCH($T445,SUBCATEGORIAS!$B:$B,0)))</f>
        <v/>
      </c>
      <c r="W445" t="str">
        <f t="shared" si="96"/>
        <v/>
      </c>
      <c r="X445" t="str">
        <f t="shared" si="101"/>
        <v/>
      </c>
      <c r="Z445">
        <v>443</v>
      </c>
      <c r="AA445" t="str">
        <f t="shared" si="104"/>
        <v/>
      </c>
      <c r="AB445" t="str">
        <f>IFERROR(IF(MATCH($AA443,$O:$O,0)&gt;0,CONCATENATE("nombre: '",INDEX($P:$P,MATCH($AA443,$O:$O,0)),"',"),0),"")</f>
        <v>nombre: 'Bolsa regalo mediana para niños 30x26x10.5cm',</v>
      </c>
      <c r="AG445" t="str">
        <f>IF($D445="","",INDEX(CATEGORIAS!$A:$A,MATCH($D445,CATEGORIAS!$B:$B,0)))</f>
        <v/>
      </c>
      <c r="AH445" t="str">
        <f>IF($E445="","",INDEX(SUBCATEGORIAS!$A:$A,MATCH($E445,SUBCATEGORIAS!$B:$B,0)))</f>
        <v/>
      </c>
      <c r="AI445" t="str">
        <f t="shared" si="97"/>
        <v/>
      </c>
      <c r="AK445" s="2" t="str">
        <f t="shared" si="102"/>
        <v/>
      </c>
      <c r="AL445" t="str">
        <f t="shared" si="103"/>
        <v/>
      </c>
      <c r="AM445" t="str">
        <f t="shared" si="98"/>
        <v/>
      </c>
      <c r="AN445" t="str">
        <f t="shared" si="99"/>
        <v/>
      </c>
    </row>
    <row r="446" spans="1:40" x14ac:dyDescent="0.25">
      <c r="A446" t="str">
        <f>IF(C446="","",MAX($A$2:A445)+1)</f>
        <v/>
      </c>
      <c r="B446" s="3" t="str">
        <f>IF(C446="","",IF(COUNTIF($C$2:$C445,$C446)=0,MAX($B$2:$B445)+1,""))</f>
        <v/>
      </c>
      <c r="L446" s="3" t="str">
        <f t="shared" si="100"/>
        <v/>
      </c>
      <c r="M446" s="3" t="str">
        <f>IF(C446="","",IF(AND(C446&lt;&gt;"",D446&lt;&gt;"",E446&lt;&gt;"",I446&lt;&gt;"",L446&lt;&gt;"",J446&lt;&gt;"",IFERROR(MATCH(INDEX($B:$B,MATCH($C446,$C:$C,0)),IMAGENES!$B:$B,0),-1)&gt;0),"'si'","'no'"))</f>
        <v/>
      </c>
      <c r="O446" t="str">
        <f t="shared" si="90"/>
        <v/>
      </c>
      <c r="P446" t="str">
        <f t="shared" si="91"/>
        <v/>
      </c>
      <c r="Q446" t="str">
        <f t="shared" si="92"/>
        <v/>
      </c>
      <c r="R446" t="str">
        <f t="shared" si="93"/>
        <v/>
      </c>
      <c r="S446" t="str">
        <f t="shared" si="94"/>
        <v/>
      </c>
      <c r="T446" t="str">
        <f t="shared" si="95"/>
        <v/>
      </c>
      <c r="U446" t="str">
        <f>IF($S446="","",INDEX(CATEGORIAS!$A:$A,MATCH($S446,CATEGORIAS!$B:$B,0)))</f>
        <v/>
      </c>
      <c r="V446" t="str">
        <f>IF($T446="","",INDEX(SUBCATEGORIAS!$A:$A,MATCH($T446,SUBCATEGORIAS!$B:$B,0)))</f>
        <v/>
      </c>
      <c r="W446" t="str">
        <f t="shared" si="96"/>
        <v/>
      </c>
      <c r="X446" t="str">
        <f t="shared" si="101"/>
        <v/>
      </c>
      <c r="Z446">
        <v>444</v>
      </c>
      <c r="AA446" t="str">
        <f t="shared" si="104"/>
        <v/>
      </c>
      <c r="AB446" t="str">
        <f>IFERROR(IF(MATCH($AA443,$O:$O,0)&gt;0,CONCATENATE("descripcion: '",INDEX($Q:$Q,MATCH($AA443,$O:$O,0)),"',"),0),"")</f>
        <v>descripcion: 'Bolsa de regalo mediana para niños',</v>
      </c>
      <c r="AG446" t="str">
        <f>IF($D446="","",INDEX(CATEGORIAS!$A:$A,MATCH($D446,CATEGORIAS!$B:$B,0)))</f>
        <v/>
      </c>
      <c r="AH446" t="str">
        <f>IF($E446="","",INDEX(SUBCATEGORIAS!$A:$A,MATCH($E446,SUBCATEGORIAS!$B:$B,0)))</f>
        <v/>
      </c>
      <c r="AI446" t="str">
        <f t="shared" si="97"/>
        <v/>
      </c>
      <c r="AK446" s="2" t="str">
        <f t="shared" si="102"/>
        <v/>
      </c>
      <c r="AL446" t="str">
        <f t="shared" si="103"/>
        <v/>
      </c>
      <c r="AM446" t="str">
        <f t="shared" si="98"/>
        <v/>
      </c>
      <c r="AN446" t="str">
        <f t="shared" si="99"/>
        <v/>
      </c>
    </row>
    <row r="447" spans="1:40" x14ac:dyDescent="0.25">
      <c r="A447" t="str">
        <f>IF(C447="","",MAX($A$2:A446)+1)</f>
        <v/>
      </c>
      <c r="B447" s="3" t="str">
        <f>IF(C447="","",IF(COUNTIF($C$2:$C446,$C447)=0,MAX($B$2:$B446)+1,""))</f>
        <v/>
      </c>
      <c r="L447" s="3" t="str">
        <f t="shared" si="100"/>
        <v/>
      </c>
      <c r="M447" s="3" t="str">
        <f>IF(C447="","",IF(AND(C447&lt;&gt;"",D447&lt;&gt;"",E447&lt;&gt;"",I447&lt;&gt;"",L447&lt;&gt;"",J447&lt;&gt;"",IFERROR(MATCH(INDEX($B:$B,MATCH($C447,$C:$C,0)),IMAGENES!$B:$B,0),-1)&gt;0),"'si'","'no'"))</f>
        <v/>
      </c>
      <c r="O447" t="str">
        <f t="shared" si="90"/>
        <v/>
      </c>
      <c r="P447" t="str">
        <f t="shared" si="91"/>
        <v/>
      </c>
      <c r="Q447" t="str">
        <f t="shared" si="92"/>
        <v/>
      </c>
      <c r="R447" t="str">
        <f t="shared" si="93"/>
        <v/>
      </c>
      <c r="S447" t="str">
        <f t="shared" si="94"/>
        <v/>
      </c>
      <c r="T447" t="str">
        <f t="shared" si="95"/>
        <v/>
      </c>
      <c r="U447" t="str">
        <f>IF($S447="","",INDEX(CATEGORIAS!$A:$A,MATCH($S447,CATEGORIAS!$B:$B,0)))</f>
        <v/>
      </c>
      <c r="V447" t="str">
        <f>IF($T447="","",INDEX(SUBCATEGORIAS!$A:$A,MATCH($T447,SUBCATEGORIAS!$B:$B,0)))</f>
        <v/>
      </c>
      <c r="W447" t="str">
        <f t="shared" si="96"/>
        <v/>
      </c>
      <c r="X447" t="str">
        <f t="shared" si="101"/>
        <v/>
      </c>
      <c r="Z447">
        <v>445</v>
      </c>
      <c r="AA447" t="str">
        <f t="shared" si="104"/>
        <v/>
      </c>
      <c r="AB447" t="str">
        <f>IFERROR(IF(MATCH($AA443,$O:$O,0)&gt;0,CONCATENATE("descripcion_larga: '",INDEX($R:$R,MATCH($AA443,$O:$O,0)),"',"),0),"")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47" t="str">
        <f>IF($D447="","",INDEX(CATEGORIAS!$A:$A,MATCH($D447,CATEGORIAS!$B:$B,0)))</f>
        <v/>
      </c>
      <c r="AH447" t="str">
        <f>IF($E447="","",INDEX(SUBCATEGORIAS!$A:$A,MATCH($E447,SUBCATEGORIAS!$B:$B,0)))</f>
        <v/>
      </c>
      <c r="AI447" t="str">
        <f t="shared" si="97"/>
        <v/>
      </c>
      <c r="AK447" s="2" t="str">
        <f t="shared" si="102"/>
        <v/>
      </c>
      <c r="AL447" t="str">
        <f t="shared" si="103"/>
        <v/>
      </c>
      <c r="AM447" t="str">
        <f t="shared" si="98"/>
        <v/>
      </c>
      <c r="AN447" t="str">
        <f t="shared" si="99"/>
        <v/>
      </c>
    </row>
    <row r="448" spans="1:40" x14ac:dyDescent="0.25">
      <c r="A448" t="str">
        <f>IF(C448="","",MAX($A$2:A447)+1)</f>
        <v/>
      </c>
      <c r="B448" s="3" t="str">
        <f>IF(C448="","",IF(COUNTIF($C$2:$C447,$C448)=0,MAX($B$2:$B447)+1,""))</f>
        <v/>
      </c>
      <c r="L448" s="3" t="str">
        <f t="shared" si="100"/>
        <v/>
      </c>
      <c r="M448" s="3" t="str">
        <f>IF(C448="","",IF(AND(C448&lt;&gt;"",D448&lt;&gt;"",E448&lt;&gt;"",I448&lt;&gt;"",L448&lt;&gt;"",J448&lt;&gt;"",IFERROR(MATCH(INDEX($B:$B,MATCH($C448,$C:$C,0)),IMAGENES!$B:$B,0),-1)&gt;0),"'si'","'no'"))</f>
        <v/>
      </c>
      <c r="O448" t="str">
        <f t="shared" si="90"/>
        <v/>
      </c>
      <c r="P448" t="str">
        <f t="shared" si="91"/>
        <v/>
      </c>
      <c r="Q448" t="str">
        <f t="shared" si="92"/>
        <v/>
      </c>
      <c r="R448" t="str">
        <f t="shared" si="93"/>
        <v/>
      </c>
      <c r="S448" t="str">
        <f t="shared" si="94"/>
        <v/>
      </c>
      <c r="T448" t="str">
        <f t="shared" si="95"/>
        <v/>
      </c>
      <c r="U448" t="str">
        <f>IF($S448="","",INDEX(CATEGORIAS!$A:$A,MATCH($S448,CATEGORIAS!$B:$B,0)))</f>
        <v/>
      </c>
      <c r="V448" t="str">
        <f>IF($T448="","",INDEX(SUBCATEGORIAS!$A:$A,MATCH($T448,SUBCATEGORIAS!$B:$B,0)))</f>
        <v/>
      </c>
      <c r="W448" t="str">
        <f t="shared" si="96"/>
        <v/>
      </c>
      <c r="X448" t="str">
        <f t="shared" si="101"/>
        <v/>
      </c>
      <c r="Z448">
        <v>446</v>
      </c>
      <c r="AA448" t="str">
        <f t="shared" si="104"/>
        <v/>
      </c>
      <c r="AB448" t="str">
        <f>IFERROR(IF(MATCH($AA443,$O:$O,0)&gt;0,CONCATENATE("id_categoria: '",INDEX($U:$U,MATCH($AA443,$O:$O,0)),"',"),0),"")</f>
        <v>id_categoria: '1',</v>
      </c>
      <c r="AG448" t="str">
        <f>IF($D448="","",INDEX(CATEGORIAS!$A:$A,MATCH($D448,CATEGORIAS!$B:$B,0)))</f>
        <v/>
      </c>
      <c r="AH448" t="str">
        <f>IF($E448="","",INDEX(SUBCATEGORIAS!$A:$A,MATCH($E448,SUBCATEGORIAS!$B:$B,0)))</f>
        <v/>
      </c>
      <c r="AI448" t="str">
        <f t="shared" si="97"/>
        <v/>
      </c>
      <c r="AK448" s="2" t="str">
        <f t="shared" si="102"/>
        <v/>
      </c>
      <c r="AL448" t="str">
        <f t="shared" si="103"/>
        <v/>
      </c>
      <c r="AM448" t="str">
        <f t="shared" si="98"/>
        <v/>
      </c>
      <c r="AN448" t="str">
        <f t="shared" si="99"/>
        <v/>
      </c>
    </row>
    <row r="449" spans="1:40" x14ac:dyDescent="0.25">
      <c r="A449" t="str">
        <f>IF(C449="","",MAX($A$2:A448)+1)</f>
        <v/>
      </c>
      <c r="B449" s="3" t="str">
        <f>IF(C449="","",IF(COUNTIF($C$2:$C448,$C449)=0,MAX($B$2:$B448)+1,""))</f>
        <v/>
      </c>
      <c r="L449" s="3" t="str">
        <f t="shared" si="100"/>
        <v/>
      </c>
      <c r="M449" s="3" t="str">
        <f>IF(C449="","",IF(AND(C449&lt;&gt;"",D449&lt;&gt;"",E449&lt;&gt;"",I449&lt;&gt;"",L449&lt;&gt;"",J449&lt;&gt;"",IFERROR(MATCH(INDEX($B:$B,MATCH($C449,$C:$C,0)),IMAGENES!$B:$B,0),-1)&gt;0),"'si'","'no'"))</f>
        <v/>
      </c>
      <c r="O449" t="str">
        <f t="shared" si="90"/>
        <v/>
      </c>
      <c r="P449" t="str">
        <f t="shared" si="91"/>
        <v/>
      </c>
      <c r="Q449" t="str">
        <f t="shared" si="92"/>
        <v/>
      </c>
      <c r="R449" t="str">
        <f t="shared" si="93"/>
        <v/>
      </c>
      <c r="S449" t="str">
        <f t="shared" si="94"/>
        <v/>
      </c>
      <c r="T449" t="str">
        <f t="shared" si="95"/>
        <v/>
      </c>
      <c r="U449" t="str">
        <f>IF($S449="","",INDEX(CATEGORIAS!$A:$A,MATCH($S449,CATEGORIAS!$B:$B,0)))</f>
        <v/>
      </c>
      <c r="V449" t="str">
        <f>IF($T449="","",INDEX(SUBCATEGORIAS!$A:$A,MATCH($T449,SUBCATEGORIAS!$B:$B,0)))</f>
        <v/>
      </c>
      <c r="W449" t="str">
        <f t="shared" si="96"/>
        <v/>
      </c>
      <c r="X449" t="str">
        <f t="shared" si="101"/>
        <v/>
      </c>
      <c r="Z449">
        <v>447</v>
      </c>
      <c r="AA449" t="str">
        <f t="shared" si="104"/>
        <v/>
      </c>
      <c r="AB449" t="str">
        <f>IFERROR(IF(MATCH($AA443,$O:$O,0)&gt;0,CONCATENATE("id_subcategoria: '",INDEX($V:$V,MATCH($AA443,$O:$O,0)),"',"),0),"")</f>
        <v>id_subcategoria: '4',</v>
      </c>
      <c r="AG449" t="str">
        <f>IF($D449="","",INDEX(CATEGORIAS!$A:$A,MATCH($D449,CATEGORIAS!$B:$B,0)))</f>
        <v/>
      </c>
      <c r="AH449" t="str">
        <f>IF($E449="","",INDEX(SUBCATEGORIAS!$A:$A,MATCH($E449,SUBCATEGORIAS!$B:$B,0)))</f>
        <v/>
      </c>
      <c r="AI449" t="str">
        <f t="shared" si="97"/>
        <v/>
      </c>
      <c r="AK449" s="2" t="str">
        <f t="shared" si="102"/>
        <v/>
      </c>
      <c r="AL449" t="str">
        <f t="shared" si="103"/>
        <v/>
      </c>
      <c r="AM449" t="str">
        <f t="shared" si="98"/>
        <v/>
      </c>
      <c r="AN449" t="str">
        <f t="shared" si="99"/>
        <v/>
      </c>
    </row>
    <row r="450" spans="1:40" x14ac:dyDescent="0.25">
      <c r="A450" t="str">
        <f>IF(C450="","",MAX($A$2:A449)+1)</f>
        <v/>
      </c>
      <c r="B450" s="3" t="str">
        <f>IF(C450="","",IF(COUNTIF($C$2:$C449,$C450)=0,MAX($B$2:$B449)+1,""))</f>
        <v/>
      </c>
      <c r="L450" s="3" t="str">
        <f t="shared" si="100"/>
        <v/>
      </c>
      <c r="M450" s="3" t="str">
        <f>IF(C450="","",IF(AND(C450&lt;&gt;"",D450&lt;&gt;"",E450&lt;&gt;"",I450&lt;&gt;"",L450&lt;&gt;"",J450&lt;&gt;"",IFERROR(MATCH(INDEX($B:$B,MATCH($C450,$C:$C,0)),IMAGENES!$B:$B,0),-1)&gt;0),"'si'","'no'"))</f>
        <v/>
      </c>
      <c r="O450" t="str">
        <f t="shared" si="90"/>
        <v/>
      </c>
      <c r="P450" t="str">
        <f t="shared" si="91"/>
        <v/>
      </c>
      <c r="Q450" t="str">
        <f t="shared" si="92"/>
        <v/>
      </c>
      <c r="R450" t="str">
        <f t="shared" si="93"/>
        <v/>
      </c>
      <c r="S450" t="str">
        <f t="shared" si="94"/>
        <v/>
      </c>
      <c r="T450" t="str">
        <f t="shared" si="95"/>
        <v/>
      </c>
      <c r="U450" t="str">
        <f>IF($S450="","",INDEX(CATEGORIAS!$A:$A,MATCH($S450,CATEGORIAS!$B:$B,0)))</f>
        <v/>
      </c>
      <c r="V450" t="str">
        <f>IF($T450="","",INDEX(SUBCATEGORIAS!$A:$A,MATCH($T450,SUBCATEGORIAS!$B:$B,0)))</f>
        <v/>
      </c>
      <c r="W450" t="str">
        <f t="shared" si="96"/>
        <v/>
      </c>
      <c r="X450" t="str">
        <f t="shared" si="101"/>
        <v/>
      </c>
      <c r="Z450">
        <v>448</v>
      </c>
      <c r="AA450" t="str">
        <f t="shared" si="104"/>
        <v/>
      </c>
      <c r="AB450" t="str">
        <f>IFERROR(IF(MATCH($AA443,$O:$O,0)&gt;0,CONCATENATE("precio: ",INDEX($W:$W,MATCH($AA443,$O:$O,0)),","),0),"")</f>
        <v>precio: 1000,</v>
      </c>
      <c r="AG450" t="str">
        <f>IF($D450="","",INDEX(CATEGORIAS!$A:$A,MATCH($D450,CATEGORIAS!$B:$B,0)))</f>
        <v/>
      </c>
      <c r="AH450" t="str">
        <f>IF($E450="","",INDEX(SUBCATEGORIAS!$A:$A,MATCH($E450,SUBCATEGORIAS!$B:$B,0)))</f>
        <v/>
      </c>
      <c r="AI450" t="str">
        <f t="shared" si="97"/>
        <v/>
      </c>
      <c r="AK450" s="2" t="str">
        <f t="shared" si="102"/>
        <v/>
      </c>
      <c r="AL450" t="str">
        <f t="shared" si="103"/>
        <v/>
      </c>
      <c r="AM450" t="str">
        <f t="shared" si="98"/>
        <v/>
      </c>
      <c r="AN450" t="str">
        <f t="shared" si="99"/>
        <v/>
      </c>
    </row>
    <row r="451" spans="1:40" x14ac:dyDescent="0.25">
      <c r="A451" t="str">
        <f>IF(C451="","",MAX($A$2:A450)+1)</f>
        <v/>
      </c>
      <c r="B451" s="3" t="str">
        <f>IF(C451="","",IF(COUNTIF($C$2:$C450,$C451)=0,MAX($B$2:$B450)+1,""))</f>
        <v/>
      </c>
      <c r="L451" s="3" t="str">
        <f t="shared" si="100"/>
        <v/>
      </c>
      <c r="M451" s="3" t="str">
        <f>IF(C451="","",IF(AND(C451&lt;&gt;"",D451&lt;&gt;"",E451&lt;&gt;"",I451&lt;&gt;"",L451&lt;&gt;"",J451&lt;&gt;"",IFERROR(MATCH(INDEX($B:$B,MATCH($C451,$C:$C,0)),IMAGENES!$B:$B,0),-1)&gt;0),"'si'","'no'"))</f>
        <v/>
      </c>
      <c r="O451" t="str">
        <f t="shared" ref="O451:O514" si="105">IFERROR(INDEX($B:$B,MATCH($A451,$B:$B,0)),"")</f>
        <v/>
      </c>
      <c r="P451" t="str">
        <f t="shared" ref="P451:P514" si="106">IF($O451="","",INDEX($C:$C,MATCH($O451,$B:$B,0)))</f>
        <v/>
      </c>
      <c r="Q451" t="str">
        <f t="shared" ref="Q451:Q514" si="107">IF($O451="","",INDEX($J:$J,MATCH($O451,$B:$B,0)))</f>
        <v/>
      </c>
      <c r="R451" t="str">
        <f t="shared" ref="R451:R514" si="108">IF($O451="","",INDEX($K:$K,MATCH($O451,$B:$B,0)))</f>
        <v/>
      </c>
      <c r="S451" t="str">
        <f t="shared" ref="S451:S514" si="109">IF($O451="","",INDEX($D:$D,MATCH($O451,$B:$B,0)))</f>
        <v/>
      </c>
      <c r="T451" t="str">
        <f t="shared" ref="T451:T514" si="110">IF($O451="","",INDEX($E:$E,MATCH($O451,$B:$B,0)))</f>
        <v/>
      </c>
      <c r="U451" t="str">
        <f>IF($S451="","",INDEX(CATEGORIAS!$A:$A,MATCH($S451,CATEGORIAS!$B:$B,0)))</f>
        <v/>
      </c>
      <c r="V451" t="str">
        <f>IF($T451="","",INDEX(SUBCATEGORIAS!$A:$A,MATCH($T451,SUBCATEGORIAS!$B:$B,0)))</f>
        <v/>
      </c>
      <c r="W451" t="str">
        <f t="shared" ref="W451:W514" si="111">IF($O451="","",INDEX($I:$I,MATCH($O451,$B:$B,0)))</f>
        <v/>
      </c>
      <c r="X451" t="str">
        <f t="shared" si="101"/>
        <v/>
      </c>
      <c r="Z451">
        <v>449</v>
      </c>
      <c r="AA451" t="str">
        <f t="shared" si="104"/>
        <v/>
      </c>
      <c r="AB451" t="str">
        <f>IFERROR(IF(MATCH($AA443,$O:$O,0)&gt;0,CONCATENATE("disponible: ",INDEX($X:$X,MATCH($AA443,$O:$O,0)),","),0),"")</f>
        <v>disponible: 'si',</v>
      </c>
      <c r="AG451" t="str">
        <f>IF($D451="","",INDEX(CATEGORIAS!$A:$A,MATCH($D451,CATEGORIAS!$B:$B,0)))</f>
        <v/>
      </c>
      <c r="AH451" t="str">
        <f>IF($E451="","",INDEX(SUBCATEGORIAS!$A:$A,MATCH($E451,SUBCATEGORIAS!$B:$B,0)))</f>
        <v/>
      </c>
      <c r="AI451" t="str">
        <f t="shared" ref="AI451:AI514" si="112">IF(A451="","",A451)</f>
        <v/>
      </c>
      <c r="AK451" s="2" t="str">
        <f t="shared" si="102"/>
        <v/>
      </c>
      <c r="AL451" t="str">
        <f t="shared" si="103"/>
        <v/>
      </c>
      <c r="AM451" t="str">
        <f t="shared" ref="AM451:AM514" si="113">IF(A451="","",IF(A451/100&gt;0,IF(A451/10&gt;0,CONCATENATE("00",A451),CONCATENATE("0",A451)),A451))</f>
        <v/>
      </c>
      <c r="AN451" t="str">
        <f t="shared" ref="AN451:AN514" si="114">IF(A451="","",CONCATENATE("{ id_sku: '",CONCATENATE(AK451,AL451,AM451),"', id_articulo: '",INDEX($B:$B,MATCH($C451,$C:$C,0)),"', variacion: '",L451,"' },"))</f>
        <v/>
      </c>
    </row>
    <row r="452" spans="1:40" x14ac:dyDescent="0.25">
      <c r="A452" t="str">
        <f>IF(C452="","",MAX($A$2:A451)+1)</f>
        <v/>
      </c>
      <c r="B452" s="3" t="str">
        <f>IF(C452="","",IF(COUNTIF($C$2:$C451,$C452)=0,MAX($B$2:$B451)+1,""))</f>
        <v/>
      </c>
      <c r="L452" s="3" t="str">
        <f t="shared" ref="L452:L515" si="115">_xlfn.TEXTJOIN(" - ",TRUE,F452:H452)</f>
        <v/>
      </c>
      <c r="M452" s="3" t="str">
        <f>IF(C452="","",IF(AND(C452&lt;&gt;"",D452&lt;&gt;"",E452&lt;&gt;"",I452&lt;&gt;"",L452&lt;&gt;"",J452&lt;&gt;"",IFERROR(MATCH(INDEX($B:$B,MATCH($C452,$C:$C,0)),IMAGENES!$B:$B,0),-1)&gt;0),"'si'","'no'"))</f>
        <v/>
      </c>
      <c r="O452" t="str">
        <f t="shared" si="105"/>
        <v/>
      </c>
      <c r="P452" t="str">
        <f t="shared" si="106"/>
        <v/>
      </c>
      <c r="Q452" t="str">
        <f t="shared" si="107"/>
        <v/>
      </c>
      <c r="R452" t="str">
        <f t="shared" si="108"/>
        <v/>
      </c>
      <c r="S452" t="str">
        <f t="shared" si="109"/>
        <v/>
      </c>
      <c r="T452" t="str">
        <f t="shared" si="110"/>
        <v/>
      </c>
      <c r="U452" t="str">
        <f>IF($S452="","",INDEX(CATEGORIAS!$A:$A,MATCH($S452,CATEGORIAS!$B:$B,0)))</f>
        <v/>
      </c>
      <c r="V452" t="str">
        <f>IF($T452="","",INDEX(SUBCATEGORIAS!$A:$A,MATCH($T452,SUBCATEGORIAS!$B:$B,0)))</f>
        <v/>
      </c>
      <c r="W452" t="str">
        <f t="shared" si="111"/>
        <v/>
      </c>
      <c r="X452" t="str">
        <f t="shared" ref="X452:X515" si="116">IF($O452="","",INDEX($M:$M,MATCH($O452,$B:$B,0)))</f>
        <v/>
      </c>
      <c r="Z452">
        <v>450</v>
      </c>
      <c r="AA452" t="str">
        <f t="shared" si="104"/>
        <v/>
      </c>
      <c r="AB452" t="str">
        <f>IFERROR(IF(MATCH($AA443,$O:$O,0)&gt;0,"},",0),"")</f>
        <v>},</v>
      </c>
      <c r="AG452" t="str">
        <f>IF($D452="","",INDEX(CATEGORIAS!$A:$A,MATCH($D452,CATEGORIAS!$B:$B,0)))</f>
        <v/>
      </c>
      <c r="AH452" t="str">
        <f>IF($E452="","",INDEX(SUBCATEGORIAS!$A:$A,MATCH($E452,SUBCATEGORIAS!$B:$B,0)))</f>
        <v/>
      </c>
      <c r="AI452" t="str">
        <f t="shared" si="112"/>
        <v/>
      </c>
      <c r="AK452" s="2" t="str">
        <f t="shared" ref="AK452:AK515" si="117">IF(AG452="","",IF(AG452/100&gt;0,IF(AG452/10&gt;0,CONCATENATE("00",AG452),CONCATENATE("0",AG452)),AG452))</f>
        <v/>
      </c>
      <c r="AL452" t="str">
        <f t="shared" ref="AL452:AL515" si="118">IF(AH452="","",IF(AH452/100&gt;0,IF(AH452/10&gt;0,CONCATENATE("00",AH452),CONCATENATE("0",AH452)),AH452))</f>
        <v/>
      </c>
      <c r="AM452" t="str">
        <f t="shared" si="113"/>
        <v/>
      </c>
      <c r="AN452" t="str">
        <f t="shared" si="114"/>
        <v/>
      </c>
    </row>
    <row r="453" spans="1:40" x14ac:dyDescent="0.25">
      <c r="A453" t="str">
        <f>IF(C453="","",MAX($A$2:A452)+1)</f>
        <v/>
      </c>
      <c r="B453" s="3" t="str">
        <f>IF(C453="","",IF(COUNTIF($C$2:$C452,$C453)=0,MAX($B$2:$B452)+1,""))</f>
        <v/>
      </c>
      <c r="L453" s="3" t="str">
        <f t="shared" si="115"/>
        <v/>
      </c>
      <c r="M453" s="3" t="str">
        <f>IF(C453="","",IF(AND(C453&lt;&gt;"",D453&lt;&gt;"",E453&lt;&gt;"",I453&lt;&gt;"",L453&lt;&gt;"",J453&lt;&gt;"",IFERROR(MATCH(INDEX($B:$B,MATCH($C453,$C:$C,0)),IMAGENES!$B:$B,0),-1)&gt;0),"'si'","'no'"))</f>
        <v/>
      </c>
      <c r="O453" t="str">
        <f t="shared" si="105"/>
        <v/>
      </c>
      <c r="P453" t="str">
        <f t="shared" si="106"/>
        <v/>
      </c>
      <c r="Q453" t="str">
        <f t="shared" si="107"/>
        <v/>
      </c>
      <c r="R453" t="str">
        <f t="shared" si="108"/>
        <v/>
      </c>
      <c r="S453" t="str">
        <f t="shared" si="109"/>
        <v/>
      </c>
      <c r="T453" t="str">
        <f t="shared" si="110"/>
        <v/>
      </c>
      <c r="U453" t="str">
        <f>IF($S453="","",INDEX(CATEGORIAS!$A:$A,MATCH($S453,CATEGORIAS!$B:$B,0)))</f>
        <v/>
      </c>
      <c r="V453" t="str">
        <f>IF($T453="","",INDEX(SUBCATEGORIAS!$A:$A,MATCH($T453,SUBCATEGORIAS!$B:$B,0)))</f>
        <v/>
      </c>
      <c r="W453" t="str">
        <f t="shared" si="111"/>
        <v/>
      </c>
      <c r="X453" t="str">
        <f t="shared" si="116"/>
        <v/>
      </c>
      <c r="Z453">
        <v>451</v>
      </c>
      <c r="AA453">
        <f t="shared" ref="AA453:AA516" si="119">IF(Z452/10=INT(Z452/10),Z452/10+1,"")</f>
        <v>46</v>
      </c>
      <c r="AB453" t="str">
        <f>IFERROR(IF(MATCH($AA453,$O:$O,0)&gt;0,"{",0),"")</f>
        <v/>
      </c>
      <c r="AG453" t="str">
        <f>IF($D453="","",INDEX(CATEGORIAS!$A:$A,MATCH($D453,CATEGORIAS!$B:$B,0)))</f>
        <v/>
      </c>
      <c r="AH453" t="str">
        <f>IF($E453="","",INDEX(SUBCATEGORIAS!$A:$A,MATCH($E453,SUBCATEGORIAS!$B:$B,0)))</f>
        <v/>
      </c>
      <c r="AI453" t="str">
        <f t="shared" si="112"/>
        <v/>
      </c>
      <c r="AK453" s="2" t="str">
        <f t="shared" si="117"/>
        <v/>
      </c>
      <c r="AL453" t="str">
        <f t="shared" si="118"/>
        <v/>
      </c>
      <c r="AM453" t="str">
        <f t="shared" si="113"/>
        <v/>
      </c>
      <c r="AN453" t="str">
        <f t="shared" si="114"/>
        <v/>
      </c>
    </row>
    <row r="454" spans="1:40" x14ac:dyDescent="0.25">
      <c r="A454" t="str">
        <f>IF(C454="","",MAX($A$2:A453)+1)</f>
        <v/>
      </c>
      <c r="B454" s="3" t="str">
        <f>IF(C454="","",IF(COUNTIF($C$2:$C453,$C454)=0,MAX($B$2:$B453)+1,""))</f>
        <v/>
      </c>
      <c r="L454" s="3" t="str">
        <f t="shared" si="115"/>
        <v/>
      </c>
      <c r="M454" s="3" t="str">
        <f>IF(C454="","",IF(AND(C454&lt;&gt;"",D454&lt;&gt;"",E454&lt;&gt;"",I454&lt;&gt;"",L454&lt;&gt;"",J454&lt;&gt;"",IFERROR(MATCH(INDEX($B:$B,MATCH($C454,$C:$C,0)),IMAGENES!$B:$B,0),-1)&gt;0),"'si'","'no'"))</f>
        <v/>
      </c>
      <c r="O454" t="str">
        <f t="shared" si="105"/>
        <v/>
      </c>
      <c r="P454" t="str">
        <f t="shared" si="106"/>
        <v/>
      </c>
      <c r="Q454" t="str">
        <f t="shared" si="107"/>
        <v/>
      </c>
      <c r="R454" t="str">
        <f t="shared" si="108"/>
        <v/>
      </c>
      <c r="S454" t="str">
        <f t="shared" si="109"/>
        <v/>
      </c>
      <c r="T454" t="str">
        <f t="shared" si="110"/>
        <v/>
      </c>
      <c r="U454" t="str">
        <f>IF($S454="","",INDEX(CATEGORIAS!$A:$A,MATCH($S454,CATEGORIAS!$B:$B,0)))</f>
        <v/>
      </c>
      <c r="V454" t="str">
        <f>IF($T454="","",INDEX(SUBCATEGORIAS!$A:$A,MATCH($T454,SUBCATEGORIAS!$B:$B,0)))</f>
        <v/>
      </c>
      <c r="W454" t="str">
        <f t="shared" si="111"/>
        <v/>
      </c>
      <c r="X454" t="str">
        <f t="shared" si="116"/>
        <v/>
      </c>
      <c r="Z454">
        <v>452</v>
      </c>
      <c r="AA454" t="str">
        <f t="shared" si="119"/>
        <v/>
      </c>
      <c r="AB454" t="str">
        <f>IFERROR(IF(MATCH($AA453,$O:$O,0)&gt;0,CONCATENATE("id_articulo: ",$AA453,","),0),"")</f>
        <v/>
      </c>
      <c r="AG454" t="str">
        <f>IF($D454="","",INDEX(CATEGORIAS!$A:$A,MATCH($D454,CATEGORIAS!$B:$B,0)))</f>
        <v/>
      </c>
      <c r="AH454" t="str">
        <f>IF($E454="","",INDEX(SUBCATEGORIAS!$A:$A,MATCH($E454,SUBCATEGORIAS!$B:$B,0)))</f>
        <v/>
      </c>
      <c r="AI454" t="str">
        <f t="shared" si="112"/>
        <v/>
      </c>
      <c r="AK454" s="2" t="str">
        <f t="shared" si="117"/>
        <v/>
      </c>
      <c r="AL454" t="str">
        <f t="shared" si="118"/>
        <v/>
      </c>
      <c r="AM454" t="str">
        <f t="shared" si="113"/>
        <v/>
      </c>
      <c r="AN454" t="str">
        <f t="shared" si="114"/>
        <v/>
      </c>
    </row>
    <row r="455" spans="1:40" x14ac:dyDescent="0.25">
      <c r="A455" t="str">
        <f>IF(C455="","",MAX($A$2:A454)+1)</f>
        <v/>
      </c>
      <c r="B455" s="3" t="str">
        <f>IF(C455="","",IF(COUNTIF($C$2:$C454,$C455)=0,MAX($B$2:$B454)+1,""))</f>
        <v/>
      </c>
      <c r="L455" s="3" t="str">
        <f t="shared" si="115"/>
        <v/>
      </c>
      <c r="M455" s="3" t="str">
        <f>IF(C455="","",IF(AND(C455&lt;&gt;"",D455&lt;&gt;"",E455&lt;&gt;"",I455&lt;&gt;"",L455&lt;&gt;"",J455&lt;&gt;"",IFERROR(MATCH(INDEX($B:$B,MATCH($C455,$C:$C,0)),IMAGENES!$B:$B,0),-1)&gt;0),"'si'","'no'"))</f>
        <v/>
      </c>
      <c r="O455" t="str">
        <f t="shared" si="105"/>
        <v/>
      </c>
      <c r="P455" t="str">
        <f t="shared" si="106"/>
        <v/>
      </c>
      <c r="Q455" t="str">
        <f t="shared" si="107"/>
        <v/>
      </c>
      <c r="R455" t="str">
        <f t="shared" si="108"/>
        <v/>
      </c>
      <c r="S455" t="str">
        <f t="shared" si="109"/>
        <v/>
      </c>
      <c r="T455" t="str">
        <f t="shared" si="110"/>
        <v/>
      </c>
      <c r="U455" t="str">
        <f>IF($S455="","",INDEX(CATEGORIAS!$A:$A,MATCH($S455,CATEGORIAS!$B:$B,0)))</f>
        <v/>
      </c>
      <c r="V455" t="str">
        <f>IF($T455="","",INDEX(SUBCATEGORIAS!$A:$A,MATCH($T455,SUBCATEGORIAS!$B:$B,0)))</f>
        <v/>
      </c>
      <c r="W455" t="str">
        <f t="shared" si="111"/>
        <v/>
      </c>
      <c r="X455" t="str">
        <f t="shared" si="116"/>
        <v/>
      </c>
      <c r="Z455">
        <v>453</v>
      </c>
      <c r="AA455" t="str">
        <f t="shared" si="119"/>
        <v/>
      </c>
      <c r="AB455" t="str">
        <f>IFERROR(IF(MATCH($AA453,$O:$O,0)&gt;0,CONCATENATE("nombre: '",INDEX($P:$P,MATCH($AA453,$O:$O,0)),"',"),0),"")</f>
        <v/>
      </c>
      <c r="AG455" t="str">
        <f>IF($D455="","",INDEX(CATEGORIAS!$A:$A,MATCH($D455,CATEGORIAS!$B:$B,0)))</f>
        <v/>
      </c>
      <c r="AH455" t="str">
        <f>IF($E455="","",INDEX(SUBCATEGORIAS!$A:$A,MATCH($E455,SUBCATEGORIAS!$B:$B,0)))</f>
        <v/>
      </c>
      <c r="AI455" t="str">
        <f t="shared" si="112"/>
        <v/>
      </c>
      <c r="AK455" s="2" t="str">
        <f t="shared" si="117"/>
        <v/>
      </c>
      <c r="AL455" t="str">
        <f t="shared" si="118"/>
        <v/>
      </c>
      <c r="AM455" t="str">
        <f t="shared" si="113"/>
        <v/>
      </c>
      <c r="AN455" t="str">
        <f t="shared" si="114"/>
        <v/>
      </c>
    </row>
    <row r="456" spans="1:40" x14ac:dyDescent="0.25">
      <c r="A456" t="str">
        <f>IF(C456="","",MAX($A$2:A455)+1)</f>
        <v/>
      </c>
      <c r="B456" s="3" t="str">
        <f>IF(C456="","",IF(COUNTIF($C$2:$C455,$C456)=0,MAX($B$2:$B455)+1,""))</f>
        <v/>
      </c>
      <c r="L456" s="3" t="str">
        <f t="shared" si="115"/>
        <v/>
      </c>
      <c r="M456" s="3" t="str">
        <f>IF(C456="","",IF(AND(C456&lt;&gt;"",D456&lt;&gt;"",E456&lt;&gt;"",I456&lt;&gt;"",L456&lt;&gt;"",J456&lt;&gt;"",IFERROR(MATCH(INDEX($B:$B,MATCH($C456,$C:$C,0)),IMAGENES!$B:$B,0),-1)&gt;0),"'si'","'no'"))</f>
        <v/>
      </c>
      <c r="O456" t="str">
        <f t="shared" si="105"/>
        <v/>
      </c>
      <c r="P456" t="str">
        <f t="shared" si="106"/>
        <v/>
      </c>
      <c r="Q456" t="str">
        <f t="shared" si="107"/>
        <v/>
      </c>
      <c r="R456" t="str">
        <f t="shared" si="108"/>
        <v/>
      </c>
      <c r="S456" t="str">
        <f t="shared" si="109"/>
        <v/>
      </c>
      <c r="T456" t="str">
        <f t="shared" si="110"/>
        <v/>
      </c>
      <c r="U456" t="str">
        <f>IF($S456="","",INDEX(CATEGORIAS!$A:$A,MATCH($S456,CATEGORIAS!$B:$B,0)))</f>
        <v/>
      </c>
      <c r="V456" t="str">
        <f>IF($T456="","",INDEX(SUBCATEGORIAS!$A:$A,MATCH($T456,SUBCATEGORIAS!$B:$B,0)))</f>
        <v/>
      </c>
      <c r="W456" t="str">
        <f t="shared" si="111"/>
        <v/>
      </c>
      <c r="X456" t="str">
        <f t="shared" si="116"/>
        <v/>
      </c>
      <c r="Z456">
        <v>454</v>
      </c>
      <c r="AA456" t="str">
        <f t="shared" si="119"/>
        <v/>
      </c>
      <c r="AB456" t="str">
        <f>IFERROR(IF(MATCH($AA453,$O:$O,0)&gt;0,CONCATENATE("descripcion: '",INDEX($Q:$Q,MATCH($AA453,$O:$O,0)),"',"),0),"")</f>
        <v/>
      </c>
      <c r="AG456" t="str">
        <f>IF($D456="","",INDEX(CATEGORIAS!$A:$A,MATCH($D456,CATEGORIAS!$B:$B,0)))</f>
        <v/>
      </c>
      <c r="AH456" t="str">
        <f>IF($E456="","",INDEX(SUBCATEGORIAS!$A:$A,MATCH($E456,SUBCATEGORIAS!$B:$B,0)))</f>
        <v/>
      </c>
      <c r="AI456" t="str">
        <f t="shared" si="112"/>
        <v/>
      </c>
      <c r="AK456" s="2" t="str">
        <f t="shared" si="117"/>
        <v/>
      </c>
      <c r="AL456" t="str">
        <f t="shared" si="118"/>
        <v/>
      </c>
      <c r="AM456" t="str">
        <f t="shared" si="113"/>
        <v/>
      </c>
      <c r="AN456" t="str">
        <f t="shared" si="114"/>
        <v/>
      </c>
    </row>
    <row r="457" spans="1:40" x14ac:dyDescent="0.25">
      <c r="A457" t="str">
        <f>IF(C457="","",MAX($A$2:A456)+1)</f>
        <v/>
      </c>
      <c r="B457" s="3" t="str">
        <f>IF(C457="","",IF(COUNTIF($C$2:$C456,$C457)=0,MAX($B$2:$B456)+1,""))</f>
        <v/>
      </c>
      <c r="L457" s="3" t="str">
        <f t="shared" si="115"/>
        <v/>
      </c>
      <c r="M457" s="3" t="str">
        <f>IF(C457="","",IF(AND(C457&lt;&gt;"",D457&lt;&gt;"",E457&lt;&gt;"",I457&lt;&gt;"",L457&lt;&gt;"",J457&lt;&gt;"",IFERROR(MATCH(INDEX($B:$B,MATCH($C457,$C:$C,0)),IMAGENES!$B:$B,0),-1)&gt;0),"'si'","'no'"))</f>
        <v/>
      </c>
      <c r="O457" t="str">
        <f t="shared" si="105"/>
        <v/>
      </c>
      <c r="P457" t="str">
        <f t="shared" si="106"/>
        <v/>
      </c>
      <c r="Q457" t="str">
        <f t="shared" si="107"/>
        <v/>
      </c>
      <c r="R457" t="str">
        <f t="shared" si="108"/>
        <v/>
      </c>
      <c r="S457" t="str">
        <f t="shared" si="109"/>
        <v/>
      </c>
      <c r="T457" t="str">
        <f t="shared" si="110"/>
        <v/>
      </c>
      <c r="U457" t="str">
        <f>IF($S457="","",INDEX(CATEGORIAS!$A:$A,MATCH($S457,CATEGORIAS!$B:$B,0)))</f>
        <v/>
      </c>
      <c r="V457" t="str">
        <f>IF($T457="","",INDEX(SUBCATEGORIAS!$A:$A,MATCH($T457,SUBCATEGORIAS!$B:$B,0)))</f>
        <v/>
      </c>
      <c r="W457" t="str">
        <f t="shared" si="111"/>
        <v/>
      </c>
      <c r="X457" t="str">
        <f t="shared" si="116"/>
        <v/>
      </c>
      <c r="Z457">
        <v>455</v>
      </c>
      <c r="AA457" t="str">
        <f t="shared" si="119"/>
        <v/>
      </c>
      <c r="AB457" t="str">
        <f>IFERROR(IF(MATCH($AA453,$O:$O,0)&gt;0,CONCATENATE("descripcion_larga: '",INDEX($R:$R,MATCH($AA453,$O:$O,0)),"',"),0),"")</f>
        <v/>
      </c>
      <c r="AG457" t="str">
        <f>IF($D457="","",INDEX(CATEGORIAS!$A:$A,MATCH($D457,CATEGORIAS!$B:$B,0)))</f>
        <v/>
      </c>
      <c r="AH457" t="str">
        <f>IF($E457="","",INDEX(SUBCATEGORIAS!$A:$A,MATCH($E457,SUBCATEGORIAS!$B:$B,0)))</f>
        <v/>
      </c>
      <c r="AI457" t="str">
        <f t="shared" si="112"/>
        <v/>
      </c>
      <c r="AK457" s="2" t="str">
        <f t="shared" si="117"/>
        <v/>
      </c>
      <c r="AL457" t="str">
        <f t="shared" si="118"/>
        <v/>
      </c>
      <c r="AM457" t="str">
        <f t="shared" si="113"/>
        <v/>
      </c>
      <c r="AN457" t="str">
        <f t="shared" si="114"/>
        <v/>
      </c>
    </row>
    <row r="458" spans="1:40" x14ac:dyDescent="0.25">
      <c r="A458" t="str">
        <f>IF(C458="","",MAX($A$2:A457)+1)</f>
        <v/>
      </c>
      <c r="B458" s="3" t="str">
        <f>IF(C458="","",IF(COUNTIF($C$2:$C457,$C458)=0,MAX($B$2:$B457)+1,""))</f>
        <v/>
      </c>
      <c r="L458" s="3" t="str">
        <f t="shared" si="115"/>
        <v/>
      </c>
      <c r="M458" s="3" t="str">
        <f>IF(C458="","",IF(AND(C458&lt;&gt;"",D458&lt;&gt;"",E458&lt;&gt;"",I458&lt;&gt;"",L458&lt;&gt;"",J458&lt;&gt;"",IFERROR(MATCH(INDEX($B:$B,MATCH($C458,$C:$C,0)),IMAGENES!$B:$B,0),-1)&gt;0),"'si'","'no'"))</f>
        <v/>
      </c>
      <c r="O458" t="str">
        <f t="shared" si="105"/>
        <v/>
      </c>
      <c r="P458" t="str">
        <f t="shared" si="106"/>
        <v/>
      </c>
      <c r="Q458" t="str">
        <f t="shared" si="107"/>
        <v/>
      </c>
      <c r="R458" t="str">
        <f t="shared" si="108"/>
        <v/>
      </c>
      <c r="S458" t="str">
        <f t="shared" si="109"/>
        <v/>
      </c>
      <c r="T458" t="str">
        <f t="shared" si="110"/>
        <v/>
      </c>
      <c r="U458" t="str">
        <f>IF($S458="","",INDEX(CATEGORIAS!$A:$A,MATCH($S458,CATEGORIAS!$B:$B,0)))</f>
        <v/>
      </c>
      <c r="V458" t="str">
        <f>IF($T458="","",INDEX(SUBCATEGORIAS!$A:$A,MATCH($T458,SUBCATEGORIAS!$B:$B,0)))</f>
        <v/>
      </c>
      <c r="W458" t="str">
        <f t="shared" si="111"/>
        <v/>
      </c>
      <c r="X458" t="str">
        <f t="shared" si="116"/>
        <v/>
      </c>
      <c r="Z458">
        <v>456</v>
      </c>
      <c r="AA458" t="str">
        <f t="shared" si="119"/>
        <v/>
      </c>
      <c r="AB458" t="str">
        <f>IFERROR(IF(MATCH($AA453,$O:$O,0)&gt;0,CONCATENATE("id_categoria: '",INDEX($U:$U,MATCH($AA453,$O:$O,0)),"',"),0),"")</f>
        <v/>
      </c>
      <c r="AG458" t="str">
        <f>IF($D458="","",INDEX(CATEGORIAS!$A:$A,MATCH($D458,CATEGORIAS!$B:$B,0)))</f>
        <v/>
      </c>
      <c r="AH458" t="str">
        <f>IF($E458="","",INDEX(SUBCATEGORIAS!$A:$A,MATCH($E458,SUBCATEGORIAS!$B:$B,0)))</f>
        <v/>
      </c>
      <c r="AI458" t="str">
        <f t="shared" si="112"/>
        <v/>
      </c>
      <c r="AK458" s="2" t="str">
        <f t="shared" si="117"/>
        <v/>
      </c>
      <c r="AL458" t="str">
        <f t="shared" si="118"/>
        <v/>
      </c>
      <c r="AM458" t="str">
        <f t="shared" si="113"/>
        <v/>
      </c>
      <c r="AN458" t="str">
        <f t="shared" si="114"/>
        <v/>
      </c>
    </row>
    <row r="459" spans="1:40" x14ac:dyDescent="0.25">
      <c r="A459" t="str">
        <f>IF(C459="","",MAX($A$2:A458)+1)</f>
        <v/>
      </c>
      <c r="B459" s="3" t="str">
        <f>IF(C459="","",IF(COUNTIF($C$2:$C458,$C459)=0,MAX($B$2:$B458)+1,""))</f>
        <v/>
      </c>
      <c r="L459" s="3" t="str">
        <f t="shared" si="115"/>
        <v/>
      </c>
      <c r="M459" s="3" t="str">
        <f>IF(C459="","",IF(AND(C459&lt;&gt;"",D459&lt;&gt;"",E459&lt;&gt;"",I459&lt;&gt;"",L459&lt;&gt;"",J459&lt;&gt;"",IFERROR(MATCH(INDEX($B:$B,MATCH($C459,$C:$C,0)),IMAGENES!$B:$B,0),-1)&gt;0),"'si'","'no'"))</f>
        <v/>
      </c>
      <c r="O459" t="str">
        <f t="shared" si="105"/>
        <v/>
      </c>
      <c r="P459" t="str">
        <f t="shared" si="106"/>
        <v/>
      </c>
      <c r="Q459" t="str">
        <f t="shared" si="107"/>
        <v/>
      </c>
      <c r="R459" t="str">
        <f t="shared" si="108"/>
        <v/>
      </c>
      <c r="S459" t="str">
        <f t="shared" si="109"/>
        <v/>
      </c>
      <c r="T459" t="str">
        <f t="shared" si="110"/>
        <v/>
      </c>
      <c r="U459" t="str">
        <f>IF($S459="","",INDEX(CATEGORIAS!$A:$A,MATCH($S459,CATEGORIAS!$B:$B,0)))</f>
        <v/>
      </c>
      <c r="V459" t="str">
        <f>IF($T459="","",INDEX(SUBCATEGORIAS!$A:$A,MATCH($T459,SUBCATEGORIAS!$B:$B,0)))</f>
        <v/>
      </c>
      <c r="W459" t="str">
        <f t="shared" si="111"/>
        <v/>
      </c>
      <c r="X459" t="str">
        <f t="shared" si="116"/>
        <v/>
      </c>
      <c r="Z459">
        <v>457</v>
      </c>
      <c r="AA459" t="str">
        <f t="shared" si="119"/>
        <v/>
      </c>
      <c r="AB459" t="str">
        <f>IFERROR(IF(MATCH($AA453,$O:$O,0)&gt;0,CONCATENATE("id_subcategoria: '",INDEX($V:$V,MATCH($AA453,$O:$O,0)),"',"),0),"")</f>
        <v/>
      </c>
      <c r="AG459" t="str">
        <f>IF($D459="","",INDEX(CATEGORIAS!$A:$A,MATCH($D459,CATEGORIAS!$B:$B,0)))</f>
        <v/>
      </c>
      <c r="AH459" t="str">
        <f>IF($E459="","",INDEX(SUBCATEGORIAS!$A:$A,MATCH($E459,SUBCATEGORIAS!$B:$B,0)))</f>
        <v/>
      </c>
      <c r="AI459" t="str">
        <f t="shared" si="112"/>
        <v/>
      </c>
      <c r="AK459" s="2" t="str">
        <f t="shared" si="117"/>
        <v/>
      </c>
      <c r="AL459" t="str">
        <f t="shared" si="118"/>
        <v/>
      </c>
      <c r="AM459" t="str">
        <f t="shared" si="113"/>
        <v/>
      </c>
      <c r="AN459" t="str">
        <f t="shared" si="114"/>
        <v/>
      </c>
    </row>
    <row r="460" spans="1:40" x14ac:dyDescent="0.25">
      <c r="A460" t="str">
        <f>IF(C460="","",MAX($A$2:A459)+1)</f>
        <v/>
      </c>
      <c r="B460" s="3" t="str">
        <f>IF(C460="","",IF(COUNTIF($C$2:$C459,$C460)=0,MAX($B$2:$B459)+1,""))</f>
        <v/>
      </c>
      <c r="L460" s="3" t="str">
        <f t="shared" si="115"/>
        <v/>
      </c>
      <c r="M460" s="3" t="str">
        <f>IF(C460="","",IF(AND(C460&lt;&gt;"",D460&lt;&gt;"",E460&lt;&gt;"",I460&lt;&gt;"",L460&lt;&gt;"",J460&lt;&gt;"",IFERROR(MATCH(INDEX($B:$B,MATCH($C460,$C:$C,0)),IMAGENES!$B:$B,0),-1)&gt;0),"'si'","'no'"))</f>
        <v/>
      </c>
      <c r="O460" t="str">
        <f t="shared" si="105"/>
        <v/>
      </c>
      <c r="P460" t="str">
        <f t="shared" si="106"/>
        <v/>
      </c>
      <c r="Q460" t="str">
        <f t="shared" si="107"/>
        <v/>
      </c>
      <c r="R460" t="str">
        <f t="shared" si="108"/>
        <v/>
      </c>
      <c r="S460" t="str">
        <f t="shared" si="109"/>
        <v/>
      </c>
      <c r="T460" t="str">
        <f t="shared" si="110"/>
        <v/>
      </c>
      <c r="U460" t="str">
        <f>IF($S460="","",INDEX(CATEGORIAS!$A:$A,MATCH($S460,CATEGORIAS!$B:$B,0)))</f>
        <v/>
      </c>
      <c r="V460" t="str">
        <f>IF($T460="","",INDEX(SUBCATEGORIAS!$A:$A,MATCH($T460,SUBCATEGORIAS!$B:$B,0)))</f>
        <v/>
      </c>
      <c r="W460" t="str">
        <f t="shared" si="111"/>
        <v/>
      </c>
      <c r="X460" t="str">
        <f t="shared" si="116"/>
        <v/>
      </c>
      <c r="Z460">
        <v>458</v>
      </c>
      <c r="AA460" t="str">
        <f t="shared" si="119"/>
        <v/>
      </c>
      <c r="AB460" t="str">
        <f>IFERROR(IF(MATCH($AA453,$O:$O,0)&gt;0,CONCATENATE("precio: ",INDEX($W:$W,MATCH($AA453,$O:$O,0)),","),0),"")</f>
        <v/>
      </c>
      <c r="AG460" t="str">
        <f>IF($D460="","",INDEX(CATEGORIAS!$A:$A,MATCH($D460,CATEGORIAS!$B:$B,0)))</f>
        <v/>
      </c>
      <c r="AH460" t="str">
        <f>IF($E460="","",INDEX(SUBCATEGORIAS!$A:$A,MATCH($E460,SUBCATEGORIAS!$B:$B,0)))</f>
        <v/>
      </c>
      <c r="AI460" t="str">
        <f t="shared" si="112"/>
        <v/>
      </c>
      <c r="AK460" s="2" t="str">
        <f t="shared" si="117"/>
        <v/>
      </c>
      <c r="AL460" t="str">
        <f t="shared" si="118"/>
        <v/>
      </c>
      <c r="AM460" t="str">
        <f t="shared" si="113"/>
        <v/>
      </c>
      <c r="AN460" t="str">
        <f t="shared" si="114"/>
        <v/>
      </c>
    </row>
    <row r="461" spans="1:40" x14ac:dyDescent="0.25">
      <c r="A461" t="str">
        <f>IF(C461="","",MAX($A$2:A460)+1)</f>
        <v/>
      </c>
      <c r="B461" s="3" t="str">
        <f>IF(C461="","",IF(COUNTIF($C$2:$C460,$C461)=0,MAX($B$2:$B460)+1,""))</f>
        <v/>
      </c>
      <c r="L461" s="3" t="str">
        <f t="shared" si="115"/>
        <v/>
      </c>
      <c r="M461" s="3" t="str">
        <f>IF(C461="","",IF(AND(C461&lt;&gt;"",D461&lt;&gt;"",E461&lt;&gt;"",I461&lt;&gt;"",L461&lt;&gt;"",J461&lt;&gt;"",IFERROR(MATCH(INDEX($B:$B,MATCH($C461,$C:$C,0)),IMAGENES!$B:$B,0),-1)&gt;0),"'si'","'no'"))</f>
        <v/>
      </c>
      <c r="O461" t="str">
        <f t="shared" si="105"/>
        <v/>
      </c>
      <c r="P461" t="str">
        <f t="shared" si="106"/>
        <v/>
      </c>
      <c r="Q461" t="str">
        <f t="shared" si="107"/>
        <v/>
      </c>
      <c r="R461" t="str">
        <f t="shared" si="108"/>
        <v/>
      </c>
      <c r="S461" t="str">
        <f t="shared" si="109"/>
        <v/>
      </c>
      <c r="T461" t="str">
        <f t="shared" si="110"/>
        <v/>
      </c>
      <c r="U461" t="str">
        <f>IF($S461="","",INDEX(CATEGORIAS!$A:$A,MATCH($S461,CATEGORIAS!$B:$B,0)))</f>
        <v/>
      </c>
      <c r="V461" t="str">
        <f>IF($T461="","",INDEX(SUBCATEGORIAS!$A:$A,MATCH($T461,SUBCATEGORIAS!$B:$B,0)))</f>
        <v/>
      </c>
      <c r="W461" t="str">
        <f t="shared" si="111"/>
        <v/>
      </c>
      <c r="X461" t="str">
        <f t="shared" si="116"/>
        <v/>
      </c>
      <c r="Z461">
        <v>459</v>
      </c>
      <c r="AA461" t="str">
        <f t="shared" si="119"/>
        <v/>
      </c>
      <c r="AB461" t="str">
        <f>IFERROR(IF(MATCH($AA453,$O:$O,0)&gt;0,CONCATENATE("disponible: ",INDEX($X:$X,MATCH($AA453,$O:$O,0)),","),0),"")</f>
        <v/>
      </c>
      <c r="AG461" t="str">
        <f>IF($D461="","",INDEX(CATEGORIAS!$A:$A,MATCH($D461,CATEGORIAS!$B:$B,0)))</f>
        <v/>
      </c>
      <c r="AH461" t="str">
        <f>IF($E461="","",INDEX(SUBCATEGORIAS!$A:$A,MATCH($E461,SUBCATEGORIAS!$B:$B,0)))</f>
        <v/>
      </c>
      <c r="AI461" t="str">
        <f t="shared" si="112"/>
        <v/>
      </c>
      <c r="AK461" s="2" t="str">
        <f t="shared" si="117"/>
        <v/>
      </c>
      <c r="AL461" t="str">
        <f t="shared" si="118"/>
        <v/>
      </c>
      <c r="AM461" t="str">
        <f t="shared" si="113"/>
        <v/>
      </c>
      <c r="AN461" t="str">
        <f t="shared" si="114"/>
        <v/>
      </c>
    </row>
    <row r="462" spans="1:40" x14ac:dyDescent="0.25">
      <c r="A462" t="str">
        <f>IF(C462="","",MAX($A$2:A461)+1)</f>
        <v/>
      </c>
      <c r="B462" s="3" t="str">
        <f>IF(C462="","",IF(COUNTIF($C$2:$C461,$C462)=0,MAX($B$2:$B461)+1,""))</f>
        <v/>
      </c>
      <c r="L462" s="3" t="str">
        <f t="shared" si="115"/>
        <v/>
      </c>
      <c r="M462" s="3" t="str">
        <f>IF(C462="","",IF(AND(C462&lt;&gt;"",D462&lt;&gt;"",E462&lt;&gt;"",I462&lt;&gt;"",L462&lt;&gt;"",J462&lt;&gt;"",IFERROR(MATCH(INDEX($B:$B,MATCH($C462,$C:$C,0)),IMAGENES!$B:$B,0),-1)&gt;0),"'si'","'no'"))</f>
        <v/>
      </c>
      <c r="O462" t="str">
        <f t="shared" si="105"/>
        <v/>
      </c>
      <c r="P462" t="str">
        <f t="shared" si="106"/>
        <v/>
      </c>
      <c r="Q462" t="str">
        <f t="shared" si="107"/>
        <v/>
      </c>
      <c r="R462" t="str">
        <f t="shared" si="108"/>
        <v/>
      </c>
      <c r="S462" t="str">
        <f t="shared" si="109"/>
        <v/>
      </c>
      <c r="T462" t="str">
        <f t="shared" si="110"/>
        <v/>
      </c>
      <c r="U462" t="str">
        <f>IF($S462="","",INDEX(CATEGORIAS!$A:$A,MATCH($S462,CATEGORIAS!$B:$B,0)))</f>
        <v/>
      </c>
      <c r="V462" t="str">
        <f>IF($T462="","",INDEX(SUBCATEGORIAS!$A:$A,MATCH($T462,SUBCATEGORIAS!$B:$B,0)))</f>
        <v/>
      </c>
      <c r="W462" t="str">
        <f t="shared" si="111"/>
        <v/>
      </c>
      <c r="X462" t="str">
        <f t="shared" si="116"/>
        <v/>
      </c>
      <c r="Z462">
        <v>460</v>
      </c>
      <c r="AA462" t="str">
        <f t="shared" si="119"/>
        <v/>
      </c>
      <c r="AB462" t="str">
        <f>IFERROR(IF(MATCH($AA453,$O:$O,0)&gt;0,"},",0),"")</f>
        <v/>
      </c>
      <c r="AG462" t="str">
        <f>IF($D462="","",INDEX(CATEGORIAS!$A:$A,MATCH($D462,CATEGORIAS!$B:$B,0)))</f>
        <v/>
      </c>
      <c r="AH462" t="str">
        <f>IF($E462="","",INDEX(SUBCATEGORIAS!$A:$A,MATCH($E462,SUBCATEGORIAS!$B:$B,0)))</f>
        <v/>
      </c>
      <c r="AI462" t="str">
        <f t="shared" si="112"/>
        <v/>
      </c>
      <c r="AK462" s="2" t="str">
        <f t="shared" si="117"/>
        <v/>
      </c>
      <c r="AL462" t="str">
        <f t="shared" si="118"/>
        <v/>
      </c>
      <c r="AM462" t="str">
        <f t="shared" si="113"/>
        <v/>
      </c>
      <c r="AN462" t="str">
        <f t="shared" si="114"/>
        <v/>
      </c>
    </row>
    <row r="463" spans="1:40" x14ac:dyDescent="0.25">
      <c r="A463" t="str">
        <f>IF(C463="","",MAX($A$2:A462)+1)</f>
        <v/>
      </c>
      <c r="B463" s="3" t="str">
        <f>IF(C463="","",IF(COUNTIF($C$2:$C462,$C463)=0,MAX($B$2:$B462)+1,""))</f>
        <v/>
      </c>
      <c r="L463" s="3" t="str">
        <f t="shared" si="115"/>
        <v/>
      </c>
      <c r="M463" s="3" t="str">
        <f>IF(C463="","",IF(AND(C463&lt;&gt;"",D463&lt;&gt;"",E463&lt;&gt;"",I463&lt;&gt;"",L463&lt;&gt;"",J463&lt;&gt;"",IFERROR(MATCH(INDEX($B:$B,MATCH($C463,$C:$C,0)),IMAGENES!$B:$B,0),-1)&gt;0),"'si'","'no'"))</f>
        <v/>
      </c>
      <c r="O463" t="str">
        <f t="shared" si="105"/>
        <v/>
      </c>
      <c r="P463" t="str">
        <f t="shared" si="106"/>
        <v/>
      </c>
      <c r="Q463" t="str">
        <f t="shared" si="107"/>
        <v/>
      </c>
      <c r="R463" t="str">
        <f t="shared" si="108"/>
        <v/>
      </c>
      <c r="S463" t="str">
        <f t="shared" si="109"/>
        <v/>
      </c>
      <c r="T463" t="str">
        <f t="shared" si="110"/>
        <v/>
      </c>
      <c r="U463" t="str">
        <f>IF($S463="","",INDEX(CATEGORIAS!$A:$A,MATCH($S463,CATEGORIAS!$B:$B,0)))</f>
        <v/>
      </c>
      <c r="V463" t="str">
        <f>IF($T463="","",INDEX(SUBCATEGORIAS!$A:$A,MATCH($T463,SUBCATEGORIAS!$B:$B,0)))</f>
        <v/>
      </c>
      <c r="W463" t="str">
        <f t="shared" si="111"/>
        <v/>
      </c>
      <c r="X463" t="str">
        <f t="shared" si="116"/>
        <v/>
      </c>
      <c r="Z463">
        <v>461</v>
      </c>
      <c r="AA463">
        <f t="shared" si="119"/>
        <v>47</v>
      </c>
      <c r="AB463" t="str">
        <f>IFERROR(IF(MATCH($AA463,$O:$O,0)&gt;0,"{",0),"")</f>
        <v/>
      </c>
      <c r="AG463" t="str">
        <f>IF($D463="","",INDEX(CATEGORIAS!$A:$A,MATCH($D463,CATEGORIAS!$B:$B,0)))</f>
        <v/>
      </c>
      <c r="AH463" t="str">
        <f>IF($E463="","",INDEX(SUBCATEGORIAS!$A:$A,MATCH($E463,SUBCATEGORIAS!$B:$B,0)))</f>
        <v/>
      </c>
      <c r="AI463" t="str">
        <f t="shared" si="112"/>
        <v/>
      </c>
      <c r="AK463" s="2" t="str">
        <f t="shared" si="117"/>
        <v/>
      </c>
      <c r="AL463" t="str">
        <f t="shared" si="118"/>
        <v/>
      </c>
      <c r="AM463" t="str">
        <f t="shared" si="113"/>
        <v/>
      </c>
      <c r="AN463" t="str">
        <f t="shared" si="114"/>
        <v/>
      </c>
    </row>
    <row r="464" spans="1:40" x14ac:dyDescent="0.25">
      <c r="A464" t="str">
        <f>IF(C464="","",MAX($A$2:A463)+1)</f>
        <v/>
      </c>
      <c r="B464" s="3" t="str">
        <f>IF(C464="","",IF(COUNTIF($C$2:$C463,$C464)=0,MAX($B$2:$B463)+1,""))</f>
        <v/>
      </c>
      <c r="L464" s="3" t="str">
        <f t="shared" si="115"/>
        <v/>
      </c>
      <c r="M464" s="3" t="str">
        <f>IF(C464="","",IF(AND(C464&lt;&gt;"",D464&lt;&gt;"",E464&lt;&gt;"",I464&lt;&gt;"",L464&lt;&gt;"",J464&lt;&gt;"",IFERROR(MATCH(INDEX($B:$B,MATCH($C464,$C:$C,0)),IMAGENES!$B:$B,0),-1)&gt;0),"'si'","'no'"))</f>
        <v/>
      </c>
      <c r="O464" t="str">
        <f t="shared" si="105"/>
        <v/>
      </c>
      <c r="P464" t="str">
        <f t="shared" si="106"/>
        <v/>
      </c>
      <c r="Q464" t="str">
        <f t="shared" si="107"/>
        <v/>
      </c>
      <c r="R464" t="str">
        <f t="shared" si="108"/>
        <v/>
      </c>
      <c r="S464" t="str">
        <f t="shared" si="109"/>
        <v/>
      </c>
      <c r="T464" t="str">
        <f t="shared" si="110"/>
        <v/>
      </c>
      <c r="U464" t="str">
        <f>IF($S464="","",INDEX(CATEGORIAS!$A:$A,MATCH($S464,CATEGORIAS!$B:$B,0)))</f>
        <v/>
      </c>
      <c r="V464" t="str">
        <f>IF($T464="","",INDEX(SUBCATEGORIAS!$A:$A,MATCH($T464,SUBCATEGORIAS!$B:$B,0)))</f>
        <v/>
      </c>
      <c r="W464" t="str">
        <f t="shared" si="111"/>
        <v/>
      </c>
      <c r="X464" t="str">
        <f t="shared" si="116"/>
        <v/>
      </c>
      <c r="Z464">
        <v>462</v>
      </c>
      <c r="AA464" t="str">
        <f t="shared" si="119"/>
        <v/>
      </c>
      <c r="AB464" t="str">
        <f>IFERROR(IF(MATCH($AA463,$O:$O,0)&gt;0,CONCATENATE("id_articulo: ",$AA463,","),0),"")</f>
        <v/>
      </c>
      <c r="AG464" t="str">
        <f>IF($D464="","",INDEX(CATEGORIAS!$A:$A,MATCH($D464,CATEGORIAS!$B:$B,0)))</f>
        <v/>
      </c>
      <c r="AH464" t="str">
        <f>IF($E464="","",INDEX(SUBCATEGORIAS!$A:$A,MATCH($E464,SUBCATEGORIAS!$B:$B,0)))</f>
        <v/>
      </c>
      <c r="AI464" t="str">
        <f t="shared" si="112"/>
        <v/>
      </c>
      <c r="AK464" s="2" t="str">
        <f t="shared" si="117"/>
        <v/>
      </c>
      <c r="AL464" t="str">
        <f t="shared" si="118"/>
        <v/>
      </c>
      <c r="AM464" t="str">
        <f t="shared" si="113"/>
        <v/>
      </c>
      <c r="AN464" t="str">
        <f t="shared" si="114"/>
        <v/>
      </c>
    </row>
    <row r="465" spans="1:40" x14ac:dyDescent="0.25">
      <c r="A465" t="str">
        <f>IF(C465="","",MAX($A$2:A464)+1)</f>
        <v/>
      </c>
      <c r="B465" s="3" t="str">
        <f>IF(C465="","",IF(COUNTIF($C$2:$C464,$C465)=0,MAX($B$2:$B464)+1,""))</f>
        <v/>
      </c>
      <c r="L465" s="3" t="str">
        <f t="shared" si="115"/>
        <v/>
      </c>
      <c r="M465" s="3" t="str">
        <f>IF(C465="","",IF(AND(C465&lt;&gt;"",D465&lt;&gt;"",E465&lt;&gt;"",I465&lt;&gt;"",L465&lt;&gt;"",J465&lt;&gt;"",IFERROR(MATCH(INDEX($B:$B,MATCH($C465,$C:$C,0)),IMAGENES!$B:$B,0),-1)&gt;0),"'si'","'no'"))</f>
        <v/>
      </c>
      <c r="O465" t="str">
        <f t="shared" si="105"/>
        <v/>
      </c>
      <c r="P465" t="str">
        <f t="shared" si="106"/>
        <v/>
      </c>
      <c r="Q465" t="str">
        <f t="shared" si="107"/>
        <v/>
      </c>
      <c r="R465" t="str">
        <f t="shared" si="108"/>
        <v/>
      </c>
      <c r="S465" t="str">
        <f t="shared" si="109"/>
        <v/>
      </c>
      <c r="T465" t="str">
        <f t="shared" si="110"/>
        <v/>
      </c>
      <c r="U465" t="str">
        <f>IF($S465="","",INDEX(CATEGORIAS!$A:$A,MATCH($S465,CATEGORIAS!$B:$B,0)))</f>
        <v/>
      </c>
      <c r="V465" t="str">
        <f>IF($T465="","",INDEX(SUBCATEGORIAS!$A:$A,MATCH($T465,SUBCATEGORIAS!$B:$B,0)))</f>
        <v/>
      </c>
      <c r="W465" t="str">
        <f t="shared" si="111"/>
        <v/>
      </c>
      <c r="X465" t="str">
        <f t="shared" si="116"/>
        <v/>
      </c>
      <c r="Z465">
        <v>463</v>
      </c>
      <c r="AA465" t="str">
        <f t="shared" si="119"/>
        <v/>
      </c>
      <c r="AB465" t="str">
        <f>IFERROR(IF(MATCH($AA463,$O:$O,0)&gt;0,CONCATENATE("nombre: '",INDEX($P:$P,MATCH($AA463,$O:$O,0)),"',"),0),"")</f>
        <v/>
      </c>
      <c r="AG465" t="str">
        <f>IF($D465="","",INDEX(CATEGORIAS!$A:$A,MATCH($D465,CATEGORIAS!$B:$B,0)))</f>
        <v/>
      </c>
      <c r="AH465" t="str">
        <f>IF($E465="","",INDEX(SUBCATEGORIAS!$A:$A,MATCH($E465,SUBCATEGORIAS!$B:$B,0)))</f>
        <v/>
      </c>
      <c r="AI465" t="str">
        <f t="shared" si="112"/>
        <v/>
      </c>
      <c r="AK465" s="2" t="str">
        <f t="shared" si="117"/>
        <v/>
      </c>
      <c r="AL465" t="str">
        <f t="shared" si="118"/>
        <v/>
      </c>
      <c r="AM465" t="str">
        <f t="shared" si="113"/>
        <v/>
      </c>
      <c r="AN465" t="str">
        <f t="shared" si="114"/>
        <v/>
      </c>
    </row>
    <row r="466" spans="1:40" x14ac:dyDescent="0.25">
      <c r="A466" t="str">
        <f>IF(C466="","",MAX($A$2:A465)+1)</f>
        <v/>
      </c>
      <c r="B466" s="3" t="str">
        <f>IF(C466="","",IF(COUNTIF($C$2:$C465,$C466)=0,MAX($B$2:$B465)+1,""))</f>
        <v/>
      </c>
      <c r="L466" s="3" t="str">
        <f t="shared" si="115"/>
        <v/>
      </c>
      <c r="M466" s="3" t="str">
        <f>IF(C466="","",IF(AND(C466&lt;&gt;"",D466&lt;&gt;"",E466&lt;&gt;"",I466&lt;&gt;"",L466&lt;&gt;"",J466&lt;&gt;"",IFERROR(MATCH(INDEX($B:$B,MATCH($C466,$C:$C,0)),IMAGENES!$B:$B,0),-1)&gt;0),"'si'","'no'"))</f>
        <v/>
      </c>
      <c r="O466" t="str">
        <f t="shared" si="105"/>
        <v/>
      </c>
      <c r="P466" t="str">
        <f t="shared" si="106"/>
        <v/>
      </c>
      <c r="Q466" t="str">
        <f t="shared" si="107"/>
        <v/>
      </c>
      <c r="R466" t="str">
        <f t="shared" si="108"/>
        <v/>
      </c>
      <c r="S466" t="str">
        <f t="shared" si="109"/>
        <v/>
      </c>
      <c r="T466" t="str">
        <f t="shared" si="110"/>
        <v/>
      </c>
      <c r="U466" t="str">
        <f>IF($S466="","",INDEX(CATEGORIAS!$A:$A,MATCH($S466,CATEGORIAS!$B:$B,0)))</f>
        <v/>
      </c>
      <c r="V466" t="str">
        <f>IF($T466="","",INDEX(SUBCATEGORIAS!$A:$A,MATCH($T466,SUBCATEGORIAS!$B:$B,0)))</f>
        <v/>
      </c>
      <c r="W466" t="str">
        <f t="shared" si="111"/>
        <v/>
      </c>
      <c r="X466" t="str">
        <f t="shared" si="116"/>
        <v/>
      </c>
      <c r="Z466">
        <v>464</v>
      </c>
      <c r="AA466" t="str">
        <f t="shared" si="119"/>
        <v/>
      </c>
      <c r="AB466" t="str">
        <f>IFERROR(IF(MATCH($AA463,$O:$O,0)&gt;0,CONCATENATE("descripcion: '",INDEX($Q:$Q,MATCH($AA463,$O:$O,0)),"',"),0),"")</f>
        <v/>
      </c>
      <c r="AG466" t="str">
        <f>IF($D466="","",INDEX(CATEGORIAS!$A:$A,MATCH($D466,CATEGORIAS!$B:$B,0)))</f>
        <v/>
      </c>
      <c r="AH466" t="str">
        <f>IF($E466="","",INDEX(SUBCATEGORIAS!$A:$A,MATCH($E466,SUBCATEGORIAS!$B:$B,0)))</f>
        <v/>
      </c>
      <c r="AI466" t="str">
        <f t="shared" si="112"/>
        <v/>
      </c>
      <c r="AK466" s="2" t="str">
        <f t="shared" si="117"/>
        <v/>
      </c>
      <c r="AL466" t="str">
        <f t="shared" si="118"/>
        <v/>
      </c>
      <c r="AM466" t="str">
        <f t="shared" si="113"/>
        <v/>
      </c>
      <c r="AN466" t="str">
        <f t="shared" si="114"/>
        <v/>
      </c>
    </row>
    <row r="467" spans="1:40" x14ac:dyDescent="0.25">
      <c r="A467" t="str">
        <f>IF(C467="","",MAX($A$2:A466)+1)</f>
        <v/>
      </c>
      <c r="B467" s="3" t="str">
        <f>IF(C467="","",IF(COUNTIF($C$2:$C466,$C467)=0,MAX($B$2:$B466)+1,""))</f>
        <v/>
      </c>
      <c r="L467" s="3" t="str">
        <f t="shared" si="115"/>
        <v/>
      </c>
      <c r="M467" s="3" t="str">
        <f>IF(C467="","",IF(AND(C467&lt;&gt;"",D467&lt;&gt;"",E467&lt;&gt;"",I467&lt;&gt;"",L467&lt;&gt;"",J467&lt;&gt;"",IFERROR(MATCH(INDEX($B:$B,MATCH($C467,$C:$C,0)),IMAGENES!$B:$B,0),-1)&gt;0),"'si'","'no'"))</f>
        <v/>
      </c>
      <c r="O467" t="str">
        <f t="shared" si="105"/>
        <v/>
      </c>
      <c r="P467" t="str">
        <f t="shared" si="106"/>
        <v/>
      </c>
      <c r="Q467" t="str">
        <f t="shared" si="107"/>
        <v/>
      </c>
      <c r="R467" t="str">
        <f t="shared" si="108"/>
        <v/>
      </c>
      <c r="S467" t="str">
        <f t="shared" si="109"/>
        <v/>
      </c>
      <c r="T467" t="str">
        <f t="shared" si="110"/>
        <v/>
      </c>
      <c r="U467" t="str">
        <f>IF($S467="","",INDEX(CATEGORIAS!$A:$A,MATCH($S467,CATEGORIAS!$B:$B,0)))</f>
        <v/>
      </c>
      <c r="V467" t="str">
        <f>IF($T467="","",INDEX(SUBCATEGORIAS!$A:$A,MATCH($T467,SUBCATEGORIAS!$B:$B,0)))</f>
        <v/>
      </c>
      <c r="W467" t="str">
        <f t="shared" si="111"/>
        <v/>
      </c>
      <c r="X467" t="str">
        <f t="shared" si="116"/>
        <v/>
      </c>
      <c r="Z467">
        <v>465</v>
      </c>
      <c r="AA467" t="str">
        <f t="shared" si="119"/>
        <v/>
      </c>
      <c r="AB467" t="str">
        <f>IFERROR(IF(MATCH($AA463,$O:$O,0)&gt;0,CONCATENATE("descripcion_larga: '",INDEX($R:$R,MATCH($AA463,$O:$O,0)),"',"),0),"")</f>
        <v/>
      </c>
      <c r="AG467" t="str">
        <f>IF($D467="","",INDEX(CATEGORIAS!$A:$A,MATCH($D467,CATEGORIAS!$B:$B,0)))</f>
        <v/>
      </c>
      <c r="AH467" t="str">
        <f>IF($E467="","",INDEX(SUBCATEGORIAS!$A:$A,MATCH($E467,SUBCATEGORIAS!$B:$B,0)))</f>
        <v/>
      </c>
      <c r="AI467" t="str">
        <f t="shared" si="112"/>
        <v/>
      </c>
      <c r="AK467" s="2" t="str">
        <f t="shared" si="117"/>
        <v/>
      </c>
      <c r="AL467" t="str">
        <f t="shared" si="118"/>
        <v/>
      </c>
      <c r="AM467" t="str">
        <f t="shared" si="113"/>
        <v/>
      </c>
      <c r="AN467" t="str">
        <f t="shared" si="114"/>
        <v/>
      </c>
    </row>
    <row r="468" spans="1:40" x14ac:dyDescent="0.25">
      <c r="A468" t="str">
        <f>IF(C468="","",MAX($A$2:A467)+1)</f>
        <v/>
      </c>
      <c r="B468" s="3" t="str">
        <f>IF(C468="","",IF(COUNTIF($C$2:$C467,$C468)=0,MAX($B$2:$B467)+1,""))</f>
        <v/>
      </c>
      <c r="L468" s="3" t="str">
        <f t="shared" si="115"/>
        <v/>
      </c>
      <c r="M468" s="3" t="str">
        <f>IF(C468="","",IF(AND(C468&lt;&gt;"",D468&lt;&gt;"",E468&lt;&gt;"",I468&lt;&gt;"",L468&lt;&gt;"",J468&lt;&gt;"",IFERROR(MATCH(INDEX($B:$B,MATCH($C468,$C:$C,0)),IMAGENES!$B:$B,0),-1)&gt;0),"'si'","'no'"))</f>
        <v/>
      </c>
      <c r="O468" t="str">
        <f t="shared" si="105"/>
        <v/>
      </c>
      <c r="P468" t="str">
        <f t="shared" si="106"/>
        <v/>
      </c>
      <c r="Q468" t="str">
        <f t="shared" si="107"/>
        <v/>
      </c>
      <c r="R468" t="str">
        <f t="shared" si="108"/>
        <v/>
      </c>
      <c r="S468" t="str">
        <f t="shared" si="109"/>
        <v/>
      </c>
      <c r="T468" t="str">
        <f t="shared" si="110"/>
        <v/>
      </c>
      <c r="U468" t="str">
        <f>IF($S468="","",INDEX(CATEGORIAS!$A:$A,MATCH($S468,CATEGORIAS!$B:$B,0)))</f>
        <v/>
      </c>
      <c r="V468" t="str">
        <f>IF($T468="","",INDEX(SUBCATEGORIAS!$A:$A,MATCH($T468,SUBCATEGORIAS!$B:$B,0)))</f>
        <v/>
      </c>
      <c r="W468" t="str">
        <f t="shared" si="111"/>
        <v/>
      </c>
      <c r="X468" t="str">
        <f t="shared" si="116"/>
        <v/>
      </c>
      <c r="Z468">
        <v>466</v>
      </c>
      <c r="AA468" t="str">
        <f t="shared" si="119"/>
        <v/>
      </c>
      <c r="AB468" t="str">
        <f>IFERROR(IF(MATCH($AA463,$O:$O,0)&gt;0,CONCATENATE("id_categoria: '",INDEX($U:$U,MATCH($AA463,$O:$O,0)),"',"),0),"")</f>
        <v/>
      </c>
      <c r="AG468" t="str">
        <f>IF($D468="","",INDEX(CATEGORIAS!$A:$A,MATCH($D468,CATEGORIAS!$B:$B,0)))</f>
        <v/>
      </c>
      <c r="AH468" t="str">
        <f>IF($E468="","",INDEX(SUBCATEGORIAS!$A:$A,MATCH($E468,SUBCATEGORIAS!$B:$B,0)))</f>
        <v/>
      </c>
      <c r="AI468" t="str">
        <f t="shared" si="112"/>
        <v/>
      </c>
      <c r="AK468" s="2" t="str">
        <f t="shared" si="117"/>
        <v/>
      </c>
      <c r="AL468" t="str">
        <f t="shared" si="118"/>
        <v/>
      </c>
      <c r="AM468" t="str">
        <f t="shared" si="113"/>
        <v/>
      </c>
      <c r="AN468" t="str">
        <f t="shared" si="114"/>
        <v/>
      </c>
    </row>
    <row r="469" spans="1:40" x14ac:dyDescent="0.25">
      <c r="A469" t="str">
        <f>IF(C469="","",MAX($A$2:A468)+1)</f>
        <v/>
      </c>
      <c r="B469" s="3" t="str">
        <f>IF(C469="","",IF(COUNTIF($C$2:$C468,$C469)=0,MAX($B$2:$B468)+1,""))</f>
        <v/>
      </c>
      <c r="L469" s="3" t="str">
        <f t="shared" si="115"/>
        <v/>
      </c>
      <c r="M469" s="3" t="str">
        <f>IF(C469="","",IF(AND(C469&lt;&gt;"",D469&lt;&gt;"",E469&lt;&gt;"",I469&lt;&gt;"",L469&lt;&gt;"",J469&lt;&gt;"",IFERROR(MATCH(INDEX($B:$B,MATCH($C469,$C:$C,0)),IMAGENES!$B:$B,0),-1)&gt;0),"'si'","'no'"))</f>
        <v/>
      </c>
      <c r="O469" t="str">
        <f t="shared" si="105"/>
        <v/>
      </c>
      <c r="P469" t="str">
        <f t="shared" si="106"/>
        <v/>
      </c>
      <c r="Q469" t="str">
        <f t="shared" si="107"/>
        <v/>
      </c>
      <c r="R469" t="str">
        <f t="shared" si="108"/>
        <v/>
      </c>
      <c r="S469" t="str">
        <f t="shared" si="109"/>
        <v/>
      </c>
      <c r="T469" t="str">
        <f t="shared" si="110"/>
        <v/>
      </c>
      <c r="U469" t="str">
        <f>IF($S469="","",INDEX(CATEGORIAS!$A:$A,MATCH($S469,CATEGORIAS!$B:$B,0)))</f>
        <v/>
      </c>
      <c r="V469" t="str">
        <f>IF($T469="","",INDEX(SUBCATEGORIAS!$A:$A,MATCH($T469,SUBCATEGORIAS!$B:$B,0)))</f>
        <v/>
      </c>
      <c r="W469" t="str">
        <f t="shared" si="111"/>
        <v/>
      </c>
      <c r="X469" t="str">
        <f t="shared" si="116"/>
        <v/>
      </c>
      <c r="Z469">
        <v>467</v>
      </c>
      <c r="AA469" t="str">
        <f t="shared" si="119"/>
        <v/>
      </c>
      <c r="AB469" t="str">
        <f>IFERROR(IF(MATCH($AA463,$O:$O,0)&gt;0,CONCATENATE("id_subcategoria: '",INDEX($V:$V,MATCH($AA463,$O:$O,0)),"',"),0),"")</f>
        <v/>
      </c>
      <c r="AG469" t="str">
        <f>IF($D469="","",INDEX(CATEGORIAS!$A:$A,MATCH($D469,CATEGORIAS!$B:$B,0)))</f>
        <v/>
      </c>
      <c r="AH469" t="str">
        <f>IF($E469="","",INDEX(SUBCATEGORIAS!$A:$A,MATCH($E469,SUBCATEGORIAS!$B:$B,0)))</f>
        <v/>
      </c>
      <c r="AI469" t="str">
        <f t="shared" si="112"/>
        <v/>
      </c>
      <c r="AK469" s="2" t="str">
        <f t="shared" si="117"/>
        <v/>
      </c>
      <c r="AL469" t="str">
        <f t="shared" si="118"/>
        <v/>
      </c>
      <c r="AM469" t="str">
        <f t="shared" si="113"/>
        <v/>
      </c>
      <c r="AN469" t="str">
        <f t="shared" si="114"/>
        <v/>
      </c>
    </row>
    <row r="470" spans="1:40" x14ac:dyDescent="0.25">
      <c r="A470" t="str">
        <f>IF(C470="","",MAX($A$2:A469)+1)</f>
        <v/>
      </c>
      <c r="B470" s="3" t="str">
        <f>IF(C470="","",IF(COUNTIF($C$2:$C469,$C470)=0,MAX($B$2:$B469)+1,""))</f>
        <v/>
      </c>
      <c r="L470" s="3" t="str">
        <f t="shared" si="115"/>
        <v/>
      </c>
      <c r="M470" s="3" t="str">
        <f>IF(C470="","",IF(AND(C470&lt;&gt;"",D470&lt;&gt;"",E470&lt;&gt;"",I470&lt;&gt;"",L470&lt;&gt;"",J470&lt;&gt;"",IFERROR(MATCH(INDEX($B:$B,MATCH($C470,$C:$C,0)),IMAGENES!$B:$B,0),-1)&gt;0),"'si'","'no'"))</f>
        <v/>
      </c>
      <c r="O470" t="str">
        <f t="shared" si="105"/>
        <v/>
      </c>
      <c r="P470" t="str">
        <f t="shared" si="106"/>
        <v/>
      </c>
      <c r="Q470" t="str">
        <f t="shared" si="107"/>
        <v/>
      </c>
      <c r="R470" t="str">
        <f t="shared" si="108"/>
        <v/>
      </c>
      <c r="S470" t="str">
        <f t="shared" si="109"/>
        <v/>
      </c>
      <c r="T470" t="str">
        <f t="shared" si="110"/>
        <v/>
      </c>
      <c r="U470" t="str">
        <f>IF($S470="","",INDEX(CATEGORIAS!$A:$A,MATCH($S470,CATEGORIAS!$B:$B,0)))</f>
        <v/>
      </c>
      <c r="V470" t="str">
        <f>IF($T470="","",INDEX(SUBCATEGORIAS!$A:$A,MATCH($T470,SUBCATEGORIAS!$B:$B,0)))</f>
        <v/>
      </c>
      <c r="W470" t="str">
        <f t="shared" si="111"/>
        <v/>
      </c>
      <c r="X470" t="str">
        <f t="shared" si="116"/>
        <v/>
      </c>
      <c r="Z470">
        <v>468</v>
      </c>
      <c r="AA470" t="str">
        <f t="shared" si="119"/>
        <v/>
      </c>
      <c r="AB470" t="str">
        <f>IFERROR(IF(MATCH($AA463,$O:$O,0)&gt;0,CONCATENATE("precio: ",INDEX($W:$W,MATCH($AA463,$O:$O,0)),","),0),"")</f>
        <v/>
      </c>
      <c r="AG470" t="str">
        <f>IF($D470="","",INDEX(CATEGORIAS!$A:$A,MATCH($D470,CATEGORIAS!$B:$B,0)))</f>
        <v/>
      </c>
      <c r="AH470" t="str">
        <f>IF($E470="","",INDEX(SUBCATEGORIAS!$A:$A,MATCH($E470,SUBCATEGORIAS!$B:$B,0)))</f>
        <v/>
      </c>
      <c r="AI470" t="str">
        <f t="shared" si="112"/>
        <v/>
      </c>
      <c r="AK470" s="2" t="str">
        <f t="shared" si="117"/>
        <v/>
      </c>
      <c r="AL470" t="str">
        <f t="shared" si="118"/>
        <v/>
      </c>
      <c r="AM470" t="str">
        <f t="shared" si="113"/>
        <v/>
      </c>
      <c r="AN470" t="str">
        <f t="shared" si="114"/>
        <v/>
      </c>
    </row>
    <row r="471" spans="1:40" x14ac:dyDescent="0.25">
      <c r="A471" t="str">
        <f>IF(C471="","",MAX($A$2:A470)+1)</f>
        <v/>
      </c>
      <c r="B471" s="3" t="str">
        <f>IF(C471="","",IF(COUNTIF($C$2:$C470,$C471)=0,MAX($B$2:$B470)+1,""))</f>
        <v/>
      </c>
      <c r="L471" s="3" t="str">
        <f t="shared" si="115"/>
        <v/>
      </c>
      <c r="M471" s="3" t="str">
        <f>IF(C471="","",IF(AND(C471&lt;&gt;"",D471&lt;&gt;"",E471&lt;&gt;"",I471&lt;&gt;"",L471&lt;&gt;"",J471&lt;&gt;"",IFERROR(MATCH(INDEX($B:$B,MATCH($C471,$C:$C,0)),IMAGENES!$B:$B,0),-1)&gt;0),"'si'","'no'"))</f>
        <v/>
      </c>
      <c r="O471" t="str">
        <f t="shared" si="105"/>
        <v/>
      </c>
      <c r="P471" t="str">
        <f t="shared" si="106"/>
        <v/>
      </c>
      <c r="Q471" t="str">
        <f t="shared" si="107"/>
        <v/>
      </c>
      <c r="R471" t="str">
        <f t="shared" si="108"/>
        <v/>
      </c>
      <c r="S471" t="str">
        <f t="shared" si="109"/>
        <v/>
      </c>
      <c r="T471" t="str">
        <f t="shared" si="110"/>
        <v/>
      </c>
      <c r="U471" t="str">
        <f>IF($S471="","",INDEX(CATEGORIAS!$A:$A,MATCH($S471,CATEGORIAS!$B:$B,0)))</f>
        <v/>
      </c>
      <c r="V471" t="str">
        <f>IF($T471="","",INDEX(SUBCATEGORIAS!$A:$A,MATCH($T471,SUBCATEGORIAS!$B:$B,0)))</f>
        <v/>
      </c>
      <c r="W471" t="str">
        <f t="shared" si="111"/>
        <v/>
      </c>
      <c r="X471" t="str">
        <f t="shared" si="116"/>
        <v/>
      </c>
      <c r="Z471">
        <v>469</v>
      </c>
      <c r="AA471" t="str">
        <f t="shared" si="119"/>
        <v/>
      </c>
      <c r="AB471" t="str">
        <f>IFERROR(IF(MATCH($AA463,$O:$O,0)&gt;0,CONCATENATE("disponible: ",INDEX($X:$X,MATCH($AA463,$O:$O,0)),","),0),"")</f>
        <v/>
      </c>
      <c r="AG471" t="str">
        <f>IF($D471="","",INDEX(CATEGORIAS!$A:$A,MATCH($D471,CATEGORIAS!$B:$B,0)))</f>
        <v/>
      </c>
      <c r="AH471" t="str">
        <f>IF($E471="","",INDEX(SUBCATEGORIAS!$A:$A,MATCH($E471,SUBCATEGORIAS!$B:$B,0)))</f>
        <v/>
      </c>
      <c r="AI471" t="str">
        <f t="shared" si="112"/>
        <v/>
      </c>
      <c r="AK471" s="2" t="str">
        <f t="shared" si="117"/>
        <v/>
      </c>
      <c r="AL471" t="str">
        <f t="shared" si="118"/>
        <v/>
      </c>
      <c r="AM471" t="str">
        <f t="shared" si="113"/>
        <v/>
      </c>
      <c r="AN471" t="str">
        <f t="shared" si="114"/>
        <v/>
      </c>
    </row>
    <row r="472" spans="1:40" x14ac:dyDescent="0.25">
      <c r="A472" t="str">
        <f>IF(C472="","",MAX($A$2:A471)+1)</f>
        <v/>
      </c>
      <c r="B472" s="3" t="str">
        <f>IF(C472="","",IF(COUNTIF($C$2:$C471,$C472)=0,MAX($B$2:$B471)+1,""))</f>
        <v/>
      </c>
      <c r="L472" s="3" t="str">
        <f t="shared" si="115"/>
        <v/>
      </c>
      <c r="M472" s="3" t="str">
        <f>IF(C472="","",IF(AND(C472&lt;&gt;"",D472&lt;&gt;"",E472&lt;&gt;"",I472&lt;&gt;"",L472&lt;&gt;"",J472&lt;&gt;"",IFERROR(MATCH(INDEX($B:$B,MATCH($C472,$C:$C,0)),IMAGENES!$B:$B,0),-1)&gt;0),"'si'","'no'"))</f>
        <v/>
      </c>
      <c r="O472" t="str">
        <f t="shared" si="105"/>
        <v/>
      </c>
      <c r="P472" t="str">
        <f t="shared" si="106"/>
        <v/>
      </c>
      <c r="Q472" t="str">
        <f t="shared" si="107"/>
        <v/>
      </c>
      <c r="R472" t="str">
        <f t="shared" si="108"/>
        <v/>
      </c>
      <c r="S472" t="str">
        <f t="shared" si="109"/>
        <v/>
      </c>
      <c r="T472" t="str">
        <f t="shared" si="110"/>
        <v/>
      </c>
      <c r="U472" t="str">
        <f>IF($S472="","",INDEX(CATEGORIAS!$A:$A,MATCH($S472,CATEGORIAS!$B:$B,0)))</f>
        <v/>
      </c>
      <c r="V472" t="str">
        <f>IF($T472="","",INDEX(SUBCATEGORIAS!$A:$A,MATCH($T472,SUBCATEGORIAS!$B:$B,0)))</f>
        <v/>
      </c>
      <c r="W472" t="str">
        <f t="shared" si="111"/>
        <v/>
      </c>
      <c r="X472" t="str">
        <f t="shared" si="116"/>
        <v/>
      </c>
      <c r="Z472">
        <v>470</v>
      </c>
      <c r="AA472" t="str">
        <f t="shared" si="119"/>
        <v/>
      </c>
      <c r="AB472" t="str">
        <f>IFERROR(IF(MATCH($AA463,$O:$O,0)&gt;0,"},",0),"")</f>
        <v/>
      </c>
      <c r="AG472" t="str">
        <f>IF($D472="","",INDEX(CATEGORIAS!$A:$A,MATCH($D472,CATEGORIAS!$B:$B,0)))</f>
        <v/>
      </c>
      <c r="AH472" t="str">
        <f>IF($E472="","",INDEX(SUBCATEGORIAS!$A:$A,MATCH($E472,SUBCATEGORIAS!$B:$B,0)))</f>
        <v/>
      </c>
      <c r="AI472" t="str">
        <f t="shared" si="112"/>
        <v/>
      </c>
      <c r="AK472" s="2" t="str">
        <f t="shared" si="117"/>
        <v/>
      </c>
      <c r="AL472" t="str">
        <f t="shared" si="118"/>
        <v/>
      </c>
      <c r="AM472" t="str">
        <f t="shared" si="113"/>
        <v/>
      </c>
      <c r="AN472" t="str">
        <f t="shared" si="114"/>
        <v/>
      </c>
    </row>
    <row r="473" spans="1:40" x14ac:dyDescent="0.25">
      <c r="A473" t="str">
        <f>IF(C473="","",MAX($A$2:A472)+1)</f>
        <v/>
      </c>
      <c r="B473" s="3" t="str">
        <f>IF(C473="","",IF(COUNTIF($C$2:$C472,$C473)=0,MAX($B$2:$B472)+1,""))</f>
        <v/>
      </c>
      <c r="L473" s="3" t="str">
        <f t="shared" si="115"/>
        <v/>
      </c>
      <c r="M473" s="3" t="str">
        <f>IF(C473="","",IF(AND(C473&lt;&gt;"",D473&lt;&gt;"",E473&lt;&gt;"",I473&lt;&gt;"",L473&lt;&gt;"",J473&lt;&gt;"",IFERROR(MATCH(INDEX($B:$B,MATCH($C473,$C:$C,0)),IMAGENES!$B:$B,0),-1)&gt;0),"'si'","'no'"))</f>
        <v/>
      </c>
      <c r="O473" t="str">
        <f t="shared" si="105"/>
        <v/>
      </c>
      <c r="P473" t="str">
        <f t="shared" si="106"/>
        <v/>
      </c>
      <c r="Q473" t="str">
        <f t="shared" si="107"/>
        <v/>
      </c>
      <c r="R473" t="str">
        <f t="shared" si="108"/>
        <v/>
      </c>
      <c r="S473" t="str">
        <f t="shared" si="109"/>
        <v/>
      </c>
      <c r="T473" t="str">
        <f t="shared" si="110"/>
        <v/>
      </c>
      <c r="U473" t="str">
        <f>IF($S473="","",INDEX(CATEGORIAS!$A:$A,MATCH($S473,CATEGORIAS!$B:$B,0)))</f>
        <v/>
      </c>
      <c r="V473" t="str">
        <f>IF($T473="","",INDEX(SUBCATEGORIAS!$A:$A,MATCH($T473,SUBCATEGORIAS!$B:$B,0)))</f>
        <v/>
      </c>
      <c r="W473" t="str">
        <f t="shared" si="111"/>
        <v/>
      </c>
      <c r="X473" t="str">
        <f t="shared" si="116"/>
        <v/>
      </c>
      <c r="Z473">
        <v>471</v>
      </c>
      <c r="AA473">
        <f t="shared" si="119"/>
        <v>48</v>
      </c>
      <c r="AB473" t="str">
        <f>IFERROR(IF(MATCH($AA473,$O:$O,0)&gt;0,"{",0),"")</f>
        <v/>
      </c>
      <c r="AG473" t="str">
        <f>IF($D473="","",INDEX(CATEGORIAS!$A:$A,MATCH($D473,CATEGORIAS!$B:$B,0)))</f>
        <v/>
      </c>
      <c r="AH473" t="str">
        <f>IF($E473="","",INDEX(SUBCATEGORIAS!$A:$A,MATCH($E473,SUBCATEGORIAS!$B:$B,0)))</f>
        <v/>
      </c>
      <c r="AI473" t="str">
        <f t="shared" si="112"/>
        <v/>
      </c>
      <c r="AK473" s="2" t="str">
        <f t="shared" si="117"/>
        <v/>
      </c>
      <c r="AL473" t="str">
        <f t="shared" si="118"/>
        <v/>
      </c>
      <c r="AM473" t="str">
        <f t="shared" si="113"/>
        <v/>
      </c>
      <c r="AN473" t="str">
        <f t="shared" si="114"/>
        <v/>
      </c>
    </row>
    <row r="474" spans="1:40" x14ac:dyDescent="0.25">
      <c r="A474" t="str">
        <f>IF(C474="","",MAX($A$2:A473)+1)</f>
        <v/>
      </c>
      <c r="B474" s="3" t="str">
        <f>IF(C474="","",IF(COUNTIF($C$2:$C473,$C474)=0,MAX($B$2:$B473)+1,""))</f>
        <v/>
      </c>
      <c r="L474" s="3" t="str">
        <f t="shared" si="115"/>
        <v/>
      </c>
      <c r="M474" s="3" t="str">
        <f>IF(C474="","",IF(AND(C474&lt;&gt;"",D474&lt;&gt;"",E474&lt;&gt;"",I474&lt;&gt;"",L474&lt;&gt;"",J474&lt;&gt;"",IFERROR(MATCH(INDEX($B:$B,MATCH($C474,$C:$C,0)),IMAGENES!$B:$B,0),-1)&gt;0),"'si'","'no'"))</f>
        <v/>
      </c>
      <c r="O474" t="str">
        <f t="shared" si="105"/>
        <v/>
      </c>
      <c r="P474" t="str">
        <f t="shared" si="106"/>
        <v/>
      </c>
      <c r="Q474" t="str">
        <f t="shared" si="107"/>
        <v/>
      </c>
      <c r="R474" t="str">
        <f t="shared" si="108"/>
        <v/>
      </c>
      <c r="S474" t="str">
        <f t="shared" si="109"/>
        <v/>
      </c>
      <c r="T474" t="str">
        <f t="shared" si="110"/>
        <v/>
      </c>
      <c r="U474" t="str">
        <f>IF($S474="","",INDEX(CATEGORIAS!$A:$A,MATCH($S474,CATEGORIAS!$B:$B,0)))</f>
        <v/>
      </c>
      <c r="V474" t="str">
        <f>IF($T474="","",INDEX(SUBCATEGORIAS!$A:$A,MATCH($T474,SUBCATEGORIAS!$B:$B,0)))</f>
        <v/>
      </c>
      <c r="W474" t="str">
        <f t="shared" si="111"/>
        <v/>
      </c>
      <c r="X474" t="str">
        <f t="shared" si="116"/>
        <v/>
      </c>
      <c r="Z474">
        <v>472</v>
      </c>
      <c r="AA474" t="str">
        <f t="shared" si="119"/>
        <v/>
      </c>
      <c r="AB474" t="str">
        <f>IFERROR(IF(MATCH($AA473,$O:$O,0)&gt;0,CONCATENATE("id_articulo: ",$AA473,","),0),"")</f>
        <v/>
      </c>
      <c r="AG474" t="str">
        <f>IF($D474="","",INDEX(CATEGORIAS!$A:$A,MATCH($D474,CATEGORIAS!$B:$B,0)))</f>
        <v/>
      </c>
      <c r="AH474" t="str">
        <f>IF($E474="","",INDEX(SUBCATEGORIAS!$A:$A,MATCH($E474,SUBCATEGORIAS!$B:$B,0)))</f>
        <v/>
      </c>
      <c r="AI474" t="str">
        <f t="shared" si="112"/>
        <v/>
      </c>
      <c r="AK474" s="2" t="str">
        <f t="shared" si="117"/>
        <v/>
      </c>
      <c r="AL474" t="str">
        <f t="shared" si="118"/>
        <v/>
      </c>
      <c r="AM474" t="str">
        <f t="shared" si="113"/>
        <v/>
      </c>
      <c r="AN474" t="str">
        <f t="shared" si="114"/>
        <v/>
      </c>
    </row>
    <row r="475" spans="1:40" x14ac:dyDescent="0.25">
      <c r="A475" t="str">
        <f>IF(C475="","",MAX($A$2:A474)+1)</f>
        <v/>
      </c>
      <c r="B475" s="3" t="str">
        <f>IF(C475="","",IF(COUNTIF($C$2:$C474,$C475)=0,MAX($B$2:$B474)+1,""))</f>
        <v/>
      </c>
      <c r="L475" s="3" t="str">
        <f t="shared" si="115"/>
        <v/>
      </c>
      <c r="M475" s="3" t="str">
        <f>IF(C475="","",IF(AND(C475&lt;&gt;"",D475&lt;&gt;"",E475&lt;&gt;"",I475&lt;&gt;"",L475&lt;&gt;"",J475&lt;&gt;"",IFERROR(MATCH(INDEX($B:$B,MATCH($C475,$C:$C,0)),IMAGENES!$B:$B,0),-1)&gt;0),"'si'","'no'"))</f>
        <v/>
      </c>
      <c r="O475" t="str">
        <f t="shared" si="105"/>
        <v/>
      </c>
      <c r="P475" t="str">
        <f t="shared" si="106"/>
        <v/>
      </c>
      <c r="Q475" t="str">
        <f t="shared" si="107"/>
        <v/>
      </c>
      <c r="R475" t="str">
        <f t="shared" si="108"/>
        <v/>
      </c>
      <c r="S475" t="str">
        <f t="shared" si="109"/>
        <v/>
      </c>
      <c r="T475" t="str">
        <f t="shared" si="110"/>
        <v/>
      </c>
      <c r="U475" t="str">
        <f>IF($S475="","",INDEX(CATEGORIAS!$A:$A,MATCH($S475,CATEGORIAS!$B:$B,0)))</f>
        <v/>
      </c>
      <c r="V475" t="str">
        <f>IF($T475="","",INDEX(SUBCATEGORIAS!$A:$A,MATCH($T475,SUBCATEGORIAS!$B:$B,0)))</f>
        <v/>
      </c>
      <c r="W475" t="str">
        <f t="shared" si="111"/>
        <v/>
      </c>
      <c r="X475" t="str">
        <f t="shared" si="116"/>
        <v/>
      </c>
      <c r="Z475">
        <v>473</v>
      </c>
      <c r="AA475" t="str">
        <f t="shared" si="119"/>
        <v/>
      </c>
      <c r="AB475" t="str">
        <f>IFERROR(IF(MATCH($AA473,$O:$O,0)&gt;0,CONCATENATE("nombre: '",INDEX($P:$P,MATCH($AA473,$O:$O,0)),"',"),0),"")</f>
        <v/>
      </c>
      <c r="AG475" t="str">
        <f>IF($D475="","",INDEX(CATEGORIAS!$A:$A,MATCH($D475,CATEGORIAS!$B:$B,0)))</f>
        <v/>
      </c>
      <c r="AH475" t="str">
        <f>IF($E475="","",INDEX(SUBCATEGORIAS!$A:$A,MATCH($E475,SUBCATEGORIAS!$B:$B,0)))</f>
        <v/>
      </c>
      <c r="AI475" t="str">
        <f t="shared" si="112"/>
        <v/>
      </c>
      <c r="AK475" s="2" t="str">
        <f t="shared" si="117"/>
        <v/>
      </c>
      <c r="AL475" t="str">
        <f t="shared" si="118"/>
        <v/>
      </c>
      <c r="AM475" t="str">
        <f t="shared" si="113"/>
        <v/>
      </c>
      <c r="AN475" t="str">
        <f t="shared" si="114"/>
        <v/>
      </c>
    </row>
    <row r="476" spans="1:40" x14ac:dyDescent="0.25">
      <c r="A476" t="str">
        <f>IF(C476="","",MAX($A$2:A475)+1)</f>
        <v/>
      </c>
      <c r="B476" s="3" t="str">
        <f>IF(C476="","",IF(COUNTIF($C$2:$C475,$C476)=0,MAX($B$2:$B475)+1,""))</f>
        <v/>
      </c>
      <c r="L476" s="3" t="str">
        <f t="shared" si="115"/>
        <v/>
      </c>
      <c r="M476" s="3" t="str">
        <f>IF(C476="","",IF(AND(C476&lt;&gt;"",D476&lt;&gt;"",E476&lt;&gt;"",I476&lt;&gt;"",L476&lt;&gt;"",J476&lt;&gt;"",IFERROR(MATCH(INDEX($B:$B,MATCH($C476,$C:$C,0)),IMAGENES!$B:$B,0),-1)&gt;0),"'si'","'no'"))</f>
        <v/>
      </c>
      <c r="O476" t="str">
        <f t="shared" si="105"/>
        <v/>
      </c>
      <c r="P476" t="str">
        <f t="shared" si="106"/>
        <v/>
      </c>
      <c r="Q476" t="str">
        <f t="shared" si="107"/>
        <v/>
      </c>
      <c r="R476" t="str">
        <f t="shared" si="108"/>
        <v/>
      </c>
      <c r="S476" t="str">
        <f t="shared" si="109"/>
        <v/>
      </c>
      <c r="T476" t="str">
        <f t="shared" si="110"/>
        <v/>
      </c>
      <c r="U476" t="str">
        <f>IF($S476="","",INDEX(CATEGORIAS!$A:$A,MATCH($S476,CATEGORIAS!$B:$B,0)))</f>
        <v/>
      </c>
      <c r="V476" t="str">
        <f>IF($T476="","",INDEX(SUBCATEGORIAS!$A:$A,MATCH($T476,SUBCATEGORIAS!$B:$B,0)))</f>
        <v/>
      </c>
      <c r="W476" t="str">
        <f t="shared" si="111"/>
        <v/>
      </c>
      <c r="X476" t="str">
        <f t="shared" si="116"/>
        <v/>
      </c>
      <c r="Z476">
        <v>474</v>
      </c>
      <c r="AA476" t="str">
        <f t="shared" si="119"/>
        <v/>
      </c>
      <c r="AB476" t="str">
        <f>IFERROR(IF(MATCH($AA473,$O:$O,0)&gt;0,CONCATENATE("descripcion: '",INDEX($Q:$Q,MATCH($AA473,$O:$O,0)),"',"),0),"")</f>
        <v/>
      </c>
      <c r="AG476" t="str">
        <f>IF($D476="","",INDEX(CATEGORIAS!$A:$A,MATCH($D476,CATEGORIAS!$B:$B,0)))</f>
        <v/>
      </c>
      <c r="AH476" t="str">
        <f>IF($E476="","",INDEX(SUBCATEGORIAS!$A:$A,MATCH($E476,SUBCATEGORIAS!$B:$B,0)))</f>
        <v/>
      </c>
      <c r="AI476" t="str">
        <f t="shared" si="112"/>
        <v/>
      </c>
      <c r="AK476" s="2" t="str">
        <f t="shared" si="117"/>
        <v/>
      </c>
      <c r="AL476" t="str">
        <f t="shared" si="118"/>
        <v/>
      </c>
      <c r="AM476" t="str">
        <f t="shared" si="113"/>
        <v/>
      </c>
      <c r="AN476" t="str">
        <f t="shared" si="114"/>
        <v/>
      </c>
    </row>
    <row r="477" spans="1:40" x14ac:dyDescent="0.25">
      <c r="A477" t="str">
        <f>IF(C477="","",MAX($A$2:A476)+1)</f>
        <v/>
      </c>
      <c r="B477" s="3" t="str">
        <f>IF(C477="","",IF(COUNTIF($C$2:$C476,$C477)=0,MAX($B$2:$B476)+1,""))</f>
        <v/>
      </c>
      <c r="L477" s="3" t="str">
        <f t="shared" si="115"/>
        <v/>
      </c>
      <c r="M477" s="3" t="str">
        <f>IF(C477="","",IF(AND(C477&lt;&gt;"",D477&lt;&gt;"",E477&lt;&gt;"",I477&lt;&gt;"",L477&lt;&gt;"",J477&lt;&gt;"",IFERROR(MATCH(INDEX($B:$B,MATCH($C477,$C:$C,0)),IMAGENES!$B:$B,0),-1)&gt;0),"'si'","'no'"))</f>
        <v/>
      </c>
      <c r="O477" t="str">
        <f t="shared" si="105"/>
        <v/>
      </c>
      <c r="P477" t="str">
        <f t="shared" si="106"/>
        <v/>
      </c>
      <c r="Q477" t="str">
        <f t="shared" si="107"/>
        <v/>
      </c>
      <c r="R477" t="str">
        <f t="shared" si="108"/>
        <v/>
      </c>
      <c r="S477" t="str">
        <f t="shared" si="109"/>
        <v/>
      </c>
      <c r="T477" t="str">
        <f t="shared" si="110"/>
        <v/>
      </c>
      <c r="U477" t="str">
        <f>IF($S477="","",INDEX(CATEGORIAS!$A:$A,MATCH($S477,CATEGORIAS!$B:$B,0)))</f>
        <v/>
      </c>
      <c r="V477" t="str">
        <f>IF($T477="","",INDEX(SUBCATEGORIAS!$A:$A,MATCH($T477,SUBCATEGORIAS!$B:$B,0)))</f>
        <v/>
      </c>
      <c r="W477" t="str">
        <f t="shared" si="111"/>
        <v/>
      </c>
      <c r="X477" t="str">
        <f t="shared" si="116"/>
        <v/>
      </c>
      <c r="Z477">
        <v>475</v>
      </c>
      <c r="AA477" t="str">
        <f t="shared" si="119"/>
        <v/>
      </c>
      <c r="AB477" t="str">
        <f>IFERROR(IF(MATCH($AA473,$O:$O,0)&gt;0,CONCATENATE("descripcion_larga: '",INDEX($R:$R,MATCH($AA473,$O:$O,0)),"',"),0),"")</f>
        <v/>
      </c>
      <c r="AG477" t="str">
        <f>IF($D477="","",INDEX(CATEGORIAS!$A:$A,MATCH($D477,CATEGORIAS!$B:$B,0)))</f>
        <v/>
      </c>
      <c r="AH477" t="str">
        <f>IF($E477="","",INDEX(SUBCATEGORIAS!$A:$A,MATCH($E477,SUBCATEGORIAS!$B:$B,0)))</f>
        <v/>
      </c>
      <c r="AI477" t="str">
        <f t="shared" si="112"/>
        <v/>
      </c>
      <c r="AK477" s="2" t="str">
        <f t="shared" si="117"/>
        <v/>
      </c>
      <c r="AL477" t="str">
        <f t="shared" si="118"/>
        <v/>
      </c>
      <c r="AM477" t="str">
        <f t="shared" si="113"/>
        <v/>
      </c>
      <c r="AN477" t="str">
        <f t="shared" si="114"/>
        <v/>
      </c>
    </row>
    <row r="478" spans="1:40" x14ac:dyDescent="0.25">
      <c r="A478" t="str">
        <f>IF(C478="","",MAX($A$2:A477)+1)</f>
        <v/>
      </c>
      <c r="B478" s="3" t="str">
        <f>IF(C478="","",IF(COUNTIF($C$2:$C477,$C478)=0,MAX($B$2:$B477)+1,""))</f>
        <v/>
      </c>
      <c r="L478" s="3" t="str">
        <f t="shared" si="115"/>
        <v/>
      </c>
      <c r="M478" s="3" t="str">
        <f>IF(C478="","",IF(AND(C478&lt;&gt;"",D478&lt;&gt;"",E478&lt;&gt;"",I478&lt;&gt;"",L478&lt;&gt;"",J478&lt;&gt;"",IFERROR(MATCH(INDEX($B:$B,MATCH($C478,$C:$C,0)),IMAGENES!$B:$B,0),-1)&gt;0),"'si'","'no'"))</f>
        <v/>
      </c>
      <c r="O478" t="str">
        <f t="shared" si="105"/>
        <v/>
      </c>
      <c r="P478" t="str">
        <f t="shared" si="106"/>
        <v/>
      </c>
      <c r="Q478" t="str">
        <f t="shared" si="107"/>
        <v/>
      </c>
      <c r="R478" t="str">
        <f t="shared" si="108"/>
        <v/>
      </c>
      <c r="S478" t="str">
        <f t="shared" si="109"/>
        <v/>
      </c>
      <c r="T478" t="str">
        <f t="shared" si="110"/>
        <v/>
      </c>
      <c r="U478" t="str">
        <f>IF($S478="","",INDEX(CATEGORIAS!$A:$A,MATCH($S478,CATEGORIAS!$B:$B,0)))</f>
        <v/>
      </c>
      <c r="V478" t="str">
        <f>IF($T478="","",INDEX(SUBCATEGORIAS!$A:$A,MATCH($T478,SUBCATEGORIAS!$B:$B,0)))</f>
        <v/>
      </c>
      <c r="W478" t="str">
        <f t="shared" si="111"/>
        <v/>
      </c>
      <c r="X478" t="str">
        <f t="shared" si="116"/>
        <v/>
      </c>
      <c r="Z478">
        <v>476</v>
      </c>
      <c r="AA478" t="str">
        <f t="shared" si="119"/>
        <v/>
      </c>
      <c r="AB478" t="str">
        <f>IFERROR(IF(MATCH($AA473,$O:$O,0)&gt;0,CONCATENATE("id_categoria: '",INDEX($U:$U,MATCH($AA473,$O:$O,0)),"',"),0),"")</f>
        <v/>
      </c>
      <c r="AG478" t="str">
        <f>IF($D478="","",INDEX(CATEGORIAS!$A:$A,MATCH($D478,CATEGORIAS!$B:$B,0)))</f>
        <v/>
      </c>
      <c r="AH478" t="str">
        <f>IF($E478="","",INDEX(SUBCATEGORIAS!$A:$A,MATCH($E478,SUBCATEGORIAS!$B:$B,0)))</f>
        <v/>
      </c>
      <c r="AI478" t="str">
        <f t="shared" si="112"/>
        <v/>
      </c>
      <c r="AK478" s="2" t="str">
        <f t="shared" si="117"/>
        <v/>
      </c>
      <c r="AL478" t="str">
        <f t="shared" si="118"/>
        <v/>
      </c>
      <c r="AM478" t="str">
        <f t="shared" si="113"/>
        <v/>
      </c>
      <c r="AN478" t="str">
        <f t="shared" si="114"/>
        <v/>
      </c>
    </row>
    <row r="479" spans="1:40" x14ac:dyDescent="0.25">
      <c r="A479" t="str">
        <f>IF(C479="","",MAX($A$2:A478)+1)</f>
        <v/>
      </c>
      <c r="B479" s="3" t="str">
        <f>IF(C479="","",IF(COUNTIF($C$2:$C478,$C479)=0,MAX($B$2:$B478)+1,""))</f>
        <v/>
      </c>
      <c r="L479" s="3" t="str">
        <f t="shared" si="115"/>
        <v/>
      </c>
      <c r="M479" s="3" t="str">
        <f>IF(C479="","",IF(AND(C479&lt;&gt;"",D479&lt;&gt;"",E479&lt;&gt;"",I479&lt;&gt;"",L479&lt;&gt;"",J479&lt;&gt;"",IFERROR(MATCH(INDEX($B:$B,MATCH($C479,$C:$C,0)),IMAGENES!$B:$B,0),-1)&gt;0),"'si'","'no'"))</f>
        <v/>
      </c>
      <c r="O479" t="str">
        <f t="shared" si="105"/>
        <v/>
      </c>
      <c r="P479" t="str">
        <f t="shared" si="106"/>
        <v/>
      </c>
      <c r="Q479" t="str">
        <f t="shared" si="107"/>
        <v/>
      </c>
      <c r="R479" t="str">
        <f t="shared" si="108"/>
        <v/>
      </c>
      <c r="S479" t="str">
        <f t="shared" si="109"/>
        <v/>
      </c>
      <c r="T479" t="str">
        <f t="shared" si="110"/>
        <v/>
      </c>
      <c r="U479" t="str">
        <f>IF($S479="","",INDEX(CATEGORIAS!$A:$A,MATCH($S479,CATEGORIAS!$B:$B,0)))</f>
        <v/>
      </c>
      <c r="V479" t="str">
        <f>IF($T479="","",INDEX(SUBCATEGORIAS!$A:$A,MATCH($T479,SUBCATEGORIAS!$B:$B,0)))</f>
        <v/>
      </c>
      <c r="W479" t="str">
        <f t="shared" si="111"/>
        <v/>
      </c>
      <c r="X479" t="str">
        <f t="shared" si="116"/>
        <v/>
      </c>
      <c r="Z479">
        <v>477</v>
      </c>
      <c r="AA479" t="str">
        <f t="shared" si="119"/>
        <v/>
      </c>
      <c r="AB479" t="str">
        <f>IFERROR(IF(MATCH($AA473,$O:$O,0)&gt;0,CONCATENATE("id_subcategoria: '",INDEX($V:$V,MATCH($AA473,$O:$O,0)),"',"),0),"")</f>
        <v/>
      </c>
      <c r="AG479" t="str">
        <f>IF($D479="","",INDEX(CATEGORIAS!$A:$A,MATCH($D479,CATEGORIAS!$B:$B,0)))</f>
        <v/>
      </c>
      <c r="AH479" t="str">
        <f>IF($E479="","",INDEX(SUBCATEGORIAS!$A:$A,MATCH($E479,SUBCATEGORIAS!$B:$B,0)))</f>
        <v/>
      </c>
      <c r="AI479" t="str">
        <f t="shared" si="112"/>
        <v/>
      </c>
      <c r="AK479" s="2" t="str">
        <f t="shared" si="117"/>
        <v/>
      </c>
      <c r="AL479" t="str">
        <f t="shared" si="118"/>
        <v/>
      </c>
      <c r="AM479" t="str">
        <f t="shared" si="113"/>
        <v/>
      </c>
      <c r="AN479" t="str">
        <f t="shared" si="114"/>
        <v/>
      </c>
    </row>
    <row r="480" spans="1:40" x14ac:dyDescent="0.25">
      <c r="A480" t="str">
        <f>IF(C480="","",MAX($A$2:A479)+1)</f>
        <v/>
      </c>
      <c r="B480" s="3" t="str">
        <f>IF(C480="","",IF(COUNTIF($C$2:$C479,$C480)=0,MAX($B$2:$B479)+1,""))</f>
        <v/>
      </c>
      <c r="L480" s="3" t="str">
        <f t="shared" si="115"/>
        <v/>
      </c>
      <c r="M480" s="3" t="str">
        <f>IF(C480="","",IF(AND(C480&lt;&gt;"",D480&lt;&gt;"",E480&lt;&gt;"",I480&lt;&gt;"",L480&lt;&gt;"",J480&lt;&gt;"",IFERROR(MATCH(INDEX($B:$B,MATCH($C480,$C:$C,0)),IMAGENES!$B:$B,0),-1)&gt;0),"'si'","'no'"))</f>
        <v/>
      </c>
      <c r="O480" t="str">
        <f t="shared" si="105"/>
        <v/>
      </c>
      <c r="P480" t="str">
        <f t="shared" si="106"/>
        <v/>
      </c>
      <c r="Q480" t="str">
        <f t="shared" si="107"/>
        <v/>
      </c>
      <c r="R480" t="str">
        <f t="shared" si="108"/>
        <v/>
      </c>
      <c r="S480" t="str">
        <f t="shared" si="109"/>
        <v/>
      </c>
      <c r="T480" t="str">
        <f t="shared" si="110"/>
        <v/>
      </c>
      <c r="U480" t="str">
        <f>IF($S480="","",INDEX(CATEGORIAS!$A:$A,MATCH($S480,CATEGORIAS!$B:$B,0)))</f>
        <v/>
      </c>
      <c r="V480" t="str">
        <f>IF($T480="","",INDEX(SUBCATEGORIAS!$A:$A,MATCH($T480,SUBCATEGORIAS!$B:$B,0)))</f>
        <v/>
      </c>
      <c r="W480" t="str">
        <f t="shared" si="111"/>
        <v/>
      </c>
      <c r="X480" t="str">
        <f t="shared" si="116"/>
        <v/>
      </c>
      <c r="Z480">
        <v>478</v>
      </c>
      <c r="AA480" t="str">
        <f t="shared" si="119"/>
        <v/>
      </c>
      <c r="AB480" t="str">
        <f>IFERROR(IF(MATCH($AA473,$O:$O,0)&gt;0,CONCATENATE("precio: ",INDEX($W:$W,MATCH($AA473,$O:$O,0)),","),0),"")</f>
        <v/>
      </c>
      <c r="AG480" t="str">
        <f>IF($D480="","",INDEX(CATEGORIAS!$A:$A,MATCH($D480,CATEGORIAS!$B:$B,0)))</f>
        <v/>
      </c>
      <c r="AH480" t="str">
        <f>IF($E480="","",INDEX(SUBCATEGORIAS!$A:$A,MATCH($E480,SUBCATEGORIAS!$B:$B,0)))</f>
        <v/>
      </c>
      <c r="AI480" t="str">
        <f t="shared" si="112"/>
        <v/>
      </c>
      <c r="AK480" s="2" t="str">
        <f t="shared" si="117"/>
        <v/>
      </c>
      <c r="AL480" t="str">
        <f t="shared" si="118"/>
        <v/>
      </c>
      <c r="AM480" t="str">
        <f t="shared" si="113"/>
        <v/>
      </c>
      <c r="AN480" t="str">
        <f t="shared" si="114"/>
        <v/>
      </c>
    </row>
    <row r="481" spans="1:40" x14ac:dyDescent="0.25">
      <c r="A481" t="str">
        <f>IF(C481="","",MAX($A$2:A480)+1)</f>
        <v/>
      </c>
      <c r="B481" s="3" t="str">
        <f>IF(C481="","",IF(COUNTIF($C$2:$C480,$C481)=0,MAX($B$2:$B480)+1,""))</f>
        <v/>
      </c>
      <c r="L481" s="3" t="str">
        <f t="shared" si="115"/>
        <v/>
      </c>
      <c r="M481" s="3" t="str">
        <f>IF(C481="","",IF(AND(C481&lt;&gt;"",D481&lt;&gt;"",E481&lt;&gt;"",I481&lt;&gt;"",L481&lt;&gt;"",J481&lt;&gt;"",IFERROR(MATCH(INDEX($B:$B,MATCH($C481,$C:$C,0)),IMAGENES!$B:$B,0),-1)&gt;0),"'si'","'no'"))</f>
        <v/>
      </c>
      <c r="O481" t="str">
        <f t="shared" si="105"/>
        <v/>
      </c>
      <c r="P481" t="str">
        <f t="shared" si="106"/>
        <v/>
      </c>
      <c r="Q481" t="str">
        <f t="shared" si="107"/>
        <v/>
      </c>
      <c r="R481" t="str">
        <f t="shared" si="108"/>
        <v/>
      </c>
      <c r="S481" t="str">
        <f t="shared" si="109"/>
        <v/>
      </c>
      <c r="T481" t="str">
        <f t="shared" si="110"/>
        <v/>
      </c>
      <c r="U481" t="str">
        <f>IF($S481="","",INDEX(CATEGORIAS!$A:$A,MATCH($S481,CATEGORIAS!$B:$B,0)))</f>
        <v/>
      </c>
      <c r="V481" t="str">
        <f>IF($T481="","",INDEX(SUBCATEGORIAS!$A:$A,MATCH($T481,SUBCATEGORIAS!$B:$B,0)))</f>
        <v/>
      </c>
      <c r="W481" t="str">
        <f t="shared" si="111"/>
        <v/>
      </c>
      <c r="X481" t="str">
        <f t="shared" si="116"/>
        <v/>
      </c>
      <c r="Z481">
        <v>479</v>
      </c>
      <c r="AA481" t="str">
        <f t="shared" si="119"/>
        <v/>
      </c>
      <c r="AB481" t="str">
        <f>IFERROR(IF(MATCH($AA473,$O:$O,0)&gt;0,CONCATENATE("disponible: ",INDEX($X:$X,MATCH($AA473,$O:$O,0)),","),0),"")</f>
        <v/>
      </c>
      <c r="AG481" t="str">
        <f>IF($D481="","",INDEX(CATEGORIAS!$A:$A,MATCH($D481,CATEGORIAS!$B:$B,0)))</f>
        <v/>
      </c>
      <c r="AH481" t="str">
        <f>IF($E481="","",INDEX(SUBCATEGORIAS!$A:$A,MATCH($E481,SUBCATEGORIAS!$B:$B,0)))</f>
        <v/>
      </c>
      <c r="AI481" t="str">
        <f t="shared" si="112"/>
        <v/>
      </c>
      <c r="AK481" s="2" t="str">
        <f t="shared" si="117"/>
        <v/>
      </c>
      <c r="AL481" t="str">
        <f t="shared" si="118"/>
        <v/>
      </c>
      <c r="AM481" t="str">
        <f t="shared" si="113"/>
        <v/>
      </c>
      <c r="AN481" t="str">
        <f t="shared" si="114"/>
        <v/>
      </c>
    </row>
    <row r="482" spans="1:40" x14ac:dyDescent="0.25">
      <c r="A482" t="str">
        <f>IF(C482="","",MAX($A$2:A481)+1)</f>
        <v/>
      </c>
      <c r="B482" s="3" t="str">
        <f>IF(C482="","",IF(COUNTIF($C$2:$C481,$C482)=0,MAX($B$2:$B481)+1,""))</f>
        <v/>
      </c>
      <c r="L482" s="3" t="str">
        <f t="shared" si="115"/>
        <v/>
      </c>
      <c r="M482" s="3" t="str">
        <f>IF(C482="","",IF(AND(C482&lt;&gt;"",D482&lt;&gt;"",E482&lt;&gt;"",I482&lt;&gt;"",L482&lt;&gt;"",J482&lt;&gt;"",IFERROR(MATCH(INDEX($B:$B,MATCH($C482,$C:$C,0)),IMAGENES!$B:$B,0),-1)&gt;0),"'si'","'no'"))</f>
        <v/>
      </c>
      <c r="O482" t="str">
        <f t="shared" si="105"/>
        <v/>
      </c>
      <c r="P482" t="str">
        <f t="shared" si="106"/>
        <v/>
      </c>
      <c r="Q482" t="str">
        <f t="shared" si="107"/>
        <v/>
      </c>
      <c r="R482" t="str">
        <f t="shared" si="108"/>
        <v/>
      </c>
      <c r="S482" t="str">
        <f t="shared" si="109"/>
        <v/>
      </c>
      <c r="T482" t="str">
        <f t="shared" si="110"/>
        <v/>
      </c>
      <c r="U482" t="str">
        <f>IF($S482="","",INDEX(CATEGORIAS!$A:$A,MATCH($S482,CATEGORIAS!$B:$B,0)))</f>
        <v/>
      </c>
      <c r="V482" t="str">
        <f>IF($T482="","",INDEX(SUBCATEGORIAS!$A:$A,MATCH($T482,SUBCATEGORIAS!$B:$B,0)))</f>
        <v/>
      </c>
      <c r="W482" t="str">
        <f t="shared" si="111"/>
        <v/>
      </c>
      <c r="X482" t="str">
        <f t="shared" si="116"/>
        <v/>
      </c>
      <c r="Z482">
        <v>480</v>
      </c>
      <c r="AA482" t="str">
        <f t="shared" si="119"/>
        <v/>
      </c>
      <c r="AB482" t="str">
        <f>IFERROR(IF(MATCH($AA473,$O:$O,0)&gt;0,"},",0),"")</f>
        <v/>
      </c>
      <c r="AG482" t="str">
        <f>IF($D482="","",INDEX(CATEGORIAS!$A:$A,MATCH($D482,CATEGORIAS!$B:$B,0)))</f>
        <v/>
      </c>
      <c r="AH482" t="str">
        <f>IF($E482="","",INDEX(SUBCATEGORIAS!$A:$A,MATCH($E482,SUBCATEGORIAS!$B:$B,0)))</f>
        <v/>
      </c>
      <c r="AI482" t="str">
        <f t="shared" si="112"/>
        <v/>
      </c>
      <c r="AK482" s="2" t="str">
        <f t="shared" si="117"/>
        <v/>
      </c>
      <c r="AL482" t="str">
        <f t="shared" si="118"/>
        <v/>
      </c>
      <c r="AM482" t="str">
        <f t="shared" si="113"/>
        <v/>
      </c>
      <c r="AN482" t="str">
        <f t="shared" si="114"/>
        <v/>
      </c>
    </row>
    <row r="483" spans="1:40" x14ac:dyDescent="0.25">
      <c r="A483" t="str">
        <f>IF(C483="","",MAX($A$2:A482)+1)</f>
        <v/>
      </c>
      <c r="B483" s="3" t="str">
        <f>IF(C483="","",IF(COUNTIF($C$2:$C482,$C483)=0,MAX($B$2:$B482)+1,""))</f>
        <v/>
      </c>
      <c r="L483" s="3" t="str">
        <f t="shared" si="115"/>
        <v/>
      </c>
      <c r="M483" s="3" t="str">
        <f>IF(C483="","",IF(AND(C483&lt;&gt;"",D483&lt;&gt;"",E483&lt;&gt;"",I483&lt;&gt;"",L483&lt;&gt;"",J483&lt;&gt;"",IFERROR(MATCH(INDEX($B:$B,MATCH($C483,$C:$C,0)),IMAGENES!$B:$B,0),-1)&gt;0),"'si'","'no'"))</f>
        <v/>
      </c>
      <c r="O483" t="str">
        <f t="shared" si="105"/>
        <v/>
      </c>
      <c r="P483" t="str">
        <f t="shared" si="106"/>
        <v/>
      </c>
      <c r="Q483" t="str">
        <f t="shared" si="107"/>
        <v/>
      </c>
      <c r="R483" t="str">
        <f t="shared" si="108"/>
        <v/>
      </c>
      <c r="S483" t="str">
        <f t="shared" si="109"/>
        <v/>
      </c>
      <c r="T483" t="str">
        <f t="shared" si="110"/>
        <v/>
      </c>
      <c r="U483" t="str">
        <f>IF($S483="","",INDEX(CATEGORIAS!$A:$A,MATCH($S483,CATEGORIAS!$B:$B,0)))</f>
        <v/>
      </c>
      <c r="V483" t="str">
        <f>IF($T483="","",INDEX(SUBCATEGORIAS!$A:$A,MATCH($T483,SUBCATEGORIAS!$B:$B,0)))</f>
        <v/>
      </c>
      <c r="W483" t="str">
        <f t="shared" si="111"/>
        <v/>
      </c>
      <c r="X483" t="str">
        <f t="shared" si="116"/>
        <v/>
      </c>
      <c r="Z483">
        <v>481</v>
      </c>
      <c r="AA483">
        <f t="shared" si="119"/>
        <v>49</v>
      </c>
      <c r="AB483" t="str">
        <f>IFERROR(IF(MATCH($AA483,$O:$O,0)&gt;0,"{",0),"")</f>
        <v/>
      </c>
      <c r="AG483" t="str">
        <f>IF($D483="","",INDEX(CATEGORIAS!$A:$A,MATCH($D483,CATEGORIAS!$B:$B,0)))</f>
        <v/>
      </c>
      <c r="AH483" t="str">
        <f>IF($E483="","",INDEX(SUBCATEGORIAS!$A:$A,MATCH($E483,SUBCATEGORIAS!$B:$B,0)))</f>
        <v/>
      </c>
      <c r="AI483" t="str">
        <f t="shared" si="112"/>
        <v/>
      </c>
      <c r="AK483" s="2" t="str">
        <f t="shared" si="117"/>
        <v/>
      </c>
      <c r="AL483" t="str">
        <f t="shared" si="118"/>
        <v/>
      </c>
      <c r="AM483" t="str">
        <f t="shared" si="113"/>
        <v/>
      </c>
      <c r="AN483" t="str">
        <f t="shared" si="114"/>
        <v/>
      </c>
    </row>
    <row r="484" spans="1:40" x14ac:dyDescent="0.25">
      <c r="A484" t="str">
        <f>IF(C484="","",MAX($A$2:A483)+1)</f>
        <v/>
      </c>
      <c r="B484" s="3" t="str">
        <f>IF(C484="","",IF(COUNTIF($C$2:$C483,$C484)=0,MAX($B$2:$B483)+1,""))</f>
        <v/>
      </c>
      <c r="L484" s="3" t="str">
        <f t="shared" si="115"/>
        <v/>
      </c>
      <c r="M484" s="3" t="str">
        <f>IF(C484="","",IF(AND(C484&lt;&gt;"",D484&lt;&gt;"",E484&lt;&gt;"",I484&lt;&gt;"",L484&lt;&gt;"",J484&lt;&gt;"",IFERROR(MATCH(INDEX($B:$B,MATCH($C484,$C:$C,0)),IMAGENES!$B:$B,0),-1)&gt;0),"'si'","'no'"))</f>
        <v/>
      </c>
      <c r="O484" t="str">
        <f t="shared" si="105"/>
        <v/>
      </c>
      <c r="P484" t="str">
        <f t="shared" si="106"/>
        <v/>
      </c>
      <c r="Q484" t="str">
        <f t="shared" si="107"/>
        <v/>
      </c>
      <c r="R484" t="str">
        <f t="shared" si="108"/>
        <v/>
      </c>
      <c r="S484" t="str">
        <f t="shared" si="109"/>
        <v/>
      </c>
      <c r="T484" t="str">
        <f t="shared" si="110"/>
        <v/>
      </c>
      <c r="U484" t="str">
        <f>IF($S484="","",INDEX(CATEGORIAS!$A:$A,MATCH($S484,CATEGORIAS!$B:$B,0)))</f>
        <v/>
      </c>
      <c r="V484" t="str">
        <f>IF($T484="","",INDEX(SUBCATEGORIAS!$A:$A,MATCH($T484,SUBCATEGORIAS!$B:$B,0)))</f>
        <v/>
      </c>
      <c r="W484" t="str">
        <f t="shared" si="111"/>
        <v/>
      </c>
      <c r="X484" t="str">
        <f t="shared" si="116"/>
        <v/>
      </c>
      <c r="Z484">
        <v>482</v>
      </c>
      <c r="AA484" t="str">
        <f t="shared" si="119"/>
        <v/>
      </c>
      <c r="AB484" t="str">
        <f>IFERROR(IF(MATCH($AA483,$O:$O,0)&gt;0,CONCATENATE("id_articulo: ",$AA483,","),0),"")</f>
        <v/>
      </c>
      <c r="AG484" t="str">
        <f>IF($D484="","",INDEX(CATEGORIAS!$A:$A,MATCH($D484,CATEGORIAS!$B:$B,0)))</f>
        <v/>
      </c>
      <c r="AH484" t="str">
        <f>IF($E484="","",INDEX(SUBCATEGORIAS!$A:$A,MATCH($E484,SUBCATEGORIAS!$B:$B,0)))</f>
        <v/>
      </c>
      <c r="AI484" t="str">
        <f t="shared" si="112"/>
        <v/>
      </c>
      <c r="AK484" s="2" t="str">
        <f t="shared" si="117"/>
        <v/>
      </c>
      <c r="AL484" t="str">
        <f t="shared" si="118"/>
        <v/>
      </c>
      <c r="AM484" t="str">
        <f t="shared" si="113"/>
        <v/>
      </c>
      <c r="AN484" t="str">
        <f t="shared" si="114"/>
        <v/>
      </c>
    </row>
    <row r="485" spans="1:40" x14ac:dyDescent="0.25">
      <c r="A485" t="str">
        <f>IF(C485="","",MAX($A$2:A484)+1)</f>
        <v/>
      </c>
      <c r="B485" s="3" t="str">
        <f>IF(C485="","",IF(COUNTIF($C$2:$C484,$C485)=0,MAX($B$2:$B484)+1,""))</f>
        <v/>
      </c>
      <c r="L485" s="3" t="str">
        <f t="shared" si="115"/>
        <v/>
      </c>
      <c r="M485" s="3" t="str">
        <f>IF(C485="","",IF(AND(C485&lt;&gt;"",D485&lt;&gt;"",E485&lt;&gt;"",I485&lt;&gt;"",L485&lt;&gt;"",J485&lt;&gt;"",IFERROR(MATCH(INDEX($B:$B,MATCH($C485,$C:$C,0)),IMAGENES!$B:$B,0),-1)&gt;0),"'si'","'no'"))</f>
        <v/>
      </c>
      <c r="O485" t="str">
        <f t="shared" si="105"/>
        <v/>
      </c>
      <c r="P485" t="str">
        <f t="shared" si="106"/>
        <v/>
      </c>
      <c r="Q485" t="str">
        <f t="shared" si="107"/>
        <v/>
      </c>
      <c r="R485" t="str">
        <f t="shared" si="108"/>
        <v/>
      </c>
      <c r="S485" t="str">
        <f t="shared" si="109"/>
        <v/>
      </c>
      <c r="T485" t="str">
        <f t="shared" si="110"/>
        <v/>
      </c>
      <c r="U485" t="str">
        <f>IF($S485="","",INDEX(CATEGORIAS!$A:$A,MATCH($S485,CATEGORIAS!$B:$B,0)))</f>
        <v/>
      </c>
      <c r="V485" t="str">
        <f>IF($T485="","",INDEX(SUBCATEGORIAS!$A:$A,MATCH($T485,SUBCATEGORIAS!$B:$B,0)))</f>
        <v/>
      </c>
      <c r="W485" t="str">
        <f t="shared" si="111"/>
        <v/>
      </c>
      <c r="X485" t="str">
        <f t="shared" si="116"/>
        <v/>
      </c>
      <c r="Z485">
        <v>483</v>
      </c>
      <c r="AA485" t="str">
        <f t="shared" si="119"/>
        <v/>
      </c>
      <c r="AB485" t="str">
        <f>IFERROR(IF(MATCH($AA483,$O:$O,0)&gt;0,CONCATENATE("nombre: '",INDEX($P:$P,MATCH($AA483,$O:$O,0)),"',"),0),"")</f>
        <v/>
      </c>
      <c r="AG485" t="str">
        <f>IF($D485="","",INDEX(CATEGORIAS!$A:$A,MATCH($D485,CATEGORIAS!$B:$B,0)))</f>
        <v/>
      </c>
      <c r="AH485" t="str">
        <f>IF($E485="","",INDEX(SUBCATEGORIAS!$A:$A,MATCH($E485,SUBCATEGORIAS!$B:$B,0)))</f>
        <v/>
      </c>
      <c r="AI485" t="str">
        <f t="shared" si="112"/>
        <v/>
      </c>
      <c r="AK485" s="2" t="str">
        <f t="shared" si="117"/>
        <v/>
      </c>
      <c r="AL485" t="str">
        <f t="shared" si="118"/>
        <v/>
      </c>
      <c r="AM485" t="str">
        <f t="shared" si="113"/>
        <v/>
      </c>
      <c r="AN485" t="str">
        <f t="shared" si="114"/>
        <v/>
      </c>
    </row>
    <row r="486" spans="1:40" x14ac:dyDescent="0.25">
      <c r="A486" t="str">
        <f>IF(C486="","",MAX($A$2:A485)+1)</f>
        <v/>
      </c>
      <c r="B486" s="3" t="str">
        <f>IF(C486="","",IF(COUNTIF($C$2:$C485,$C486)=0,MAX($B$2:$B485)+1,""))</f>
        <v/>
      </c>
      <c r="L486" s="3" t="str">
        <f t="shared" si="115"/>
        <v/>
      </c>
      <c r="M486" s="3" t="str">
        <f>IF(C486="","",IF(AND(C486&lt;&gt;"",D486&lt;&gt;"",E486&lt;&gt;"",I486&lt;&gt;"",L486&lt;&gt;"",J486&lt;&gt;"",IFERROR(MATCH(INDEX($B:$B,MATCH($C486,$C:$C,0)),IMAGENES!$B:$B,0),-1)&gt;0),"'si'","'no'"))</f>
        <v/>
      </c>
      <c r="O486" t="str">
        <f t="shared" si="105"/>
        <v/>
      </c>
      <c r="P486" t="str">
        <f t="shared" si="106"/>
        <v/>
      </c>
      <c r="Q486" t="str">
        <f t="shared" si="107"/>
        <v/>
      </c>
      <c r="R486" t="str">
        <f t="shared" si="108"/>
        <v/>
      </c>
      <c r="S486" t="str">
        <f t="shared" si="109"/>
        <v/>
      </c>
      <c r="T486" t="str">
        <f t="shared" si="110"/>
        <v/>
      </c>
      <c r="U486" t="str">
        <f>IF($S486="","",INDEX(CATEGORIAS!$A:$A,MATCH($S486,CATEGORIAS!$B:$B,0)))</f>
        <v/>
      </c>
      <c r="V486" t="str">
        <f>IF($T486="","",INDEX(SUBCATEGORIAS!$A:$A,MATCH($T486,SUBCATEGORIAS!$B:$B,0)))</f>
        <v/>
      </c>
      <c r="W486" t="str">
        <f t="shared" si="111"/>
        <v/>
      </c>
      <c r="X486" t="str">
        <f t="shared" si="116"/>
        <v/>
      </c>
      <c r="Z486">
        <v>484</v>
      </c>
      <c r="AA486" t="str">
        <f t="shared" si="119"/>
        <v/>
      </c>
      <c r="AB486" t="str">
        <f>IFERROR(IF(MATCH($AA483,$O:$O,0)&gt;0,CONCATENATE("descripcion: '",INDEX($Q:$Q,MATCH($AA483,$O:$O,0)),"',"),0),"")</f>
        <v/>
      </c>
      <c r="AG486" t="str">
        <f>IF($D486="","",INDEX(CATEGORIAS!$A:$A,MATCH($D486,CATEGORIAS!$B:$B,0)))</f>
        <v/>
      </c>
      <c r="AH486" t="str">
        <f>IF($E486="","",INDEX(SUBCATEGORIAS!$A:$A,MATCH($E486,SUBCATEGORIAS!$B:$B,0)))</f>
        <v/>
      </c>
      <c r="AI486" t="str">
        <f t="shared" si="112"/>
        <v/>
      </c>
      <c r="AK486" s="2" t="str">
        <f t="shared" si="117"/>
        <v/>
      </c>
      <c r="AL486" t="str">
        <f t="shared" si="118"/>
        <v/>
      </c>
      <c r="AM486" t="str">
        <f t="shared" si="113"/>
        <v/>
      </c>
      <c r="AN486" t="str">
        <f t="shared" si="114"/>
        <v/>
      </c>
    </row>
    <row r="487" spans="1:40" x14ac:dyDescent="0.25">
      <c r="A487" t="str">
        <f>IF(C487="","",MAX($A$2:A486)+1)</f>
        <v/>
      </c>
      <c r="B487" s="3" t="str">
        <f>IF(C487="","",IF(COUNTIF($C$2:$C486,$C487)=0,MAX($B$2:$B486)+1,""))</f>
        <v/>
      </c>
      <c r="L487" s="3" t="str">
        <f t="shared" si="115"/>
        <v/>
      </c>
      <c r="M487" s="3" t="str">
        <f>IF(C487="","",IF(AND(C487&lt;&gt;"",D487&lt;&gt;"",E487&lt;&gt;"",I487&lt;&gt;"",L487&lt;&gt;"",J487&lt;&gt;"",IFERROR(MATCH(INDEX($B:$B,MATCH($C487,$C:$C,0)),IMAGENES!$B:$B,0),-1)&gt;0),"'si'","'no'"))</f>
        <v/>
      </c>
      <c r="O487" t="str">
        <f t="shared" si="105"/>
        <v/>
      </c>
      <c r="P487" t="str">
        <f t="shared" si="106"/>
        <v/>
      </c>
      <c r="Q487" t="str">
        <f t="shared" si="107"/>
        <v/>
      </c>
      <c r="R487" t="str">
        <f t="shared" si="108"/>
        <v/>
      </c>
      <c r="S487" t="str">
        <f t="shared" si="109"/>
        <v/>
      </c>
      <c r="T487" t="str">
        <f t="shared" si="110"/>
        <v/>
      </c>
      <c r="U487" t="str">
        <f>IF($S487="","",INDEX(CATEGORIAS!$A:$A,MATCH($S487,CATEGORIAS!$B:$B,0)))</f>
        <v/>
      </c>
      <c r="V487" t="str">
        <f>IF($T487="","",INDEX(SUBCATEGORIAS!$A:$A,MATCH($T487,SUBCATEGORIAS!$B:$B,0)))</f>
        <v/>
      </c>
      <c r="W487" t="str">
        <f t="shared" si="111"/>
        <v/>
      </c>
      <c r="X487" t="str">
        <f t="shared" si="116"/>
        <v/>
      </c>
      <c r="Z487">
        <v>485</v>
      </c>
      <c r="AA487" t="str">
        <f t="shared" si="119"/>
        <v/>
      </c>
      <c r="AB487" t="str">
        <f>IFERROR(IF(MATCH($AA483,$O:$O,0)&gt;0,CONCATENATE("descripcion_larga: '",INDEX($R:$R,MATCH($AA483,$O:$O,0)),"',"),0),"")</f>
        <v/>
      </c>
      <c r="AG487" t="str">
        <f>IF($D487="","",INDEX(CATEGORIAS!$A:$A,MATCH($D487,CATEGORIAS!$B:$B,0)))</f>
        <v/>
      </c>
      <c r="AH487" t="str">
        <f>IF($E487="","",INDEX(SUBCATEGORIAS!$A:$A,MATCH($E487,SUBCATEGORIAS!$B:$B,0)))</f>
        <v/>
      </c>
      <c r="AI487" t="str">
        <f t="shared" si="112"/>
        <v/>
      </c>
      <c r="AK487" s="2" t="str">
        <f t="shared" si="117"/>
        <v/>
      </c>
      <c r="AL487" t="str">
        <f t="shared" si="118"/>
        <v/>
      </c>
      <c r="AM487" t="str">
        <f t="shared" si="113"/>
        <v/>
      </c>
      <c r="AN487" t="str">
        <f t="shared" si="114"/>
        <v/>
      </c>
    </row>
    <row r="488" spans="1:40" x14ac:dyDescent="0.25">
      <c r="A488" t="str">
        <f>IF(C488="","",MAX($A$2:A487)+1)</f>
        <v/>
      </c>
      <c r="B488" s="3" t="str">
        <f>IF(C488="","",IF(COUNTIF($C$2:$C487,$C488)=0,MAX($B$2:$B487)+1,""))</f>
        <v/>
      </c>
      <c r="L488" s="3" t="str">
        <f t="shared" si="115"/>
        <v/>
      </c>
      <c r="M488" s="3" t="str">
        <f>IF(C488="","",IF(AND(C488&lt;&gt;"",D488&lt;&gt;"",E488&lt;&gt;"",I488&lt;&gt;"",L488&lt;&gt;"",J488&lt;&gt;"",IFERROR(MATCH(INDEX($B:$B,MATCH($C488,$C:$C,0)),IMAGENES!$B:$B,0),-1)&gt;0),"'si'","'no'"))</f>
        <v/>
      </c>
      <c r="O488" t="str">
        <f t="shared" si="105"/>
        <v/>
      </c>
      <c r="P488" t="str">
        <f t="shared" si="106"/>
        <v/>
      </c>
      <c r="Q488" t="str">
        <f t="shared" si="107"/>
        <v/>
      </c>
      <c r="R488" t="str">
        <f t="shared" si="108"/>
        <v/>
      </c>
      <c r="S488" t="str">
        <f t="shared" si="109"/>
        <v/>
      </c>
      <c r="T488" t="str">
        <f t="shared" si="110"/>
        <v/>
      </c>
      <c r="U488" t="str">
        <f>IF($S488="","",INDEX(CATEGORIAS!$A:$A,MATCH($S488,CATEGORIAS!$B:$B,0)))</f>
        <v/>
      </c>
      <c r="V488" t="str">
        <f>IF($T488="","",INDEX(SUBCATEGORIAS!$A:$A,MATCH($T488,SUBCATEGORIAS!$B:$B,0)))</f>
        <v/>
      </c>
      <c r="W488" t="str">
        <f t="shared" si="111"/>
        <v/>
      </c>
      <c r="X488" t="str">
        <f t="shared" si="116"/>
        <v/>
      </c>
      <c r="Z488">
        <v>486</v>
      </c>
      <c r="AA488" t="str">
        <f t="shared" si="119"/>
        <v/>
      </c>
      <c r="AB488" t="str">
        <f>IFERROR(IF(MATCH($AA483,$O:$O,0)&gt;0,CONCATENATE("id_categoria: '",INDEX($U:$U,MATCH($AA483,$O:$O,0)),"',"),0),"")</f>
        <v/>
      </c>
      <c r="AG488" t="str">
        <f>IF($D488="","",INDEX(CATEGORIAS!$A:$A,MATCH($D488,CATEGORIAS!$B:$B,0)))</f>
        <v/>
      </c>
      <c r="AH488" t="str">
        <f>IF($E488="","",INDEX(SUBCATEGORIAS!$A:$A,MATCH($E488,SUBCATEGORIAS!$B:$B,0)))</f>
        <v/>
      </c>
      <c r="AI488" t="str">
        <f t="shared" si="112"/>
        <v/>
      </c>
      <c r="AK488" s="2" t="str">
        <f t="shared" si="117"/>
        <v/>
      </c>
      <c r="AL488" t="str">
        <f t="shared" si="118"/>
        <v/>
      </c>
      <c r="AM488" t="str">
        <f t="shared" si="113"/>
        <v/>
      </c>
      <c r="AN488" t="str">
        <f t="shared" si="114"/>
        <v/>
      </c>
    </row>
    <row r="489" spans="1:40" x14ac:dyDescent="0.25">
      <c r="A489" t="str">
        <f>IF(C489="","",MAX($A$2:A488)+1)</f>
        <v/>
      </c>
      <c r="B489" s="3" t="str">
        <f>IF(C489="","",IF(COUNTIF($C$2:$C488,$C489)=0,MAX($B$2:$B488)+1,""))</f>
        <v/>
      </c>
      <c r="L489" s="3" t="str">
        <f t="shared" si="115"/>
        <v/>
      </c>
      <c r="M489" s="3" t="str">
        <f>IF(C489="","",IF(AND(C489&lt;&gt;"",D489&lt;&gt;"",E489&lt;&gt;"",I489&lt;&gt;"",L489&lt;&gt;"",J489&lt;&gt;"",IFERROR(MATCH(INDEX($B:$B,MATCH($C489,$C:$C,0)),IMAGENES!$B:$B,0),-1)&gt;0),"'si'","'no'"))</f>
        <v/>
      </c>
      <c r="O489" t="str">
        <f t="shared" si="105"/>
        <v/>
      </c>
      <c r="P489" t="str">
        <f t="shared" si="106"/>
        <v/>
      </c>
      <c r="Q489" t="str">
        <f t="shared" si="107"/>
        <v/>
      </c>
      <c r="R489" t="str">
        <f t="shared" si="108"/>
        <v/>
      </c>
      <c r="S489" t="str">
        <f t="shared" si="109"/>
        <v/>
      </c>
      <c r="T489" t="str">
        <f t="shared" si="110"/>
        <v/>
      </c>
      <c r="U489" t="str">
        <f>IF($S489="","",INDEX(CATEGORIAS!$A:$A,MATCH($S489,CATEGORIAS!$B:$B,0)))</f>
        <v/>
      </c>
      <c r="V489" t="str">
        <f>IF($T489="","",INDEX(SUBCATEGORIAS!$A:$A,MATCH($T489,SUBCATEGORIAS!$B:$B,0)))</f>
        <v/>
      </c>
      <c r="W489" t="str">
        <f t="shared" si="111"/>
        <v/>
      </c>
      <c r="X489" t="str">
        <f t="shared" si="116"/>
        <v/>
      </c>
      <c r="Z489">
        <v>487</v>
      </c>
      <c r="AA489" t="str">
        <f t="shared" si="119"/>
        <v/>
      </c>
      <c r="AB489" t="str">
        <f>IFERROR(IF(MATCH($AA483,$O:$O,0)&gt;0,CONCATENATE("id_subcategoria: '",INDEX($V:$V,MATCH($AA483,$O:$O,0)),"',"),0),"")</f>
        <v/>
      </c>
      <c r="AG489" t="str">
        <f>IF($D489="","",INDEX(CATEGORIAS!$A:$A,MATCH($D489,CATEGORIAS!$B:$B,0)))</f>
        <v/>
      </c>
      <c r="AH489" t="str">
        <f>IF($E489="","",INDEX(SUBCATEGORIAS!$A:$A,MATCH($E489,SUBCATEGORIAS!$B:$B,0)))</f>
        <v/>
      </c>
      <c r="AI489" t="str">
        <f t="shared" si="112"/>
        <v/>
      </c>
      <c r="AK489" s="2" t="str">
        <f t="shared" si="117"/>
        <v/>
      </c>
      <c r="AL489" t="str">
        <f t="shared" si="118"/>
        <v/>
      </c>
      <c r="AM489" t="str">
        <f t="shared" si="113"/>
        <v/>
      </c>
      <c r="AN489" t="str">
        <f t="shared" si="114"/>
        <v/>
      </c>
    </row>
    <row r="490" spans="1:40" x14ac:dyDescent="0.25">
      <c r="A490" t="str">
        <f>IF(C490="","",MAX($A$2:A489)+1)</f>
        <v/>
      </c>
      <c r="B490" s="3" t="str">
        <f>IF(C490="","",IF(COUNTIF($C$2:$C489,$C490)=0,MAX($B$2:$B489)+1,""))</f>
        <v/>
      </c>
      <c r="L490" s="3" t="str">
        <f t="shared" si="115"/>
        <v/>
      </c>
      <c r="M490" s="3" t="str">
        <f>IF(C490="","",IF(AND(C490&lt;&gt;"",D490&lt;&gt;"",E490&lt;&gt;"",I490&lt;&gt;"",L490&lt;&gt;"",J490&lt;&gt;"",IFERROR(MATCH(INDEX($B:$B,MATCH($C490,$C:$C,0)),IMAGENES!$B:$B,0),-1)&gt;0),"'si'","'no'"))</f>
        <v/>
      </c>
      <c r="O490" t="str">
        <f t="shared" si="105"/>
        <v/>
      </c>
      <c r="P490" t="str">
        <f t="shared" si="106"/>
        <v/>
      </c>
      <c r="Q490" t="str">
        <f t="shared" si="107"/>
        <v/>
      </c>
      <c r="R490" t="str">
        <f t="shared" si="108"/>
        <v/>
      </c>
      <c r="S490" t="str">
        <f t="shared" si="109"/>
        <v/>
      </c>
      <c r="T490" t="str">
        <f t="shared" si="110"/>
        <v/>
      </c>
      <c r="U490" t="str">
        <f>IF($S490="","",INDEX(CATEGORIAS!$A:$A,MATCH($S490,CATEGORIAS!$B:$B,0)))</f>
        <v/>
      </c>
      <c r="V490" t="str">
        <f>IF($T490="","",INDEX(SUBCATEGORIAS!$A:$A,MATCH($T490,SUBCATEGORIAS!$B:$B,0)))</f>
        <v/>
      </c>
      <c r="W490" t="str">
        <f t="shared" si="111"/>
        <v/>
      </c>
      <c r="X490" t="str">
        <f t="shared" si="116"/>
        <v/>
      </c>
      <c r="Z490">
        <v>488</v>
      </c>
      <c r="AA490" t="str">
        <f t="shared" si="119"/>
        <v/>
      </c>
      <c r="AB490" t="str">
        <f>IFERROR(IF(MATCH($AA483,$O:$O,0)&gt;0,CONCATENATE("precio: ",INDEX($W:$W,MATCH($AA483,$O:$O,0)),","),0),"")</f>
        <v/>
      </c>
      <c r="AG490" t="str">
        <f>IF($D490="","",INDEX(CATEGORIAS!$A:$A,MATCH($D490,CATEGORIAS!$B:$B,0)))</f>
        <v/>
      </c>
      <c r="AH490" t="str">
        <f>IF($E490="","",INDEX(SUBCATEGORIAS!$A:$A,MATCH($E490,SUBCATEGORIAS!$B:$B,0)))</f>
        <v/>
      </c>
      <c r="AI490" t="str">
        <f t="shared" si="112"/>
        <v/>
      </c>
      <c r="AK490" s="2" t="str">
        <f t="shared" si="117"/>
        <v/>
      </c>
      <c r="AL490" t="str">
        <f t="shared" si="118"/>
        <v/>
      </c>
      <c r="AM490" t="str">
        <f t="shared" si="113"/>
        <v/>
      </c>
      <c r="AN490" t="str">
        <f t="shared" si="114"/>
        <v/>
      </c>
    </row>
    <row r="491" spans="1:40" x14ac:dyDescent="0.25">
      <c r="A491" t="str">
        <f>IF(C491="","",MAX($A$2:A490)+1)</f>
        <v/>
      </c>
      <c r="B491" s="3" t="str">
        <f>IF(C491="","",IF(COUNTIF($C$2:$C490,$C491)=0,MAX($B$2:$B490)+1,""))</f>
        <v/>
      </c>
      <c r="L491" s="3" t="str">
        <f t="shared" si="115"/>
        <v/>
      </c>
      <c r="M491" s="3" t="str">
        <f>IF(C491="","",IF(AND(C491&lt;&gt;"",D491&lt;&gt;"",E491&lt;&gt;"",I491&lt;&gt;"",L491&lt;&gt;"",J491&lt;&gt;"",IFERROR(MATCH(INDEX($B:$B,MATCH($C491,$C:$C,0)),IMAGENES!$B:$B,0),-1)&gt;0),"'si'","'no'"))</f>
        <v/>
      </c>
      <c r="O491" t="str">
        <f t="shared" si="105"/>
        <v/>
      </c>
      <c r="P491" t="str">
        <f t="shared" si="106"/>
        <v/>
      </c>
      <c r="Q491" t="str">
        <f t="shared" si="107"/>
        <v/>
      </c>
      <c r="R491" t="str">
        <f t="shared" si="108"/>
        <v/>
      </c>
      <c r="S491" t="str">
        <f t="shared" si="109"/>
        <v/>
      </c>
      <c r="T491" t="str">
        <f t="shared" si="110"/>
        <v/>
      </c>
      <c r="U491" t="str">
        <f>IF($S491="","",INDEX(CATEGORIAS!$A:$A,MATCH($S491,CATEGORIAS!$B:$B,0)))</f>
        <v/>
      </c>
      <c r="V491" t="str">
        <f>IF($T491="","",INDEX(SUBCATEGORIAS!$A:$A,MATCH($T491,SUBCATEGORIAS!$B:$B,0)))</f>
        <v/>
      </c>
      <c r="W491" t="str">
        <f t="shared" si="111"/>
        <v/>
      </c>
      <c r="X491" t="str">
        <f t="shared" si="116"/>
        <v/>
      </c>
      <c r="Z491">
        <v>489</v>
      </c>
      <c r="AA491" t="str">
        <f t="shared" si="119"/>
        <v/>
      </c>
      <c r="AB491" t="str">
        <f>IFERROR(IF(MATCH($AA483,$O:$O,0)&gt;0,CONCATENATE("disponible: ",INDEX($X:$X,MATCH($AA483,$O:$O,0)),","),0),"")</f>
        <v/>
      </c>
      <c r="AG491" t="str">
        <f>IF($D491="","",INDEX(CATEGORIAS!$A:$A,MATCH($D491,CATEGORIAS!$B:$B,0)))</f>
        <v/>
      </c>
      <c r="AH491" t="str">
        <f>IF($E491="","",INDEX(SUBCATEGORIAS!$A:$A,MATCH($E491,SUBCATEGORIAS!$B:$B,0)))</f>
        <v/>
      </c>
      <c r="AI491" t="str">
        <f t="shared" si="112"/>
        <v/>
      </c>
      <c r="AK491" s="2" t="str">
        <f t="shared" si="117"/>
        <v/>
      </c>
      <c r="AL491" t="str">
        <f t="shared" si="118"/>
        <v/>
      </c>
      <c r="AM491" t="str">
        <f t="shared" si="113"/>
        <v/>
      </c>
      <c r="AN491" t="str">
        <f t="shared" si="114"/>
        <v/>
      </c>
    </row>
    <row r="492" spans="1:40" x14ac:dyDescent="0.25">
      <c r="A492" t="str">
        <f>IF(C492="","",MAX($A$2:A491)+1)</f>
        <v/>
      </c>
      <c r="B492" s="3" t="str">
        <f>IF(C492="","",IF(COUNTIF($C$2:$C491,$C492)=0,MAX($B$2:$B491)+1,""))</f>
        <v/>
      </c>
      <c r="L492" s="3" t="str">
        <f t="shared" si="115"/>
        <v/>
      </c>
      <c r="M492" s="3" t="str">
        <f>IF(C492="","",IF(AND(C492&lt;&gt;"",D492&lt;&gt;"",E492&lt;&gt;"",I492&lt;&gt;"",L492&lt;&gt;"",J492&lt;&gt;"",IFERROR(MATCH(INDEX($B:$B,MATCH($C492,$C:$C,0)),IMAGENES!$B:$B,0),-1)&gt;0),"'si'","'no'"))</f>
        <v/>
      </c>
      <c r="O492" t="str">
        <f t="shared" si="105"/>
        <v/>
      </c>
      <c r="P492" t="str">
        <f t="shared" si="106"/>
        <v/>
      </c>
      <c r="Q492" t="str">
        <f t="shared" si="107"/>
        <v/>
      </c>
      <c r="R492" t="str">
        <f t="shared" si="108"/>
        <v/>
      </c>
      <c r="S492" t="str">
        <f t="shared" si="109"/>
        <v/>
      </c>
      <c r="T492" t="str">
        <f t="shared" si="110"/>
        <v/>
      </c>
      <c r="U492" t="str">
        <f>IF($S492="","",INDEX(CATEGORIAS!$A:$A,MATCH($S492,CATEGORIAS!$B:$B,0)))</f>
        <v/>
      </c>
      <c r="V492" t="str">
        <f>IF($T492="","",INDEX(SUBCATEGORIAS!$A:$A,MATCH($T492,SUBCATEGORIAS!$B:$B,0)))</f>
        <v/>
      </c>
      <c r="W492" t="str">
        <f t="shared" si="111"/>
        <v/>
      </c>
      <c r="X492" t="str">
        <f t="shared" si="116"/>
        <v/>
      </c>
      <c r="Z492">
        <v>490</v>
      </c>
      <c r="AA492" t="str">
        <f t="shared" si="119"/>
        <v/>
      </c>
      <c r="AB492" t="str">
        <f>IFERROR(IF(MATCH($AA483,$O:$O,0)&gt;0,"},",0),"")</f>
        <v/>
      </c>
      <c r="AG492" t="str">
        <f>IF($D492="","",INDEX(CATEGORIAS!$A:$A,MATCH($D492,CATEGORIAS!$B:$B,0)))</f>
        <v/>
      </c>
      <c r="AH492" t="str">
        <f>IF($E492="","",INDEX(SUBCATEGORIAS!$A:$A,MATCH($E492,SUBCATEGORIAS!$B:$B,0)))</f>
        <v/>
      </c>
      <c r="AI492" t="str">
        <f t="shared" si="112"/>
        <v/>
      </c>
      <c r="AK492" s="2" t="str">
        <f t="shared" si="117"/>
        <v/>
      </c>
      <c r="AL492" t="str">
        <f t="shared" si="118"/>
        <v/>
      </c>
      <c r="AM492" t="str">
        <f t="shared" si="113"/>
        <v/>
      </c>
      <c r="AN492" t="str">
        <f t="shared" si="114"/>
        <v/>
      </c>
    </row>
    <row r="493" spans="1:40" x14ac:dyDescent="0.25">
      <c r="A493" t="str">
        <f>IF(C493="","",MAX($A$2:A492)+1)</f>
        <v/>
      </c>
      <c r="B493" s="3" t="str">
        <f>IF(C493="","",IF(COUNTIF($C$2:$C492,$C493)=0,MAX($B$2:$B492)+1,""))</f>
        <v/>
      </c>
      <c r="L493" s="3" t="str">
        <f t="shared" si="115"/>
        <v/>
      </c>
      <c r="M493" s="3" t="str">
        <f>IF(C493="","",IF(AND(C493&lt;&gt;"",D493&lt;&gt;"",E493&lt;&gt;"",I493&lt;&gt;"",L493&lt;&gt;"",J493&lt;&gt;"",IFERROR(MATCH(INDEX($B:$B,MATCH($C493,$C:$C,0)),IMAGENES!$B:$B,0),-1)&gt;0),"'si'","'no'"))</f>
        <v/>
      </c>
      <c r="O493" t="str">
        <f t="shared" si="105"/>
        <v/>
      </c>
      <c r="P493" t="str">
        <f t="shared" si="106"/>
        <v/>
      </c>
      <c r="Q493" t="str">
        <f t="shared" si="107"/>
        <v/>
      </c>
      <c r="R493" t="str">
        <f t="shared" si="108"/>
        <v/>
      </c>
      <c r="S493" t="str">
        <f t="shared" si="109"/>
        <v/>
      </c>
      <c r="T493" t="str">
        <f t="shared" si="110"/>
        <v/>
      </c>
      <c r="U493" t="str">
        <f>IF($S493="","",INDEX(CATEGORIAS!$A:$A,MATCH($S493,CATEGORIAS!$B:$B,0)))</f>
        <v/>
      </c>
      <c r="V493" t="str">
        <f>IF($T493="","",INDEX(SUBCATEGORIAS!$A:$A,MATCH($T493,SUBCATEGORIAS!$B:$B,0)))</f>
        <v/>
      </c>
      <c r="W493" t="str">
        <f t="shared" si="111"/>
        <v/>
      </c>
      <c r="X493" t="str">
        <f t="shared" si="116"/>
        <v/>
      </c>
      <c r="Z493">
        <v>491</v>
      </c>
      <c r="AA493">
        <f t="shared" si="119"/>
        <v>50</v>
      </c>
      <c r="AB493" t="str">
        <f>IFERROR(IF(MATCH($AA493,$O:$O,0)&gt;0,"{",0),"")</f>
        <v/>
      </c>
      <c r="AG493" t="str">
        <f>IF($D493="","",INDEX(CATEGORIAS!$A:$A,MATCH($D493,CATEGORIAS!$B:$B,0)))</f>
        <v/>
      </c>
      <c r="AH493" t="str">
        <f>IF($E493="","",INDEX(SUBCATEGORIAS!$A:$A,MATCH($E493,SUBCATEGORIAS!$B:$B,0)))</f>
        <v/>
      </c>
      <c r="AI493" t="str">
        <f t="shared" si="112"/>
        <v/>
      </c>
      <c r="AK493" s="2" t="str">
        <f t="shared" si="117"/>
        <v/>
      </c>
      <c r="AL493" t="str">
        <f t="shared" si="118"/>
        <v/>
      </c>
      <c r="AM493" t="str">
        <f t="shared" si="113"/>
        <v/>
      </c>
      <c r="AN493" t="str">
        <f t="shared" si="114"/>
        <v/>
      </c>
    </row>
    <row r="494" spans="1:40" x14ac:dyDescent="0.25">
      <c r="A494" t="str">
        <f>IF(C494="","",MAX($A$2:A493)+1)</f>
        <v/>
      </c>
      <c r="B494" s="3" t="str">
        <f>IF(C494="","",IF(COUNTIF($C$2:$C493,$C494)=0,MAX($B$2:$B493)+1,""))</f>
        <v/>
      </c>
      <c r="L494" s="3" t="str">
        <f t="shared" si="115"/>
        <v/>
      </c>
      <c r="M494" s="3" t="str">
        <f>IF(C494="","",IF(AND(C494&lt;&gt;"",D494&lt;&gt;"",E494&lt;&gt;"",I494&lt;&gt;"",L494&lt;&gt;"",J494&lt;&gt;"",IFERROR(MATCH(INDEX($B:$B,MATCH($C494,$C:$C,0)),IMAGENES!$B:$B,0),-1)&gt;0),"'si'","'no'"))</f>
        <v/>
      </c>
      <c r="O494" t="str">
        <f t="shared" si="105"/>
        <v/>
      </c>
      <c r="P494" t="str">
        <f t="shared" si="106"/>
        <v/>
      </c>
      <c r="Q494" t="str">
        <f t="shared" si="107"/>
        <v/>
      </c>
      <c r="R494" t="str">
        <f t="shared" si="108"/>
        <v/>
      </c>
      <c r="S494" t="str">
        <f t="shared" si="109"/>
        <v/>
      </c>
      <c r="T494" t="str">
        <f t="shared" si="110"/>
        <v/>
      </c>
      <c r="U494" t="str">
        <f>IF($S494="","",INDEX(CATEGORIAS!$A:$A,MATCH($S494,CATEGORIAS!$B:$B,0)))</f>
        <v/>
      </c>
      <c r="V494" t="str">
        <f>IF($T494="","",INDEX(SUBCATEGORIAS!$A:$A,MATCH($T494,SUBCATEGORIAS!$B:$B,0)))</f>
        <v/>
      </c>
      <c r="W494" t="str">
        <f t="shared" si="111"/>
        <v/>
      </c>
      <c r="X494" t="str">
        <f t="shared" si="116"/>
        <v/>
      </c>
      <c r="Z494">
        <v>492</v>
      </c>
      <c r="AA494" t="str">
        <f t="shared" si="119"/>
        <v/>
      </c>
      <c r="AB494" t="str">
        <f>IFERROR(IF(MATCH($AA493,$O:$O,0)&gt;0,CONCATENATE("id_articulo: ",$AA493,","),0),"")</f>
        <v/>
      </c>
      <c r="AG494" t="str">
        <f>IF($D494="","",INDEX(CATEGORIAS!$A:$A,MATCH($D494,CATEGORIAS!$B:$B,0)))</f>
        <v/>
      </c>
      <c r="AH494" t="str">
        <f>IF($E494="","",INDEX(SUBCATEGORIAS!$A:$A,MATCH($E494,SUBCATEGORIAS!$B:$B,0)))</f>
        <v/>
      </c>
      <c r="AI494" t="str">
        <f t="shared" si="112"/>
        <v/>
      </c>
      <c r="AK494" s="2" t="str">
        <f t="shared" si="117"/>
        <v/>
      </c>
      <c r="AL494" t="str">
        <f t="shared" si="118"/>
        <v/>
      </c>
      <c r="AM494" t="str">
        <f t="shared" si="113"/>
        <v/>
      </c>
      <c r="AN494" t="str">
        <f t="shared" si="114"/>
        <v/>
      </c>
    </row>
    <row r="495" spans="1:40" x14ac:dyDescent="0.25">
      <c r="A495" t="str">
        <f>IF(C495="","",MAX($A$2:A494)+1)</f>
        <v/>
      </c>
      <c r="B495" s="3" t="str">
        <f>IF(C495="","",IF(COUNTIF($C$2:$C494,$C495)=0,MAX($B$2:$B494)+1,""))</f>
        <v/>
      </c>
      <c r="L495" s="3" t="str">
        <f t="shared" si="115"/>
        <v/>
      </c>
      <c r="M495" s="3" t="str">
        <f>IF(C495="","",IF(AND(C495&lt;&gt;"",D495&lt;&gt;"",E495&lt;&gt;"",I495&lt;&gt;"",L495&lt;&gt;"",J495&lt;&gt;"",IFERROR(MATCH(INDEX($B:$B,MATCH($C495,$C:$C,0)),IMAGENES!$B:$B,0),-1)&gt;0),"'si'","'no'"))</f>
        <v/>
      </c>
      <c r="O495" t="str">
        <f t="shared" si="105"/>
        <v/>
      </c>
      <c r="P495" t="str">
        <f t="shared" si="106"/>
        <v/>
      </c>
      <c r="Q495" t="str">
        <f t="shared" si="107"/>
        <v/>
      </c>
      <c r="R495" t="str">
        <f t="shared" si="108"/>
        <v/>
      </c>
      <c r="S495" t="str">
        <f t="shared" si="109"/>
        <v/>
      </c>
      <c r="T495" t="str">
        <f t="shared" si="110"/>
        <v/>
      </c>
      <c r="U495" t="str">
        <f>IF($S495="","",INDEX(CATEGORIAS!$A:$A,MATCH($S495,CATEGORIAS!$B:$B,0)))</f>
        <v/>
      </c>
      <c r="V495" t="str">
        <f>IF($T495="","",INDEX(SUBCATEGORIAS!$A:$A,MATCH($T495,SUBCATEGORIAS!$B:$B,0)))</f>
        <v/>
      </c>
      <c r="W495" t="str">
        <f t="shared" si="111"/>
        <v/>
      </c>
      <c r="X495" t="str">
        <f t="shared" si="116"/>
        <v/>
      </c>
      <c r="Z495">
        <v>493</v>
      </c>
      <c r="AA495" t="str">
        <f t="shared" si="119"/>
        <v/>
      </c>
      <c r="AB495" t="str">
        <f>IFERROR(IF(MATCH($AA493,$O:$O,0)&gt;0,CONCATENATE("nombre: '",INDEX($P:$P,MATCH($AA493,$O:$O,0)),"',"),0),"")</f>
        <v/>
      </c>
      <c r="AG495" t="str">
        <f>IF($D495="","",INDEX(CATEGORIAS!$A:$A,MATCH($D495,CATEGORIAS!$B:$B,0)))</f>
        <v/>
      </c>
      <c r="AH495" t="str">
        <f>IF($E495="","",INDEX(SUBCATEGORIAS!$A:$A,MATCH($E495,SUBCATEGORIAS!$B:$B,0)))</f>
        <v/>
      </c>
      <c r="AI495" t="str">
        <f t="shared" si="112"/>
        <v/>
      </c>
      <c r="AK495" s="2" t="str">
        <f t="shared" si="117"/>
        <v/>
      </c>
      <c r="AL495" t="str">
        <f t="shared" si="118"/>
        <v/>
      </c>
      <c r="AM495" t="str">
        <f t="shared" si="113"/>
        <v/>
      </c>
      <c r="AN495" t="str">
        <f t="shared" si="114"/>
        <v/>
      </c>
    </row>
    <row r="496" spans="1:40" x14ac:dyDescent="0.25">
      <c r="A496" t="str">
        <f>IF(C496="","",MAX($A$2:A495)+1)</f>
        <v/>
      </c>
      <c r="B496" s="3" t="str">
        <f>IF(C496="","",IF(COUNTIF($C$2:$C495,$C496)=0,MAX($B$2:$B495)+1,""))</f>
        <v/>
      </c>
      <c r="L496" s="3" t="str">
        <f t="shared" si="115"/>
        <v/>
      </c>
      <c r="M496" s="3" t="str">
        <f>IF(C496="","",IF(AND(C496&lt;&gt;"",D496&lt;&gt;"",E496&lt;&gt;"",I496&lt;&gt;"",L496&lt;&gt;"",J496&lt;&gt;"",IFERROR(MATCH(INDEX($B:$B,MATCH($C496,$C:$C,0)),IMAGENES!$B:$B,0),-1)&gt;0),"'si'","'no'"))</f>
        <v/>
      </c>
      <c r="O496" t="str">
        <f t="shared" si="105"/>
        <v/>
      </c>
      <c r="P496" t="str">
        <f t="shared" si="106"/>
        <v/>
      </c>
      <c r="Q496" t="str">
        <f t="shared" si="107"/>
        <v/>
      </c>
      <c r="R496" t="str">
        <f t="shared" si="108"/>
        <v/>
      </c>
      <c r="S496" t="str">
        <f t="shared" si="109"/>
        <v/>
      </c>
      <c r="T496" t="str">
        <f t="shared" si="110"/>
        <v/>
      </c>
      <c r="U496" t="str">
        <f>IF($S496="","",INDEX(CATEGORIAS!$A:$A,MATCH($S496,CATEGORIAS!$B:$B,0)))</f>
        <v/>
      </c>
      <c r="V496" t="str">
        <f>IF($T496="","",INDEX(SUBCATEGORIAS!$A:$A,MATCH($T496,SUBCATEGORIAS!$B:$B,0)))</f>
        <v/>
      </c>
      <c r="W496" t="str">
        <f t="shared" si="111"/>
        <v/>
      </c>
      <c r="X496" t="str">
        <f t="shared" si="116"/>
        <v/>
      </c>
      <c r="Z496">
        <v>494</v>
      </c>
      <c r="AA496" t="str">
        <f t="shared" si="119"/>
        <v/>
      </c>
      <c r="AB496" t="str">
        <f>IFERROR(IF(MATCH($AA493,$O:$O,0)&gt;0,CONCATENATE("descripcion: '",INDEX($Q:$Q,MATCH($AA493,$O:$O,0)),"',"),0),"")</f>
        <v/>
      </c>
      <c r="AG496" t="str">
        <f>IF($D496="","",INDEX(CATEGORIAS!$A:$A,MATCH($D496,CATEGORIAS!$B:$B,0)))</f>
        <v/>
      </c>
      <c r="AH496" t="str">
        <f>IF($E496="","",INDEX(SUBCATEGORIAS!$A:$A,MATCH($E496,SUBCATEGORIAS!$B:$B,0)))</f>
        <v/>
      </c>
      <c r="AI496" t="str">
        <f t="shared" si="112"/>
        <v/>
      </c>
      <c r="AK496" s="2" t="str">
        <f t="shared" si="117"/>
        <v/>
      </c>
      <c r="AL496" t="str">
        <f t="shared" si="118"/>
        <v/>
      </c>
      <c r="AM496" t="str">
        <f t="shared" si="113"/>
        <v/>
      </c>
      <c r="AN496" t="str">
        <f t="shared" si="114"/>
        <v/>
      </c>
    </row>
    <row r="497" spans="1:40" x14ac:dyDescent="0.25">
      <c r="A497" t="str">
        <f>IF(C497="","",MAX($A$2:A496)+1)</f>
        <v/>
      </c>
      <c r="B497" s="3" t="str">
        <f>IF(C497="","",IF(COUNTIF($C$2:$C496,$C497)=0,MAX($B$2:$B496)+1,""))</f>
        <v/>
      </c>
      <c r="L497" s="3" t="str">
        <f t="shared" si="115"/>
        <v/>
      </c>
      <c r="M497" s="3" t="str">
        <f>IF(C497="","",IF(AND(C497&lt;&gt;"",D497&lt;&gt;"",E497&lt;&gt;"",I497&lt;&gt;"",L497&lt;&gt;"",J497&lt;&gt;"",IFERROR(MATCH(INDEX($B:$B,MATCH($C497,$C:$C,0)),IMAGENES!$B:$B,0),-1)&gt;0),"'si'","'no'"))</f>
        <v/>
      </c>
      <c r="O497" t="str">
        <f t="shared" si="105"/>
        <v/>
      </c>
      <c r="P497" t="str">
        <f t="shared" si="106"/>
        <v/>
      </c>
      <c r="Q497" t="str">
        <f t="shared" si="107"/>
        <v/>
      </c>
      <c r="R497" t="str">
        <f t="shared" si="108"/>
        <v/>
      </c>
      <c r="S497" t="str">
        <f t="shared" si="109"/>
        <v/>
      </c>
      <c r="T497" t="str">
        <f t="shared" si="110"/>
        <v/>
      </c>
      <c r="U497" t="str">
        <f>IF($S497="","",INDEX(CATEGORIAS!$A:$A,MATCH($S497,CATEGORIAS!$B:$B,0)))</f>
        <v/>
      </c>
      <c r="V497" t="str">
        <f>IF($T497="","",INDEX(SUBCATEGORIAS!$A:$A,MATCH($T497,SUBCATEGORIAS!$B:$B,0)))</f>
        <v/>
      </c>
      <c r="W497" t="str">
        <f t="shared" si="111"/>
        <v/>
      </c>
      <c r="X497" t="str">
        <f t="shared" si="116"/>
        <v/>
      </c>
      <c r="Z497">
        <v>495</v>
      </c>
      <c r="AA497" t="str">
        <f t="shared" si="119"/>
        <v/>
      </c>
      <c r="AB497" t="str">
        <f>IFERROR(IF(MATCH($AA493,$O:$O,0)&gt;0,CONCATENATE("descripcion_larga: '",INDEX($R:$R,MATCH($AA493,$O:$O,0)),"',"),0),"")</f>
        <v/>
      </c>
      <c r="AG497" t="str">
        <f>IF($D497="","",INDEX(CATEGORIAS!$A:$A,MATCH($D497,CATEGORIAS!$B:$B,0)))</f>
        <v/>
      </c>
      <c r="AH497" t="str">
        <f>IF($E497="","",INDEX(SUBCATEGORIAS!$A:$A,MATCH($E497,SUBCATEGORIAS!$B:$B,0)))</f>
        <v/>
      </c>
      <c r="AI497" t="str">
        <f t="shared" si="112"/>
        <v/>
      </c>
      <c r="AK497" s="2" t="str">
        <f t="shared" si="117"/>
        <v/>
      </c>
      <c r="AL497" t="str">
        <f t="shared" si="118"/>
        <v/>
      </c>
      <c r="AM497" t="str">
        <f t="shared" si="113"/>
        <v/>
      </c>
      <c r="AN497" t="str">
        <f t="shared" si="114"/>
        <v/>
      </c>
    </row>
    <row r="498" spans="1:40" x14ac:dyDescent="0.25">
      <c r="A498" t="str">
        <f>IF(C498="","",MAX($A$2:A497)+1)</f>
        <v/>
      </c>
      <c r="B498" s="3" t="str">
        <f>IF(C498="","",IF(COUNTIF($C$2:$C497,$C498)=0,MAX($B$2:$B497)+1,""))</f>
        <v/>
      </c>
      <c r="L498" s="3" t="str">
        <f t="shared" si="115"/>
        <v/>
      </c>
      <c r="M498" s="3" t="str">
        <f>IF(C498="","",IF(AND(C498&lt;&gt;"",D498&lt;&gt;"",E498&lt;&gt;"",I498&lt;&gt;"",L498&lt;&gt;"",J498&lt;&gt;"",IFERROR(MATCH(INDEX($B:$B,MATCH($C498,$C:$C,0)),IMAGENES!$B:$B,0),-1)&gt;0),"'si'","'no'"))</f>
        <v/>
      </c>
      <c r="O498" t="str">
        <f t="shared" si="105"/>
        <v/>
      </c>
      <c r="P498" t="str">
        <f t="shared" si="106"/>
        <v/>
      </c>
      <c r="Q498" t="str">
        <f t="shared" si="107"/>
        <v/>
      </c>
      <c r="R498" t="str">
        <f t="shared" si="108"/>
        <v/>
      </c>
      <c r="S498" t="str">
        <f t="shared" si="109"/>
        <v/>
      </c>
      <c r="T498" t="str">
        <f t="shared" si="110"/>
        <v/>
      </c>
      <c r="U498" t="str">
        <f>IF($S498="","",INDEX(CATEGORIAS!$A:$A,MATCH($S498,CATEGORIAS!$B:$B,0)))</f>
        <v/>
      </c>
      <c r="V498" t="str">
        <f>IF($T498="","",INDEX(SUBCATEGORIAS!$A:$A,MATCH($T498,SUBCATEGORIAS!$B:$B,0)))</f>
        <v/>
      </c>
      <c r="W498" t="str">
        <f t="shared" si="111"/>
        <v/>
      </c>
      <c r="X498" t="str">
        <f t="shared" si="116"/>
        <v/>
      </c>
      <c r="Z498">
        <v>496</v>
      </c>
      <c r="AA498" t="str">
        <f t="shared" si="119"/>
        <v/>
      </c>
      <c r="AB498" t="str">
        <f>IFERROR(IF(MATCH($AA493,$O:$O,0)&gt;0,CONCATENATE("id_categoria: '",INDEX($U:$U,MATCH($AA493,$O:$O,0)),"',"),0),"")</f>
        <v/>
      </c>
      <c r="AG498" t="str">
        <f>IF($D498="","",INDEX(CATEGORIAS!$A:$A,MATCH($D498,CATEGORIAS!$B:$B,0)))</f>
        <v/>
      </c>
      <c r="AH498" t="str">
        <f>IF($E498="","",INDEX(SUBCATEGORIAS!$A:$A,MATCH($E498,SUBCATEGORIAS!$B:$B,0)))</f>
        <v/>
      </c>
      <c r="AI498" t="str">
        <f t="shared" si="112"/>
        <v/>
      </c>
      <c r="AK498" s="2" t="str">
        <f t="shared" si="117"/>
        <v/>
      </c>
      <c r="AL498" t="str">
        <f t="shared" si="118"/>
        <v/>
      </c>
      <c r="AM498" t="str">
        <f t="shared" si="113"/>
        <v/>
      </c>
      <c r="AN498" t="str">
        <f t="shared" si="114"/>
        <v/>
      </c>
    </row>
    <row r="499" spans="1:40" x14ac:dyDescent="0.25">
      <c r="A499" t="str">
        <f>IF(C499="","",MAX($A$2:A498)+1)</f>
        <v/>
      </c>
      <c r="B499" s="3" t="str">
        <f>IF(C499="","",IF(COUNTIF($C$2:$C498,$C499)=0,MAX($B$2:$B498)+1,""))</f>
        <v/>
      </c>
      <c r="L499" s="3" t="str">
        <f t="shared" si="115"/>
        <v/>
      </c>
      <c r="M499" s="3" t="str">
        <f>IF(C499="","",IF(AND(C499&lt;&gt;"",D499&lt;&gt;"",E499&lt;&gt;"",I499&lt;&gt;"",L499&lt;&gt;"",J499&lt;&gt;"",IFERROR(MATCH(INDEX($B:$B,MATCH($C499,$C:$C,0)),IMAGENES!$B:$B,0),-1)&gt;0),"'si'","'no'"))</f>
        <v/>
      </c>
      <c r="O499" t="str">
        <f t="shared" si="105"/>
        <v/>
      </c>
      <c r="P499" t="str">
        <f t="shared" si="106"/>
        <v/>
      </c>
      <c r="Q499" t="str">
        <f t="shared" si="107"/>
        <v/>
      </c>
      <c r="R499" t="str">
        <f t="shared" si="108"/>
        <v/>
      </c>
      <c r="S499" t="str">
        <f t="shared" si="109"/>
        <v/>
      </c>
      <c r="T499" t="str">
        <f t="shared" si="110"/>
        <v/>
      </c>
      <c r="U499" t="str">
        <f>IF($S499="","",INDEX(CATEGORIAS!$A:$A,MATCH($S499,CATEGORIAS!$B:$B,0)))</f>
        <v/>
      </c>
      <c r="V499" t="str">
        <f>IF($T499="","",INDEX(SUBCATEGORIAS!$A:$A,MATCH($T499,SUBCATEGORIAS!$B:$B,0)))</f>
        <v/>
      </c>
      <c r="W499" t="str">
        <f t="shared" si="111"/>
        <v/>
      </c>
      <c r="X499" t="str">
        <f t="shared" si="116"/>
        <v/>
      </c>
      <c r="Z499">
        <v>497</v>
      </c>
      <c r="AA499" t="str">
        <f t="shared" si="119"/>
        <v/>
      </c>
      <c r="AB499" t="str">
        <f>IFERROR(IF(MATCH($AA493,$O:$O,0)&gt;0,CONCATENATE("id_subcategoria: '",INDEX($V:$V,MATCH($AA493,$O:$O,0)),"',"),0),"")</f>
        <v/>
      </c>
      <c r="AG499" t="str">
        <f>IF($D499="","",INDEX(CATEGORIAS!$A:$A,MATCH($D499,CATEGORIAS!$B:$B,0)))</f>
        <v/>
      </c>
      <c r="AH499" t="str">
        <f>IF($E499="","",INDEX(SUBCATEGORIAS!$A:$A,MATCH($E499,SUBCATEGORIAS!$B:$B,0)))</f>
        <v/>
      </c>
      <c r="AI499" t="str">
        <f t="shared" si="112"/>
        <v/>
      </c>
      <c r="AK499" s="2" t="str">
        <f t="shared" si="117"/>
        <v/>
      </c>
      <c r="AL499" t="str">
        <f t="shared" si="118"/>
        <v/>
      </c>
      <c r="AM499" t="str">
        <f t="shared" si="113"/>
        <v/>
      </c>
      <c r="AN499" t="str">
        <f t="shared" si="114"/>
        <v/>
      </c>
    </row>
    <row r="500" spans="1:40" x14ac:dyDescent="0.25">
      <c r="A500" t="str">
        <f>IF(C500="","",MAX($A$2:A499)+1)</f>
        <v/>
      </c>
      <c r="B500" s="3" t="str">
        <f>IF(C500="","",IF(COUNTIF($C$2:$C499,$C500)=0,MAX($B$2:$B499)+1,""))</f>
        <v/>
      </c>
      <c r="L500" s="3" t="str">
        <f t="shared" si="115"/>
        <v/>
      </c>
      <c r="M500" s="3" t="str">
        <f>IF(C500="","",IF(AND(C500&lt;&gt;"",D500&lt;&gt;"",E500&lt;&gt;"",I500&lt;&gt;"",L500&lt;&gt;"",J500&lt;&gt;"",IFERROR(MATCH(INDEX($B:$B,MATCH($C500,$C:$C,0)),IMAGENES!$B:$B,0),-1)&gt;0),"'si'","'no'"))</f>
        <v/>
      </c>
      <c r="O500" t="str">
        <f t="shared" si="105"/>
        <v/>
      </c>
      <c r="P500" t="str">
        <f t="shared" si="106"/>
        <v/>
      </c>
      <c r="Q500" t="str">
        <f t="shared" si="107"/>
        <v/>
      </c>
      <c r="R500" t="str">
        <f t="shared" si="108"/>
        <v/>
      </c>
      <c r="S500" t="str">
        <f t="shared" si="109"/>
        <v/>
      </c>
      <c r="T500" t="str">
        <f t="shared" si="110"/>
        <v/>
      </c>
      <c r="U500" t="str">
        <f>IF($S500="","",INDEX(CATEGORIAS!$A:$A,MATCH($S500,CATEGORIAS!$B:$B,0)))</f>
        <v/>
      </c>
      <c r="V500" t="str">
        <f>IF($T500="","",INDEX(SUBCATEGORIAS!$A:$A,MATCH($T500,SUBCATEGORIAS!$B:$B,0)))</f>
        <v/>
      </c>
      <c r="W500" t="str">
        <f t="shared" si="111"/>
        <v/>
      </c>
      <c r="X500" t="str">
        <f t="shared" si="116"/>
        <v/>
      </c>
      <c r="Z500">
        <v>498</v>
      </c>
      <c r="AA500" t="str">
        <f t="shared" si="119"/>
        <v/>
      </c>
      <c r="AB500" t="str">
        <f>IFERROR(IF(MATCH($AA493,$O:$O,0)&gt;0,CONCATENATE("precio: ",INDEX($W:$W,MATCH($AA493,$O:$O,0)),","),0),"")</f>
        <v/>
      </c>
      <c r="AG500" t="str">
        <f>IF($D500="","",INDEX(CATEGORIAS!$A:$A,MATCH($D500,CATEGORIAS!$B:$B,0)))</f>
        <v/>
      </c>
      <c r="AH500" t="str">
        <f>IF($E500="","",INDEX(SUBCATEGORIAS!$A:$A,MATCH($E500,SUBCATEGORIAS!$B:$B,0)))</f>
        <v/>
      </c>
      <c r="AI500" t="str">
        <f t="shared" si="112"/>
        <v/>
      </c>
      <c r="AK500" s="2" t="str">
        <f t="shared" si="117"/>
        <v/>
      </c>
      <c r="AL500" t="str">
        <f t="shared" si="118"/>
        <v/>
      </c>
      <c r="AM500" t="str">
        <f t="shared" si="113"/>
        <v/>
      </c>
      <c r="AN500" t="str">
        <f t="shared" si="114"/>
        <v/>
      </c>
    </row>
    <row r="501" spans="1:40" x14ac:dyDescent="0.25">
      <c r="A501" t="str">
        <f>IF(C501="","",MAX($A$2:A500)+1)</f>
        <v/>
      </c>
      <c r="B501" s="3" t="str">
        <f>IF(C501="","",IF(COUNTIF($C$2:$C500,$C501)=0,MAX($B$2:$B500)+1,""))</f>
        <v/>
      </c>
      <c r="L501" s="3" t="str">
        <f t="shared" si="115"/>
        <v/>
      </c>
      <c r="M501" s="3" t="str">
        <f>IF(C501="","",IF(AND(C501&lt;&gt;"",D501&lt;&gt;"",E501&lt;&gt;"",I501&lt;&gt;"",L501&lt;&gt;"",J501&lt;&gt;"",IFERROR(MATCH(INDEX($B:$B,MATCH($C501,$C:$C,0)),IMAGENES!$B:$B,0),-1)&gt;0),"'si'","'no'"))</f>
        <v/>
      </c>
      <c r="O501" t="str">
        <f t="shared" si="105"/>
        <v/>
      </c>
      <c r="P501" t="str">
        <f t="shared" si="106"/>
        <v/>
      </c>
      <c r="Q501" t="str">
        <f t="shared" si="107"/>
        <v/>
      </c>
      <c r="R501" t="str">
        <f t="shared" si="108"/>
        <v/>
      </c>
      <c r="S501" t="str">
        <f t="shared" si="109"/>
        <v/>
      </c>
      <c r="T501" t="str">
        <f t="shared" si="110"/>
        <v/>
      </c>
      <c r="U501" t="str">
        <f>IF($S501="","",INDEX(CATEGORIAS!$A:$A,MATCH($S501,CATEGORIAS!$B:$B,0)))</f>
        <v/>
      </c>
      <c r="V501" t="str">
        <f>IF($T501="","",INDEX(SUBCATEGORIAS!$A:$A,MATCH($T501,SUBCATEGORIAS!$B:$B,0)))</f>
        <v/>
      </c>
      <c r="W501" t="str">
        <f t="shared" si="111"/>
        <v/>
      </c>
      <c r="X501" t="str">
        <f t="shared" si="116"/>
        <v/>
      </c>
      <c r="Z501">
        <v>499</v>
      </c>
      <c r="AA501" t="str">
        <f t="shared" si="119"/>
        <v/>
      </c>
      <c r="AB501" t="str">
        <f>IFERROR(IF(MATCH($AA493,$O:$O,0)&gt;0,CONCATENATE("disponible: ",INDEX($X:$X,MATCH($AA493,$O:$O,0)),","),0),"")</f>
        <v/>
      </c>
      <c r="AG501" t="str">
        <f>IF($D501="","",INDEX(CATEGORIAS!$A:$A,MATCH($D501,CATEGORIAS!$B:$B,0)))</f>
        <v/>
      </c>
      <c r="AH501" t="str">
        <f>IF($E501="","",INDEX(SUBCATEGORIAS!$A:$A,MATCH($E501,SUBCATEGORIAS!$B:$B,0)))</f>
        <v/>
      </c>
      <c r="AI501" t="str">
        <f t="shared" si="112"/>
        <v/>
      </c>
      <c r="AK501" s="2" t="str">
        <f t="shared" si="117"/>
        <v/>
      </c>
      <c r="AL501" t="str">
        <f t="shared" si="118"/>
        <v/>
      </c>
      <c r="AM501" t="str">
        <f t="shared" si="113"/>
        <v/>
      </c>
      <c r="AN501" t="str">
        <f t="shared" si="114"/>
        <v/>
      </c>
    </row>
    <row r="502" spans="1:40" x14ac:dyDescent="0.25">
      <c r="A502" t="str">
        <f>IF(C502="","",MAX($A$2:A501)+1)</f>
        <v/>
      </c>
      <c r="B502" s="3" t="str">
        <f>IF(C502="","",IF(COUNTIF($C$2:$C501,$C502)=0,MAX($B$2:$B501)+1,""))</f>
        <v/>
      </c>
      <c r="L502" s="3" t="str">
        <f t="shared" si="115"/>
        <v/>
      </c>
      <c r="M502" s="3" t="str">
        <f>IF(C502="","",IF(AND(C502&lt;&gt;"",D502&lt;&gt;"",E502&lt;&gt;"",I502&lt;&gt;"",L502&lt;&gt;"",J502&lt;&gt;"",IFERROR(MATCH(INDEX($B:$B,MATCH($C502,$C:$C,0)),IMAGENES!$B:$B,0),-1)&gt;0),"'si'","'no'"))</f>
        <v/>
      </c>
      <c r="O502" t="str">
        <f t="shared" si="105"/>
        <v/>
      </c>
      <c r="P502" t="str">
        <f t="shared" si="106"/>
        <v/>
      </c>
      <c r="Q502" t="str">
        <f t="shared" si="107"/>
        <v/>
      </c>
      <c r="R502" t="str">
        <f t="shared" si="108"/>
        <v/>
      </c>
      <c r="S502" t="str">
        <f t="shared" si="109"/>
        <v/>
      </c>
      <c r="T502" t="str">
        <f t="shared" si="110"/>
        <v/>
      </c>
      <c r="U502" t="str">
        <f>IF($S502="","",INDEX(CATEGORIAS!$A:$A,MATCH($S502,CATEGORIAS!$B:$B,0)))</f>
        <v/>
      </c>
      <c r="V502" t="str">
        <f>IF($T502="","",INDEX(SUBCATEGORIAS!$A:$A,MATCH($T502,SUBCATEGORIAS!$B:$B,0)))</f>
        <v/>
      </c>
      <c r="W502" t="str">
        <f t="shared" si="111"/>
        <v/>
      </c>
      <c r="X502" t="str">
        <f t="shared" si="116"/>
        <v/>
      </c>
      <c r="Z502">
        <v>500</v>
      </c>
      <c r="AA502" t="str">
        <f t="shared" si="119"/>
        <v/>
      </c>
      <c r="AB502" t="str">
        <f>IFERROR(IF(MATCH($AA493,$O:$O,0)&gt;0,"},",0),"")</f>
        <v/>
      </c>
      <c r="AG502" t="str">
        <f>IF($D502="","",INDEX(CATEGORIAS!$A:$A,MATCH($D502,CATEGORIAS!$B:$B,0)))</f>
        <v/>
      </c>
      <c r="AH502" t="str">
        <f>IF($E502="","",INDEX(SUBCATEGORIAS!$A:$A,MATCH($E502,SUBCATEGORIAS!$B:$B,0)))</f>
        <v/>
      </c>
      <c r="AI502" t="str">
        <f t="shared" si="112"/>
        <v/>
      </c>
      <c r="AK502" s="2" t="str">
        <f t="shared" si="117"/>
        <v/>
      </c>
      <c r="AL502" t="str">
        <f t="shared" si="118"/>
        <v/>
      </c>
      <c r="AM502" t="str">
        <f t="shared" si="113"/>
        <v/>
      </c>
      <c r="AN502" t="str">
        <f t="shared" si="114"/>
        <v/>
      </c>
    </row>
    <row r="503" spans="1:40" x14ac:dyDescent="0.25">
      <c r="A503" t="str">
        <f>IF(C503="","",MAX($A$2:A502)+1)</f>
        <v/>
      </c>
      <c r="B503" s="3" t="str">
        <f>IF(C503="","",IF(COUNTIF($C$2:$C502,$C503)=0,MAX($B$2:$B502)+1,""))</f>
        <v/>
      </c>
      <c r="L503" s="3" t="str">
        <f t="shared" si="115"/>
        <v/>
      </c>
      <c r="M503" s="3" t="str">
        <f>IF(C503="","",IF(AND(C503&lt;&gt;"",D503&lt;&gt;"",E503&lt;&gt;"",I503&lt;&gt;"",L503&lt;&gt;"",J503&lt;&gt;"",IFERROR(MATCH(INDEX($B:$B,MATCH($C503,$C:$C,0)),IMAGENES!$B:$B,0),-1)&gt;0),"'si'","'no'"))</f>
        <v/>
      </c>
      <c r="O503" t="str">
        <f t="shared" si="105"/>
        <v/>
      </c>
      <c r="P503" t="str">
        <f t="shared" si="106"/>
        <v/>
      </c>
      <c r="Q503" t="str">
        <f t="shared" si="107"/>
        <v/>
      </c>
      <c r="R503" t="str">
        <f t="shared" si="108"/>
        <v/>
      </c>
      <c r="S503" t="str">
        <f t="shared" si="109"/>
        <v/>
      </c>
      <c r="T503" t="str">
        <f t="shared" si="110"/>
        <v/>
      </c>
      <c r="U503" t="str">
        <f>IF($S503="","",INDEX(CATEGORIAS!$A:$A,MATCH($S503,CATEGORIAS!$B:$B,0)))</f>
        <v/>
      </c>
      <c r="V503" t="str">
        <f>IF($T503="","",INDEX(SUBCATEGORIAS!$A:$A,MATCH($T503,SUBCATEGORIAS!$B:$B,0)))</f>
        <v/>
      </c>
      <c r="W503" t="str">
        <f t="shared" si="111"/>
        <v/>
      </c>
      <c r="X503" t="str">
        <f t="shared" si="116"/>
        <v/>
      </c>
      <c r="Z503">
        <v>501</v>
      </c>
      <c r="AA503">
        <f t="shared" si="119"/>
        <v>51</v>
      </c>
      <c r="AB503" t="str">
        <f>IFERROR(IF(MATCH($AA503,$O:$O,0)&gt;0,"{",0),"")</f>
        <v/>
      </c>
      <c r="AG503" t="str">
        <f>IF($D503="","",INDEX(CATEGORIAS!$A:$A,MATCH($D503,CATEGORIAS!$B:$B,0)))</f>
        <v/>
      </c>
      <c r="AH503" t="str">
        <f>IF($E503="","",INDEX(SUBCATEGORIAS!$A:$A,MATCH($E503,SUBCATEGORIAS!$B:$B,0)))</f>
        <v/>
      </c>
      <c r="AI503" t="str">
        <f t="shared" si="112"/>
        <v/>
      </c>
      <c r="AK503" s="2" t="str">
        <f t="shared" si="117"/>
        <v/>
      </c>
      <c r="AL503" t="str">
        <f t="shared" si="118"/>
        <v/>
      </c>
      <c r="AM503" t="str">
        <f t="shared" si="113"/>
        <v/>
      </c>
      <c r="AN503" t="str">
        <f t="shared" si="114"/>
        <v/>
      </c>
    </row>
    <row r="504" spans="1:40" x14ac:dyDescent="0.25">
      <c r="A504" t="str">
        <f>IF(C504="","",MAX($A$2:A503)+1)</f>
        <v/>
      </c>
      <c r="B504" s="3" t="str">
        <f>IF(C504="","",IF(COUNTIF($C$2:$C503,$C504)=0,MAX($B$2:$B503)+1,""))</f>
        <v/>
      </c>
      <c r="L504" s="3" t="str">
        <f t="shared" si="115"/>
        <v/>
      </c>
      <c r="M504" s="3" t="str">
        <f>IF(C504="","",IF(AND(C504&lt;&gt;"",D504&lt;&gt;"",E504&lt;&gt;"",I504&lt;&gt;"",L504&lt;&gt;"",J504&lt;&gt;"",IFERROR(MATCH(INDEX($B:$B,MATCH($C504,$C:$C,0)),IMAGENES!$B:$B,0),-1)&gt;0),"'si'","'no'"))</f>
        <v/>
      </c>
      <c r="O504" t="str">
        <f t="shared" si="105"/>
        <v/>
      </c>
      <c r="P504" t="str">
        <f t="shared" si="106"/>
        <v/>
      </c>
      <c r="Q504" t="str">
        <f t="shared" si="107"/>
        <v/>
      </c>
      <c r="R504" t="str">
        <f t="shared" si="108"/>
        <v/>
      </c>
      <c r="S504" t="str">
        <f t="shared" si="109"/>
        <v/>
      </c>
      <c r="T504" t="str">
        <f t="shared" si="110"/>
        <v/>
      </c>
      <c r="U504" t="str">
        <f>IF($S504="","",INDEX(CATEGORIAS!$A:$A,MATCH($S504,CATEGORIAS!$B:$B,0)))</f>
        <v/>
      </c>
      <c r="V504" t="str">
        <f>IF($T504="","",INDEX(SUBCATEGORIAS!$A:$A,MATCH($T504,SUBCATEGORIAS!$B:$B,0)))</f>
        <v/>
      </c>
      <c r="W504" t="str">
        <f t="shared" si="111"/>
        <v/>
      </c>
      <c r="X504" t="str">
        <f t="shared" si="116"/>
        <v/>
      </c>
      <c r="Z504">
        <v>502</v>
      </c>
      <c r="AA504" t="str">
        <f t="shared" si="119"/>
        <v/>
      </c>
      <c r="AB504" t="str">
        <f>IFERROR(IF(MATCH($AA503,$O:$O,0)&gt;0,CONCATENATE("id_articulo: ",$AA503,","),0),"")</f>
        <v/>
      </c>
      <c r="AG504" t="str">
        <f>IF($D504="","",INDEX(CATEGORIAS!$A:$A,MATCH($D504,CATEGORIAS!$B:$B,0)))</f>
        <v/>
      </c>
      <c r="AH504" t="str">
        <f>IF($E504="","",INDEX(SUBCATEGORIAS!$A:$A,MATCH($E504,SUBCATEGORIAS!$B:$B,0)))</f>
        <v/>
      </c>
      <c r="AI504" t="str">
        <f t="shared" si="112"/>
        <v/>
      </c>
      <c r="AK504" s="2" t="str">
        <f t="shared" si="117"/>
        <v/>
      </c>
      <c r="AL504" t="str">
        <f t="shared" si="118"/>
        <v/>
      </c>
      <c r="AM504" t="str">
        <f t="shared" si="113"/>
        <v/>
      </c>
      <c r="AN504" t="str">
        <f t="shared" si="114"/>
        <v/>
      </c>
    </row>
    <row r="505" spans="1:40" x14ac:dyDescent="0.25">
      <c r="A505" t="str">
        <f>IF(C505="","",MAX($A$2:A504)+1)</f>
        <v/>
      </c>
      <c r="B505" s="3" t="str">
        <f>IF(C505="","",IF(COUNTIF($C$2:$C504,$C505)=0,MAX($B$2:$B504)+1,""))</f>
        <v/>
      </c>
      <c r="L505" s="3" t="str">
        <f t="shared" si="115"/>
        <v/>
      </c>
      <c r="M505" s="3" t="str">
        <f>IF(C505="","",IF(AND(C505&lt;&gt;"",D505&lt;&gt;"",E505&lt;&gt;"",I505&lt;&gt;"",L505&lt;&gt;"",J505&lt;&gt;"",IFERROR(MATCH(INDEX($B:$B,MATCH($C505,$C:$C,0)),IMAGENES!$B:$B,0),-1)&gt;0),"'si'","'no'"))</f>
        <v/>
      </c>
      <c r="O505" t="str">
        <f t="shared" si="105"/>
        <v/>
      </c>
      <c r="P505" t="str">
        <f t="shared" si="106"/>
        <v/>
      </c>
      <c r="Q505" t="str">
        <f t="shared" si="107"/>
        <v/>
      </c>
      <c r="R505" t="str">
        <f t="shared" si="108"/>
        <v/>
      </c>
      <c r="S505" t="str">
        <f t="shared" si="109"/>
        <v/>
      </c>
      <c r="T505" t="str">
        <f t="shared" si="110"/>
        <v/>
      </c>
      <c r="U505" t="str">
        <f>IF($S505="","",INDEX(CATEGORIAS!$A:$A,MATCH($S505,CATEGORIAS!$B:$B,0)))</f>
        <v/>
      </c>
      <c r="V505" t="str">
        <f>IF($T505="","",INDEX(SUBCATEGORIAS!$A:$A,MATCH($T505,SUBCATEGORIAS!$B:$B,0)))</f>
        <v/>
      </c>
      <c r="W505" t="str">
        <f t="shared" si="111"/>
        <v/>
      </c>
      <c r="X505" t="str">
        <f t="shared" si="116"/>
        <v/>
      </c>
      <c r="Z505">
        <v>503</v>
      </c>
      <c r="AA505" t="str">
        <f t="shared" si="119"/>
        <v/>
      </c>
      <c r="AB505" t="str">
        <f>IFERROR(IF(MATCH($AA503,$O:$O,0)&gt;0,CONCATENATE("nombre: '",INDEX($P:$P,MATCH($AA503,$O:$O,0)),"',"),0),"")</f>
        <v/>
      </c>
      <c r="AG505" t="str">
        <f>IF($D505="","",INDEX(CATEGORIAS!$A:$A,MATCH($D505,CATEGORIAS!$B:$B,0)))</f>
        <v/>
      </c>
      <c r="AH505" t="str">
        <f>IF($E505="","",INDEX(SUBCATEGORIAS!$A:$A,MATCH($E505,SUBCATEGORIAS!$B:$B,0)))</f>
        <v/>
      </c>
      <c r="AI505" t="str">
        <f t="shared" si="112"/>
        <v/>
      </c>
      <c r="AK505" s="2" t="str">
        <f t="shared" si="117"/>
        <v/>
      </c>
      <c r="AL505" t="str">
        <f t="shared" si="118"/>
        <v/>
      </c>
      <c r="AM505" t="str">
        <f t="shared" si="113"/>
        <v/>
      </c>
      <c r="AN505" t="str">
        <f t="shared" si="114"/>
        <v/>
      </c>
    </row>
    <row r="506" spans="1:40" x14ac:dyDescent="0.25">
      <c r="A506" t="str">
        <f>IF(C506="","",MAX($A$2:A505)+1)</f>
        <v/>
      </c>
      <c r="B506" s="3" t="str">
        <f>IF(C506="","",IF(COUNTIF($C$2:$C505,$C506)=0,MAX($B$2:$B505)+1,""))</f>
        <v/>
      </c>
      <c r="L506" s="3" t="str">
        <f t="shared" si="115"/>
        <v/>
      </c>
      <c r="M506" s="3" t="str">
        <f>IF(C506="","",IF(AND(C506&lt;&gt;"",D506&lt;&gt;"",E506&lt;&gt;"",I506&lt;&gt;"",L506&lt;&gt;"",J506&lt;&gt;"",IFERROR(MATCH(INDEX($B:$B,MATCH($C506,$C:$C,0)),IMAGENES!$B:$B,0),-1)&gt;0),"'si'","'no'"))</f>
        <v/>
      </c>
      <c r="O506" t="str">
        <f t="shared" si="105"/>
        <v/>
      </c>
      <c r="P506" t="str">
        <f t="shared" si="106"/>
        <v/>
      </c>
      <c r="Q506" t="str">
        <f t="shared" si="107"/>
        <v/>
      </c>
      <c r="R506" t="str">
        <f t="shared" si="108"/>
        <v/>
      </c>
      <c r="S506" t="str">
        <f t="shared" si="109"/>
        <v/>
      </c>
      <c r="T506" t="str">
        <f t="shared" si="110"/>
        <v/>
      </c>
      <c r="U506" t="str">
        <f>IF($S506="","",INDEX(CATEGORIAS!$A:$A,MATCH($S506,CATEGORIAS!$B:$B,0)))</f>
        <v/>
      </c>
      <c r="V506" t="str">
        <f>IF($T506="","",INDEX(SUBCATEGORIAS!$A:$A,MATCH($T506,SUBCATEGORIAS!$B:$B,0)))</f>
        <v/>
      </c>
      <c r="W506" t="str">
        <f t="shared" si="111"/>
        <v/>
      </c>
      <c r="X506" t="str">
        <f t="shared" si="116"/>
        <v/>
      </c>
      <c r="Z506">
        <v>504</v>
      </c>
      <c r="AA506" t="str">
        <f t="shared" si="119"/>
        <v/>
      </c>
      <c r="AB506" t="str">
        <f>IFERROR(IF(MATCH($AA503,$O:$O,0)&gt;0,CONCATENATE("descripcion: '",INDEX($Q:$Q,MATCH($AA503,$O:$O,0)),"',"),0),"")</f>
        <v/>
      </c>
      <c r="AG506" t="str">
        <f>IF($D506="","",INDEX(CATEGORIAS!$A:$A,MATCH($D506,CATEGORIAS!$B:$B,0)))</f>
        <v/>
      </c>
      <c r="AH506" t="str">
        <f>IF($E506="","",INDEX(SUBCATEGORIAS!$A:$A,MATCH($E506,SUBCATEGORIAS!$B:$B,0)))</f>
        <v/>
      </c>
      <c r="AI506" t="str">
        <f t="shared" si="112"/>
        <v/>
      </c>
      <c r="AK506" s="2" t="str">
        <f t="shared" si="117"/>
        <v/>
      </c>
      <c r="AL506" t="str">
        <f t="shared" si="118"/>
        <v/>
      </c>
      <c r="AM506" t="str">
        <f t="shared" si="113"/>
        <v/>
      </c>
      <c r="AN506" t="str">
        <f t="shared" si="114"/>
        <v/>
      </c>
    </row>
    <row r="507" spans="1:40" x14ac:dyDescent="0.25">
      <c r="A507" t="str">
        <f>IF(C507="","",MAX($A$2:A506)+1)</f>
        <v/>
      </c>
      <c r="B507" s="3" t="str">
        <f>IF(C507="","",IF(COUNTIF($C$2:$C506,$C507)=0,MAX($B$2:$B506)+1,""))</f>
        <v/>
      </c>
      <c r="L507" s="3" t="str">
        <f t="shared" si="115"/>
        <v/>
      </c>
      <c r="M507" s="3" t="str">
        <f>IF(C507="","",IF(AND(C507&lt;&gt;"",D507&lt;&gt;"",E507&lt;&gt;"",I507&lt;&gt;"",L507&lt;&gt;"",J507&lt;&gt;"",IFERROR(MATCH(INDEX($B:$B,MATCH($C507,$C:$C,0)),IMAGENES!$B:$B,0),-1)&gt;0),"'si'","'no'"))</f>
        <v/>
      </c>
      <c r="O507" t="str">
        <f t="shared" si="105"/>
        <v/>
      </c>
      <c r="P507" t="str">
        <f t="shared" si="106"/>
        <v/>
      </c>
      <c r="Q507" t="str">
        <f t="shared" si="107"/>
        <v/>
      </c>
      <c r="R507" t="str">
        <f t="shared" si="108"/>
        <v/>
      </c>
      <c r="S507" t="str">
        <f t="shared" si="109"/>
        <v/>
      </c>
      <c r="T507" t="str">
        <f t="shared" si="110"/>
        <v/>
      </c>
      <c r="U507" t="str">
        <f>IF($S507="","",INDEX(CATEGORIAS!$A:$A,MATCH($S507,CATEGORIAS!$B:$B,0)))</f>
        <v/>
      </c>
      <c r="V507" t="str">
        <f>IF($T507="","",INDEX(SUBCATEGORIAS!$A:$A,MATCH($T507,SUBCATEGORIAS!$B:$B,0)))</f>
        <v/>
      </c>
      <c r="W507" t="str">
        <f t="shared" si="111"/>
        <v/>
      </c>
      <c r="X507" t="str">
        <f t="shared" si="116"/>
        <v/>
      </c>
      <c r="Z507">
        <v>505</v>
      </c>
      <c r="AA507" t="str">
        <f t="shared" si="119"/>
        <v/>
      </c>
      <c r="AB507" t="str">
        <f>IFERROR(IF(MATCH($AA503,$O:$O,0)&gt;0,CONCATENATE("descripcion_larga: '",INDEX($R:$R,MATCH($AA503,$O:$O,0)),"',"),0),"")</f>
        <v/>
      </c>
      <c r="AG507" t="str">
        <f>IF($D507="","",INDEX(CATEGORIAS!$A:$A,MATCH($D507,CATEGORIAS!$B:$B,0)))</f>
        <v/>
      </c>
      <c r="AH507" t="str">
        <f>IF($E507="","",INDEX(SUBCATEGORIAS!$A:$A,MATCH($E507,SUBCATEGORIAS!$B:$B,0)))</f>
        <v/>
      </c>
      <c r="AI507" t="str">
        <f t="shared" si="112"/>
        <v/>
      </c>
      <c r="AK507" s="2" t="str">
        <f t="shared" si="117"/>
        <v/>
      </c>
      <c r="AL507" t="str">
        <f t="shared" si="118"/>
        <v/>
      </c>
      <c r="AM507" t="str">
        <f t="shared" si="113"/>
        <v/>
      </c>
      <c r="AN507" t="str">
        <f t="shared" si="114"/>
        <v/>
      </c>
    </row>
    <row r="508" spans="1:40" x14ac:dyDescent="0.25">
      <c r="A508" t="str">
        <f>IF(C508="","",MAX($A$2:A507)+1)</f>
        <v/>
      </c>
      <c r="B508" s="3" t="str">
        <f>IF(C508="","",IF(COUNTIF($C$2:$C507,$C508)=0,MAX($B$2:$B507)+1,""))</f>
        <v/>
      </c>
      <c r="L508" s="3" t="str">
        <f t="shared" si="115"/>
        <v/>
      </c>
      <c r="M508" s="3" t="str">
        <f>IF(C508="","",IF(AND(C508&lt;&gt;"",D508&lt;&gt;"",E508&lt;&gt;"",I508&lt;&gt;"",L508&lt;&gt;"",J508&lt;&gt;"",IFERROR(MATCH(INDEX($B:$B,MATCH($C508,$C:$C,0)),IMAGENES!$B:$B,0),-1)&gt;0),"'si'","'no'"))</f>
        <v/>
      </c>
      <c r="O508" t="str">
        <f t="shared" si="105"/>
        <v/>
      </c>
      <c r="P508" t="str">
        <f t="shared" si="106"/>
        <v/>
      </c>
      <c r="Q508" t="str">
        <f t="shared" si="107"/>
        <v/>
      </c>
      <c r="R508" t="str">
        <f t="shared" si="108"/>
        <v/>
      </c>
      <c r="S508" t="str">
        <f t="shared" si="109"/>
        <v/>
      </c>
      <c r="T508" t="str">
        <f t="shared" si="110"/>
        <v/>
      </c>
      <c r="U508" t="str">
        <f>IF($S508="","",INDEX(CATEGORIAS!$A:$A,MATCH($S508,CATEGORIAS!$B:$B,0)))</f>
        <v/>
      </c>
      <c r="V508" t="str">
        <f>IF($T508="","",INDEX(SUBCATEGORIAS!$A:$A,MATCH($T508,SUBCATEGORIAS!$B:$B,0)))</f>
        <v/>
      </c>
      <c r="W508" t="str">
        <f t="shared" si="111"/>
        <v/>
      </c>
      <c r="X508" t="str">
        <f t="shared" si="116"/>
        <v/>
      </c>
      <c r="Z508">
        <v>506</v>
      </c>
      <c r="AA508" t="str">
        <f t="shared" si="119"/>
        <v/>
      </c>
      <c r="AB508" t="str">
        <f>IFERROR(IF(MATCH($AA503,$O:$O,0)&gt;0,CONCATENATE("id_categoria: '",INDEX($U:$U,MATCH($AA503,$O:$O,0)),"',"),0),"")</f>
        <v/>
      </c>
      <c r="AG508" t="str">
        <f>IF($D508="","",INDEX(CATEGORIAS!$A:$A,MATCH($D508,CATEGORIAS!$B:$B,0)))</f>
        <v/>
      </c>
      <c r="AH508" t="str">
        <f>IF($E508="","",INDEX(SUBCATEGORIAS!$A:$A,MATCH($E508,SUBCATEGORIAS!$B:$B,0)))</f>
        <v/>
      </c>
      <c r="AI508" t="str">
        <f t="shared" si="112"/>
        <v/>
      </c>
      <c r="AK508" s="2" t="str">
        <f t="shared" si="117"/>
        <v/>
      </c>
      <c r="AL508" t="str">
        <f t="shared" si="118"/>
        <v/>
      </c>
      <c r="AM508" t="str">
        <f t="shared" si="113"/>
        <v/>
      </c>
      <c r="AN508" t="str">
        <f t="shared" si="114"/>
        <v/>
      </c>
    </row>
    <row r="509" spans="1:40" x14ac:dyDescent="0.25">
      <c r="A509" t="str">
        <f>IF(C509="","",MAX($A$2:A508)+1)</f>
        <v/>
      </c>
      <c r="B509" s="3" t="str">
        <f>IF(C509="","",IF(COUNTIF($C$2:$C508,$C509)=0,MAX($B$2:$B508)+1,""))</f>
        <v/>
      </c>
      <c r="L509" s="3" t="str">
        <f t="shared" si="115"/>
        <v/>
      </c>
      <c r="M509" s="3" t="str">
        <f>IF(C509="","",IF(AND(C509&lt;&gt;"",D509&lt;&gt;"",E509&lt;&gt;"",I509&lt;&gt;"",L509&lt;&gt;"",J509&lt;&gt;"",IFERROR(MATCH(INDEX($B:$B,MATCH($C509,$C:$C,0)),IMAGENES!$B:$B,0),-1)&gt;0),"'si'","'no'"))</f>
        <v/>
      </c>
      <c r="O509" t="str">
        <f t="shared" si="105"/>
        <v/>
      </c>
      <c r="P509" t="str">
        <f t="shared" si="106"/>
        <v/>
      </c>
      <c r="Q509" t="str">
        <f t="shared" si="107"/>
        <v/>
      </c>
      <c r="R509" t="str">
        <f t="shared" si="108"/>
        <v/>
      </c>
      <c r="S509" t="str">
        <f t="shared" si="109"/>
        <v/>
      </c>
      <c r="T509" t="str">
        <f t="shared" si="110"/>
        <v/>
      </c>
      <c r="U509" t="str">
        <f>IF($S509="","",INDEX(CATEGORIAS!$A:$A,MATCH($S509,CATEGORIAS!$B:$B,0)))</f>
        <v/>
      </c>
      <c r="V509" t="str">
        <f>IF($T509="","",INDEX(SUBCATEGORIAS!$A:$A,MATCH($T509,SUBCATEGORIAS!$B:$B,0)))</f>
        <v/>
      </c>
      <c r="W509" t="str">
        <f t="shared" si="111"/>
        <v/>
      </c>
      <c r="X509" t="str">
        <f t="shared" si="116"/>
        <v/>
      </c>
      <c r="Z509">
        <v>507</v>
      </c>
      <c r="AA509" t="str">
        <f t="shared" si="119"/>
        <v/>
      </c>
      <c r="AB509" t="str">
        <f>IFERROR(IF(MATCH($AA503,$O:$O,0)&gt;0,CONCATENATE("id_subcategoria: '",INDEX($V:$V,MATCH($AA503,$O:$O,0)),"',"),0),"")</f>
        <v/>
      </c>
      <c r="AG509" t="str">
        <f>IF($D509="","",INDEX(CATEGORIAS!$A:$A,MATCH($D509,CATEGORIAS!$B:$B,0)))</f>
        <v/>
      </c>
      <c r="AH509" t="str">
        <f>IF($E509="","",INDEX(SUBCATEGORIAS!$A:$A,MATCH($E509,SUBCATEGORIAS!$B:$B,0)))</f>
        <v/>
      </c>
      <c r="AI509" t="str">
        <f t="shared" si="112"/>
        <v/>
      </c>
      <c r="AK509" s="2" t="str">
        <f t="shared" si="117"/>
        <v/>
      </c>
      <c r="AL509" t="str">
        <f t="shared" si="118"/>
        <v/>
      </c>
      <c r="AM509" t="str">
        <f t="shared" si="113"/>
        <v/>
      </c>
      <c r="AN509" t="str">
        <f t="shared" si="114"/>
        <v/>
      </c>
    </row>
    <row r="510" spans="1:40" x14ac:dyDescent="0.25">
      <c r="A510" t="str">
        <f>IF(C510="","",MAX($A$2:A509)+1)</f>
        <v/>
      </c>
      <c r="B510" s="3" t="str">
        <f>IF(C510="","",IF(COUNTIF($C$2:$C509,$C510)=0,MAX($B$2:$B509)+1,""))</f>
        <v/>
      </c>
      <c r="L510" s="3" t="str">
        <f t="shared" si="115"/>
        <v/>
      </c>
      <c r="M510" s="3" t="str">
        <f>IF(C510="","",IF(AND(C510&lt;&gt;"",D510&lt;&gt;"",E510&lt;&gt;"",I510&lt;&gt;"",L510&lt;&gt;"",J510&lt;&gt;"",IFERROR(MATCH(INDEX($B:$B,MATCH($C510,$C:$C,0)),IMAGENES!$B:$B,0),-1)&gt;0),"'si'","'no'"))</f>
        <v/>
      </c>
      <c r="O510" t="str">
        <f t="shared" si="105"/>
        <v/>
      </c>
      <c r="P510" t="str">
        <f t="shared" si="106"/>
        <v/>
      </c>
      <c r="Q510" t="str">
        <f t="shared" si="107"/>
        <v/>
      </c>
      <c r="R510" t="str">
        <f t="shared" si="108"/>
        <v/>
      </c>
      <c r="S510" t="str">
        <f t="shared" si="109"/>
        <v/>
      </c>
      <c r="T510" t="str">
        <f t="shared" si="110"/>
        <v/>
      </c>
      <c r="U510" t="str">
        <f>IF($S510="","",INDEX(CATEGORIAS!$A:$A,MATCH($S510,CATEGORIAS!$B:$B,0)))</f>
        <v/>
      </c>
      <c r="V510" t="str">
        <f>IF($T510="","",INDEX(SUBCATEGORIAS!$A:$A,MATCH($T510,SUBCATEGORIAS!$B:$B,0)))</f>
        <v/>
      </c>
      <c r="W510" t="str">
        <f t="shared" si="111"/>
        <v/>
      </c>
      <c r="X510" t="str">
        <f t="shared" si="116"/>
        <v/>
      </c>
      <c r="Z510">
        <v>508</v>
      </c>
      <c r="AA510" t="str">
        <f t="shared" si="119"/>
        <v/>
      </c>
      <c r="AB510" t="str">
        <f>IFERROR(IF(MATCH($AA503,$O:$O,0)&gt;0,CONCATENATE("precio: ",INDEX($W:$W,MATCH($AA503,$O:$O,0)),","),0),"")</f>
        <v/>
      </c>
      <c r="AG510" t="str">
        <f>IF($D510="","",INDEX(CATEGORIAS!$A:$A,MATCH($D510,CATEGORIAS!$B:$B,0)))</f>
        <v/>
      </c>
      <c r="AH510" t="str">
        <f>IF($E510="","",INDEX(SUBCATEGORIAS!$A:$A,MATCH($E510,SUBCATEGORIAS!$B:$B,0)))</f>
        <v/>
      </c>
      <c r="AI510" t="str">
        <f t="shared" si="112"/>
        <v/>
      </c>
      <c r="AK510" s="2" t="str">
        <f t="shared" si="117"/>
        <v/>
      </c>
      <c r="AL510" t="str">
        <f t="shared" si="118"/>
        <v/>
      </c>
      <c r="AM510" t="str">
        <f t="shared" si="113"/>
        <v/>
      </c>
      <c r="AN510" t="str">
        <f t="shared" si="114"/>
        <v/>
      </c>
    </row>
    <row r="511" spans="1:40" x14ac:dyDescent="0.25">
      <c r="A511" t="str">
        <f>IF(C511="","",MAX($A$2:A510)+1)</f>
        <v/>
      </c>
      <c r="B511" s="3" t="str">
        <f>IF(C511="","",IF(COUNTIF($C$2:$C510,$C511)=0,MAX($B$2:$B510)+1,""))</f>
        <v/>
      </c>
      <c r="L511" s="3" t="str">
        <f t="shared" si="115"/>
        <v/>
      </c>
      <c r="M511" s="3" t="str">
        <f>IF(C511="","",IF(AND(C511&lt;&gt;"",D511&lt;&gt;"",E511&lt;&gt;"",I511&lt;&gt;"",L511&lt;&gt;"",J511&lt;&gt;"",IFERROR(MATCH(INDEX($B:$B,MATCH($C511,$C:$C,0)),IMAGENES!$B:$B,0),-1)&gt;0),"'si'","'no'"))</f>
        <v/>
      </c>
      <c r="O511" t="str">
        <f t="shared" si="105"/>
        <v/>
      </c>
      <c r="P511" t="str">
        <f t="shared" si="106"/>
        <v/>
      </c>
      <c r="Q511" t="str">
        <f t="shared" si="107"/>
        <v/>
      </c>
      <c r="R511" t="str">
        <f t="shared" si="108"/>
        <v/>
      </c>
      <c r="S511" t="str">
        <f t="shared" si="109"/>
        <v/>
      </c>
      <c r="T511" t="str">
        <f t="shared" si="110"/>
        <v/>
      </c>
      <c r="U511" t="str">
        <f>IF($S511="","",INDEX(CATEGORIAS!$A:$A,MATCH($S511,CATEGORIAS!$B:$B,0)))</f>
        <v/>
      </c>
      <c r="V511" t="str">
        <f>IF($T511="","",INDEX(SUBCATEGORIAS!$A:$A,MATCH($T511,SUBCATEGORIAS!$B:$B,0)))</f>
        <v/>
      </c>
      <c r="W511" t="str">
        <f t="shared" si="111"/>
        <v/>
      </c>
      <c r="X511" t="str">
        <f t="shared" si="116"/>
        <v/>
      </c>
      <c r="Z511">
        <v>509</v>
      </c>
      <c r="AA511" t="str">
        <f t="shared" si="119"/>
        <v/>
      </c>
      <c r="AB511" t="str">
        <f>IFERROR(IF(MATCH($AA503,$O:$O,0)&gt;0,CONCATENATE("disponible: ",INDEX($X:$X,MATCH($AA503,$O:$O,0)),","),0),"")</f>
        <v/>
      </c>
      <c r="AG511" t="str">
        <f>IF($D511="","",INDEX(CATEGORIAS!$A:$A,MATCH($D511,CATEGORIAS!$B:$B,0)))</f>
        <v/>
      </c>
      <c r="AH511" t="str">
        <f>IF($E511="","",INDEX(SUBCATEGORIAS!$A:$A,MATCH($E511,SUBCATEGORIAS!$B:$B,0)))</f>
        <v/>
      </c>
      <c r="AI511" t="str">
        <f t="shared" si="112"/>
        <v/>
      </c>
      <c r="AK511" s="2" t="str">
        <f t="shared" si="117"/>
        <v/>
      </c>
      <c r="AL511" t="str">
        <f t="shared" si="118"/>
        <v/>
      </c>
      <c r="AM511" t="str">
        <f t="shared" si="113"/>
        <v/>
      </c>
      <c r="AN511" t="str">
        <f t="shared" si="114"/>
        <v/>
      </c>
    </row>
    <row r="512" spans="1:40" x14ac:dyDescent="0.25">
      <c r="A512" t="str">
        <f>IF(C512="","",MAX($A$2:A511)+1)</f>
        <v/>
      </c>
      <c r="B512" s="3" t="str">
        <f>IF(C512="","",IF(COUNTIF($C$2:$C511,$C512)=0,MAX($B$2:$B511)+1,""))</f>
        <v/>
      </c>
      <c r="L512" s="3" t="str">
        <f t="shared" si="115"/>
        <v/>
      </c>
      <c r="M512" s="3" t="str">
        <f>IF(C512="","",IF(AND(C512&lt;&gt;"",D512&lt;&gt;"",E512&lt;&gt;"",I512&lt;&gt;"",L512&lt;&gt;"",J512&lt;&gt;"",IFERROR(MATCH(INDEX($B:$B,MATCH($C512,$C:$C,0)),IMAGENES!$B:$B,0),-1)&gt;0),"'si'","'no'"))</f>
        <v/>
      </c>
      <c r="O512" t="str">
        <f t="shared" si="105"/>
        <v/>
      </c>
      <c r="P512" t="str">
        <f t="shared" si="106"/>
        <v/>
      </c>
      <c r="Q512" t="str">
        <f t="shared" si="107"/>
        <v/>
      </c>
      <c r="R512" t="str">
        <f t="shared" si="108"/>
        <v/>
      </c>
      <c r="S512" t="str">
        <f t="shared" si="109"/>
        <v/>
      </c>
      <c r="T512" t="str">
        <f t="shared" si="110"/>
        <v/>
      </c>
      <c r="U512" t="str">
        <f>IF($S512="","",INDEX(CATEGORIAS!$A:$A,MATCH($S512,CATEGORIAS!$B:$B,0)))</f>
        <v/>
      </c>
      <c r="V512" t="str">
        <f>IF($T512="","",INDEX(SUBCATEGORIAS!$A:$A,MATCH($T512,SUBCATEGORIAS!$B:$B,0)))</f>
        <v/>
      </c>
      <c r="W512" t="str">
        <f t="shared" si="111"/>
        <v/>
      </c>
      <c r="X512" t="str">
        <f t="shared" si="116"/>
        <v/>
      </c>
      <c r="Z512">
        <v>510</v>
      </c>
      <c r="AA512" t="str">
        <f t="shared" si="119"/>
        <v/>
      </c>
      <c r="AB512" t="str">
        <f>IFERROR(IF(MATCH($AA503,$O:$O,0)&gt;0,"},",0),"")</f>
        <v/>
      </c>
      <c r="AG512" t="str">
        <f>IF($D512="","",INDEX(CATEGORIAS!$A:$A,MATCH($D512,CATEGORIAS!$B:$B,0)))</f>
        <v/>
      </c>
      <c r="AH512" t="str">
        <f>IF($E512="","",INDEX(SUBCATEGORIAS!$A:$A,MATCH($E512,SUBCATEGORIAS!$B:$B,0)))</f>
        <v/>
      </c>
      <c r="AI512" t="str">
        <f t="shared" si="112"/>
        <v/>
      </c>
      <c r="AK512" s="2" t="str">
        <f t="shared" si="117"/>
        <v/>
      </c>
      <c r="AL512" t="str">
        <f t="shared" si="118"/>
        <v/>
      </c>
      <c r="AM512" t="str">
        <f t="shared" si="113"/>
        <v/>
      </c>
      <c r="AN512" t="str">
        <f t="shared" si="114"/>
        <v/>
      </c>
    </row>
    <row r="513" spans="1:40" x14ac:dyDescent="0.25">
      <c r="A513" t="str">
        <f>IF(C513="","",MAX($A$2:A512)+1)</f>
        <v/>
      </c>
      <c r="B513" s="3" t="str">
        <f>IF(C513="","",IF(COUNTIF($C$2:$C512,$C513)=0,MAX($B$2:$B512)+1,""))</f>
        <v/>
      </c>
      <c r="L513" s="3" t="str">
        <f t="shared" si="115"/>
        <v/>
      </c>
      <c r="M513" s="3" t="str">
        <f>IF(C513="","",IF(AND(C513&lt;&gt;"",D513&lt;&gt;"",E513&lt;&gt;"",I513&lt;&gt;"",L513&lt;&gt;"",J513&lt;&gt;"",IFERROR(MATCH(INDEX($B:$B,MATCH($C513,$C:$C,0)),IMAGENES!$B:$B,0),-1)&gt;0),"'si'","'no'"))</f>
        <v/>
      </c>
      <c r="O513" t="str">
        <f t="shared" si="105"/>
        <v/>
      </c>
      <c r="P513" t="str">
        <f t="shared" si="106"/>
        <v/>
      </c>
      <c r="Q513" t="str">
        <f t="shared" si="107"/>
        <v/>
      </c>
      <c r="R513" t="str">
        <f t="shared" si="108"/>
        <v/>
      </c>
      <c r="S513" t="str">
        <f t="shared" si="109"/>
        <v/>
      </c>
      <c r="T513" t="str">
        <f t="shared" si="110"/>
        <v/>
      </c>
      <c r="U513" t="str">
        <f>IF($S513="","",INDEX(CATEGORIAS!$A:$A,MATCH($S513,CATEGORIAS!$B:$B,0)))</f>
        <v/>
      </c>
      <c r="V513" t="str">
        <f>IF($T513="","",INDEX(SUBCATEGORIAS!$A:$A,MATCH($T513,SUBCATEGORIAS!$B:$B,0)))</f>
        <v/>
      </c>
      <c r="W513" t="str">
        <f t="shared" si="111"/>
        <v/>
      </c>
      <c r="X513" t="str">
        <f t="shared" si="116"/>
        <v/>
      </c>
      <c r="Z513">
        <v>511</v>
      </c>
      <c r="AA513">
        <f t="shared" si="119"/>
        <v>52</v>
      </c>
      <c r="AB513" t="str">
        <f>IFERROR(IF(MATCH($AA513,$O:$O,0)&gt;0,"{",0),"")</f>
        <v/>
      </c>
      <c r="AG513" t="str">
        <f>IF($D513="","",INDEX(CATEGORIAS!$A:$A,MATCH($D513,CATEGORIAS!$B:$B,0)))</f>
        <v/>
      </c>
      <c r="AH513" t="str">
        <f>IF($E513="","",INDEX(SUBCATEGORIAS!$A:$A,MATCH($E513,SUBCATEGORIAS!$B:$B,0)))</f>
        <v/>
      </c>
      <c r="AI513" t="str">
        <f t="shared" si="112"/>
        <v/>
      </c>
      <c r="AK513" s="2" t="str">
        <f t="shared" si="117"/>
        <v/>
      </c>
      <c r="AL513" t="str">
        <f t="shared" si="118"/>
        <v/>
      </c>
      <c r="AM513" t="str">
        <f t="shared" si="113"/>
        <v/>
      </c>
      <c r="AN513" t="str">
        <f t="shared" si="114"/>
        <v/>
      </c>
    </row>
    <row r="514" spans="1:40" x14ac:dyDescent="0.25">
      <c r="A514" t="str">
        <f>IF(C514="","",MAX($A$2:A513)+1)</f>
        <v/>
      </c>
      <c r="B514" s="3" t="str">
        <f>IF(C514="","",IF(COUNTIF($C$2:$C513,$C514)=0,MAX($B$2:$B513)+1,""))</f>
        <v/>
      </c>
      <c r="L514" s="3" t="str">
        <f t="shared" si="115"/>
        <v/>
      </c>
      <c r="M514" s="3" t="str">
        <f>IF(C514="","",IF(AND(C514&lt;&gt;"",D514&lt;&gt;"",E514&lt;&gt;"",I514&lt;&gt;"",L514&lt;&gt;"",J514&lt;&gt;"",IFERROR(MATCH(INDEX($B:$B,MATCH($C514,$C:$C,0)),IMAGENES!$B:$B,0),-1)&gt;0),"'si'","'no'"))</f>
        <v/>
      </c>
      <c r="O514" t="str">
        <f t="shared" si="105"/>
        <v/>
      </c>
      <c r="P514" t="str">
        <f t="shared" si="106"/>
        <v/>
      </c>
      <c r="Q514" t="str">
        <f t="shared" si="107"/>
        <v/>
      </c>
      <c r="R514" t="str">
        <f t="shared" si="108"/>
        <v/>
      </c>
      <c r="S514" t="str">
        <f t="shared" si="109"/>
        <v/>
      </c>
      <c r="T514" t="str">
        <f t="shared" si="110"/>
        <v/>
      </c>
      <c r="U514" t="str">
        <f>IF($S514="","",INDEX(CATEGORIAS!$A:$A,MATCH($S514,CATEGORIAS!$B:$B,0)))</f>
        <v/>
      </c>
      <c r="V514" t="str">
        <f>IF($T514="","",INDEX(SUBCATEGORIAS!$A:$A,MATCH($T514,SUBCATEGORIAS!$B:$B,0)))</f>
        <v/>
      </c>
      <c r="W514" t="str">
        <f t="shared" si="111"/>
        <v/>
      </c>
      <c r="X514" t="str">
        <f t="shared" si="116"/>
        <v/>
      </c>
      <c r="Z514">
        <v>512</v>
      </c>
      <c r="AA514" t="str">
        <f t="shared" si="119"/>
        <v/>
      </c>
      <c r="AB514" t="str">
        <f>IFERROR(IF(MATCH($AA513,$O:$O,0)&gt;0,CONCATENATE("id_articulo: ",$AA513,","),0),"")</f>
        <v/>
      </c>
      <c r="AG514" t="str">
        <f>IF($D514="","",INDEX(CATEGORIAS!$A:$A,MATCH($D514,CATEGORIAS!$B:$B,0)))</f>
        <v/>
      </c>
      <c r="AH514" t="str">
        <f>IF($E514="","",INDEX(SUBCATEGORIAS!$A:$A,MATCH($E514,SUBCATEGORIAS!$B:$B,0)))</f>
        <v/>
      </c>
      <c r="AI514" t="str">
        <f t="shared" si="112"/>
        <v/>
      </c>
      <c r="AK514" s="2" t="str">
        <f t="shared" si="117"/>
        <v/>
      </c>
      <c r="AL514" t="str">
        <f t="shared" si="118"/>
        <v/>
      </c>
      <c r="AM514" t="str">
        <f t="shared" si="113"/>
        <v/>
      </c>
      <c r="AN514" t="str">
        <f t="shared" si="114"/>
        <v/>
      </c>
    </row>
    <row r="515" spans="1:40" x14ac:dyDescent="0.25">
      <c r="A515" t="str">
        <f>IF(C515="","",MAX($A$2:A514)+1)</f>
        <v/>
      </c>
      <c r="B515" s="3" t="str">
        <f>IF(C515="","",IF(COUNTIF($C$2:$C514,$C515)=0,MAX($B$2:$B514)+1,""))</f>
        <v/>
      </c>
      <c r="L515" s="3" t="str">
        <f t="shared" si="115"/>
        <v/>
      </c>
      <c r="M515" s="3" t="str">
        <f>IF(C515="","",IF(AND(C515&lt;&gt;"",D515&lt;&gt;"",E515&lt;&gt;"",I515&lt;&gt;"",L515&lt;&gt;"",J515&lt;&gt;"",IFERROR(MATCH(INDEX($B:$B,MATCH($C515,$C:$C,0)),IMAGENES!$B:$B,0),-1)&gt;0),"'si'","'no'"))</f>
        <v/>
      </c>
      <c r="O515" t="str">
        <f t="shared" ref="O515:O578" si="120">IFERROR(INDEX($B:$B,MATCH($A515,$B:$B,0)),"")</f>
        <v/>
      </c>
      <c r="P515" t="str">
        <f t="shared" ref="P515:P578" si="121">IF($O515="","",INDEX($C:$C,MATCH($O515,$B:$B,0)))</f>
        <v/>
      </c>
      <c r="Q515" t="str">
        <f t="shared" ref="Q515:Q578" si="122">IF($O515="","",INDEX($J:$J,MATCH($O515,$B:$B,0)))</f>
        <v/>
      </c>
      <c r="R515" t="str">
        <f t="shared" ref="R515:R578" si="123">IF($O515="","",INDEX($K:$K,MATCH($O515,$B:$B,0)))</f>
        <v/>
      </c>
      <c r="S515" t="str">
        <f t="shared" ref="S515:S578" si="124">IF($O515="","",INDEX($D:$D,MATCH($O515,$B:$B,0)))</f>
        <v/>
      </c>
      <c r="T515" t="str">
        <f t="shared" ref="T515:T578" si="125">IF($O515="","",INDEX($E:$E,MATCH($O515,$B:$B,0)))</f>
        <v/>
      </c>
      <c r="U515" t="str">
        <f>IF($S515="","",INDEX(CATEGORIAS!$A:$A,MATCH($S515,CATEGORIAS!$B:$B,0)))</f>
        <v/>
      </c>
      <c r="V515" t="str">
        <f>IF($T515="","",INDEX(SUBCATEGORIAS!$A:$A,MATCH($T515,SUBCATEGORIAS!$B:$B,0)))</f>
        <v/>
      </c>
      <c r="W515" t="str">
        <f t="shared" ref="W515:W578" si="126">IF($O515="","",INDEX($I:$I,MATCH($O515,$B:$B,0)))</f>
        <v/>
      </c>
      <c r="X515" t="str">
        <f t="shared" si="116"/>
        <v/>
      </c>
      <c r="Z515">
        <v>513</v>
      </c>
      <c r="AA515" t="str">
        <f t="shared" si="119"/>
        <v/>
      </c>
      <c r="AB515" t="str">
        <f>IFERROR(IF(MATCH($AA513,$O:$O,0)&gt;0,CONCATENATE("nombre: '",INDEX($P:$P,MATCH($AA513,$O:$O,0)),"',"),0),"")</f>
        <v/>
      </c>
      <c r="AG515" t="str">
        <f>IF($D515="","",INDEX(CATEGORIAS!$A:$A,MATCH($D515,CATEGORIAS!$B:$B,0)))</f>
        <v/>
      </c>
      <c r="AH515" t="str">
        <f>IF($E515="","",INDEX(SUBCATEGORIAS!$A:$A,MATCH($E515,SUBCATEGORIAS!$B:$B,0)))</f>
        <v/>
      </c>
      <c r="AI515" t="str">
        <f t="shared" ref="AI515:AI578" si="127">IF(A515="","",A515)</f>
        <v/>
      </c>
      <c r="AK515" s="2" t="str">
        <f t="shared" si="117"/>
        <v/>
      </c>
      <c r="AL515" t="str">
        <f t="shared" si="118"/>
        <v/>
      </c>
      <c r="AM515" t="str">
        <f t="shared" ref="AM515:AM578" si="128">IF(A515="","",IF(A515/100&gt;0,IF(A515/10&gt;0,CONCATENATE("00",A515),CONCATENATE("0",A515)),A515))</f>
        <v/>
      </c>
      <c r="AN515" t="str">
        <f t="shared" ref="AN515:AN578" si="129">IF(A515="","",CONCATENATE("{ id_sku: '",CONCATENATE(AK515,AL515,AM515),"', id_articulo: '",INDEX($B:$B,MATCH($C515,$C:$C,0)),"', variacion: '",L515,"' },"))</f>
        <v/>
      </c>
    </row>
    <row r="516" spans="1:40" x14ac:dyDescent="0.25">
      <c r="A516" t="str">
        <f>IF(C516="","",MAX($A$2:A515)+1)</f>
        <v/>
      </c>
      <c r="B516" s="3" t="str">
        <f>IF(C516="","",IF(COUNTIF($C$2:$C515,$C516)=0,MAX($B$2:$B515)+1,""))</f>
        <v/>
      </c>
      <c r="L516" s="3" t="str">
        <f t="shared" ref="L516:L579" si="130">_xlfn.TEXTJOIN(" - ",TRUE,F516:H516)</f>
        <v/>
      </c>
      <c r="M516" s="3" t="str">
        <f>IF(C516="","",IF(AND(C516&lt;&gt;"",D516&lt;&gt;"",E516&lt;&gt;"",I516&lt;&gt;"",L516&lt;&gt;"",J516&lt;&gt;"",IFERROR(MATCH(INDEX($B:$B,MATCH($C516,$C:$C,0)),IMAGENES!$B:$B,0),-1)&gt;0),"'si'","'no'"))</f>
        <v/>
      </c>
      <c r="O516" t="str">
        <f t="shared" si="120"/>
        <v/>
      </c>
      <c r="P516" t="str">
        <f t="shared" si="121"/>
        <v/>
      </c>
      <c r="Q516" t="str">
        <f t="shared" si="122"/>
        <v/>
      </c>
      <c r="R516" t="str">
        <f t="shared" si="123"/>
        <v/>
      </c>
      <c r="S516" t="str">
        <f t="shared" si="124"/>
        <v/>
      </c>
      <c r="T516" t="str">
        <f t="shared" si="125"/>
        <v/>
      </c>
      <c r="U516" t="str">
        <f>IF($S516="","",INDEX(CATEGORIAS!$A:$A,MATCH($S516,CATEGORIAS!$B:$B,0)))</f>
        <v/>
      </c>
      <c r="V516" t="str">
        <f>IF($T516="","",INDEX(SUBCATEGORIAS!$A:$A,MATCH($T516,SUBCATEGORIAS!$B:$B,0)))</f>
        <v/>
      </c>
      <c r="W516" t="str">
        <f t="shared" si="126"/>
        <v/>
      </c>
      <c r="X516" t="str">
        <f t="shared" ref="X516:X579" si="131">IF($O516="","",INDEX($M:$M,MATCH($O516,$B:$B,0)))</f>
        <v/>
      </c>
      <c r="Z516">
        <v>514</v>
      </c>
      <c r="AA516" t="str">
        <f t="shared" si="119"/>
        <v/>
      </c>
      <c r="AB516" t="str">
        <f>IFERROR(IF(MATCH($AA513,$O:$O,0)&gt;0,CONCATENATE("descripcion: '",INDEX($Q:$Q,MATCH($AA513,$O:$O,0)),"',"),0),"")</f>
        <v/>
      </c>
      <c r="AG516" t="str">
        <f>IF($D516="","",INDEX(CATEGORIAS!$A:$A,MATCH($D516,CATEGORIAS!$B:$B,0)))</f>
        <v/>
      </c>
      <c r="AH516" t="str">
        <f>IF($E516="","",INDEX(SUBCATEGORIAS!$A:$A,MATCH($E516,SUBCATEGORIAS!$B:$B,0)))</f>
        <v/>
      </c>
      <c r="AI516" t="str">
        <f t="shared" si="127"/>
        <v/>
      </c>
      <c r="AK516" s="2" t="str">
        <f t="shared" ref="AK516:AK579" si="132">IF(AG516="","",IF(AG516/100&gt;0,IF(AG516/10&gt;0,CONCATENATE("00",AG516),CONCATENATE("0",AG516)),AG516))</f>
        <v/>
      </c>
      <c r="AL516" t="str">
        <f t="shared" ref="AL516:AL579" si="133">IF(AH516="","",IF(AH516/100&gt;0,IF(AH516/10&gt;0,CONCATENATE("00",AH516),CONCATENATE("0",AH516)),AH516))</f>
        <v/>
      </c>
      <c r="AM516" t="str">
        <f t="shared" si="128"/>
        <v/>
      </c>
      <c r="AN516" t="str">
        <f t="shared" si="129"/>
        <v/>
      </c>
    </row>
    <row r="517" spans="1:40" x14ac:dyDescent="0.25">
      <c r="A517" t="str">
        <f>IF(C517="","",MAX($A$2:A516)+1)</f>
        <v/>
      </c>
      <c r="B517" s="3" t="str">
        <f>IF(C517="","",IF(COUNTIF($C$2:$C516,$C517)=0,MAX($B$2:$B516)+1,""))</f>
        <v/>
      </c>
      <c r="L517" s="3" t="str">
        <f t="shared" si="130"/>
        <v/>
      </c>
      <c r="M517" s="3" t="str">
        <f>IF(C517="","",IF(AND(C517&lt;&gt;"",D517&lt;&gt;"",E517&lt;&gt;"",I517&lt;&gt;"",L517&lt;&gt;"",J517&lt;&gt;"",IFERROR(MATCH(INDEX($B:$B,MATCH($C517,$C:$C,0)),IMAGENES!$B:$B,0),-1)&gt;0),"'si'","'no'"))</f>
        <v/>
      </c>
      <c r="O517" t="str">
        <f t="shared" si="120"/>
        <v/>
      </c>
      <c r="P517" t="str">
        <f t="shared" si="121"/>
        <v/>
      </c>
      <c r="Q517" t="str">
        <f t="shared" si="122"/>
        <v/>
      </c>
      <c r="R517" t="str">
        <f t="shared" si="123"/>
        <v/>
      </c>
      <c r="S517" t="str">
        <f t="shared" si="124"/>
        <v/>
      </c>
      <c r="T517" t="str">
        <f t="shared" si="125"/>
        <v/>
      </c>
      <c r="U517" t="str">
        <f>IF($S517="","",INDEX(CATEGORIAS!$A:$A,MATCH($S517,CATEGORIAS!$B:$B,0)))</f>
        <v/>
      </c>
      <c r="V517" t="str">
        <f>IF($T517="","",INDEX(SUBCATEGORIAS!$A:$A,MATCH($T517,SUBCATEGORIAS!$B:$B,0)))</f>
        <v/>
      </c>
      <c r="W517" t="str">
        <f t="shared" si="126"/>
        <v/>
      </c>
      <c r="X517" t="str">
        <f t="shared" si="131"/>
        <v/>
      </c>
      <c r="Z517">
        <v>515</v>
      </c>
      <c r="AA517" t="str">
        <f t="shared" ref="AA517:AA580" si="134">IF(Z516/10=INT(Z516/10),Z516/10+1,"")</f>
        <v/>
      </c>
      <c r="AB517" t="str">
        <f>IFERROR(IF(MATCH($AA513,$O:$O,0)&gt;0,CONCATENATE("descripcion_larga: '",INDEX($R:$R,MATCH($AA513,$O:$O,0)),"',"),0),"")</f>
        <v/>
      </c>
      <c r="AG517" t="str">
        <f>IF($D517="","",INDEX(CATEGORIAS!$A:$A,MATCH($D517,CATEGORIAS!$B:$B,0)))</f>
        <v/>
      </c>
      <c r="AH517" t="str">
        <f>IF($E517="","",INDEX(SUBCATEGORIAS!$A:$A,MATCH($E517,SUBCATEGORIAS!$B:$B,0)))</f>
        <v/>
      </c>
      <c r="AI517" t="str">
        <f t="shared" si="127"/>
        <v/>
      </c>
      <c r="AK517" s="2" t="str">
        <f t="shared" si="132"/>
        <v/>
      </c>
      <c r="AL517" t="str">
        <f t="shared" si="133"/>
        <v/>
      </c>
      <c r="AM517" t="str">
        <f t="shared" si="128"/>
        <v/>
      </c>
      <c r="AN517" t="str">
        <f t="shared" si="129"/>
        <v/>
      </c>
    </row>
    <row r="518" spans="1:40" x14ac:dyDescent="0.25">
      <c r="A518" t="str">
        <f>IF(C518="","",MAX($A$2:A517)+1)</f>
        <v/>
      </c>
      <c r="B518" s="3" t="str">
        <f>IF(C518="","",IF(COUNTIF($C$2:$C517,$C518)=0,MAX($B$2:$B517)+1,""))</f>
        <v/>
      </c>
      <c r="L518" s="3" t="str">
        <f t="shared" si="130"/>
        <v/>
      </c>
      <c r="M518" s="3" t="str">
        <f>IF(C518="","",IF(AND(C518&lt;&gt;"",D518&lt;&gt;"",E518&lt;&gt;"",I518&lt;&gt;"",L518&lt;&gt;"",J518&lt;&gt;"",IFERROR(MATCH(INDEX($B:$B,MATCH($C518,$C:$C,0)),IMAGENES!$B:$B,0),-1)&gt;0),"'si'","'no'"))</f>
        <v/>
      </c>
      <c r="O518" t="str">
        <f t="shared" si="120"/>
        <v/>
      </c>
      <c r="P518" t="str">
        <f t="shared" si="121"/>
        <v/>
      </c>
      <c r="Q518" t="str">
        <f t="shared" si="122"/>
        <v/>
      </c>
      <c r="R518" t="str">
        <f t="shared" si="123"/>
        <v/>
      </c>
      <c r="S518" t="str">
        <f t="shared" si="124"/>
        <v/>
      </c>
      <c r="T518" t="str">
        <f t="shared" si="125"/>
        <v/>
      </c>
      <c r="U518" t="str">
        <f>IF($S518="","",INDEX(CATEGORIAS!$A:$A,MATCH($S518,CATEGORIAS!$B:$B,0)))</f>
        <v/>
      </c>
      <c r="V518" t="str">
        <f>IF($T518="","",INDEX(SUBCATEGORIAS!$A:$A,MATCH($T518,SUBCATEGORIAS!$B:$B,0)))</f>
        <v/>
      </c>
      <c r="W518" t="str">
        <f t="shared" si="126"/>
        <v/>
      </c>
      <c r="X518" t="str">
        <f t="shared" si="131"/>
        <v/>
      </c>
      <c r="Z518">
        <v>516</v>
      </c>
      <c r="AA518" t="str">
        <f t="shared" si="134"/>
        <v/>
      </c>
      <c r="AB518" t="str">
        <f>IFERROR(IF(MATCH($AA513,$O:$O,0)&gt;0,CONCATENATE("id_categoria: '",INDEX($U:$U,MATCH($AA513,$O:$O,0)),"',"),0),"")</f>
        <v/>
      </c>
      <c r="AG518" t="str">
        <f>IF($D518="","",INDEX(CATEGORIAS!$A:$A,MATCH($D518,CATEGORIAS!$B:$B,0)))</f>
        <v/>
      </c>
      <c r="AH518" t="str">
        <f>IF($E518="","",INDEX(SUBCATEGORIAS!$A:$A,MATCH($E518,SUBCATEGORIAS!$B:$B,0)))</f>
        <v/>
      </c>
      <c r="AI518" t="str">
        <f t="shared" si="127"/>
        <v/>
      </c>
      <c r="AK518" s="2" t="str">
        <f t="shared" si="132"/>
        <v/>
      </c>
      <c r="AL518" t="str">
        <f t="shared" si="133"/>
        <v/>
      </c>
      <c r="AM518" t="str">
        <f t="shared" si="128"/>
        <v/>
      </c>
      <c r="AN518" t="str">
        <f t="shared" si="129"/>
        <v/>
      </c>
    </row>
    <row r="519" spans="1:40" x14ac:dyDescent="0.25">
      <c r="A519" t="str">
        <f>IF(C519="","",MAX($A$2:A518)+1)</f>
        <v/>
      </c>
      <c r="B519" s="3" t="str">
        <f>IF(C519="","",IF(COUNTIF($C$2:$C518,$C519)=0,MAX($B$2:$B518)+1,""))</f>
        <v/>
      </c>
      <c r="L519" s="3" t="str">
        <f t="shared" si="130"/>
        <v/>
      </c>
      <c r="M519" s="3" t="str">
        <f>IF(C519="","",IF(AND(C519&lt;&gt;"",D519&lt;&gt;"",E519&lt;&gt;"",I519&lt;&gt;"",L519&lt;&gt;"",J519&lt;&gt;"",IFERROR(MATCH(INDEX($B:$B,MATCH($C519,$C:$C,0)),IMAGENES!$B:$B,0),-1)&gt;0),"'si'","'no'"))</f>
        <v/>
      </c>
      <c r="O519" t="str">
        <f t="shared" si="120"/>
        <v/>
      </c>
      <c r="P519" t="str">
        <f t="shared" si="121"/>
        <v/>
      </c>
      <c r="Q519" t="str">
        <f t="shared" si="122"/>
        <v/>
      </c>
      <c r="R519" t="str">
        <f t="shared" si="123"/>
        <v/>
      </c>
      <c r="S519" t="str">
        <f t="shared" si="124"/>
        <v/>
      </c>
      <c r="T519" t="str">
        <f t="shared" si="125"/>
        <v/>
      </c>
      <c r="U519" t="str">
        <f>IF($S519="","",INDEX(CATEGORIAS!$A:$A,MATCH($S519,CATEGORIAS!$B:$B,0)))</f>
        <v/>
      </c>
      <c r="V519" t="str">
        <f>IF($T519="","",INDEX(SUBCATEGORIAS!$A:$A,MATCH($T519,SUBCATEGORIAS!$B:$B,0)))</f>
        <v/>
      </c>
      <c r="W519" t="str">
        <f t="shared" si="126"/>
        <v/>
      </c>
      <c r="X519" t="str">
        <f t="shared" si="131"/>
        <v/>
      </c>
      <c r="Z519">
        <v>517</v>
      </c>
      <c r="AA519" t="str">
        <f t="shared" si="134"/>
        <v/>
      </c>
      <c r="AB519" t="str">
        <f>IFERROR(IF(MATCH($AA513,$O:$O,0)&gt;0,CONCATENATE("id_subcategoria: '",INDEX($V:$V,MATCH($AA513,$O:$O,0)),"',"),0),"")</f>
        <v/>
      </c>
      <c r="AG519" t="str">
        <f>IF($D519="","",INDEX(CATEGORIAS!$A:$A,MATCH($D519,CATEGORIAS!$B:$B,0)))</f>
        <v/>
      </c>
      <c r="AH519" t="str">
        <f>IF($E519="","",INDEX(SUBCATEGORIAS!$A:$A,MATCH($E519,SUBCATEGORIAS!$B:$B,0)))</f>
        <v/>
      </c>
      <c r="AI519" t="str">
        <f t="shared" si="127"/>
        <v/>
      </c>
      <c r="AK519" s="2" t="str">
        <f t="shared" si="132"/>
        <v/>
      </c>
      <c r="AL519" t="str">
        <f t="shared" si="133"/>
        <v/>
      </c>
      <c r="AM519" t="str">
        <f t="shared" si="128"/>
        <v/>
      </c>
      <c r="AN519" t="str">
        <f t="shared" si="129"/>
        <v/>
      </c>
    </row>
    <row r="520" spans="1:40" x14ac:dyDescent="0.25">
      <c r="A520" t="str">
        <f>IF(C520="","",MAX($A$2:A519)+1)</f>
        <v/>
      </c>
      <c r="B520" s="3" t="str">
        <f>IF(C520="","",IF(COUNTIF($C$2:$C519,$C520)=0,MAX($B$2:$B519)+1,""))</f>
        <v/>
      </c>
      <c r="L520" s="3" t="str">
        <f t="shared" si="130"/>
        <v/>
      </c>
      <c r="M520" s="3" t="str">
        <f>IF(C520="","",IF(AND(C520&lt;&gt;"",D520&lt;&gt;"",E520&lt;&gt;"",I520&lt;&gt;"",L520&lt;&gt;"",J520&lt;&gt;"",IFERROR(MATCH(INDEX($B:$B,MATCH($C520,$C:$C,0)),IMAGENES!$B:$B,0),-1)&gt;0),"'si'","'no'"))</f>
        <v/>
      </c>
      <c r="O520" t="str">
        <f t="shared" si="120"/>
        <v/>
      </c>
      <c r="P520" t="str">
        <f t="shared" si="121"/>
        <v/>
      </c>
      <c r="Q520" t="str">
        <f t="shared" si="122"/>
        <v/>
      </c>
      <c r="R520" t="str">
        <f t="shared" si="123"/>
        <v/>
      </c>
      <c r="S520" t="str">
        <f t="shared" si="124"/>
        <v/>
      </c>
      <c r="T520" t="str">
        <f t="shared" si="125"/>
        <v/>
      </c>
      <c r="U520" t="str">
        <f>IF($S520="","",INDEX(CATEGORIAS!$A:$A,MATCH($S520,CATEGORIAS!$B:$B,0)))</f>
        <v/>
      </c>
      <c r="V520" t="str">
        <f>IF($T520="","",INDEX(SUBCATEGORIAS!$A:$A,MATCH($T520,SUBCATEGORIAS!$B:$B,0)))</f>
        <v/>
      </c>
      <c r="W520" t="str">
        <f t="shared" si="126"/>
        <v/>
      </c>
      <c r="X520" t="str">
        <f t="shared" si="131"/>
        <v/>
      </c>
      <c r="Z520">
        <v>518</v>
      </c>
      <c r="AA520" t="str">
        <f t="shared" si="134"/>
        <v/>
      </c>
      <c r="AB520" t="str">
        <f>IFERROR(IF(MATCH($AA513,$O:$O,0)&gt;0,CONCATENATE("precio: ",INDEX($W:$W,MATCH($AA513,$O:$O,0)),","),0),"")</f>
        <v/>
      </c>
      <c r="AG520" t="str">
        <f>IF($D520="","",INDEX(CATEGORIAS!$A:$A,MATCH($D520,CATEGORIAS!$B:$B,0)))</f>
        <v/>
      </c>
      <c r="AH520" t="str">
        <f>IF($E520="","",INDEX(SUBCATEGORIAS!$A:$A,MATCH($E520,SUBCATEGORIAS!$B:$B,0)))</f>
        <v/>
      </c>
      <c r="AI520" t="str">
        <f t="shared" si="127"/>
        <v/>
      </c>
      <c r="AK520" s="2" t="str">
        <f t="shared" si="132"/>
        <v/>
      </c>
      <c r="AL520" t="str">
        <f t="shared" si="133"/>
        <v/>
      </c>
      <c r="AM520" t="str">
        <f t="shared" si="128"/>
        <v/>
      </c>
      <c r="AN520" t="str">
        <f t="shared" si="129"/>
        <v/>
      </c>
    </row>
    <row r="521" spans="1:40" x14ac:dyDescent="0.25">
      <c r="A521" t="str">
        <f>IF(C521="","",MAX($A$2:A520)+1)</f>
        <v/>
      </c>
      <c r="B521" s="3" t="str">
        <f>IF(C521="","",IF(COUNTIF($C$2:$C520,$C521)=0,MAX($B$2:$B520)+1,""))</f>
        <v/>
      </c>
      <c r="L521" s="3" t="str">
        <f t="shared" si="130"/>
        <v/>
      </c>
      <c r="M521" s="3" t="str">
        <f>IF(C521="","",IF(AND(C521&lt;&gt;"",D521&lt;&gt;"",E521&lt;&gt;"",I521&lt;&gt;"",L521&lt;&gt;"",J521&lt;&gt;"",IFERROR(MATCH(INDEX($B:$B,MATCH($C521,$C:$C,0)),IMAGENES!$B:$B,0),-1)&gt;0),"'si'","'no'"))</f>
        <v/>
      </c>
      <c r="O521" t="str">
        <f t="shared" si="120"/>
        <v/>
      </c>
      <c r="P521" t="str">
        <f t="shared" si="121"/>
        <v/>
      </c>
      <c r="Q521" t="str">
        <f t="shared" si="122"/>
        <v/>
      </c>
      <c r="R521" t="str">
        <f t="shared" si="123"/>
        <v/>
      </c>
      <c r="S521" t="str">
        <f t="shared" si="124"/>
        <v/>
      </c>
      <c r="T521" t="str">
        <f t="shared" si="125"/>
        <v/>
      </c>
      <c r="U521" t="str">
        <f>IF($S521="","",INDEX(CATEGORIAS!$A:$A,MATCH($S521,CATEGORIAS!$B:$B,0)))</f>
        <v/>
      </c>
      <c r="V521" t="str">
        <f>IF($T521="","",INDEX(SUBCATEGORIAS!$A:$A,MATCH($T521,SUBCATEGORIAS!$B:$B,0)))</f>
        <v/>
      </c>
      <c r="W521" t="str">
        <f t="shared" si="126"/>
        <v/>
      </c>
      <c r="X521" t="str">
        <f t="shared" si="131"/>
        <v/>
      </c>
      <c r="Z521">
        <v>519</v>
      </c>
      <c r="AA521" t="str">
        <f t="shared" si="134"/>
        <v/>
      </c>
      <c r="AB521" t="str">
        <f>IFERROR(IF(MATCH($AA513,$O:$O,0)&gt;0,CONCATENATE("disponible: ",INDEX($X:$X,MATCH($AA513,$O:$O,0)),","),0),"")</f>
        <v/>
      </c>
      <c r="AG521" t="str">
        <f>IF($D521="","",INDEX(CATEGORIAS!$A:$A,MATCH($D521,CATEGORIAS!$B:$B,0)))</f>
        <v/>
      </c>
      <c r="AH521" t="str">
        <f>IF($E521="","",INDEX(SUBCATEGORIAS!$A:$A,MATCH($E521,SUBCATEGORIAS!$B:$B,0)))</f>
        <v/>
      </c>
      <c r="AI521" t="str">
        <f t="shared" si="127"/>
        <v/>
      </c>
      <c r="AK521" s="2" t="str">
        <f t="shared" si="132"/>
        <v/>
      </c>
      <c r="AL521" t="str">
        <f t="shared" si="133"/>
        <v/>
      </c>
      <c r="AM521" t="str">
        <f t="shared" si="128"/>
        <v/>
      </c>
      <c r="AN521" t="str">
        <f t="shared" si="129"/>
        <v/>
      </c>
    </row>
    <row r="522" spans="1:40" x14ac:dyDescent="0.25">
      <c r="A522" t="str">
        <f>IF(C522="","",MAX($A$2:A521)+1)</f>
        <v/>
      </c>
      <c r="B522" s="3" t="str">
        <f>IF(C522="","",IF(COUNTIF($C$2:$C521,$C522)=0,MAX($B$2:$B521)+1,""))</f>
        <v/>
      </c>
      <c r="L522" s="3" t="str">
        <f t="shared" si="130"/>
        <v/>
      </c>
      <c r="M522" s="3" t="str">
        <f>IF(C522="","",IF(AND(C522&lt;&gt;"",D522&lt;&gt;"",E522&lt;&gt;"",I522&lt;&gt;"",L522&lt;&gt;"",J522&lt;&gt;"",IFERROR(MATCH(INDEX($B:$B,MATCH($C522,$C:$C,0)),IMAGENES!$B:$B,0),-1)&gt;0),"'si'","'no'"))</f>
        <v/>
      </c>
      <c r="O522" t="str">
        <f t="shared" si="120"/>
        <v/>
      </c>
      <c r="P522" t="str">
        <f t="shared" si="121"/>
        <v/>
      </c>
      <c r="Q522" t="str">
        <f t="shared" si="122"/>
        <v/>
      </c>
      <c r="R522" t="str">
        <f t="shared" si="123"/>
        <v/>
      </c>
      <c r="S522" t="str">
        <f t="shared" si="124"/>
        <v/>
      </c>
      <c r="T522" t="str">
        <f t="shared" si="125"/>
        <v/>
      </c>
      <c r="U522" t="str">
        <f>IF($S522="","",INDEX(CATEGORIAS!$A:$A,MATCH($S522,CATEGORIAS!$B:$B,0)))</f>
        <v/>
      </c>
      <c r="V522" t="str">
        <f>IF($T522="","",INDEX(SUBCATEGORIAS!$A:$A,MATCH($T522,SUBCATEGORIAS!$B:$B,0)))</f>
        <v/>
      </c>
      <c r="W522" t="str">
        <f t="shared" si="126"/>
        <v/>
      </c>
      <c r="X522" t="str">
        <f t="shared" si="131"/>
        <v/>
      </c>
      <c r="Z522">
        <v>520</v>
      </c>
      <c r="AA522" t="str">
        <f t="shared" si="134"/>
        <v/>
      </c>
      <c r="AB522" t="str">
        <f>IFERROR(IF(MATCH($AA513,$O:$O,0)&gt;0,"},",0),"")</f>
        <v/>
      </c>
      <c r="AG522" t="str">
        <f>IF($D522="","",INDEX(CATEGORIAS!$A:$A,MATCH($D522,CATEGORIAS!$B:$B,0)))</f>
        <v/>
      </c>
      <c r="AH522" t="str">
        <f>IF($E522="","",INDEX(SUBCATEGORIAS!$A:$A,MATCH($E522,SUBCATEGORIAS!$B:$B,0)))</f>
        <v/>
      </c>
      <c r="AI522" t="str">
        <f t="shared" si="127"/>
        <v/>
      </c>
      <c r="AK522" s="2" t="str">
        <f t="shared" si="132"/>
        <v/>
      </c>
      <c r="AL522" t="str">
        <f t="shared" si="133"/>
        <v/>
      </c>
      <c r="AM522" t="str">
        <f t="shared" si="128"/>
        <v/>
      </c>
      <c r="AN522" t="str">
        <f t="shared" si="129"/>
        <v/>
      </c>
    </row>
    <row r="523" spans="1:40" x14ac:dyDescent="0.25">
      <c r="A523" t="str">
        <f>IF(C523="","",MAX($A$2:A522)+1)</f>
        <v/>
      </c>
      <c r="B523" s="3" t="str">
        <f>IF(C523="","",IF(COUNTIF($C$2:$C522,$C523)=0,MAX($B$2:$B522)+1,""))</f>
        <v/>
      </c>
      <c r="L523" s="3" t="str">
        <f t="shared" si="130"/>
        <v/>
      </c>
      <c r="M523" s="3" t="str">
        <f>IF(C523="","",IF(AND(C523&lt;&gt;"",D523&lt;&gt;"",E523&lt;&gt;"",I523&lt;&gt;"",L523&lt;&gt;"",J523&lt;&gt;"",IFERROR(MATCH(INDEX($B:$B,MATCH($C523,$C:$C,0)),IMAGENES!$B:$B,0),-1)&gt;0),"'si'","'no'"))</f>
        <v/>
      </c>
      <c r="O523" t="str">
        <f t="shared" si="120"/>
        <v/>
      </c>
      <c r="P523" t="str">
        <f t="shared" si="121"/>
        <v/>
      </c>
      <c r="Q523" t="str">
        <f t="shared" si="122"/>
        <v/>
      </c>
      <c r="R523" t="str">
        <f t="shared" si="123"/>
        <v/>
      </c>
      <c r="S523" t="str">
        <f t="shared" si="124"/>
        <v/>
      </c>
      <c r="T523" t="str">
        <f t="shared" si="125"/>
        <v/>
      </c>
      <c r="U523" t="str">
        <f>IF($S523="","",INDEX(CATEGORIAS!$A:$A,MATCH($S523,CATEGORIAS!$B:$B,0)))</f>
        <v/>
      </c>
      <c r="V523" t="str">
        <f>IF($T523="","",INDEX(SUBCATEGORIAS!$A:$A,MATCH($T523,SUBCATEGORIAS!$B:$B,0)))</f>
        <v/>
      </c>
      <c r="W523" t="str">
        <f t="shared" si="126"/>
        <v/>
      </c>
      <c r="X523" t="str">
        <f t="shared" si="131"/>
        <v/>
      </c>
      <c r="Z523">
        <v>521</v>
      </c>
      <c r="AA523">
        <f t="shared" si="134"/>
        <v>53</v>
      </c>
      <c r="AB523" t="str">
        <f>IFERROR(IF(MATCH($AA523,$O:$O,0)&gt;0,"{",0),"")</f>
        <v/>
      </c>
      <c r="AG523" t="str">
        <f>IF($D523="","",INDEX(CATEGORIAS!$A:$A,MATCH($D523,CATEGORIAS!$B:$B,0)))</f>
        <v/>
      </c>
      <c r="AH523" t="str">
        <f>IF($E523="","",INDEX(SUBCATEGORIAS!$A:$A,MATCH($E523,SUBCATEGORIAS!$B:$B,0)))</f>
        <v/>
      </c>
      <c r="AI523" t="str">
        <f t="shared" si="127"/>
        <v/>
      </c>
      <c r="AK523" s="2" t="str">
        <f t="shared" si="132"/>
        <v/>
      </c>
      <c r="AL523" t="str">
        <f t="shared" si="133"/>
        <v/>
      </c>
      <c r="AM523" t="str">
        <f t="shared" si="128"/>
        <v/>
      </c>
      <c r="AN523" t="str">
        <f t="shared" si="129"/>
        <v/>
      </c>
    </row>
    <row r="524" spans="1:40" x14ac:dyDescent="0.25">
      <c r="A524" t="str">
        <f>IF(C524="","",MAX($A$2:A523)+1)</f>
        <v/>
      </c>
      <c r="B524" s="3" t="str">
        <f>IF(C524="","",IF(COUNTIF($C$2:$C523,$C524)=0,MAX($B$2:$B523)+1,""))</f>
        <v/>
      </c>
      <c r="L524" s="3" t="str">
        <f t="shared" si="130"/>
        <v/>
      </c>
      <c r="M524" s="3" t="str">
        <f>IF(C524="","",IF(AND(C524&lt;&gt;"",D524&lt;&gt;"",E524&lt;&gt;"",I524&lt;&gt;"",L524&lt;&gt;"",J524&lt;&gt;"",IFERROR(MATCH(INDEX($B:$B,MATCH($C524,$C:$C,0)),IMAGENES!$B:$B,0),-1)&gt;0),"'si'","'no'"))</f>
        <v/>
      </c>
      <c r="O524" t="str">
        <f t="shared" si="120"/>
        <v/>
      </c>
      <c r="P524" t="str">
        <f t="shared" si="121"/>
        <v/>
      </c>
      <c r="Q524" t="str">
        <f t="shared" si="122"/>
        <v/>
      </c>
      <c r="R524" t="str">
        <f t="shared" si="123"/>
        <v/>
      </c>
      <c r="S524" t="str">
        <f t="shared" si="124"/>
        <v/>
      </c>
      <c r="T524" t="str">
        <f t="shared" si="125"/>
        <v/>
      </c>
      <c r="U524" t="str">
        <f>IF($S524="","",INDEX(CATEGORIAS!$A:$A,MATCH($S524,CATEGORIAS!$B:$B,0)))</f>
        <v/>
      </c>
      <c r="V524" t="str">
        <f>IF($T524="","",INDEX(SUBCATEGORIAS!$A:$A,MATCH($T524,SUBCATEGORIAS!$B:$B,0)))</f>
        <v/>
      </c>
      <c r="W524" t="str">
        <f t="shared" si="126"/>
        <v/>
      </c>
      <c r="X524" t="str">
        <f t="shared" si="131"/>
        <v/>
      </c>
      <c r="Z524">
        <v>522</v>
      </c>
      <c r="AA524" t="str">
        <f t="shared" si="134"/>
        <v/>
      </c>
      <c r="AB524" t="str">
        <f>IFERROR(IF(MATCH($AA523,$O:$O,0)&gt;0,CONCATENATE("id_articulo: ",$AA523,","),0),"")</f>
        <v/>
      </c>
      <c r="AG524" t="str">
        <f>IF($D524="","",INDEX(CATEGORIAS!$A:$A,MATCH($D524,CATEGORIAS!$B:$B,0)))</f>
        <v/>
      </c>
      <c r="AH524" t="str">
        <f>IF($E524="","",INDEX(SUBCATEGORIAS!$A:$A,MATCH($E524,SUBCATEGORIAS!$B:$B,0)))</f>
        <v/>
      </c>
      <c r="AI524" t="str">
        <f t="shared" si="127"/>
        <v/>
      </c>
      <c r="AK524" s="2" t="str">
        <f t="shared" si="132"/>
        <v/>
      </c>
      <c r="AL524" t="str">
        <f t="shared" si="133"/>
        <v/>
      </c>
      <c r="AM524" t="str">
        <f t="shared" si="128"/>
        <v/>
      </c>
      <c r="AN524" t="str">
        <f t="shared" si="129"/>
        <v/>
      </c>
    </row>
    <row r="525" spans="1:40" x14ac:dyDescent="0.25">
      <c r="A525" t="str">
        <f>IF(C525="","",MAX($A$2:A524)+1)</f>
        <v/>
      </c>
      <c r="B525" s="3" t="str">
        <f>IF(C525="","",IF(COUNTIF($C$2:$C524,$C525)=0,MAX($B$2:$B524)+1,""))</f>
        <v/>
      </c>
      <c r="L525" s="3" t="str">
        <f t="shared" si="130"/>
        <v/>
      </c>
      <c r="M525" s="3" t="str">
        <f>IF(C525="","",IF(AND(C525&lt;&gt;"",D525&lt;&gt;"",E525&lt;&gt;"",I525&lt;&gt;"",L525&lt;&gt;"",J525&lt;&gt;"",IFERROR(MATCH(INDEX($B:$B,MATCH($C525,$C:$C,0)),IMAGENES!$B:$B,0),-1)&gt;0),"'si'","'no'"))</f>
        <v/>
      </c>
      <c r="O525" t="str">
        <f t="shared" si="120"/>
        <v/>
      </c>
      <c r="P525" t="str">
        <f t="shared" si="121"/>
        <v/>
      </c>
      <c r="Q525" t="str">
        <f t="shared" si="122"/>
        <v/>
      </c>
      <c r="R525" t="str">
        <f t="shared" si="123"/>
        <v/>
      </c>
      <c r="S525" t="str">
        <f t="shared" si="124"/>
        <v/>
      </c>
      <c r="T525" t="str">
        <f t="shared" si="125"/>
        <v/>
      </c>
      <c r="U525" t="str">
        <f>IF($S525="","",INDEX(CATEGORIAS!$A:$A,MATCH($S525,CATEGORIAS!$B:$B,0)))</f>
        <v/>
      </c>
      <c r="V525" t="str">
        <f>IF($T525="","",INDEX(SUBCATEGORIAS!$A:$A,MATCH($T525,SUBCATEGORIAS!$B:$B,0)))</f>
        <v/>
      </c>
      <c r="W525" t="str">
        <f t="shared" si="126"/>
        <v/>
      </c>
      <c r="X525" t="str">
        <f t="shared" si="131"/>
        <v/>
      </c>
      <c r="Z525">
        <v>523</v>
      </c>
      <c r="AA525" t="str">
        <f t="shared" si="134"/>
        <v/>
      </c>
      <c r="AB525" t="str">
        <f>IFERROR(IF(MATCH($AA523,$O:$O,0)&gt;0,CONCATENATE("nombre: '",INDEX($P:$P,MATCH($AA523,$O:$O,0)),"',"),0),"")</f>
        <v/>
      </c>
      <c r="AG525" t="str">
        <f>IF($D525="","",INDEX(CATEGORIAS!$A:$A,MATCH($D525,CATEGORIAS!$B:$B,0)))</f>
        <v/>
      </c>
      <c r="AH525" t="str">
        <f>IF($E525="","",INDEX(SUBCATEGORIAS!$A:$A,MATCH($E525,SUBCATEGORIAS!$B:$B,0)))</f>
        <v/>
      </c>
      <c r="AI525" t="str">
        <f t="shared" si="127"/>
        <v/>
      </c>
      <c r="AK525" s="2" t="str">
        <f t="shared" si="132"/>
        <v/>
      </c>
      <c r="AL525" t="str">
        <f t="shared" si="133"/>
        <v/>
      </c>
      <c r="AM525" t="str">
        <f t="shared" si="128"/>
        <v/>
      </c>
      <c r="AN525" t="str">
        <f t="shared" si="129"/>
        <v/>
      </c>
    </row>
    <row r="526" spans="1:40" x14ac:dyDescent="0.25">
      <c r="A526" t="str">
        <f>IF(C526="","",MAX($A$2:A525)+1)</f>
        <v/>
      </c>
      <c r="B526" s="3" t="str">
        <f>IF(C526="","",IF(COUNTIF($C$2:$C525,$C526)=0,MAX($B$2:$B525)+1,""))</f>
        <v/>
      </c>
      <c r="L526" s="3" t="str">
        <f t="shared" si="130"/>
        <v/>
      </c>
      <c r="M526" s="3" t="str">
        <f>IF(C526="","",IF(AND(C526&lt;&gt;"",D526&lt;&gt;"",E526&lt;&gt;"",I526&lt;&gt;"",L526&lt;&gt;"",J526&lt;&gt;"",IFERROR(MATCH(INDEX($B:$B,MATCH($C526,$C:$C,0)),IMAGENES!$B:$B,0),-1)&gt;0),"'si'","'no'"))</f>
        <v/>
      </c>
      <c r="O526" t="str">
        <f t="shared" si="120"/>
        <v/>
      </c>
      <c r="P526" t="str">
        <f t="shared" si="121"/>
        <v/>
      </c>
      <c r="Q526" t="str">
        <f t="shared" si="122"/>
        <v/>
      </c>
      <c r="R526" t="str">
        <f t="shared" si="123"/>
        <v/>
      </c>
      <c r="S526" t="str">
        <f t="shared" si="124"/>
        <v/>
      </c>
      <c r="T526" t="str">
        <f t="shared" si="125"/>
        <v/>
      </c>
      <c r="U526" t="str">
        <f>IF($S526="","",INDEX(CATEGORIAS!$A:$A,MATCH($S526,CATEGORIAS!$B:$B,0)))</f>
        <v/>
      </c>
      <c r="V526" t="str">
        <f>IF($T526="","",INDEX(SUBCATEGORIAS!$A:$A,MATCH($T526,SUBCATEGORIAS!$B:$B,0)))</f>
        <v/>
      </c>
      <c r="W526" t="str">
        <f t="shared" si="126"/>
        <v/>
      </c>
      <c r="X526" t="str">
        <f t="shared" si="131"/>
        <v/>
      </c>
      <c r="Z526">
        <v>524</v>
      </c>
      <c r="AA526" t="str">
        <f t="shared" si="134"/>
        <v/>
      </c>
      <c r="AB526" t="str">
        <f>IFERROR(IF(MATCH($AA523,$O:$O,0)&gt;0,CONCATENATE("descripcion: '",INDEX($Q:$Q,MATCH($AA523,$O:$O,0)),"',"),0),"")</f>
        <v/>
      </c>
      <c r="AG526" t="str">
        <f>IF($D526="","",INDEX(CATEGORIAS!$A:$A,MATCH($D526,CATEGORIAS!$B:$B,0)))</f>
        <v/>
      </c>
      <c r="AH526" t="str">
        <f>IF($E526="","",INDEX(SUBCATEGORIAS!$A:$A,MATCH($E526,SUBCATEGORIAS!$B:$B,0)))</f>
        <v/>
      </c>
      <c r="AI526" t="str">
        <f t="shared" si="127"/>
        <v/>
      </c>
      <c r="AK526" s="2" t="str">
        <f t="shared" si="132"/>
        <v/>
      </c>
      <c r="AL526" t="str">
        <f t="shared" si="133"/>
        <v/>
      </c>
      <c r="AM526" t="str">
        <f t="shared" si="128"/>
        <v/>
      </c>
      <c r="AN526" t="str">
        <f t="shared" si="129"/>
        <v/>
      </c>
    </row>
    <row r="527" spans="1:40" x14ac:dyDescent="0.25">
      <c r="A527" t="str">
        <f>IF(C527="","",MAX($A$2:A526)+1)</f>
        <v/>
      </c>
      <c r="B527" s="3" t="str">
        <f>IF(C527="","",IF(COUNTIF($C$2:$C526,$C527)=0,MAX($B$2:$B526)+1,""))</f>
        <v/>
      </c>
      <c r="L527" s="3" t="str">
        <f t="shared" si="130"/>
        <v/>
      </c>
      <c r="M527" s="3" t="str">
        <f>IF(C527="","",IF(AND(C527&lt;&gt;"",D527&lt;&gt;"",E527&lt;&gt;"",I527&lt;&gt;"",L527&lt;&gt;"",J527&lt;&gt;"",IFERROR(MATCH(INDEX($B:$B,MATCH($C527,$C:$C,0)),IMAGENES!$B:$B,0),-1)&gt;0),"'si'","'no'"))</f>
        <v/>
      </c>
      <c r="O527" t="str">
        <f t="shared" si="120"/>
        <v/>
      </c>
      <c r="P527" t="str">
        <f t="shared" si="121"/>
        <v/>
      </c>
      <c r="Q527" t="str">
        <f t="shared" si="122"/>
        <v/>
      </c>
      <c r="R527" t="str">
        <f t="shared" si="123"/>
        <v/>
      </c>
      <c r="S527" t="str">
        <f t="shared" si="124"/>
        <v/>
      </c>
      <c r="T527" t="str">
        <f t="shared" si="125"/>
        <v/>
      </c>
      <c r="U527" t="str">
        <f>IF($S527="","",INDEX(CATEGORIAS!$A:$A,MATCH($S527,CATEGORIAS!$B:$B,0)))</f>
        <v/>
      </c>
      <c r="V527" t="str">
        <f>IF($T527="","",INDEX(SUBCATEGORIAS!$A:$A,MATCH($T527,SUBCATEGORIAS!$B:$B,0)))</f>
        <v/>
      </c>
      <c r="W527" t="str">
        <f t="shared" si="126"/>
        <v/>
      </c>
      <c r="X527" t="str">
        <f t="shared" si="131"/>
        <v/>
      </c>
      <c r="Z527">
        <v>525</v>
      </c>
      <c r="AA527" t="str">
        <f t="shared" si="134"/>
        <v/>
      </c>
      <c r="AB527" t="str">
        <f>IFERROR(IF(MATCH($AA523,$O:$O,0)&gt;0,CONCATENATE("descripcion_larga: '",INDEX($R:$R,MATCH($AA523,$O:$O,0)),"',"),0),"")</f>
        <v/>
      </c>
      <c r="AG527" t="str">
        <f>IF($D527="","",INDEX(CATEGORIAS!$A:$A,MATCH($D527,CATEGORIAS!$B:$B,0)))</f>
        <v/>
      </c>
      <c r="AH527" t="str">
        <f>IF($E527="","",INDEX(SUBCATEGORIAS!$A:$A,MATCH($E527,SUBCATEGORIAS!$B:$B,0)))</f>
        <v/>
      </c>
      <c r="AI527" t="str">
        <f t="shared" si="127"/>
        <v/>
      </c>
      <c r="AK527" s="2" t="str">
        <f t="shared" si="132"/>
        <v/>
      </c>
      <c r="AL527" t="str">
        <f t="shared" si="133"/>
        <v/>
      </c>
      <c r="AM527" t="str">
        <f t="shared" si="128"/>
        <v/>
      </c>
      <c r="AN527" t="str">
        <f t="shared" si="129"/>
        <v/>
      </c>
    </row>
    <row r="528" spans="1:40" x14ac:dyDescent="0.25">
      <c r="A528" t="str">
        <f>IF(C528="","",MAX($A$2:A527)+1)</f>
        <v/>
      </c>
      <c r="B528" s="3" t="str">
        <f>IF(C528="","",IF(COUNTIF($C$2:$C527,$C528)=0,MAX($B$2:$B527)+1,""))</f>
        <v/>
      </c>
      <c r="L528" s="3" t="str">
        <f t="shared" si="130"/>
        <v/>
      </c>
      <c r="M528" s="3" t="str">
        <f>IF(C528="","",IF(AND(C528&lt;&gt;"",D528&lt;&gt;"",E528&lt;&gt;"",I528&lt;&gt;"",L528&lt;&gt;"",J528&lt;&gt;"",IFERROR(MATCH(INDEX($B:$B,MATCH($C528,$C:$C,0)),IMAGENES!$B:$B,0),-1)&gt;0),"'si'","'no'"))</f>
        <v/>
      </c>
      <c r="O528" t="str">
        <f t="shared" si="120"/>
        <v/>
      </c>
      <c r="P528" t="str">
        <f t="shared" si="121"/>
        <v/>
      </c>
      <c r="Q528" t="str">
        <f t="shared" si="122"/>
        <v/>
      </c>
      <c r="R528" t="str">
        <f t="shared" si="123"/>
        <v/>
      </c>
      <c r="S528" t="str">
        <f t="shared" si="124"/>
        <v/>
      </c>
      <c r="T528" t="str">
        <f t="shared" si="125"/>
        <v/>
      </c>
      <c r="U528" t="str">
        <f>IF($S528="","",INDEX(CATEGORIAS!$A:$A,MATCH($S528,CATEGORIAS!$B:$B,0)))</f>
        <v/>
      </c>
      <c r="V528" t="str">
        <f>IF($T528="","",INDEX(SUBCATEGORIAS!$A:$A,MATCH($T528,SUBCATEGORIAS!$B:$B,0)))</f>
        <v/>
      </c>
      <c r="W528" t="str">
        <f t="shared" si="126"/>
        <v/>
      </c>
      <c r="X528" t="str">
        <f t="shared" si="131"/>
        <v/>
      </c>
      <c r="Z528">
        <v>526</v>
      </c>
      <c r="AA528" t="str">
        <f t="shared" si="134"/>
        <v/>
      </c>
      <c r="AB528" t="str">
        <f>IFERROR(IF(MATCH($AA523,$O:$O,0)&gt;0,CONCATENATE("id_categoria: '",INDEX($U:$U,MATCH($AA523,$O:$O,0)),"',"),0),"")</f>
        <v/>
      </c>
      <c r="AG528" t="str">
        <f>IF($D528="","",INDEX(CATEGORIAS!$A:$A,MATCH($D528,CATEGORIAS!$B:$B,0)))</f>
        <v/>
      </c>
      <c r="AH528" t="str">
        <f>IF($E528="","",INDEX(SUBCATEGORIAS!$A:$A,MATCH($E528,SUBCATEGORIAS!$B:$B,0)))</f>
        <v/>
      </c>
      <c r="AI528" t="str">
        <f t="shared" si="127"/>
        <v/>
      </c>
      <c r="AK528" s="2" t="str">
        <f t="shared" si="132"/>
        <v/>
      </c>
      <c r="AL528" t="str">
        <f t="shared" si="133"/>
        <v/>
      </c>
      <c r="AM528" t="str">
        <f t="shared" si="128"/>
        <v/>
      </c>
      <c r="AN528" t="str">
        <f t="shared" si="129"/>
        <v/>
      </c>
    </row>
    <row r="529" spans="1:40" x14ac:dyDescent="0.25">
      <c r="A529" t="str">
        <f>IF(C529="","",MAX($A$2:A528)+1)</f>
        <v/>
      </c>
      <c r="B529" s="3" t="str">
        <f>IF(C529="","",IF(COUNTIF($C$2:$C528,$C529)=0,MAX($B$2:$B528)+1,""))</f>
        <v/>
      </c>
      <c r="L529" s="3" t="str">
        <f t="shared" si="130"/>
        <v/>
      </c>
      <c r="M529" s="3" t="str">
        <f>IF(C529="","",IF(AND(C529&lt;&gt;"",D529&lt;&gt;"",E529&lt;&gt;"",I529&lt;&gt;"",L529&lt;&gt;"",J529&lt;&gt;"",IFERROR(MATCH(INDEX($B:$B,MATCH($C529,$C:$C,0)),IMAGENES!$B:$B,0),-1)&gt;0),"'si'","'no'"))</f>
        <v/>
      </c>
      <c r="O529" t="str">
        <f t="shared" si="120"/>
        <v/>
      </c>
      <c r="P529" t="str">
        <f t="shared" si="121"/>
        <v/>
      </c>
      <c r="Q529" t="str">
        <f t="shared" si="122"/>
        <v/>
      </c>
      <c r="R529" t="str">
        <f t="shared" si="123"/>
        <v/>
      </c>
      <c r="S529" t="str">
        <f t="shared" si="124"/>
        <v/>
      </c>
      <c r="T529" t="str">
        <f t="shared" si="125"/>
        <v/>
      </c>
      <c r="U529" t="str">
        <f>IF($S529="","",INDEX(CATEGORIAS!$A:$A,MATCH($S529,CATEGORIAS!$B:$B,0)))</f>
        <v/>
      </c>
      <c r="V529" t="str">
        <f>IF($T529="","",INDEX(SUBCATEGORIAS!$A:$A,MATCH($T529,SUBCATEGORIAS!$B:$B,0)))</f>
        <v/>
      </c>
      <c r="W529" t="str">
        <f t="shared" si="126"/>
        <v/>
      </c>
      <c r="X529" t="str">
        <f t="shared" si="131"/>
        <v/>
      </c>
      <c r="Z529">
        <v>527</v>
      </c>
      <c r="AA529" t="str">
        <f t="shared" si="134"/>
        <v/>
      </c>
      <c r="AB529" t="str">
        <f>IFERROR(IF(MATCH($AA523,$O:$O,0)&gt;0,CONCATENATE("id_subcategoria: '",INDEX($V:$V,MATCH($AA523,$O:$O,0)),"',"),0),"")</f>
        <v/>
      </c>
      <c r="AG529" t="str">
        <f>IF($D529="","",INDEX(CATEGORIAS!$A:$A,MATCH($D529,CATEGORIAS!$B:$B,0)))</f>
        <v/>
      </c>
      <c r="AH529" t="str">
        <f>IF($E529="","",INDEX(SUBCATEGORIAS!$A:$A,MATCH($E529,SUBCATEGORIAS!$B:$B,0)))</f>
        <v/>
      </c>
      <c r="AI529" t="str">
        <f t="shared" si="127"/>
        <v/>
      </c>
      <c r="AK529" s="2" t="str">
        <f t="shared" si="132"/>
        <v/>
      </c>
      <c r="AL529" t="str">
        <f t="shared" si="133"/>
        <v/>
      </c>
      <c r="AM529" t="str">
        <f t="shared" si="128"/>
        <v/>
      </c>
      <c r="AN529" t="str">
        <f t="shared" si="129"/>
        <v/>
      </c>
    </row>
    <row r="530" spans="1:40" x14ac:dyDescent="0.25">
      <c r="A530" t="str">
        <f>IF(C530="","",MAX($A$2:A529)+1)</f>
        <v/>
      </c>
      <c r="B530" s="3" t="str">
        <f>IF(C530="","",IF(COUNTIF($C$2:$C529,$C530)=0,MAX($B$2:$B529)+1,""))</f>
        <v/>
      </c>
      <c r="L530" s="3" t="str">
        <f t="shared" si="130"/>
        <v/>
      </c>
      <c r="M530" s="3" t="str">
        <f>IF(C530="","",IF(AND(C530&lt;&gt;"",D530&lt;&gt;"",E530&lt;&gt;"",I530&lt;&gt;"",L530&lt;&gt;"",J530&lt;&gt;"",IFERROR(MATCH(INDEX($B:$B,MATCH($C530,$C:$C,0)),IMAGENES!$B:$B,0),-1)&gt;0),"'si'","'no'"))</f>
        <v/>
      </c>
      <c r="O530" t="str">
        <f t="shared" si="120"/>
        <v/>
      </c>
      <c r="P530" t="str">
        <f t="shared" si="121"/>
        <v/>
      </c>
      <c r="Q530" t="str">
        <f t="shared" si="122"/>
        <v/>
      </c>
      <c r="R530" t="str">
        <f t="shared" si="123"/>
        <v/>
      </c>
      <c r="S530" t="str">
        <f t="shared" si="124"/>
        <v/>
      </c>
      <c r="T530" t="str">
        <f t="shared" si="125"/>
        <v/>
      </c>
      <c r="U530" t="str">
        <f>IF($S530="","",INDEX(CATEGORIAS!$A:$A,MATCH($S530,CATEGORIAS!$B:$B,0)))</f>
        <v/>
      </c>
      <c r="V530" t="str">
        <f>IF($T530="","",INDEX(SUBCATEGORIAS!$A:$A,MATCH($T530,SUBCATEGORIAS!$B:$B,0)))</f>
        <v/>
      </c>
      <c r="W530" t="str">
        <f t="shared" si="126"/>
        <v/>
      </c>
      <c r="X530" t="str">
        <f t="shared" si="131"/>
        <v/>
      </c>
      <c r="Z530">
        <v>528</v>
      </c>
      <c r="AA530" t="str">
        <f t="shared" si="134"/>
        <v/>
      </c>
      <c r="AB530" t="str">
        <f>IFERROR(IF(MATCH($AA523,$O:$O,0)&gt;0,CONCATENATE("precio: ",INDEX($W:$W,MATCH($AA523,$O:$O,0)),","),0),"")</f>
        <v/>
      </c>
      <c r="AG530" t="str">
        <f>IF($D530="","",INDEX(CATEGORIAS!$A:$A,MATCH($D530,CATEGORIAS!$B:$B,0)))</f>
        <v/>
      </c>
      <c r="AH530" t="str">
        <f>IF($E530="","",INDEX(SUBCATEGORIAS!$A:$A,MATCH($E530,SUBCATEGORIAS!$B:$B,0)))</f>
        <v/>
      </c>
      <c r="AI530" t="str">
        <f t="shared" si="127"/>
        <v/>
      </c>
      <c r="AK530" s="2" t="str">
        <f t="shared" si="132"/>
        <v/>
      </c>
      <c r="AL530" t="str">
        <f t="shared" si="133"/>
        <v/>
      </c>
      <c r="AM530" t="str">
        <f t="shared" si="128"/>
        <v/>
      </c>
      <c r="AN530" t="str">
        <f t="shared" si="129"/>
        <v/>
      </c>
    </row>
    <row r="531" spans="1:40" x14ac:dyDescent="0.25">
      <c r="A531" t="str">
        <f>IF(C531="","",MAX($A$2:A530)+1)</f>
        <v/>
      </c>
      <c r="B531" s="3" t="str">
        <f>IF(C531="","",IF(COUNTIF($C$2:$C530,$C531)=0,MAX($B$2:$B530)+1,""))</f>
        <v/>
      </c>
      <c r="L531" s="3" t="str">
        <f t="shared" si="130"/>
        <v/>
      </c>
      <c r="M531" s="3" t="str">
        <f>IF(C531="","",IF(AND(C531&lt;&gt;"",D531&lt;&gt;"",E531&lt;&gt;"",I531&lt;&gt;"",L531&lt;&gt;"",J531&lt;&gt;"",IFERROR(MATCH(INDEX($B:$B,MATCH($C531,$C:$C,0)),IMAGENES!$B:$B,0),-1)&gt;0),"'si'","'no'"))</f>
        <v/>
      </c>
      <c r="O531" t="str">
        <f t="shared" si="120"/>
        <v/>
      </c>
      <c r="P531" t="str">
        <f t="shared" si="121"/>
        <v/>
      </c>
      <c r="Q531" t="str">
        <f t="shared" si="122"/>
        <v/>
      </c>
      <c r="R531" t="str">
        <f t="shared" si="123"/>
        <v/>
      </c>
      <c r="S531" t="str">
        <f t="shared" si="124"/>
        <v/>
      </c>
      <c r="T531" t="str">
        <f t="shared" si="125"/>
        <v/>
      </c>
      <c r="U531" t="str">
        <f>IF($S531="","",INDEX(CATEGORIAS!$A:$A,MATCH($S531,CATEGORIAS!$B:$B,0)))</f>
        <v/>
      </c>
      <c r="V531" t="str">
        <f>IF($T531="","",INDEX(SUBCATEGORIAS!$A:$A,MATCH($T531,SUBCATEGORIAS!$B:$B,0)))</f>
        <v/>
      </c>
      <c r="W531" t="str">
        <f t="shared" si="126"/>
        <v/>
      </c>
      <c r="X531" t="str">
        <f t="shared" si="131"/>
        <v/>
      </c>
      <c r="Z531">
        <v>529</v>
      </c>
      <c r="AA531" t="str">
        <f t="shared" si="134"/>
        <v/>
      </c>
      <c r="AB531" t="str">
        <f>IFERROR(IF(MATCH($AA523,$O:$O,0)&gt;0,CONCATENATE("disponible: ",INDEX($X:$X,MATCH($AA523,$O:$O,0)),","),0),"")</f>
        <v/>
      </c>
      <c r="AG531" t="str">
        <f>IF($D531="","",INDEX(CATEGORIAS!$A:$A,MATCH($D531,CATEGORIAS!$B:$B,0)))</f>
        <v/>
      </c>
      <c r="AH531" t="str">
        <f>IF($E531="","",INDEX(SUBCATEGORIAS!$A:$A,MATCH($E531,SUBCATEGORIAS!$B:$B,0)))</f>
        <v/>
      </c>
      <c r="AI531" t="str">
        <f t="shared" si="127"/>
        <v/>
      </c>
      <c r="AK531" s="2" t="str">
        <f t="shared" si="132"/>
        <v/>
      </c>
      <c r="AL531" t="str">
        <f t="shared" si="133"/>
        <v/>
      </c>
      <c r="AM531" t="str">
        <f t="shared" si="128"/>
        <v/>
      </c>
      <c r="AN531" t="str">
        <f t="shared" si="129"/>
        <v/>
      </c>
    </row>
    <row r="532" spans="1:40" x14ac:dyDescent="0.25">
      <c r="A532" t="str">
        <f>IF(C532="","",MAX($A$2:A531)+1)</f>
        <v/>
      </c>
      <c r="B532" s="3" t="str">
        <f>IF(C532="","",IF(COUNTIF($C$2:$C531,$C532)=0,MAX($B$2:$B531)+1,""))</f>
        <v/>
      </c>
      <c r="L532" s="3" t="str">
        <f t="shared" si="130"/>
        <v/>
      </c>
      <c r="M532" s="3" t="str">
        <f>IF(C532="","",IF(AND(C532&lt;&gt;"",D532&lt;&gt;"",E532&lt;&gt;"",I532&lt;&gt;"",L532&lt;&gt;"",J532&lt;&gt;"",IFERROR(MATCH(INDEX($B:$B,MATCH($C532,$C:$C,0)),IMAGENES!$B:$B,0),-1)&gt;0),"'si'","'no'"))</f>
        <v/>
      </c>
      <c r="O532" t="str">
        <f t="shared" si="120"/>
        <v/>
      </c>
      <c r="P532" t="str">
        <f t="shared" si="121"/>
        <v/>
      </c>
      <c r="Q532" t="str">
        <f t="shared" si="122"/>
        <v/>
      </c>
      <c r="R532" t="str">
        <f t="shared" si="123"/>
        <v/>
      </c>
      <c r="S532" t="str">
        <f t="shared" si="124"/>
        <v/>
      </c>
      <c r="T532" t="str">
        <f t="shared" si="125"/>
        <v/>
      </c>
      <c r="U532" t="str">
        <f>IF($S532="","",INDEX(CATEGORIAS!$A:$A,MATCH($S532,CATEGORIAS!$B:$B,0)))</f>
        <v/>
      </c>
      <c r="V532" t="str">
        <f>IF($T532="","",INDEX(SUBCATEGORIAS!$A:$A,MATCH($T532,SUBCATEGORIAS!$B:$B,0)))</f>
        <v/>
      </c>
      <c r="W532" t="str">
        <f t="shared" si="126"/>
        <v/>
      </c>
      <c r="X532" t="str">
        <f t="shared" si="131"/>
        <v/>
      </c>
      <c r="Z532">
        <v>530</v>
      </c>
      <c r="AA532" t="str">
        <f t="shared" si="134"/>
        <v/>
      </c>
      <c r="AB532" t="str">
        <f>IFERROR(IF(MATCH($AA523,$O:$O,0)&gt;0,"},",0),"")</f>
        <v/>
      </c>
      <c r="AG532" t="str">
        <f>IF($D532="","",INDEX(CATEGORIAS!$A:$A,MATCH($D532,CATEGORIAS!$B:$B,0)))</f>
        <v/>
      </c>
      <c r="AH532" t="str">
        <f>IF($E532="","",INDEX(SUBCATEGORIAS!$A:$A,MATCH($E532,SUBCATEGORIAS!$B:$B,0)))</f>
        <v/>
      </c>
      <c r="AI532" t="str">
        <f t="shared" si="127"/>
        <v/>
      </c>
      <c r="AK532" s="2" t="str">
        <f t="shared" si="132"/>
        <v/>
      </c>
      <c r="AL532" t="str">
        <f t="shared" si="133"/>
        <v/>
      </c>
      <c r="AM532" t="str">
        <f t="shared" si="128"/>
        <v/>
      </c>
      <c r="AN532" t="str">
        <f t="shared" si="129"/>
        <v/>
      </c>
    </row>
    <row r="533" spans="1:40" x14ac:dyDescent="0.25">
      <c r="A533" t="str">
        <f>IF(C533="","",MAX($A$2:A532)+1)</f>
        <v/>
      </c>
      <c r="B533" s="3" t="str">
        <f>IF(C533="","",IF(COUNTIF($C$2:$C532,$C533)=0,MAX($B$2:$B532)+1,""))</f>
        <v/>
      </c>
      <c r="L533" s="3" t="str">
        <f t="shared" si="130"/>
        <v/>
      </c>
      <c r="M533" s="3" t="str">
        <f>IF(C533="","",IF(AND(C533&lt;&gt;"",D533&lt;&gt;"",E533&lt;&gt;"",I533&lt;&gt;"",L533&lt;&gt;"",J533&lt;&gt;"",IFERROR(MATCH(INDEX($B:$B,MATCH($C533,$C:$C,0)),IMAGENES!$B:$B,0),-1)&gt;0),"'si'","'no'"))</f>
        <v/>
      </c>
      <c r="O533" t="str">
        <f t="shared" si="120"/>
        <v/>
      </c>
      <c r="P533" t="str">
        <f t="shared" si="121"/>
        <v/>
      </c>
      <c r="Q533" t="str">
        <f t="shared" si="122"/>
        <v/>
      </c>
      <c r="R533" t="str">
        <f t="shared" si="123"/>
        <v/>
      </c>
      <c r="S533" t="str">
        <f t="shared" si="124"/>
        <v/>
      </c>
      <c r="T533" t="str">
        <f t="shared" si="125"/>
        <v/>
      </c>
      <c r="U533" t="str">
        <f>IF($S533="","",INDEX(CATEGORIAS!$A:$A,MATCH($S533,CATEGORIAS!$B:$B,0)))</f>
        <v/>
      </c>
      <c r="V533" t="str">
        <f>IF($T533="","",INDEX(SUBCATEGORIAS!$A:$A,MATCH($T533,SUBCATEGORIAS!$B:$B,0)))</f>
        <v/>
      </c>
      <c r="W533" t="str">
        <f t="shared" si="126"/>
        <v/>
      </c>
      <c r="X533" t="str">
        <f t="shared" si="131"/>
        <v/>
      </c>
      <c r="Z533">
        <v>531</v>
      </c>
      <c r="AA533">
        <f t="shared" si="134"/>
        <v>54</v>
      </c>
      <c r="AB533" t="str">
        <f>IFERROR(IF(MATCH($AA533,$O:$O,0)&gt;0,"{",0),"")</f>
        <v/>
      </c>
      <c r="AG533" t="str">
        <f>IF($D533="","",INDEX(CATEGORIAS!$A:$A,MATCH($D533,CATEGORIAS!$B:$B,0)))</f>
        <v/>
      </c>
      <c r="AH533" t="str">
        <f>IF($E533="","",INDEX(SUBCATEGORIAS!$A:$A,MATCH($E533,SUBCATEGORIAS!$B:$B,0)))</f>
        <v/>
      </c>
      <c r="AI533" t="str">
        <f t="shared" si="127"/>
        <v/>
      </c>
      <c r="AK533" s="2" t="str">
        <f t="shared" si="132"/>
        <v/>
      </c>
      <c r="AL533" t="str">
        <f t="shared" si="133"/>
        <v/>
      </c>
      <c r="AM533" t="str">
        <f t="shared" si="128"/>
        <v/>
      </c>
      <c r="AN533" t="str">
        <f t="shared" si="129"/>
        <v/>
      </c>
    </row>
    <row r="534" spans="1:40" x14ac:dyDescent="0.25">
      <c r="A534" t="str">
        <f>IF(C534="","",MAX($A$2:A533)+1)</f>
        <v/>
      </c>
      <c r="B534" s="3" t="str">
        <f>IF(C534="","",IF(COUNTIF($C$2:$C533,$C534)=0,MAX($B$2:$B533)+1,""))</f>
        <v/>
      </c>
      <c r="L534" s="3" t="str">
        <f t="shared" si="130"/>
        <v/>
      </c>
      <c r="M534" s="3" t="str">
        <f>IF(C534="","",IF(AND(C534&lt;&gt;"",D534&lt;&gt;"",E534&lt;&gt;"",I534&lt;&gt;"",L534&lt;&gt;"",J534&lt;&gt;"",IFERROR(MATCH(INDEX($B:$B,MATCH($C534,$C:$C,0)),IMAGENES!$B:$B,0),-1)&gt;0),"'si'","'no'"))</f>
        <v/>
      </c>
      <c r="O534" t="str">
        <f t="shared" si="120"/>
        <v/>
      </c>
      <c r="P534" t="str">
        <f t="shared" si="121"/>
        <v/>
      </c>
      <c r="Q534" t="str">
        <f t="shared" si="122"/>
        <v/>
      </c>
      <c r="R534" t="str">
        <f t="shared" si="123"/>
        <v/>
      </c>
      <c r="S534" t="str">
        <f t="shared" si="124"/>
        <v/>
      </c>
      <c r="T534" t="str">
        <f t="shared" si="125"/>
        <v/>
      </c>
      <c r="U534" t="str">
        <f>IF($S534="","",INDEX(CATEGORIAS!$A:$A,MATCH($S534,CATEGORIAS!$B:$B,0)))</f>
        <v/>
      </c>
      <c r="V534" t="str">
        <f>IF($T534="","",INDEX(SUBCATEGORIAS!$A:$A,MATCH($T534,SUBCATEGORIAS!$B:$B,0)))</f>
        <v/>
      </c>
      <c r="W534" t="str">
        <f t="shared" si="126"/>
        <v/>
      </c>
      <c r="X534" t="str">
        <f t="shared" si="131"/>
        <v/>
      </c>
      <c r="Z534">
        <v>532</v>
      </c>
      <c r="AA534" t="str">
        <f t="shared" si="134"/>
        <v/>
      </c>
      <c r="AB534" t="str">
        <f>IFERROR(IF(MATCH($AA533,$O:$O,0)&gt;0,CONCATENATE("id_articulo: ",$AA533,","),0),"")</f>
        <v/>
      </c>
      <c r="AG534" t="str">
        <f>IF($D534="","",INDEX(CATEGORIAS!$A:$A,MATCH($D534,CATEGORIAS!$B:$B,0)))</f>
        <v/>
      </c>
      <c r="AH534" t="str">
        <f>IF($E534="","",INDEX(SUBCATEGORIAS!$A:$A,MATCH($E534,SUBCATEGORIAS!$B:$B,0)))</f>
        <v/>
      </c>
      <c r="AI534" t="str">
        <f t="shared" si="127"/>
        <v/>
      </c>
      <c r="AK534" s="2" t="str">
        <f t="shared" si="132"/>
        <v/>
      </c>
      <c r="AL534" t="str">
        <f t="shared" si="133"/>
        <v/>
      </c>
      <c r="AM534" t="str">
        <f t="shared" si="128"/>
        <v/>
      </c>
      <c r="AN534" t="str">
        <f t="shared" si="129"/>
        <v/>
      </c>
    </row>
    <row r="535" spans="1:40" x14ac:dyDescent="0.25">
      <c r="A535" t="str">
        <f>IF(C535="","",MAX($A$2:A534)+1)</f>
        <v/>
      </c>
      <c r="B535" s="3" t="str">
        <f>IF(C535="","",IF(COUNTIF($C$2:$C534,$C535)=0,MAX($B$2:$B534)+1,""))</f>
        <v/>
      </c>
      <c r="L535" s="3" t="str">
        <f t="shared" si="130"/>
        <v/>
      </c>
      <c r="M535" s="3" t="str">
        <f>IF(C535="","",IF(AND(C535&lt;&gt;"",D535&lt;&gt;"",E535&lt;&gt;"",I535&lt;&gt;"",L535&lt;&gt;"",J535&lt;&gt;"",IFERROR(MATCH(INDEX($B:$B,MATCH($C535,$C:$C,0)),IMAGENES!$B:$B,0),-1)&gt;0),"'si'","'no'"))</f>
        <v/>
      </c>
      <c r="O535" t="str">
        <f t="shared" si="120"/>
        <v/>
      </c>
      <c r="P535" t="str">
        <f t="shared" si="121"/>
        <v/>
      </c>
      <c r="Q535" t="str">
        <f t="shared" si="122"/>
        <v/>
      </c>
      <c r="R535" t="str">
        <f t="shared" si="123"/>
        <v/>
      </c>
      <c r="S535" t="str">
        <f t="shared" si="124"/>
        <v/>
      </c>
      <c r="T535" t="str">
        <f t="shared" si="125"/>
        <v/>
      </c>
      <c r="U535" t="str">
        <f>IF($S535="","",INDEX(CATEGORIAS!$A:$A,MATCH($S535,CATEGORIAS!$B:$B,0)))</f>
        <v/>
      </c>
      <c r="V535" t="str">
        <f>IF($T535="","",INDEX(SUBCATEGORIAS!$A:$A,MATCH($T535,SUBCATEGORIAS!$B:$B,0)))</f>
        <v/>
      </c>
      <c r="W535" t="str">
        <f t="shared" si="126"/>
        <v/>
      </c>
      <c r="X535" t="str">
        <f t="shared" si="131"/>
        <v/>
      </c>
      <c r="Z535">
        <v>533</v>
      </c>
      <c r="AA535" t="str">
        <f t="shared" si="134"/>
        <v/>
      </c>
      <c r="AB535" t="str">
        <f>IFERROR(IF(MATCH($AA533,$O:$O,0)&gt;0,CONCATENATE("nombre: '",INDEX($P:$P,MATCH($AA533,$O:$O,0)),"',"),0),"")</f>
        <v/>
      </c>
      <c r="AG535" t="str">
        <f>IF($D535="","",INDEX(CATEGORIAS!$A:$A,MATCH($D535,CATEGORIAS!$B:$B,0)))</f>
        <v/>
      </c>
      <c r="AH535" t="str">
        <f>IF($E535="","",INDEX(SUBCATEGORIAS!$A:$A,MATCH($E535,SUBCATEGORIAS!$B:$B,0)))</f>
        <v/>
      </c>
      <c r="AI535" t="str">
        <f t="shared" si="127"/>
        <v/>
      </c>
      <c r="AK535" s="2" t="str">
        <f t="shared" si="132"/>
        <v/>
      </c>
      <c r="AL535" t="str">
        <f t="shared" si="133"/>
        <v/>
      </c>
      <c r="AM535" t="str">
        <f t="shared" si="128"/>
        <v/>
      </c>
      <c r="AN535" t="str">
        <f t="shared" si="129"/>
        <v/>
      </c>
    </row>
    <row r="536" spans="1:40" x14ac:dyDescent="0.25">
      <c r="A536" t="str">
        <f>IF(C536="","",MAX($A$2:A535)+1)</f>
        <v/>
      </c>
      <c r="B536" s="3" t="str">
        <f>IF(C536="","",IF(COUNTIF($C$2:$C535,$C536)=0,MAX($B$2:$B535)+1,""))</f>
        <v/>
      </c>
      <c r="L536" s="3" t="str">
        <f t="shared" si="130"/>
        <v/>
      </c>
      <c r="M536" s="3" t="str">
        <f>IF(C536="","",IF(AND(C536&lt;&gt;"",D536&lt;&gt;"",E536&lt;&gt;"",I536&lt;&gt;"",L536&lt;&gt;"",J536&lt;&gt;"",IFERROR(MATCH(INDEX($B:$B,MATCH($C536,$C:$C,0)),IMAGENES!$B:$B,0),-1)&gt;0),"'si'","'no'"))</f>
        <v/>
      </c>
      <c r="O536" t="str">
        <f t="shared" si="120"/>
        <v/>
      </c>
      <c r="P536" t="str">
        <f t="shared" si="121"/>
        <v/>
      </c>
      <c r="Q536" t="str">
        <f t="shared" si="122"/>
        <v/>
      </c>
      <c r="R536" t="str">
        <f t="shared" si="123"/>
        <v/>
      </c>
      <c r="S536" t="str">
        <f t="shared" si="124"/>
        <v/>
      </c>
      <c r="T536" t="str">
        <f t="shared" si="125"/>
        <v/>
      </c>
      <c r="U536" t="str">
        <f>IF($S536="","",INDEX(CATEGORIAS!$A:$A,MATCH($S536,CATEGORIAS!$B:$B,0)))</f>
        <v/>
      </c>
      <c r="V536" t="str">
        <f>IF($T536="","",INDEX(SUBCATEGORIAS!$A:$A,MATCH($T536,SUBCATEGORIAS!$B:$B,0)))</f>
        <v/>
      </c>
      <c r="W536" t="str">
        <f t="shared" si="126"/>
        <v/>
      </c>
      <c r="X536" t="str">
        <f t="shared" si="131"/>
        <v/>
      </c>
      <c r="Z536">
        <v>534</v>
      </c>
      <c r="AA536" t="str">
        <f t="shared" si="134"/>
        <v/>
      </c>
      <c r="AB536" t="str">
        <f>IFERROR(IF(MATCH($AA533,$O:$O,0)&gt;0,CONCATENATE("descripcion: '",INDEX($Q:$Q,MATCH($AA533,$O:$O,0)),"',"),0),"")</f>
        <v/>
      </c>
      <c r="AG536" t="str">
        <f>IF($D536="","",INDEX(CATEGORIAS!$A:$A,MATCH($D536,CATEGORIAS!$B:$B,0)))</f>
        <v/>
      </c>
      <c r="AH536" t="str">
        <f>IF($E536="","",INDEX(SUBCATEGORIAS!$A:$A,MATCH($E536,SUBCATEGORIAS!$B:$B,0)))</f>
        <v/>
      </c>
      <c r="AI536" t="str">
        <f t="shared" si="127"/>
        <v/>
      </c>
      <c r="AK536" s="2" t="str">
        <f t="shared" si="132"/>
        <v/>
      </c>
      <c r="AL536" t="str">
        <f t="shared" si="133"/>
        <v/>
      </c>
      <c r="AM536" t="str">
        <f t="shared" si="128"/>
        <v/>
      </c>
      <c r="AN536" t="str">
        <f t="shared" si="129"/>
        <v/>
      </c>
    </row>
    <row r="537" spans="1:40" x14ac:dyDescent="0.25">
      <c r="A537" t="str">
        <f>IF(C537="","",MAX($A$2:A536)+1)</f>
        <v/>
      </c>
      <c r="B537" s="3" t="str">
        <f>IF(C537="","",IF(COUNTIF($C$2:$C536,$C537)=0,MAX($B$2:$B536)+1,""))</f>
        <v/>
      </c>
      <c r="L537" s="3" t="str">
        <f t="shared" si="130"/>
        <v/>
      </c>
      <c r="M537" s="3" t="str">
        <f>IF(C537="","",IF(AND(C537&lt;&gt;"",D537&lt;&gt;"",E537&lt;&gt;"",I537&lt;&gt;"",L537&lt;&gt;"",J537&lt;&gt;"",IFERROR(MATCH(INDEX($B:$B,MATCH($C537,$C:$C,0)),IMAGENES!$B:$B,0),-1)&gt;0),"'si'","'no'"))</f>
        <v/>
      </c>
      <c r="O537" t="str">
        <f t="shared" si="120"/>
        <v/>
      </c>
      <c r="P537" t="str">
        <f t="shared" si="121"/>
        <v/>
      </c>
      <c r="Q537" t="str">
        <f t="shared" si="122"/>
        <v/>
      </c>
      <c r="R537" t="str">
        <f t="shared" si="123"/>
        <v/>
      </c>
      <c r="S537" t="str">
        <f t="shared" si="124"/>
        <v/>
      </c>
      <c r="T537" t="str">
        <f t="shared" si="125"/>
        <v/>
      </c>
      <c r="U537" t="str">
        <f>IF($S537="","",INDEX(CATEGORIAS!$A:$A,MATCH($S537,CATEGORIAS!$B:$B,0)))</f>
        <v/>
      </c>
      <c r="V537" t="str">
        <f>IF($T537="","",INDEX(SUBCATEGORIAS!$A:$A,MATCH($T537,SUBCATEGORIAS!$B:$B,0)))</f>
        <v/>
      </c>
      <c r="W537" t="str">
        <f t="shared" si="126"/>
        <v/>
      </c>
      <c r="X537" t="str">
        <f t="shared" si="131"/>
        <v/>
      </c>
      <c r="Z537">
        <v>535</v>
      </c>
      <c r="AA537" t="str">
        <f t="shared" si="134"/>
        <v/>
      </c>
      <c r="AB537" t="str">
        <f>IFERROR(IF(MATCH($AA533,$O:$O,0)&gt;0,CONCATENATE("descripcion_larga: '",INDEX($R:$R,MATCH($AA533,$O:$O,0)),"',"),0),"")</f>
        <v/>
      </c>
      <c r="AG537" t="str">
        <f>IF($D537="","",INDEX(CATEGORIAS!$A:$A,MATCH($D537,CATEGORIAS!$B:$B,0)))</f>
        <v/>
      </c>
      <c r="AH537" t="str">
        <f>IF($E537="","",INDEX(SUBCATEGORIAS!$A:$A,MATCH($E537,SUBCATEGORIAS!$B:$B,0)))</f>
        <v/>
      </c>
      <c r="AI537" t="str">
        <f t="shared" si="127"/>
        <v/>
      </c>
      <c r="AK537" s="2" t="str">
        <f t="shared" si="132"/>
        <v/>
      </c>
      <c r="AL537" t="str">
        <f t="shared" si="133"/>
        <v/>
      </c>
      <c r="AM537" t="str">
        <f t="shared" si="128"/>
        <v/>
      </c>
      <c r="AN537" t="str">
        <f t="shared" si="129"/>
        <v/>
      </c>
    </row>
    <row r="538" spans="1:40" x14ac:dyDescent="0.25">
      <c r="A538" t="str">
        <f>IF(C538="","",MAX($A$2:A537)+1)</f>
        <v/>
      </c>
      <c r="B538" s="3" t="str">
        <f>IF(C538="","",IF(COUNTIF($C$2:$C537,$C538)=0,MAX($B$2:$B537)+1,""))</f>
        <v/>
      </c>
      <c r="L538" s="3" t="str">
        <f t="shared" si="130"/>
        <v/>
      </c>
      <c r="M538" s="3" t="str">
        <f>IF(C538="","",IF(AND(C538&lt;&gt;"",D538&lt;&gt;"",E538&lt;&gt;"",I538&lt;&gt;"",L538&lt;&gt;"",J538&lt;&gt;"",IFERROR(MATCH(INDEX($B:$B,MATCH($C538,$C:$C,0)),IMAGENES!$B:$B,0),-1)&gt;0),"'si'","'no'"))</f>
        <v/>
      </c>
      <c r="O538" t="str">
        <f t="shared" si="120"/>
        <v/>
      </c>
      <c r="P538" t="str">
        <f t="shared" si="121"/>
        <v/>
      </c>
      <c r="Q538" t="str">
        <f t="shared" si="122"/>
        <v/>
      </c>
      <c r="R538" t="str">
        <f t="shared" si="123"/>
        <v/>
      </c>
      <c r="S538" t="str">
        <f t="shared" si="124"/>
        <v/>
      </c>
      <c r="T538" t="str">
        <f t="shared" si="125"/>
        <v/>
      </c>
      <c r="U538" t="str">
        <f>IF($S538="","",INDEX(CATEGORIAS!$A:$A,MATCH($S538,CATEGORIAS!$B:$B,0)))</f>
        <v/>
      </c>
      <c r="V538" t="str">
        <f>IF($T538="","",INDEX(SUBCATEGORIAS!$A:$A,MATCH($T538,SUBCATEGORIAS!$B:$B,0)))</f>
        <v/>
      </c>
      <c r="W538" t="str">
        <f t="shared" si="126"/>
        <v/>
      </c>
      <c r="X538" t="str">
        <f t="shared" si="131"/>
        <v/>
      </c>
      <c r="Z538">
        <v>536</v>
      </c>
      <c r="AA538" t="str">
        <f t="shared" si="134"/>
        <v/>
      </c>
      <c r="AB538" t="str">
        <f>IFERROR(IF(MATCH($AA533,$O:$O,0)&gt;0,CONCATENATE("id_categoria: '",INDEX($U:$U,MATCH($AA533,$O:$O,0)),"',"),0),"")</f>
        <v/>
      </c>
      <c r="AG538" t="str">
        <f>IF($D538="","",INDEX(CATEGORIAS!$A:$A,MATCH($D538,CATEGORIAS!$B:$B,0)))</f>
        <v/>
      </c>
      <c r="AH538" t="str">
        <f>IF($E538="","",INDEX(SUBCATEGORIAS!$A:$A,MATCH($E538,SUBCATEGORIAS!$B:$B,0)))</f>
        <v/>
      </c>
      <c r="AI538" t="str">
        <f t="shared" si="127"/>
        <v/>
      </c>
      <c r="AK538" s="2" t="str">
        <f t="shared" si="132"/>
        <v/>
      </c>
      <c r="AL538" t="str">
        <f t="shared" si="133"/>
        <v/>
      </c>
      <c r="AM538" t="str">
        <f t="shared" si="128"/>
        <v/>
      </c>
      <c r="AN538" t="str">
        <f t="shared" si="129"/>
        <v/>
      </c>
    </row>
    <row r="539" spans="1:40" x14ac:dyDescent="0.25">
      <c r="A539" t="str">
        <f>IF(C539="","",MAX($A$2:A538)+1)</f>
        <v/>
      </c>
      <c r="B539" s="3" t="str">
        <f>IF(C539="","",IF(COUNTIF($C$2:$C538,$C539)=0,MAX($B$2:$B538)+1,""))</f>
        <v/>
      </c>
      <c r="L539" s="3" t="str">
        <f t="shared" si="130"/>
        <v/>
      </c>
      <c r="M539" s="3" t="str">
        <f>IF(C539="","",IF(AND(C539&lt;&gt;"",D539&lt;&gt;"",E539&lt;&gt;"",I539&lt;&gt;"",L539&lt;&gt;"",J539&lt;&gt;"",IFERROR(MATCH(INDEX($B:$B,MATCH($C539,$C:$C,0)),IMAGENES!$B:$B,0),-1)&gt;0),"'si'","'no'"))</f>
        <v/>
      </c>
      <c r="O539" t="str">
        <f t="shared" si="120"/>
        <v/>
      </c>
      <c r="P539" t="str">
        <f t="shared" si="121"/>
        <v/>
      </c>
      <c r="Q539" t="str">
        <f t="shared" si="122"/>
        <v/>
      </c>
      <c r="R539" t="str">
        <f t="shared" si="123"/>
        <v/>
      </c>
      <c r="S539" t="str">
        <f t="shared" si="124"/>
        <v/>
      </c>
      <c r="T539" t="str">
        <f t="shared" si="125"/>
        <v/>
      </c>
      <c r="U539" t="str">
        <f>IF($S539="","",INDEX(CATEGORIAS!$A:$A,MATCH($S539,CATEGORIAS!$B:$B,0)))</f>
        <v/>
      </c>
      <c r="V539" t="str">
        <f>IF($T539="","",INDEX(SUBCATEGORIAS!$A:$A,MATCH($T539,SUBCATEGORIAS!$B:$B,0)))</f>
        <v/>
      </c>
      <c r="W539" t="str">
        <f t="shared" si="126"/>
        <v/>
      </c>
      <c r="X539" t="str">
        <f t="shared" si="131"/>
        <v/>
      </c>
      <c r="Z539">
        <v>537</v>
      </c>
      <c r="AA539" t="str">
        <f t="shared" si="134"/>
        <v/>
      </c>
      <c r="AB539" t="str">
        <f>IFERROR(IF(MATCH($AA533,$O:$O,0)&gt;0,CONCATENATE("id_subcategoria: '",INDEX($V:$V,MATCH($AA533,$O:$O,0)),"',"),0),"")</f>
        <v/>
      </c>
      <c r="AG539" t="str">
        <f>IF($D539="","",INDEX(CATEGORIAS!$A:$A,MATCH($D539,CATEGORIAS!$B:$B,0)))</f>
        <v/>
      </c>
      <c r="AH539" t="str">
        <f>IF($E539="","",INDEX(SUBCATEGORIAS!$A:$A,MATCH($E539,SUBCATEGORIAS!$B:$B,0)))</f>
        <v/>
      </c>
      <c r="AI539" t="str">
        <f t="shared" si="127"/>
        <v/>
      </c>
      <c r="AK539" s="2" t="str">
        <f t="shared" si="132"/>
        <v/>
      </c>
      <c r="AL539" t="str">
        <f t="shared" si="133"/>
        <v/>
      </c>
      <c r="AM539" t="str">
        <f t="shared" si="128"/>
        <v/>
      </c>
      <c r="AN539" t="str">
        <f t="shared" si="129"/>
        <v/>
      </c>
    </row>
    <row r="540" spans="1:40" x14ac:dyDescent="0.25">
      <c r="A540" t="str">
        <f>IF(C540="","",MAX($A$2:A539)+1)</f>
        <v/>
      </c>
      <c r="B540" s="3" t="str">
        <f>IF(C540="","",IF(COUNTIF($C$2:$C539,$C540)=0,MAX($B$2:$B539)+1,""))</f>
        <v/>
      </c>
      <c r="L540" s="3" t="str">
        <f t="shared" si="130"/>
        <v/>
      </c>
      <c r="M540" s="3" t="str">
        <f>IF(C540="","",IF(AND(C540&lt;&gt;"",D540&lt;&gt;"",E540&lt;&gt;"",I540&lt;&gt;"",L540&lt;&gt;"",J540&lt;&gt;"",IFERROR(MATCH(INDEX($B:$B,MATCH($C540,$C:$C,0)),IMAGENES!$B:$B,0),-1)&gt;0),"'si'","'no'"))</f>
        <v/>
      </c>
      <c r="O540" t="str">
        <f t="shared" si="120"/>
        <v/>
      </c>
      <c r="P540" t="str">
        <f t="shared" si="121"/>
        <v/>
      </c>
      <c r="Q540" t="str">
        <f t="shared" si="122"/>
        <v/>
      </c>
      <c r="R540" t="str">
        <f t="shared" si="123"/>
        <v/>
      </c>
      <c r="S540" t="str">
        <f t="shared" si="124"/>
        <v/>
      </c>
      <c r="T540" t="str">
        <f t="shared" si="125"/>
        <v/>
      </c>
      <c r="U540" t="str">
        <f>IF($S540="","",INDEX(CATEGORIAS!$A:$A,MATCH($S540,CATEGORIAS!$B:$B,0)))</f>
        <v/>
      </c>
      <c r="V540" t="str">
        <f>IF($T540="","",INDEX(SUBCATEGORIAS!$A:$A,MATCH($T540,SUBCATEGORIAS!$B:$B,0)))</f>
        <v/>
      </c>
      <c r="W540" t="str">
        <f t="shared" si="126"/>
        <v/>
      </c>
      <c r="X540" t="str">
        <f t="shared" si="131"/>
        <v/>
      </c>
      <c r="Z540">
        <v>538</v>
      </c>
      <c r="AA540" t="str">
        <f t="shared" si="134"/>
        <v/>
      </c>
      <c r="AB540" t="str">
        <f>IFERROR(IF(MATCH($AA533,$O:$O,0)&gt;0,CONCATENATE("precio: ",INDEX($W:$W,MATCH($AA533,$O:$O,0)),","),0),"")</f>
        <v/>
      </c>
      <c r="AG540" t="str">
        <f>IF($D540="","",INDEX(CATEGORIAS!$A:$A,MATCH($D540,CATEGORIAS!$B:$B,0)))</f>
        <v/>
      </c>
      <c r="AH540" t="str">
        <f>IF($E540="","",INDEX(SUBCATEGORIAS!$A:$A,MATCH($E540,SUBCATEGORIAS!$B:$B,0)))</f>
        <v/>
      </c>
      <c r="AI540" t="str">
        <f t="shared" si="127"/>
        <v/>
      </c>
      <c r="AK540" s="2" t="str">
        <f t="shared" si="132"/>
        <v/>
      </c>
      <c r="AL540" t="str">
        <f t="shared" si="133"/>
        <v/>
      </c>
      <c r="AM540" t="str">
        <f t="shared" si="128"/>
        <v/>
      </c>
      <c r="AN540" t="str">
        <f t="shared" si="129"/>
        <v/>
      </c>
    </row>
    <row r="541" spans="1:40" x14ac:dyDescent="0.25">
      <c r="A541" t="str">
        <f>IF(C541="","",MAX($A$2:A540)+1)</f>
        <v/>
      </c>
      <c r="B541" s="3" t="str">
        <f>IF(C541="","",IF(COUNTIF($C$2:$C540,$C541)=0,MAX($B$2:$B540)+1,""))</f>
        <v/>
      </c>
      <c r="L541" s="3" t="str">
        <f t="shared" si="130"/>
        <v/>
      </c>
      <c r="M541" s="3" t="str">
        <f>IF(C541="","",IF(AND(C541&lt;&gt;"",D541&lt;&gt;"",E541&lt;&gt;"",I541&lt;&gt;"",L541&lt;&gt;"",J541&lt;&gt;"",IFERROR(MATCH(INDEX($B:$B,MATCH($C541,$C:$C,0)),IMAGENES!$B:$B,0),-1)&gt;0),"'si'","'no'"))</f>
        <v/>
      </c>
      <c r="O541" t="str">
        <f t="shared" si="120"/>
        <v/>
      </c>
      <c r="P541" t="str">
        <f t="shared" si="121"/>
        <v/>
      </c>
      <c r="Q541" t="str">
        <f t="shared" si="122"/>
        <v/>
      </c>
      <c r="R541" t="str">
        <f t="shared" si="123"/>
        <v/>
      </c>
      <c r="S541" t="str">
        <f t="shared" si="124"/>
        <v/>
      </c>
      <c r="T541" t="str">
        <f t="shared" si="125"/>
        <v/>
      </c>
      <c r="U541" t="str">
        <f>IF($S541="","",INDEX(CATEGORIAS!$A:$A,MATCH($S541,CATEGORIAS!$B:$B,0)))</f>
        <v/>
      </c>
      <c r="V541" t="str">
        <f>IF($T541="","",INDEX(SUBCATEGORIAS!$A:$A,MATCH($T541,SUBCATEGORIAS!$B:$B,0)))</f>
        <v/>
      </c>
      <c r="W541" t="str">
        <f t="shared" si="126"/>
        <v/>
      </c>
      <c r="X541" t="str">
        <f t="shared" si="131"/>
        <v/>
      </c>
      <c r="Z541">
        <v>539</v>
      </c>
      <c r="AA541" t="str">
        <f t="shared" si="134"/>
        <v/>
      </c>
      <c r="AB541" t="str">
        <f>IFERROR(IF(MATCH($AA533,$O:$O,0)&gt;0,CONCATENATE("disponible: ",INDEX($X:$X,MATCH($AA533,$O:$O,0)),","),0),"")</f>
        <v/>
      </c>
      <c r="AG541" t="str">
        <f>IF($D541="","",INDEX(CATEGORIAS!$A:$A,MATCH($D541,CATEGORIAS!$B:$B,0)))</f>
        <v/>
      </c>
      <c r="AH541" t="str">
        <f>IF($E541="","",INDEX(SUBCATEGORIAS!$A:$A,MATCH($E541,SUBCATEGORIAS!$B:$B,0)))</f>
        <v/>
      </c>
      <c r="AI541" t="str">
        <f t="shared" si="127"/>
        <v/>
      </c>
      <c r="AK541" s="2" t="str">
        <f t="shared" si="132"/>
        <v/>
      </c>
      <c r="AL541" t="str">
        <f t="shared" si="133"/>
        <v/>
      </c>
      <c r="AM541" t="str">
        <f t="shared" si="128"/>
        <v/>
      </c>
      <c r="AN541" t="str">
        <f t="shared" si="129"/>
        <v/>
      </c>
    </row>
    <row r="542" spans="1:40" x14ac:dyDescent="0.25">
      <c r="A542" t="str">
        <f>IF(C542="","",MAX($A$2:A541)+1)</f>
        <v/>
      </c>
      <c r="B542" s="3" t="str">
        <f>IF(C542="","",IF(COUNTIF($C$2:$C541,$C542)=0,MAX($B$2:$B541)+1,""))</f>
        <v/>
      </c>
      <c r="L542" s="3" t="str">
        <f t="shared" si="130"/>
        <v/>
      </c>
      <c r="M542" s="3" t="str">
        <f>IF(C542="","",IF(AND(C542&lt;&gt;"",D542&lt;&gt;"",E542&lt;&gt;"",I542&lt;&gt;"",L542&lt;&gt;"",J542&lt;&gt;"",IFERROR(MATCH(INDEX($B:$B,MATCH($C542,$C:$C,0)),IMAGENES!$B:$B,0),-1)&gt;0),"'si'","'no'"))</f>
        <v/>
      </c>
      <c r="O542" t="str">
        <f t="shared" si="120"/>
        <v/>
      </c>
      <c r="P542" t="str">
        <f t="shared" si="121"/>
        <v/>
      </c>
      <c r="Q542" t="str">
        <f t="shared" si="122"/>
        <v/>
      </c>
      <c r="R542" t="str">
        <f t="shared" si="123"/>
        <v/>
      </c>
      <c r="S542" t="str">
        <f t="shared" si="124"/>
        <v/>
      </c>
      <c r="T542" t="str">
        <f t="shared" si="125"/>
        <v/>
      </c>
      <c r="U542" t="str">
        <f>IF($S542="","",INDEX(CATEGORIAS!$A:$A,MATCH($S542,CATEGORIAS!$B:$B,0)))</f>
        <v/>
      </c>
      <c r="V542" t="str">
        <f>IF($T542="","",INDEX(SUBCATEGORIAS!$A:$A,MATCH($T542,SUBCATEGORIAS!$B:$B,0)))</f>
        <v/>
      </c>
      <c r="W542" t="str">
        <f t="shared" si="126"/>
        <v/>
      </c>
      <c r="X542" t="str">
        <f t="shared" si="131"/>
        <v/>
      </c>
      <c r="Z542">
        <v>540</v>
      </c>
      <c r="AA542" t="str">
        <f t="shared" si="134"/>
        <v/>
      </c>
      <c r="AB542" t="str">
        <f>IFERROR(IF(MATCH($AA533,$O:$O,0)&gt;0,"},",0),"")</f>
        <v/>
      </c>
      <c r="AG542" t="str">
        <f>IF($D542="","",INDEX(CATEGORIAS!$A:$A,MATCH($D542,CATEGORIAS!$B:$B,0)))</f>
        <v/>
      </c>
      <c r="AH542" t="str">
        <f>IF($E542="","",INDEX(SUBCATEGORIAS!$A:$A,MATCH($E542,SUBCATEGORIAS!$B:$B,0)))</f>
        <v/>
      </c>
      <c r="AI542" t="str">
        <f t="shared" si="127"/>
        <v/>
      </c>
      <c r="AK542" s="2" t="str">
        <f t="shared" si="132"/>
        <v/>
      </c>
      <c r="AL542" t="str">
        <f t="shared" si="133"/>
        <v/>
      </c>
      <c r="AM542" t="str">
        <f t="shared" si="128"/>
        <v/>
      </c>
      <c r="AN542" t="str">
        <f t="shared" si="129"/>
        <v/>
      </c>
    </row>
    <row r="543" spans="1:40" x14ac:dyDescent="0.25">
      <c r="A543" t="str">
        <f>IF(C543="","",MAX($A$2:A542)+1)</f>
        <v/>
      </c>
      <c r="B543" s="3" t="str">
        <f>IF(C543="","",IF(COUNTIF($C$2:$C542,$C543)=0,MAX($B$2:$B542)+1,""))</f>
        <v/>
      </c>
      <c r="L543" s="3" t="str">
        <f t="shared" si="130"/>
        <v/>
      </c>
      <c r="M543" s="3" t="str">
        <f>IF(C543="","",IF(AND(C543&lt;&gt;"",D543&lt;&gt;"",E543&lt;&gt;"",I543&lt;&gt;"",L543&lt;&gt;"",J543&lt;&gt;"",IFERROR(MATCH(INDEX($B:$B,MATCH($C543,$C:$C,0)),IMAGENES!$B:$B,0),-1)&gt;0),"'si'","'no'"))</f>
        <v/>
      </c>
      <c r="O543" t="str">
        <f t="shared" si="120"/>
        <v/>
      </c>
      <c r="P543" t="str">
        <f t="shared" si="121"/>
        <v/>
      </c>
      <c r="Q543" t="str">
        <f t="shared" si="122"/>
        <v/>
      </c>
      <c r="R543" t="str">
        <f t="shared" si="123"/>
        <v/>
      </c>
      <c r="S543" t="str">
        <f t="shared" si="124"/>
        <v/>
      </c>
      <c r="T543" t="str">
        <f t="shared" si="125"/>
        <v/>
      </c>
      <c r="U543" t="str">
        <f>IF($S543="","",INDEX(CATEGORIAS!$A:$A,MATCH($S543,CATEGORIAS!$B:$B,0)))</f>
        <v/>
      </c>
      <c r="V543" t="str">
        <f>IF($T543="","",INDEX(SUBCATEGORIAS!$A:$A,MATCH($T543,SUBCATEGORIAS!$B:$B,0)))</f>
        <v/>
      </c>
      <c r="W543" t="str">
        <f t="shared" si="126"/>
        <v/>
      </c>
      <c r="X543" t="str">
        <f t="shared" si="131"/>
        <v/>
      </c>
      <c r="Z543">
        <v>541</v>
      </c>
      <c r="AA543">
        <f t="shared" si="134"/>
        <v>55</v>
      </c>
      <c r="AB543" t="str">
        <f>IFERROR(IF(MATCH($AA543,$O:$O,0)&gt;0,"{",0),"")</f>
        <v/>
      </c>
      <c r="AG543" t="str">
        <f>IF($D543="","",INDEX(CATEGORIAS!$A:$A,MATCH($D543,CATEGORIAS!$B:$B,0)))</f>
        <v/>
      </c>
      <c r="AH543" t="str">
        <f>IF($E543="","",INDEX(SUBCATEGORIAS!$A:$A,MATCH($E543,SUBCATEGORIAS!$B:$B,0)))</f>
        <v/>
      </c>
      <c r="AI543" t="str">
        <f t="shared" si="127"/>
        <v/>
      </c>
      <c r="AK543" s="2" t="str">
        <f t="shared" si="132"/>
        <v/>
      </c>
      <c r="AL543" t="str">
        <f t="shared" si="133"/>
        <v/>
      </c>
      <c r="AM543" t="str">
        <f t="shared" si="128"/>
        <v/>
      </c>
      <c r="AN543" t="str">
        <f t="shared" si="129"/>
        <v/>
      </c>
    </row>
    <row r="544" spans="1:40" x14ac:dyDescent="0.25">
      <c r="A544" t="str">
        <f>IF(C544="","",MAX($A$2:A543)+1)</f>
        <v/>
      </c>
      <c r="B544" s="3" t="str">
        <f>IF(C544="","",IF(COUNTIF($C$2:$C543,$C544)=0,MAX($B$2:$B543)+1,""))</f>
        <v/>
      </c>
      <c r="L544" s="3" t="str">
        <f t="shared" si="130"/>
        <v/>
      </c>
      <c r="M544" s="3" t="str">
        <f>IF(C544="","",IF(AND(C544&lt;&gt;"",D544&lt;&gt;"",E544&lt;&gt;"",I544&lt;&gt;"",L544&lt;&gt;"",J544&lt;&gt;"",IFERROR(MATCH(INDEX($B:$B,MATCH($C544,$C:$C,0)),IMAGENES!$B:$B,0),-1)&gt;0),"'si'","'no'"))</f>
        <v/>
      </c>
      <c r="O544" t="str">
        <f t="shared" si="120"/>
        <v/>
      </c>
      <c r="P544" t="str">
        <f t="shared" si="121"/>
        <v/>
      </c>
      <c r="Q544" t="str">
        <f t="shared" si="122"/>
        <v/>
      </c>
      <c r="R544" t="str">
        <f t="shared" si="123"/>
        <v/>
      </c>
      <c r="S544" t="str">
        <f t="shared" si="124"/>
        <v/>
      </c>
      <c r="T544" t="str">
        <f t="shared" si="125"/>
        <v/>
      </c>
      <c r="U544" t="str">
        <f>IF($S544="","",INDEX(CATEGORIAS!$A:$A,MATCH($S544,CATEGORIAS!$B:$B,0)))</f>
        <v/>
      </c>
      <c r="V544" t="str">
        <f>IF($T544="","",INDEX(SUBCATEGORIAS!$A:$A,MATCH($T544,SUBCATEGORIAS!$B:$B,0)))</f>
        <v/>
      </c>
      <c r="W544" t="str">
        <f t="shared" si="126"/>
        <v/>
      </c>
      <c r="X544" t="str">
        <f t="shared" si="131"/>
        <v/>
      </c>
      <c r="Z544">
        <v>542</v>
      </c>
      <c r="AA544" t="str">
        <f t="shared" si="134"/>
        <v/>
      </c>
      <c r="AB544" t="str">
        <f>IFERROR(IF(MATCH($AA543,$O:$O,0)&gt;0,CONCATENATE("id_articulo: ",$AA543,","),0),"")</f>
        <v/>
      </c>
      <c r="AG544" t="str">
        <f>IF($D544="","",INDEX(CATEGORIAS!$A:$A,MATCH($D544,CATEGORIAS!$B:$B,0)))</f>
        <v/>
      </c>
      <c r="AH544" t="str">
        <f>IF($E544="","",INDEX(SUBCATEGORIAS!$A:$A,MATCH($E544,SUBCATEGORIAS!$B:$B,0)))</f>
        <v/>
      </c>
      <c r="AI544" t="str">
        <f t="shared" si="127"/>
        <v/>
      </c>
      <c r="AK544" s="2" t="str">
        <f t="shared" si="132"/>
        <v/>
      </c>
      <c r="AL544" t="str">
        <f t="shared" si="133"/>
        <v/>
      </c>
      <c r="AM544" t="str">
        <f t="shared" si="128"/>
        <v/>
      </c>
      <c r="AN544" t="str">
        <f t="shared" si="129"/>
        <v/>
      </c>
    </row>
    <row r="545" spans="1:40" x14ac:dyDescent="0.25">
      <c r="A545" t="str">
        <f>IF(C545="","",MAX($A$2:A544)+1)</f>
        <v/>
      </c>
      <c r="B545" s="3" t="str">
        <f>IF(C545="","",IF(COUNTIF($C$2:$C544,$C545)=0,MAX($B$2:$B544)+1,""))</f>
        <v/>
      </c>
      <c r="L545" s="3" t="str">
        <f t="shared" si="130"/>
        <v/>
      </c>
      <c r="M545" s="3" t="str">
        <f>IF(C545="","",IF(AND(C545&lt;&gt;"",D545&lt;&gt;"",E545&lt;&gt;"",I545&lt;&gt;"",L545&lt;&gt;"",J545&lt;&gt;"",IFERROR(MATCH(INDEX($B:$B,MATCH($C545,$C:$C,0)),IMAGENES!$B:$B,0),-1)&gt;0),"'si'","'no'"))</f>
        <v/>
      </c>
      <c r="O545" t="str">
        <f t="shared" si="120"/>
        <v/>
      </c>
      <c r="P545" t="str">
        <f t="shared" si="121"/>
        <v/>
      </c>
      <c r="Q545" t="str">
        <f t="shared" si="122"/>
        <v/>
      </c>
      <c r="R545" t="str">
        <f t="shared" si="123"/>
        <v/>
      </c>
      <c r="S545" t="str">
        <f t="shared" si="124"/>
        <v/>
      </c>
      <c r="T545" t="str">
        <f t="shared" si="125"/>
        <v/>
      </c>
      <c r="U545" t="str">
        <f>IF($S545="","",INDEX(CATEGORIAS!$A:$A,MATCH($S545,CATEGORIAS!$B:$B,0)))</f>
        <v/>
      </c>
      <c r="V545" t="str">
        <f>IF($T545="","",INDEX(SUBCATEGORIAS!$A:$A,MATCH($T545,SUBCATEGORIAS!$B:$B,0)))</f>
        <v/>
      </c>
      <c r="W545" t="str">
        <f t="shared" si="126"/>
        <v/>
      </c>
      <c r="X545" t="str">
        <f t="shared" si="131"/>
        <v/>
      </c>
      <c r="Z545">
        <v>543</v>
      </c>
      <c r="AA545" t="str">
        <f t="shared" si="134"/>
        <v/>
      </c>
      <c r="AB545" t="str">
        <f>IFERROR(IF(MATCH($AA543,$O:$O,0)&gt;0,CONCATENATE("nombre: '",INDEX($P:$P,MATCH($AA543,$O:$O,0)),"',"),0),"")</f>
        <v/>
      </c>
      <c r="AG545" t="str">
        <f>IF($D545="","",INDEX(CATEGORIAS!$A:$A,MATCH($D545,CATEGORIAS!$B:$B,0)))</f>
        <v/>
      </c>
      <c r="AH545" t="str">
        <f>IF($E545="","",INDEX(SUBCATEGORIAS!$A:$A,MATCH($E545,SUBCATEGORIAS!$B:$B,0)))</f>
        <v/>
      </c>
      <c r="AI545" t="str">
        <f t="shared" si="127"/>
        <v/>
      </c>
      <c r="AK545" s="2" t="str">
        <f t="shared" si="132"/>
        <v/>
      </c>
      <c r="AL545" t="str">
        <f t="shared" si="133"/>
        <v/>
      </c>
      <c r="AM545" t="str">
        <f t="shared" si="128"/>
        <v/>
      </c>
      <c r="AN545" t="str">
        <f t="shared" si="129"/>
        <v/>
      </c>
    </row>
    <row r="546" spans="1:40" x14ac:dyDescent="0.25">
      <c r="A546" t="str">
        <f>IF(C546="","",MAX($A$2:A545)+1)</f>
        <v/>
      </c>
      <c r="B546" s="3" t="str">
        <f>IF(C546="","",IF(COUNTIF($C$2:$C545,$C546)=0,MAX($B$2:$B545)+1,""))</f>
        <v/>
      </c>
      <c r="L546" s="3" t="str">
        <f t="shared" si="130"/>
        <v/>
      </c>
      <c r="M546" s="3" t="str">
        <f>IF(C546="","",IF(AND(C546&lt;&gt;"",D546&lt;&gt;"",E546&lt;&gt;"",I546&lt;&gt;"",L546&lt;&gt;"",J546&lt;&gt;"",IFERROR(MATCH(INDEX($B:$B,MATCH($C546,$C:$C,0)),IMAGENES!$B:$B,0),-1)&gt;0),"'si'","'no'"))</f>
        <v/>
      </c>
      <c r="O546" t="str">
        <f t="shared" si="120"/>
        <v/>
      </c>
      <c r="P546" t="str">
        <f t="shared" si="121"/>
        <v/>
      </c>
      <c r="Q546" t="str">
        <f t="shared" si="122"/>
        <v/>
      </c>
      <c r="R546" t="str">
        <f t="shared" si="123"/>
        <v/>
      </c>
      <c r="S546" t="str">
        <f t="shared" si="124"/>
        <v/>
      </c>
      <c r="T546" t="str">
        <f t="shared" si="125"/>
        <v/>
      </c>
      <c r="U546" t="str">
        <f>IF($S546="","",INDEX(CATEGORIAS!$A:$A,MATCH($S546,CATEGORIAS!$B:$B,0)))</f>
        <v/>
      </c>
      <c r="V546" t="str">
        <f>IF($T546="","",INDEX(SUBCATEGORIAS!$A:$A,MATCH($T546,SUBCATEGORIAS!$B:$B,0)))</f>
        <v/>
      </c>
      <c r="W546" t="str">
        <f t="shared" si="126"/>
        <v/>
      </c>
      <c r="X546" t="str">
        <f t="shared" si="131"/>
        <v/>
      </c>
      <c r="Z546">
        <v>544</v>
      </c>
      <c r="AA546" t="str">
        <f t="shared" si="134"/>
        <v/>
      </c>
      <c r="AB546" t="str">
        <f>IFERROR(IF(MATCH($AA543,$O:$O,0)&gt;0,CONCATENATE("descripcion: '",INDEX($Q:$Q,MATCH($AA543,$O:$O,0)),"',"),0),"")</f>
        <v/>
      </c>
      <c r="AG546" t="str">
        <f>IF($D546="","",INDEX(CATEGORIAS!$A:$A,MATCH($D546,CATEGORIAS!$B:$B,0)))</f>
        <v/>
      </c>
      <c r="AH546" t="str">
        <f>IF($E546="","",INDEX(SUBCATEGORIAS!$A:$A,MATCH($E546,SUBCATEGORIAS!$B:$B,0)))</f>
        <v/>
      </c>
      <c r="AI546" t="str">
        <f t="shared" si="127"/>
        <v/>
      </c>
      <c r="AK546" s="2" t="str">
        <f t="shared" si="132"/>
        <v/>
      </c>
      <c r="AL546" t="str">
        <f t="shared" si="133"/>
        <v/>
      </c>
      <c r="AM546" t="str">
        <f t="shared" si="128"/>
        <v/>
      </c>
      <c r="AN546" t="str">
        <f t="shared" si="129"/>
        <v/>
      </c>
    </row>
    <row r="547" spans="1:40" x14ac:dyDescent="0.25">
      <c r="A547" t="str">
        <f>IF(C547="","",MAX($A$2:A546)+1)</f>
        <v/>
      </c>
      <c r="B547" s="3" t="str">
        <f>IF(C547="","",IF(COUNTIF($C$2:$C546,$C547)=0,MAX($B$2:$B546)+1,""))</f>
        <v/>
      </c>
      <c r="L547" s="3" t="str">
        <f t="shared" si="130"/>
        <v/>
      </c>
      <c r="M547" s="3" t="str">
        <f>IF(C547="","",IF(AND(C547&lt;&gt;"",D547&lt;&gt;"",E547&lt;&gt;"",I547&lt;&gt;"",L547&lt;&gt;"",J547&lt;&gt;"",IFERROR(MATCH(INDEX($B:$B,MATCH($C547,$C:$C,0)),IMAGENES!$B:$B,0),-1)&gt;0),"'si'","'no'"))</f>
        <v/>
      </c>
      <c r="O547" t="str">
        <f t="shared" si="120"/>
        <v/>
      </c>
      <c r="P547" t="str">
        <f t="shared" si="121"/>
        <v/>
      </c>
      <c r="Q547" t="str">
        <f t="shared" si="122"/>
        <v/>
      </c>
      <c r="R547" t="str">
        <f t="shared" si="123"/>
        <v/>
      </c>
      <c r="S547" t="str">
        <f t="shared" si="124"/>
        <v/>
      </c>
      <c r="T547" t="str">
        <f t="shared" si="125"/>
        <v/>
      </c>
      <c r="U547" t="str">
        <f>IF($S547="","",INDEX(CATEGORIAS!$A:$A,MATCH($S547,CATEGORIAS!$B:$B,0)))</f>
        <v/>
      </c>
      <c r="V547" t="str">
        <f>IF($T547="","",INDEX(SUBCATEGORIAS!$A:$A,MATCH($T547,SUBCATEGORIAS!$B:$B,0)))</f>
        <v/>
      </c>
      <c r="W547" t="str">
        <f t="shared" si="126"/>
        <v/>
      </c>
      <c r="X547" t="str">
        <f t="shared" si="131"/>
        <v/>
      </c>
      <c r="Z547">
        <v>545</v>
      </c>
      <c r="AA547" t="str">
        <f t="shared" si="134"/>
        <v/>
      </c>
      <c r="AB547" t="str">
        <f>IFERROR(IF(MATCH($AA543,$O:$O,0)&gt;0,CONCATENATE("descripcion_larga: '",INDEX($R:$R,MATCH($AA543,$O:$O,0)),"',"),0),"")</f>
        <v/>
      </c>
      <c r="AG547" t="str">
        <f>IF($D547="","",INDEX(CATEGORIAS!$A:$A,MATCH($D547,CATEGORIAS!$B:$B,0)))</f>
        <v/>
      </c>
      <c r="AH547" t="str">
        <f>IF($E547="","",INDEX(SUBCATEGORIAS!$A:$A,MATCH($E547,SUBCATEGORIAS!$B:$B,0)))</f>
        <v/>
      </c>
      <c r="AI547" t="str">
        <f t="shared" si="127"/>
        <v/>
      </c>
      <c r="AK547" s="2" t="str">
        <f t="shared" si="132"/>
        <v/>
      </c>
      <c r="AL547" t="str">
        <f t="shared" si="133"/>
        <v/>
      </c>
      <c r="AM547" t="str">
        <f t="shared" si="128"/>
        <v/>
      </c>
      <c r="AN547" t="str">
        <f t="shared" si="129"/>
        <v/>
      </c>
    </row>
    <row r="548" spans="1:40" x14ac:dyDescent="0.25">
      <c r="A548" t="str">
        <f>IF(C548="","",MAX($A$2:A547)+1)</f>
        <v/>
      </c>
      <c r="B548" s="3" t="str">
        <f>IF(C548="","",IF(COUNTIF($C$2:$C547,$C548)=0,MAX($B$2:$B547)+1,""))</f>
        <v/>
      </c>
      <c r="L548" s="3" t="str">
        <f t="shared" si="130"/>
        <v/>
      </c>
      <c r="M548" s="3" t="str">
        <f>IF(C548="","",IF(AND(C548&lt;&gt;"",D548&lt;&gt;"",E548&lt;&gt;"",I548&lt;&gt;"",L548&lt;&gt;"",J548&lt;&gt;"",IFERROR(MATCH(INDEX($B:$B,MATCH($C548,$C:$C,0)),IMAGENES!$B:$B,0),-1)&gt;0),"'si'","'no'"))</f>
        <v/>
      </c>
      <c r="O548" t="str">
        <f t="shared" si="120"/>
        <v/>
      </c>
      <c r="P548" t="str">
        <f t="shared" si="121"/>
        <v/>
      </c>
      <c r="Q548" t="str">
        <f t="shared" si="122"/>
        <v/>
      </c>
      <c r="R548" t="str">
        <f t="shared" si="123"/>
        <v/>
      </c>
      <c r="S548" t="str">
        <f t="shared" si="124"/>
        <v/>
      </c>
      <c r="T548" t="str">
        <f t="shared" si="125"/>
        <v/>
      </c>
      <c r="U548" t="str">
        <f>IF($S548="","",INDEX(CATEGORIAS!$A:$A,MATCH($S548,CATEGORIAS!$B:$B,0)))</f>
        <v/>
      </c>
      <c r="V548" t="str">
        <f>IF($T548="","",INDEX(SUBCATEGORIAS!$A:$A,MATCH($T548,SUBCATEGORIAS!$B:$B,0)))</f>
        <v/>
      </c>
      <c r="W548" t="str">
        <f t="shared" si="126"/>
        <v/>
      </c>
      <c r="X548" t="str">
        <f t="shared" si="131"/>
        <v/>
      </c>
      <c r="Z548">
        <v>546</v>
      </c>
      <c r="AA548" t="str">
        <f t="shared" si="134"/>
        <v/>
      </c>
      <c r="AB548" t="str">
        <f>IFERROR(IF(MATCH($AA543,$O:$O,0)&gt;0,CONCATENATE("id_categoria: '",INDEX($U:$U,MATCH($AA543,$O:$O,0)),"',"),0),"")</f>
        <v/>
      </c>
      <c r="AG548" t="str">
        <f>IF($D548="","",INDEX(CATEGORIAS!$A:$A,MATCH($D548,CATEGORIAS!$B:$B,0)))</f>
        <v/>
      </c>
      <c r="AH548" t="str">
        <f>IF($E548="","",INDEX(SUBCATEGORIAS!$A:$A,MATCH($E548,SUBCATEGORIAS!$B:$B,0)))</f>
        <v/>
      </c>
      <c r="AI548" t="str">
        <f t="shared" si="127"/>
        <v/>
      </c>
      <c r="AK548" s="2" t="str">
        <f t="shared" si="132"/>
        <v/>
      </c>
      <c r="AL548" t="str">
        <f t="shared" si="133"/>
        <v/>
      </c>
      <c r="AM548" t="str">
        <f t="shared" si="128"/>
        <v/>
      </c>
      <c r="AN548" t="str">
        <f t="shared" si="129"/>
        <v/>
      </c>
    </row>
    <row r="549" spans="1:40" x14ac:dyDescent="0.25">
      <c r="A549" t="str">
        <f>IF(C549="","",MAX($A$2:A548)+1)</f>
        <v/>
      </c>
      <c r="B549" s="3" t="str">
        <f>IF(C549="","",IF(COUNTIF($C$2:$C548,$C549)=0,MAX($B$2:$B548)+1,""))</f>
        <v/>
      </c>
      <c r="L549" s="3" t="str">
        <f t="shared" si="130"/>
        <v/>
      </c>
      <c r="M549" s="3" t="str">
        <f>IF(C549="","",IF(AND(C549&lt;&gt;"",D549&lt;&gt;"",E549&lt;&gt;"",I549&lt;&gt;"",L549&lt;&gt;"",J549&lt;&gt;"",IFERROR(MATCH(INDEX($B:$B,MATCH($C549,$C:$C,0)),IMAGENES!$B:$B,0),-1)&gt;0),"'si'","'no'"))</f>
        <v/>
      </c>
      <c r="O549" t="str">
        <f t="shared" si="120"/>
        <v/>
      </c>
      <c r="P549" t="str">
        <f t="shared" si="121"/>
        <v/>
      </c>
      <c r="Q549" t="str">
        <f t="shared" si="122"/>
        <v/>
      </c>
      <c r="R549" t="str">
        <f t="shared" si="123"/>
        <v/>
      </c>
      <c r="S549" t="str">
        <f t="shared" si="124"/>
        <v/>
      </c>
      <c r="T549" t="str">
        <f t="shared" si="125"/>
        <v/>
      </c>
      <c r="U549" t="str">
        <f>IF($S549="","",INDEX(CATEGORIAS!$A:$A,MATCH($S549,CATEGORIAS!$B:$B,0)))</f>
        <v/>
      </c>
      <c r="V549" t="str">
        <f>IF($T549="","",INDEX(SUBCATEGORIAS!$A:$A,MATCH($T549,SUBCATEGORIAS!$B:$B,0)))</f>
        <v/>
      </c>
      <c r="W549" t="str">
        <f t="shared" si="126"/>
        <v/>
      </c>
      <c r="X549" t="str">
        <f t="shared" si="131"/>
        <v/>
      </c>
      <c r="Z549">
        <v>547</v>
      </c>
      <c r="AA549" t="str">
        <f t="shared" si="134"/>
        <v/>
      </c>
      <c r="AB549" t="str">
        <f>IFERROR(IF(MATCH($AA543,$O:$O,0)&gt;0,CONCATENATE("id_subcategoria: '",INDEX($V:$V,MATCH($AA543,$O:$O,0)),"',"),0),"")</f>
        <v/>
      </c>
      <c r="AG549" t="str">
        <f>IF($D549="","",INDEX(CATEGORIAS!$A:$A,MATCH($D549,CATEGORIAS!$B:$B,0)))</f>
        <v/>
      </c>
      <c r="AH549" t="str">
        <f>IF($E549="","",INDEX(SUBCATEGORIAS!$A:$A,MATCH($E549,SUBCATEGORIAS!$B:$B,0)))</f>
        <v/>
      </c>
      <c r="AI549" t="str">
        <f t="shared" si="127"/>
        <v/>
      </c>
      <c r="AK549" s="2" t="str">
        <f t="shared" si="132"/>
        <v/>
      </c>
      <c r="AL549" t="str">
        <f t="shared" si="133"/>
        <v/>
      </c>
      <c r="AM549" t="str">
        <f t="shared" si="128"/>
        <v/>
      </c>
      <c r="AN549" t="str">
        <f t="shared" si="129"/>
        <v/>
      </c>
    </row>
    <row r="550" spans="1:40" x14ac:dyDescent="0.25">
      <c r="A550" t="str">
        <f>IF(C550="","",MAX($A$2:A549)+1)</f>
        <v/>
      </c>
      <c r="B550" s="3" t="str">
        <f>IF(C550="","",IF(COUNTIF($C$2:$C549,$C550)=0,MAX($B$2:$B549)+1,""))</f>
        <v/>
      </c>
      <c r="L550" s="3" t="str">
        <f t="shared" si="130"/>
        <v/>
      </c>
      <c r="M550" s="3" t="str">
        <f>IF(C550="","",IF(AND(C550&lt;&gt;"",D550&lt;&gt;"",E550&lt;&gt;"",I550&lt;&gt;"",L550&lt;&gt;"",J550&lt;&gt;"",IFERROR(MATCH(INDEX($B:$B,MATCH($C550,$C:$C,0)),IMAGENES!$B:$B,0),-1)&gt;0),"'si'","'no'"))</f>
        <v/>
      </c>
      <c r="O550" t="str">
        <f t="shared" si="120"/>
        <v/>
      </c>
      <c r="P550" t="str">
        <f t="shared" si="121"/>
        <v/>
      </c>
      <c r="Q550" t="str">
        <f t="shared" si="122"/>
        <v/>
      </c>
      <c r="R550" t="str">
        <f t="shared" si="123"/>
        <v/>
      </c>
      <c r="S550" t="str">
        <f t="shared" si="124"/>
        <v/>
      </c>
      <c r="T550" t="str">
        <f t="shared" si="125"/>
        <v/>
      </c>
      <c r="U550" t="str">
        <f>IF($S550="","",INDEX(CATEGORIAS!$A:$A,MATCH($S550,CATEGORIAS!$B:$B,0)))</f>
        <v/>
      </c>
      <c r="V550" t="str">
        <f>IF($T550="","",INDEX(SUBCATEGORIAS!$A:$A,MATCH($T550,SUBCATEGORIAS!$B:$B,0)))</f>
        <v/>
      </c>
      <c r="W550" t="str">
        <f t="shared" si="126"/>
        <v/>
      </c>
      <c r="X550" t="str">
        <f t="shared" si="131"/>
        <v/>
      </c>
      <c r="Z550">
        <v>548</v>
      </c>
      <c r="AA550" t="str">
        <f t="shared" si="134"/>
        <v/>
      </c>
      <c r="AB550" t="str">
        <f>IFERROR(IF(MATCH($AA543,$O:$O,0)&gt;0,CONCATENATE("precio: ",INDEX($W:$W,MATCH($AA543,$O:$O,0)),","),0),"")</f>
        <v/>
      </c>
      <c r="AG550" t="str">
        <f>IF($D550="","",INDEX(CATEGORIAS!$A:$A,MATCH($D550,CATEGORIAS!$B:$B,0)))</f>
        <v/>
      </c>
      <c r="AH550" t="str">
        <f>IF($E550="","",INDEX(SUBCATEGORIAS!$A:$A,MATCH($E550,SUBCATEGORIAS!$B:$B,0)))</f>
        <v/>
      </c>
      <c r="AI550" t="str">
        <f t="shared" si="127"/>
        <v/>
      </c>
      <c r="AK550" s="2" t="str">
        <f t="shared" si="132"/>
        <v/>
      </c>
      <c r="AL550" t="str">
        <f t="shared" si="133"/>
        <v/>
      </c>
      <c r="AM550" t="str">
        <f t="shared" si="128"/>
        <v/>
      </c>
      <c r="AN550" t="str">
        <f t="shared" si="129"/>
        <v/>
      </c>
    </row>
    <row r="551" spans="1:40" x14ac:dyDescent="0.25">
      <c r="A551" t="str">
        <f>IF(C551="","",MAX($A$2:A550)+1)</f>
        <v/>
      </c>
      <c r="B551" s="3" t="str">
        <f>IF(C551="","",IF(COUNTIF($C$2:$C550,$C551)=0,MAX($B$2:$B550)+1,""))</f>
        <v/>
      </c>
      <c r="L551" s="3" t="str">
        <f t="shared" si="130"/>
        <v/>
      </c>
      <c r="M551" s="3" t="str">
        <f>IF(C551="","",IF(AND(C551&lt;&gt;"",D551&lt;&gt;"",E551&lt;&gt;"",I551&lt;&gt;"",L551&lt;&gt;"",J551&lt;&gt;"",IFERROR(MATCH(INDEX($B:$B,MATCH($C551,$C:$C,0)),IMAGENES!$B:$B,0),-1)&gt;0),"'si'","'no'"))</f>
        <v/>
      </c>
      <c r="O551" t="str">
        <f t="shared" si="120"/>
        <v/>
      </c>
      <c r="P551" t="str">
        <f t="shared" si="121"/>
        <v/>
      </c>
      <c r="Q551" t="str">
        <f t="shared" si="122"/>
        <v/>
      </c>
      <c r="R551" t="str">
        <f t="shared" si="123"/>
        <v/>
      </c>
      <c r="S551" t="str">
        <f t="shared" si="124"/>
        <v/>
      </c>
      <c r="T551" t="str">
        <f t="shared" si="125"/>
        <v/>
      </c>
      <c r="U551" t="str">
        <f>IF($S551="","",INDEX(CATEGORIAS!$A:$A,MATCH($S551,CATEGORIAS!$B:$B,0)))</f>
        <v/>
      </c>
      <c r="V551" t="str">
        <f>IF($T551="","",INDEX(SUBCATEGORIAS!$A:$A,MATCH($T551,SUBCATEGORIAS!$B:$B,0)))</f>
        <v/>
      </c>
      <c r="W551" t="str">
        <f t="shared" si="126"/>
        <v/>
      </c>
      <c r="X551" t="str">
        <f t="shared" si="131"/>
        <v/>
      </c>
      <c r="Z551">
        <v>549</v>
      </c>
      <c r="AA551" t="str">
        <f t="shared" si="134"/>
        <v/>
      </c>
      <c r="AB551" t="str">
        <f>IFERROR(IF(MATCH($AA543,$O:$O,0)&gt;0,CONCATENATE("disponible: ",INDEX($X:$X,MATCH($AA543,$O:$O,0)),","),0),"")</f>
        <v/>
      </c>
      <c r="AG551" t="str">
        <f>IF($D551="","",INDEX(CATEGORIAS!$A:$A,MATCH($D551,CATEGORIAS!$B:$B,0)))</f>
        <v/>
      </c>
      <c r="AH551" t="str">
        <f>IF($E551="","",INDEX(SUBCATEGORIAS!$A:$A,MATCH($E551,SUBCATEGORIAS!$B:$B,0)))</f>
        <v/>
      </c>
      <c r="AI551" t="str">
        <f t="shared" si="127"/>
        <v/>
      </c>
      <c r="AK551" s="2" t="str">
        <f t="shared" si="132"/>
        <v/>
      </c>
      <c r="AL551" t="str">
        <f t="shared" si="133"/>
        <v/>
      </c>
      <c r="AM551" t="str">
        <f t="shared" si="128"/>
        <v/>
      </c>
      <c r="AN551" t="str">
        <f t="shared" si="129"/>
        <v/>
      </c>
    </row>
    <row r="552" spans="1:40" x14ac:dyDescent="0.25">
      <c r="A552" t="str">
        <f>IF(C552="","",MAX($A$2:A551)+1)</f>
        <v/>
      </c>
      <c r="B552" s="3" t="str">
        <f>IF(C552="","",IF(COUNTIF($C$2:$C551,$C552)=0,MAX($B$2:$B551)+1,""))</f>
        <v/>
      </c>
      <c r="L552" s="3" t="str">
        <f t="shared" si="130"/>
        <v/>
      </c>
      <c r="M552" s="3" t="str">
        <f>IF(C552="","",IF(AND(C552&lt;&gt;"",D552&lt;&gt;"",E552&lt;&gt;"",I552&lt;&gt;"",L552&lt;&gt;"",J552&lt;&gt;"",IFERROR(MATCH(INDEX($B:$B,MATCH($C552,$C:$C,0)),IMAGENES!$B:$B,0),-1)&gt;0),"'si'","'no'"))</f>
        <v/>
      </c>
      <c r="O552" t="str">
        <f t="shared" si="120"/>
        <v/>
      </c>
      <c r="P552" t="str">
        <f t="shared" si="121"/>
        <v/>
      </c>
      <c r="Q552" t="str">
        <f t="shared" si="122"/>
        <v/>
      </c>
      <c r="R552" t="str">
        <f t="shared" si="123"/>
        <v/>
      </c>
      <c r="S552" t="str">
        <f t="shared" si="124"/>
        <v/>
      </c>
      <c r="T552" t="str">
        <f t="shared" si="125"/>
        <v/>
      </c>
      <c r="U552" t="str">
        <f>IF($S552="","",INDEX(CATEGORIAS!$A:$A,MATCH($S552,CATEGORIAS!$B:$B,0)))</f>
        <v/>
      </c>
      <c r="V552" t="str">
        <f>IF($T552="","",INDEX(SUBCATEGORIAS!$A:$A,MATCH($T552,SUBCATEGORIAS!$B:$B,0)))</f>
        <v/>
      </c>
      <c r="W552" t="str">
        <f t="shared" si="126"/>
        <v/>
      </c>
      <c r="X552" t="str">
        <f t="shared" si="131"/>
        <v/>
      </c>
      <c r="Z552">
        <v>550</v>
      </c>
      <c r="AA552" t="str">
        <f t="shared" si="134"/>
        <v/>
      </c>
      <c r="AB552" t="str">
        <f>IFERROR(IF(MATCH($AA543,$O:$O,0)&gt;0,"},",0),"")</f>
        <v/>
      </c>
      <c r="AG552" t="str">
        <f>IF($D552="","",INDEX(CATEGORIAS!$A:$A,MATCH($D552,CATEGORIAS!$B:$B,0)))</f>
        <v/>
      </c>
      <c r="AH552" t="str">
        <f>IF($E552="","",INDEX(SUBCATEGORIAS!$A:$A,MATCH($E552,SUBCATEGORIAS!$B:$B,0)))</f>
        <v/>
      </c>
      <c r="AI552" t="str">
        <f t="shared" si="127"/>
        <v/>
      </c>
      <c r="AK552" s="2" t="str">
        <f t="shared" si="132"/>
        <v/>
      </c>
      <c r="AL552" t="str">
        <f t="shared" si="133"/>
        <v/>
      </c>
      <c r="AM552" t="str">
        <f t="shared" si="128"/>
        <v/>
      </c>
      <c r="AN552" t="str">
        <f t="shared" si="129"/>
        <v/>
      </c>
    </row>
    <row r="553" spans="1:40" x14ac:dyDescent="0.25">
      <c r="A553" t="str">
        <f>IF(C553="","",MAX($A$2:A552)+1)</f>
        <v/>
      </c>
      <c r="B553" s="3" t="str">
        <f>IF(C553="","",IF(COUNTIF($C$2:$C552,$C553)=0,MAX($B$2:$B552)+1,""))</f>
        <v/>
      </c>
      <c r="L553" s="3" t="str">
        <f t="shared" si="130"/>
        <v/>
      </c>
      <c r="M553" s="3" t="str">
        <f>IF(C553="","",IF(AND(C553&lt;&gt;"",D553&lt;&gt;"",E553&lt;&gt;"",I553&lt;&gt;"",L553&lt;&gt;"",J553&lt;&gt;"",IFERROR(MATCH(INDEX($B:$B,MATCH($C553,$C:$C,0)),IMAGENES!$B:$B,0),-1)&gt;0),"'si'","'no'"))</f>
        <v/>
      </c>
      <c r="O553" t="str">
        <f t="shared" si="120"/>
        <v/>
      </c>
      <c r="P553" t="str">
        <f t="shared" si="121"/>
        <v/>
      </c>
      <c r="Q553" t="str">
        <f t="shared" si="122"/>
        <v/>
      </c>
      <c r="R553" t="str">
        <f t="shared" si="123"/>
        <v/>
      </c>
      <c r="S553" t="str">
        <f t="shared" si="124"/>
        <v/>
      </c>
      <c r="T553" t="str">
        <f t="shared" si="125"/>
        <v/>
      </c>
      <c r="U553" t="str">
        <f>IF($S553="","",INDEX(CATEGORIAS!$A:$A,MATCH($S553,CATEGORIAS!$B:$B,0)))</f>
        <v/>
      </c>
      <c r="V553" t="str">
        <f>IF($T553="","",INDEX(SUBCATEGORIAS!$A:$A,MATCH($T553,SUBCATEGORIAS!$B:$B,0)))</f>
        <v/>
      </c>
      <c r="W553" t="str">
        <f t="shared" si="126"/>
        <v/>
      </c>
      <c r="X553" t="str">
        <f t="shared" si="131"/>
        <v/>
      </c>
      <c r="Z553">
        <v>551</v>
      </c>
      <c r="AA553">
        <f t="shared" si="134"/>
        <v>56</v>
      </c>
      <c r="AB553" t="str">
        <f>IFERROR(IF(MATCH($AA553,$O:$O,0)&gt;0,"{",0),"")</f>
        <v/>
      </c>
      <c r="AG553" t="str">
        <f>IF($D553="","",INDEX(CATEGORIAS!$A:$A,MATCH($D553,CATEGORIAS!$B:$B,0)))</f>
        <v/>
      </c>
      <c r="AH553" t="str">
        <f>IF($E553="","",INDEX(SUBCATEGORIAS!$A:$A,MATCH($E553,SUBCATEGORIAS!$B:$B,0)))</f>
        <v/>
      </c>
      <c r="AI553" t="str">
        <f t="shared" si="127"/>
        <v/>
      </c>
      <c r="AK553" s="2" t="str">
        <f t="shared" si="132"/>
        <v/>
      </c>
      <c r="AL553" t="str">
        <f t="shared" si="133"/>
        <v/>
      </c>
      <c r="AM553" t="str">
        <f t="shared" si="128"/>
        <v/>
      </c>
      <c r="AN553" t="str">
        <f t="shared" si="129"/>
        <v/>
      </c>
    </row>
    <row r="554" spans="1:40" x14ac:dyDescent="0.25">
      <c r="A554" t="str">
        <f>IF(C554="","",MAX($A$2:A553)+1)</f>
        <v/>
      </c>
      <c r="B554" s="3" t="str">
        <f>IF(C554="","",IF(COUNTIF($C$2:$C553,$C554)=0,MAX($B$2:$B553)+1,""))</f>
        <v/>
      </c>
      <c r="L554" s="3" t="str">
        <f t="shared" si="130"/>
        <v/>
      </c>
      <c r="M554" s="3" t="str">
        <f>IF(C554="","",IF(AND(C554&lt;&gt;"",D554&lt;&gt;"",E554&lt;&gt;"",I554&lt;&gt;"",L554&lt;&gt;"",J554&lt;&gt;"",IFERROR(MATCH(INDEX($B:$B,MATCH($C554,$C:$C,0)),IMAGENES!$B:$B,0),-1)&gt;0),"'si'","'no'"))</f>
        <v/>
      </c>
      <c r="O554" t="str">
        <f t="shared" si="120"/>
        <v/>
      </c>
      <c r="P554" t="str">
        <f t="shared" si="121"/>
        <v/>
      </c>
      <c r="Q554" t="str">
        <f t="shared" si="122"/>
        <v/>
      </c>
      <c r="R554" t="str">
        <f t="shared" si="123"/>
        <v/>
      </c>
      <c r="S554" t="str">
        <f t="shared" si="124"/>
        <v/>
      </c>
      <c r="T554" t="str">
        <f t="shared" si="125"/>
        <v/>
      </c>
      <c r="U554" t="str">
        <f>IF($S554="","",INDEX(CATEGORIAS!$A:$A,MATCH($S554,CATEGORIAS!$B:$B,0)))</f>
        <v/>
      </c>
      <c r="V554" t="str">
        <f>IF($T554="","",INDEX(SUBCATEGORIAS!$A:$A,MATCH($T554,SUBCATEGORIAS!$B:$B,0)))</f>
        <v/>
      </c>
      <c r="W554" t="str">
        <f t="shared" si="126"/>
        <v/>
      </c>
      <c r="X554" t="str">
        <f t="shared" si="131"/>
        <v/>
      </c>
      <c r="Z554">
        <v>552</v>
      </c>
      <c r="AA554" t="str">
        <f t="shared" si="134"/>
        <v/>
      </c>
      <c r="AB554" t="str">
        <f>IFERROR(IF(MATCH($AA553,$O:$O,0)&gt;0,CONCATENATE("id_articulo: ",$AA553,","),0),"")</f>
        <v/>
      </c>
      <c r="AG554" t="str">
        <f>IF($D554="","",INDEX(CATEGORIAS!$A:$A,MATCH($D554,CATEGORIAS!$B:$B,0)))</f>
        <v/>
      </c>
      <c r="AH554" t="str">
        <f>IF($E554="","",INDEX(SUBCATEGORIAS!$A:$A,MATCH($E554,SUBCATEGORIAS!$B:$B,0)))</f>
        <v/>
      </c>
      <c r="AI554" t="str">
        <f t="shared" si="127"/>
        <v/>
      </c>
      <c r="AK554" s="2" t="str">
        <f t="shared" si="132"/>
        <v/>
      </c>
      <c r="AL554" t="str">
        <f t="shared" si="133"/>
        <v/>
      </c>
      <c r="AM554" t="str">
        <f t="shared" si="128"/>
        <v/>
      </c>
      <c r="AN554" t="str">
        <f t="shared" si="129"/>
        <v/>
      </c>
    </row>
    <row r="555" spans="1:40" x14ac:dyDescent="0.25">
      <c r="A555" t="str">
        <f>IF(C555="","",MAX($A$2:A554)+1)</f>
        <v/>
      </c>
      <c r="B555" s="3" t="str">
        <f>IF(C555="","",IF(COUNTIF($C$2:$C554,$C555)=0,MAX($B$2:$B554)+1,""))</f>
        <v/>
      </c>
      <c r="L555" s="3" t="str">
        <f t="shared" si="130"/>
        <v/>
      </c>
      <c r="M555" s="3" t="str">
        <f>IF(C555="","",IF(AND(C555&lt;&gt;"",D555&lt;&gt;"",E555&lt;&gt;"",I555&lt;&gt;"",L555&lt;&gt;"",J555&lt;&gt;"",IFERROR(MATCH(INDEX($B:$B,MATCH($C555,$C:$C,0)),IMAGENES!$B:$B,0),-1)&gt;0),"'si'","'no'"))</f>
        <v/>
      </c>
      <c r="O555" t="str">
        <f t="shared" si="120"/>
        <v/>
      </c>
      <c r="P555" t="str">
        <f t="shared" si="121"/>
        <v/>
      </c>
      <c r="Q555" t="str">
        <f t="shared" si="122"/>
        <v/>
      </c>
      <c r="R555" t="str">
        <f t="shared" si="123"/>
        <v/>
      </c>
      <c r="S555" t="str">
        <f t="shared" si="124"/>
        <v/>
      </c>
      <c r="T555" t="str">
        <f t="shared" si="125"/>
        <v/>
      </c>
      <c r="U555" t="str">
        <f>IF($S555="","",INDEX(CATEGORIAS!$A:$A,MATCH($S555,CATEGORIAS!$B:$B,0)))</f>
        <v/>
      </c>
      <c r="V555" t="str">
        <f>IF($T555="","",INDEX(SUBCATEGORIAS!$A:$A,MATCH($T555,SUBCATEGORIAS!$B:$B,0)))</f>
        <v/>
      </c>
      <c r="W555" t="str">
        <f t="shared" si="126"/>
        <v/>
      </c>
      <c r="X555" t="str">
        <f t="shared" si="131"/>
        <v/>
      </c>
      <c r="Z555">
        <v>553</v>
      </c>
      <c r="AA555" t="str">
        <f t="shared" si="134"/>
        <v/>
      </c>
      <c r="AB555" t="str">
        <f>IFERROR(IF(MATCH($AA553,$O:$O,0)&gt;0,CONCATENATE("nombre: '",INDEX($P:$P,MATCH($AA553,$O:$O,0)),"',"),0),"")</f>
        <v/>
      </c>
      <c r="AG555" t="str">
        <f>IF($D555="","",INDEX(CATEGORIAS!$A:$A,MATCH($D555,CATEGORIAS!$B:$B,0)))</f>
        <v/>
      </c>
      <c r="AH555" t="str">
        <f>IF($E555="","",INDEX(SUBCATEGORIAS!$A:$A,MATCH($E555,SUBCATEGORIAS!$B:$B,0)))</f>
        <v/>
      </c>
      <c r="AI555" t="str">
        <f t="shared" si="127"/>
        <v/>
      </c>
      <c r="AK555" s="2" t="str">
        <f t="shared" si="132"/>
        <v/>
      </c>
      <c r="AL555" t="str">
        <f t="shared" si="133"/>
        <v/>
      </c>
      <c r="AM555" t="str">
        <f t="shared" si="128"/>
        <v/>
      </c>
      <c r="AN555" t="str">
        <f t="shared" si="129"/>
        <v/>
      </c>
    </row>
    <row r="556" spans="1:40" x14ac:dyDescent="0.25">
      <c r="A556" t="str">
        <f>IF(C556="","",MAX($A$2:A555)+1)</f>
        <v/>
      </c>
      <c r="B556" s="3" t="str">
        <f>IF(C556="","",IF(COUNTIF($C$2:$C555,$C556)=0,MAX($B$2:$B555)+1,""))</f>
        <v/>
      </c>
      <c r="L556" s="3" t="str">
        <f t="shared" si="130"/>
        <v/>
      </c>
      <c r="M556" s="3" t="str">
        <f>IF(C556="","",IF(AND(C556&lt;&gt;"",D556&lt;&gt;"",E556&lt;&gt;"",I556&lt;&gt;"",L556&lt;&gt;"",J556&lt;&gt;"",IFERROR(MATCH(INDEX($B:$B,MATCH($C556,$C:$C,0)),IMAGENES!$B:$B,0),-1)&gt;0),"'si'","'no'"))</f>
        <v/>
      </c>
      <c r="O556" t="str">
        <f t="shared" si="120"/>
        <v/>
      </c>
      <c r="P556" t="str">
        <f t="shared" si="121"/>
        <v/>
      </c>
      <c r="Q556" t="str">
        <f t="shared" si="122"/>
        <v/>
      </c>
      <c r="R556" t="str">
        <f t="shared" si="123"/>
        <v/>
      </c>
      <c r="S556" t="str">
        <f t="shared" si="124"/>
        <v/>
      </c>
      <c r="T556" t="str">
        <f t="shared" si="125"/>
        <v/>
      </c>
      <c r="U556" t="str">
        <f>IF($S556="","",INDEX(CATEGORIAS!$A:$A,MATCH($S556,CATEGORIAS!$B:$B,0)))</f>
        <v/>
      </c>
      <c r="V556" t="str">
        <f>IF($T556="","",INDEX(SUBCATEGORIAS!$A:$A,MATCH($T556,SUBCATEGORIAS!$B:$B,0)))</f>
        <v/>
      </c>
      <c r="W556" t="str">
        <f t="shared" si="126"/>
        <v/>
      </c>
      <c r="X556" t="str">
        <f t="shared" si="131"/>
        <v/>
      </c>
      <c r="Z556">
        <v>554</v>
      </c>
      <c r="AA556" t="str">
        <f t="shared" si="134"/>
        <v/>
      </c>
      <c r="AB556" t="str">
        <f>IFERROR(IF(MATCH($AA553,$O:$O,0)&gt;0,CONCATENATE("descripcion: '",INDEX($Q:$Q,MATCH($AA553,$O:$O,0)),"',"),0),"")</f>
        <v/>
      </c>
      <c r="AG556" t="str">
        <f>IF($D556="","",INDEX(CATEGORIAS!$A:$A,MATCH($D556,CATEGORIAS!$B:$B,0)))</f>
        <v/>
      </c>
      <c r="AH556" t="str">
        <f>IF($E556="","",INDEX(SUBCATEGORIAS!$A:$A,MATCH($E556,SUBCATEGORIAS!$B:$B,0)))</f>
        <v/>
      </c>
      <c r="AI556" t="str">
        <f t="shared" si="127"/>
        <v/>
      </c>
      <c r="AK556" s="2" t="str">
        <f t="shared" si="132"/>
        <v/>
      </c>
      <c r="AL556" t="str">
        <f t="shared" si="133"/>
        <v/>
      </c>
      <c r="AM556" t="str">
        <f t="shared" si="128"/>
        <v/>
      </c>
      <c r="AN556" t="str">
        <f t="shared" si="129"/>
        <v/>
      </c>
    </row>
    <row r="557" spans="1:40" x14ac:dyDescent="0.25">
      <c r="A557" t="str">
        <f>IF(C557="","",MAX($A$2:A556)+1)</f>
        <v/>
      </c>
      <c r="B557" s="3" t="str">
        <f>IF(C557="","",IF(COUNTIF($C$2:$C556,$C557)=0,MAX($B$2:$B556)+1,""))</f>
        <v/>
      </c>
      <c r="L557" s="3" t="str">
        <f t="shared" si="130"/>
        <v/>
      </c>
      <c r="M557" s="3" t="str">
        <f>IF(C557="","",IF(AND(C557&lt;&gt;"",D557&lt;&gt;"",E557&lt;&gt;"",I557&lt;&gt;"",L557&lt;&gt;"",J557&lt;&gt;"",IFERROR(MATCH(INDEX($B:$B,MATCH($C557,$C:$C,0)),IMAGENES!$B:$B,0),-1)&gt;0),"'si'","'no'"))</f>
        <v/>
      </c>
      <c r="O557" t="str">
        <f t="shared" si="120"/>
        <v/>
      </c>
      <c r="P557" t="str">
        <f t="shared" si="121"/>
        <v/>
      </c>
      <c r="Q557" t="str">
        <f t="shared" si="122"/>
        <v/>
      </c>
      <c r="R557" t="str">
        <f t="shared" si="123"/>
        <v/>
      </c>
      <c r="S557" t="str">
        <f t="shared" si="124"/>
        <v/>
      </c>
      <c r="T557" t="str">
        <f t="shared" si="125"/>
        <v/>
      </c>
      <c r="U557" t="str">
        <f>IF($S557="","",INDEX(CATEGORIAS!$A:$A,MATCH($S557,CATEGORIAS!$B:$B,0)))</f>
        <v/>
      </c>
      <c r="V557" t="str">
        <f>IF($T557="","",INDEX(SUBCATEGORIAS!$A:$A,MATCH($T557,SUBCATEGORIAS!$B:$B,0)))</f>
        <v/>
      </c>
      <c r="W557" t="str">
        <f t="shared" si="126"/>
        <v/>
      </c>
      <c r="X557" t="str">
        <f t="shared" si="131"/>
        <v/>
      </c>
      <c r="Z557">
        <v>555</v>
      </c>
      <c r="AA557" t="str">
        <f t="shared" si="134"/>
        <v/>
      </c>
      <c r="AB557" t="str">
        <f>IFERROR(IF(MATCH($AA553,$O:$O,0)&gt;0,CONCATENATE("descripcion_larga: '",INDEX($R:$R,MATCH($AA553,$O:$O,0)),"',"),0),"")</f>
        <v/>
      </c>
      <c r="AG557" t="str">
        <f>IF($D557="","",INDEX(CATEGORIAS!$A:$A,MATCH($D557,CATEGORIAS!$B:$B,0)))</f>
        <v/>
      </c>
      <c r="AH557" t="str">
        <f>IF($E557="","",INDEX(SUBCATEGORIAS!$A:$A,MATCH($E557,SUBCATEGORIAS!$B:$B,0)))</f>
        <v/>
      </c>
      <c r="AI557" t="str">
        <f t="shared" si="127"/>
        <v/>
      </c>
      <c r="AK557" s="2" t="str">
        <f t="shared" si="132"/>
        <v/>
      </c>
      <c r="AL557" t="str">
        <f t="shared" si="133"/>
        <v/>
      </c>
      <c r="AM557" t="str">
        <f t="shared" si="128"/>
        <v/>
      </c>
      <c r="AN557" t="str">
        <f t="shared" si="129"/>
        <v/>
      </c>
    </row>
    <row r="558" spans="1:40" x14ac:dyDescent="0.25">
      <c r="A558" t="str">
        <f>IF(C558="","",MAX($A$2:A557)+1)</f>
        <v/>
      </c>
      <c r="B558" s="3" t="str">
        <f>IF(C558="","",IF(COUNTIF($C$2:$C557,$C558)=0,MAX($B$2:$B557)+1,""))</f>
        <v/>
      </c>
      <c r="L558" s="3" t="str">
        <f t="shared" si="130"/>
        <v/>
      </c>
      <c r="M558" s="3" t="str">
        <f>IF(C558="","",IF(AND(C558&lt;&gt;"",D558&lt;&gt;"",E558&lt;&gt;"",I558&lt;&gt;"",L558&lt;&gt;"",J558&lt;&gt;"",IFERROR(MATCH(INDEX($B:$B,MATCH($C558,$C:$C,0)),IMAGENES!$B:$B,0),-1)&gt;0),"'si'","'no'"))</f>
        <v/>
      </c>
      <c r="O558" t="str">
        <f t="shared" si="120"/>
        <v/>
      </c>
      <c r="P558" t="str">
        <f t="shared" si="121"/>
        <v/>
      </c>
      <c r="Q558" t="str">
        <f t="shared" si="122"/>
        <v/>
      </c>
      <c r="R558" t="str">
        <f t="shared" si="123"/>
        <v/>
      </c>
      <c r="S558" t="str">
        <f t="shared" si="124"/>
        <v/>
      </c>
      <c r="T558" t="str">
        <f t="shared" si="125"/>
        <v/>
      </c>
      <c r="U558" t="str">
        <f>IF($S558="","",INDEX(CATEGORIAS!$A:$A,MATCH($S558,CATEGORIAS!$B:$B,0)))</f>
        <v/>
      </c>
      <c r="V558" t="str">
        <f>IF($T558="","",INDEX(SUBCATEGORIAS!$A:$A,MATCH($T558,SUBCATEGORIAS!$B:$B,0)))</f>
        <v/>
      </c>
      <c r="W558" t="str">
        <f t="shared" si="126"/>
        <v/>
      </c>
      <c r="X558" t="str">
        <f t="shared" si="131"/>
        <v/>
      </c>
      <c r="Z558">
        <v>556</v>
      </c>
      <c r="AA558" t="str">
        <f t="shared" si="134"/>
        <v/>
      </c>
      <c r="AB558" t="str">
        <f>IFERROR(IF(MATCH($AA553,$O:$O,0)&gt;0,CONCATENATE("id_categoria: '",INDEX($U:$U,MATCH($AA553,$O:$O,0)),"',"),0),"")</f>
        <v/>
      </c>
      <c r="AG558" t="str">
        <f>IF($D558="","",INDEX(CATEGORIAS!$A:$A,MATCH($D558,CATEGORIAS!$B:$B,0)))</f>
        <v/>
      </c>
      <c r="AH558" t="str">
        <f>IF($E558="","",INDEX(SUBCATEGORIAS!$A:$A,MATCH($E558,SUBCATEGORIAS!$B:$B,0)))</f>
        <v/>
      </c>
      <c r="AI558" t="str">
        <f t="shared" si="127"/>
        <v/>
      </c>
      <c r="AK558" s="2" t="str">
        <f t="shared" si="132"/>
        <v/>
      </c>
      <c r="AL558" t="str">
        <f t="shared" si="133"/>
        <v/>
      </c>
      <c r="AM558" t="str">
        <f t="shared" si="128"/>
        <v/>
      </c>
      <c r="AN558" t="str">
        <f t="shared" si="129"/>
        <v/>
      </c>
    </row>
    <row r="559" spans="1:40" x14ac:dyDescent="0.25">
      <c r="A559" t="str">
        <f>IF(C559="","",MAX($A$2:A558)+1)</f>
        <v/>
      </c>
      <c r="B559" s="3" t="str">
        <f>IF(C559="","",IF(COUNTIF($C$2:$C558,$C559)=0,MAX($B$2:$B558)+1,""))</f>
        <v/>
      </c>
      <c r="L559" s="3" t="str">
        <f t="shared" si="130"/>
        <v/>
      </c>
      <c r="M559" s="3" t="str">
        <f>IF(C559="","",IF(AND(C559&lt;&gt;"",D559&lt;&gt;"",E559&lt;&gt;"",I559&lt;&gt;"",L559&lt;&gt;"",J559&lt;&gt;"",IFERROR(MATCH(INDEX($B:$B,MATCH($C559,$C:$C,0)),IMAGENES!$B:$B,0),-1)&gt;0),"'si'","'no'"))</f>
        <v/>
      </c>
      <c r="O559" t="str">
        <f t="shared" si="120"/>
        <v/>
      </c>
      <c r="P559" t="str">
        <f t="shared" si="121"/>
        <v/>
      </c>
      <c r="Q559" t="str">
        <f t="shared" si="122"/>
        <v/>
      </c>
      <c r="R559" t="str">
        <f t="shared" si="123"/>
        <v/>
      </c>
      <c r="S559" t="str">
        <f t="shared" si="124"/>
        <v/>
      </c>
      <c r="T559" t="str">
        <f t="shared" si="125"/>
        <v/>
      </c>
      <c r="U559" t="str">
        <f>IF($S559="","",INDEX(CATEGORIAS!$A:$A,MATCH($S559,CATEGORIAS!$B:$B,0)))</f>
        <v/>
      </c>
      <c r="V559" t="str">
        <f>IF($T559="","",INDEX(SUBCATEGORIAS!$A:$A,MATCH($T559,SUBCATEGORIAS!$B:$B,0)))</f>
        <v/>
      </c>
      <c r="W559" t="str">
        <f t="shared" si="126"/>
        <v/>
      </c>
      <c r="X559" t="str">
        <f t="shared" si="131"/>
        <v/>
      </c>
      <c r="Z559">
        <v>557</v>
      </c>
      <c r="AA559" t="str">
        <f t="shared" si="134"/>
        <v/>
      </c>
      <c r="AB559" t="str">
        <f>IFERROR(IF(MATCH($AA553,$O:$O,0)&gt;0,CONCATENATE("id_subcategoria: '",INDEX($V:$V,MATCH($AA553,$O:$O,0)),"',"),0),"")</f>
        <v/>
      </c>
      <c r="AG559" t="str">
        <f>IF($D559="","",INDEX(CATEGORIAS!$A:$A,MATCH($D559,CATEGORIAS!$B:$B,0)))</f>
        <v/>
      </c>
      <c r="AH559" t="str">
        <f>IF($E559="","",INDEX(SUBCATEGORIAS!$A:$A,MATCH($E559,SUBCATEGORIAS!$B:$B,0)))</f>
        <v/>
      </c>
      <c r="AI559" t="str">
        <f t="shared" si="127"/>
        <v/>
      </c>
      <c r="AK559" s="2" t="str">
        <f t="shared" si="132"/>
        <v/>
      </c>
      <c r="AL559" t="str">
        <f t="shared" si="133"/>
        <v/>
      </c>
      <c r="AM559" t="str">
        <f t="shared" si="128"/>
        <v/>
      </c>
      <c r="AN559" t="str">
        <f t="shared" si="129"/>
        <v/>
      </c>
    </row>
    <row r="560" spans="1:40" x14ac:dyDescent="0.25">
      <c r="A560" t="str">
        <f>IF(C560="","",MAX($A$2:A559)+1)</f>
        <v/>
      </c>
      <c r="B560" s="3" t="str">
        <f>IF(C560="","",IF(COUNTIF($C$2:$C559,$C560)=0,MAX($B$2:$B559)+1,""))</f>
        <v/>
      </c>
      <c r="L560" s="3" t="str">
        <f t="shared" si="130"/>
        <v/>
      </c>
      <c r="M560" s="3" t="str">
        <f>IF(C560="","",IF(AND(C560&lt;&gt;"",D560&lt;&gt;"",E560&lt;&gt;"",I560&lt;&gt;"",L560&lt;&gt;"",J560&lt;&gt;"",IFERROR(MATCH(INDEX($B:$B,MATCH($C560,$C:$C,0)),IMAGENES!$B:$B,0),-1)&gt;0),"'si'","'no'"))</f>
        <v/>
      </c>
      <c r="O560" t="str">
        <f t="shared" si="120"/>
        <v/>
      </c>
      <c r="P560" t="str">
        <f t="shared" si="121"/>
        <v/>
      </c>
      <c r="Q560" t="str">
        <f t="shared" si="122"/>
        <v/>
      </c>
      <c r="R560" t="str">
        <f t="shared" si="123"/>
        <v/>
      </c>
      <c r="S560" t="str">
        <f t="shared" si="124"/>
        <v/>
      </c>
      <c r="T560" t="str">
        <f t="shared" si="125"/>
        <v/>
      </c>
      <c r="U560" t="str">
        <f>IF($S560="","",INDEX(CATEGORIAS!$A:$A,MATCH($S560,CATEGORIAS!$B:$B,0)))</f>
        <v/>
      </c>
      <c r="V560" t="str">
        <f>IF($T560="","",INDEX(SUBCATEGORIAS!$A:$A,MATCH($T560,SUBCATEGORIAS!$B:$B,0)))</f>
        <v/>
      </c>
      <c r="W560" t="str">
        <f t="shared" si="126"/>
        <v/>
      </c>
      <c r="X560" t="str">
        <f t="shared" si="131"/>
        <v/>
      </c>
      <c r="Z560">
        <v>558</v>
      </c>
      <c r="AA560" t="str">
        <f t="shared" si="134"/>
        <v/>
      </c>
      <c r="AB560" t="str">
        <f>IFERROR(IF(MATCH($AA553,$O:$O,0)&gt;0,CONCATENATE("precio: ",INDEX($W:$W,MATCH($AA553,$O:$O,0)),","),0),"")</f>
        <v/>
      </c>
      <c r="AG560" t="str">
        <f>IF($D560="","",INDEX(CATEGORIAS!$A:$A,MATCH($D560,CATEGORIAS!$B:$B,0)))</f>
        <v/>
      </c>
      <c r="AH560" t="str">
        <f>IF($E560="","",INDEX(SUBCATEGORIAS!$A:$A,MATCH($E560,SUBCATEGORIAS!$B:$B,0)))</f>
        <v/>
      </c>
      <c r="AI560" t="str">
        <f t="shared" si="127"/>
        <v/>
      </c>
      <c r="AK560" s="2" t="str">
        <f t="shared" si="132"/>
        <v/>
      </c>
      <c r="AL560" t="str">
        <f t="shared" si="133"/>
        <v/>
      </c>
      <c r="AM560" t="str">
        <f t="shared" si="128"/>
        <v/>
      </c>
      <c r="AN560" t="str">
        <f t="shared" si="129"/>
        <v/>
      </c>
    </row>
    <row r="561" spans="1:40" x14ac:dyDescent="0.25">
      <c r="A561" t="str">
        <f>IF(C561="","",MAX($A$2:A560)+1)</f>
        <v/>
      </c>
      <c r="B561" s="3" t="str">
        <f>IF(C561="","",IF(COUNTIF($C$2:$C560,$C561)=0,MAX($B$2:$B560)+1,""))</f>
        <v/>
      </c>
      <c r="L561" s="3" t="str">
        <f t="shared" si="130"/>
        <v/>
      </c>
      <c r="M561" s="3" t="str">
        <f>IF(C561="","",IF(AND(C561&lt;&gt;"",D561&lt;&gt;"",E561&lt;&gt;"",I561&lt;&gt;"",L561&lt;&gt;"",J561&lt;&gt;"",IFERROR(MATCH(INDEX($B:$B,MATCH($C561,$C:$C,0)),IMAGENES!$B:$B,0),-1)&gt;0),"'si'","'no'"))</f>
        <v/>
      </c>
      <c r="O561" t="str">
        <f t="shared" si="120"/>
        <v/>
      </c>
      <c r="P561" t="str">
        <f t="shared" si="121"/>
        <v/>
      </c>
      <c r="Q561" t="str">
        <f t="shared" si="122"/>
        <v/>
      </c>
      <c r="R561" t="str">
        <f t="shared" si="123"/>
        <v/>
      </c>
      <c r="S561" t="str">
        <f t="shared" si="124"/>
        <v/>
      </c>
      <c r="T561" t="str">
        <f t="shared" si="125"/>
        <v/>
      </c>
      <c r="U561" t="str">
        <f>IF($S561="","",INDEX(CATEGORIAS!$A:$A,MATCH($S561,CATEGORIAS!$B:$B,0)))</f>
        <v/>
      </c>
      <c r="V561" t="str">
        <f>IF($T561="","",INDEX(SUBCATEGORIAS!$A:$A,MATCH($T561,SUBCATEGORIAS!$B:$B,0)))</f>
        <v/>
      </c>
      <c r="W561" t="str">
        <f t="shared" si="126"/>
        <v/>
      </c>
      <c r="X561" t="str">
        <f t="shared" si="131"/>
        <v/>
      </c>
      <c r="Z561">
        <v>559</v>
      </c>
      <c r="AA561" t="str">
        <f t="shared" si="134"/>
        <v/>
      </c>
      <c r="AB561" t="str">
        <f>IFERROR(IF(MATCH($AA553,$O:$O,0)&gt;0,CONCATENATE("disponible: ",INDEX($X:$X,MATCH($AA553,$O:$O,0)),","),0),"")</f>
        <v/>
      </c>
      <c r="AG561" t="str">
        <f>IF($D561="","",INDEX(CATEGORIAS!$A:$A,MATCH($D561,CATEGORIAS!$B:$B,0)))</f>
        <v/>
      </c>
      <c r="AH561" t="str">
        <f>IF($E561="","",INDEX(SUBCATEGORIAS!$A:$A,MATCH($E561,SUBCATEGORIAS!$B:$B,0)))</f>
        <v/>
      </c>
      <c r="AI561" t="str">
        <f t="shared" si="127"/>
        <v/>
      </c>
      <c r="AK561" s="2" t="str">
        <f t="shared" si="132"/>
        <v/>
      </c>
      <c r="AL561" t="str">
        <f t="shared" si="133"/>
        <v/>
      </c>
      <c r="AM561" t="str">
        <f t="shared" si="128"/>
        <v/>
      </c>
      <c r="AN561" t="str">
        <f t="shared" si="129"/>
        <v/>
      </c>
    </row>
    <row r="562" spans="1:40" x14ac:dyDescent="0.25">
      <c r="A562" t="str">
        <f>IF(C562="","",MAX($A$2:A561)+1)</f>
        <v/>
      </c>
      <c r="B562" s="3" t="str">
        <f>IF(C562="","",IF(COUNTIF($C$2:$C561,$C562)=0,MAX($B$2:$B561)+1,""))</f>
        <v/>
      </c>
      <c r="L562" s="3" t="str">
        <f t="shared" si="130"/>
        <v/>
      </c>
      <c r="M562" s="3" t="str">
        <f>IF(C562="","",IF(AND(C562&lt;&gt;"",D562&lt;&gt;"",E562&lt;&gt;"",I562&lt;&gt;"",L562&lt;&gt;"",J562&lt;&gt;"",IFERROR(MATCH(INDEX($B:$B,MATCH($C562,$C:$C,0)),IMAGENES!$B:$B,0),-1)&gt;0),"'si'","'no'"))</f>
        <v/>
      </c>
      <c r="O562" t="str">
        <f t="shared" si="120"/>
        <v/>
      </c>
      <c r="P562" t="str">
        <f t="shared" si="121"/>
        <v/>
      </c>
      <c r="Q562" t="str">
        <f t="shared" si="122"/>
        <v/>
      </c>
      <c r="R562" t="str">
        <f t="shared" si="123"/>
        <v/>
      </c>
      <c r="S562" t="str">
        <f t="shared" si="124"/>
        <v/>
      </c>
      <c r="T562" t="str">
        <f t="shared" si="125"/>
        <v/>
      </c>
      <c r="U562" t="str">
        <f>IF($S562="","",INDEX(CATEGORIAS!$A:$A,MATCH($S562,CATEGORIAS!$B:$B,0)))</f>
        <v/>
      </c>
      <c r="V562" t="str">
        <f>IF($T562="","",INDEX(SUBCATEGORIAS!$A:$A,MATCH($T562,SUBCATEGORIAS!$B:$B,0)))</f>
        <v/>
      </c>
      <c r="W562" t="str">
        <f t="shared" si="126"/>
        <v/>
      </c>
      <c r="X562" t="str">
        <f t="shared" si="131"/>
        <v/>
      </c>
      <c r="Z562">
        <v>560</v>
      </c>
      <c r="AA562" t="str">
        <f t="shared" si="134"/>
        <v/>
      </c>
      <c r="AB562" t="str">
        <f>IFERROR(IF(MATCH($AA553,$O:$O,0)&gt;0,"},",0),"")</f>
        <v/>
      </c>
      <c r="AG562" t="str">
        <f>IF($D562="","",INDEX(CATEGORIAS!$A:$A,MATCH($D562,CATEGORIAS!$B:$B,0)))</f>
        <v/>
      </c>
      <c r="AH562" t="str">
        <f>IF($E562="","",INDEX(SUBCATEGORIAS!$A:$A,MATCH($E562,SUBCATEGORIAS!$B:$B,0)))</f>
        <v/>
      </c>
      <c r="AI562" t="str">
        <f t="shared" si="127"/>
        <v/>
      </c>
      <c r="AK562" s="2" t="str">
        <f t="shared" si="132"/>
        <v/>
      </c>
      <c r="AL562" t="str">
        <f t="shared" si="133"/>
        <v/>
      </c>
      <c r="AM562" t="str">
        <f t="shared" si="128"/>
        <v/>
      </c>
      <c r="AN562" t="str">
        <f t="shared" si="129"/>
        <v/>
      </c>
    </row>
    <row r="563" spans="1:40" x14ac:dyDescent="0.25">
      <c r="A563" t="str">
        <f>IF(C563="","",MAX($A$2:A562)+1)</f>
        <v/>
      </c>
      <c r="B563" s="3" t="str">
        <f>IF(C563="","",IF(COUNTIF($C$2:$C562,$C563)=0,MAX($B$2:$B562)+1,""))</f>
        <v/>
      </c>
      <c r="L563" s="3" t="str">
        <f t="shared" si="130"/>
        <v/>
      </c>
      <c r="M563" s="3" t="str">
        <f>IF(C563="","",IF(AND(C563&lt;&gt;"",D563&lt;&gt;"",E563&lt;&gt;"",I563&lt;&gt;"",L563&lt;&gt;"",J563&lt;&gt;"",IFERROR(MATCH(INDEX($B:$B,MATCH($C563,$C:$C,0)),IMAGENES!$B:$B,0),-1)&gt;0),"'si'","'no'"))</f>
        <v/>
      </c>
      <c r="O563" t="str">
        <f t="shared" si="120"/>
        <v/>
      </c>
      <c r="P563" t="str">
        <f t="shared" si="121"/>
        <v/>
      </c>
      <c r="Q563" t="str">
        <f t="shared" si="122"/>
        <v/>
      </c>
      <c r="R563" t="str">
        <f t="shared" si="123"/>
        <v/>
      </c>
      <c r="S563" t="str">
        <f t="shared" si="124"/>
        <v/>
      </c>
      <c r="T563" t="str">
        <f t="shared" si="125"/>
        <v/>
      </c>
      <c r="U563" t="str">
        <f>IF($S563="","",INDEX(CATEGORIAS!$A:$A,MATCH($S563,CATEGORIAS!$B:$B,0)))</f>
        <v/>
      </c>
      <c r="V563" t="str">
        <f>IF($T563="","",INDEX(SUBCATEGORIAS!$A:$A,MATCH($T563,SUBCATEGORIAS!$B:$B,0)))</f>
        <v/>
      </c>
      <c r="W563" t="str">
        <f t="shared" si="126"/>
        <v/>
      </c>
      <c r="X563" t="str">
        <f t="shared" si="131"/>
        <v/>
      </c>
      <c r="Z563">
        <v>561</v>
      </c>
      <c r="AA563">
        <f t="shared" si="134"/>
        <v>57</v>
      </c>
      <c r="AB563" t="str">
        <f>IFERROR(IF(MATCH($AA563,$O:$O,0)&gt;0,"{",0),"")</f>
        <v/>
      </c>
      <c r="AG563" t="str">
        <f>IF($D563="","",INDEX(CATEGORIAS!$A:$A,MATCH($D563,CATEGORIAS!$B:$B,0)))</f>
        <v/>
      </c>
      <c r="AH563" t="str">
        <f>IF($E563="","",INDEX(SUBCATEGORIAS!$A:$A,MATCH($E563,SUBCATEGORIAS!$B:$B,0)))</f>
        <v/>
      </c>
      <c r="AI563" t="str">
        <f t="shared" si="127"/>
        <v/>
      </c>
      <c r="AK563" s="2" t="str">
        <f t="shared" si="132"/>
        <v/>
      </c>
      <c r="AL563" t="str">
        <f t="shared" si="133"/>
        <v/>
      </c>
      <c r="AM563" t="str">
        <f t="shared" si="128"/>
        <v/>
      </c>
      <c r="AN563" t="str">
        <f t="shared" si="129"/>
        <v/>
      </c>
    </row>
    <row r="564" spans="1:40" x14ac:dyDescent="0.25">
      <c r="A564" t="str">
        <f>IF(C564="","",MAX($A$2:A563)+1)</f>
        <v/>
      </c>
      <c r="B564" s="3" t="str">
        <f>IF(C564="","",IF(COUNTIF($C$2:$C563,$C564)=0,MAX($B$2:$B563)+1,""))</f>
        <v/>
      </c>
      <c r="L564" s="3" t="str">
        <f t="shared" si="130"/>
        <v/>
      </c>
      <c r="M564" s="3" t="str">
        <f>IF(C564="","",IF(AND(C564&lt;&gt;"",D564&lt;&gt;"",E564&lt;&gt;"",I564&lt;&gt;"",L564&lt;&gt;"",J564&lt;&gt;"",IFERROR(MATCH(INDEX($B:$B,MATCH($C564,$C:$C,0)),IMAGENES!$B:$B,0),-1)&gt;0),"'si'","'no'"))</f>
        <v/>
      </c>
      <c r="O564" t="str">
        <f t="shared" si="120"/>
        <v/>
      </c>
      <c r="P564" t="str">
        <f t="shared" si="121"/>
        <v/>
      </c>
      <c r="Q564" t="str">
        <f t="shared" si="122"/>
        <v/>
      </c>
      <c r="R564" t="str">
        <f t="shared" si="123"/>
        <v/>
      </c>
      <c r="S564" t="str">
        <f t="shared" si="124"/>
        <v/>
      </c>
      <c r="T564" t="str">
        <f t="shared" si="125"/>
        <v/>
      </c>
      <c r="U564" t="str">
        <f>IF($S564="","",INDEX(CATEGORIAS!$A:$A,MATCH($S564,CATEGORIAS!$B:$B,0)))</f>
        <v/>
      </c>
      <c r="V564" t="str">
        <f>IF($T564="","",INDEX(SUBCATEGORIAS!$A:$A,MATCH($T564,SUBCATEGORIAS!$B:$B,0)))</f>
        <v/>
      </c>
      <c r="W564" t="str">
        <f t="shared" si="126"/>
        <v/>
      </c>
      <c r="X564" t="str">
        <f t="shared" si="131"/>
        <v/>
      </c>
      <c r="Z564">
        <v>562</v>
      </c>
      <c r="AA564" t="str">
        <f t="shared" si="134"/>
        <v/>
      </c>
      <c r="AB564" t="str">
        <f>IFERROR(IF(MATCH($AA563,$O:$O,0)&gt;0,CONCATENATE("id_articulo: ",$AA563,","),0),"")</f>
        <v/>
      </c>
      <c r="AG564" t="str">
        <f>IF($D564="","",INDEX(CATEGORIAS!$A:$A,MATCH($D564,CATEGORIAS!$B:$B,0)))</f>
        <v/>
      </c>
      <c r="AH564" t="str">
        <f>IF($E564="","",INDEX(SUBCATEGORIAS!$A:$A,MATCH($E564,SUBCATEGORIAS!$B:$B,0)))</f>
        <v/>
      </c>
      <c r="AI564" t="str">
        <f t="shared" si="127"/>
        <v/>
      </c>
      <c r="AK564" s="2" t="str">
        <f t="shared" si="132"/>
        <v/>
      </c>
      <c r="AL564" t="str">
        <f t="shared" si="133"/>
        <v/>
      </c>
      <c r="AM564" t="str">
        <f t="shared" si="128"/>
        <v/>
      </c>
      <c r="AN564" t="str">
        <f t="shared" si="129"/>
        <v/>
      </c>
    </row>
    <row r="565" spans="1:40" x14ac:dyDescent="0.25">
      <c r="A565" t="str">
        <f>IF(C565="","",MAX($A$2:A564)+1)</f>
        <v/>
      </c>
      <c r="B565" s="3" t="str">
        <f>IF(C565="","",IF(COUNTIF($C$2:$C564,$C565)=0,MAX($B$2:$B564)+1,""))</f>
        <v/>
      </c>
      <c r="L565" s="3" t="str">
        <f t="shared" si="130"/>
        <v/>
      </c>
      <c r="M565" s="3" t="str">
        <f>IF(C565="","",IF(AND(C565&lt;&gt;"",D565&lt;&gt;"",E565&lt;&gt;"",I565&lt;&gt;"",L565&lt;&gt;"",J565&lt;&gt;"",IFERROR(MATCH(INDEX($B:$B,MATCH($C565,$C:$C,0)),IMAGENES!$B:$B,0),-1)&gt;0),"'si'","'no'"))</f>
        <v/>
      </c>
      <c r="O565" t="str">
        <f t="shared" si="120"/>
        <v/>
      </c>
      <c r="P565" t="str">
        <f t="shared" si="121"/>
        <v/>
      </c>
      <c r="Q565" t="str">
        <f t="shared" si="122"/>
        <v/>
      </c>
      <c r="R565" t="str">
        <f t="shared" si="123"/>
        <v/>
      </c>
      <c r="S565" t="str">
        <f t="shared" si="124"/>
        <v/>
      </c>
      <c r="T565" t="str">
        <f t="shared" si="125"/>
        <v/>
      </c>
      <c r="U565" t="str">
        <f>IF($S565="","",INDEX(CATEGORIAS!$A:$A,MATCH($S565,CATEGORIAS!$B:$B,0)))</f>
        <v/>
      </c>
      <c r="V565" t="str">
        <f>IF($T565="","",INDEX(SUBCATEGORIAS!$A:$A,MATCH($T565,SUBCATEGORIAS!$B:$B,0)))</f>
        <v/>
      </c>
      <c r="W565" t="str">
        <f t="shared" si="126"/>
        <v/>
      </c>
      <c r="X565" t="str">
        <f t="shared" si="131"/>
        <v/>
      </c>
      <c r="Z565">
        <v>563</v>
      </c>
      <c r="AA565" t="str">
        <f t="shared" si="134"/>
        <v/>
      </c>
      <c r="AB565" t="str">
        <f>IFERROR(IF(MATCH($AA563,$O:$O,0)&gt;0,CONCATENATE("nombre: '",INDEX($P:$P,MATCH($AA563,$O:$O,0)),"',"),0),"")</f>
        <v/>
      </c>
      <c r="AG565" t="str">
        <f>IF($D565="","",INDEX(CATEGORIAS!$A:$A,MATCH($D565,CATEGORIAS!$B:$B,0)))</f>
        <v/>
      </c>
      <c r="AH565" t="str">
        <f>IF($E565="","",INDEX(SUBCATEGORIAS!$A:$A,MATCH($E565,SUBCATEGORIAS!$B:$B,0)))</f>
        <v/>
      </c>
      <c r="AI565" t="str">
        <f t="shared" si="127"/>
        <v/>
      </c>
      <c r="AK565" s="2" t="str">
        <f t="shared" si="132"/>
        <v/>
      </c>
      <c r="AL565" t="str">
        <f t="shared" si="133"/>
        <v/>
      </c>
      <c r="AM565" t="str">
        <f t="shared" si="128"/>
        <v/>
      </c>
      <c r="AN565" t="str">
        <f t="shared" si="129"/>
        <v/>
      </c>
    </row>
    <row r="566" spans="1:40" x14ac:dyDescent="0.25">
      <c r="A566" t="str">
        <f>IF(C566="","",MAX($A$2:A565)+1)</f>
        <v/>
      </c>
      <c r="B566" s="3" t="str">
        <f>IF(C566="","",IF(COUNTIF($C$2:$C565,$C566)=0,MAX($B$2:$B565)+1,""))</f>
        <v/>
      </c>
      <c r="L566" s="3" t="str">
        <f t="shared" si="130"/>
        <v/>
      </c>
      <c r="M566" s="3" t="str">
        <f>IF(C566="","",IF(AND(C566&lt;&gt;"",D566&lt;&gt;"",E566&lt;&gt;"",I566&lt;&gt;"",L566&lt;&gt;"",J566&lt;&gt;"",IFERROR(MATCH(INDEX($B:$B,MATCH($C566,$C:$C,0)),IMAGENES!$B:$B,0),-1)&gt;0),"'si'","'no'"))</f>
        <v/>
      </c>
      <c r="O566" t="str">
        <f t="shared" si="120"/>
        <v/>
      </c>
      <c r="P566" t="str">
        <f t="shared" si="121"/>
        <v/>
      </c>
      <c r="Q566" t="str">
        <f t="shared" si="122"/>
        <v/>
      </c>
      <c r="R566" t="str">
        <f t="shared" si="123"/>
        <v/>
      </c>
      <c r="S566" t="str">
        <f t="shared" si="124"/>
        <v/>
      </c>
      <c r="T566" t="str">
        <f t="shared" si="125"/>
        <v/>
      </c>
      <c r="U566" t="str">
        <f>IF($S566="","",INDEX(CATEGORIAS!$A:$A,MATCH($S566,CATEGORIAS!$B:$B,0)))</f>
        <v/>
      </c>
      <c r="V566" t="str">
        <f>IF($T566="","",INDEX(SUBCATEGORIAS!$A:$A,MATCH($T566,SUBCATEGORIAS!$B:$B,0)))</f>
        <v/>
      </c>
      <c r="W566" t="str">
        <f t="shared" si="126"/>
        <v/>
      </c>
      <c r="X566" t="str">
        <f t="shared" si="131"/>
        <v/>
      </c>
      <c r="Z566">
        <v>564</v>
      </c>
      <c r="AA566" t="str">
        <f t="shared" si="134"/>
        <v/>
      </c>
      <c r="AB566" t="str">
        <f>IFERROR(IF(MATCH($AA563,$O:$O,0)&gt;0,CONCATENATE("descripcion: '",INDEX($Q:$Q,MATCH($AA563,$O:$O,0)),"',"),0),"")</f>
        <v/>
      </c>
      <c r="AG566" t="str">
        <f>IF($D566="","",INDEX(CATEGORIAS!$A:$A,MATCH($D566,CATEGORIAS!$B:$B,0)))</f>
        <v/>
      </c>
      <c r="AH566" t="str">
        <f>IF($E566="","",INDEX(SUBCATEGORIAS!$A:$A,MATCH($E566,SUBCATEGORIAS!$B:$B,0)))</f>
        <v/>
      </c>
      <c r="AI566" t="str">
        <f t="shared" si="127"/>
        <v/>
      </c>
      <c r="AK566" s="2" t="str">
        <f t="shared" si="132"/>
        <v/>
      </c>
      <c r="AL566" t="str">
        <f t="shared" si="133"/>
        <v/>
      </c>
      <c r="AM566" t="str">
        <f t="shared" si="128"/>
        <v/>
      </c>
      <c r="AN566" t="str">
        <f t="shared" si="129"/>
        <v/>
      </c>
    </row>
    <row r="567" spans="1:40" x14ac:dyDescent="0.25">
      <c r="A567" t="str">
        <f>IF(C567="","",MAX($A$2:A566)+1)</f>
        <v/>
      </c>
      <c r="B567" s="3" t="str">
        <f>IF(C567="","",IF(COUNTIF($C$2:$C566,$C567)=0,MAX($B$2:$B566)+1,""))</f>
        <v/>
      </c>
      <c r="L567" s="3" t="str">
        <f t="shared" si="130"/>
        <v/>
      </c>
      <c r="M567" s="3" t="str">
        <f>IF(C567="","",IF(AND(C567&lt;&gt;"",D567&lt;&gt;"",E567&lt;&gt;"",I567&lt;&gt;"",L567&lt;&gt;"",J567&lt;&gt;"",IFERROR(MATCH(INDEX($B:$B,MATCH($C567,$C:$C,0)),IMAGENES!$B:$B,0),-1)&gt;0),"'si'","'no'"))</f>
        <v/>
      </c>
      <c r="O567" t="str">
        <f t="shared" si="120"/>
        <v/>
      </c>
      <c r="P567" t="str">
        <f t="shared" si="121"/>
        <v/>
      </c>
      <c r="Q567" t="str">
        <f t="shared" si="122"/>
        <v/>
      </c>
      <c r="R567" t="str">
        <f t="shared" si="123"/>
        <v/>
      </c>
      <c r="S567" t="str">
        <f t="shared" si="124"/>
        <v/>
      </c>
      <c r="T567" t="str">
        <f t="shared" si="125"/>
        <v/>
      </c>
      <c r="U567" t="str">
        <f>IF($S567="","",INDEX(CATEGORIAS!$A:$A,MATCH($S567,CATEGORIAS!$B:$B,0)))</f>
        <v/>
      </c>
      <c r="V567" t="str">
        <f>IF($T567="","",INDEX(SUBCATEGORIAS!$A:$A,MATCH($T567,SUBCATEGORIAS!$B:$B,0)))</f>
        <v/>
      </c>
      <c r="W567" t="str">
        <f t="shared" si="126"/>
        <v/>
      </c>
      <c r="X567" t="str">
        <f t="shared" si="131"/>
        <v/>
      </c>
      <c r="Z567">
        <v>565</v>
      </c>
      <c r="AA567" t="str">
        <f t="shared" si="134"/>
        <v/>
      </c>
      <c r="AB567" t="str">
        <f>IFERROR(IF(MATCH($AA563,$O:$O,0)&gt;0,CONCATENATE("descripcion_larga: '",INDEX($R:$R,MATCH($AA563,$O:$O,0)),"',"),0),"")</f>
        <v/>
      </c>
      <c r="AG567" t="str">
        <f>IF($D567="","",INDEX(CATEGORIAS!$A:$A,MATCH($D567,CATEGORIAS!$B:$B,0)))</f>
        <v/>
      </c>
      <c r="AH567" t="str">
        <f>IF($E567="","",INDEX(SUBCATEGORIAS!$A:$A,MATCH($E567,SUBCATEGORIAS!$B:$B,0)))</f>
        <v/>
      </c>
      <c r="AI567" t="str">
        <f t="shared" si="127"/>
        <v/>
      </c>
      <c r="AK567" s="2" t="str">
        <f t="shared" si="132"/>
        <v/>
      </c>
      <c r="AL567" t="str">
        <f t="shared" si="133"/>
        <v/>
      </c>
      <c r="AM567" t="str">
        <f t="shared" si="128"/>
        <v/>
      </c>
      <c r="AN567" t="str">
        <f t="shared" si="129"/>
        <v/>
      </c>
    </row>
    <row r="568" spans="1:40" x14ac:dyDescent="0.25">
      <c r="A568" t="str">
        <f>IF(C568="","",MAX($A$2:A567)+1)</f>
        <v/>
      </c>
      <c r="B568" s="3" t="str">
        <f>IF(C568="","",IF(COUNTIF($C$2:$C567,$C568)=0,MAX($B$2:$B567)+1,""))</f>
        <v/>
      </c>
      <c r="L568" s="3" t="str">
        <f t="shared" si="130"/>
        <v/>
      </c>
      <c r="M568" s="3" t="str">
        <f>IF(C568="","",IF(AND(C568&lt;&gt;"",D568&lt;&gt;"",E568&lt;&gt;"",I568&lt;&gt;"",L568&lt;&gt;"",J568&lt;&gt;"",IFERROR(MATCH(INDEX($B:$B,MATCH($C568,$C:$C,0)),IMAGENES!$B:$B,0),-1)&gt;0),"'si'","'no'"))</f>
        <v/>
      </c>
      <c r="O568" t="str">
        <f t="shared" si="120"/>
        <v/>
      </c>
      <c r="P568" t="str">
        <f t="shared" si="121"/>
        <v/>
      </c>
      <c r="Q568" t="str">
        <f t="shared" si="122"/>
        <v/>
      </c>
      <c r="R568" t="str">
        <f t="shared" si="123"/>
        <v/>
      </c>
      <c r="S568" t="str">
        <f t="shared" si="124"/>
        <v/>
      </c>
      <c r="T568" t="str">
        <f t="shared" si="125"/>
        <v/>
      </c>
      <c r="U568" t="str">
        <f>IF($S568="","",INDEX(CATEGORIAS!$A:$A,MATCH($S568,CATEGORIAS!$B:$B,0)))</f>
        <v/>
      </c>
      <c r="V568" t="str">
        <f>IF($T568="","",INDEX(SUBCATEGORIAS!$A:$A,MATCH($T568,SUBCATEGORIAS!$B:$B,0)))</f>
        <v/>
      </c>
      <c r="W568" t="str">
        <f t="shared" si="126"/>
        <v/>
      </c>
      <c r="X568" t="str">
        <f t="shared" si="131"/>
        <v/>
      </c>
      <c r="Z568">
        <v>566</v>
      </c>
      <c r="AA568" t="str">
        <f t="shared" si="134"/>
        <v/>
      </c>
      <c r="AB568" t="str">
        <f>IFERROR(IF(MATCH($AA563,$O:$O,0)&gt;0,CONCATENATE("id_categoria: '",INDEX($U:$U,MATCH($AA563,$O:$O,0)),"',"),0),"")</f>
        <v/>
      </c>
      <c r="AG568" t="str">
        <f>IF($D568="","",INDEX(CATEGORIAS!$A:$A,MATCH($D568,CATEGORIAS!$B:$B,0)))</f>
        <v/>
      </c>
      <c r="AH568" t="str">
        <f>IF($E568="","",INDEX(SUBCATEGORIAS!$A:$A,MATCH($E568,SUBCATEGORIAS!$B:$B,0)))</f>
        <v/>
      </c>
      <c r="AI568" t="str">
        <f t="shared" si="127"/>
        <v/>
      </c>
      <c r="AK568" s="2" t="str">
        <f t="shared" si="132"/>
        <v/>
      </c>
      <c r="AL568" t="str">
        <f t="shared" si="133"/>
        <v/>
      </c>
      <c r="AM568" t="str">
        <f t="shared" si="128"/>
        <v/>
      </c>
      <c r="AN568" t="str">
        <f t="shared" si="129"/>
        <v/>
      </c>
    </row>
    <row r="569" spans="1:40" x14ac:dyDescent="0.25">
      <c r="A569" t="str">
        <f>IF(C569="","",MAX($A$2:A568)+1)</f>
        <v/>
      </c>
      <c r="B569" s="3" t="str">
        <f>IF(C569="","",IF(COUNTIF($C$2:$C568,$C569)=0,MAX($B$2:$B568)+1,""))</f>
        <v/>
      </c>
      <c r="L569" s="3" t="str">
        <f t="shared" si="130"/>
        <v/>
      </c>
      <c r="M569" s="3" t="str">
        <f>IF(C569="","",IF(AND(C569&lt;&gt;"",D569&lt;&gt;"",E569&lt;&gt;"",I569&lt;&gt;"",L569&lt;&gt;"",J569&lt;&gt;"",IFERROR(MATCH(INDEX($B:$B,MATCH($C569,$C:$C,0)),IMAGENES!$B:$B,0),-1)&gt;0),"'si'","'no'"))</f>
        <v/>
      </c>
      <c r="O569" t="str">
        <f t="shared" si="120"/>
        <v/>
      </c>
      <c r="P569" t="str">
        <f t="shared" si="121"/>
        <v/>
      </c>
      <c r="Q569" t="str">
        <f t="shared" si="122"/>
        <v/>
      </c>
      <c r="R569" t="str">
        <f t="shared" si="123"/>
        <v/>
      </c>
      <c r="S569" t="str">
        <f t="shared" si="124"/>
        <v/>
      </c>
      <c r="T569" t="str">
        <f t="shared" si="125"/>
        <v/>
      </c>
      <c r="U569" t="str">
        <f>IF($S569="","",INDEX(CATEGORIAS!$A:$A,MATCH($S569,CATEGORIAS!$B:$B,0)))</f>
        <v/>
      </c>
      <c r="V569" t="str">
        <f>IF($T569="","",INDEX(SUBCATEGORIAS!$A:$A,MATCH($T569,SUBCATEGORIAS!$B:$B,0)))</f>
        <v/>
      </c>
      <c r="W569" t="str">
        <f t="shared" si="126"/>
        <v/>
      </c>
      <c r="X569" t="str">
        <f t="shared" si="131"/>
        <v/>
      </c>
      <c r="Z569">
        <v>567</v>
      </c>
      <c r="AA569" t="str">
        <f t="shared" si="134"/>
        <v/>
      </c>
      <c r="AB569" t="str">
        <f>IFERROR(IF(MATCH($AA563,$O:$O,0)&gt;0,CONCATENATE("id_subcategoria: '",INDEX($V:$V,MATCH($AA563,$O:$O,0)),"',"),0),"")</f>
        <v/>
      </c>
      <c r="AG569" t="str">
        <f>IF($D569="","",INDEX(CATEGORIAS!$A:$A,MATCH($D569,CATEGORIAS!$B:$B,0)))</f>
        <v/>
      </c>
      <c r="AH569" t="str">
        <f>IF($E569="","",INDEX(SUBCATEGORIAS!$A:$A,MATCH($E569,SUBCATEGORIAS!$B:$B,0)))</f>
        <v/>
      </c>
      <c r="AI569" t="str">
        <f t="shared" si="127"/>
        <v/>
      </c>
      <c r="AK569" s="2" t="str">
        <f t="shared" si="132"/>
        <v/>
      </c>
      <c r="AL569" t="str">
        <f t="shared" si="133"/>
        <v/>
      </c>
      <c r="AM569" t="str">
        <f t="shared" si="128"/>
        <v/>
      </c>
      <c r="AN569" t="str">
        <f t="shared" si="129"/>
        <v/>
      </c>
    </row>
    <row r="570" spans="1:40" x14ac:dyDescent="0.25">
      <c r="A570" t="str">
        <f>IF(C570="","",MAX($A$2:A569)+1)</f>
        <v/>
      </c>
      <c r="B570" s="3" t="str">
        <f>IF(C570="","",IF(COUNTIF($C$2:$C569,$C570)=0,MAX($B$2:$B569)+1,""))</f>
        <v/>
      </c>
      <c r="L570" s="3" t="str">
        <f t="shared" si="130"/>
        <v/>
      </c>
      <c r="M570" s="3" t="str">
        <f>IF(C570="","",IF(AND(C570&lt;&gt;"",D570&lt;&gt;"",E570&lt;&gt;"",I570&lt;&gt;"",L570&lt;&gt;"",J570&lt;&gt;"",IFERROR(MATCH(INDEX($B:$B,MATCH($C570,$C:$C,0)),IMAGENES!$B:$B,0),-1)&gt;0),"'si'","'no'"))</f>
        <v/>
      </c>
      <c r="O570" t="str">
        <f t="shared" si="120"/>
        <v/>
      </c>
      <c r="P570" t="str">
        <f t="shared" si="121"/>
        <v/>
      </c>
      <c r="Q570" t="str">
        <f t="shared" si="122"/>
        <v/>
      </c>
      <c r="R570" t="str">
        <f t="shared" si="123"/>
        <v/>
      </c>
      <c r="S570" t="str">
        <f t="shared" si="124"/>
        <v/>
      </c>
      <c r="T570" t="str">
        <f t="shared" si="125"/>
        <v/>
      </c>
      <c r="U570" t="str">
        <f>IF($S570="","",INDEX(CATEGORIAS!$A:$A,MATCH($S570,CATEGORIAS!$B:$B,0)))</f>
        <v/>
      </c>
      <c r="V570" t="str">
        <f>IF($T570="","",INDEX(SUBCATEGORIAS!$A:$A,MATCH($T570,SUBCATEGORIAS!$B:$B,0)))</f>
        <v/>
      </c>
      <c r="W570" t="str">
        <f t="shared" si="126"/>
        <v/>
      </c>
      <c r="X570" t="str">
        <f t="shared" si="131"/>
        <v/>
      </c>
      <c r="Z570">
        <v>568</v>
      </c>
      <c r="AA570" t="str">
        <f t="shared" si="134"/>
        <v/>
      </c>
      <c r="AB570" t="str">
        <f>IFERROR(IF(MATCH($AA563,$O:$O,0)&gt;0,CONCATENATE("precio: ",INDEX($W:$W,MATCH($AA563,$O:$O,0)),","),0),"")</f>
        <v/>
      </c>
      <c r="AG570" t="str">
        <f>IF($D570="","",INDEX(CATEGORIAS!$A:$A,MATCH($D570,CATEGORIAS!$B:$B,0)))</f>
        <v/>
      </c>
      <c r="AH570" t="str">
        <f>IF($E570="","",INDEX(SUBCATEGORIAS!$A:$A,MATCH($E570,SUBCATEGORIAS!$B:$B,0)))</f>
        <v/>
      </c>
      <c r="AI570" t="str">
        <f t="shared" si="127"/>
        <v/>
      </c>
      <c r="AK570" s="2" t="str">
        <f t="shared" si="132"/>
        <v/>
      </c>
      <c r="AL570" t="str">
        <f t="shared" si="133"/>
        <v/>
      </c>
      <c r="AM570" t="str">
        <f t="shared" si="128"/>
        <v/>
      </c>
      <c r="AN570" t="str">
        <f t="shared" si="129"/>
        <v/>
      </c>
    </row>
    <row r="571" spans="1:40" x14ac:dyDescent="0.25">
      <c r="A571" t="str">
        <f>IF(C571="","",MAX($A$2:A570)+1)</f>
        <v/>
      </c>
      <c r="B571" s="3" t="str">
        <f>IF(C571="","",IF(COUNTIF($C$2:$C570,$C571)=0,MAX($B$2:$B570)+1,""))</f>
        <v/>
      </c>
      <c r="L571" s="3" t="str">
        <f t="shared" si="130"/>
        <v/>
      </c>
      <c r="M571" s="3" t="str">
        <f>IF(C571="","",IF(AND(C571&lt;&gt;"",D571&lt;&gt;"",E571&lt;&gt;"",I571&lt;&gt;"",L571&lt;&gt;"",J571&lt;&gt;"",IFERROR(MATCH(INDEX($B:$B,MATCH($C571,$C:$C,0)),IMAGENES!$B:$B,0),-1)&gt;0),"'si'","'no'"))</f>
        <v/>
      </c>
      <c r="O571" t="str">
        <f t="shared" si="120"/>
        <v/>
      </c>
      <c r="P571" t="str">
        <f t="shared" si="121"/>
        <v/>
      </c>
      <c r="Q571" t="str">
        <f t="shared" si="122"/>
        <v/>
      </c>
      <c r="R571" t="str">
        <f t="shared" si="123"/>
        <v/>
      </c>
      <c r="S571" t="str">
        <f t="shared" si="124"/>
        <v/>
      </c>
      <c r="T571" t="str">
        <f t="shared" si="125"/>
        <v/>
      </c>
      <c r="U571" t="str">
        <f>IF($S571="","",INDEX(CATEGORIAS!$A:$A,MATCH($S571,CATEGORIAS!$B:$B,0)))</f>
        <v/>
      </c>
      <c r="V571" t="str">
        <f>IF($T571="","",INDEX(SUBCATEGORIAS!$A:$A,MATCH($T571,SUBCATEGORIAS!$B:$B,0)))</f>
        <v/>
      </c>
      <c r="W571" t="str">
        <f t="shared" si="126"/>
        <v/>
      </c>
      <c r="X571" t="str">
        <f t="shared" si="131"/>
        <v/>
      </c>
      <c r="Z571">
        <v>569</v>
      </c>
      <c r="AA571" t="str">
        <f t="shared" si="134"/>
        <v/>
      </c>
      <c r="AB571" t="str">
        <f>IFERROR(IF(MATCH($AA563,$O:$O,0)&gt;0,CONCATENATE("disponible: ",INDEX($X:$X,MATCH($AA563,$O:$O,0)),","),0),"")</f>
        <v/>
      </c>
      <c r="AG571" t="str">
        <f>IF($D571="","",INDEX(CATEGORIAS!$A:$A,MATCH($D571,CATEGORIAS!$B:$B,0)))</f>
        <v/>
      </c>
      <c r="AH571" t="str">
        <f>IF($E571="","",INDEX(SUBCATEGORIAS!$A:$A,MATCH($E571,SUBCATEGORIAS!$B:$B,0)))</f>
        <v/>
      </c>
      <c r="AI571" t="str">
        <f t="shared" si="127"/>
        <v/>
      </c>
      <c r="AK571" s="2" t="str">
        <f t="shared" si="132"/>
        <v/>
      </c>
      <c r="AL571" t="str">
        <f t="shared" si="133"/>
        <v/>
      </c>
      <c r="AM571" t="str">
        <f t="shared" si="128"/>
        <v/>
      </c>
      <c r="AN571" t="str">
        <f t="shared" si="129"/>
        <v/>
      </c>
    </row>
    <row r="572" spans="1:40" x14ac:dyDescent="0.25">
      <c r="A572" t="str">
        <f>IF(C572="","",MAX($A$2:A571)+1)</f>
        <v/>
      </c>
      <c r="B572" s="3" t="str">
        <f>IF(C572="","",IF(COUNTIF($C$2:$C571,$C572)=0,MAX($B$2:$B571)+1,""))</f>
        <v/>
      </c>
      <c r="L572" s="3" t="str">
        <f t="shared" si="130"/>
        <v/>
      </c>
      <c r="M572" s="3" t="str">
        <f>IF(C572="","",IF(AND(C572&lt;&gt;"",D572&lt;&gt;"",E572&lt;&gt;"",I572&lt;&gt;"",L572&lt;&gt;"",J572&lt;&gt;"",IFERROR(MATCH(INDEX($B:$B,MATCH($C572,$C:$C,0)),IMAGENES!$B:$B,0),-1)&gt;0),"'si'","'no'"))</f>
        <v/>
      </c>
      <c r="O572" t="str">
        <f t="shared" si="120"/>
        <v/>
      </c>
      <c r="P572" t="str">
        <f t="shared" si="121"/>
        <v/>
      </c>
      <c r="Q572" t="str">
        <f t="shared" si="122"/>
        <v/>
      </c>
      <c r="R572" t="str">
        <f t="shared" si="123"/>
        <v/>
      </c>
      <c r="S572" t="str">
        <f t="shared" si="124"/>
        <v/>
      </c>
      <c r="T572" t="str">
        <f t="shared" si="125"/>
        <v/>
      </c>
      <c r="U572" t="str">
        <f>IF($S572="","",INDEX(CATEGORIAS!$A:$A,MATCH($S572,CATEGORIAS!$B:$B,0)))</f>
        <v/>
      </c>
      <c r="V572" t="str">
        <f>IF($T572="","",INDEX(SUBCATEGORIAS!$A:$A,MATCH($T572,SUBCATEGORIAS!$B:$B,0)))</f>
        <v/>
      </c>
      <c r="W572" t="str">
        <f t="shared" si="126"/>
        <v/>
      </c>
      <c r="X572" t="str">
        <f t="shared" si="131"/>
        <v/>
      </c>
      <c r="Z572">
        <v>570</v>
      </c>
      <c r="AA572" t="str">
        <f t="shared" si="134"/>
        <v/>
      </c>
      <c r="AB572" t="str">
        <f>IFERROR(IF(MATCH($AA563,$O:$O,0)&gt;0,"},",0),"")</f>
        <v/>
      </c>
      <c r="AG572" t="str">
        <f>IF($D572="","",INDEX(CATEGORIAS!$A:$A,MATCH($D572,CATEGORIAS!$B:$B,0)))</f>
        <v/>
      </c>
      <c r="AH572" t="str">
        <f>IF($E572="","",INDEX(SUBCATEGORIAS!$A:$A,MATCH($E572,SUBCATEGORIAS!$B:$B,0)))</f>
        <v/>
      </c>
      <c r="AI572" t="str">
        <f t="shared" si="127"/>
        <v/>
      </c>
      <c r="AK572" s="2" t="str">
        <f t="shared" si="132"/>
        <v/>
      </c>
      <c r="AL572" t="str">
        <f t="shared" si="133"/>
        <v/>
      </c>
      <c r="AM572" t="str">
        <f t="shared" si="128"/>
        <v/>
      </c>
      <c r="AN572" t="str">
        <f t="shared" si="129"/>
        <v/>
      </c>
    </row>
    <row r="573" spans="1:40" x14ac:dyDescent="0.25">
      <c r="A573" t="str">
        <f>IF(C573="","",MAX($A$2:A572)+1)</f>
        <v/>
      </c>
      <c r="B573" s="3" t="str">
        <f>IF(C573="","",IF(COUNTIF($C$2:$C572,$C573)=0,MAX($B$2:$B572)+1,""))</f>
        <v/>
      </c>
      <c r="L573" s="3" t="str">
        <f t="shared" si="130"/>
        <v/>
      </c>
      <c r="M573" s="3" t="str">
        <f>IF(C573="","",IF(AND(C573&lt;&gt;"",D573&lt;&gt;"",E573&lt;&gt;"",I573&lt;&gt;"",L573&lt;&gt;"",J573&lt;&gt;"",IFERROR(MATCH(INDEX($B:$B,MATCH($C573,$C:$C,0)),IMAGENES!$B:$B,0),-1)&gt;0),"'si'","'no'"))</f>
        <v/>
      </c>
      <c r="O573" t="str">
        <f t="shared" si="120"/>
        <v/>
      </c>
      <c r="P573" t="str">
        <f t="shared" si="121"/>
        <v/>
      </c>
      <c r="Q573" t="str">
        <f t="shared" si="122"/>
        <v/>
      </c>
      <c r="R573" t="str">
        <f t="shared" si="123"/>
        <v/>
      </c>
      <c r="S573" t="str">
        <f t="shared" si="124"/>
        <v/>
      </c>
      <c r="T573" t="str">
        <f t="shared" si="125"/>
        <v/>
      </c>
      <c r="U573" t="str">
        <f>IF($S573="","",INDEX(CATEGORIAS!$A:$A,MATCH($S573,CATEGORIAS!$B:$B,0)))</f>
        <v/>
      </c>
      <c r="V573" t="str">
        <f>IF($T573="","",INDEX(SUBCATEGORIAS!$A:$A,MATCH($T573,SUBCATEGORIAS!$B:$B,0)))</f>
        <v/>
      </c>
      <c r="W573" t="str">
        <f t="shared" si="126"/>
        <v/>
      </c>
      <c r="X573" t="str">
        <f t="shared" si="131"/>
        <v/>
      </c>
      <c r="Z573">
        <v>571</v>
      </c>
      <c r="AA573">
        <f t="shared" si="134"/>
        <v>58</v>
      </c>
      <c r="AB573" t="str">
        <f>IFERROR(IF(MATCH($AA573,$O:$O,0)&gt;0,"{",0),"")</f>
        <v/>
      </c>
      <c r="AG573" t="str">
        <f>IF($D573="","",INDEX(CATEGORIAS!$A:$A,MATCH($D573,CATEGORIAS!$B:$B,0)))</f>
        <v/>
      </c>
      <c r="AH573" t="str">
        <f>IF($E573="","",INDEX(SUBCATEGORIAS!$A:$A,MATCH($E573,SUBCATEGORIAS!$B:$B,0)))</f>
        <v/>
      </c>
      <c r="AI573" t="str">
        <f t="shared" si="127"/>
        <v/>
      </c>
      <c r="AK573" s="2" t="str">
        <f t="shared" si="132"/>
        <v/>
      </c>
      <c r="AL573" t="str">
        <f t="shared" si="133"/>
        <v/>
      </c>
      <c r="AM573" t="str">
        <f t="shared" si="128"/>
        <v/>
      </c>
      <c r="AN573" t="str">
        <f t="shared" si="129"/>
        <v/>
      </c>
    </row>
    <row r="574" spans="1:40" x14ac:dyDescent="0.25">
      <c r="A574" t="str">
        <f>IF(C574="","",MAX($A$2:A573)+1)</f>
        <v/>
      </c>
      <c r="B574" s="3" t="str">
        <f>IF(C574="","",IF(COUNTIF($C$2:$C573,$C574)=0,MAX($B$2:$B573)+1,""))</f>
        <v/>
      </c>
      <c r="L574" s="3" t="str">
        <f t="shared" si="130"/>
        <v/>
      </c>
      <c r="M574" s="3" t="str">
        <f>IF(C574="","",IF(AND(C574&lt;&gt;"",D574&lt;&gt;"",E574&lt;&gt;"",I574&lt;&gt;"",L574&lt;&gt;"",J574&lt;&gt;"",IFERROR(MATCH(INDEX($B:$B,MATCH($C574,$C:$C,0)),IMAGENES!$B:$B,0),-1)&gt;0),"'si'","'no'"))</f>
        <v/>
      </c>
      <c r="O574" t="str">
        <f t="shared" si="120"/>
        <v/>
      </c>
      <c r="P574" t="str">
        <f t="shared" si="121"/>
        <v/>
      </c>
      <c r="Q574" t="str">
        <f t="shared" si="122"/>
        <v/>
      </c>
      <c r="R574" t="str">
        <f t="shared" si="123"/>
        <v/>
      </c>
      <c r="S574" t="str">
        <f t="shared" si="124"/>
        <v/>
      </c>
      <c r="T574" t="str">
        <f t="shared" si="125"/>
        <v/>
      </c>
      <c r="U574" t="str">
        <f>IF($S574="","",INDEX(CATEGORIAS!$A:$A,MATCH($S574,CATEGORIAS!$B:$B,0)))</f>
        <v/>
      </c>
      <c r="V574" t="str">
        <f>IF($T574="","",INDEX(SUBCATEGORIAS!$A:$A,MATCH($T574,SUBCATEGORIAS!$B:$B,0)))</f>
        <v/>
      </c>
      <c r="W574" t="str">
        <f t="shared" si="126"/>
        <v/>
      </c>
      <c r="X574" t="str">
        <f t="shared" si="131"/>
        <v/>
      </c>
      <c r="Z574">
        <v>572</v>
      </c>
      <c r="AA574" t="str">
        <f t="shared" si="134"/>
        <v/>
      </c>
      <c r="AB574" t="str">
        <f>IFERROR(IF(MATCH($AA573,$O:$O,0)&gt;0,CONCATENATE("id_articulo: ",$AA573,","),0),"")</f>
        <v/>
      </c>
      <c r="AG574" t="str">
        <f>IF($D574="","",INDEX(CATEGORIAS!$A:$A,MATCH($D574,CATEGORIAS!$B:$B,0)))</f>
        <v/>
      </c>
      <c r="AH574" t="str">
        <f>IF($E574="","",INDEX(SUBCATEGORIAS!$A:$A,MATCH($E574,SUBCATEGORIAS!$B:$B,0)))</f>
        <v/>
      </c>
      <c r="AI574" t="str">
        <f t="shared" si="127"/>
        <v/>
      </c>
      <c r="AK574" s="2" t="str">
        <f t="shared" si="132"/>
        <v/>
      </c>
      <c r="AL574" t="str">
        <f t="shared" si="133"/>
        <v/>
      </c>
      <c r="AM574" t="str">
        <f t="shared" si="128"/>
        <v/>
      </c>
      <c r="AN574" t="str">
        <f t="shared" si="129"/>
        <v/>
      </c>
    </row>
    <row r="575" spans="1:40" x14ac:dyDescent="0.25">
      <c r="A575" t="str">
        <f>IF(C575="","",MAX($A$2:A574)+1)</f>
        <v/>
      </c>
      <c r="B575" s="3" t="str">
        <f>IF(C575="","",IF(COUNTIF($C$2:$C574,$C575)=0,MAX($B$2:$B574)+1,""))</f>
        <v/>
      </c>
      <c r="L575" s="3" t="str">
        <f t="shared" si="130"/>
        <v/>
      </c>
      <c r="M575" s="3" t="str">
        <f>IF(C575="","",IF(AND(C575&lt;&gt;"",D575&lt;&gt;"",E575&lt;&gt;"",I575&lt;&gt;"",L575&lt;&gt;"",J575&lt;&gt;"",IFERROR(MATCH(INDEX($B:$B,MATCH($C575,$C:$C,0)),IMAGENES!$B:$B,0),-1)&gt;0),"'si'","'no'"))</f>
        <v/>
      </c>
      <c r="O575" t="str">
        <f t="shared" si="120"/>
        <v/>
      </c>
      <c r="P575" t="str">
        <f t="shared" si="121"/>
        <v/>
      </c>
      <c r="Q575" t="str">
        <f t="shared" si="122"/>
        <v/>
      </c>
      <c r="R575" t="str">
        <f t="shared" si="123"/>
        <v/>
      </c>
      <c r="S575" t="str">
        <f t="shared" si="124"/>
        <v/>
      </c>
      <c r="T575" t="str">
        <f t="shared" si="125"/>
        <v/>
      </c>
      <c r="U575" t="str">
        <f>IF($S575="","",INDEX(CATEGORIAS!$A:$A,MATCH($S575,CATEGORIAS!$B:$B,0)))</f>
        <v/>
      </c>
      <c r="V575" t="str">
        <f>IF($T575="","",INDEX(SUBCATEGORIAS!$A:$A,MATCH($T575,SUBCATEGORIAS!$B:$B,0)))</f>
        <v/>
      </c>
      <c r="W575" t="str">
        <f t="shared" si="126"/>
        <v/>
      </c>
      <c r="X575" t="str">
        <f t="shared" si="131"/>
        <v/>
      </c>
      <c r="Z575">
        <v>573</v>
      </c>
      <c r="AA575" t="str">
        <f t="shared" si="134"/>
        <v/>
      </c>
      <c r="AB575" t="str">
        <f>IFERROR(IF(MATCH($AA573,$O:$O,0)&gt;0,CONCATENATE("nombre: '",INDEX($P:$P,MATCH($AA573,$O:$O,0)),"',"),0),"")</f>
        <v/>
      </c>
      <c r="AG575" t="str">
        <f>IF($D575="","",INDEX(CATEGORIAS!$A:$A,MATCH($D575,CATEGORIAS!$B:$B,0)))</f>
        <v/>
      </c>
      <c r="AH575" t="str">
        <f>IF($E575="","",INDEX(SUBCATEGORIAS!$A:$A,MATCH($E575,SUBCATEGORIAS!$B:$B,0)))</f>
        <v/>
      </c>
      <c r="AI575" t="str">
        <f t="shared" si="127"/>
        <v/>
      </c>
      <c r="AK575" s="2" t="str">
        <f t="shared" si="132"/>
        <v/>
      </c>
      <c r="AL575" t="str">
        <f t="shared" si="133"/>
        <v/>
      </c>
      <c r="AM575" t="str">
        <f t="shared" si="128"/>
        <v/>
      </c>
      <c r="AN575" t="str">
        <f t="shared" si="129"/>
        <v/>
      </c>
    </row>
    <row r="576" spans="1:40" x14ac:dyDescent="0.25">
      <c r="A576" t="str">
        <f>IF(C576="","",MAX($A$2:A575)+1)</f>
        <v/>
      </c>
      <c r="B576" s="3" t="str">
        <f>IF(C576="","",IF(COUNTIF($C$2:$C575,$C576)=0,MAX($B$2:$B575)+1,""))</f>
        <v/>
      </c>
      <c r="L576" s="3" t="str">
        <f t="shared" si="130"/>
        <v/>
      </c>
      <c r="M576" s="3" t="str">
        <f>IF(C576="","",IF(AND(C576&lt;&gt;"",D576&lt;&gt;"",E576&lt;&gt;"",I576&lt;&gt;"",L576&lt;&gt;"",J576&lt;&gt;"",IFERROR(MATCH(INDEX($B:$B,MATCH($C576,$C:$C,0)),IMAGENES!$B:$B,0),-1)&gt;0),"'si'","'no'"))</f>
        <v/>
      </c>
      <c r="O576" t="str">
        <f t="shared" si="120"/>
        <v/>
      </c>
      <c r="P576" t="str">
        <f t="shared" si="121"/>
        <v/>
      </c>
      <c r="Q576" t="str">
        <f t="shared" si="122"/>
        <v/>
      </c>
      <c r="R576" t="str">
        <f t="shared" si="123"/>
        <v/>
      </c>
      <c r="S576" t="str">
        <f t="shared" si="124"/>
        <v/>
      </c>
      <c r="T576" t="str">
        <f t="shared" si="125"/>
        <v/>
      </c>
      <c r="U576" t="str">
        <f>IF($S576="","",INDEX(CATEGORIAS!$A:$A,MATCH($S576,CATEGORIAS!$B:$B,0)))</f>
        <v/>
      </c>
      <c r="V576" t="str">
        <f>IF($T576="","",INDEX(SUBCATEGORIAS!$A:$A,MATCH($T576,SUBCATEGORIAS!$B:$B,0)))</f>
        <v/>
      </c>
      <c r="W576" t="str">
        <f t="shared" si="126"/>
        <v/>
      </c>
      <c r="X576" t="str">
        <f t="shared" si="131"/>
        <v/>
      </c>
      <c r="Z576">
        <v>574</v>
      </c>
      <c r="AA576" t="str">
        <f t="shared" si="134"/>
        <v/>
      </c>
      <c r="AB576" t="str">
        <f>IFERROR(IF(MATCH($AA573,$O:$O,0)&gt;0,CONCATENATE("descripcion: '",INDEX($Q:$Q,MATCH($AA573,$O:$O,0)),"',"),0),"")</f>
        <v/>
      </c>
      <c r="AG576" t="str">
        <f>IF($D576="","",INDEX(CATEGORIAS!$A:$A,MATCH($D576,CATEGORIAS!$B:$B,0)))</f>
        <v/>
      </c>
      <c r="AH576" t="str">
        <f>IF($E576="","",INDEX(SUBCATEGORIAS!$A:$A,MATCH($E576,SUBCATEGORIAS!$B:$B,0)))</f>
        <v/>
      </c>
      <c r="AI576" t="str">
        <f t="shared" si="127"/>
        <v/>
      </c>
      <c r="AK576" s="2" t="str">
        <f t="shared" si="132"/>
        <v/>
      </c>
      <c r="AL576" t="str">
        <f t="shared" si="133"/>
        <v/>
      </c>
      <c r="AM576" t="str">
        <f t="shared" si="128"/>
        <v/>
      </c>
      <c r="AN576" t="str">
        <f t="shared" si="129"/>
        <v/>
      </c>
    </row>
    <row r="577" spans="1:40" x14ac:dyDescent="0.25">
      <c r="A577" t="str">
        <f>IF(C577="","",MAX($A$2:A576)+1)</f>
        <v/>
      </c>
      <c r="B577" s="3" t="str">
        <f>IF(C577="","",IF(COUNTIF($C$2:$C576,$C577)=0,MAX($B$2:$B576)+1,""))</f>
        <v/>
      </c>
      <c r="L577" s="3" t="str">
        <f t="shared" si="130"/>
        <v/>
      </c>
      <c r="M577" s="3" t="str">
        <f>IF(C577="","",IF(AND(C577&lt;&gt;"",D577&lt;&gt;"",E577&lt;&gt;"",I577&lt;&gt;"",L577&lt;&gt;"",J577&lt;&gt;"",IFERROR(MATCH(INDEX($B:$B,MATCH($C577,$C:$C,0)),IMAGENES!$B:$B,0),-1)&gt;0),"'si'","'no'"))</f>
        <v/>
      </c>
      <c r="O577" t="str">
        <f t="shared" si="120"/>
        <v/>
      </c>
      <c r="P577" t="str">
        <f t="shared" si="121"/>
        <v/>
      </c>
      <c r="Q577" t="str">
        <f t="shared" si="122"/>
        <v/>
      </c>
      <c r="R577" t="str">
        <f t="shared" si="123"/>
        <v/>
      </c>
      <c r="S577" t="str">
        <f t="shared" si="124"/>
        <v/>
      </c>
      <c r="T577" t="str">
        <f t="shared" si="125"/>
        <v/>
      </c>
      <c r="U577" t="str">
        <f>IF($S577="","",INDEX(CATEGORIAS!$A:$A,MATCH($S577,CATEGORIAS!$B:$B,0)))</f>
        <v/>
      </c>
      <c r="V577" t="str">
        <f>IF($T577="","",INDEX(SUBCATEGORIAS!$A:$A,MATCH($T577,SUBCATEGORIAS!$B:$B,0)))</f>
        <v/>
      </c>
      <c r="W577" t="str">
        <f t="shared" si="126"/>
        <v/>
      </c>
      <c r="X577" t="str">
        <f t="shared" si="131"/>
        <v/>
      </c>
      <c r="Z577">
        <v>575</v>
      </c>
      <c r="AA577" t="str">
        <f t="shared" si="134"/>
        <v/>
      </c>
      <c r="AB577" t="str">
        <f>IFERROR(IF(MATCH($AA573,$O:$O,0)&gt;0,CONCATENATE("descripcion_larga: '",INDEX($R:$R,MATCH($AA573,$O:$O,0)),"',"),0),"")</f>
        <v/>
      </c>
      <c r="AG577" t="str">
        <f>IF($D577="","",INDEX(CATEGORIAS!$A:$A,MATCH($D577,CATEGORIAS!$B:$B,0)))</f>
        <v/>
      </c>
      <c r="AH577" t="str">
        <f>IF($E577="","",INDEX(SUBCATEGORIAS!$A:$A,MATCH($E577,SUBCATEGORIAS!$B:$B,0)))</f>
        <v/>
      </c>
      <c r="AI577" t="str">
        <f t="shared" si="127"/>
        <v/>
      </c>
      <c r="AK577" s="2" t="str">
        <f t="shared" si="132"/>
        <v/>
      </c>
      <c r="AL577" t="str">
        <f t="shared" si="133"/>
        <v/>
      </c>
      <c r="AM577" t="str">
        <f t="shared" si="128"/>
        <v/>
      </c>
      <c r="AN577" t="str">
        <f t="shared" si="129"/>
        <v/>
      </c>
    </row>
    <row r="578" spans="1:40" x14ac:dyDescent="0.25">
      <c r="A578" t="str">
        <f>IF(C578="","",MAX($A$2:A577)+1)</f>
        <v/>
      </c>
      <c r="B578" s="3" t="str">
        <f>IF(C578="","",IF(COUNTIF($C$2:$C577,$C578)=0,MAX($B$2:$B577)+1,""))</f>
        <v/>
      </c>
      <c r="L578" s="3" t="str">
        <f t="shared" si="130"/>
        <v/>
      </c>
      <c r="M578" s="3" t="str">
        <f>IF(C578="","",IF(AND(C578&lt;&gt;"",D578&lt;&gt;"",E578&lt;&gt;"",I578&lt;&gt;"",L578&lt;&gt;"",J578&lt;&gt;"",IFERROR(MATCH(INDEX($B:$B,MATCH($C578,$C:$C,0)),IMAGENES!$B:$B,0),-1)&gt;0),"'si'","'no'"))</f>
        <v/>
      </c>
      <c r="O578" t="str">
        <f t="shared" si="120"/>
        <v/>
      </c>
      <c r="P578" t="str">
        <f t="shared" si="121"/>
        <v/>
      </c>
      <c r="Q578" t="str">
        <f t="shared" si="122"/>
        <v/>
      </c>
      <c r="R578" t="str">
        <f t="shared" si="123"/>
        <v/>
      </c>
      <c r="S578" t="str">
        <f t="shared" si="124"/>
        <v/>
      </c>
      <c r="T578" t="str">
        <f t="shared" si="125"/>
        <v/>
      </c>
      <c r="U578" t="str">
        <f>IF($S578="","",INDEX(CATEGORIAS!$A:$A,MATCH($S578,CATEGORIAS!$B:$B,0)))</f>
        <v/>
      </c>
      <c r="V578" t="str">
        <f>IF($T578="","",INDEX(SUBCATEGORIAS!$A:$A,MATCH($T578,SUBCATEGORIAS!$B:$B,0)))</f>
        <v/>
      </c>
      <c r="W578" t="str">
        <f t="shared" si="126"/>
        <v/>
      </c>
      <c r="X578" t="str">
        <f t="shared" si="131"/>
        <v/>
      </c>
      <c r="Z578">
        <v>576</v>
      </c>
      <c r="AA578" t="str">
        <f t="shared" si="134"/>
        <v/>
      </c>
      <c r="AB578" t="str">
        <f>IFERROR(IF(MATCH($AA573,$O:$O,0)&gt;0,CONCATENATE("id_categoria: '",INDEX($U:$U,MATCH($AA573,$O:$O,0)),"',"),0),"")</f>
        <v/>
      </c>
      <c r="AG578" t="str">
        <f>IF($D578="","",INDEX(CATEGORIAS!$A:$A,MATCH($D578,CATEGORIAS!$B:$B,0)))</f>
        <v/>
      </c>
      <c r="AH578" t="str">
        <f>IF($E578="","",INDEX(SUBCATEGORIAS!$A:$A,MATCH($E578,SUBCATEGORIAS!$B:$B,0)))</f>
        <v/>
      </c>
      <c r="AI578" t="str">
        <f t="shared" si="127"/>
        <v/>
      </c>
      <c r="AK578" s="2" t="str">
        <f t="shared" si="132"/>
        <v/>
      </c>
      <c r="AL578" t="str">
        <f t="shared" si="133"/>
        <v/>
      </c>
      <c r="AM578" t="str">
        <f t="shared" si="128"/>
        <v/>
      </c>
      <c r="AN578" t="str">
        <f t="shared" si="129"/>
        <v/>
      </c>
    </row>
    <row r="579" spans="1:40" x14ac:dyDescent="0.25">
      <c r="A579" t="str">
        <f>IF(C579="","",MAX($A$2:A578)+1)</f>
        <v/>
      </c>
      <c r="B579" s="3" t="str">
        <f>IF(C579="","",IF(COUNTIF($C$2:$C578,$C579)=0,MAX($B$2:$B578)+1,""))</f>
        <v/>
      </c>
      <c r="L579" s="3" t="str">
        <f t="shared" si="130"/>
        <v/>
      </c>
      <c r="M579" s="3" t="str">
        <f>IF(C579="","",IF(AND(C579&lt;&gt;"",D579&lt;&gt;"",E579&lt;&gt;"",I579&lt;&gt;"",L579&lt;&gt;"",J579&lt;&gt;"",IFERROR(MATCH(INDEX($B:$B,MATCH($C579,$C:$C,0)),IMAGENES!$B:$B,0),-1)&gt;0),"'si'","'no'"))</f>
        <v/>
      </c>
      <c r="O579" t="str">
        <f t="shared" ref="O579:O642" si="135">IFERROR(INDEX($B:$B,MATCH($A579,$B:$B,0)),"")</f>
        <v/>
      </c>
      <c r="P579" t="str">
        <f t="shared" ref="P579:P642" si="136">IF($O579="","",INDEX($C:$C,MATCH($O579,$B:$B,0)))</f>
        <v/>
      </c>
      <c r="Q579" t="str">
        <f t="shared" ref="Q579:Q642" si="137">IF($O579="","",INDEX($J:$J,MATCH($O579,$B:$B,0)))</f>
        <v/>
      </c>
      <c r="R579" t="str">
        <f t="shared" ref="R579:R642" si="138">IF($O579="","",INDEX($K:$K,MATCH($O579,$B:$B,0)))</f>
        <v/>
      </c>
      <c r="S579" t="str">
        <f t="shared" ref="S579:S642" si="139">IF($O579="","",INDEX($D:$D,MATCH($O579,$B:$B,0)))</f>
        <v/>
      </c>
      <c r="T579" t="str">
        <f t="shared" ref="T579:T642" si="140">IF($O579="","",INDEX($E:$E,MATCH($O579,$B:$B,0)))</f>
        <v/>
      </c>
      <c r="U579" t="str">
        <f>IF($S579="","",INDEX(CATEGORIAS!$A:$A,MATCH($S579,CATEGORIAS!$B:$B,0)))</f>
        <v/>
      </c>
      <c r="V579" t="str">
        <f>IF($T579="","",INDEX(SUBCATEGORIAS!$A:$A,MATCH($T579,SUBCATEGORIAS!$B:$B,0)))</f>
        <v/>
      </c>
      <c r="W579" t="str">
        <f t="shared" ref="W579:W642" si="141">IF($O579="","",INDEX($I:$I,MATCH($O579,$B:$B,0)))</f>
        <v/>
      </c>
      <c r="X579" t="str">
        <f t="shared" si="131"/>
        <v/>
      </c>
      <c r="Z579">
        <v>577</v>
      </c>
      <c r="AA579" t="str">
        <f t="shared" si="134"/>
        <v/>
      </c>
      <c r="AB579" t="str">
        <f>IFERROR(IF(MATCH($AA573,$O:$O,0)&gt;0,CONCATENATE("id_subcategoria: '",INDEX($V:$V,MATCH($AA573,$O:$O,0)),"',"),0),"")</f>
        <v/>
      </c>
      <c r="AG579" t="str">
        <f>IF($D579="","",INDEX(CATEGORIAS!$A:$A,MATCH($D579,CATEGORIAS!$B:$B,0)))</f>
        <v/>
      </c>
      <c r="AH579" t="str">
        <f>IF($E579="","",INDEX(SUBCATEGORIAS!$A:$A,MATCH($E579,SUBCATEGORIAS!$B:$B,0)))</f>
        <v/>
      </c>
      <c r="AI579" t="str">
        <f t="shared" ref="AI579:AI642" si="142">IF(A579="","",A579)</f>
        <v/>
      </c>
      <c r="AK579" s="2" t="str">
        <f t="shared" si="132"/>
        <v/>
      </c>
      <c r="AL579" t="str">
        <f t="shared" si="133"/>
        <v/>
      </c>
      <c r="AM579" t="str">
        <f t="shared" ref="AM579:AM642" si="143">IF(A579="","",IF(A579/100&gt;0,IF(A579/10&gt;0,CONCATENATE("00",A579),CONCATENATE("0",A579)),A579))</f>
        <v/>
      </c>
      <c r="AN579" t="str">
        <f t="shared" ref="AN579:AN642" si="144">IF(A579="","",CONCATENATE("{ id_sku: '",CONCATENATE(AK579,AL579,AM579),"', id_articulo: '",INDEX($B:$B,MATCH($C579,$C:$C,0)),"', variacion: '",L579,"' },"))</f>
        <v/>
      </c>
    </row>
    <row r="580" spans="1:40" x14ac:dyDescent="0.25">
      <c r="A580" t="str">
        <f>IF(C580="","",MAX($A$2:A579)+1)</f>
        <v/>
      </c>
      <c r="B580" s="3" t="str">
        <f>IF(C580="","",IF(COUNTIF($C$2:$C579,$C580)=0,MAX($B$2:$B579)+1,""))</f>
        <v/>
      </c>
      <c r="L580" s="3" t="str">
        <f t="shared" ref="L580:L643" si="145">_xlfn.TEXTJOIN(" - ",TRUE,F580:H580)</f>
        <v/>
      </c>
      <c r="M580" s="3" t="str">
        <f>IF(C580="","",IF(AND(C580&lt;&gt;"",D580&lt;&gt;"",E580&lt;&gt;"",I580&lt;&gt;"",L580&lt;&gt;"",J580&lt;&gt;"",IFERROR(MATCH(INDEX($B:$B,MATCH($C580,$C:$C,0)),IMAGENES!$B:$B,0),-1)&gt;0),"'si'","'no'"))</f>
        <v/>
      </c>
      <c r="O580" t="str">
        <f t="shared" si="135"/>
        <v/>
      </c>
      <c r="P580" t="str">
        <f t="shared" si="136"/>
        <v/>
      </c>
      <c r="Q580" t="str">
        <f t="shared" si="137"/>
        <v/>
      </c>
      <c r="R580" t="str">
        <f t="shared" si="138"/>
        <v/>
      </c>
      <c r="S580" t="str">
        <f t="shared" si="139"/>
        <v/>
      </c>
      <c r="T580" t="str">
        <f t="shared" si="140"/>
        <v/>
      </c>
      <c r="U580" t="str">
        <f>IF($S580="","",INDEX(CATEGORIAS!$A:$A,MATCH($S580,CATEGORIAS!$B:$B,0)))</f>
        <v/>
      </c>
      <c r="V580" t="str">
        <f>IF($T580="","",INDEX(SUBCATEGORIAS!$A:$A,MATCH($T580,SUBCATEGORIAS!$B:$B,0)))</f>
        <v/>
      </c>
      <c r="W580" t="str">
        <f t="shared" si="141"/>
        <v/>
      </c>
      <c r="X580" t="str">
        <f t="shared" ref="X580:X643" si="146">IF($O580="","",INDEX($M:$M,MATCH($O580,$B:$B,0)))</f>
        <v/>
      </c>
      <c r="Z580">
        <v>578</v>
      </c>
      <c r="AA580" t="str">
        <f t="shared" si="134"/>
        <v/>
      </c>
      <c r="AB580" t="str">
        <f>IFERROR(IF(MATCH($AA573,$O:$O,0)&gt;0,CONCATENATE("precio: ",INDEX($W:$W,MATCH($AA573,$O:$O,0)),","),0),"")</f>
        <v/>
      </c>
      <c r="AG580" t="str">
        <f>IF($D580="","",INDEX(CATEGORIAS!$A:$A,MATCH($D580,CATEGORIAS!$B:$B,0)))</f>
        <v/>
      </c>
      <c r="AH580" t="str">
        <f>IF($E580="","",INDEX(SUBCATEGORIAS!$A:$A,MATCH($E580,SUBCATEGORIAS!$B:$B,0)))</f>
        <v/>
      </c>
      <c r="AI580" t="str">
        <f t="shared" si="142"/>
        <v/>
      </c>
      <c r="AK580" s="2" t="str">
        <f t="shared" ref="AK580:AK643" si="147">IF(AG580="","",IF(AG580/100&gt;0,IF(AG580/10&gt;0,CONCATENATE("00",AG580),CONCATENATE("0",AG580)),AG580))</f>
        <v/>
      </c>
      <c r="AL580" t="str">
        <f t="shared" ref="AL580:AL643" si="148">IF(AH580="","",IF(AH580/100&gt;0,IF(AH580/10&gt;0,CONCATENATE("00",AH580),CONCATENATE("0",AH580)),AH580))</f>
        <v/>
      </c>
      <c r="AM580" t="str">
        <f t="shared" si="143"/>
        <v/>
      </c>
      <c r="AN580" t="str">
        <f t="shared" si="144"/>
        <v/>
      </c>
    </row>
    <row r="581" spans="1:40" x14ac:dyDescent="0.25">
      <c r="A581" t="str">
        <f>IF(C581="","",MAX($A$2:A580)+1)</f>
        <v/>
      </c>
      <c r="B581" s="3" t="str">
        <f>IF(C581="","",IF(COUNTIF($C$2:$C580,$C581)=0,MAX($B$2:$B580)+1,""))</f>
        <v/>
      </c>
      <c r="L581" s="3" t="str">
        <f t="shared" si="145"/>
        <v/>
      </c>
      <c r="M581" s="3" t="str">
        <f>IF(C581="","",IF(AND(C581&lt;&gt;"",D581&lt;&gt;"",E581&lt;&gt;"",I581&lt;&gt;"",L581&lt;&gt;"",J581&lt;&gt;"",IFERROR(MATCH(INDEX($B:$B,MATCH($C581,$C:$C,0)),IMAGENES!$B:$B,0),-1)&gt;0),"'si'","'no'"))</f>
        <v/>
      </c>
      <c r="O581" t="str">
        <f t="shared" si="135"/>
        <v/>
      </c>
      <c r="P581" t="str">
        <f t="shared" si="136"/>
        <v/>
      </c>
      <c r="Q581" t="str">
        <f t="shared" si="137"/>
        <v/>
      </c>
      <c r="R581" t="str">
        <f t="shared" si="138"/>
        <v/>
      </c>
      <c r="S581" t="str">
        <f t="shared" si="139"/>
        <v/>
      </c>
      <c r="T581" t="str">
        <f t="shared" si="140"/>
        <v/>
      </c>
      <c r="U581" t="str">
        <f>IF($S581="","",INDEX(CATEGORIAS!$A:$A,MATCH($S581,CATEGORIAS!$B:$B,0)))</f>
        <v/>
      </c>
      <c r="V581" t="str">
        <f>IF($T581="","",INDEX(SUBCATEGORIAS!$A:$A,MATCH($T581,SUBCATEGORIAS!$B:$B,0)))</f>
        <v/>
      </c>
      <c r="W581" t="str">
        <f t="shared" si="141"/>
        <v/>
      </c>
      <c r="X581" t="str">
        <f t="shared" si="146"/>
        <v/>
      </c>
      <c r="Z581">
        <v>579</v>
      </c>
      <c r="AA581" t="str">
        <f t="shared" ref="AA581:AA644" si="149">IF(Z580/10=INT(Z580/10),Z580/10+1,"")</f>
        <v/>
      </c>
      <c r="AB581" t="str">
        <f>IFERROR(IF(MATCH($AA573,$O:$O,0)&gt;0,CONCATENATE("disponible: ",INDEX($X:$X,MATCH($AA573,$O:$O,0)),","),0),"")</f>
        <v/>
      </c>
      <c r="AG581" t="str">
        <f>IF($D581="","",INDEX(CATEGORIAS!$A:$A,MATCH($D581,CATEGORIAS!$B:$B,0)))</f>
        <v/>
      </c>
      <c r="AH581" t="str">
        <f>IF($E581="","",INDEX(SUBCATEGORIAS!$A:$A,MATCH($E581,SUBCATEGORIAS!$B:$B,0)))</f>
        <v/>
      </c>
      <c r="AI581" t="str">
        <f t="shared" si="142"/>
        <v/>
      </c>
      <c r="AK581" s="2" t="str">
        <f t="shared" si="147"/>
        <v/>
      </c>
      <c r="AL581" t="str">
        <f t="shared" si="148"/>
        <v/>
      </c>
      <c r="AM581" t="str">
        <f t="shared" si="143"/>
        <v/>
      </c>
      <c r="AN581" t="str">
        <f t="shared" si="144"/>
        <v/>
      </c>
    </row>
    <row r="582" spans="1:40" x14ac:dyDescent="0.25">
      <c r="A582" t="str">
        <f>IF(C582="","",MAX($A$2:A581)+1)</f>
        <v/>
      </c>
      <c r="B582" s="3" t="str">
        <f>IF(C582="","",IF(COUNTIF($C$2:$C581,$C582)=0,MAX($B$2:$B581)+1,""))</f>
        <v/>
      </c>
      <c r="L582" s="3" t="str">
        <f t="shared" si="145"/>
        <v/>
      </c>
      <c r="M582" s="3" t="str">
        <f>IF(C582="","",IF(AND(C582&lt;&gt;"",D582&lt;&gt;"",E582&lt;&gt;"",I582&lt;&gt;"",L582&lt;&gt;"",J582&lt;&gt;"",IFERROR(MATCH(INDEX($B:$B,MATCH($C582,$C:$C,0)),IMAGENES!$B:$B,0),-1)&gt;0),"'si'","'no'"))</f>
        <v/>
      </c>
      <c r="O582" t="str">
        <f t="shared" si="135"/>
        <v/>
      </c>
      <c r="P582" t="str">
        <f t="shared" si="136"/>
        <v/>
      </c>
      <c r="Q582" t="str">
        <f t="shared" si="137"/>
        <v/>
      </c>
      <c r="R582" t="str">
        <f t="shared" si="138"/>
        <v/>
      </c>
      <c r="S582" t="str">
        <f t="shared" si="139"/>
        <v/>
      </c>
      <c r="T582" t="str">
        <f t="shared" si="140"/>
        <v/>
      </c>
      <c r="U582" t="str">
        <f>IF($S582="","",INDEX(CATEGORIAS!$A:$A,MATCH($S582,CATEGORIAS!$B:$B,0)))</f>
        <v/>
      </c>
      <c r="V582" t="str">
        <f>IF($T582="","",INDEX(SUBCATEGORIAS!$A:$A,MATCH($T582,SUBCATEGORIAS!$B:$B,0)))</f>
        <v/>
      </c>
      <c r="W582" t="str">
        <f t="shared" si="141"/>
        <v/>
      </c>
      <c r="X582" t="str">
        <f t="shared" si="146"/>
        <v/>
      </c>
      <c r="Z582">
        <v>580</v>
      </c>
      <c r="AA582" t="str">
        <f t="shared" si="149"/>
        <v/>
      </c>
      <c r="AB582" t="str">
        <f>IFERROR(IF(MATCH($AA573,$O:$O,0)&gt;0,"},",0),"")</f>
        <v/>
      </c>
      <c r="AG582" t="str">
        <f>IF($D582="","",INDEX(CATEGORIAS!$A:$A,MATCH($D582,CATEGORIAS!$B:$B,0)))</f>
        <v/>
      </c>
      <c r="AH582" t="str">
        <f>IF($E582="","",INDEX(SUBCATEGORIAS!$A:$A,MATCH($E582,SUBCATEGORIAS!$B:$B,0)))</f>
        <v/>
      </c>
      <c r="AI582" t="str">
        <f t="shared" si="142"/>
        <v/>
      </c>
      <c r="AK582" s="2" t="str">
        <f t="shared" si="147"/>
        <v/>
      </c>
      <c r="AL582" t="str">
        <f t="shared" si="148"/>
        <v/>
      </c>
      <c r="AM582" t="str">
        <f t="shared" si="143"/>
        <v/>
      </c>
      <c r="AN582" t="str">
        <f t="shared" si="144"/>
        <v/>
      </c>
    </row>
    <row r="583" spans="1:40" x14ac:dyDescent="0.25">
      <c r="A583" t="str">
        <f>IF(C583="","",MAX($A$2:A582)+1)</f>
        <v/>
      </c>
      <c r="B583" s="3" t="str">
        <f>IF(C583="","",IF(COUNTIF($C$2:$C582,$C583)=0,MAX($B$2:$B582)+1,""))</f>
        <v/>
      </c>
      <c r="L583" s="3" t="str">
        <f t="shared" si="145"/>
        <v/>
      </c>
      <c r="M583" s="3" t="str">
        <f>IF(C583="","",IF(AND(C583&lt;&gt;"",D583&lt;&gt;"",E583&lt;&gt;"",I583&lt;&gt;"",L583&lt;&gt;"",J583&lt;&gt;"",IFERROR(MATCH(INDEX($B:$B,MATCH($C583,$C:$C,0)),IMAGENES!$B:$B,0),-1)&gt;0),"'si'","'no'"))</f>
        <v/>
      </c>
      <c r="O583" t="str">
        <f t="shared" si="135"/>
        <v/>
      </c>
      <c r="P583" t="str">
        <f t="shared" si="136"/>
        <v/>
      </c>
      <c r="Q583" t="str">
        <f t="shared" si="137"/>
        <v/>
      </c>
      <c r="R583" t="str">
        <f t="shared" si="138"/>
        <v/>
      </c>
      <c r="S583" t="str">
        <f t="shared" si="139"/>
        <v/>
      </c>
      <c r="T583" t="str">
        <f t="shared" si="140"/>
        <v/>
      </c>
      <c r="U583" t="str">
        <f>IF($S583="","",INDEX(CATEGORIAS!$A:$A,MATCH($S583,CATEGORIAS!$B:$B,0)))</f>
        <v/>
      </c>
      <c r="V583" t="str">
        <f>IF($T583="","",INDEX(SUBCATEGORIAS!$A:$A,MATCH($T583,SUBCATEGORIAS!$B:$B,0)))</f>
        <v/>
      </c>
      <c r="W583" t="str">
        <f t="shared" si="141"/>
        <v/>
      </c>
      <c r="X583" t="str">
        <f t="shared" si="146"/>
        <v/>
      </c>
      <c r="Z583">
        <v>581</v>
      </c>
      <c r="AA583">
        <f t="shared" si="149"/>
        <v>59</v>
      </c>
      <c r="AB583" t="str">
        <f>IFERROR(IF(MATCH($AA583,$O:$O,0)&gt;0,"{",0),"")</f>
        <v/>
      </c>
      <c r="AG583" t="str">
        <f>IF($D583="","",INDEX(CATEGORIAS!$A:$A,MATCH($D583,CATEGORIAS!$B:$B,0)))</f>
        <v/>
      </c>
      <c r="AH583" t="str">
        <f>IF($E583="","",INDEX(SUBCATEGORIAS!$A:$A,MATCH($E583,SUBCATEGORIAS!$B:$B,0)))</f>
        <v/>
      </c>
      <c r="AI583" t="str">
        <f t="shared" si="142"/>
        <v/>
      </c>
      <c r="AK583" s="2" t="str">
        <f t="shared" si="147"/>
        <v/>
      </c>
      <c r="AL583" t="str">
        <f t="shared" si="148"/>
        <v/>
      </c>
      <c r="AM583" t="str">
        <f t="shared" si="143"/>
        <v/>
      </c>
      <c r="AN583" t="str">
        <f t="shared" si="144"/>
        <v/>
      </c>
    </row>
    <row r="584" spans="1:40" x14ac:dyDescent="0.25">
      <c r="A584" t="str">
        <f>IF(C584="","",MAX($A$2:A583)+1)</f>
        <v/>
      </c>
      <c r="B584" s="3" t="str">
        <f>IF(C584="","",IF(COUNTIF($C$2:$C583,$C584)=0,MAX($B$2:$B583)+1,""))</f>
        <v/>
      </c>
      <c r="L584" s="3" t="str">
        <f t="shared" si="145"/>
        <v/>
      </c>
      <c r="M584" s="3" t="str">
        <f>IF(C584="","",IF(AND(C584&lt;&gt;"",D584&lt;&gt;"",E584&lt;&gt;"",I584&lt;&gt;"",L584&lt;&gt;"",J584&lt;&gt;"",IFERROR(MATCH(INDEX($B:$B,MATCH($C584,$C:$C,0)),IMAGENES!$B:$B,0),-1)&gt;0),"'si'","'no'"))</f>
        <v/>
      </c>
      <c r="O584" t="str">
        <f t="shared" si="135"/>
        <v/>
      </c>
      <c r="P584" t="str">
        <f t="shared" si="136"/>
        <v/>
      </c>
      <c r="Q584" t="str">
        <f t="shared" si="137"/>
        <v/>
      </c>
      <c r="R584" t="str">
        <f t="shared" si="138"/>
        <v/>
      </c>
      <c r="S584" t="str">
        <f t="shared" si="139"/>
        <v/>
      </c>
      <c r="T584" t="str">
        <f t="shared" si="140"/>
        <v/>
      </c>
      <c r="U584" t="str">
        <f>IF($S584="","",INDEX(CATEGORIAS!$A:$A,MATCH($S584,CATEGORIAS!$B:$B,0)))</f>
        <v/>
      </c>
      <c r="V584" t="str">
        <f>IF($T584="","",INDEX(SUBCATEGORIAS!$A:$A,MATCH($T584,SUBCATEGORIAS!$B:$B,0)))</f>
        <v/>
      </c>
      <c r="W584" t="str">
        <f t="shared" si="141"/>
        <v/>
      </c>
      <c r="X584" t="str">
        <f t="shared" si="146"/>
        <v/>
      </c>
      <c r="Z584">
        <v>582</v>
      </c>
      <c r="AA584" t="str">
        <f t="shared" si="149"/>
        <v/>
      </c>
      <c r="AB584" t="str">
        <f>IFERROR(IF(MATCH($AA583,$O:$O,0)&gt;0,CONCATENATE("id_articulo: ",$AA583,","),0),"")</f>
        <v/>
      </c>
      <c r="AG584" t="str">
        <f>IF($D584="","",INDEX(CATEGORIAS!$A:$A,MATCH($D584,CATEGORIAS!$B:$B,0)))</f>
        <v/>
      </c>
      <c r="AH584" t="str">
        <f>IF($E584="","",INDEX(SUBCATEGORIAS!$A:$A,MATCH($E584,SUBCATEGORIAS!$B:$B,0)))</f>
        <v/>
      </c>
      <c r="AI584" t="str">
        <f t="shared" si="142"/>
        <v/>
      </c>
      <c r="AK584" s="2" t="str">
        <f t="shared" si="147"/>
        <v/>
      </c>
      <c r="AL584" t="str">
        <f t="shared" si="148"/>
        <v/>
      </c>
      <c r="AM584" t="str">
        <f t="shared" si="143"/>
        <v/>
      </c>
      <c r="AN584" t="str">
        <f t="shared" si="144"/>
        <v/>
      </c>
    </row>
    <row r="585" spans="1:40" x14ac:dyDescent="0.25">
      <c r="A585" t="str">
        <f>IF(C585="","",MAX($A$2:A584)+1)</f>
        <v/>
      </c>
      <c r="B585" s="3" t="str">
        <f>IF(C585="","",IF(COUNTIF($C$2:$C584,$C585)=0,MAX($B$2:$B584)+1,""))</f>
        <v/>
      </c>
      <c r="L585" s="3" t="str">
        <f t="shared" si="145"/>
        <v/>
      </c>
      <c r="M585" s="3" t="str">
        <f>IF(C585="","",IF(AND(C585&lt;&gt;"",D585&lt;&gt;"",E585&lt;&gt;"",I585&lt;&gt;"",L585&lt;&gt;"",J585&lt;&gt;"",IFERROR(MATCH(INDEX($B:$B,MATCH($C585,$C:$C,0)),IMAGENES!$B:$B,0),-1)&gt;0),"'si'","'no'"))</f>
        <v/>
      </c>
      <c r="O585" t="str">
        <f t="shared" si="135"/>
        <v/>
      </c>
      <c r="P585" t="str">
        <f t="shared" si="136"/>
        <v/>
      </c>
      <c r="Q585" t="str">
        <f t="shared" si="137"/>
        <v/>
      </c>
      <c r="R585" t="str">
        <f t="shared" si="138"/>
        <v/>
      </c>
      <c r="S585" t="str">
        <f t="shared" si="139"/>
        <v/>
      </c>
      <c r="T585" t="str">
        <f t="shared" si="140"/>
        <v/>
      </c>
      <c r="U585" t="str">
        <f>IF($S585="","",INDEX(CATEGORIAS!$A:$A,MATCH($S585,CATEGORIAS!$B:$B,0)))</f>
        <v/>
      </c>
      <c r="V585" t="str">
        <f>IF($T585="","",INDEX(SUBCATEGORIAS!$A:$A,MATCH($T585,SUBCATEGORIAS!$B:$B,0)))</f>
        <v/>
      </c>
      <c r="W585" t="str">
        <f t="shared" si="141"/>
        <v/>
      </c>
      <c r="X585" t="str">
        <f t="shared" si="146"/>
        <v/>
      </c>
      <c r="Z585">
        <v>583</v>
      </c>
      <c r="AA585" t="str">
        <f t="shared" si="149"/>
        <v/>
      </c>
      <c r="AB585" t="str">
        <f>IFERROR(IF(MATCH($AA583,$O:$O,0)&gt;0,CONCATENATE("nombre: '",INDEX($P:$P,MATCH($AA583,$O:$O,0)),"',"),0),"")</f>
        <v/>
      </c>
      <c r="AG585" t="str">
        <f>IF($D585="","",INDEX(CATEGORIAS!$A:$A,MATCH($D585,CATEGORIAS!$B:$B,0)))</f>
        <v/>
      </c>
      <c r="AH585" t="str">
        <f>IF($E585="","",INDEX(SUBCATEGORIAS!$A:$A,MATCH($E585,SUBCATEGORIAS!$B:$B,0)))</f>
        <v/>
      </c>
      <c r="AI585" t="str">
        <f t="shared" si="142"/>
        <v/>
      </c>
      <c r="AK585" s="2" t="str">
        <f t="shared" si="147"/>
        <v/>
      </c>
      <c r="AL585" t="str">
        <f t="shared" si="148"/>
        <v/>
      </c>
      <c r="AM585" t="str">
        <f t="shared" si="143"/>
        <v/>
      </c>
      <c r="AN585" t="str">
        <f t="shared" si="144"/>
        <v/>
      </c>
    </row>
    <row r="586" spans="1:40" x14ac:dyDescent="0.25">
      <c r="A586" t="str">
        <f>IF(C586="","",MAX($A$2:A585)+1)</f>
        <v/>
      </c>
      <c r="B586" s="3" t="str">
        <f>IF(C586="","",IF(COUNTIF($C$2:$C585,$C586)=0,MAX($B$2:$B585)+1,""))</f>
        <v/>
      </c>
      <c r="L586" s="3" t="str">
        <f t="shared" si="145"/>
        <v/>
      </c>
      <c r="M586" s="3" t="str">
        <f>IF(C586="","",IF(AND(C586&lt;&gt;"",D586&lt;&gt;"",E586&lt;&gt;"",I586&lt;&gt;"",L586&lt;&gt;"",J586&lt;&gt;"",IFERROR(MATCH(INDEX($B:$B,MATCH($C586,$C:$C,0)),IMAGENES!$B:$B,0),-1)&gt;0),"'si'","'no'"))</f>
        <v/>
      </c>
      <c r="O586" t="str">
        <f t="shared" si="135"/>
        <v/>
      </c>
      <c r="P586" t="str">
        <f t="shared" si="136"/>
        <v/>
      </c>
      <c r="Q586" t="str">
        <f t="shared" si="137"/>
        <v/>
      </c>
      <c r="R586" t="str">
        <f t="shared" si="138"/>
        <v/>
      </c>
      <c r="S586" t="str">
        <f t="shared" si="139"/>
        <v/>
      </c>
      <c r="T586" t="str">
        <f t="shared" si="140"/>
        <v/>
      </c>
      <c r="U586" t="str">
        <f>IF($S586="","",INDEX(CATEGORIAS!$A:$A,MATCH($S586,CATEGORIAS!$B:$B,0)))</f>
        <v/>
      </c>
      <c r="V586" t="str">
        <f>IF($T586="","",INDEX(SUBCATEGORIAS!$A:$A,MATCH($T586,SUBCATEGORIAS!$B:$B,0)))</f>
        <v/>
      </c>
      <c r="W586" t="str">
        <f t="shared" si="141"/>
        <v/>
      </c>
      <c r="X586" t="str">
        <f t="shared" si="146"/>
        <v/>
      </c>
      <c r="Z586">
        <v>584</v>
      </c>
      <c r="AA586" t="str">
        <f t="shared" si="149"/>
        <v/>
      </c>
      <c r="AB586" t="str">
        <f>IFERROR(IF(MATCH($AA583,$O:$O,0)&gt;0,CONCATENATE("descripcion: '",INDEX($Q:$Q,MATCH($AA583,$O:$O,0)),"',"),0),"")</f>
        <v/>
      </c>
      <c r="AG586" t="str">
        <f>IF($D586="","",INDEX(CATEGORIAS!$A:$A,MATCH($D586,CATEGORIAS!$B:$B,0)))</f>
        <v/>
      </c>
      <c r="AH586" t="str">
        <f>IF($E586="","",INDEX(SUBCATEGORIAS!$A:$A,MATCH($E586,SUBCATEGORIAS!$B:$B,0)))</f>
        <v/>
      </c>
      <c r="AI586" t="str">
        <f t="shared" si="142"/>
        <v/>
      </c>
      <c r="AK586" s="2" t="str">
        <f t="shared" si="147"/>
        <v/>
      </c>
      <c r="AL586" t="str">
        <f t="shared" si="148"/>
        <v/>
      </c>
      <c r="AM586" t="str">
        <f t="shared" si="143"/>
        <v/>
      </c>
      <c r="AN586" t="str">
        <f t="shared" si="144"/>
        <v/>
      </c>
    </row>
    <row r="587" spans="1:40" x14ac:dyDescent="0.25">
      <c r="A587" t="str">
        <f>IF(C587="","",MAX($A$2:A586)+1)</f>
        <v/>
      </c>
      <c r="B587" s="3" t="str">
        <f>IF(C587="","",IF(COUNTIF($C$2:$C586,$C587)=0,MAX($B$2:$B586)+1,""))</f>
        <v/>
      </c>
      <c r="L587" s="3" t="str">
        <f t="shared" si="145"/>
        <v/>
      </c>
      <c r="M587" s="3" t="str">
        <f>IF(C587="","",IF(AND(C587&lt;&gt;"",D587&lt;&gt;"",E587&lt;&gt;"",I587&lt;&gt;"",L587&lt;&gt;"",J587&lt;&gt;"",IFERROR(MATCH(INDEX($B:$B,MATCH($C587,$C:$C,0)),IMAGENES!$B:$B,0),-1)&gt;0),"'si'","'no'"))</f>
        <v/>
      </c>
      <c r="O587" t="str">
        <f t="shared" si="135"/>
        <v/>
      </c>
      <c r="P587" t="str">
        <f t="shared" si="136"/>
        <v/>
      </c>
      <c r="Q587" t="str">
        <f t="shared" si="137"/>
        <v/>
      </c>
      <c r="R587" t="str">
        <f t="shared" si="138"/>
        <v/>
      </c>
      <c r="S587" t="str">
        <f t="shared" si="139"/>
        <v/>
      </c>
      <c r="T587" t="str">
        <f t="shared" si="140"/>
        <v/>
      </c>
      <c r="U587" t="str">
        <f>IF($S587="","",INDEX(CATEGORIAS!$A:$A,MATCH($S587,CATEGORIAS!$B:$B,0)))</f>
        <v/>
      </c>
      <c r="V587" t="str">
        <f>IF($T587="","",INDEX(SUBCATEGORIAS!$A:$A,MATCH($T587,SUBCATEGORIAS!$B:$B,0)))</f>
        <v/>
      </c>
      <c r="W587" t="str">
        <f t="shared" si="141"/>
        <v/>
      </c>
      <c r="X587" t="str">
        <f t="shared" si="146"/>
        <v/>
      </c>
      <c r="Z587">
        <v>585</v>
      </c>
      <c r="AA587" t="str">
        <f t="shared" si="149"/>
        <v/>
      </c>
      <c r="AB587" t="str">
        <f>IFERROR(IF(MATCH($AA583,$O:$O,0)&gt;0,CONCATENATE("descripcion_larga: '",INDEX($R:$R,MATCH($AA583,$O:$O,0)),"',"),0),"")</f>
        <v/>
      </c>
      <c r="AG587" t="str">
        <f>IF($D587="","",INDEX(CATEGORIAS!$A:$A,MATCH($D587,CATEGORIAS!$B:$B,0)))</f>
        <v/>
      </c>
      <c r="AH587" t="str">
        <f>IF($E587="","",INDEX(SUBCATEGORIAS!$A:$A,MATCH($E587,SUBCATEGORIAS!$B:$B,0)))</f>
        <v/>
      </c>
      <c r="AI587" t="str">
        <f t="shared" si="142"/>
        <v/>
      </c>
      <c r="AK587" s="2" t="str">
        <f t="shared" si="147"/>
        <v/>
      </c>
      <c r="AL587" t="str">
        <f t="shared" si="148"/>
        <v/>
      </c>
      <c r="AM587" t="str">
        <f t="shared" si="143"/>
        <v/>
      </c>
      <c r="AN587" t="str">
        <f t="shared" si="144"/>
        <v/>
      </c>
    </row>
    <row r="588" spans="1:40" x14ac:dyDescent="0.25">
      <c r="A588" t="str">
        <f>IF(C588="","",MAX($A$2:A587)+1)</f>
        <v/>
      </c>
      <c r="B588" s="3" t="str">
        <f>IF(C588="","",IF(COUNTIF($C$2:$C587,$C588)=0,MAX($B$2:$B587)+1,""))</f>
        <v/>
      </c>
      <c r="L588" s="3" t="str">
        <f t="shared" si="145"/>
        <v/>
      </c>
      <c r="M588" s="3" t="str">
        <f>IF(C588="","",IF(AND(C588&lt;&gt;"",D588&lt;&gt;"",E588&lt;&gt;"",I588&lt;&gt;"",L588&lt;&gt;"",J588&lt;&gt;"",IFERROR(MATCH(INDEX($B:$B,MATCH($C588,$C:$C,0)),IMAGENES!$B:$B,0),-1)&gt;0),"'si'","'no'"))</f>
        <v/>
      </c>
      <c r="O588" t="str">
        <f t="shared" si="135"/>
        <v/>
      </c>
      <c r="P588" t="str">
        <f t="shared" si="136"/>
        <v/>
      </c>
      <c r="Q588" t="str">
        <f t="shared" si="137"/>
        <v/>
      </c>
      <c r="R588" t="str">
        <f t="shared" si="138"/>
        <v/>
      </c>
      <c r="S588" t="str">
        <f t="shared" si="139"/>
        <v/>
      </c>
      <c r="T588" t="str">
        <f t="shared" si="140"/>
        <v/>
      </c>
      <c r="U588" t="str">
        <f>IF($S588="","",INDEX(CATEGORIAS!$A:$A,MATCH($S588,CATEGORIAS!$B:$B,0)))</f>
        <v/>
      </c>
      <c r="V588" t="str">
        <f>IF($T588="","",INDEX(SUBCATEGORIAS!$A:$A,MATCH($T588,SUBCATEGORIAS!$B:$B,0)))</f>
        <v/>
      </c>
      <c r="W588" t="str">
        <f t="shared" si="141"/>
        <v/>
      </c>
      <c r="X588" t="str">
        <f t="shared" si="146"/>
        <v/>
      </c>
      <c r="Z588">
        <v>586</v>
      </c>
      <c r="AA588" t="str">
        <f t="shared" si="149"/>
        <v/>
      </c>
      <c r="AB588" t="str">
        <f>IFERROR(IF(MATCH($AA583,$O:$O,0)&gt;0,CONCATENATE("id_categoria: '",INDEX($U:$U,MATCH($AA583,$O:$O,0)),"',"),0),"")</f>
        <v/>
      </c>
      <c r="AG588" t="str">
        <f>IF($D588="","",INDEX(CATEGORIAS!$A:$A,MATCH($D588,CATEGORIAS!$B:$B,0)))</f>
        <v/>
      </c>
      <c r="AH588" t="str">
        <f>IF($E588="","",INDEX(SUBCATEGORIAS!$A:$A,MATCH($E588,SUBCATEGORIAS!$B:$B,0)))</f>
        <v/>
      </c>
      <c r="AI588" t="str">
        <f t="shared" si="142"/>
        <v/>
      </c>
      <c r="AK588" s="2" t="str">
        <f t="shared" si="147"/>
        <v/>
      </c>
      <c r="AL588" t="str">
        <f t="shared" si="148"/>
        <v/>
      </c>
      <c r="AM588" t="str">
        <f t="shared" si="143"/>
        <v/>
      </c>
      <c r="AN588" t="str">
        <f t="shared" si="144"/>
        <v/>
      </c>
    </row>
    <row r="589" spans="1:40" x14ac:dyDescent="0.25">
      <c r="A589" t="str">
        <f>IF(C589="","",MAX($A$2:A588)+1)</f>
        <v/>
      </c>
      <c r="B589" s="3" t="str">
        <f>IF(C589="","",IF(COUNTIF($C$2:$C588,$C589)=0,MAX($B$2:$B588)+1,""))</f>
        <v/>
      </c>
      <c r="L589" s="3" t="str">
        <f t="shared" si="145"/>
        <v/>
      </c>
      <c r="M589" s="3" t="str">
        <f>IF(C589="","",IF(AND(C589&lt;&gt;"",D589&lt;&gt;"",E589&lt;&gt;"",I589&lt;&gt;"",L589&lt;&gt;"",J589&lt;&gt;"",IFERROR(MATCH(INDEX($B:$B,MATCH($C589,$C:$C,0)),IMAGENES!$B:$B,0),-1)&gt;0),"'si'","'no'"))</f>
        <v/>
      </c>
      <c r="O589" t="str">
        <f t="shared" si="135"/>
        <v/>
      </c>
      <c r="P589" t="str">
        <f t="shared" si="136"/>
        <v/>
      </c>
      <c r="Q589" t="str">
        <f t="shared" si="137"/>
        <v/>
      </c>
      <c r="R589" t="str">
        <f t="shared" si="138"/>
        <v/>
      </c>
      <c r="S589" t="str">
        <f t="shared" si="139"/>
        <v/>
      </c>
      <c r="T589" t="str">
        <f t="shared" si="140"/>
        <v/>
      </c>
      <c r="U589" t="str">
        <f>IF($S589="","",INDEX(CATEGORIAS!$A:$A,MATCH($S589,CATEGORIAS!$B:$B,0)))</f>
        <v/>
      </c>
      <c r="V589" t="str">
        <f>IF($T589="","",INDEX(SUBCATEGORIAS!$A:$A,MATCH($T589,SUBCATEGORIAS!$B:$B,0)))</f>
        <v/>
      </c>
      <c r="W589" t="str">
        <f t="shared" si="141"/>
        <v/>
      </c>
      <c r="X589" t="str">
        <f t="shared" si="146"/>
        <v/>
      </c>
      <c r="Z589">
        <v>587</v>
      </c>
      <c r="AA589" t="str">
        <f t="shared" si="149"/>
        <v/>
      </c>
      <c r="AB589" t="str">
        <f>IFERROR(IF(MATCH($AA583,$O:$O,0)&gt;0,CONCATENATE("id_subcategoria: '",INDEX($V:$V,MATCH($AA583,$O:$O,0)),"',"),0),"")</f>
        <v/>
      </c>
      <c r="AG589" t="str">
        <f>IF($D589="","",INDEX(CATEGORIAS!$A:$A,MATCH($D589,CATEGORIAS!$B:$B,0)))</f>
        <v/>
      </c>
      <c r="AH589" t="str">
        <f>IF($E589="","",INDEX(SUBCATEGORIAS!$A:$A,MATCH($E589,SUBCATEGORIAS!$B:$B,0)))</f>
        <v/>
      </c>
      <c r="AI589" t="str">
        <f t="shared" si="142"/>
        <v/>
      </c>
      <c r="AK589" s="2" t="str">
        <f t="shared" si="147"/>
        <v/>
      </c>
      <c r="AL589" t="str">
        <f t="shared" si="148"/>
        <v/>
      </c>
      <c r="AM589" t="str">
        <f t="shared" si="143"/>
        <v/>
      </c>
      <c r="AN589" t="str">
        <f t="shared" si="144"/>
        <v/>
      </c>
    </row>
    <row r="590" spans="1:40" x14ac:dyDescent="0.25">
      <c r="A590" t="str">
        <f>IF(C590="","",MAX($A$2:A589)+1)</f>
        <v/>
      </c>
      <c r="B590" s="3" t="str">
        <f>IF(C590="","",IF(COUNTIF($C$2:$C589,$C590)=0,MAX($B$2:$B589)+1,""))</f>
        <v/>
      </c>
      <c r="L590" s="3" t="str">
        <f t="shared" si="145"/>
        <v/>
      </c>
      <c r="M590" s="3" t="str">
        <f>IF(C590="","",IF(AND(C590&lt;&gt;"",D590&lt;&gt;"",E590&lt;&gt;"",I590&lt;&gt;"",L590&lt;&gt;"",J590&lt;&gt;"",IFERROR(MATCH(INDEX($B:$B,MATCH($C590,$C:$C,0)),IMAGENES!$B:$B,0),-1)&gt;0),"'si'","'no'"))</f>
        <v/>
      </c>
      <c r="O590" t="str">
        <f t="shared" si="135"/>
        <v/>
      </c>
      <c r="P590" t="str">
        <f t="shared" si="136"/>
        <v/>
      </c>
      <c r="Q590" t="str">
        <f t="shared" si="137"/>
        <v/>
      </c>
      <c r="R590" t="str">
        <f t="shared" si="138"/>
        <v/>
      </c>
      <c r="S590" t="str">
        <f t="shared" si="139"/>
        <v/>
      </c>
      <c r="T590" t="str">
        <f t="shared" si="140"/>
        <v/>
      </c>
      <c r="U590" t="str">
        <f>IF($S590="","",INDEX(CATEGORIAS!$A:$A,MATCH($S590,CATEGORIAS!$B:$B,0)))</f>
        <v/>
      </c>
      <c r="V590" t="str">
        <f>IF($T590="","",INDEX(SUBCATEGORIAS!$A:$A,MATCH($T590,SUBCATEGORIAS!$B:$B,0)))</f>
        <v/>
      </c>
      <c r="W590" t="str">
        <f t="shared" si="141"/>
        <v/>
      </c>
      <c r="X590" t="str">
        <f t="shared" si="146"/>
        <v/>
      </c>
      <c r="Z590">
        <v>588</v>
      </c>
      <c r="AA590" t="str">
        <f t="shared" si="149"/>
        <v/>
      </c>
      <c r="AB590" t="str">
        <f>IFERROR(IF(MATCH($AA583,$O:$O,0)&gt;0,CONCATENATE("precio: ",INDEX($W:$W,MATCH($AA583,$O:$O,0)),","),0),"")</f>
        <v/>
      </c>
      <c r="AG590" t="str">
        <f>IF($D590="","",INDEX(CATEGORIAS!$A:$A,MATCH($D590,CATEGORIAS!$B:$B,0)))</f>
        <v/>
      </c>
      <c r="AH590" t="str">
        <f>IF($E590="","",INDEX(SUBCATEGORIAS!$A:$A,MATCH($E590,SUBCATEGORIAS!$B:$B,0)))</f>
        <v/>
      </c>
      <c r="AI590" t="str">
        <f t="shared" si="142"/>
        <v/>
      </c>
      <c r="AK590" s="2" t="str">
        <f t="shared" si="147"/>
        <v/>
      </c>
      <c r="AL590" t="str">
        <f t="shared" si="148"/>
        <v/>
      </c>
      <c r="AM590" t="str">
        <f t="shared" si="143"/>
        <v/>
      </c>
      <c r="AN590" t="str">
        <f t="shared" si="144"/>
        <v/>
      </c>
    </row>
    <row r="591" spans="1:40" x14ac:dyDescent="0.25">
      <c r="A591" t="str">
        <f>IF(C591="","",MAX($A$2:A590)+1)</f>
        <v/>
      </c>
      <c r="B591" s="3" t="str">
        <f>IF(C591="","",IF(COUNTIF($C$2:$C590,$C591)=0,MAX($B$2:$B590)+1,""))</f>
        <v/>
      </c>
      <c r="L591" s="3" t="str">
        <f t="shared" si="145"/>
        <v/>
      </c>
      <c r="M591" s="3" t="str">
        <f>IF(C591="","",IF(AND(C591&lt;&gt;"",D591&lt;&gt;"",E591&lt;&gt;"",I591&lt;&gt;"",L591&lt;&gt;"",J591&lt;&gt;"",IFERROR(MATCH(INDEX($B:$B,MATCH($C591,$C:$C,0)),IMAGENES!$B:$B,0),-1)&gt;0),"'si'","'no'"))</f>
        <v/>
      </c>
      <c r="O591" t="str">
        <f t="shared" si="135"/>
        <v/>
      </c>
      <c r="P591" t="str">
        <f t="shared" si="136"/>
        <v/>
      </c>
      <c r="Q591" t="str">
        <f t="shared" si="137"/>
        <v/>
      </c>
      <c r="R591" t="str">
        <f t="shared" si="138"/>
        <v/>
      </c>
      <c r="S591" t="str">
        <f t="shared" si="139"/>
        <v/>
      </c>
      <c r="T591" t="str">
        <f t="shared" si="140"/>
        <v/>
      </c>
      <c r="U591" t="str">
        <f>IF($S591="","",INDEX(CATEGORIAS!$A:$A,MATCH($S591,CATEGORIAS!$B:$B,0)))</f>
        <v/>
      </c>
      <c r="V591" t="str">
        <f>IF($T591="","",INDEX(SUBCATEGORIAS!$A:$A,MATCH($T591,SUBCATEGORIAS!$B:$B,0)))</f>
        <v/>
      </c>
      <c r="W591" t="str">
        <f t="shared" si="141"/>
        <v/>
      </c>
      <c r="X591" t="str">
        <f t="shared" si="146"/>
        <v/>
      </c>
      <c r="Z591">
        <v>589</v>
      </c>
      <c r="AA591" t="str">
        <f t="shared" si="149"/>
        <v/>
      </c>
      <c r="AB591" t="str">
        <f>IFERROR(IF(MATCH($AA583,$O:$O,0)&gt;0,CONCATENATE("disponible: ",INDEX($X:$X,MATCH($AA583,$O:$O,0)),","),0),"")</f>
        <v/>
      </c>
      <c r="AG591" t="str">
        <f>IF($D591="","",INDEX(CATEGORIAS!$A:$A,MATCH($D591,CATEGORIAS!$B:$B,0)))</f>
        <v/>
      </c>
      <c r="AH591" t="str">
        <f>IF($E591="","",INDEX(SUBCATEGORIAS!$A:$A,MATCH($E591,SUBCATEGORIAS!$B:$B,0)))</f>
        <v/>
      </c>
      <c r="AI591" t="str">
        <f t="shared" si="142"/>
        <v/>
      </c>
      <c r="AK591" s="2" t="str">
        <f t="shared" si="147"/>
        <v/>
      </c>
      <c r="AL591" t="str">
        <f t="shared" si="148"/>
        <v/>
      </c>
      <c r="AM591" t="str">
        <f t="shared" si="143"/>
        <v/>
      </c>
      <c r="AN591" t="str">
        <f t="shared" si="144"/>
        <v/>
      </c>
    </row>
    <row r="592" spans="1:40" x14ac:dyDescent="0.25">
      <c r="A592" t="str">
        <f>IF(C592="","",MAX($A$2:A591)+1)</f>
        <v/>
      </c>
      <c r="B592" s="3" t="str">
        <f>IF(C592="","",IF(COUNTIF($C$2:$C591,$C592)=0,MAX($B$2:$B591)+1,""))</f>
        <v/>
      </c>
      <c r="L592" s="3" t="str">
        <f t="shared" si="145"/>
        <v/>
      </c>
      <c r="M592" s="3" t="str">
        <f>IF(C592="","",IF(AND(C592&lt;&gt;"",D592&lt;&gt;"",E592&lt;&gt;"",I592&lt;&gt;"",L592&lt;&gt;"",J592&lt;&gt;"",IFERROR(MATCH(INDEX($B:$B,MATCH($C592,$C:$C,0)),IMAGENES!$B:$B,0),-1)&gt;0),"'si'","'no'"))</f>
        <v/>
      </c>
      <c r="O592" t="str">
        <f t="shared" si="135"/>
        <v/>
      </c>
      <c r="P592" t="str">
        <f t="shared" si="136"/>
        <v/>
      </c>
      <c r="Q592" t="str">
        <f t="shared" si="137"/>
        <v/>
      </c>
      <c r="R592" t="str">
        <f t="shared" si="138"/>
        <v/>
      </c>
      <c r="S592" t="str">
        <f t="shared" si="139"/>
        <v/>
      </c>
      <c r="T592" t="str">
        <f t="shared" si="140"/>
        <v/>
      </c>
      <c r="U592" t="str">
        <f>IF($S592="","",INDEX(CATEGORIAS!$A:$A,MATCH($S592,CATEGORIAS!$B:$B,0)))</f>
        <v/>
      </c>
      <c r="V592" t="str">
        <f>IF($T592="","",INDEX(SUBCATEGORIAS!$A:$A,MATCH($T592,SUBCATEGORIAS!$B:$B,0)))</f>
        <v/>
      </c>
      <c r="W592" t="str">
        <f t="shared" si="141"/>
        <v/>
      </c>
      <c r="X592" t="str">
        <f t="shared" si="146"/>
        <v/>
      </c>
      <c r="Z592">
        <v>590</v>
      </c>
      <c r="AA592" t="str">
        <f t="shared" si="149"/>
        <v/>
      </c>
      <c r="AB592" t="str">
        <f>IFERROR(IF(MATCH($AA583,$O:$O,0)&gt;0,"},",0),"")</f>
        <v/>
      </c>
      <c r="AG592" t="str">
        <f>IF($D592="","",INDEX(CATEGORIAS!$A:$A,MATCH($D592,CATEGORIAS!$B:$B,0)))</f>
        <v/>
      </c>
      <c r="AH592" t="str">
        <f>IF($E592="","",INDEX(SUBCATEGORIAS!$A:$A,MATCH($E592,SUBCATEGORIAS!$B:$B,0)))</f>
        <v/>
      </c>
      <c r="AI592" t="str">
        <f t="shared" si="142"/>
        <v/>
      </c>
      <c r="AK592" s="2" t="str">
        <f t="shared" si="147"/>
        <v/>
      </c>
      <c r="AL592" t="str">
        <f t="shared" si="148"/>
        <v/>
      </c>
      <c r="AM592" t="str">
        <f t="shared" si="143"/>
        <v/>
      </c>
      <c r="AN592" t="str">
        <f t="shared" si="144"/>
        <v/>
      </c>
    </row>
    <row r="593" spans="1:40" x14ac:dyDescent="0.25">
      <c r="A593" t="str">
        <f>IF(C593="","",MAX($A$2:A592)+1)</f>
        <v/>
      </c>
      <c r="B593" s="3" t="str">
        <f>IF(C593="","",IF(COUNTIF($C$2:$C592,$C593)=0,MAX($B$2:$B592)+1,""))</f>
        <v/>
      </c>
      <c r="L593" s="3" t="str">
        <f t="shared" si="145"/>
        <v/>
      </c>
      <c r="M593" s="3" t="str">
        <f>IF(C593="","",IF(AND(C593&lt;&gt;"",D593&lt;&gt;"",E593&lt;&gt;"",I593&lt;&gt;"",L593&lt;&gt;"",J593&lt;&gt;"",IFERROR(MATCH(INDEX($B:$B,MATCH($C593,$C:$C,0)),IMAGENES!$B:$B,0),-1)&gt;0),"'si'","'no'"))</f>
        <v/>
      </c>
      <c r="O593" t="str">
        <f t="shared" si="135"/>
        <v/>
      </c>
      <c r="P593" t="str">
        <f t="shared" si="136"/>
        <v/>
      </c>
      <c r="Q593" t="str">
        <f t="shared" si="137"/>
        <v/>
      </c>
      <c r="R593" t="str">
        <f t="shared" si="138"/>
        <v/>
      </c>
      <c r="S593" t="str">
        <f t="shared" si="139"/>
        <v/>
      </c>
      <c r="T593" t="str">
        <f t="shared" si="140"/>
        <v/>
      </c>
      <c r="U593" t="str">
        <f>IF($S593="","",INDEX(CATEGORIAS!$A:$A,MATCH($S593,CATEGORIAS!$B:$B,0)))</f>
        <v/>
      </c>
      <c r="V593" t="str">
        <f>IF($T593="","",INDEX(SUBCATEGORIAS!$A:$A,MATCH($T593,SUBCATEGORIAS!$B:$B,0)))</f>
        <v/>
      </c>
      <c r="W593" t="str">
        <f t="shared" si="141"/>
        <v/>
      </c>
      <c r="X593" t="str">
        <f t="shared" si="146"/>
        <v/>
      </c>
      <c r="Z593">
        <v>591</v>
      </c>
      <c r="AA593">
        <f t="shared" si="149"/>
        <v>60</v>
      </c>
      <c r="AB593" t="str">
        <f>IFERROR(IF(MATCH($AA593,$O:$O,0)&gt;0,"{",0),"")</f>
        <v/>
      </c>
      <c r="AG593" t="str">
        <f>IF($D593="","",INDEX(CATEGORIAS!$A:$A,MATCH($D593,CATEGORIAS!$B:$B,0)))</f>
        <v/>
      </c>
      <c r="AH593" t="str">
        <f>IF($E593="","",INDEX(SUBCATEGORIAS!$A:$A,MATCH($E593,SUBCATEGORIAS!$B:$B,0)))</f>
        <v/>
      </c>
      <c r="AI593" t="str">
        <f t="shared" si="142"/>
        <v/>
      </c>
      <c r="AK593" s="2" t="str">
        <f t="shared" si="147"/>
        <v/>
      </c>
      <c r="AL593" t="str">
        <f t="shared" si="148"/>
        <v/>
      </c>
      <c r="AM593" t="str">
        <f t="shared" si="143"/>
        <v/>
      </c>
      <c r="AN593" t="str">
        <f t="shared" si="144"/>
        <v/>
      </c>
    </row>
    <row r="594" spans="1:40" x14ac:dyDescent="0.25">
      <c r="A594" t="str">
        <f>IF(C594="","",MAX($A$2:A593)+1)</f>
        <v/>
      </c>
      <c r="B594" s="3" t="str">
        <f>IF(C594="","",IF(COUNTIF($C$2:$C593,$C594)=0,MAX($B$2:$B593)+1,""))</f>
        <v/>
      </c>
      <c r="L594" s="3" t="str">
        <f t="shared" si="145"/>
        <v/>
      </c>
      <c r="M594" s="3" t="str">
        <f>IF(C594="","",IF(AND(C594&lt;&gt;"",D594&lt;&gt;"",E594&lt;&gt;"",I594&lt;&gt;"",L594&lt;&gt;"",J594&lt;&gt;"",IFERROR(MATCH(INDEX($B:$B,MATCH($C594,$C:$C,0)),IMAGENES!$B:$B,0),-1)&gt;0),"'si'","'no'"))</f>
        <v/>
      </c>
      <c r="O594" t="str">
        <f t="shared" si="135"/>
        <v/>
      </c>
      <c r="P594" t="str">
        <f t="shared" si="136"/>
        <v/>
      </c>
      <c r="Q594" t="str">
        <f t="shared" si="137"/>
        <v/>
      </c>
      <c r="R594" t="str">
        <f t="shared" si="138"/>
        <v/>
      </c>
      <c r="S594" t="str">
        <f t="shared" si="139"/>
        <v/>
      </c>
      <c r="T594" t="str">
        <f t="shared" si="140"/>
        <v/>
      </c>
      <c r="U594" t="str">
        <f>IF($S594="","",INDEX(CATEGORIAS!$A:$A,MATCH($S594,CATEGORIAS!$B:$B,0)))</f>
        <v/>
      </c>
      <c r="V594" t="str">
        <f>IF($T594="","",INDEX(SUBCATEGORIAS!$A:$A,MATCH($T594,SUBCATEGORIAS!$B:$B,0)))</f>
        <v/>
      </c>
      <c r="W594" t="str">
        <f t="shared" si="141"/>
        <v/>
      </c>
      <c r="X594" t="str">
        <f t="shared" si="146"/>
        <v/>
      </c>
      <c r="Z594">
        <v>592</v>
      </c>
      <c r="AA594" t="str">
        <f t="shared" si="149"/>
        <v/>
      </c>
      <c r="AB594" t="str">
        <f>IFERROR(IF(MATCH($AA593,$O:$O,0)&gt;0,CONCATENATE("id_articulo: ",$AA593,","),0),"")</f>
        <v/>
      </c>
      <c r="AG594" t="str">
        <f>IF($D594="","",INDEX(CATEGORIAS!$A:$A,MATCH($D594,CATEGORIAS!$B:$B,0)))</f>
        <v/>
      </c>
      <c r="AH594" t="str">
        <f>IF($E594="","",INDEX(SUBCATEGORIAS!$A:$A,MATCH($E594,SUBCATEGORIAS!$B:$B,0)))</f>
        <v/>
      </c>
      <c r="AI594" t="str">
        <f t="shared" si="142"/>
        <v/>
      </c>
      <c r="AK594" s="2" t="str">
        <f t="shared" si="147"/>
        <v/>
      </c>
      <c r="AL594" t="str">
        <f t="shared" si="148"/>
        <v/>
      </c>
      <c r="AM594" t="str">
        <f t="shared" si="143"/>
        <v/>
      </c>
      <c r="AN594" t="str">
        <f t="shared" si="144"/>
        <v/>
      </c>
    </row>
    <row r="595" spans="1:40" x14ac:dyDescent="0.25">
      <c r="A595" t="str">
        <f>IF(C595="","",MAX($A$2:A594)+1)</f>
        <v/>
      </c>
      <c r="B595" s="3" t="str">
        <f>IF(C595="","",IF(COUNTIF($C$2:$C594,$C595)=0,MAX($B$2:$B594)+1,""))</f>
        <v/>
      </c>
      <c r="L595" s="3" t="str">
        <f t="shared" si="145"/>
        <v/>
      </c>
      <c r="M595" s="3" t="str">
        <f>IF(C595="","",IF(AND(C595&lt;&gt;"",D595&lt;&gt;"",E595&lt;&gt;"",I595&lt;&gt;"",L595&lt;&gt;"",J595&lt;&gt;"",IFERROR(MATCH(INDEX($B:$B,MATCH($C595,$C:$C,0)),IMAGENES!$B:$B,0),-1)&gt;0),"'si'","'no'"))</f>
        <v/>
      </c>
      <c r="O595" t="str">
        <f t="shared" si="135"/>
        <v/>
      </c>
      <c r="P595" t="str">
        <f t="shared" si="136"/>
        <v/>
      </c>
      <c r="Q595" t="str">
        <f t="shared" si="137"/>
        <v/>
      </c>
      <c r="R595" t="str">
        <f t="shared" si="138"/>
        <v/>
      </c>
      <c r="S595" t="str">
        <f t="shared" si="139"/>
        <v/>
      </c>
      <c r="T595" t="str">
        <f t="shared" si="140"/>
        <v/>
      </c>
      <c r="U595" t="str">
        <f>IF($S595="","",INDEX(CATEGORIAS!$A:$A,MATCH($S595,CATEGORIAS!$B:$B,0)))</f>
        <v/>
      </c>
      <c r="V595" t="str">
        <f>IF($T595="","",INDEX(SUBCATEGORIAS!$A:$A,MATCH($T595,SUBCATEGORIAS!$B:$B,0)))</f>
        <v/>
      </c>
      <c r="W595" t="str">
        <f t="shared" si="141"/>
        <v/>
      </c>
      <c r="X595" t="str">
        <f t="shared" si="146"/>
        <v/>
      </c>
      <c r="Z595">
        <v>593</v>
      </c>
      <c r="AA595" t="str">
        <f t="shared" si="149"/>
        <v/>
      </c>
      <c r="AB595" t="str">
        <f>IFERROR(IF(MATCH($AA593,$O:$O,0)&gt;0,CONCATENATE("nombre: '",INDEX($P:$P,MATCH($AA593,$O:$O,0)),"',"),0),"")</f>
        <v/>
      </c>
      <c r="AG595" t="str">
        <f>IF($D595="","",INDEX(CATEGORIAS!$A:$A,MATCH($D595,CATEGORIAS!$B:$B,0)))</f>
        <v/>
      </c>
      <c r="AH595" t="str">
        <f>IF($E595="","",INDEX(SUBCATEGORIAS!$A:$A,MATCH($E595,SUBCATEGORIAS!$B:$B,0)))</f>
        <v/>
      </c>
      <c r="AI595" t="str">
        <f t="shared" si="142"/>
        <v/>
      </c>
      <c r="AK595" s="2" t="str">
        <f t="shared" si="147"/>
        <v/>
      </c>
      <c r="AL595" t="str">
        <f t="shared" si="148"/>
        <v/>
      </c>
      <c r="AM595" t="str">
        <f t="shared" si="143"/>
        <v/>
      </c>
      <c r="AN595" t="str">
        <f t="shared" si="144"/>
        <v/>
      </c>
    </row>
    <row r="596" spans="1:40" x14ac:dyDescent="0.25">
      <c r="A596" t="str">
        <f>IF(C596="","",MAX($A$2:A595)+1)</f>
        <v/>
      </c>
      <c r="B596" s="3" t="str">
        <f>IF(C596="","",IF(COUNTIF($C$2:$C595,$C596)=0,MAX($B$2:$B595)+1,""))</f>
        <v/>
      </c>
      <c r="L596" s="3" t="str">
        <f t="shared" si="145"/>
        <v/>
      </c>
      <c r="M596" s="3" t="str">
        <f>IF(C596="","",IF(AND(C596&lt;&gt;"",D596&lt;&gt;"",E596&lt;&gt;"",I596&lt;&gt;"",L596&lt;&gt;"",J596&lt;&gt;"",IFERROR(MATCH(INDEX($B:$B,MATCH($C596,$C:$C,0)),IMAGENES!$B:$B,0),-1)&gt;0),"'si'","'no'"))</f>
        <v/>
      </c>
      <c r="O596" t="str">
        <f t="shared" si="135"/>
        <v/>
      </c>
      <c r="P596" t="str">
        <f t="shared" si="136"/>
        <v/>
      </c>
      <c r="Q596" t="str">
        <f t="shared" si="137"/>
        <v/>
      </c>
      <c r="R596" t="str">
        <f t="shared" si="138"/>
        <v/>
      </c>
      <c r="S596" t="str">
        <f t="shared" si="139"/>
        <v/>
      </c>
      <c r="T596" t="str">
        <f t="shared" si="140"/>
        <v/>
      </c>
      <c r="U596" t="str">
        <f>IF($S596="","",INDEX(CATEGORIAS!$A:$A,MATCH($S596,CATEGORIAS!$B:$B,0)))</f>
        <v/>
      </c>
      <c r="V596" t="str">
        <f>IF($T596="","",INDEX(SUBCATEGORIAS!$A:$A,MATCH($T596,SUBCATEGORIAS!$B:$B,0)))</f>
        <v/>
      </c>
      <c r="W596" t="str">
        <f t="shared" si="141"/>
        <v/>
      </c>
      <c r="X596" t="str">
        <f t="shared" si="146"/>
        <v/>
      </c>
      <c r="Z596">
        <v>594</v>
      </c>
      <c r="AA596" t="str">
        <f t="shared" si="149"/>
        <v/>
      </c>
      <c r="AB596" t="str">
        <f>IFERROR(IF(MATCH($AA593,$O:$O,0)&gt;0,CONCATENATE("descripcion: '",INDEX($Q:$Q,MATCH($AA593,$O:$O,0)),"',"),0),"")</f>
        <v/>
      </c>
      <c r="AG596" t="str">
        <f>IF($D596="","",INDEX(CATEGORIAS!$A:$A,MATCH($D596,CATEGORIAS!$B:$B,0)))</f>
        <v/>
      </c>
      <c r="AH596" t="str">
        <f>IF($E596="","",INDEX(SUBCATEGORIAS!$A:$A,MATCH($E596,SUBCATEGORIAS!$B:$B,0)))</f>
        <v/>
      </c>
      <c r="AI596" t="str">
        <f t="shared" si="142"/>
        <v/>
      </c>
      <c r="AK596" s="2" t="str">
        <f t="shared" si="147"/>
        <v/>
      </c>
      <c r="AL596" t="str">
        <f t="shared" si="148"/>
        <v/>
      </c>
      <c r="AM596" t="str">
        <f t="shared" si="143"/>
        <v/>
      </c>
      <c r="AN596" t="str">
        <f t="shared" si="144"/>
        <v/>
      </c>
    </row>
    <row r="597" spans="1:40" x14ac:dyDescent="0.25">
      <c r="A597" t="str">
        <f>IF(C597="","",MAX($A$2:A596)+1)</f>
        <v/>
      </c>
      <c r="B597" s="3" t="str">
        <f>IF(C597="","",IF(COUNTIF($C$2:$C596,$C597)=0,MAX($B$2:$B596)+1,""))</f>
        <v/>
      </c>
      <c r="L597" s="3" t="str">
        <f t="shared" si="145"/>
        <v/>
      </c>
      <c r="M597" s="3" t="str">
        <f>IF(C597="","",IF(AND(C597&lt;&gt;"",D597&lt;&gt;"",E597&lt;&gt;"",I597&lt;&gt;"",L597&lt;&gt;"",J597&lt;&gt;"",IFERROR(MATCH(INDEX($B:$B,MATCH($C597,$C:$C,0)),IMAGENES!$B:$B,0),-1)&gt;0),"'si'","'no'"))</f>
        <v/>
      </c>
      <c r="O597" t="str">
        <f t="shared" si="135"/>
        <v/>
      </c>
      <c r="P597" t="str">
        <f t="shared" si="136"/>
        <v/>
      </c>
      <c r="Q597" t="str">
        <f t="shared" si="137"/>
        <v/>
      </c>
      <c r="R597" t="str">
        <f t="shared" si="138"/>
        <v/>
      </c>
      <c r="S597" t="str">
        <f t="shared" si="139"/>
        <v/>
      </c>
      <c r="T597" t="str">
        <f t="shared" si="140"/>
        <v/>
      </c>
      <c r="U597" t="str">
        <f>IF($S597="","",INDEX(CATEGORIAS!$A:$A,MATCH($S597,CATEGORIAS!$B:$B,0)))</f>
        <v/>
      </c>
      <c r="V597" t="str">
        <f>IF($T597="","",INDEX(SUBCATEGORIAS!$A:$A,MATCH($T597,SUBCATEGORIAS!$B:$B,0)))</f>
        <v/>
      </c>
      <c r="W597" t="str">
        <f t="shared" si="141"/>
        <v/>
      </c>
      <c r="X597" t="str">
        <f t="shared" si="146"/>
        <v/>
      </c>
      <c r="Z597">
        <v>595</v>
      </c>
      <c r="AA597" t="str">
        <f t="shared" si="149"/>
        <v/>
      </c>
      <c r="AB597" t="str">
        <f>IFERROR(IF(MATCH($AA593,$O:$O,0)&gt;0,CONCATENATE("descripcion_larga: '",INDEX($R:$R,MATCH($AA593,$O:$O,0)),"',"),0),"")</f>
        <v/>
      </c>
      <c r="AG597" t="str">
        <f>IF($D597="","",INDEX(CATEGORIAS!$A:$A,MATCH($D597,CATEGORIAS!$B:$B,0)))</f>
        <v/>
      </c>
      <c r="AH597" t="str">
        <f>IF($E597="","",INDEX(SUBCATEGORIAS!$A:$A,MATCH($E597,SUBCATEGORIAS!$B:$B,0)))</f>
        <v/>
      </c>
      <c r="AI597" t="str">
        <f t="shared" si="142"/>
        <v/>
      </c>
      <c r="AK597" s="2" t="str">
        <f t="shared" si="147"/>
        <v/>
      </c>
      <c r="AL597" t="str">
        <f t="shared" si="148"/>
        <v/>
      </c>
      <c r="AM597" t="str">
        <f t="shared" si="143"/>
        <v/>
      </c>
      <c r="AN597" t="str">
        <f t="shared" si="144"/>
        <v/>
      </c>
    </row>
    <row r="598" spans="1:40" x14ac:dyDescent="0.25">
      <c r="A598" t="str">
        <f>IF(C598="","",MAX($A$2:A597)+1)</f>
        <v/>
      </c>
      <c r="B598" s="3" t="str">
        <f>IF(C598="","",IF(COUNTIF($C$2:$C597,$C598)=0,MAX($B$2:$B597)+1,""))</f>
        <v/>
      </c>
      <c r="L598" s="3" t="str">
        <f t="shared" si="145"/>
        <v/>
      </c>
      <c r="M598" s="3" t="str">
        <f>IF(C598="","",IF(AND(C598&lt;&gt;"",D598&lt;&gt;"",E598&lt;&gt;"",I598&lt;&gt;"",L598&lt;&gt;"",J598&lt;&gt;"",IFERROR(MATCH(INDEX($B:$B,MATCH($C598,$C:$C,0)),IMAGENES!$B:$B,0),-1)&gt;0),"'si'","'no'"))</f>
        <v/>
      </c>
      <c r="O598" t="str">
        <f t="shared" si="135"/>
        <v/>
      </c>
      <c r="P598" t="str">
        <f t="shared" si="136"/>
        <v/>
      </c>
      <c r="Q598" t="str">
        <f t="shared" si="137"/>
        <v/>
      </c>
      <c r="R598" t="str">
        <f t="shared" si="138"/>
        <v/>
      </c>
      <c r="S598" t="str">
        <f t="shared" si="139"/>
        <v/>
      </c>
      <c r="T598" t="str">
        <f t="shared" si="140"/>
        <v/>
      </c>
      <c r="U598" t="str">
        <f>IF($S598="","",INDEX(CATEGORIAS!$A:$A,MATCH($S598,CATEGORIAS!$B:$B,0)))</f>
        <v/>
      </c>
      <c r="V598" t="str">
        <f>IF($T598="","",INDEX(SUBCATEGORIAS!$A:$A,MATCH($T598,SUBCATEGORIAS!$B:$B,0)))</f>
        <v/>
      </c>
      <c r="W598" t="str">
        <f t="shared" si="141"/>
        <v/>
      </c>
      <c r="X598" t="str">
        <f t="shared" si="146"/>
        <v/>
      </c>
      <c r="Z598">
        <v>596</v>
      </c>
      <c r="AA598" t="str">
        <f t="shared" si="149"/>
        <v/>
      </c>
      <c r="AB598" t="str">
        <f>IFERROR(IF(MATCH($AA593,$O:$O,0)&gt;0,CONCATENATE("id_categoria: '",INDEX($U:$U,MATCH($AA593,$O:$O,0)),"',"),0),"")</f>
        <v/>
      </c>
      <c r="AG598" t="str">
        <f>IF($D598="","",INDEX(CATEGORIAS!$A:$A,MATCH($D598,CATEGORIAS!$B:$B,0)))</f>
        <v/>
      </c>
      <c r="AH598" t="str">
        <f>IF($E598="","",INDEX(SUBCATEGORIAS!$A:$A,MATCH($E598,SUBCATEGORIAS!$B:$B,0)))</f>
        <v/>
      </c>
      <c r="AI598" t="str">
        <f t="shared" si="142"/>
        <v/>
      </c>
      <c r="AK598" s="2" t="str">
        <f t="shared" si="147"/>
        <v/>
      </c>
      <c r="AL598" t="str">
        <f t="shared" si="148"/>
        <v/>
      </c>
      <c r="AM598" t="str">
        <f t="shared" si="143"/>
        <v/>
      </c>
      <c r="AN598" t="str">
        <f t="shared" si="144"/>
        <v/>
      </c>
    </row>
    <row r="599" spans="1:40" x14ac:dyDescent="0.25">
      <c r="A599" t="str">
        <f>IF(C599="","",MAX($A$2:A598)+1)</f>
        <v/>
      </c>
      <c r="B599" s="3" t="str">
        <f>IF(C599="","",IF(COUNTIF($C$2:$C598,$C599)=0,MAX($B$2:$B598)+1,""))</f>
        <v/>
      </c>
      <c r="L599" s="3" t="str">
        <f t="shared" si="145"/>
        <v/>
      </c>
      <c r="M599" s="3" t="str">
        <f>IF(C599="","",IF(AND(C599&lt;&gt;"",D599&lt;&gt;"",E599&lt;&gt;"",I599&lt;&gt;"",L599&lt;&gt;"",J599&lt;&gt;"",IFERROR(MATCH(INDEX($B:$B,MATCH($C599,$C:$C,0)),IMAGENES!$B:$B,0),-1)&gt;0),"'si'","'no'"))</f>
        <v/>
      </c>
      <c r="O599" t="str">
        <f t="shared" si="135"/>
        <v/>
      </c>
      <c r="P599" t="str">
        <f t="shared" si="136"/>
        <v/>
      </c>
      <c r="Q599" t="str">
        <f t="shared" si="137"/>
        <v/>
      </c>
      <c r="R599" t="str">
        <f t="shared" si="138"/>
        <v/>
      </c>
      <c r="S599" t="str">
        <f t="shared" si="139"/>
        <v/>
      </c>
      <c r="T599" t="str">
        <f t="shared" si="140"/>
        <v/>
      </c>
      <c r="U599" t="str">
        <f>IF($S599="","",INDEX(CATEGORIAS!$A:$A,MATCH($S599,CATEGORIAS!$B:$B,0)))</f>
        <v/>
      </c>
      <c r="V599" t="str">
        <f>IF($T599="","",INDEX(SUBCATEGORIAS!$A:$A,MATCH($T599,SUBCATEGORIAS!$B:$B,0)))</f>
        <v/>
      </c>
      <c r="W599" t="str">
        <f t="shared" si="141"/>
        <v/>
      </c>
      <c r="X599" t="str">
        <f t="shared" si="146"/>
        <v/>
      </c>
      <c r="Z599">
        <v>597</v>
      </c>
      <c r="AA599" t="str">
        <f t="shared" si="149"/>
        <v/>
      </c>
      <c r="AB599" t="str">
        <f>IFERROR(IF(MATCH($AA593,$O:$O,0)&gt;0,CONCATENATE("id_subcategoria: '",INDEX($V:$V,MATCH($AA593,$O:$O,0)),"',"),0),"")</f>
        <v/>
      </c>
      <c r="AG599" t="str">
        <f>IF($D599="","",INDEX(CATEGORIAS!$A:$A,MATCH($D599,CATEGORIAS!$B:$B,0)))</f>
        <v/>
      </c>
      <c r="AH599" t="str">
        <f>IF($E599="","",INDEX(SUBCATEGORIAS!$A:$A,MATCH($E599,SUBCATEGORIAS!$B:$B,0)))</f>
        <v/>
      </c>
      <c r="AI599" t="str">
        <f t="shared" si="142"/>
        <v/>
      </c>
      <c r="AK599" s="2" t="str">
        <f t="shared" si="147"/>
        <v/>
      </c>
      <c r="AL599" t="str">
        <f t="shared" si="148"/>
        <v/>
      </c>
      <c r="AM599" t="str">
        <f t="shared" si="143"/>
        <v/>
      </c>
      <c r="AN599" t="str">
        <f t="shared" si="144"/>
        <v/>
      </c>
    </row>
    <row r="600" spans="1:40" x14ac:dyDescent="0.25">
      <c r="A600" t="str">
        <f>IF(C600="","",MAX($A$2:A599)+1)</f>
        <v/>
      </c>
      <c r="B600" s="3" t="str">
        <f>IF(C600="","",IF(COUNTIF($C$2:$C599,$C600)=0,MAX($B$2:$B599)+1,""))</f>
        <v/>
      </c>
      <c r="L600" s="3" t="str">
        <f t="shared" si="145"/>
        <v/>
      </c>
      <c r="M600" s="3" t="str">
        <f>IF(C600="","",IF(AND(C600&lt;&gt;"",D600&lt;&gt;"",E600&lt;&gt;"",I600&lt;&gt;"",L600&lt;&gt;"",J600&lt;&gt;"",IFERROR(MATCH(INDEX($B:$B,MATCH($C600,$C:$C,0)),IMAGENES!$B:$B,0),-1)&gt;0),"'si'","'no'"))</f>
        <v/>
      </c>
      <c r="O600" t="str">
        <f t="shared" si="135"/>
        <v/>
      </c>
      <c r="P600" t="str">
        <f t="shared" si="136"/>
        <v/>
      </c>
      <c r="Q600" t="str">
        <f t="shared" si="137"/>
        <v/>
      </c>
      <c r="R600" t="str">
        <f t="shared" si="138"/>
        <v/>
      </c>
      <c r="S600" t="str">
        <f t="shared" si="139"/>
        <v/>
      </c>
      <c r="T600" t="str">
        <f t="shared" si="140"/>
        <v/>
      </c>
      <c r="U600" t="str">
        <f>IF($S600="","",INDEX(CATEGORIAS!$A:$A,MATCH($S600,CATEGORIAS!$B:$B,0)))</f>
        <v/>
      </c>
      <c r="V600" t="str">
        <f>IF($T600="","",INDEX(SUBCATEGORIAS!$A:$A,MATCH($T600,SUBCATEGORIAS!$B:$B,0)))</f>
        <v/>
      </c>
      <c r="W600" t="str">
        <f t="shared" si="141"/>
        <v/>
      </c>
      <c r="X600" t="str">
        <f t="shared" si="146"/>
        <v/>
      </c>
      <c r="Z600">
        <v>598</v>
      </c>
      <c r="AA600" t="str">
        <f t="shared" si="149"/>
        <v/>
      </c>
      <c r="AB600" t="str">
        <f>IFERROR(IF(MATCH($AA593,$O:$O,0)&gt;0,CONCATENATE("precio: ",INDEX($W:$W,MATCH($AA593,$O:$O,0)),","),0),"")</f>
        <v/>
      </c>
      <c r="AG600" t="str">
        <f>IF($D600="","",INDEX(CATEGORIAS!$A:$A,MATCH($D600,CATEGORIAS!$B:$B,0)))</f>
        <v/>
      </c>
      <c r="AH600" t="str">
        <f>IF($E600="","",INDEX(SUBCATEGORIAS!$A:$A,MATCH($E600,SUBCATEGORIAS!$B:$B,0)))</f>
        <v/>
      </c>
      <c r="AI600" t="str">
        <f t="shared" si="142"/>
        <v/>
      </c>
      <c r="AK600" s="2" t="str">
        <f t="shared" si="147"/>
        <v/>
      </c>
      <c r="AL600" t="str">
        <f t="shared" si="148"/>
        <v/>
      </c>
      <c r="AM600" t="str">
        <f t="shared" si="143"/>
        <v/>
      </c>
      <c r="AN600" t="str">
        <f t="shared" si="144"/>
        <v/>
      </c>
    </row>
    <row r="601" spans="1:40" x14ac:dyDescent="0.25">
      <c r="A601" t="str">
        <f>IF(C601="","",MAX($A$2:A600)+1)</f>
        <v/>
      </c>
      <c r="B601" s="3" t="str">
        <f>IF(C601="","",IF(COUNTIF($C$2:$C600,$C601)=0,MAX($B$2:$B600)+1,""))</f>
        <v/>
      </c>
      <c r="L601" s="3" t="str">
        <f t="shared" si="145"/>
        <v/>
      </c>
      <c r="M601" s="3" t="str">
        <f>IF(C601="","",IF(AND(C601&lt;&gt;"",D601&lt;&gt;"",E601&lt;&gt;"",I601&lt;&gt;"",L601&lt;&gt;"",J601&lt;&gt;"",IFERROR(MATCH(INDEX($B:$B,MATCH($C601,$C:$C,0)),IMAGENES!$B:$B,0),-1)&gt;0),"'si'","'no'"))</f>
        <v/>
      </c>
      <c r="O601" t="str">
        <f t="shared" si="135"/>
        <v/>
      </c>
      <c r="P601" t="str">
        <f t="shared" si="136"/>
        <v/>
      </c>
      <c r="Q601" t="str">
        <f t="shared" si="137"/>
        <v/>
      </c>
      <c r="R601" t="str">
        <f t="shared" si="138"/>
        <v/>
      </c>
      <c r="S601" t="str">
        <f t="shared" si="139"/>
        <v/>
      </c>
      <c r="T601" t="str">
        <f t="shared" si="140"/>
        <v/>
      </c>
      <c r="U601" t="str">
        <f>IF($S601="","",INDEX(CATEGORIAS!$A:$A,MATCH($S601,CATEGORIAS!$B:$B,0)))</f>
        <v/>
      </c>
      <c r="V601" t="str">
        <f>IF($T601="","",INDEX(SUBCATEGORIAS!$A:$A,MATCH($T601,SUBCATEGORIAS!$B:$B,0)))</f>
        <v/>
      </c>
      <c r="W601" t="str">
        <f t="shared" si="141"/>
        <v/>
      </c>
      <c r="X601" t="str">
        <f t="shared" si="146"/>
        <v/>
      </c>
      <c r="Z601">
        <v>599</v>
      </c>
      <c r="AA601" t="str">
        <f t="shared" si="149"/>
        <v/>
      </c>
      <c r="AB601" t="str">
        <f>IFERROR(IF(MATCH($AA593,$O:$O,0)&gt;0,CONCATENATE("disponible: ",INDEX($X:$X,MATCH($AA593,$O:$O,0)),","),0),"")</f>
        <v/>
      </c>
      <c r="AG601" t="str">
        <f>IF($D601="","",INDEX(CATEGORIAS!$A:$A,MATCH($D601,CATEGORIAS!$B:$B,0)))</f>
        <v/>
      </c>
      <c r="AH601" t="str">
        <f>IF($E601="","",INDEX(SUBCATEGORIAS!$A:$A,MATCH($E601,SUBCATEGORIAS!$B:$B,0)))</f>
        <v/>
      </c>
      <c r="AI601" t="str">
        <f t="shared" si="142"/>
        <v/>
      </c>
      <c r="AK601" s="2" t="str">
        <f t="shared" si="147"/>
        <v/>
      </c>
      <c r="AL601" t="str">
        <f t="shared" si="148"/>
        <v/>
      </c>
      <c r="AM601" t="str">
        <f t="shared" si="143"/>
        <v/>
      </c>
      <c r="AN601" t="str">
        <f t="shared" si="144"/>
        <v/>
      </c>
    </row>
    <row r="602" spans="1:40" x14ac:dyDescent="0.25">
      <c r="A602" t="str">
        <f>IF(C602="","",MAX($A$2:A601)+1)</f>
        <v/>
      </c>
      <c r="B602" s="3" t="str">
        <f>IF(C602="","",IF(COUNTIF($C$2:$C601,$C602)=0,MAX($B$2:$B601)+1,""))</f>
        <v/>
      </c>
      <c r="L602" s="3" t="str">
        <f t="shared" si="145"/>
        <v/>
      </c>
      <c r="M602" s="3" t="str">
        <f>IF(C602="","",IF(AND(C602&lt;&gt;"",D602&lt;&gt;"",E602&lt;&gt;"",I602&lt;&gt;"",L602&lt;&gt;"",J602&lt;&gt;"",IFERROR(MATCH(INDEX($B:$B,MATCH($C602,$C:$C,0)),IMAGENES!$B:$B,0),-1)&gt;0),"'si'","'no'"))</f>
        <v/>
      </c>
      <c r="O602" t="str">
        <f t="shared" si="135"/>
        <v/>
      </c>
      <c r="P602" t="str">
        <f t="shared" si="136"/>
        <v/>
      </c>
      <c r="Q602" t="str">
        <f t="shared" si="137"/>
        <v/>
      </c>
      <c r="R602" t="str">
        <f t="shared" si="138"/>
        <v/>
      </c>
      <c r="S602" t="str">
        <f t="shared" si="139"/>
        <v/>
      </c>
      <c r="T602" t="str">
        <f t="shared" si="140"/>
        <v/>
      </c>
      <c r="U602" t="str">
        <f>IF($S602="","",INDEX(CATEGORIAS!$A:$A,MATCH($S602,CATEGORIAS!$B:$B,0)))</f>
        <v/>
      </c>
      <c r="V602" t="str">
        <f>IF($T602="","",INDEX(SUBCATEGORIAS!$A:$A,MATCH($T602,SUBCATEGORIAS!$B:$B,0)))</f>
        <v/>
      </c>
      <c r="W602" t="str">
        <f t="shared" si="141"/>
        <v/>
      </c>
      <c r="X602" t="str">
        <f t="shared" si="146"/>
        <v/>
      </c>
      <c r="Z602">
        <v>600</v>
      </c>
      <c r="AA602" t="str">
        <f t="shared" si="149"/>
        <v/>
      </c>
      <c r="AB602" t="str">
        <f>IFERROR(IF(MATCH($AA593,$O:$O,0)&gt;0,"},",0),"")</f>
        <v/>
      </c>
      <c r="AG602" t="str">
        <f>IF($D602="","",INDEX(CATEGORIAS!$A:$A,MATCH($D602,CATEGORIAS!$B:$B,0)))</f>
        <v/>
      </c>
      <c r="AH602" t="str">
        <f>IF($E602="","",INDEX(SUBCATEGORIAS!$A:$A,MATCH($E602,SUBCATEGORIAS!$B:$B,0)))</f>
        <v/>
      </c>
      <c r="AI602" t="str">
        <f t="shared" si="142"/>
        <v/>
      </c>
      <c r="AK602" s="2" t="str">
        <f t="shared" si="147"/>
        <v/>
      </c>
      <c r="AL602" t="str">
        <f t="shared" si="148"/>
        <v/>
      </c>
      <c r="AM602" t="str">
        <f t="shared" si="143"/>
        <v/>
      </c>
      <c r="AN602" t="str">
        <f t="shared" si="144"/>
        <v/>
      </c>
    </row>
    <row r="603" spans="1:40" x14ac:dyDescent="0.25">
      <c r="A603" t="str">
        <f>IF(C603="","",MAX($A$2:A602)+1)</f>
        <v/>
      </c>
      <c r="B603" s="3" t="str">
        <f>IF(C603="","",IF(COUNTIF($C$2:$C602,$C603)=0,MAX($B$2:$B602)+1,""))</f>
        <v/>
      </c>
      <c r="L603" s="3" t="str">
        <f t="shared" si="145"/>
        <v/>
      </c>
      <c r="M603" s="3" t="str">
        <f>IF(C603="","",IF(AND(C603&lt;&gt;"",D603&lt;&gt;"",E603&lt;&gt;"",I603&lt;&gt;"",L603&lt;&gt;"",J603&lt;&gt;"",IFERROR(MATCH(INDEX($B:$B,MATCH($C603,$C:$C,0)),IMAGENES!$B:$B,0),-1)&gt;0),"'si'","'no'"))</f>
        <v/>
      </c>
      <c r="O603" t="str">
        <f t="shared" si="135"/>
        <v/>
      </c>
      <c r="P603" t="str">
        <f t="shared" si="136"/>
        <v/>
      </c>
      <c r="Q603" t="str">
        <f t="shared" si="137"/>
        <v/>
      </c>
      <c r="R603" t="str">
        <f t="shared" si="138"/>
        <v/>
      </c>
      <c r="S603" t="str">
        <f t="shared" si="139"/>
        <v/>
      </c>
      <c r="T603" t="str">
        <f t="shared" si="140"/>
        <v/>
      </c>
      <c r="U603" t="str">
        <f>IF($S603="","",INDEX(CATEGORIAS!$A:$A,MATCH($S603,CATEGORIAS!$B:$B,0)))</f>
        <v/>
      </c>
      <c r="V603" t="str">
        <f>IF($T603="","",INDEX(SUBCATEGORIAS!$A:$A,MATCH($T603,SUBCATEGORIAS!$B:$B,0)))</f>
        <v/>
      </c>
      <c r="W603" t="str">
        <f t="shared" si="141"/>
        <v/>
      </c>
      <c r="X603" t="str">
        <f t="shared" si="146"/>
        <v/>
      </c>
      <c r="Z603">
        <v>601</v>
      </c>
      <c r="AA603">
        <f t="shared" si="149"/>
        <v>61</v>
      </c>
      <c r="AB603" t="str">
        <f>IFERROR(IF(MATCH($AA603,$O:$O,0)&gt;0,"{",0),"")</f>
        <v/>
      </c>
      <c r="AG603" t="str">
        <f>IF($D603="","",INDEX(CATEGORIAS!$A:$A,MATCH($D603,CATEGORIAS!$B:$B,0)))</f>
        <v/>
      </c>
      <c r="AH603" t="str">
        <f>IF($E603="","",INDEX(SUBCATEGORIAS!$A:$A,MATCH($E603,SUBCATEGORIAS!$B:$B,0)))</f>
        <v/>
      </c>
      <c r="AI603" t="str">
        <f t="shared" si="142"/>
        <v/>
      </c>
      <c r="AK603" s="2" t="str">
        <f t="shared" si="147"/>
        <v/>
      </c>
      <c r="AL603" t="str">
        <f t="shared" si="148"/>
        <v/>
      </c>
      <c r="AM603" t="str">
        <f t="shared" si="143"/>
        <v/>
      </c>
      <c r="AN603" t="str">
        <f t="shared" si="144"/>
        <v/>
      </c>
    </row>
    <row r="604" spans="1:40" x14ac:dyDescent="0.25">
      <c r="A604" t="str">
        <f>IF(C604="","",MAX($A$2:A603)+1)</f>
        <v/>
      </c>
      <c r="B604" s="3" t="str">
        <f>IF(C604="","",IF(COUNTIF($C$2:$C603,$C604)=0,MAX($B$2:$B603)+1,""))</f>
        <v/>
      </c>
      <c r="L604" s="3" t="str">
        <f t="shared" si="145"/>
        <v/>
      </c>
      <c r="M604" s="3" t="str">
        <f>IF(C604="","",IF(AND(C604&lt;&gt;"",D604&lt;&gt;"",E604&lt;&gt;"",I604&lt;&gt;"",L604&lt;&gt;"",J604&lt;&gt;"",IFERROR(MATCH(INDEX($B:$B,MATCH($C604,$C:$C,0)),IMAGENES!$B:$B,0),-1)&gt;0),"'si'","'no'"))</f>
        <v/>
      </c>
      <c r="O604" t="str">
        <f t="shared" si="135"/>
        <v/>
      </c>
      <c r="P604" t="str">
        <f t="shared" si="136"/>
        <v/>
      </c>
      <c r="Q604" t="str">
        <f t="shared" si="137"/>
        <v/>
      </c>
      <c r="R604" t="str">
        <f t="shared" si="138"/>
        <v/>
      </c>
      <c r="S604" t="str">
        <f t="shared" si="139"/>
        <v/>
      </c>
      <c r="T604" t="str">
        <f t="shared" si="140"/>
        <v/>
      </c>
      <c r="U604" t="str">
        <f>IF($S604="","",INDEX(CATEGORIAS!$A:$A,MATCH($S604,CATEGORIAS!$B:$B,0)))</f>
        <v/>
      </c>
      <c r="V604" t="str">
        <f>IF($T604="","",INDEX(SUBCATEGORIAS!$A:$A,MATCH($T604,SUBCATEGORIAS!$B:$B,0)))</f>
        <v/>
      </c>
      <c r="W604" t="str">
        <f t="shared" si="141"/>
        <v/>
      </c>
      <c r="X604" t="str">
        <f t="shared" si="146"/>
        <v/>
      </c>
      <c r="Z604">
        <v>602</v>
      </c>
      <c r="AA604" t="str">
        <f t="shared" si="149"/>
        <v/>
      </c>
      <c r="AB604" t="str">
        <f>IFERROR(IF(MATCH($AA603,$O:$O,0)&gt;0,CONCATENATE("id_articulo: ",$AA603,","),0),"")</f>
        <v/>
      </c>
      <c r="AG604" t="str">
        <f>IF($D604="","",INDEX(CATEGORIAS!$A:$A,MATCH($D604,CATEGORIAS!$B:$B,0)))</f>
        <v/>
      </c>
      <c r="AH604" t="str">
        <f>IF($E604="","",INDEX(SUBCATEGORIAS!$A:$A,MATCH($E604,SUBCATEGORIAS!$B:$B,0)))</f>
        <v/>
      </c>
      <c r="AI604" t="str">
        <f t="shared" si="142"/>
        <v/>
      </c>
      <c r="AK604" s="2" t="str">
        <f t="shared" si="147"/>
        <v/>
      </c>
      <c r="AL604" t="str">
        <f t="shared" si="148"/>
        <v/>
      </c>
      <c r="AM604" t="str">
        <f t="shared" si="143"/>
        <v/>
      </c>
      <c r="AN604" t="str">
        <f t="shared" si="144"/>
        <v/>
      </c>
    </row>
    <row r="605" spans="1:40" x14ac:dyDescent="0.25">
      <c r="A605" t="str">
        <f>IF(C605="","",MAX($A$2:A604)+1)</f>
        <v/>
      </c>
      <c r="B605" s="3" t="str">
        <f>IF(C605="","",IF(COUNTIF($C$2:$C604,$C605)=0,MAX($B$2:$B604)+1,""))</f>
        <v/>
      </c>
      <c r="L605" s="3" t="str">
        <f t="shared" si="145"/>
        <v/>
      </c>
      <c r="M605" s="3" t="str">
        <f>IF(C605="","",IF(AND(C605&lt;&gt;"",D605&lt;&gt;"",E605&lt;&gt;"",I605&lt;&gt;"",L605&lt;&gt;"",J605&lt;&gt;"",IFERROR(MATCH(INDEX($B:$B,MATCH($C605,$C:$C,0)),IMAGENES!$B:$B,0),-1)&gt;0),"'si'","'no'"))</f>
        <v/>
      </c>
      <c r="O605" t="str">
        <f t="shared" si="135"/>
        <v/>
      </c>
      <c r="P605" t="str">
        <f t="shared" si="136"/>
        <v/>
      </c>
      <c r="Q605" t="str">
        <f t="shared" si="137"/>
        <v/>
      </c>
      <c r="R605" t="str">
        <f t="shared" si="138"/>
        <v/>
      </c>
      <c r="S605" t="str">
        <f t="shared" si="139"/>
        <v/>
      </c>
      <c r="T605" t="str">
        <f t="shared" si="140"/>
        <v/>
      </c>
      <c r="U605" t="str">
        <f>IF($S605="","",INDEX(CATEGORIAS!$A:$A,MATCH($S605,CATEGORIAS!$B:$B,0)))</f>
        <v/>
      </c>
      <c r="V605" t="str">
        <f>IF($T605="","",INDEX(SUBCATEGORIAS!$A:$A,MATCH($T605,SUBCATEGORIAS!$B:$B,0)))</f>
        <v/>
      </c>
      <c r="W605" t="str">
        <f t="shared" si="141"/>
        <v/>
      </c>
      <c r="X605" t="str">
        <f t="shared" si="146"/>
        <v/>
      </c>
      <c r="Z605">
        <v>603</v>
      </c>
      <c r="AA605" t="str">
        <f t="shared" si="149"/>
        <v/>
      </c>
      <c r="AB605" t="str">
        <f>IFERROR(IF(MATCH($AA603,$O:$O,0)&gt;0,CONCATENATE("nombre: '",INDEX($P:$P,MATCH($AA603,$O:$O,0)),"',"),0),"")</f>
        <v/>
      </c>
      <c r="AG605" t="str">
        <f>IF($D605="","",INDEX(CATEGORIAS!$A:$A,MATCH($D605,CATEGORIAS!$B:$B,0)))</f>
        <v/>
      </c>
      <c r="AH605" t="str">
        <f>IF($E605="","",INDEX(SUBCATEGORIAS!$A:$A,MATCH($E605,SUBCATEGORIAS!$B:$B,0)))</f>
        <v/>
      </c>
      <c r="AI605" t="str">
        <f t="shared" si="142"/>
        <v/>
      </c>
      <c r="AK605" s="2" t="str">
        <f t="shared" si="147"/>
        <v/>
      </c>
      <c r="AL605" t="str">
        <f t="shared" si="148"/>
        <v/>
      </c>
      <c r="AM605" t="str">
        <f t="shared" si="143"/>
        <v/>
      </c>
      <c r="AN605" t="str">
        <f t="shared" si="144"/>
        <v/>
      </c>
    </row>
    <row r="606" spans="1:40" x14ac:dyDescent="0.25">
      <c r="A606" t="str">
        <f>IF(C606="","",MAX($A$2:A605)+1)</f>
        <v/>
      </c>
      <c r="B606" s="3" t="str">
        <f>IF(C606="","",IF(COUNTIF($C$2:$C605,$C606)=0,MAX($B$2:$B605)+1,""))</f>
        <v/>
      </c>
      <c r="L606" s="3" t="str">
        <f t="shared" si="145"/>
        <v/>
      </c>
      <c r="M606" s="3" t="str">
        <f>IF(C606="","",IF(AND(C606&lt;&gt;"",D606&lt;&gt;"",E606&lt;&gt;"",I606&lt;&gt;"",L606&lt;&gt;"",J606&lt;&gt;"",IFERROR(MATCH(INDEX($B:$B,MATCH($C606,$C:$C,0)),IMAGENES!$B:$B,0),-1)&gt;0),"'si'","'no'"))</f>
        <v/>
      </c>
      <c r="O606" t="str">
        <f t="shared" si="135"/>
        <v/>
      </c>
      <c r="P606" t="str">
        <f t="shared" si="136"/>
        <v/>
      </c>
      <c r="Q606" t="str">
        <f t="shared" si="137"/>
        <v/>
      </c>
      <c r="R606" t="str">
        <f t="shared" si="138"/>
        <v/>
      </c>
      <c r="S606" t="str">
        <f t="shared" si="139"/>
        <v/>
      </c>
      <c r="T606" t="str">
        <f t="shared" si="140"/>
        <v/>
      </c>
      <c r="U606" t="str">
        <f>IF($S606="","",INDEX(CATEGORIAS!$A:$A,MATCH($S606,CATEGORIAS!$B:$B,0)))</f>
        <v/>
      </c>
      <c r="V606" t="str">
        <f>IF($T606="","",INDEX(SUBCATEGORIAS!$A:$A,MATCH($T606,SUBCATEGORIAS!$B:$B,0)))</f>
        <v/>
      </c>
      <c r="W606" t="str">
        <f t="shared" si="141"/>
        <v/>
      </c>
      <c r="X606" t="str">
        <f t="shared" si="146"/>
        <v/>
      </c>
      <c r="Z606">
        <v>604</v>
      </c>
      <c r="AA606" t="str">
        <f t="shared" si="149"/>
        <v/>
      </c>
      <c r="AB606" t="str">
        <f>IFERROR(IF(MATCH($AA603,$O:$O,0)&gt;0,CONCATENATE("descripcion: '",INDEX($Q:$Q,MATCH($AA603,$O:$O,0)),"',"),0),"")</f>
        <v/>
      </c>
      <c r="AG606" t="str">
        <f>IF($D606="","",INDEX(CATEGORIAS!$A:$A,MATCH($D606,CATEGORIAS!$B:$B,0)))</f>
        <v/>
      </c>
      <c r="AH606" t="str">
        <f>IF($E606="","",INDEX(SUBCATEGORIAS!$A:$A,MATCH($E606,SUBCATEGORIAS!$B:$B,0)))</f>
        <v/>
      </c>
      <c r="AI606" t="str">
        <f t="shared" si="142"/>
        <v/>
      </c>
      <c r="AK606" s="2" t="str">
        <f t="shared" si="147"/>
        <v/>
      </c>
      <c r="AL606" t="str">
        <f t="shared" si="148"/>
        <v/>
      </c>
      <c r="AM606" t="str">
        <f t="shared" si="143"/>
        <v/>
      </c>
      <c r="AN606" t="str">
        <f t="shared" si="144"/>
        <v/>
      </c>
    </row>
    <row r="607" spans="1:40" x14ac:dyDescent="0.25">
      <c r="A607" t="str">
        <f>IF(C607="","",MAX($A$2:A606)+1)</f>
        <v/>
      </c>
      <c r="B607" s="3" t="str">
        <f>IF(C607="","",IF(COUNTIF($C$2:$C606,$C607)=0,MAX($B$2:$B606)+1,""))</f>
        <v/>
      </c>
      <c r="L607" s="3" t="str">
        <f t="shared" si="145"/>
        <v/>
      </c>
      <c r="M607" s="3" t="str">
        <f>IF(C607="","",IF(AND(C607&lt;&gt;"",D607&lt;&gt;"",E607&lt;&gt;"",I607&lt;&gt;"",L607&lt;&gt;"",J607&lt;&gt;"",IFERROR(MATCH(INDEX($B:$B,MATCH($C607,$C:$C,0)),IMAGENES!$B:$B,0),-1)&gt;0),"'si'","'no'"))</f>
        <v/>
      </c>
      <c r="O607" t="str">
        <f t="shared" si="135"/>
        <v/>
      </c>
      <c r="P607" t="str">
        <f t="shared" si="136"/>
        <v/>
      </c>
      <c r="Q607" t="str">
        <f t="shared" si="137"/>
        <v/>
      </c>
      <c r="R607" t="str">
        <f t="shared" si="138"/>
        <v/>
      </c>
      <c r="S607" t="str">
        <f t="shared" si="139"/>
        <v/>
      </c>
      <c r="T607" t="str">
        <f t="shared" si="140"/>
        <v/>
      </c>
      <c r="U607" t="str">
        <f>IF($S607="","",INDEX(CATEGORIAS!$A:$A,MATCH($S607,CATEGORIAS!$B:$B,0)))</f>
        <v/>
      </c>
      <c r="V607" t="str">
        <f>IF($T607="","",INDEX(SUBCATEGORIAS!$A:$A,MATCH($T607,SUBCATEGORIAS!$B:$B,0)))</f>
        <v/>
      </c>
      <c r="W607" t="str">
        <f t="shared" si="141"/>
        <v/>
      </c>
      <c r="X607" t="str">
        <f t="shared" si="146"/>
        <v/>
      </c>
      <c r="Z607">
        <v>605</v>
      </c>
      <c r="AA607" t="str">
        <f t="shared" si="149"/>
        <v/>
      </c>
      <c r="AB607" t="str">
        <f>IFERROR(IF(MATCH($AA603,$O:$O,0)&gt;0,CONCATENATE("descripcion_larga: '",INDEX($R:$R,MATCH($AA603,$O:$O,0)),"',"),0),"")</f>
        <v/>
      </c>
      <c r="AG607" t="str">
        <f>IF($D607="","",INDEX(CATEGORIAS!$A:$A,MATCH($D607,CATEGORIAS!$B:$B,0)))</f>
        <v/>
      </c>
      <c r="AH607" t="str">
        <f>IF($E607="","",INDEX(SUBCATEGORIAS!$A:$A,MATCH($E607,SUBCATEGORIAS!$B:$B,0)))</f>
        <v/>
      </c>
      <c r="AI607" t="str">
        <f t="shared" si="142"/>
        <v/>
      </c>
      <c r="AK607" s="2" t="str">
        <f t="shared" si="147"/>
        <v/>
      </c>
      <c r="AL607" t="str">
        <f t="shared" si="148"/>
        <v/>
      </c>
      <c r="AM607" t="str">
        <f t="shared" si="143"/>
        <v/>
      </c>
      <c r="AN607" t="str">
        <f t="shared" si="144"/>
        <v/>
      </c>
    </row>
    <row r="608" spans="1:40" x14ac:dyDescent="0.25">
      <c r="A608" t="str">
        <f>IF(C608="","",MAX($A$2:A607)+1)</f>
        <v/>
      </c>
      <c r="B608" s="3" t="str">
        <f>IF(C608="","",IF(COUNTIF($C$2:$C607,$C608)=0,MAX($B$2:$B607)+1,""))</f>
        <v/>
      </c>
      <c r="L608" s="3" t="str">
        <f t="shared" si="145"/>
        <v/>
      </c>
      <c r="M608" s="3" t="str">
        <f>IF(C608="","",IF(AND(C608&lt;&gt;"",D608&lt;&gt;"",E608&lt;&gt;"",I608&lt;&gt;"",L608&lt;&gt;"",J608&lt;&gt;"",IFERROR(MATCH(INDEX($B:$B,MATCH($C608,$C:$C,0)),IMAGENES!$B:$B,0),-1)&gt;0),"'si'","'no'"))</f>
        <v/>
      </c>
      <c r="O608" t="str">
        <f t="shared" si="135"/>
        <v/>
      </c>
      <c r="P608" t="str">
        <f t="shared" si="136"/>
        <v/>
      </c>
      <c r="Q608" t="str">
        <f t="shared" si="137"/>
        <v/>
      </c>
      <c r="R608" t="str">
        <f t="shared" si="138"/>
        <v/>
      </c>
      <c r="S608" t="str">
        <f t="shared" si="139"/>
        <v/>
      </c>
      <c r="T608" t="str">
        <f t="shared" si="140"/>
        <v/>
      </c>
      <c r="U608" t="str">
        <f>IF($S608="","",INDEX(CATEGORIAS!$A:$A,MATCH($S608,CATEGORIAS!$B:$B,0)))</f>
        <v/>
      </c>
      <c r="V608" t="str">
        <f>IF($T608="","",INDEX(SUBCATEGORIAS!$A:$A,MATCH($T608,SUBCATEGORIAS!$B:$B,0)))</f>
        <v/>
      </c>
      <c r="W608" t="str">
        <f t="shared" si="141"/>
        <v/>
      </c>
      <c r="X608" t="str">
        <f t="shared" si="146"/>
        <v/>
      </c>
      <c r="Z608">
        <v>606</v>
      </c>
      <c r="AA608" t="str">
        <f t="shared" si="149"/>
        <v/>
      </c>
      <c r="AB608" t="str">
        <f>IFERROR(IF(MATCH($AA603,$O:$O,0)&gt;0,CONCATENATE("id_categoria: '",INDEX($U:$U,MATCH($AA603,$O:$O,0)),"',"),0),"")</f>
        <v/>
      </c>
      <c r="AG608" t="str">
        <f>IF($D608="","",INDEX(CATEGORIAS!$A:$A,MATCH($D608,CATEGORIAS!$B:$B,0)))</f>
        <v/>
      </c>
      <c r="AH608" t="str">
        <f>IF($E608="","",INDEX(SUBCATEGORIAS!$A:$A,MATCH($E608,SUBCATEGORIAS!$B:$B,0)))</f>
        <v/>
      </c>
      <c r="AI608" t="str">
        <f t="shared" si="142"/>
        <v/>
      </c>
      <c r="AK608" s="2" t="str">
        <f t="shared" si="147"/>
        <v/>
      </c>
      <c r="AL608" t="str">
        <f t="shared" si="148"/>
        <v/>
      </c>
      <c r="AM608" t="str">
        <f t="shared" si="143"/>
        <v/>
      </c>
      <c r="AN608" t="str">
        <f t="shared" si="144"/>
        <v/>
      </c>
    </row>
    <row r="609" spans="1:40" x14ac:dyDescent="0.25">
      <c r="A609" t="str">
        <f>IF(C609="","",MAX($A$2:A608)+1)</f>
        <v/>
      </c>
      <c r="B609" s="3" t="str">
        <f>IF(C609="","",IF(COUNTIF($C$2:$C608,$C609)=0,MAX($B$2:$B608)+1,""))</f>
        <v/>
      </c>
      <c r="L609" s="3" t="str">
        <f t="shared" si="145"/>
        <v/>
      </c>
      <c r="M609" s="3" t="str">
        <f>IF(C609="","",IF(AND(C609&lt;&gt;"",D609&lt;&gt;"",E609&lt;&gt;"",I609&lt;&gt;"",L609&lt;&gt;"",J609&lt;&gt;"",IFERROR(MATCH(INDEX($B:$B,MATCH($C609,$C:$C,0)),IMAGENES!$B:$B,0),-1)&gt;0),"'si'","'no'"))</f>
        <v/>
      </c>
      <c r="O609" t="str">
        <f t="shared" si="135"/>
        <v/>
      </c>
      <c r="P609" t="str">
        <f t="shared" si="136"/>
        <v/>
      </c>
      <c r="Q609" t="str">
        <f t="shared" si="137"/>
        <v/>
      </c>
      <c r="R609" t="str">
        <f t="shared" si="138"/>
        <v/>
      </c>
      <c r="S609" t="str">
        <f t="shared" si="139"/>
        <v/>
      </c>
      <c r="T609" t="str">
        <f t="shared" si="140"/>
        <v/>
      </c>
      <c r="U609" t="str">
        <f>IF($S609="","",INDEX(CATEGORIAS!$A:$A,MATCH($S609,CATEGORIAS!$B:$B,0)))</f>
        <v/>
      </c>
      <c r="V609" t="str">
        <f>IF($T609="","",INDEX(SUBCATEGORIAS!$A:$A,MATCH($T609,SUBCATEGORIAS!$B:$B,0)))</f>
        <v/>
      </c>
      <c r="W609" t="str">
        <f t="shared" si="141"/>
        <v/>
      </c>
      <c r="X609" t="str">
        <f t="shared" si="146"/>
        <v/>
      </c>
      <c r="Z609">
        <v>607</v>
      </c>
      <c r="AA609" t="str">
        <f t="shared" si="149"/>
        <v/>
      </c>
      <c r="AB609" t="str">
        <f>IFERROR(IF(MATCH($AA603,$O:$O,0)&gt;0,CONCATENATE("id_subcategoria: '",INDEX($V:$V,MATCH($AA603,$O:$O,0)),"',"),0),"")</f>
        <v/>
      </c>
      <c r="AG609" t="str">
        <f>IF($D609="","",INDEX(CATEGORIAS!$A:$A,MATCH($D609,CATEGORIAS!$B:$B,0)))</f>
        <v/>
      </c>
      <c r="AH609" t="str">
        <f>IF($E609="","",INDEX(SUBCATEGORIAS!$A:$A,MATCH($E609,SUBCATEGORIAS!$B:$B,0)))</f>
        <v/>
      </c>
      <c r="AI609" t="str">
        <f t="shared" si="142"/>
        <v/>
      </c>
      <c r="AK609" s="2" t="str">
        <f t="shared" si="147"/>
        <v/>
      </c>
      <c r="AL609" t="str">
        <f t="shared" si="148"/>
        <v/>
      </c>
      <c r="AM609" t="str">
        <f t="shared" si="143"/>
        <v/>
      </c>
      <c r="AN609" t="str">
        <f t="shared" si="144"/>
        <v/>
      </c>
    </row>
    <row r="610" spans="1:40" x14ac:dyDescent="0.25">
      <c r="A610" t="str">
        <f>IF(C610="","",MAX($A$2:A609)+1)</f>
        <v/>
      </c>
      <c r="B610" s="3" t="str">
        <f>IF(C610="","",IF(COUNTIF($C$2:$C609,$C610)=0,MAX($B$2:$B609)+1,""))</f>
        <v/>
      </c>
      <c r="L610" s="3" t="str">
        <f t="shared" si="145"/>
        <v/>
      </c>
      <c r="M610" s="3" t="str">
        <f>IF(C610="","",IF(AND(C610&lt;&gt;"",D610&lt;&gt;"",E610&lt;&gt;"",I610&lt;&gt;"",L610&lt;&gt;"",J610&lt;&gt;"",IFERROR(MATCH(INDEX($B:$B,MATCH($C610,$C:$C,0)),IMAGENES!$B:$B,0),-1)&gt;0),"'si'","'no'"))</f>
        <v/>
      </c>
      <c r="O610" t="str">
        <f t="shared" si="135"/>
        <v/>
      </c>
      <c r="P610" t="str">
        <f t="shared" si="136"/>
        <v/>
      </c>
      <c r="Q610" t="str">
        <f t="shared" si="137"/>
        <v/>
      </c>
      <c r="R610" t="str">
        <f t="shared" si="138"/>
        <v/>
      </c>
      <c r="S610" t="str">
        <f t="shared" si="139"/>
        <v/>
      </c>
      <c r="T610" t="str">
        <f t="shared" si="140"/>
        <v/>
      </c>
      <c r="U610" t="str">
        <f>IF($S610="","",INDEX(CATEGORIAS!$A:$A,MATCH($S610,CATEGORIAS!$B:$B,0)))</f>
        <v/>
      </c>
      <c r="V610" t="str">
        <f>IF($T610="","",INDEX(SUBCATEGORIAS!$A:$A,MATCH($T610,SUBCATEGORIAS!$B:$B,0)))</f>
        <v/>
      </c>
      <c r="W610" t="str">
        <f t="shared" si="141"/>
        <v/>
      </c>
      <c r="X610" t="str">
        <f t="shared" si="146"/>
        <v/>
      </c>
      <c r="Z610">
        <v>608</v>
      </c>
      <c r="AA610" t="str">
        <f t="shared" si="149"/>
        <v/>
      </c>
      <c r="AB610" t="str">
        <f>IFERROR(IF(MATCH($AA603,$O:$O,0)&gt;0,CONCATENATE("precio: ",INDEX($W:$W,MATCH($AA603,$O:$O,0)),","),0),"")</f>
        <v/>
      </c>
      <c r="AG610" t="str">
        <f>IF($D610="","",INDEX(CATEGORIAS!$A:$A,MATCH($D610,CATEGORIAS!$B:$B,0)))</f>
        <v/>
      </c>
      <c r="AH610" t="str">
        <f>IF($E610="","",INDEX(SUBCATEGORIAS!$A:$A,MATCH($E610,SUBCATEGORIAS!$B:$B,0)))</f>
        <v/>
      </c>
      <c r="AI610" t="str">
        <f t="shared" si="142"/>
        <v/>
      </c>
      <c r="AK610" s="2" t="str">
        <f t="shared" si="147"/>
        <v/>
      </c>
      <c r="AL610" t="str">
        <f t="shared" si="148"/>
        <v/>
      </c>
      <c r="AM610" t="str">
        <f t="shared" si="143"/>
        <v/>
      </c>
      <c r="AN610" t="str">
        <f t="shared" si="144"/>
        <v/>
      </c>
    </row>
    <row r="611" spans="1:40" x14ac:dyDescent="0.25">
      <c r="A611" t="str">
        <f>IF(C611="","",MAX($A$2:A610)+1)</f>
        <v/>
      </c>
      <c r="B611" s="3" t="str">
        <f>IF(C611="","",IF(COUNTIF($C$2:$C610,$C611)=0,MAX($B$2:$B610)+1,""))</f>
        <v/>
      </c>
      <c r="L611" s="3" t="str">
        <f t="shared" si="145"/>
        <v/>
      </c>
      <c r="M611" s="3" t="str">
        <f>IF(C611="","",IF(AND(C611&lt;&gt;"",D611&lt;&gt;"",E611&lt;&gt;"",I611&lt;&gt;"",L611&lt;&gt;"",J611&lt;&gt;"",IFERROR(MATCH(INDEX($B:$B,MATCH($C611,$C:$C,0)),IMAGENES!$B:$B,0),-1)&gt;0),"'si'","'no'"))</f>
        <v/>
      </c>
      <c r="O611" t="str">
        <f t="shared" si="135"/>
        <v/>
      </c>
      <c r="P611" t="str">
        <f t="shared" si="136"/>
        <v/>
      </c>
      <c r="Q611" t="str">
        <f t="shared" si="137"/>
        <v/>
      </c>
      <c r="R611" t="str">
        <f t="shared" si="138"/>
        <v/>
      </c>
      <c r="S611" t="str">
        <f t="shared" si="139"/>
        <v/>
      </c>
      <c r="T611" t="str">
        <f t="shared" si="140"/>
        <v/>
      </c>
      <c r="U611" t="str">
        <f>IF($S611="","",INDEX(CATEGORIAS!$A:$A,MATCH($S611,CATEGORIAS!$B:$B,0)))</f>
        <v/>
      </c>
      <c r="V611" t="str">
        <f>IF($T611="","",INDEX(SUBCATEGORIAS!$A:$A,MATCH($T611,SUBCATEGORIAS!$B:$B,0)))</f>
        <v/>
      </c>
      <c r="W611" t="str">
        <f t="shared" si="141"/>
        <v/>
      </c>
      <c r="X611" t="str">
        <f t="shared" si="146"/>
        <v/>
      </c>
      <c r="Z611">
        <v>609</v>
      </c>
      <c r="AA611" t="str">
        <f t="shared" si="149"/>
        <v/>
      </c>
      <c r="AB611" t="str">
        <f>IFERROR(IF(MATCH($AA603,$O:$O,0)&gt;0,CONCATENATE("disponible: ",INDEX($X:$X,MATCH($AA603,$O:$O,0)),","),0),"")</f>
        <v/>
      </c>
      <c r="AG611" t="str">
        <f>IF($D611="","",INDEX(CATEGORIAS!$A:$A,MATCH($D611,CATEGORIAS!$B:$B,0)))</f>
        <v/>
      </c>
      <c r="AH611" t="str">
        <f>IF($E611="","",INDEX(SUBCATEGORIAS!$A:$A,MATCH($E611,SUBCATEGORIAS!$B:$B,0)))</f>
        <v/>
      </c>
      <c r="AI611" t="str">
        <f t="shared" si="142"/>
        <v/>
      </c>
      <c r="AK611" s="2" t="str">
        <f t="shared" si="147"/>
        <v/>
      </c>
      <c r="AL611" t="str">
        <f t="shared" si="148"/>
        <v/>
      </c>
      <c r="AM611" t="str">
        <f t="shared" si="143"/>
        <v/>
      </c>
      <c r="AN611" t="str">
        <f t="shared" si="144"/>
        <v/>
      </c>
    </row>
    <row r="612" spans="1:40" x14ac:dyDescent="0.25">
      <c r="A612" t="str">
        <f>IF(C612="","",MAX($A$2:A611)+1)</f>
        <v/>
      </c>
      <c r="B612" s="3" t="str">
        <f>IF(C612="","",IF(COUNTIF($C$2:$C611,$C612)=0,MAX($B$2:$B611)+1,""))</f>
        <v/>
      </c>
      <c r="L612" s="3" t="str">
        <f t="shared" si="145"/>
        <v/>
      </c>
      <c r="M612" s="3" t="str">
        <f>IF(C612="","",IF(AND(C612&lt;&gt;"",D612&lt;&gt;"",E612&lt;&gt;"",I612&lt;&gt;"",L612&lt;&gt;"",J612&lt;&gt;"",IFERROR(MATCH(INDEX($B:$B,MATCH($C612,$C:$C,0)),IMAGENES!$B:$B,0),-1)&gt;0),"'si'","'no'"))</f>
        <v/>
      </c>
      <c r="O612" t="str">
        <f t="shared" si="135"/>
        <v/>
      </c>
      <c r="P612" t="str">
        <f t="shared" si="136"/>
        <v/>
      </c>
      <c r="Q612" t="str">
        <f t="shared" si="137"/>
        <v/>
      </c>
      <c r="R612" t="str">
        <f t="shared" si="138"/>
        <v/>
      </c>
      <c r="S612" t="str">
        <f t="shared" si="139"/>
        <v/>
      </c>
      <c r="T612" t="str">
        <f t="shared" si="140"/>
        <v/>
      </c>
      <c r="U612" t="str">
        <f>IF($S612="","",INDEX(CATEGORIAS!$A:$A,MATCH($S612,CATEGORIAS!$B:$B,0)))</f>
        <v/>
      </c>
      <c r="V612" t="str">
        <f>IF($T612="","",INDEX(SUBCATEGORIAS!$A:$A,MATCH($T612,SUBCATEGORIAS!$B:$B,0)))</f>
        <v/>
      </c>
      <c r="W612" t="str">
        <f t="shared" si="141"/>
        <v/>
      </c>
      <c r="X612" t="str">
        <f t="shared" si="146"/>
        <v/>
      </c>
      <c r="Z612">
        <v>610</v>
      </c>
      <c r="AA612" t="str">
        <f t="shared" si="149"/>
        <v/>
      </c>
      <c r="AB612" t="str">
        <f>IFERROR(IF(MATCH($AA603,$O:$O,0)&gt;0,"},",0),"")</f>
        <v/>
      </c>
      <c r="AG612" t="str">
        <f>IF($D612="","",INDEX(CATEGORIAS!$A:$A,MATCH($D612,CATEGORIAS!$B:$B,0)))</f>
        <v/>
      </c>
      <c r="AH612" t="str">
        <f>IF($E612="","",INDEX(SUBCATEGORIAS!$A:$A,MATCH($E612,SUBCATEGORIAS!$B:$B,0)))</f>
        <v/>
      </c>
      <c r="AI612" t="str">
        <f t="shared" si="142"/>
        <v/>
      </c>
      <c r="AK612" s="2" t="str">
        <f t="shared" si="147"/>
        <v/>
      </c>
      <c r="AL612" t="str">
        <f t="shared" si="148"/>
        <v/>
      </c>
      <c r="AM612" t="str">
        <f t="shared" si="143"/>
        <v/>
      </c>
      <c r="AN612" t="str">
        <f t="shared" si="144"/>
        <v/>
      </c>
    </row>
    <row r="613" spans="1:40" x14ac:dyDescent="0.25">
      <c r="A613" t="str">
        <f>IF(C613="","",MAX($A$2:A612)+1)</f>
        <v/>
      </c>
      <c r="B613" s="3" t="str">
        <f>IF(C613="","",IF(COUNTIF($C$2:$C612,$C613)=0,MAX($B$2:$B612)+1,""))</f>
        <v/>
      </c>
      <c r="L613" s="3" t="str">
        <f t="shared" si="145"/>
        <v/>
      </c>
      <c r="M613" s="3" t="str">
        <f>IF(C613="","",IF(AND(C613&lt;&gt;"",D613&lt;&gt;"",E613&lt;&gt;"",I613&lt;&gt;"",L613&lt;&gt;"",J613&lt;&gt;"",IFERROR(MATCH(INDEX($B:$B,MATCH($C613,$C:$C,0)),IMAGENES!$B:$B,0),-1)&gt;0),"'si'","'no'"))</f>
        <v/>
      </c>
      <c r="O613" t="str">
        <f t="shared" si="135"/>
        <v/>
      </c>
      <c r="P613" t="str">
        <f t="shared" si="136"/>
        <v/>
      </c>
      <c r="Q613" t="str">
        <f t="shared" si="137"/>
        <v/>
      </c>
      <c r="R613" t="str">
        <f t="shared" si="138"/>
        <v/>
      </c>
      <c r="S613" t="str">
        <f t="shared" si="139"/>
        <v/>
      </c>
      <c r="T613" t="str">
        <f t="shared" si="140"/>
        <v/>
      </c>
      <c r="U613" t="str">
        <f>IF($S613="","",INDEX(CATEGORIAS!$A:$A,MATCH($S613,CATEGORIAS!$B:$B,0)))</f>
        <v/>
      </c>
      <c r="V613" t="str">
        <f>IF($T613="","",INDEX(SUBCATEGORIAS!$A:$A,MATCH($T613,SUBCATEGORIAS!$B:$B,0)))</f>
        <v/>
      </c>
      <c r="W613" t="str">
        <f t="shared" si="141"/>
        <v/>
      </c>
      <c r="X613" t="str">
        <f t="shared" si="146"/>
        <v/>
      </c>
      <c r="Z613">
        <v>611</v>
      </c>
      <c r="AA613">
        <f t="shared" si="149"/>
        <v>62</v>
      </c>
      <c r="AB613" t="str">
        <f>IFERROR(IF(MATCH($AA613,$O:$O,0)&gt;0,"{",0),"")</f>
        <v/>
      </c>
      <c r="AG613" t="str">
        <f>IF($D613="","",INDEX(CATEGORIAS!$A:$A,MATCH($D613,CATEGORIAS!$B:$B,0)))</f>
        <v/>
      </c>
      <c r="AH613" t="str">
        <f>IF($E613="","",INDEX(SUBCATEGORIAS!$A:$A,MATCH($E613,SUBCATEGORIAS!$B:$B,0)))</f>
        <v/>
      </c>
      <c r="AI613" t="str">
        <f t="shared" si="142"/>
        <v/>
      </c>
      <c r="AK613" s="2" t="str">
        <f t="shared" si="147"/>
        <v/>
      </c>
      <c r="AL613" t="str">
        <f t="shared" si="148"/>
        <v/>
      </c>
      <c r="AM613" t="str">
        <f t="shared" si="143"/>
        <v/>
      </c>
      <c r="AN613" t="str">
        <f t="shared" si="144"/>
        <v/>
      </c>
    </row>
    <row r="614" spans="1:40" x14ac:dyDescent="0.25">
      <c r="A614" t="str">
        <f>IF(C614="","",MAX($A$2:A613)+1)</f>
        <v/>
      </c>
      <c r="B614" s="3" t="str">
        <f>IF(C614="","",IF(COUNTIF($C$2:$C613,$C614)=0,MAX($B$2:$B613)+1,""))</f>
        <v/>
      </c>
      <c r="L614" s="3" t="str">
        <f t="shared" si="145"/>
        <v/>
      </c>
      <c r="M614" s="3" t="str">
        <f>IF(C614="","",IF(AND(C614&lt;&gt;"",D614&lt;&gt;"",E614&lt;&gt;"",I614&lt;&gt;"",L614&lt;&gt;"",J614&lt;&gt;"",IFERROR(MATCH(INDEX($B:$B,MATCH($C614,$C:$C,0)),IMAGENES!$B:$B,0),-1)&gt;0),"'si'","'no'"))</f>
        <v/>
      </c>
      <c r="O614" t="str">
        <f t="shared" si="135"/>
        <v/>
      </c>
      <c r="P614" t="str">
        <f t="shared" si="136"/>
        <v/>
      </c>
      <c r="Q614" t="str">
        <f t="shared" si="137"/>
        <v/>
      </c>
      <c r="R614" t="str">
        <f t="shared" si="138"/>
        <v/>
      </c>
      <c r="S614" t="str">
        <f t="shared" si="139"/>
        <v/>
      </c>
      <c r="T614" t="str">
        <f t="shared" si="140"/>
        <v/>
      </c>
      <c r="U614" t="str">
        <f>IF($S614="","",INDEX(CATEGORIAS!$A:$A,MATCH($S614,CATEGORIAS!$B:$B,0)))</f>
        <v/>
      </c>
      <c r="V614" t="str">
        <f>IF($T614="","",INDEX(SUBCATEGORIAS!$A:$A,MATCH($T614,SUBCATEGORIAS!$B:$B,0)))</f>
        <v/>
      </c>
      <c r="W614" t="str">
        <f t="shared" si="141"/>
        <v/>
      </c>
      <c r="X614" t="str">
        <f t="shared" si="146"/>
        <v/>
      </c>
      <c r="Z614">
        <v>612</v>
      </c>
      <c r="AA614" t="str">
        <f t="shared" si="149"/>
        <v/>
      </c>
      <c r="AB614" t="str">
        <f>IFERROR(IF(MATCH($AA613,$O:$O,0)&gt;0,CONCATENATE("id_articulo: ",$AA613,","),0),"")</f>
        <v/>
      </c>
      <c r="AG614" t="str">
        <f>IF($D614="","",INDEX(CATEGORIAS!$A:$A,MATCH($D614,CATEGORIAS!$B:$B,0)))</f>
        <v/>
      </c>
      <c r="AH614" t="str">
        <f>IF($E614="","",INDEX(SUBCATEGORIAS!$A:$A,MATCH($E614,SUBCATEGORIAS!$B:$B,0)))</f>
        <v/>
      </c>
      <c r="AI614" t="str">
        <f t="shared" si="142"/>
        <v/>
      </c>
      <c r="AK614" s="2" t="str">
        <f t="shared" si="147"/>
        <v/>
      </c>
      <c r="AL614" t="str">
        <f t="shared" si="148"/>
        <v/>
      </c>
      <c r="AM614" t="str">
        <f t="shared" si="143"/>
        <v/>
      </c>
      <c r="AN614" t="str">
        <f t="shared" si="144"/>
        <v/>
      </c>
    </row>
    <row r="615" spans="1:40" x14ac:dyDescent="0.25">
      <c r="A615" t="str">
        <f>IF(C615="","",MAX($A$2:A614)+1)</f>
        <v/>
      </c>
      <c r="B615" s="3" t="str">
        <f>IF(C615="","",IF(COUNTIF($C$2:$C614,$C615)=0,MAX($B$2:$B614)+1,""))</f>
        <v/>
      </c>
      <c r="L615" s="3" t="str">
        <f t="shared" si="145"/>
        <v/>
      </c>
      <c r="M615" s="3" t="str">
        <f>IF(C615="","",IF(AND(C615&lt;&gt;"",D615&lt;&gt;"",E615&lt;&gt;"",I615&lt;&gt;"",L615&lt;&gt;"",J615&lt;&gt;"",IFERROR(MATCH(INDEX($B:$B,MATCH($C615,$C:$C,0)),IMAGENES!$B:$B,0),-1)&gt;0),"'si'","'no'"))</f>
        <v/>
      </c>
      <c r="O615" t="str">
        <f t="shared" si="135"/>
        <v/>
      </c>
      <c r="P615" t="str">
        <f t="shared" si="136"/>
        <v/>
      </c>
      <c r="Q615" t="str">
        <f t="shared" si="137"/>
        <v/>
      </c>
      <c r="R615" t="str">
        <f t="shared" si="138"/>
        <v/>
      </c>
      <c r="S615" t="str">
        <f t="shared" si="139"/>
        <v/>
      </c>
      <c r="T615" t="str">
        <f t="shared" si="140"/>
        <v/>
      </c>
      <c r="U615" t="str">
        <f>IF($S615="","",INDEX(CATEGORIAS!$A:$A,MATCH($S615,CATEGORIAS!$B:$B,0)))</f>
        <v/>
      </c>
      <c r="V615" t="str">
        <f>IF($T615="","",INDEX(SUBCATEGORIAS!$A:$A,MATCH($T615,SUBCATEGORIAS!$B:$B,0)))</f>
        <v/>
      </c>
      <c r="W615" t="str">
        <f t="shared" si="141"/>
        <v/>
      </c>
      <c r="X615" t="str">
        <f t="shared" si="146"/>
        <v/>
      </c>
      <c r="Z615">
        <v>613</v>
      </c>
      <c r="AA615" t="str">
        <f t="shared" si="149"/>
        <v/>
      </c>
      <c r="AB615" t="str">
        <f>IFERROR(IF(MATCH($AA613,$O:$O,0)&gt;0,CONCATENATE("nombre: '",INDEX($P:$P,MATCH($AA613,$O:$O,0)),"',"),0),"")</f>
        <v/>
      </c>
      <c r="AG615" t="str">
        <f>IF($D615="","",INDEX(CATEGORIAS!$A:$A,MATCH($D615,CATEGORIAS!$B:$B,0)))</f>
        <v/>
      </c>
      <c r="AH615" t="str">
        <f>IF($E615="","",INDEX(SUBCATEGORIAS!$A:$A,MATCH($E615,SUBCATEGORIAS!$B:$B,0)))</f>
        <v/>
      </c>
      <c r="AI615" t="str">
        <f t="shared" si="142"/>
        <v/>
      </c>
      <c r="AK615" s="2" t="str">
        <f t="shared" si="147"/>
        <v/>
      </c>
      <c r="AL615" t="str">
        <f t="shared" si="148"/>
        <v/>
      </c>
      <c r="AM615" t="str">
        <f t="shared" si="143"/>
        <v/>
      </c>
      <c r="AN615" t="str">
        <f t="shared" si="144"/>
        <v/>
      </c>
    </row>
    <row r="616" spans="1:40" x14ac:dyDescent="0.25">
      <c r="A616" t="str">
        <f>IF(C616="","",MAX($A$2:A615)+1)</f>
        <v/>
      </c>
      <c r="B616" s="3" t="str">
        <f>IF(C616="","",IF(COUNTIF($C$2:$C615,$C616)=0,MAX($B$2:$B615)+1,""))</f>
        <v/>
      </c>
      <c r="L616" s="3" t="str">
        <f t="shared" si="145"/>
        <v/>
      </c>
      <c r="M616" s="3" t="str">
        <f>IF(C616="","",IF(AND(C616&lt;&gt;"",D616&lt;&gt;"",E616&lt;&gt;"",I616&lt;&gt;"",L616&lt;&gt;"",J616&lt;&gt;"",IFERROR(MATCH(INDEX($B:$B,MATCH($C616,$C:$C,0)),IMAGENES!$B:$B,0),-1)&gt;0),"'si'","'no'"))</f>
        <v/>
      </c>
      <c r="O616" t="str">
        <f t="shared" si="135"/>
        <v/>
      </c>
      <c r="P616" t="str">
        <f t="shared" si="136"/>
        <v/>
      </c>
      <c r="Q616" t="str">
        <f t="shared" si="137"/>
        <v/>
      </c>
      <c r="R616" t="str">
        <f t="shared" si="138"/>
        <v/>
      </c>
      <c r="S616" t="str">
        <f t="shared" si="139"/>
        <v/>
      </c>
      <c r="T616" t="str">
        <f t="shared" si="140"/>
        <v/>
      </c>
      <c r="U616" t="str">
        <f>IF($S616="","",INDEX(CATEGORIAS!$A:$A,MATCH($S616,CATEGORIAS!$B:$B,0)))</f>
        <v/>
      </c>
      <c r="V616" t="str">
        <f>IF($T616="","",INDEX(SUBCATEGORIAS!$A:$A,MATCH($T616,SUBCATEGORIAS!$B:$B,0)))</f>
        <v/>
      </c>
      <c r="W616" t="str">
        <f t="shared" si="141"/>
        <v/>
      </c>
      <c r="X616" t="str">
        <f t="shared" si="146"/>
        <v/>
      </c>
      <c r="Z616">
        <v>614</v>
      </c>
      <c r="AA616" t="str">
        <f t="shared" si="149"/>
        <v/>
      </c>
      <c r="AB616" t="str">
        <f>IFERROR(IF(MATCH($AA613,$O:$O,0)&gt;0,CONCATENATE("descripcion: '",INDEX($Q:$Q,MATCH($AA613,$O:$O,0)),"',"),0),"")</f>
        <v/>
      </c>
      <c r="AG616" t="str">
        <f>IF($D616="","",INDEX(CATEGORIAS!$A:$A,MATCH($D616,CATEGORIAS!$B:$B,0)))</f>
        <v/>
      </c>
      <c r="AH616" t="str">
        <f>IF($E616="","",INDEX(SUBCATEGORIAS!$A:$A,MATCH($E616,SUBCATEGORIAS!$B:$B,0)))</f>
        <v/>
      </c>
      <c r="AI616" t="str">
        <f t="shared" si="142"/>
        <v/>
      </c>
      <c r="AK616" s="2" t="str">
        <f t="shared" si="147"/>
        <v/>
      </c>
      <c r="AL616" t="str">
        <f t="shared" si="148"/>
        <v/>
      </c>
      <c r="AM616" t="str">
        <f t="shared" si="143"/>
        <v/>
      </c>
      <c r="AN616" t="str">
        <f t="shared" si="144"/>
        <v/>
      </c>
    </row>
    <row r="617" spans="1:40" x14ac:dyDescent="0.25">
      <c r="A617" t="str">
        <f>IF(C617="","",MAX($A$2:A616)+1)</f>
        <v/>
      </c>
      <c r="B617" s="3" t="str">
        <f>IF(C617="","",IF(COUNTIF($C$2:$C616,$C617)=0,MAX($B$2:$B616)+1,""))</f>
        <v/>
      </c>
      <c r="L617" s="3" t="str">
        <f t="shared" si="145"/>
        <v/>
      </c>
      <c r="M617" s="3" t="str">
        <f>IF(C617="","",IF(AND(C617&lt;&gt;"",D617&lt;&gt;"",E617&lt;&gt;"",I617&lt;&gt;"",L617&lt;&gt;"",J617&lt;&gt;"",IFERROR(MATCH(INDEX($B:$B,MATCH($C617,$C:$C,0)),IMAGENES!$B:$B,0),-1)&gt;0),"'si'","'no'"))</f>
        <v/>
      </c>
      <c r="O617" t="str">
        <f t="shared" si="135"/>
        <v/>
      </c>
      <c r="P617" t="str">
        <f t="shared" si="136"/>
        <v/>
      </c>
      <c r="Q617" t="str">
        <f t="shared" si="137"/>
        <v/>
      </c>
      <c r="R617" t="str">
        <f t="shared" si="138"/>
        <v/>
      </c>
      <c r="S617" t="str">
        <f t="shared" si="139"/>
        <v/>
      </c>
      <c r="T617" t="str">
        <f t="shared" si="140"/>
        <v/>
      </c>
      <c r="U617" t="str">
        <f>IF($S617="","",INDEX(CATEGORIAS!$A:$A,MATCH($S617,CATEGORIAS!$B:$B,0)))</f>
        <v/>
      </c>
      <c r="V617" t="str">
        <f>IF($T617="","",INDEX(SUBCATEGORIAS!$A:$A,MATCH($T617,SUBCATEGORIAS!$B:$B,0)))</f>
        <v/>
      </c>
      <c r="W617" t="str">
        <f t="shared" si="141"/>
        <v/>
      </c>
      <c r="X617" t="str">
        <f t="shared" si="146"/>
        <v/>
      </c>
      <c r="Z617">
        <v>615</v>
      </c>
      <c r="AA617" t="str">
        <f t="shared" si="149"/>
        <v/>
      </c>
      <c r="AB617" t="str">
        <f>IFERROR(IF(MATCH($AA613,$O:$O,0)&gt;0,CONCATENATE("descripcion_larga: '",INDEX($R:$R,MATCH($AA613,$O:$O,0)),"',"),0),"")</f>
        <v/>
      </c>
      <c r="AG617" t="str">
        <f>IF($D617="","",INDEX(CATEGORIAS!$A:$A,MATCH($D617,CATEGORIAS!$B:$B,0)))</f>
        <v/>
      </c>
      <c r="AH617" t="str">
        <f>IF($E617="","",INDEX(SUBCATEGORIAS!$A:$A,MATCH($E617,SUBCATEGORIAS!$B:$B,0)))</f>
        <v/>
      </c>
      <c r="AI617" t="str">
        <f t="shared" si="142"/>
        <v/>
      </c>
      <c r="AK617" s="2" t="str">
        <f t="shared" si="147"/>
        <v/>
      </c>
      <c r="AL617" t="str">
        <f t="shared" si="148"/>
        <v/>
      </c>
      <c r="AM617" t="str">
        <f t="shared" si="143"/>
        <v/>
      </c>
      <c r="AN617" t="str">
        <f t="shared" si="144"/>
        <v/>
      </c>
    </row>
    <row r="618" spans="1:40" x14ac:dyDescent="0.25">
      <c r="A618" t="str">
        <f>IF(C618="","",MAX($A$2:A617)+1)</f>
        <v/>
      </c>
      <c r="B618" s="3" t="str">
        <f>IF(C618="","",IF(COUNTIF($C$2:$C617,$C618)=0,MAX($B$2:$B617)+1,""))</f>
        <v/>
      </c>
      <c r="L618" s="3" t="str">
        <f t="shared" si="145"/>
        <v/>
      </c>
      <c r="M618" s="3" t="str">
        <f>IF(C618="","",IF(AND(C618&lt;&gt;"",D618&lt;&gt;"",E618&lt;&gt;"",I618&lt;&gt;"",L618&lt;&gt;"",J618&lt;&gt;"",IFERROR(MATCH(INDEX($B:$B,MATCH($C618,$C:$C,0)),IMAGENES!$B:$B,0),-1)&gt;0),"'si'","'no'"))</f>
        <v/>
      </c>
      <c r="O618" t="str">
        <f t="shared" si="135"/>
        <v/>
      </c>
      <c r="P618" t="str">
        <f t="shared" si="136"/>
        <v/>
      </c>
      <c r="Q618" t="str">
        <f t="shared" si="137"/>
        <v/>
      </c>
      <c r="R618" t="str">
        <f t="shared" si="138"/>
        <v/>
      </c>
      <c r="S618" t="str">
        <f t="shared" si="139"/>
        <v/>
      </c>
      <c r="T618" t="str">
        <f t="shared" si="140"/>
        <v/>
      </c>
      <c r="U618" t="str">
        <f>IF($S618="","",INDEX(CATEGORIAS!$A:$A,MATCH($S618,CATEGORIAS!$B:$B,0)))</f>
        <v/>
      </c>
      <c r="V618" t="str">
        <f>IF($T618="","",INDEX(SUBCATEGORIAS!$A:$A,MATCH($T618,SUBCATEGORIAS!$B:$B,0)))</f>
        <v/>
      </c>
      <c r="W618" t="str">
        <f t="shared" si="141"/>
        <v/>
      </c>
      <c r="X618" t="str">
        <f t="shared" si="146"/>
        <v/>
      </c>
      <c r="Z618">
        <v>616</v>
      </c>
      <c r="AA618" t="str">
        <f t="shared" si="149"/>
        <v/>
      </c>
      <c r="AB618" t="str">
        <f>IFERROR(IF(MATCH($AA613,$O:$O,0)&gt;0,CONCATENATE("id_categoria: '",INDEX($U:$U,MATCH($AA613,$O:$O,0)),"',"),0),"")</f>
        <v/>
      </c>
      <c r="AG618" t="str">
        <f>IF($D618="","",INDEX(CATEGORIAS!$A:$A,MATCH($D618,CATEGORIAS!$B:$B,0)))</f>
        <v/>
      </c>
      <c r="AH618" t="str">
        <f>IF($E618="","",INDEX(SUBCATEGORIAS!$A:$A,MATCH($E618,SUBCATEGORIAS!$B:$B,0)))</f>
        <v/>
      </c>
      <c r="AI618" t="str">
        <f t="shared" si="142"/>
        <v/>
      </c>
      <c r="AK618" s="2" t="str">
        <f t="shared" si="147"/>
        <v/>
      </c>
      <c r="AL618" t="str">
        <f t="shared" si="148"/>
        <v/>
      </c>
      <c r="AM618" t="str">
        <f t="shared" si="143"/>
        <v/>
      </c>
      <c r="AN618" t="str">
        <f t="shared" si="144"/>
        <v/>
      </c>
    </row>
    <row r="619" spans="1:40" x14ac:dyDescent="0.25">
      <c r="A619" t="str">
        <f>IF(C619="","",MAX($A$2:A618)+1)</f>
        <v/>
      </c>
      <c r="B619" s="3" t="str">
        <f>IF(C619="","",IF(COUNTIF($C$2:$C618,$C619)=0,MAX($B$2:$B618)+1,""))</f>
        <v/>
      </c>
      <c r="L619" s="3" t="str">
        <f t="shared" si="145"/>
        <v/>
      </c>
      <c r="M619" s="3" t="str">
        <f>IF(C619="","",IF(AND(C619&lt;&gt;"",D619&lt;&gt;"",E619&lt;&gt;"",I619&lt;&gt;"",L619&lt;&gt;"",J619&lt;&gt;"",IFERROR(MATCH(INDEX($B:$B,MATCH($C619,$C:$C,0)),IMAGENES!$B:$B,0),-1)&gt;0),"'si'","'no'"))</f>
        <v/>
      </c>
      <c r="O619" t="str">
        <f t="shared" si="135"/>
        <v/>
      </c>
      <c r="P619" t="str">
        <f t="shared" si="136"/>
        <v/>
      </c>
      <c r="Q619" t="str">
        <f t="shared" si="137"/>
        <v/>
      </c>
      <c r="R619" t="str">
        <f t="shared" si="138"/>
        <v/>
      </c>
      <c r="S619" t="str">
        <f t="shared" si="139"/>
        <v/>
      </c>
      <c r="T619" t="str">
        <f t="shared" si="140"/>
        <v/>
      </c>
      <c r="U619" t="str">
        <f>IF($S619="","",INDEX(CATEGORIAS!$A:$A,MATCH($S619,CATEGORIAS!$B:$B,0)))</f>
        <v/>
      </c>
      <c r="V619" t="str">
        <f>IF($T619="","",INDEX(SUBCATEGORIAS!$A:$A,MATCH($T619,SUBCATEGORIAS!$B:$B,0)))</f>
        <v/>
      </c>
      <c r="W619" t="str">
        <f t="shared" si="141"/>
        <v/>
      </c>
      <c r="X619" t="str">
        <f t="shared" si="146"/>
        <v/>
      </c>
      <c r="Z619">
        <v>617</v>
      </c>
      <c r="AA619" t="str">
        <f t="shared" si="149"/>
        <v/>
      </c>
      <c r="AB619" t="str">
        <f>IFERROR(IF(MATCH($AA613,$O:$O,0)&gt;0,CONCATENATE("id_subcategoria: '",INDEX($V:$V,MATCH($AA613,$O:$O,0)),"',"),0),"")</f>
        <v/>
      </c>
      <c r="AG619" t="str">
        <f>IF($D619="","",INDEX(CATEGORIAS!$A:$A,MATCH($D619,CATEGORIAS!$B:$B,0)))</f>
        <v/>
      </c>
      <c r="AH619" t="str">
        <f>IF($E619="","",INDEX(SUBCATEGORIAS!$A:$A,MATCH($E619,SUBCATEGORIAS!$B:$B,0)))</f>
        <v/>
      </c>
      <c r="AI619" t="str">
        <f t="shared" si="142"/>
        <v/>
      </c>
      <c r="AK619" s="2" t="str">
        <f t="shared" si="147"/>
        <v/>
      </c>
      <c r="AL619" t="str">
        <f t="shared" si="148"/>
        <v/>
      </c>
      <c r="AM619" t="str">
        <f t="shared" si="143"/>
        <v/>
      </c>
      <c r="AN619" t="str">
        <f t="shared" si="144"/>
        <v/>
      </c>
    </row>
    <row r="620" spans="1:40" x14ac:dyDescent="0.25">
      <c r="A620" t="str">
        <f>IF(C620="","",MAX($A$2:A619)+1)</f>
        <v/>
      </c>
      <c r="B620" s="3" t="str">
        <f>IF(C620="","",IF(COUNTIF($C$2:$C619,$C620)=0,MAX($B$2:$B619)+1,""))</f>
        <v/>
      </c>
      <c r="L620" s="3" t="str">
        <f t="shared" si="145"/>
        <v/>
      </c>
      <c r="M620" s="3" t="str">
        <f>IF(C620="","",IF(AND(C620&lt;&gt;"",D620&lt;&gt;"",E620&lt;&gt;"",I620&lt;&gt;"",L620&lt;&gt;"",J620&lt;&gt;"",IFERROR(MATCH(INDEX($B:$B,MATCH($C620,$C:$C,0)),IMAGENES!$B:$B,0),-1)&gt;0),"'si'","'no'"))</f>
        <v/>
      </c>
      <c r="O620" t="str">
        <f t="shared" si="135"/>
        <v/>
      </c>
      <c r="P620" t="str">
        <f t="shared" si="136"/>
        <v/>
      </c>
      <c r="Q620" t="str">
        <f t="shared" si="137"/>
        <v/>
      </c>
      <c r="R620" t="str">
        <f t="shared" si="138"/>
        <v/>
      </c>
      <c r="S620" t="str">
        <f t="shared" si="139"/>
        <v/>
      </c>
      <c r="T620" t="str">
        <f t="shared" si="140"/>
        <v/>
      </c>
      <c r="U620" t="str">
        <f>IF($S620="","",INDEX(CATEGORIAS!$A:$A,MATCH($S620,CATEGORIAS!$B:$B,0)))</f>
        <v/>
      </c>
      <c r="V620" t="str">
        <f>IF($T620="","",INDEX(SUBCATEGORIAS!$A:$A,MATCH($T620,SUBCATEGORIAS!$B:$B,0)))</f>
        <v/>
      </c>
      <c r="W620" t="str">
        <f t="shared" si="141"/>
        <v/>
      </c>
      <c r="X620" t="str">
        <f t="shared" si="146"/>
        <v/>
      </c>
      <c r="Z620">
        <v>618</v>
      </c>
      <c r="AA620" t="str">
        <f t="shared" si="149"/>
        <v/>
      </c>
      <c r="AB620" t="str">
        <f>IFERROR(IF(MATCH($AA613,$O:$O,0)&gt;0,CONCATENATE("precio: ",INDEX($W:$W,MATCH($AA613,$O:$O,0)),","),0),"")</f>
        <v/>
      </c>
      <c r="AG620" t="str">
        <f>IF($D620="","",INDEX(CATEGORIAS!$A:$A,MATCH($D620,CATEGORIAS!$B:$B,0)))</f>
        <v/>
      </c>
      <c r="AH620" t="str">
        <f>IF($E620="","",INDEX(SUBCATEGORIAS!$A:$A,MATCH($E620,SUBCATEGORIAS!$B:$B,0)))</f>
        <v/>
      </c>
      <c r="AI620" t="str">
        <f t="shared" si="142"/>
        <v/>
      </c>
      <c r="AK620" s="2" t="str">
        <f t="shared" si="147"/>
        <v/>
      </c>
      <c r="AL620" t="str">
        <f t="shared" si="148"/>
        <v/>
      </c>
      <c r="AM620" t="str">
        <f t="shared" si="143"/>
        <v/>
      </c>
      <c r="AN620" t="str">
        <f t="shared" si="144"/>
        <v/>
      </c>
    </row>
    <row r="621" spans="1:40" x14ac:dyDescent="0.25">
      <c r="A621" t="str">
        <f>IF(C621="","",MAX($A$2:A620)+1)</f>
        <v/>
      </c>
      <c r="B621" s="3" t="str">
        <f>IF(C621="","",IF(COUNTIF($C$2:$C620,$C621)=0,MAX($B$2:$B620)+1,""))</f>
        <v/>
      </c>
      <c r="L621" s="3" t="str">
        <f t="shared" si="145"/>
        <v/>
      </c>
      <c r="M621" s="3" t="str">
        <f>IF(C621="","",IF(AND(C621&lt;&gt;"",D621&lt;&gt;"",E621&lt;&gt;"",I621&lt;&gt;"",L621&lt;&gt;"",J621&lt;&gt;"",IFERROR(MATCH(INDEX($B:$B,MATCH($C621,$C:$C,0)),IMAGENES!$B:$B,0),-1)&gt;0),"'si'","'no'"))</f>
        <v/>
      </c>
      <c r="O621" t="str">
        <f t="shared" si="135"/>
        <v/>
      </c>
      <c r="P621" t="str">
        <f t="shared" si="136"/>
        <v/>
      </c>
      <c r="Q621" t="str">
        <f t="shared" si="137"/>
        <v/>
      </c>
      <c r="R621" t="str">
        <f t="shared" si="138"/>
        <v/>
      </c>
      <c r="S621" t="str">
        <f t="shared" si="139"/>
        <v/>
      </c>
      <c r="T621" t="str">
        <f t="shared" si="140"/>
        <v/>
      </c>
      <c r="U621" t="str">
        <f>IF($S621="","",INDEX(CATEGORIAS!$A:$A,MATCH($S621,CATEGORIAS!$B:$B,0)))</f>
        <v/>
      </c>
      <c r="V621" t="str">
        <f>IF($T621="","",INDEX(SUBCATEGORIAS!$A:$A,MATCH($T621,SUBCATEGORIAS!$B:$B,0)))</f>
        <v/>
      </c>
      <c r="W621" t="str">
        <f t="shared" si="141"/>
        <v/>
      </c>
      <c r="X621" t="str">
        <f t="shared" si="146"/>
        <v/>
      </c>
      <c r="Z621">
        <v>619</v>
      </c>
      <c r="AA621" t="str">
        <f t="shared" si="149"/>
        <v/>
      </c>
      <c r="AB621" t="str">
        <f>IFERROR(IF(MATCH($AA613,$O:$O,0)&gt;0,CONCATENATE("disponible: ",INDEX($X:$X,MATCH($AA613,$O:$O,0)),","),0),"")</f>
        <v/>
      </c>
      <c r="AG621" t="str">
        <f>IF($D621="","",INDEX(CATEGORIAS!$A:$A,MATCH($D621,CATEGORIAS!$B:$B,0)))</f>
        <v/>
      </c>
      <c r="AH621" t="str">
        <f>IF($E621="","",INDEX(SUBCATEGORIAS!$A:$A,MATCH($E621,SUBCATEGORIAS!$B:$B,0)))</f>
        <v/>
      </c>
      <c r="AI621" t="str">
        <f t="shared" si="142"/>
        <v/>
      </c>
      <c r="AK621" s="2" t="str">
        <f t="shared" si="147"/>
        <v/>
      </c>
      <c r="AL621" t="str">
        <f t="shared" si="148"/>
        <v/>
      </c>
      <c r="AM621" t="str">
        <f t="shared" si="143"/>
        <v/>
      </c>
      <c r="AN621" t="str">
        <f t="shared" si="144"/>
        <v/>
      </c>
    </row>
    <row r="622" spans="1:40" x14ac:dyDescent="0.25">
      <c r="A622" t="str">
        <f>IF(C622="","",MAX($A$2:A621)+1)</f>
        <v/>
      </c>
      <c r="B622" s="3" t="str">
        <f>IF(C622="","",IF(COUNTIF($C$2:$C621,$C622)=0,MAX($B$2:$B621)+1,""))</f>
        <v/>
      </c>
      <c r="L622" s="3" t="str">
        <f t="shared" si="145"/>
        <v/>
      </c>
      <c r="M622" s="3" t="str">
        <f>IF(C622="","",IF(AND(C622&lt;&gt;"",D622&lt;&gt;"",E622&lt;&gt;"",I622&lt;&gt;"",L622&lt;&gt;"",J622&lt;&gt;"",IFERROR(MATCH(INDEX($B:$B,MATCH($C622,$C:$C,0)),IMAGENES!$B:$B,0),-1)&gt;0),"'si'","'no'"))</f>
        <v/>
      </c>
      <c r="O622" t="str">
        <f t="shared" si="135"/>
        <v/>
      </c>
      <c r="P622" t="str">
        <f t="shared" si="136"/>
        <v/>
      </c>
      <c r="Q622" t="str">
        <f t="shared" si="137"/>
        <v/>
      </c>
      <c r="R622" t="str">
        <f t="shared" si="138"/>
        <v/>
      </c>
      <c r="S622" t="str">
        <f t="shared" si="139"/>
        <v/>
      </c>
      <c r="T622" t="str">
        <f t="shared" si="140"/>
        <v/>
      </c>
      <c r="U622" t="str">
        <f>IF($S622="","",INDEX(CATEGORIAS!$A:$A,MATCH($S622,CATEGORIAS!$B:$B,0)))</f>
        <v/>
      </c>
      <c r="V622" t="str">
        <f>IF($T622="","",INDEX(SUBCATEGORIAS!$A:$A,MATCH($T622,SUBCATEGORIAS!$B:$B,0)))</f>
        <v/>
      </c>
      <c r="W622" t="str">
        <f t="shared" si="141"/>
        <v/>
      </c>
      <c r="X622" t="str">
        <f t="shared" si="146"/>
        <v/>
      </c>
      <c r="Z622">
        <v>620</v>
      </c>
      <c r="AA622" t="str">
        <f t="shared" si="149"/>
        <v/>
      </c>
      <c r="AB622" t="str">
        <f>IFERROR(IF(MATCH($AA613,$O:$O,0)&gt;0,"},",0),"")</f>
        <v/>
      </c>
      <c r="AG622" t="str">
        <f>IF($D622="","",INDEX(CATEGORIAS!$A:$A,MATCH($D622,CATEGORIAS!$B:$B,0)))</f>
        <v/>
      </c>
      <c r="AH622" t="str">
        <f>IF($E622="","",INDEX(SUBCATEGORIAS!$A:$A,MATCH($E622,SUBCATEGORIAS!$B:$B,0)))</f>
        <v/>
      </c>
      <c r="AI622" t="str">
        <f t="shared" si="142"/>
        <v/>
      </c>
      <c r="AK622" s="2" t="str">
        <f t="shared" si="147"/>
        <v/>
      </c>
      <c r="AL622" t="str">
        <f t="shared" si="148"/>
        <v/>
      </c>
      <c r="AM622" t="str">
        <f t="shared" si="143"/>
        <v/>
      </c>
      <c r="AN622" t="str">
        <f t="shared" si="144"/>
        <v/>
      </c>
    </row>
    <row r="623" spans="1:40" x14ac:dyDescent="0.25">
      <c r="A623" t="str">
        <f>IF(C623="","",MAX($A$2:A622)+1)</f>
        <v/>
      </c>
      <c r="B623" s="3" t="str">
        <f>IF(C623="","",IF(COUNTIF($C$2:$C622,$C623)=0,MAX($B$2:$B622)+1,""))</f>
        <v/>
      </c>
      <c r="L623" s="3" t="str">
        <f t="shared" si="145"/>
        <v/>
      </c>
      <c r="M623" s="3" t="str">
        <f>IF(C623="","",IF(AND(C623&lt;&gt;"",D623&lt;&gt;"",E623&lt;&gt;"",I623&lt;&gt;"",L623&lt;&gt;"",J623&lt;&gt;"",IFERROR(MATCH(INDEX($B:$B,MATCH($C623,$C:$C,0)),IMAGENES!$B:$B,0),-1)&gt;0),"'si'","'no'"))</f>
        <v/>
      </c>
      <c r="O623" t="str">
        <f t="shared" si="135"/>
        <v/>
      </c>
      <c r="P623" t="str">
        <f t="shared" si="136"/>
        <v/>
      </c>
      <c r="Q623" t="str">
        <f t="shared" si="137"/>
        <v/>
      </c>
      <c r="R623" t="str">
        <f t="shared" si="138"/>
        <v/>
      </c>
      <c r="S623" t="str">
        <f t="shared" si="139"/>
        <v/>
      </c>
      <c r="T623" t="str">
        <f t="shared" si="140"/>
        <v/>
      </c>
      <c r="U623" t="str">
        <f>IF($S623="","",INDEX(CATEGORIAS!$A:$A,MATCH($S623,CATEGORIAS!$B:$B,0)))</f>
        <v/>
      </c>
      <c r="V623" t="str">
        <f>IF($T623="","",INDEX(SUBCATEGORIAS!$A:$A,MATCH($T623,SUBCATEGORIAS!$B:$B,0)))</f>
        <v/>
      </c>
      <c r="W623" t="str">
        <f t="shared" si="141"/>
        <v/>
      </c>
      <c r="X623" t="str">
        <f t="shared" si="146"/>
        <v/>
      </c>
      <c r="Z623">
        <v>621</v>
      </c>
      <c r="AA623">
        <f t="shared" si="149"/>
        <v>63</v>
      </c>
      <c r="AB623" t="str">
        <f>IFERROR(IF(MATCH($AA623,$O:$O,0)&gt;0,"{",0),"")</f>
        <v/>
      </c>
      <c r="AG623" t="str">
        <f>IF($D623="","",INDEX(CATEGORIAS!$A:$A,MATCH($D623,CATEGORIAS!$B:$B,0)))</f>
        <v/>
      </c>
      <c r="AH623" t="str">
        <f>IF($E623="","",INDEX(SUBCATEGORIAS!$A:$A,MATCH($E623,SUBCATEGORIAS!$B:$B,0)))</f>
        <v/>
      </c>
      <c r="AI623" t="str">
        <f t="shared" si="142"/>
        <v/>
      </c>
      <c r="AK623" s="2" t="str">
        <f t="shared" si="147"/>
        <v/>
      </c>
      <c r="AL623" t="str">
        <f t="shared" si="148"/>
        <v/>
      </c>
      <c r="AM623" t="str">
        <f t="shared" si="143"/>
        <v/>
      </c>
      <c r="AN623" t="str">
        <f t="shared" si="144"/>
        <v/>
      </c>
    </row>
    <row r="624" spans="1:40" x14ac:dyDescent="0.25">
      <c r="A624" t="str">
        <f>IF(C624="","",MAX($A$2:A623)+1)</f>
        <v/>
      </c>
      <c r="B624" s="3" t="str">
        <f>IF(C624="","",IF(COUNTIF($C$2:$C623,$C624)=0,MAX($B$2:$B623)+1,""))</f>
        <v/>
      </c>
      <c r="L624" s="3" t="str">
        <f t="shared" si="145"/>
        <v/>
      </c>
      <c r="M624" s="3" t="str">
        <f>IF(C624="","",IF(AND(C624&lt;&gt;"",D624&lt;&gt;"",E624&lt;&gt;"",I624&lt;&gt;"",L624&lt;&gt;"",J624&lt;&gt;"",IFERROR(MATCH(INDEX($B:$B,MATCH($C624,$C:$C,0)),IMAGENES!$B:$B,0),-1)&gt;0),"'si'","'no'"))</f>
        <v/>
      </c>
      <c r="O624" t="str">
        <f t="shared" si="135"/>
        <v/>
      </c>
      <c r="P624" t="str">
        <f t="shared" si="136"/>
        <v/>
      </c>
      <c r="Q624" t="str">
        <f t="shared" si="137"/>
        <v/>
      </c>
      <c r="R624" t="str">
        <f t="shared" si="138"/>
        <v/>
      </c>
      <c r="S624" t="str">
        <f t="shared" si="139"/>
        <v/>
      </c>
      <c r="T624" t="str">
        <f t="shared" si="140"/>
        <v/>
      </c>
      <c r="U624" t="str">
        <f>IF($S624="","",INDEX(CATEGORIAS!$A:$A,MATCH($S624,CATEGORIAS!$B:$B,0)))</f>
        <v/>
      </c>
      <c r="V624" t="str">
        <f>IF($T624="","",INDEX(SUBCATEGORIAS!$A:$A,MATCH($T624,SUBCATEGORIAS!$B:$B,0)))</f>
        <v/>
      </c>
      <c r="W624" t="str">
        <f t="shared" si="141"/>
        <v/>
      </c>
      <c r="X624" t="str">
        <f t="shared" si="146"/>
        <v/>
      </c>
      <c r="Z624">
        <v>622</v>
      </c>
      <c r="AA624" t="str">
        <f t="shared" si="149"/>
        <v/>
      </c>
      <c r="AB624" t="str">
        <f>IFERROR(IF(MATCH($AA623,$O:$O,0)&gt;0,CONCATENATE("id_articulo: ",$AA623,","),0),"")</f>
        <v/>
      </c>
      <c r="AG624" t="str">
        <f>IF($D624="","",INDEX(CATEGORIAS!$A:$A,MATCH($D624,CATEGORIAS!$B:$B,0)))</f>
        <v/>
      </c>
      <c r="AH624" t="str">
        <f>IF($E624="","",INDEX(SUBCATEGORIAS!$A:$A,MATCH($E624,SUBCATEGORIAS!$B:$B,0)))</f>
        <v/>
      </c>
      <c r="AI624" t="str">
        <f t="shared" si="142"/>
        <v/>
      </c>
      <c r="AK624" s="2" t="str">
        <f t="shared" si="147"/>
        <v/>
      </c>
      <c r="AL624" t="str">
        <f t="shared" si="148"/>
        <v/>
      </c>
      <c r="AM624" t="str">
        <f t="shared" si="143"/>
        <v/>
      </c>
      <c r="AN624" t="str">
        <f t="shared" si="144"/>
        <v/>
      </c>
    </row>
    <row r="625" spans="1:40" x14ac:dyDescent="0.25">
      <c r="A625" t="str">
        <f>IF(C625="","",MAX($A$2:A624)+1)</f>
        <v/>
      </c>
      <c r="B625" s="3" t="str">
        <f>IF(C625="","",IF(COUNTIF($C$2:$C624,$C625)=0,MAX($B$2:$B624)+1,""))</f>
        <v/>
      </c>
      <c r="L625" s="3" t="str">
        <f t="shared" si="145"/>
        <v/>
      </c>
      <c r="M625" s="3" t="str">
        <f>IF(C625="","",IF(AND(C625&lt;&gt;"",D625&lt;&gt;"",E625&lt;&gt;"",I625&lt;&gt;"",L625&lt;&gt;"",J625&lt;&gt;"",IFERROR(MATCH(INDEX($B:$B,MATCH($C625,$C:$C,0)),IMAGENES!$B:$B,0),-1)&gt;0),"'si'","'no'"))</f>
        <v/>
      </c>
      <c r="O625" t="str">
        <f t="shared" si="135"/>
        <v/>
      </c>
      <c r="P625" t="str">
        <f t="shared" si="136"/>
        <v/>
      </c>
      <c r="Q625" t="str">
        <f t="shared" si="137"/>
        <v/>
      </c>
      <c r="R625" t="str">
        <f t="shared" si="138"/>
        <v/>
      </c>
      <c r="S625" t="str">
        <f t="shared" si="139"/>
        <v/>
      </c>
      <c r="T625" t="str">
        <f t="shared" si="140"/>
        <v/>
      </c>
      <c r="U625" t="str">
        <f>IF($S625="","",INDEX(CATEGORIAS!$A:$A,MATCH($S625,CATEGORIAS!$B:$B,0)))</f>
        <v/>
      </c>
      <c r="V625" t="str">
        <f>IF($T625="","",INDEX(SUBCATEGORIAS!$A:$A,MATCH($T625,SUBCATEGORIAS!$B:$B,0)))</f>
        <v/>
      </c>
      <c r="W625" t="str">
        <f t="shared" si="141"/>
        <v/>
      </c>
      <c r="X625" t="str">
        <f t="shared" si="146"/>
        <v/>
      </c>
      <c r="Z625">
        <v>623</v>
      </c>
      <c r="AA625" t="str">
        <f t="shared" si="149"/>
        <v/>
      </c>
      <c r="AB625" t="str">
        <f>IFERROR(IF(MATCH($AA623,$O:$O,0)&gt;0,CONCATENATE("nombre: '",INDEX($P:$P,MATCH($AA623,$O:$O,0)),"',"),0),"")</f>
        <v/>
      </c>
      <c r="AG625" t="str">
        <f>IF($D625="","",INDEX(CATEGORIAS!$A:$A,MATCH($D625,CATEGORIAS!$B:$B,0)))</f>
        <v/>
      </c>
      <c r="AH625" t="str">
        <f>IF($E625="","",INDEX(SUBCATEGORIAS!$A:$A,MATCH($E625,SUBCATEGORIAS!$B:$B,0)))</f>
        <v/>
      </c>
      <c r="AI625" t="str">
        <f t="shared" si="142"/>
        <v/>
      </c>
      <c r="AK625" s="2" t="str">
        <f t="shared" si="147"/>
        <v/>
      </c>
      <c r="AL625" t="str">
        <f t="shared" si="148"/>
        <v/>
      </c>
      <c r="AM625" t="str">
        <f t="shared" si="143"/>
        <v/>
      </c>
      <c r="AN625" t="str">
        <f t="shared" si="144"/>
        <v/>
      </c>
    </row>
    <row r="626" spans="1:40" x14ac:dyDescent="0.25">
      <c r="A626" t="str">
        <f>IF(C626="","",MAX($A$2:A625)+1)</f>
        <v/>
      </c>
      <c r="B626" s="3" t="str">
        <f>IF(C626="","",IF(COUNTIF($C$2:$C625,$C626)=0,MAX($B$2:$B625)+1,""))</f>
        <v/>
      </c>
      <c r="L626" s="3" t="str">
        <f t="shared" si="145"/>
        <v/>
      </c>
      <c r="M626" s="3" t="str">
        <f>IF(C626="","",IF(AND(C626&lt;&gt;"",D626&lt;&gt;"",E626&lt;&gt;"",I626&lt;&gt;"",L626&lt;&gt;"",J626&lt;&gt;"",IFERROR(MATCH(INDEX($B:$B,MATCH($C626,$C:$C,0)),IMAGENES!$B:$B,0),-1)&gt;0),"'si'","'no'"))</f>
        <v/>
      </c>
      <c r="O626" t="str">
        <f t="shared" si="135"/>
        <v/>
      </c>
      <c r="P626" t="str">
        <f t="shared" si="136"/>
        <v/>
      </c>
      <c r="Q626" t="str">
        <f t="shared" si="137"/>
        <v/>
      </c>
      <c r="R626" t="str">
        <f t="shared" si="138"/>
        <v/>
      </c>
      <c r="S626" t="str">
        <f t="shared" si="139"/>
        <v/>
      </c>
      <c r="T626" t="str">
        <f t="shared" si="140"/>
        <v/>
      </c>
      <c r="U626" t="str">
        <f>IF($S626="","",INDEX(CATEGORIAS!$A:$A,MATCH($S626,CATEGORIAS!$B:$B,0)))</f>
        <v/>
      </c>
      <c r="V626" t="str">
        <f>IF($T626="","",INDEX(SUBCATEGORIAS!$A:$A,MATCH($T626,SUBCATEGORIAS!$B:$B,0)))</f>
        <v/>
      </c>
      <c r="W626" t="str">
        <f t="shared" si="141"/>
        <v/>
      </c>
      <c r="X626" t="str">
        <f t="shared" si="146"/>
        <v/>
      </c>
      <c r="Z626">
        <v>624</v>
      </c>
      <c r="AA626" t="str">
        <f t="shared" si="149"/>
        <v/>
      </c>
      <c r="AB626" t="str">
        <f>IFERROR(IF(MATCH($AA623,$O:$O,0)&gt;0,CONCATENATE("descripcion: '",INDEX($Q:$Q,MATCH($AA623,$O:$O,0)),"',"),0),"")</f>
        <v/>
      </c>
      <c r="AG626" t="str">
        <f>IF($D626="","",INDEX(CATEGORIAS!$A:$A,MATCH($D626,CATEGORIAS!$B:$B,0)))</f>
        <v/>
      </c>
      <c r="AH626" t="str">
        <f>IF($E626="","",INDEX(SUBCATEGORIAS!$A:$A,MATCH($E626,SUBCATEGORIAS!$B:$B,0)))</f>
        <v/>
      </c>
      <c r="AI626" t="str">
        <f t="shared" si="142"/>
        <v/>
      </c>
      <c r="AK626" s="2" t="str">
        <f t="shared" si="147"/>
        <v/>
      </c>
      <c r="AL626" t="str">
        <f t="shared" si="148"/>
        <v/>
      </c>
      <c r="AM626" t="str">
        <f t="shared" si="143"/>
        <v/>
      </c>
      <c r="AN626" t="str">
        <f t="shared" si="144"/>
        <v/>
      </c>
    </row>
    <row r="627" spans="1:40" x14ac:dyDescent="0.25">
      <c r="A627" t="str">
        <f>IF(C627="","",MAX($A$2:A626)+1)</f>
        <v/>
      </c>
      <c r="B627" s="3" t="str">
        <f>IF(C627="","",IF(COUNTIF($C$2:$C626,$C627)=0,MAX($B$2:$B626)+1,""))</f>
        <v/>
      </c>
      <c r="L627" s="3" t="str">
        <f t="shared" si="145"/>
        <v/>
      </c>
      <c r="M627" s="3" t="str">
        <f>IF(C627="","",IF(AND(C627&lt;&gt;"",D627&lt;&gt;"",E627&lt;&gt;"",I627&lt;&gt;"",L627&lt;&gt;"",J627&lt;&gt;"",IFERROR(MATCH(INDEX($B:$B,MATCH($C627,$C:$C,0)),IMAGENES!$B:$B,0),-1)&gt;0),"'si'","'no'"))</f>
        <v/>
      </c>
      <c r="O627" t="str">
        <f t="shared" si="135"/>
        <v/>
      </c>
      <c r="P627" t="str">
        <f t="shared" si="136"/>
        <v/>
      </c>
      <c r="Q627" t="str">
        <f t="shared" si="137"/>
        <v/>
      </c>
      <c r="R627" t="str">
        <f t="shared" si="138"/>
        <v/>
      </c>
      <c r="S627" t="str">
        <f t="shared" si="139"/>
        <v/>
      </c>
      <c r="T627" t="str">
        <f t="shared" si="140"/>
        <v/>
      </c>
      <c r="U627" t="str">
        <f>IF($S627="","",INDEX(CATEGORIAS!$A:$A,MATCH($S627,CATEGORIAS!$B:$B,0)))</f>
        <v/>
      </c>
      <c r="V627" t="str">
        <f>IF($T627="","",INDEX(SUBCATEGORIAS!$A:$A,MATCH($T627,SUBCATEGORIAS!$B:$B,0)))</f>
        <v/>
      </c>
      <c r="W627" t="str">
        <f t="shared" si="141"/>
        <v/>
      </c>
      <c r="X627" t="str">
        <f t="shared" si="146"/>
        <v/>
      </c>
      <c r="Z627">
        <v>625</v>
      </c>
      <c r="AA627" t="str">
        <f t="shared" si="149"/>
        <v/>
      </c>
      <c r="AB627" t="str">
        <f>IFERROR(IF(MATCH($AA623,$O:$O,0)&gt;0,CONCATENATE("descripcion_larga: '",INDEX($R:$R,MATCH($AA623,$O:$O,0)),"',"),0),"")</f>
        <v/>
      </c>
      <c r="AG627" t="str">
        <f>IF($D627="","",INDEX(CATEGORIAS!$A:$A,MATCH($D627,CATEGORIAS!$B:$B,0)))</f>
        <v/>
      </c>
      <c r="AH627" t="str">
        <f>IF($E627="","",INDEX(SUBCATEGORIAS!$A:$A,MATCH($E627,SUBCATEGORIAS!$B:$B,0)))</f>
        <v/>
      </c>
      <c r="AI627" t="str">
        <f t="shared" si="142"/>
        <v/>
      </c>
      <c r="AK627" s="2" t="str">
        <f t="shared" si="147"/>
        <v/>
      </c>
      <c r="AL627" t="str">
        <f t="shared" si="148"/>
        <v/>
      </c>
      <c r="AM627" t="str">
        <f t="shared" si="143"/>
        <v/>
      </c>
      <c r="AN627" t="str">
        <f t="shared" si="144"/>
        <v/>
      </c>
    </row>
    <row r="628" spans="1:40" x14ac:dyDescent="0.25">
      <c r="A628" t="str">
        <f>IF(C628="","",MAX($A$2:A627)+1)</f>
        <v/>
      </c>
      <c r="B628" s="3" t="str">
        <f>IF(C628="","",IF(COUNTIF($C$2:$C627,$C628)=0,MAX($B$2:$B627)+1,""))</f>
        <v/>
      </c>
      <c r="L628" s="3" t="str">
        <f t="shared" si="145"/>
        <v/>
      </c>
      <c r="M628" s="3" t="str">
        <f>IF(C628="","",IF(AND(C628&lt;&gt;"",D628&lt;&gt;"",E628&lt;&gt;"",I628&lt;&gt;"",L628&lt;&gt;"",J628&lt;&gt;"",IFERROR(MATCH(INDEX($B:$B,MATCH($C628,$C:$C,0)),IMAGENES!$B:$B,0),-1)&gt;0),"'si'","'no'"))</f>
        <v/>
      </c>
      <c r="O628" t="str">
        <f t="shared" si="135"/>
        <v/>
      </c>
      <c r="P628" t="str">
        <f t="shared" si="136"/>
        <v/>
      </c>
      <c r="Q628" t="str">
        <f t="shared" si="137"/>
        <v/>
      </c>
      <c r="R628" t="str">
        <f t="shared" si="138"/>
        <v/>
      </c>
      <c r="S628" t="str">
        <f t="shared" si="139"/>
        <v/>
      </c>
      <c r="T628" t="str">
        <f t="shared" si="140"/>
        <v/>
      </c>
      <c r="U628" t="str">
        <f>IF($S628="","",INDEX(CATEGORIAS!$A:$A,MATCH($S628,CATEGORIAS!$B:$B,0)))</f>
        <v/>
      </c>
      <c r="V628" t="str">
        <f>IF($T628="","",INDEX(SUBCATEGORIAS!$A:$A,MATCH($T628,SUBCATEGORIAS!$B:$B,0)))</f>
        <v/>
      </c>
      <c r="W628" t="str">
        <f t="shared" si="141"/>
        <v/>
      </c>
      <c r="X628" t="str">
        <f t="shared" si="146"/>
        <v/>
      </c>
      <c r="Z628">
        <v>626</v>
      </c>
      <c r="AA628" t="str">
        <f t="shared" si="149"/>
        <v/>
      </c>
      <c r="AB628" t="str">
        <f>IFERROR(IF(MATCH($AA623,$O:$O,0)&gt;0,CONCATENATE("id_categoria: '",INDEX($U:$U,MATCH($AA623,$O:$O,0)),"',"),0),"")</f>
        <v/>
      </c>
      <c r="AG628" t="str">
        <f>IF($D628="","",INDEX(CATEGORIAS!$A:$A,MATCH($D628,CATEGORIAS!$B:$B,0)))</f>
        <v/>
      </c>
      <c r="AH628" t="str">
        <f>IF($E628="","",INDEX(SUBCATEGORIAS!$A:$A,MATCH($E628,SUBCATEGORIAS!$B:$B,0)))</f>
        <v/>
      </c>
      <c r="AI628" t="str">
        <f t="shared" si="142"/>
        <v/>
      </c>
      <c r="AK628" s="2" t="str">
        <f t="shared" si="147"/>
        <v/>
      </c>
      <c r="AL628" t="str">
        <f t="shared" si="148"/>
        <v/>
      </c>
      <c r="AM628" t="str">
        <f t="shared" si="143"/>
        <v/>
      </c>
      <c r="AN628" t="str">
        <f t="shared" si="144"/>
        <v/>
      </c>
    </row>
    <row r="629" spans="1:40" x14ac:dyDescent="0.25">
      <c r="A629" t="str">
        <f>IF(C629="","",MAX($A$2:A628)+1)</f>
        <v/>
      </c>
      <c r="B629" s="3" t="str">
        <f>IF(C629="","",IF(COUNTIF($C$2:$C628,$C629)=0,MAX($B$2:$B628)+1,""))</f>
        <v/>
      </c>
      <c r="L629" s="3" t="str">
        <f t="shared" si="145"/>
        <v/>
      </c>
      <c r="M629" s="3" t="str">
        <f>IF(C629="","",IF(AND(C629&lt;&gt;"",D629&lt;&gt;"",E629&lt;&gt;"",I629&lt;&gt;"",L629&lt;&gt;"",J629&lt;&gt;"",IFERROR(MATCH(INDEX($B:$B,MATCH($C629,$C:$C,0)),IMAGENES!$B:$B,0),-1)&gt;0),"'si'","'no'"))</f>
        <v/>
      </c>
      <c r="O629" t="str">
        <f t="shared" si="135"/>
        <v/>
      </c>
      <c r="P629" t="str">
        <f t="shared" si="136"/>
        <v/>
      </c>
      <c r="Q629" t="str">
        <f t="shared" si="137"/>
        <v/>
      </c>
      <c r="R629" t="str">
        <f t="shared" si="138"/>
        <v/>
      </c>
      <c r="S629" t="str">
        <f t="shared" si="139"/>
        <v/>
      </c>
      <c r="T629" t="str">
        <f t="shared" si="140"/>
        <v/>
      </c>
      <c r="U629" t="str">
        <f>IF($S629="","",INDEX(CATEGORIAS!$A:$A,MATCH($S629,CATEGORIAS!$B:$B,0)))</f>
        <v/>
      </c>
      <c r="V629" t="str">
        <f>IF($T629="","",INDEX(SUBCATEGORIAS!$A:$A,MATCH($T629,SUBCATEGORIAS!$B:$B,0)))</f>
        <v/>
      </c>
      <c r="W629" t="str">
        <f t="shared" si="141"/>
        <v/>
      </c>
      <c r="X629" t="str">
        <f t="shared" si="146"/>
        <v/>
      </c>
      <c r="Z629">
        <v>627</v>
      </c>
      <c r="AA629" t="str">
        <f t="shared" si="149"/>
        <v/>
      </c>
      <c r="AB629" t="str">
        <f>IFERROR(IF(MATCH($AA623,$O:$O,0)&gt;0,CONCATENATE("id_subcategoria: '",INDEX($V:$V,MATCH($AA623,$O:$O,0)),"',"),0),"")</f>
        <v/>
      </c>
      <c r="AG629" t="str">
        <f>IF($D629="","",INDEX(CATEGORIAS!$A:$A,MATCH($D629,CATEGORIAS!$B:$B,0)))</f>
        <v/>
      </c>
      <c r="AH629" t="str">
        <f>IF($E629="","",INDEX(SUBCATEGORIAS!$A:$A,MATCH($E629,SUBCATEGORIAS!$B:$B,0)))</f>
        <v/>
      </c>
      <c r="AI629" t="str">
        <f t="shared" si="142"/>
        <v/>
      </c>
      <c r="AK629" s="2" t="str">
        <f t="shared" si="147"/>
        <v/>
      </c>
      <c r="AL629" t="str">
        <f t="shared" si="148"/>
        <v/>
      </c>
      <c r="AM629" t="str">
        <f t="shared" si="143"/>
        <v/>
      </c>
      <c r="AN629" t="str">
        <f t="shared" si="144"/>
        <v/>
      </c>
    </row>
    <row r="630" spans="1:40" x14ac:dyDescent="0.25">
      <c r="A630" t="str">
        <f>IF(C630="","",MAX($A$2:A629)+1)</f>
        <v/>
      </c>
      <c r="B630" s="3" t="str">
        <f>IF(C630="","",IF(COUNTIF($C$2:$C629,$C630)=0,MAX($B$2:$B629)+1,""))</f>
        <v/>
      </c>
      <c r="L630" s="3" t="str">
        <f t="shared" si="145"/>
        <v/>
      </c>
      <c r="M630" s="3" t="str">
        <f>IF(C630="","",IF(AND(C630&lt;&gt;"",D630&lt;&gt;"",E630&lt;&gt;"",I630&lt;&gt;"",L630&lt;&gt;"",J630&lt;&gt;"",IFERROR(MATCH(INDEX($B:$B,MATCH($C630,$C:$C,0)),IMAGENES!$B:$B,0),-1)&gt;0),"'si'","'no'"))</f>
        <v/>
      </c>
      <c r="O630" t="str">
        <f t="shared" si="135"/>
        <v/>
      </c>
      <c r="P630" t="str">
        <f t="shared" si="136"/>
        <v/>
      </c>
      <c r="Q630" t="str">
        <f t="shared" si="137"/>
        <v/>
      </c>
      <c r="R630" t="str">
        <f t="shared" si="138"/>
        <v/>
      </c>
      <c r="S630" t="str">
        <f t="shared" si="139"/>
        <v/>
      </c>
      <c r="T630" t="str">
        <f t="shared" si="140"/>
        <v/>
      </c>
      <c r="U630" t="str">
        <f>IF($S630="","",INDEX(CATEGORIAS!$A:$A,MATCH($S630,CATEGORIAS!$B:$B,0)))</f>
        <v/>
      </c>
      <c r="V630" t="str">
        <f>IF($T630="","",INDEX(SUBCATEGORIAS!$A:$A,MATCH($T630,SUBCATEGORIAS!$B:$B,0)))</f>
        <v/>
      </c>
      <c r="W630" t="str">
        <f t="shared" si="141"/>
        <v/>
      </c>
      <c r="X630" t="str">
        <f t="shared" si="146"/>
        <v/>
      </c>
      <c r="Z630">
        <v>628</v>
      </c>
      <c r="AA630" t="str">
        <f t="shared" si="149"/>
        <v/>
      </c>
      <c r="AB630" t="str">
        <f>IFERROR(IF(MATCH($AA623,$O:$O,0)&gt;0,CONCATENATE("precio: ",INDEX($W:$W,MATCH($AA623,$O:$O,0)),","),0),"")</f>
        <v/>
      </c>
      <c r="AG630" t="str">
        <f>IF($D630="","",INDEX(CATEGORIAS!$A:$A,MATCH($D630,CATEGORIAS!$B:$B,0)))</f>
        <v/>
      </c>
      <c r="AH630" t="str">
        <f>IF($E630="","",INDEX(SUBCATEGORIAS!$A:$A,MATCH($E630,SUBCATEGORIAS!$B:$B,0)))</f>
        <v/>
      </c>
      <c r="AI630" t="str">
        <f t="shared" si="142"/>
        <v/>
      </c>
      <c r="AK630" s="2" t="str">
        <f t="shared" si="147"/>
        <v/>
      </c>
      <c r="AL630" t="str">
        <f t="shared" si="148"/>
        <v/>
      </c>
      <c r="AM630" t="str">
        <f t="shared" si="143"/>
        <v/>
      </c>
      <c r="AN630" t="str">
        <f t="shared" si="144"/>
        <v/>
      </c>
    </row>
    <row r="631" spans="1:40" x14ac:dyDescent="0.25">
      <c r="A631" t="str">
        <f>IF(C631="","",MAX($A$2:A630)+1)</f>
        <v/>
      </c>
      <c r="B631" s="3" t="str">
        <f>IF(C631="","",IF(COUNTIF($C$2:$C630,$C631)=0,MAX($B$2:$B630)+1,""))</f>
        <v/>
      </c>
      <c r="L631" s="3" t="str">
        <f t="shared" si="145"/>
        <v/>
      </c>
      <c r="M631" s="3" t="str">
        <f>IF(C631="","",IF(AND(C631&lt;&gt;"",D631&lt;&gt;"",E631&lt;&gt;"",I631&lt;&gt;"",L631&lt;&gt;"",J631&lt;&gt;"",IFERROR(MATCH(INDEX($B:$B,MATCH($C631,$C:$C,0)),IMAGENES!$B:$B,0),-1)&gt;0),"'si'","'no'"))</f>
        <v/>
      </c>
      <c r="O631" t="str">
        <f t="shared" si="135"/>
        <v/>
      </c>
      <c r="P631" t="str">
        <f t="shared" si="136"/>
        <v/>
      </c>
      <c r="Q631" t="str">
        <f t="shared" si="137"/>
        <v/>
      </c>
      <c r="R631" t="str">
        <f t="shared" si="138"/>
        <v/>
      </c>
      <c r="S631" t="str">
        <f t="shared" si="139"/>
        <v/>
      </c>
      <c r="T631" t="str">
        <f t="shared" si="140"/>
        <v/>
      </c>
      <c r="U631" t="str">
        <f>IF($S631="","",INDEX(CATEGORIAS!$A:$A,MATCH($S631,CATEGORIAS!$B:$B,0)))</f>
        <v/>
      </c>
      <c r="V631" t="str">
        <f>IF($T631="","",INDEX(SUBCATEGORIAS!$A:$A,MATCH($T631,SUBCATEGORIAS!$B:$B,0)))</f>
        <v/>
      </c>
      <c r="W631" t="str">
        <f t="shared" si="141"/>
        <v/>
      </c>
      <c r="X631" t="str">
        <f t="shared" si="146"/>
        <v/>
      </c>
      <c r="Z631">
        <v>629</v>
      </c>
      <c r="AA631" t="str">
        <f t="shared" si="149"/>
        <v/>
      </c>
      <c r="AB631" t="str">
        <f>IFERROR(IF(MATCH($AA623,$O:$O,0)&gt;0,CONCATENATE("disponible: ",INDEX($X:$X,MATCH($AA623,$O:$O,0)),","),0),"")</f>
        <v/>
      </c>
      <c r="AG631" t="str">
        <f>IF($D631="","",INDEX(CATEGORIAS!$A:$A,MATCH($D631,CATEGORIAS!$B:$B,0)))</f>
        <v/>
      </c>
      <c r="AH631" t="str">
        <f>IF($E631="","",INDEX(SUBCATEGORIAS!$A:$A,MATCH($E631,SUBCATEGORIAS!$B:$B,0)))</f>
        <v/>
      </c>
      <c r="AI631" t="str">
        <f t="shared" si="142"/>
        <v/>
      </c>
      <c r="AK631" s="2" t="str">
        <f t="shared" si="147"/>
        <v/>
      </c>
      <c r="AL631" t="str">
        <f t="shared" si="148"/>
        <v/>
      </c>
      <c r="AM631" t="str">
        <f t="shared" si="143"/>
        <v/>
      </c>
      <c r="AN631" t="str">
        <f t="shared" si="144"/>
        <v/>
      </c>
    </row>
    <row r="632" spans="1:40" x14ac:dyDescent="0.25">
      <c r="A632" t="str">
        <f>IF(C632="","",MAX($A$2:A631)+1)</f>
        <v/>
      </c>
      <c r="B632" s="3" t="str">
        <f>IF(C632="","",IF(COUNTIF($C$2:$C631,$C632)=0,MAX($B$2:$B631)+1,""))</f>
        <v/>
      </c>
      <c r="L632" s="3" t="str">
        <f t="shared" si="145"/>
        <v/>
      </c>
      <c r="M632" s="3" t="str">
        <f>IF(C632="","",IF(AND(C632&lt;&gt;"",D632&lt;&gt;"",E632&lt;&gt;"",I632&lt;&gt;"",L632&lt;&gt;"",J632&lt;&gt;"",IFERROR(MATCH(INDEX($B:$B,MATCH($C632,$C:$C,0)),IMAGENES!$B:$B,0),-1)&gt;0),"'si'","'no'"))</f>
        <v/>
      </c>
      <c r="O632" t="str">
        <f t="shared" si="135"/>
        <v/>
      </c>
      <c r="P632" t="str">
        <f t="shared" si="136"/>
        <v/>
      </c>
      <c r="Q632" t="str">
        <f t="shared" si="137"/>
        <v/>
      </c>
      <c r="R632" t="str">
        <f t="shared" si="138"/>
        <v/>
      </c>
      <c r="S632" t="str">
        <f t="shared" si="139"/>
        <v/>
      </c>
      <c r="T632" t="str">
        <f t="shared" si="140"/>
        <v/>
      </c>
      <c r="U632" t="str">
        <f>IF($S632="","",INDEX(CATEGORIAS!$A:$A,MATCH($S632,CATEGORIAS!$B:$B,0)))</f>
        <v/>
      </c>
      <c r="V632" t="str">
        <f>IF($T632="","",INDEX(SUBCATEGORIAS!$A:$A,MATCH($T632,SUBCATEGORIAS!$B:$B,0)))</f>
        <v/>
      </c>
      <c r="W632" t="str">
        <f t="shared" si="141"/>
        <v/>
      </c>
      <c r="X632" t="str">
        <f t="shared" si="146"/>
        <v/>
      </c>
      <c r="Z632">
        <v>630</v>
      </c>
      <c r="AA632" t="str">
        <f t="shared" si="149"/>
        <v/>
      </c>
      <c r="AB632" t="str">
        <f>IFERROR(IF(MATCH($AA623,$O:$O,0)&gt;0,"},",0),"")</f>
        <v/>
      </c>
      <c r="AG632" t="str">
        <f>IF($D632="","",INDEX(CATEGORIAS!$A:$A,MATCH($D632,CATEGORIAS!$B:$B,0)))</f>
        <v/>
      </c>
      <c r="AH632" t="str">
        <f>IF($E632="","",INDEX(SUBCATEGORIAS!$A:$A,MATCH($E632,SUBCATEGORIAS!$B:$B,0)))</f>
        <v/>
      </c>
      <c r="AI632" t="str">
        <f t="shared" si="142"/>
        <v/>
      </c>
      <c r="AK632" s="2" t="str">
        <f t="shared" si="147"/>
        <v/>
      </c>
      <c r="AL632" t="str">
        <f t="shared" si="148"/>
        <v/>
      </c>
      <c r="AM632" t="str">
        <f t="shared" si="143"/>
        <v/>
      </c>
      <c r="AN632" t="str">
        <f t="shared" si="144"/>
        <v/>
      </c>
    </row>
    <row r="633" spans="1:40" x14ac:dyDescent="0.25">
      <c r="A633" t="str">
        <f>IF(C633="","",MAX($A$2:A632)+1)</f>
        <v/>
      </c>
      <c r="B633" s="3" t="str">
        <f>IF(C633="","",IF(COUNTIF($C$2:$C632,$C633)=0,MAX($B$2:$B632)+1,""))</f>
        <v/>
      </c>
      <c r="L633" s="3" t="str">
        <f t="shared" si="145"/>
        <v/>
      </c>
      <c r="M633" s="3" t="str">
        <f>IF(C633="","",IF(AND(C633&lt;&gt;"",D633&lt;&gt;"",E633&lt;&gt;"",I633&lt;&gt;"",L633&lt;&gt;"",J633&lt;&gt;"",IFERROR(MATCH(INDEX($B:$B,MATCH($C633,$C:$C,0)),IMAGENES!$B:$B,0),-1)&gt;0),"'si'","'no'"))</f>
        <v/>
      </c>
      <c r="O633" t="str">
        <f t="shared" si="135"/>
        <v/>
      </c>
      <c r="P633" t="str">
        <f t="shared" si="136"/>
        <v/>
      </c>
      <c r="Q633" t="str">
        <f t="shared" si="137"/>
        <v/>
      </c>
      <c r="R633" t="str">
        <f t="shared" si="138"/>
        <v/>
      </c>
      <c r="S633" t="str">
        <f t="shared" si="139"/>
        <v/>
      </c>
      <c r="T633" t="str">
        <f t="shared" si="140"/>
        <v/>
      </c>
      <c r="U633" t="str">
        <f>IF($S633="","",INDEX(CATEGORIAS!$A:$A,MATCH($S633,CATEGORIAS!$B:$B,0)))</f>
        <v/>
      </c>
      <c r="V633" t="str">
        <f>IF($T633="","",INDEX(SUBCATEGORIAS!$A:$A,MATCH($T633,SUBCATEGORIAS!$B:$B,0)))</f>
        <v/>
      </c>
      <c r="W633" t="str">
        <f t="shared" si="141"/>
        <v/>
      </c>
      <c r="X633" t="str">
        <f t="shared" si="146"/>
        <v/>
      </c>
      <c r="Z633">
        <v>631</v>
      </c>
      <c r="AA633">
        <f t="shared" si="149"/>
        <v>64</v>
      </c>
      <c r="AB633" t="str">
        <f>IFERROR(IF(MATCH($AA633,$O:$O,0)&gt;0,"{",0),"")</f>
        <v/>
      </c>
      <c r="AG633" t="str">
        <f>IF($D633="","",INDEX(CATEGORIAS!$A:$A,MATCH($D633,CATEGORIAS!$B:$B,0)))</f>
        <v/>
      </c>
      <c r="AH633" t="str">
        <f>IF($E633="","",INDEX(SUBCATEGORIAS!$A:$A,MATCH($E633,SUBCATEGORIAS!$B:$B,0)))</f>
        <v/>
      </c>
      <c r="AI633" t="str">
        <f t="shared" si="142"/>
        <v/>
      </c>
      <c r="AK633" s="2" t="str">
        <f t="shared" si="147"/>
        <v/>
      </c>
      <c r="AL633" t="str">
        <f t="shared" si="148"/>
        <v/>
      </c>
      <c r="AM633" t="str">
        <f t="shared" si="143"/>
        <v/>
      </c>
      <c r="AN633" t="str">
        <f t="shared" si="144"/>
        <v/>
      </c>
    </row>
    <row r="634" spans="1:40" x14ac:dyDescent="0.25">
      <c r="A634" t="str">
        <f>IF(C634="","",MAX($A$2:A633)+1)</f>
        <v/>
      </c>
      <c r="B634" s="3" t="str">
        <f>IF(C634="","",IF(COUNTIF($C$2:$C633,$C634)=0,MAX($B$2:$B633)+1,""))</f>
        <v/>
      </c>
      <c r="L634" s="3" t="str">
        <f t="shared" si="145"/>
        <v/>
      </c>
      <c r="M634" s="3" t="str">
        <f>IF(C634="","",IF(AND(C634&lt;&gt;"",D634&lt;&gt;"",E634&lt;&gt;"",I634&lt;&gt;"",L634&lt;&gt;"",J634&lt;&gt;"",IFERROR(MATCH(INDEX($B:$B,MATCH($C634,$C:$C,0)),IMAGENES!$B:$B,0),-1)&gt;0),"'si'","'no'"))</f>
        <v/>
      </c>
      <c r="O634" t="str">
        <f t="shared" si="135"/>
        <v/>
      </c>
      <c r="P634" t="str">
        <f t="shared" si="136"/>
        <v/>
      </c>
      <c r="Q634" t="str">
        <f t="shared" si="137"/>
        <v/>
      </c>
      <c r="R634" t="str">
        <f t="shared" si="138"/>
        <v/>
      </c>
      <c r="S634" t="str">
        <f t="shared" si="139"/>
        <v/>
      </c>
      <c r="T634" t="str">
        <f t="shared" si="140"/>
        <v/>
      </c>
      <c r="U634" t="str">
        <f>IF($S634="","",INDEX(CATEGORIAS!$A:$A,MATCH($S634,CATEGORIAS!$B:$B,0)))</f>
        <v/>
      </c>
      <c r="V634" t="str">
        <f>IF($T634="","",INDEX(SUBCATEGORIAS!$A:$A,MATCH($T634,SUBCATEGORIAS!$B:$B,0)))</f>
        <v/>
      </c>
      <c r="W634" t="str">
        <f t="shared" si="141"/>
        <v/>
      </c>
      <c r="X634" t="str">
        <f t="shared" si="146"/>
        <v/>
      </c>
      <c r="Z634">
        <v>632</v>
      </c>
      <c r="AA634" t="str">
        <f t="shared" si="149"/>
        <v/>
      </c>
      <c r="AB634" t="str">
        <f>IFERROR(IF(MATCH($AA633,$O:$O,0)&gt;0,CONCATENATE("id_articulo: ",$AA633,","),0),"")</f>
        <v/>
      </c>
      <c r="AG634" t="str">
        <f>IF($D634="","",INDEX(CATEGORIAS!$A:$A,MATCH($D634,CATEGORIAS!$B:$B,0)))</f>
        <v/>
      </c>
      <c r="AH634" t="str">
        <f>IF($E634="","",INDEX(SUBCATEGORIAS!$A:$A,MATCH($E634,SUBCATEGORIAS!$B:$B,0)))</f>
        <v/>
      </c>
      <c r="AI634" t="str">
        <f t="shared" si="142"/>
        <v/>
      </c>
      <c r="AK634" s="2" t="str">
        <f t="shared" si="147"/>
        <v/>
      </c>
      <c r="AL634" t="str">
        <f t="shared" si="148"/>
        <v/>
      </c>
      <c r="AM634" t="str">
        <f t="shared" si="143"/>
        <v/>
      </c>
      <c r="AN634" t="str">
        <f t="shared" si="144"/>
        <v/>
      </c>
    </row>
    <row r="635" spans="1:40" x14ac:dyDescent="0.25">
      <c r="A635" t="str">
        <f>IF(C635="","",MAX($A$2:A634)+1)</f>
        <v/>
      </c>
      <c r="B635" s="3" t="str">
        <f>IF(C635="","",IF(COUNTIF($C$2:$C634,$C635)=0,MAX($B$2:$B634)+1,""))</f>
        <v/>
      </c>
      <c r="L635" s="3" t="str">
        <f t="shared" si="145"/>
        <v/>
      </c>
      <c r="M635" s="3" t="str">
        <f>IF(C635="","",IF(AND(C635&lt;&gt;"",D635&lt;&gt;"",E635&lt;&gt;"",I635&lt;&gt;"",L635&lt;&gt;"",J635&lt;&gt;"",IFERROR(MATCH(INDEX($B:$B,MATCH($C635,$C:$C,0)),IMAGENES!$B:$B,0),-1)&gt;0),"'si'","'no'"))</f>
        <v/>
      </c>
      <c r="O635" t="str">
        <f t="shared" si="135"/>
        <v/>
      </c>
      <c r="P635" t="str">
        <f t="shared" si="136"/>
        <v/>
      </c>
      <c r="Q635" t="str">
        <f t="shared" si="137"/>
        <v/>
      </c>
      <c r="R635" t="str">
        <f t="shared" si="138"/>
        <v/>
      </c>
      <c r="S635" t="str">
        <f t="shared" si="139"/>
        <v/>
      </c>
      <c r="T635" t="str">
        <f t="shared" si="140"/>
        <v/>
      </c>
      <c r="U635" t="str">
        <f>IF($S635="","",INDEX(CATEGORIAS!$A:$A,MATCH($S635,CATEGORIAS!$B:$B,0)))</f>
        <v/>
      </c>
      <c r="V635" t="str">
        <f>IF($T635="","",INDEX(SUBCATEGORIAS!$A:$A,MATCH($T635,SUBCATEGORIAS!$B:$B,0)))</f>
        <v/>
      </c>
      <c r="W635" t="str">
        <f t="shared" si="141"/>
        <v/>
      </c>
      <c r="X635" t="str">
        <f t="shared" si="146"/>
        <v/>
      </c>
      <c r="Z635">
        <v>633</v>
      </c>
      <c r="AA635" t="str">
        <f t="shared" si="149"/>
        <v/>
      </c>
      <c r="AB635" t="str">
        <f>IFERROR(IF(MATCH($AA633,$O:$O,0)&gt;0,CONCATENATE("nombre: '",INDEX($P:$P,MATCH($AA633,$O:$O,0)),"',"),0),"")</f>
        <v/>
      </c>
      <c r="AG635" t="str">
        <f>IF($D635="","",INDEX(CATEGORIAS!$A:$A,MATCH($D635,CATEGORIAS!$B:$B,0)))</f>
        <v/>
      </c>
      <c r="AH635" t="str">
        <f>IF($E635="","",INDEX(SUBCATEGORIAS!$A:$A,MATCH($E635,SUBCATEGORIAS!$B:$B,0)))</f>
        <v/>
      </c>
      <c r="AI635" t="str">
        <f t="shared" si="142"/>
        <v/>
      </c>
      <c r="AK635" s="2" t="str">
        <f t="shared" si="147"/>
        <v/>
      </c>
      <c r="AL635" t="str">
        <f t="shared" si="148"/>
        <v/>
      </c>
      <c r="AM635" t="str">
        <f t="shared" si="143"/>
        <v/>
      </c>
      <c r="AN635" t="str">
        <f t="shared" si="144"/>
        <v/>
      </c>
    </row>
    <row r="636" spans="1:40" x14ac:dyDescent="0.25">
      <c r="A636" t="str">
        <f>IF(C636="","",MAX($A$2:A635)+1)</f>
        <v/>
      </c>
      <c r="B636" s="3" t="str">
        <f>IF(C636="","",IF(COUNTIF($C$2:$C635,$C636)=0,MAX($B$2:$B635)+1,""))</f>
        <v/>
      </c>
      <c r="L636" s="3" t="str">
        <f t="shared" si="145"/>
        <v/>
      </c>
      <c r="M636" s="3" t="str">
        <f>IF(C636="","",IF(AND(C636&lt;&gt;"",D636&lt;&gt;"",E636&lt;&gt;"",I636&lt;&gt;"",L636&lt;&gt;"",J636&lt;&gt;"",IFERROR(MATCH(INDEX($B:$B,MATCH($C636,$C:$C,0)),IMAGENES!$B:$B,0),-1)&gt;0),"'si'","'no'"))</f>
        <v/>
      </c>
      <c r="O636" t="str">
        <f t="shared" si="135"/>
        <v/>
      </c>
      <c r="P636" t="str">
        <f t="shared" si="136"/>
        <v/>
      </c>
      <c r="Q636" t="str">
        <f t="shared" si="137"/>
        <v/>
      </c>
      <c r="R636" t="str">
        <f t="shared" si="138"/>
        <v/>
      </c>
      <c r="S636" t="str">
        <f t="shared" si="139"/>
        <v/>
      </c>
      <c r="T636" t="str">
        <f t="shared" si="140"/>
        <v/>
      </c>
      <c r="U636" t="str">
        <f>IF($S636="","",INDEX(CATEGORIAS!$A:$A,MATCH($S636,CATEGORIAS!$B:$B,0)))</f>
        <v/>
      </c>
      <c r="V636" t="str">
        <f>IF($T636="","",INDEX(SUBCATEGORIAS!$A:$A,MATCH($T636,SUBCATEGORIAS!$B:$B,0)))</f>
        <v/>
      </c>
      <c r="W636" t="str">
        <f t="shared" si="141"/>
        <v/>
      </c>
      <c r="X636" t="str">
        <f t="shared" si="146"/>
        <v/>
      </c>
      <c r="Z636">
        <v>634</v>
      </c>
      <c r="AA636" t="str">
        <f t="shared" si="149"/>
        <v/>
      </c>
      <c r="AB636" t="str">
        <f>IFERROR(IF(MATCH($AA633,$O:$O,0)&gt;0,CONCATENATE("descripcion: '",INDEX($Q:$Q,MATCH($AA633,$O:$O,0)),"',"),0),"")</f>
        <v/>
      </c>
      <c r="AG636" t="str">
        <f>IF($D636="","",INDEX(CATEGORIAS!$A:$A,MATCH($D636,CATEGORIAS!$B:$B,0)))</f>
        <v/>
      </c>
      <c r="AH636" t="str">
        <f>IF($E636="","",INDEX(SUBCATEGORIAS!$A:$A,MATCH($E636,SUBCATEGORIAS!$B:$B,0)))</f>
        <v/>
      </c>
      <c r="AI636" t="str">
        <f t="shared" si="142"/>
        <v/>
      </c>
      <c r="AK636" s="2" t="str">
        <f t="shared" si="147"/>
        <v/>
      </c>
      <c r="AL636" t="str">
        <f t="shared" si="148"/>
        <v/>
      </c>
      <c r="AM636" t="str">
        <f t="shared" si="143"/>
        <v/>
      </c>
      <c r="AN636" t="str">
        <f t="shared" si="144"/>
        <v/>
      </c>
    </row>
    <row r="637" spans="1:40" x14ac:dyDescent="0.25">
      <c r="A637" t="str">
        <f>IF(C637="","",MAX($A$2:A636)+1)</f>
        <v/>
      </c>
      <c r="B637" s="3" t="str">
        <f>IF(C637="","",IF(COUNTIF($C$2:$C636,$C637)=0,MAX($B$2:$B636)+1,""))</f>
        <v/>
      </c>
      <c r="L637" s="3" t="str">
        <f t="shared" si="145"/>
        <v/>
      </c>
      <c r="M637" s="3" t="str">
        <f>IF(C637="","",IF(AND(C637&lt;&gt;"",D637&lt;&gt;"",E637&lt;&gt;"",I637&lt;&gt;"",L637&lt;&gt;"",J637&lt;&gt;"",IFERROR(MATCH(INDEX($B:$B,MATCH($C637,$C:$C,0)),IMAGENES!$B:$B,0),-1)&gt;0),"'si'","'no'"))</f>
        <v/>
      </c>
      <c r="O637" t="str">
        <f t="shared" si="135"/>
        <v/>
      </c>
      <c r="P637" t="str">
        <f t="shared" si="136"/>
        <v/>
      </c>
      <c r="Q637" t="str">
        <f t="shared" si="137"/>
        <v/>
      </c>
      <c r="R637" t="str">
        <f t="shared" si="138"/>
        <v/>
      </c>
      <c r="S637" t="str">
        <f t="shared" si="139"/>
        <v/>
      </c>
      <c r="T637" t="str">
        <f t="shared" si="140"/>
        <v/>
      </c>
      <c r="U637" t="str">
        <f>IF($S637="","",INDEX(CATEGORIAS!$A:$A,MATCH($S637,CATEGORIAS!$B:$B,0)))</f>
        <v/>
      </c>
      <c r="V637" t="str">
        <f>IF($T637="","",INDEX(SUBCATEGORIAS!$A:$A,MATCH($T637,SUBCATEGORIAS!$B:$B,0)))</f>
        <v/>
      </c>
      <c r="W637" t="str">
        <f t="shared" si="141"/>
        <v/>
      </c>
      <c r="X637" t="str">
        <f t="shared" si="146"/>
        <v/>
      </c>
      <c r="Z637">
        <v>635</v>
      </c>
      <c r="AA637" t="str">
        <f t="shared" si="149"/>
        <v/>
      </c>
      <c r="AB637" t="str">
        <f>IFERROR(IF(MATCH($AA633,$O:$O,0)&gt;0,CONCATENATE("descripcion_larga: '",INDEX($R:$R,MATCH($AA633,$O:$O,0)),"',"),0),"")</f>
        <v/>
      </c>
      <c r="AG637" t="str">
        <f>IF($D637="","",INDEX(CATEGORIAS!$A:$A,MATCH($D637,CATEGORIAS!$B:$B,0)))</f>
        <v/>
      </c>
      <c r="AH637" t="str">
        <f>IF($E637="","",INDEX(SUBCATEGORIAS!$A:$A,MATCH($E637,SUBCATEGORIAS!$B:$B,0)))</f>
        <v/>
      </c>
      <c r="AI637" t="str">
        <f t="shared" si="142"/>
        <v/>
      </c>
      <c r="AK637" s="2" t="str">
        <f t="shared" si="147"/>
        <v/>
      </c>
      <c r="AL637" t="str">
        <f t="shared" si="148"/>
        <v/>
      </c>
      <c r="AM637" t="str">
        <f t="shared" si="143"/>
        <v/>
      </c>
      <c r="AN637" t="str">
        <f t="shared" si="144"/>
        <v/>
      </c>
    </row>
    <row r="638" spans="1:40" x14ac:dyDescent="0.25">
      <c r="A638" t="str">
        <f>IF(C638="","",MAX($A$2:A637)+1)</f>
        <v/>
      </c>
      <c r="B638" s="3" t="str">
        <f>IF(C638="","",IF(COUNTIF($C$2:$C637,$C638)=0,MAX($B$2:$B637)+1,""))</f>
        <v/>
      </c>
      <c r="L638" s="3" t="str">
        <f t="shared" si="145"/>
        <v/>
      </c>
      <c r="M638" s="3" t="str">
        <f>IF(C638="","",IF(AND(C638&lt;&gt;"",D638&lt;&gt;"",E638&lt;&gt;"",I638&lt;&gt;"",L638&lt;&gt;"",J638&lt;&gt;"",IFERROR(MATCH(INDEX($B:$B,MATCH($C638,$C:$C,0)),IMAGENES!$B:$B,0),-1)&gt;0),"'si'","'no'"))</f>
        <v/>
      </c>
      <c r="O638" t="str">
        <f t="shared" si="135"/>
        <v/>
      </c>
      <c r="P638" t="str">
        <f t="shared" si="136"/>
        <v/>
      </c>
      <c r="Q638" t="str">
        <f t="shared" si="137"/>
        <v/>
      </c>
      <c r="R638" t="str">
        <f t="shared" si="138"/>
        <v/>
      </c>
      <c r="S638" t="str">
        <f t="shared" si="139"/>
        <v/>
      </c>
      <c r="T638" t="str">
        <f t="shared" si="140"/>
        <v/>
      </c>
      <c r="U638" t="str">
        <f>IF($S638="","",INDEX(CATEGORIAS!$A:$A,MATCH($S638,CATEGORIAS!$B:$B,0)))</f>
        <v/>
      </c>
      <c r="V638" t="str">
        <f>IF($T638="","",INDEX(SUBCATEGORIAS!$A:$A,MATCH($T638,SUBCATEGORIAS!$B:$B,0)))</f>
        <v/>
      </c>
      <c r="W638" t="str">
        <f t="shared" si="141"/>
        <v/>
      </c>
      <c r="X638" t="str">
        <f t="shared" si="146"/>
        <v/>
      </c>
      <c r="Z638">
        <v>636</v>
      </c>
      <c r="AA638" t="str">
        <f t="shared" si="149"/>
        <v/>
      </c>
      <c r="AB638" t="str">
        <f>IFERROR(IF(MATCH($AA633,$O:$O,0)&gt;0,CONCATENATE("id_categoria: '",INDEX($U:$U,MATCH($AA633,$O:$O,0)),"',"),0),"")</f>
        <v/>
      </c>
      <c r="AG638" t="str">
        <f>IF($D638="","",INDEX(CATEGORIAS!$A:$A,MATCH($D638,CATEGORIAS!$B:$B,0)))</f>
        <v/>
      </c>
      <c r="AH638" t="str">
        <f>IF($E638="","",INDEX(SUBCATEGORIAS!$A:$A,MATCH($E638,SUBCATEGORIAS!$B:$B,0)))</f>
        <v/>
      </c>
      <c r="AI638" t="str">
        <f t="shared" si="142"/>
        <v/>
      </c>
      <c r="AK638" s="2" t="str">
        <f t="shared" si="147"/>
        <v/>
      </c>
      <c r="AL638" t="str">
        <f t="shared" si="148"/>
        <v/>
      </c>
      <c r="AM638" t="str">
        <f t="shared" si="143"/>
        <v/>
      </c>
      <c r="AN638" t="str">
        <f t="shared" si="144"/>
        <v/>
      </c>
    </row>
    <row r="639" spans="1:40" x14ac:dyDescent="0.25">
      <c r="A639" t="str">
        <f>IF(C639="","",MAX($A$2:A638)+1)</f>
        <v/>
      </c>
      <c r="B639" s="3" t="str">
        <f>IF(C639="","",IF(COUNTIF($C$2:$C638,$C639)=0,MAX($B$2:$B638)+1,""))</f>
        <v/>
      </c>
      <c r="L639" s="3" t="str">
        <f t="shared" si="145"/>
        <v/>
      </c>
      <c r="M639" s="3" t="str">
        <f>IF(C639="","",IF(AND(C639&lt;&gt;"",D639&lt;&gt;"",E639&lt;&gt;"",I639&lt;&gt;"",L639&lt;&gt;"",J639&lt;&gt;"",IFERROR(MATCH(INDEX($B:$B,MATCH($C639,$C:$C,0)),IMAGENES!$B:$B,0),-1)&gt;0),"'si'","'no'"))</f>
        <v/>
      </c>
      <c r="O639" t="str">
        <f t="shared" si="135"/>
        <v/>
      </c>
      <c r="P639" t="str">
        <f t="shared" si="136"/>
        <v/>
      </c>
      <c r="Q639" t="str">
        <f t="shared" si="137"/>
        <v/>
      </c>
      <c r="R639" t="str">
        <f t="shared" si="138"/>
        <v/>
      </c>
      <c r="S639" t="str">
        <f t="shared" si="139"/>
        <v/>
      </c>
      <c r="T639" t="str">
        <f t="shared" si="140"/>
        <v/>
      </c>
      <c r="U639" t="str">
        <f>IF($S639="","",INDEX(CATEGORIAS!$A:$A,MATCH($S639,CATEGORIAS!$B:$B,0)))</f>
        <v/>
      </c>
      <c r="V639" t="str">
        <f>IF($T639="","",INDEX(SUBCATEGORIAS!$A:$A,MATCH($T639,SUBCATEGORIAS!$B:$B,0)))</f>
        <v/>
      </c>
      <c r="W639" t="str">
        <f t="shared" si="141"/>
        <v/>
      </c>
      <c r="X639" t="str">
        <f t="shared" si="146"/>
        <v/>
      </c>
      <c r="Z639">
        <v>637</v>
      </c>
      <c r="AA639" t="str">
        <f t="shared" si="149"/>
        <v/>
      </c>
      <c r="AB639" t="str">
        <f>IFERROR(IF(MATCH($AA633,$O:$O,0)&gt;0,CONCATENATE("id_subcategoria: '",INDEX($V:$V,MATCH($AA633,$O:$O,0)),"',"),0),"")</f>
        <v/>
      </c>
      <c r="AG639" t="str">
        <f>IF($D639="","",INDEX(CATEGORIAS!$A:$A,MATCH($D639,CATEGORIAS!$B:$B,0)))</f>
        <v/>
      </c>
      <c r="AH639" t="str">
        <f>IF($E639="","",INDEX(SUBCATEGORIAS!$A:$A,MATCH($E639,SUBCATEGORIAS!$B:$B,0)))</f>
        <v/>
      </c>
      <c r="AI639" t="str">
        <f t="shared" si="142"/>
        <v/>
      </c>
      <c r="AK639" s="2" t="str">
        <f t="shared" si="147"/>
        <v/>
      </c>
      <c r="AL639" t="str">
        <f t="shared" si="148"/>
        <v/>
      </c>
      <c r="AM639" t="str">
        <f t="shared" si="143"/>
        <v/>
      </c>
      <c r="AN639" t="str">
        <f t="shared" si="144"/>
        <v/>
      </c>
    </row>
    <row r="640" spans="1:40" x14ac:dyDescent="0.25">
      <c r="A640" t="str">
        <f>IF(C640="","",MAX($A$2:A639)+1)</f>
        <v/>
      </c>
      <c r="B640" s="3" t="str">
        <f>IF(C640="","",IF(COUNTIF($C$2:$C639,$C640)=0,MAX($B$2:$B639)+1,""))</f>
        <v/>
      </c>
      <c r="L640" s="3" t="str">
        <f t="shared" si="145"/>
        <v/>
      </c>
      <c r="M640" s="3" t="str">
        <f>IF(C640="","",IF(AND(C640&lt;&gt;"",D640&lt;&gt;"",E640&lt;&gt;"",I640&lt;&gt;"",L640&lt;&gt;"",J640&lt;&gt;"",IFERROR(MATCH(INDEX($B:$B,MATCH($C640,$C:$C,0)),IMAGENES!$B:$B,0),-1)&gt;0),"'si'","'no'"))</f>
        <v/>
      </c>
      <c r="O640" t="str">
        <f t="shared" si="135"/>
        <v/>
      </c>
      <c r="P640" t="str">
        <f t="shared" si="136"/>
        <v/>
      </c>
      <c r="Q640" t="str">
        <f t="shared" si="137"/>
        <v/>
      </c>
      <c r="R640" t="str">
        <f t="shared" si="138"/>
        <v/>
      </c>
      <c r="S640" t="str">
        <f t="shared" si="139"/>
        <v/>
      </c>
      <c r="T640" t="str">
        <f t="shared" si="140"/>
        <v/>
      </c>
      <c r="U640" t="str">
        <f>IF($S640="","",INDEX(CATEGORIAS!$A:$A,MATCH($S640,CATEGORIAS!$B:$B,0)))</f>
        <v/>
      </c>
      <c r="V640" t="str">
        <f>IF($T640="","",INDEX(SUBCATEGORIAS!$A:$A,MATCH($T640,SUBCATEGORIAS!$B:$B,0)))</f>
        <v/>
      </c>
      <c r="W640" t="str">
        <f t="shared" si="141"/>
        <v/>
      </c>
      <c r="X640" t="str">
        <f t="shared" si="146"/>
        <v/>
      </c>
      <c r="Z640">
        <v>638</v>
      </c>
      <c r="AA640" t="str">
        <f t="shared" si="149"/>
        <v/>
      </c>
      <c r="AB640" t="str">
        <f>IFERROR(IF(MATCH($AA633,$O:$O,0)&gt;0,CONCATENATE("precio: ",INDEX($W:$W,MATCH($AA633,$O:$O,0)),","),0),"")</f>
        <v/>
      </c>
      <c r="AG640" t="str">
        <f>IF($D640="","",INDEX(CATEGORIAS!$A:$A,MATCH($D640,CATEGORIAS!$B:$B,0)))</f>
        <v/>
      </c>
      <c r="AH640" t="str">
        <f>IF($E640="","",INDEX(SUBCATEGORIAS!$A:$A,MATCH($E640,SUBCATEGORIAS!$B:$B,0)))</f>
        <v/>
      </c>
      <c r="AI640" t="str">
        <f t="shared" si="142"/>
        <v/>
      </c>
      <c r="AK640" s="2" t="str">
        <f t="shared" si="147"/>
        <v/>
      </c>
      <c r="AL640" t="str">
        <f t="shared" si="148"/>
        <v/>
      </c>
      <c r="AM640" t="str">
        <f t="shared" si="143"/>
        <v/>
      </c>
      <c r="AN640" t="str">
        <f t="shared" si="144"/>
        <v/>
      </c>
    </row>
    <row r="641" spans="1:40" x14ac:dyDescent="0.25">
      <c r="A641" t="str">
        <f>IF(C641="","",MAX($A$2:A640)+1)</f>
        <v/>
      </c>
      <c r="B641" s="3" t="str">
        <f>IF(C641="","",IF(COUNTIF($C$2:$C640,$C641)=0,MAX($B$2:$B640)+1,""))</f>
        <v/>
      </c>
      <c r="L641" s="3" t="str">
        <f t="shared" si="145"/>
        <v/>
      </c>
      <c r="M641" s="3" t="str">
        <f>IF(C641="","",IF(AND(C641&lt;&gt;"",D641&lt;&gt;"",E641&lt;&gt;"",I641&lt;&gt;"",L641&lt;&gt;"",J641&lt;&gt;"",IFERROR(MATCH(INDEX($B:$B,MATCH($C641,$C:$C,0)),IMAGENES!$B:$B,0),-1)&gt;0),"'si'","'no'"))</f>
        <v/>
      </c>
      <c r="O641" t="str">
        <f t="shared" si="135"/>
        <v/>
      </c>
      <c r="P641" t="str">
        <f t="shared" si="136"/>
        <v/>
      </c>
      <c r="Q641" t="str">
        <f t="shared" si="137"/>
        <v/>
      </c>
      <c r="R641" t="str">
        <f t="shared" si="138"/>
        <v/>
      </c>
      <c r="S641" t="str">
        <f t="shared" si="139"/>
        <v/>
      </c>
      <c r="T641" t="str">
        <f t="shared" si="140"/>
        <v/>
      </c>
      <c r="U641" t="str">
        <f>IF($S641="","",INDEX(CATEGORIAS!$A:$A,MATCH($S641,CATEGORIAS!$B:$B,0)))</f>
        <v/>
      </c>
      <c r="V641" t="str">
        <f>IF($T641="","",INDEX(SUBCATEGORIAS!$A:$A,MATCH($T641,SUBCATEGORIAS!$B:$B,0)))</f>
        <v/>
      </c>
      <c r="W641" t="str">
        <f t="shared" si="141"/>
        <v/>
      </c>
      <c r="X641" t="str">
        <f t="shared" si="146"/>
        <v/>
      </c>
      <c r="Z641">
        <v>639</v>
      </c>
      <c r="AA641" t="str">
        <f t="shared" si="149"/>
        <v/>
      </c>
      <c r="AB641" t="str">
        <f>IFERROR(IF(MATCH($AA633,$O:$O,0)&gt;0,CONCATENATE("disponible: ",INDEX($X:$X,MATCH($AA633,$O:$O,0)),","),0),"")</f>
        <v/>
      </c>
      <c r="AG641" t="str">
        <f>IF($D641="","",INDEX(CATEGORIAS!$A:$A,MATCH($D641,CATEGORIAS!$B:$B,0)))</f>
        <v/>
      </c>
      <c r="AH641" t="str">
        <f>IF($E641="","",INDEX(SUBCATEGORIAS!$A:$A,MATCH($E641,SUBCATEGORIAS!$B:$B,0)))</f>
        <v/>
      </c>
      <c r="AI641" t="str">
        <f t="shared" si="142"/>
        <v/>
      </c>
      <c r="AK641" s="2" t="str">
        <f t="shared" si="147"/>
        <v/>
      </c>
      <c r="AL641" t="str">
        <f t="shared" si="148"/>
        <v/>
      </c>
      <c r="AM641" t="str">
        <f t="shared" si="143"/>
        <v/>
      </c>
      <c r="AN641" t="str">
        <f t="shared" si="144"/>
        <v/>
      </c>
    </row>
    <row r="642" spans="1:40" x14ac:dyDescent="0.25">
      <c r="A642" t="str">
        <f>IF(C642="","",MAX($A$2:A641)+1)</f>
        <v/>
      </c>
      <c r="B642" s="3" t="str">
        <f>IF(C642="","",IF(COUNTIF($C$2:$C641,$C642)=0,MAX($B$2:$B641)+1,""))</f>
        <v/>
      </c>
      <c r="L642" s="3" t="str">
        <f t="shared" si="145"/>
        <v/>
      </c>
      <c r="M642" s="3" t="str">
        <f>IF(C642="","",IF(AND(C642&lt;&gt;"",D642&lt;&gt;"",E642&lt;&gt;"",I642&lt;&gt;"",L642&lt;&gt;"",J642&lt;&gt;"",IFERROR(MATCH(INDEX($B:$B,MATCH($C642,$C:$C,0)),IMAGENES!$B:$B,0),-1)&gt;0),"'si'","'no'"))</f>
        <v/>
      </c>
      <c r="O642" t="str">
        <f t="shared" si="135"/>
        <v/>
      </c>
      <c r="P642" t="str">
        <f t="shared" si="136"/>
        <v/>
      </c>
      <c r="Q642" t="str">
        <f t="shared" si="137"/>
        <v/>
      </c>
      <c r="R642" t="str">
        <f t="shared" si="138"/>
        <v/>
      </c>
      <c r="S642" t="str">
        <f t="shared" si="139"/>
        <v/>
      </c>
      <c r="T642" t="str">
        <f t="shared" si="140"/>
        <v/>
      </c>
      <c r="U642" t="str">
        <f>IF($S642="","",INDEX(CATEGORIAS!$A:$A,MATCH($S642,CATEGORIAS!$B:$B,0)))</f>
        <v/>
      </c>
      <c r="V642" t="str">
        <f>IF($T642="","",INDEX(SUBCATEGORIAS!$A:$A,MATCH($T642,SUBCATEGORIAS!$B:$B,0)))</f>
        <v/>
      </c>
      <c r="W642" t="str">
        <f t="shared" si="141"/>
        <v/>
      </c>
      <c r="X642" t="str">
        <f t="shared" si="146"/>
        <v/>
      </c>
      <c r="Z642">
        <v>640</v>
      </c>
      <c r="AA642" t="str">
        <f t="shared" si="149"/>
        <v/>
      </c>
      <c r="AB642" t="str">
        <f>IFERROR(IF(MATCH($AA633,$O:$O,0)&gt;0,"},",0),"")</f>
        <v/>
      </c>
      <c r="AG642" t="str">
        <f>IF($D642="","",INDEX(CATEGORIAS!$A:$A,MATCH($D642,CATEGORIAS!$B:$B,0)))</f>
        <v/>
      </c>
      <c r="AH642" t="str">
        <f>IF($E642="","",INDEX(SUBCATEGORIAS!$A:$A,MATCH($E642,SUBCATEGORIAS!$B:$B,0)))</f>
        <v/>
      </c>
      <c r="AI642" t="str">
        <f t="shared" si="142"/>
        <v/>
      </c>
      <c r="AK642" s="2" t="str">
        <f t="shared" si="147"/>
        <v/>
      </c>
      <c r="AL642" t="str">
        <f t="shared" si="148"/>
        <v/>
      </c>
      <c r="AM642" t="str">
        <f t="shared" si="143"/>
        <v/>
      </c>
      <c r="AN642" t="str">
        <f t="shared" si="144"/>
        <v/>
      </c>
    </row>
    <row r="643" spans="1:40" x14ac:dyDescent="0.25">
      <c r="A643" t="str">
        <f>IF(C643="","",MAX($A$2:A642)+1)</f>
        <v/>
      </c>
      <c r="B643" s="3" t="str">
        <f>IF(C643="","",IF(COUNTIF($C$2:$C642,$C643)=0,MAX($B$2:$B642)+1,""))</f>
        <v/>
      </c>
      <c r="L643" s="3" t="str">
        <f t="shared" si="145"/>
        <v/>
      </c>
      <c r="M643" s="3" t="str">
        <f>IF(C643="","",IF(AND(C643&lt;&gt;"",D643&lt;&gt;"",E643&lt;&gt;"",I643&lt;&gt;"",L643&lt;&gt;"",J643&lt;&gt;"",IFERROR(MATCH(INDEX($B:$B,MATCH($C643,$C:$C,0)),IMAGENES!$B:$B,0),-1)&gt;0),"'si'","'no'"))</f>
        <v/>
      </c>
      <c r="O643" t="str">
        <f t="shared" ref="O643:O706" si="150">IFERROR(INDEX($B:$B,MATCH($A643,$B:$B,0)),"")</f>
        <v/>
      </c>
      <c r="P643" t="str">
        <f t="shared" ref="P643:P706" si="151">IF($O643="","",INDEX($C:$C,MATCH($O643,$B:$B,0)))</f>
        <v/>
      </c>
      <c r="Q643" t="str">
        <f t="shared" ref="Q643:Q706" si="152">IF($O643="","",INDEX($J:$J,MATCH($O643,$B:$B,0)))</f>
        <v/>
      </c>
      <c r="R643" t="str">
        <f t="shared" ref="R643:R706" si="153">IF($O643="","",INDEX($K:$K,MATCH($O643,$B:$B,0)))</f>
        <v/>
      </c>
      <c r="S643" t="str">
        <f t="shared" ref="S643:S706" si="154">IF($O643="","",INDEX($D:$D,MATCH($O643,$B:$B,0)))</f>
        <v/>
      </c>
      <c r="T643" t="str">
        <f t="shared" ref="T643:T706" si="155">IF($O643="","",INDEX($E:$E,MATCH($O643,$B:$B,0)))</f>
        <v/>
      </c>
      <c r="U643" t="str">
        <f>IF($S643="","",INDEX(CATEGORIAS!$A:$A,MATCH($S643,CATEGORIAS!$B:$B,0)))</f>
        <v/>
      </c>
      <c r="V643" t="str">
        <f>IF($T643="","",INDEX(SUBCATEGORIAS!$A:$A,MATCH($T643,SUBCATEGORIAS!$B:$B,0)))</f>
        <v/>
      </c>
      <c r="W643" t="str">
        <f t="shared" ref="W643:W706" si="156">IF($O643="","",INDEX($I:$I,MATCH($O643,$B:$B,0)))</f>
        <v/>
      </c>
      <c r="X643" t="str">
        <f t="shared" si="146"/>
        <v/>
      </c>
      <c r="Z643">
        <v>641</v>
      </c>
      <c r="AA643">
        <f t="shared" si="149"/>
        <v>65</v>
      </c>
      <c r="AB643" t="str">
        <f>IFERROR(IF(MATCH($AA643,$O:$O,0)&gt;0,"{",0),"")</f>
        <v/>
      </c>
      <c r="AG643" t="str">
        <f>IF($D643="","",INDEX(CATEGORIAS!$A:$A,MATCH($D643,CATEGORIAS!$B:$B,0)))</f>
        <v/>
      </c>
      <c r="AH643" t="str">
        <f>IF($E643="","",INDEX(SUBCATEGORIAS!$A:$A,MATCH($E643,SUBCATEGORIAS!$B:$B,0)))</f>
        <v/>
      </c>
      <c r="AI643" t="str">
        <f t="shared" ref="AI643:AI706" si="157">IF(A643="","",A643)</f>
        <v/>
      </c>
      <c r="AK643" s="2" t="str">
        <f t="shared" si="147"/>
        <v/>
      </c>
      <c r="AL643" t="str">
        <f t="shared" si="148"/>
        <v/>
      </c>
      <c r="AM643" t="str">
        <f t="shared" ref="AM643:AM706" si="158">IF(A643="","",IF(A643/100&gt;0,IF(A643/10&gt;0,CONCATENATE("00",A643),CONCATENATE("0",A643)),A643))</f>
        <v/>
      </c>
      <c r="AN643" t="str">
        <f t="shared" ref="AN643:AN706" si="159">IF(A643="","",CONCATENATE("{ id_sku: '",CONCATENATE(AK643,AL643,AM643),"', id_articulo: '",INDEX($B:$B,MATCH($C643,$C:$C,0)),"', variacion: '",L643,"' },"))</f>
        <v/>
      </c>
    </row>
    <row r="644" spans="1:40" x14ac:dyDescent="0.25">
      <c r="A644" t="str">
        <f>IF(C644="","",MAX($A$2:A643)+1)</f>
        <v/>
      </c>
      <c r="B644" s="3" t="str">
        <f>IF(C644="","",IF(COUNTIF($C$2:$C643,$C644)=0,MAX($B$2:$B643)+1,""))</f>
        <v/>
      </c>
      <c r="L644" s="3" t="str">
        <f t="shared" ref="L644:L707" si="160">_xlfn.TEXTJOIN(" - ",TRUE,F644:H644)</f>
        <v/>
      </c>
      <c r="M644" s="3" t="str">
        <f>IF(C644="","",IF(AND(C644&lt;&gt;"",D644&lt;&gt;"",E644&lt;&gt;"",I644&lt;&gt;"",L644&lt;&gt;"",J644&lt;&gt;"",IFERROR(MATCH(INDEX($B:$B,MATCH($C644,$C:$C,0)),IMAGENES!$B:$B,0),-1)&gt;0),"'si'","'no'"))</f>
        <v/>
      </c>
      <c r="O644" t="str">
        <f t="shared" si="150"/>
        <v/>
      </c>
      <c r="P644" t="str">
        <f t="shared" si="151"/>
        <v/>
      </c>
      <c r="Q644" t="str">
        <f t="shared" si="152"/>
        <v/>
      </c>
      <c r="R644" t="str">
        <f t="shared" si="153"/>
        <v/>
      </c>
      <c r="S644" t="str">
        <f t="shared" si="154"/>
        <v/>
      </c>
      <c r="T644" t="str">
        <f t="shared" si="155"/>
        <v/>
      </c>
      <c r="U644" t="str">
        <f>IF($S644="","",INDEX(CATEGORIAS!$A:$A,MATCH($S644,CATEGORIAS!$B:$B,0)))</f>
        <v/>
      </c>
      <c r="V644" t="str">
        <f>IF($T644="","",INDEX(SUBCATEGORIAS!$A:$A,MATCH($T644,SUBCATEGORIAS!$B:$B,0)))</f>
        <v/>
      </c>
      <c r="W644" t="str">
        <f t="shared" si="156"/>
        <v/>
      </c>
      <c r="X644" t="str">
        <f t="shared" ref="X644:X707" si="161">IF($O644="","",INDEX($M:$M,MATCH($O644,$B:$B,0)))</f>
        <v/>
      </c>
      <c r="Z644">
        <v>642</v>
      </c>
      <c r="AA644" t="str">
        <f t="shared" si="149"/>
        <v/>
      </c>
      <c r="AB644" t="str">
        <f>IFERROR(IF(MATCH($AA643,$O:$O,0)&gt;0,CONCATENATE("id_articulo: ",$AA643,","),0),"")</f>
        <v/>
      </c>
      <c r="AG644" t="str">
        <f>IF($D644="","",INDEX(CATEGORIAS!$A:$A,MATCH($D644,CATEGORIAS!$B:$B,0)))</f>
        <v/>
      </c>
      <c r="AH644" t="str">
        <f>IF($E644="","",INDEX(SUBCATEGORIAS!$A:$A,MATCH($E644,SUBCATEGORIAS!$B:$B,0)))</f>
        <v/>
      </c>
      <c r="AI644" t="str">
        <f t="shared" si="157"/>
        <v/>
      </c>
      <c r="AK644" s="2" t="str">
        <f t="shared" ref="AK644:AK707" si="162">IF(AG644="","",IF(AG644/100&gt;0,IF(AG644/10&gt;0,CONCATENATE("00",AG644),CONCATENATE("0",AG644)),AG644))</f>
        <v/>
      </c>
      <c r="AL644" t="str">
        <f t="shared" ref="AL644:AL707" si="163">IF(AH644="","",IF(AH644/100&gt;0,IF(AH644/10&gt;0,CONCATENATE("00",AH644),CONCATENATE("0",AH644)),AH644))</f>
        <v/>
      </c>
      <c r="AM644" t="str">
        <f t="shared" si="158"/>
        <v/>
      </c>
      <c r="AN644" t="str">
        <f t="shared" si="159"/>
        <v/>
      </c>
    </row>
    <row r="645" spans="1:40" x14ac:dyDescent="0.25">
      <c r="A645" t="str">
        <f>IF(C645="","",MAX($A$2:A644)+1)</f>
        <v/>
      </c>
      <c r="B645" s="3" t="str">
        <f>IF(C645="","",IF(COUNTIF($C$2:$C644,$C645)=0,MAX($B$2:$B644)+1,""))</f>
        <v/>
      </c>
      <c r="L645" s="3" t="str">
        <f t="shared" si="160"/>
        <v/>
      </c>
      <c r="M645" s="3" t="str">
        <f>IF(C645="","",IF(AND(C645&lt;&gt;"",D645&lt;&gt;"",E645&lt;&gt;"",I645&lt;&gt;"",L645&lt;&gt;"",J645&lt;&gt;"",IFERROR(MATCH(INDEX($B:$B,MATCH($C645,$C:$C,0)),IMAGENES!$B:$B,0),-1)&gt;0),"'si'","'no'"))</f>
        <v/>
      </c>
      <c r="O645" t="str">
        <f t="shared" si="150"/>
        <v/>
      </c>
      <c r="P645" t="str">
        <f t="shared" si="151"/>
        <v/>
      </c>
      <c r="Q645" t="str">
        <f t="shared" si="152"/>
        <v/>
      </c>
      <c r="R645" t="str">
        <f t="shared" si="153"/>
        <v/>
      </c>
      <c r="S645" t="str">
        <f t="shared" si="154"/>
        <v/>
      </c>
      <c r="T645" t="str">
        <f t="shared" si="155"/>
        <v/>
      </c>
      <c r="U645" t="str">
        <f>IF($S645="","",INDEX(CATEGORIAS!$A:$A,MATCH($S645,CATEGORIAS!$B:$B,0)))</f>
        <v/>
      </c>
      <c r="V645" t="str">
        <f>IF($T645="","",INDEX(SUBCATEGORIAS!$A:$A,MATCH($T645,SUBCATEGORIAS!$B:$B,0)))</f>
        <v/>
      </c>
      <c r="W645" t="str">
        <f t="shared" si="156"/>
        <v/>
      </c>
      <c r="X645" t="str">
        <f t="shared" si="161"/>
        <v/>
      </c>
      <c r="Z645">
        <v>643</v>
      </c>
      <c r="AA645" t="str">
        <f t="shared" ref="AA645:AA708" si="164">IF(Z644/10=INT(Z644/10),Z644/10+1,"")</f>
        <v/>
      </c>
      <c r="AB645" t="str">
        <f>IFERROR(IF(MATCH($AA643,$O:$O,0)&gt;0,CONCATENATE("nombre: '",INDEX($P:$P,MATCH($AA643,$O:$O,0)),"',"),0),"")</f>
        <v/>
      </c>
      <c r="AG645" t="str">
        <f>IF($D645="","",INDEX(CATEGORIAS!$A:$A,MATCH($D645,CATEGORIAS!$B:$B,0)))</f>
        <v/>
      </c>
      <c r="AH645" t="str">
        <f>IF($E645="","",INDEX(SUBCATEGORIAS!$A:$A,MATCH($E645,SUBCATEGORIAS!$B:$B,0)))</f>
        <v/>
      </c>
      <c r="AI645" t="str">
        <f t="shared" si="157"/>
        <v/>
      </c>
      <c r="AK645" s="2" t="str">
        <f t="shared" si="162"/>
        <v/>
      </c>
      <c r="AL645" t="str">
        <f t="shared" si="163"/>
        <v/>
      </c>
      <c r="AM645" t="str">
        <f t="shared" si="158"/>
        <v/>
      </c>
      <c r="AN645" t="str">
        <f t="shared" si="159"/>
        <v/>
      </c>
    </row>
    <row r="646" spans="1:40" x14ac:dyDescent="0.25">
      <c r="A646" t="str">
        <f>IF(C646="","",MAX($A$2:A645)+1)</f>
        <v/>
      </c>
      <c r="B646" s="3" t="str">
        <f>IF(C646="","",IF(COUNTIF($C$2:$C645,$C646)=0,MAX($B$2:$B645)+1,""))</f>
        <v/>
      </c>
      <c r="L646" s="3" t="str">
        <f t="shared" si="160"/>
        <v/>
      </c>
      <c r="M646" s="3" t="str">
        <f>IF(C646="","",IF(AND(C646&lt;&gt;"",D646&lt;&gt;"",E646&lt;&gt;"",I646&lt;&gt;"",L646&lt;&gt;"",J646&lt;&gt;"",IFERROR(MATCH(INDEX($B:$B,MATCH($C646,$C:$C,0)),IMAGENES!$B:$B,0),-1)&gt;0),"'si'","'no'"))</f>
        <v/>
      </c>
      <c r="O646" t="str">
        <f t="shared" si="150"/>
        <v/>
      </c>
      <c r="P646" t="str">
        <f t="shared" si="151"/>
        <v/>
      </c>
      <c r="Q646" t="str">
        <f t="shared" si="152"/>
        <v/>
      </c>
      <c r="R646" t="str">
        <f t="shared" si="153"/>
        <v/>
      </c>
      <c r="S646" t="str">
        <f t="shared" si="154"/>
        <v/>
      </c>
      <c r="T646" t="str">
        <f t="shared" si="155"/>
        <v/>
      </c>
      <c r="U646" t="str">
        <f>IF($S646="","",INDEX(CATEGORIAS!$A:$A,MATCH($S646,CATEGORIAS!$B:$B,0)))</f>
        <v/>
      </c>
      <c r="V646" t="str">
        <f>IF($T646="","",INDEX(SUBCATEGORIAS!$A:$A,MATCH($T646,SUBCATEGORIAS!$B:$B,0)))</f>
        <v/>
      </c>
      <c r="W646" t="str">
        <f t="shared" si="156"/>
        <v/>
      </c>
      <c r="X646" t="str">
        <f t="shared" si="161"/>
        <v/>
      </c>
      <c r="Z646">
        <v>644</v>
      </c>
      <c r="AA646" t="str">
        <f t="shared" si="164"/>
        <v/>
      </c>
      <c r="AB646" t="str">
        <f>IFERROR(IF(MATCH($AA643,$O:$O,0)&gt;0,CONCATENATE("descripcion: '",INDEX($Q:$Q,MATCH($AA643,$O:$O,0)),"',"),0),"")</f>
        <v/>
      </c>
      <c r="AG646" t="str">
        <f>IF($D646="","",INDEX(CATEGORIAS!$A:$A,MATCH($D646,CATEGORIAS!$B:$B,0)))</f>
        <v/>
      </c>
      <c r="AH646" t="str">
        <f>IF($E646="","",INDEX(SUBCATEGORIAS!$A:$A,MATCH($E646,SUBCATEGORIAS!$B:$B,0)))</f>
        <v/>
      </c>
      <c r="AI646" t="str">
        <f t="shared" si="157"/>
        <v/>
      </c>
      <c r="AK646" s="2" t="str">
        <f t="shared" si="162"/>
        <v/>
      </c>
      <c r="AL646" t="str">
        <f t="shared" si="163"/>
        <v/>
      </c>
      <c r="AM646" t="str">
        <f t="shared" si="158"/>
        <v/>
      </c>
      <c r="AN646" t="str">
        <f t="shared" si="159"/>
        <v/>
      </c>
    </row>
    <row r="647" spans="1:40" x14ac:dyDescent="0.25">
      <c r="A647" t="str">
        <f>IF(C647="","",MAX($A$2:A646)+1)</f>
        <v/>
      </c>
      <c r="B647" s="3" t="str">
        <f>IF(C647="","",IF(COUNTIF($C$2:$C646,$C647)=0,MAX($B$2:$B646)+1,""))</f>
        <v/>
      </c>
      <c r="L647" s="3" t="str">
        <f t="shared" si="160"/>
        <v/>
      </c>
      <c r="M647" s="3" t="str">
        <f>IF(C647="","",IF(AND(C647&lt;&gt;"",D647&lt;&gt;"",E647&lt;&gt;"",I647&lt;&gt;"",L647&lt;&gt;"",J647&lt;&gt;"",IFERROR(MATCH(INDEX($B:$B,MATCH($C647,$C:$C,0)),IMAGENES!$B:$B,0),-1)&gt;0),"'si'","'no'"))</f>
        <v/>
      </c>
      <c r="O647" t="str">
        <f t="shared" si="150"/>
        <v/>
      </c>
      <c r="P647" t="str">
        <f t="shared" si="151"/>
        <v/>
      </c>
      <c r="Q647" t="str">
        <f t="shared" si="152"/>
        <v/>
      </c>
      <c r="R647" t="str">
        <f t="shared" si="153"/>
        <v/>
      </c>
      <c r="S647" t="str">
        <f t="shared" si="154"/>
        <v/>
      </c>
      <c r="T647" t="str">
        <f t="shared" si="155"/>
        <v/>
      </c>
      <c r="U647" t="str">
        <f>IF($S647="","",INDEX(CATEGORIAS!$A:$A,MATCH($S647,CATEGORIAS!$B:$B,0)))</f>
        <v/>
      </c>
      <c r="V647" t="str">
        <f>IF($T647="","",INDEX(SUBCATEGORIAS!$A:$A,MATCH($T647,SUBCATEGORIAS!$B:$B,0)))</f>
        <v/>
      </c>
      <c r="W647" t="str">
        <f t="shared" si="156"/>
        <v/>
      </c>
      <c r="X647" t="str">
        <f t="shared" si="161"/>
        <v/>
      </c>
      <c r="Z647">
        <v>645</v>
      </c>
      <c r="AA647" t="str">
        <f t="shared" si="164"/>
        <v/>
      </c>
      <c r="AB647" t="str">
        <f>IFERROR(IF(MATCH($AA643,$O:$O,0)&gt;0,CONCATENATE("descripcion_larga: '",INDEX($R:$R,MATCH($AA643,$O:$O,0)),"',"),0),"")</f>
        <v/>
      </c>
      <c r="AG647" t="str">
        <f>IF($D647="","",INDEX(CATEGORIAS!$A:$A,MATCH($D647,CATEGORIAS!$B:$B,0)))</f>
        <v/>
      </c>
      <c r="AH647" t="str">
        <f>IF($E647="","",INDEX(SUBCATEGORIAS!$A:$A,MATCH($E647,SUBCATEGORIAS!$B:$B,0)))</f>
        <v/>
      </c>
      <c r="AI647" t="str">
        <f t="shared" si="157"/>
        <v/>
      </c>
      <c r="AK647" s="2" t="str">
        <f t="shared" si="162"/>
        <v/>
      </c>
      <c r="AL647" t="str">
        <f t="shared" si="163"/>
        <v/>
      </c>
      <c r="AM647" t="str">
        <f t="shared" si="158"/>
        <v/>
      </c>
      <c r="AN647" t="str">
        <f t="shared" si="159"/>
        <v/>
      </c>
    </row>
    <row r="648" spans="1:40" x14ac:dyDescent="0.25">
      <c r="A648" t="str">
        <f>IF(C648="","",MAX($A$2:A647)+1)</f>
        <v/>
      </c>
      <c r="B648" s="3" t="str">
        <f>IF(C648="","",IF(COUNTIF($C$2:$C647,$C648)=0,MAX($B$2:$B647)+1,""))</f>
        <v/>
      </c>
      <c r="L648" s="3" t="str">
        <f t="shared" si="160"/>
        <v/>
      </c>
      <c r="M648" s="3" t="str">
        <f>IF(C648="","",IF(AND(C648&lt;&gt;"",D648&lt;&gt;"",E648&lt;&gt;"",I648&lt;&gt;"",L648&lt;&gt;"",J648&lt;&gt;"",IFERROR(MATCH(INDEX($B:$B,MATCH($C648,$C:$C,0)),IMAGENES!$B:$B,0),-1)&gt;0),"'si'","'no'"))</f>
        <v/>
      </c>
      <c r="O648" t="str">
        <f t="shared" si="150"/>
        <v/>
      </c>
      <c r="P648" t="str">
        <f t="shared" si="151"/>
        <v/>
      </c>
      <c r="Q648" t="str">
        <f t="shared" si="152"/>
        <v/>
      </c>
      <c r="R648" t="str">
        <f t="shared" si="153"/>
        <v/>
      </c>
      <c r="S648" t="str">
        <f t="shared" si="154"/>
        <v/>
      </c>
      <c r="T648" t="str">
        <f t="shared" si="155"/>
        <v/>
      </c>
      <c r="U648" t="str">
        <f>IF($S648="","",INDEX(CATEGORIAS!$A:$A,MATCH($S648,CATEGORIAS!$B:$B,0)))</f>
        <v/>
      </c>
      <c r="V648" t="str">
        <f>IF($T648="","",INDEX(SUBCATEGORIAS!$A:$A,MATCH($T648,SUBCATEGORIAS!$B:$B,0)))</f>
        <v/>
      </c>
      <c r="W648" t="str">
        <f t="shared" si="156"/>
        <v/>
      </c>
      <c r="X648" t="str">
        <f t="shared" si="161"/>
        <v/>
      </c>
      <c r="Z648">
        <v>646</v>
      </c>
      <c r="AA648" t="str">
        <f t="shared" si="164"/>
        <v/>
      </c>
      <c r="AB648" t="str">
        <f>IFERROR(IF(MATCH($AA643,$O:$O,0)&gt;0,CONCATENATE("id_categoria: '",INDEX($U:$U,MATCH($AA643,$O:$O,0)),"',"),0),"")</f>
        <v/>
      </c>
      <c r="AG648" t="str">
        <f>IF($D648="","",INDEX(CATEGORIAS!$A:$A,MATCH($D648,CATEGORIAS!$B:$B,0)))</f>
        <v/>
      </c>
      <c r="AH648" t="str">
        <f>IF($E648="","",INDEX(SUBCATEGORIAS!$A:$A,MATCH($E648,SUBCATEGORIAS!$B:$B,0)))</f>
        <v/>
      </c>
      <c r="AI648" t="str">
        <f t="shared" si="157"/>
        <v/>
      </c>
      <c r="AK648" s="2" t="str">
        <f t="shared" si="162"/>
        <v/>
      </c>
      <c r="AL648" t="str">
        <f t="shared" si="163"/>
        <v/>
      </c>
      <c r="AM648" t="str">
        <f t="shared" si="158"/>
        <v/>
      </c>
      <c r="AN648" t="str">
        <f t="shared" si="159"/>
        <v/>
      </c>
    </row>
    <row r="649" spans="1:40" x14ac:dyDescent="0.25">
      <c r="A649" t="str">
        <f>IF(C649="","",MAX($A$2:A648)+1)</f>
        <v/>
      </c>
      <c r="B649" s="3" t="str">
        <f>IF(C649="","",IF(COUNTIF($C$2:$C648,$C649)=0,MAX($B$2:$B648)+1,""))</f>
        <v/>
      </c>
      <c r="L649" s="3" t="str">
        <f t="shared" si="160"/>
        <v/>
      </c>
      <c r="M649" s="3" t="str">
        <f>IF(C649="","",IF(AND(C649&lt;&gt;"",D649&lt;&gt;"",E649&lt;&gt;"",I649&lt;&gt;"",L649&lt;&gt;"",J649&lt;&gt;"",IFERROR(MATCH(INDEX($B:$B,MATCH($C649,$C:$C,0)),IMAGENES!$B:$B,0),-1)&gt;0),"'si'","'no'"))</f>
        <v/>
      </c>
      <c r="O649" t="str">
        <f t="shared" si="150"/>
        <v/>
      </c>
      <c r="P649" t="str">
        <f t="shared" si="151"/>
        <v/>
      </c>
      <c r="Q649" t="str">
        <f t="shared" si="152"/>
        <v/>
      </c>
      <c r="R649" t="str">
        <f t="shared" si="153"/>
        <v/>
      </c>
      <c r="S649" t="str">
        <f t="shared" si="154"/>
        <v/>
      </c>
      <c r="T649" t="str">
        <f t="shared" si="155"/>
        <v/>
      </c>
      <c r="U649" t="str">
        <f>IF($S649="","",INDEX(CATEGORIAS!$A:$A,MATCH($S649,CATEGORIAS!$B:$B,0)))</f>
        <v/>
      </c>
      <c r="V649" t="str">
        <f>IF($T649="","",INDEX(SUBCATEGORIAS!$A:$A,MATCH($T649,SUBCATEGORIAS!$B:$B,0)))</f>
        <v/>
      </c>
      <c r="W649" t="str">
        <f t="shared" si="156"/>
        <v/>
      </c>
      <c r="X649" t="str">
        <f t="shared" si="161"/>
        <v/>
      </c>
      <c r="Z649">
        <v>647</v>
      </c>
      <c r="AA649" t="str">
        <f t="shared" si="164"/>
        <v/>
      </c>
      <c r="AB649" t="str">
        <f>IFERROR(IF(MATCH($AA643,$O:$O,0)&gt;0,CONCATENATE("id_subcategoria: '",INDEX($V:$V,MATCH($AA643,$O:$O,0)),"',"),0),"")</f>
        <v/>
      </c>
      <c r="AG649" t="str">
        <f>IF($D649="","",INDEX(CATEGORIAS!$A:$A,MATCH($D649,CATEGORIAS!$B:$B,0)))</f>
        <v/>
      </c>
      <c r="AH649" t="str">
        <f>IF($E649="","",INDEX(SUBCATEGORIAS!$A:$A,MATCH($E649,SUBCATEGORIAS!$B:$B,0)))</f>
        <v/>
      </c>
      <c r="AI649" t="str">
        <f t="shared" si="157"/>
        <v/>
      </c>
      <c r="AK649" s="2" t="str">
        <f t="shared" si="162"/>
        <v/>
      </c>
      <c r="AL649" t="str">
        <f t="shared" si="163"/>
        <v/>
      </c>
      <c r="AM649" t="str">
        <f t="shared" si="158"/>
        <v/>
      </c>
      <c r="AN649" t="str">
        <f t="shared" si="159"/>
        <v/>
      </c>
    </row>
    <row r="650" spans="1:40" x14ac:dyDescent="0.25">
      <c r="A650" t="str">
        <f>IF(C650="","",MAX($A$2:A649)+1)</f>
        <v/>
      </c>
      <c r="B650" s="3" t="str">
        <f>IF(C650="","",IF(COUNTIF($C$2:$C649,$C650)=0,MAX($B$2:$B649)+1,""))</f>
        <v/>
      </c>
      <c r="L650" s="3" t="str">
        <f t="shared" si="160"/>
        <v/>
      </c>
      <c r="M650" s="3" t="str">
        <f>IF(C650="","",IF(AND(C650&lt;&gt;"",D650&lt;&gt;"",E650&lt;&gt;"",I650&lt;&gt;"",L650&lt;&gt;"",J650&lt;&gt;"",IFERROR(MATCH(INDEX($B:$B,MATCH($C650,$C:$C,0)),IMAGENES!$B:$B,0),-1)&gt;0),"'si'","'no'"))</f>
        <v/>
      </c>
      <c r="O650" t="str">
        <f t="shared" si="150"/>
        <v/>
      </c>
      <c r="P650" t="str">
        <f t="shared" si="151"/>
        <v/>
      </c>
      <c r="Q650" t="str">
        <f t="shared" si="152"/>
        <v/>
      </c>
      <c r="R650" t="str">
        <f t="shared" si="153"/>
        <v/>
      </c>
      <c r="S650" t="str">
        <f t="shared" si="154"/>
        <v/>
      </c>
      <c r="T650" t="str">
        <f t="shared" si="155"/>
        <v/>
      </c>
      <c r="U650" t="str">
        <f>IF($S650="","",INDEX(CATEGORIAS!$A:$A,MATCH($S650,CATEGORIAS!$B:$B,0)))</f>
        <v/>
      </c>
      <c r="V650" t="str">
        <f>IF($T650="","",INDEX(SUBCATEGORIAS!$A:$A,MATCH($T650,SUBCATEGORIAS!$B:$B,0)))</f>
        <v/>
      </c>
      <c r="W650" t="str">
        <f t="shared" si="156"/>
        <v/>
      </c>
      <c r="X650" t="str">
        <f t="shared" si="161"/>
        <v/>
      </c>
      <c r="Z650">
        <v>648</v>
      </c>
      <c r="AA650" t="str">
        <f t="shared" si="164"/>
        <v/>
      </c>
      <c r="AB650" t="str">
        <f>IFERROR(IF(MATCH($AA643,$O:$O,0)&gt;0,CONCATENATE("precio: ",INDEX($W:$W,MATCH($AA643,$O:$O,0)),","),0),"")</f>
        <v/>
      </c>
      <c r="AG650" t="str">
        <f>IF($D650="","",INDEX(CATEGORIAS!$A:$A,MATCH($D650,CATEGORIAS!$B:$B,0)))</f>
        <v/>
      </c>
      <c r="AH650" t="str">
        <f>IF($E650="","",INDEX(SUBCATEGORIAS!$A:$A,MATCH($E650,SUBCATEGORIAS!$B:$B,0)))</f>
        <v/>
      </c>
      <c r="AI650" t="str">
        <f t="shared" si="157"/>
        <v/>
      </c>
      <c r="AK650" s="2" t="str">
        <f t="shared" si="162"/>
        <v/>
      </c>
      <c r="AL650" t="str">
        <f t="shared" si="163"/>
        <v/>
      </c>
      <c r="AM650" t="str">
        <f t="shared" si="158"/>
        <v/>
      </c>
      <c r="AN650" t="str">
        <f t="shared" si="159"/>
        <v/>
      </c>
    </row>
    <row r="651" spans="1:40" x14ac:dyDescent="0.25">
      <c r="A651" t="str">
        <f>IF(C651="","",MAX($A$2:A650)+1)</f>
        <v/>
      </c>
      <c r="B651" s="3" t="str">
        <f>IF(C651="","",IF(COUNTIF($C$2:$C650,$C651)=0,MAX($B$2:$B650)+1,""))</f>
        <v/>
      </c>
      <c r="L651" s="3" t="str">
        <f t="shared" si="160"/>
        <v/>
      </c>
      <c r="M651" s="3" t="str">
        <f>IF(C651="","",IF(AND(C651&lt;&gt;"",D651&lt;&gt;"",E651&lt;&gt;"",I651&lt;&gt;"",L651&lt;&gt;"",J651&lt;&gt;"",IFERROR(MATCH(INDEX($B:$B,MATCH($C651,$C:$C,0)),IMAGENES!$B:$B,0),-1)&gt;0),"'si'","'no'"))</f>
        <v/>
      </c>
      <c r="O651" t="str">
        <f t="shared" si="150"/>
        <v/>
      </c>
      <c r="P651" t="str">
        <f t="shared" si="151"/>
        <v/>
      </c>
      <c r="Q651" t="str">
        <f t="shared" si="152"/>
        <v/>
      </c>
      <c r="R651" t="str">
        <f t="shared" si="153"/>
        <v/>
      </c>
      <c r="S651" t="str">
        <f t="shared" si="154"/>
        <v/>
      </c>
      <c r="T651" t="str">
        <f t="shared" si="155"/>
        <v/>
      </c>
      <c r="U651" t="str">
        <f>IF($S651="","",INDEX(CATEGORIAS!$A:$A,MATCH($S651,CATEGORIAS!$B:$B,0)))</f>
        <v/>
      </c>
      <c r="V651" t="str">
        <f>IF($T651="","",INDEX(SUBCATEGORIAS!$A:$A,MATCH($T651,SUBCATEGORIAS!$B:$B,0)))</f>
        <v/>
      </c>
      <c r="W651" t="str">
        <f t="shared" si="156"/>
        <v/>
      </c>
      <c r="X651" t="str">
        <f t="shared" si="161"/>
        <v/>
      </c>
      <c r="Z651">
        <v>649</v>
      </c>
      <c r="AA651" t="str">
        <f t="shared" si="164"/>
        <v/>
      </c>
      <c r="AB651" t="str">
        <f>IFERROR(IF(MATCH($AA643,$O:$O,0)&gt;0,CONCATENATE("disponible: ",INDEX($X:$X,MATCH($AA643,$O:$O,0)),","),0),"")</f>
        <v/>
      </c>
      <c r="AG651" t="str">
        <f>IF($D651="","",INDEX(CATEGORIAS!$A:$A,MATCH($D651,CATEGORIAS!$B:$B,0)))</f>
        <v/>
      </c>
      <c r="AH651" t="str">
        <f>IF($E651="","",INDEX(SUBCATEGORIAS!$A:$A,MATCH($E651,SUBCATEGORIAS!$B:$B,0)))</f>
        <v/>
      </c>
      <c r="AI651" t="str">
        <f t="shared" si="157"/>
        <v/>
      </c>
      <c r="AK651" s="2" t="str">
        <f t="shared" si="162"/>
        <v/>
      </c>
      <c r="AL651" t="str">
        <f t="shared" si="163"/>
        <v/>
      </c>
      <c r="AM651" t="str">
        <f t="shared" si="158"/>
        <v/>
      </c>
      <c r="AN651" t="str">
        <f t="shared" si="159"/>
        <v/>
      </c>
    </row>
    <row r="652" spans="1:40" x14ac:dyDescent="0.25">
      <c r="A652" t="str">
        <f>IF(C652="","",MAX($A$2:A651)+1)</f>
        <v/>
      </c>
      <c r="B652" s="3" t="str">
        <f>IF(C652="","",IF(COUNTIF($C$2:$C651,$C652)=0,MAX($B$2:$B651)+1,""))</f>
        <v/>
      </c>
      <c r="L652" s="3" t="str">
        <f t="shared" si="160"/>
        <v/>
      </c>
      <c r="M652" s="3" t="str">
        <f>IF(C652="","",IF(AND(C652&lt;&gt;"",D652&lt;&gt;"",E652&lt;&gt;"",I652&lt;&gt;"",L652&lt;&gt;"",J652&lt;&gt;"",IFERROR(MATCH(INDEX($B:$B,MATCH($C652,$C:$C,0)),IMAGENES!$B:$B,0),-1)&gt;0),"'si'","'no'"))</f>
        <v/>
      </c>
      <c r="O652" t="str">
        <f t="shared" si="150"/>
        <v/>
      </c>
      <c r="P652" t="str">
        <f t="shared" si="151"/>
        <v/>
      </c>
      <c r="Q652" t="str">
        <f t="shared" si="152"/>
        <v/>
      </c>
      <c r="R652" t="str">
        <f t="shared" si="153"/>
        <v/>
      </c>
      <c r="S652" t="str">
        <f t="shared" si="154"/>
        <v/>
      </c>
      <c r="T652" t="str">
        <f t="shared" si="155"/>
        <v/>
      </c>
      <c r="U652" t="str">
        <f>IF($S652="","",INDEX(CATEGORIAS!$A:$A,MATCH($S652,CATEGORIAS!$B:$B,0)))</f>
        <v/>
      </c>
      <c r="V652" t="str">
        <f>IF($T652="","",INDEX(SUBCATEGORIAS!$A:$A,MATCH($T652,SUBCATEGORIAS!$B:$B,0)))</f>
        <v/>
      </c>
      <c r="W652" t="str">
        <f t="shared" si="156"/>
        <v/>
      </c>
      <c r="X652" t="str">
        <f t="shared" si="161"/>
        <v/>
      </c>
      <c r="Z652">
        <v>650</v>
      </c>
      <c r="AA652" t="str">
        <f t="shared" si="164"/>
        <v/>
      </c>
      <c r="AB652" t="str">
        <f>IFERROR(IF(MATCH($AA643,$O:$O,0)&gt;0,"},",0),"")</f>
        <v/>
      </c>
      <c r="AG652" t="str">
        <f>IF($D652="","",INDEX(CATEGORIAS!$A:$A,MATCH($D652,CATEGORIAS!$B:$B,0)))</f>
        <v/>
      </c>
      <c r="AH652" t="str">
        <f>IF($E652="","",INDEX(SUBCATEGORIAS!$A:$A,MATCH($E652,SUBCATEGORIAS!$B:$B,0)))</f>
        <v/>
      </c>
      <c r="AI652" t="str">
        <f t="shared" si="157"/>
        <v/>
      </c>
      <c r="AK652" s="2" t="str">
        <f t="shared" si="162"/>
        <v/>
      </c>
      <c r="AL652" t="str">
        <f t="shared" si="163"/>
        <v/>
      </c>
      <c r="AM652" t="str">
        <f t="shared" si="158"/>
        <v/>
      </c>
      <c r="AN652" t="str">
        <f t="shared" si="159"/>
        <v/>
      </c>
    </row>
    <row r="653" spans="1:40" x14ac:dyDescent="0.25">
      <c r="A653" t="str">
        <f>IF(C653="","",MAX($A$2:A652)+1)</f>
        <v/>
      </c>
      <c r="B653" s="3" t="str">
        <f>IF(C653="","",IF(COUNTIF($C$2:$C652,$C653)=0,MAX($B$2:$B652)+1,""))</f>
        <v/>
      </c>
      <c r="L653" s="3" t="str">
        <f t="shared" si="160"/>
        <v/>
      </c>
      <c r="M653" s="3" t="str">
        <f>IF(C653="","",IF(AND(C653&lt;&gt;"",D653&lt;&gt;"",E653&lt;&gt;"",I653&lt;&gt;"",L653&lt;&gt;"",J653&lt;&gt;"",IFERROR(MATCH(INDEX($B:$B,MATCH($C653,$C:$C,0)),IMAGENES!$B:$B,0),-1)&gt;0),"'si'","'no'"))</f>
        <v/>
      </c>
      <c r="O653" t="str">
        <f t="shared" si="150"/>
        <v/>
      </c>
      <c r="P653" t="str">
        <f t="shared" si="151"/>
        <v/>
      </c>
      <c r="Q653" t="str">
        <f t="shared" si="152"/>
        <v/>
      </c>
      <c r="R653" t="str">
        <f t="shared" si="153"/>
        <v/>
      </c>
      <c r="S653" t="str">
        <f t="shared" si="154"/>
        <v/>
      </c>
      <c r="T653" t="str">
        <f t="shared" si="155"/>
        <v/>
      </c>
      <c r="U653" t="str">
        <f>IF($S653="","",INDEX(CATEGORIAS!$A:$A,MATCH($S653,CATEGORIAS!$B:$B,0)))</f>
        <v/>
      </c>
      <c r="V653" t="str">
        <f>IF($T653="","",INDEX(SUBCATEGORIAS!$A:$A,MATCH($T653,SUBCATEGORIAS!$B:$B,0)))</f>
        <v/>
      </c>
      <c r="W653" t="str">
        <f t="shared" si="156"/>
        <v/>
      </c>
      <c r="X653" t="str">
        <f t="shared" si="161"/>
        <v/>
      </c>
      <c r="Z653">
        <v>651</v>
      </c>
      <c r="AA653">
        <f t="shared" si="164"/>
        <v>66</v>
      </c>
      <c r="AB653" t="str">
        <f>IFERROR(IF(MATCH($AA653,$O:$O,0)&gt;0,"{",0),"")</f>
        <v/>
      </c>
      <c r="AG653" t="str">
        <f>IF($D653="","",INDEX(CATEGORIAS!$A:$A,MATCH($D653,CATEGORIAS!$B:$B,0)))</f>
        <v/>
      </c>
      <c r="AH653" t="str">
        <f>IF($E653="","",INDEX(SUBCATEGORIAS!$A:$A,MATCH($E653,SUBCATEGORIAS!$B:$B,0)))</f>
        <v/>
      </c>
      <c r="AI653" t="str">
        <f t="shared" si="157"/>
        <v/>
      </c>
      <c r="AK653" s="2" t="str">
        <f t="shared" si="162"/>
        <v/>
      </c>
      <c r="AL653" t="str">
        <f t="shared" si="163"/>
        <v/>
      </c>
      <c r="AM653" t="str">
        <f t="shared" si="158"/>
        <v/>
      </c>
      <c r="AN653" t="str">
        <f t="shared" si="159"/>
        <v/>
      </c>
    </row>
    <row r="654" spans="1:40" x14ac:dyDescent="0.25">
      <c r="A654" t="str">
        <f>IF(C654="","",MAX($A$2:A653)+1)</f>
        <v/>
      </c>
      <c r="B654" s="3" t="str">
        <f>IF(C654="","",IF(COUNTIF($C$2:$C653,$C654)=0,MAX($B$2:$B653)+1,""))</f>
        <v/>
      </c>
      <c r="L654" s="3" t="str">
        <f t="shared" si="160"/>
        <v/>
      </c>
      <c r="M654" s="3" t="str">
        <f>IF(C654="","",IF(AND(C654&lt;&gt;"",D654&lt;&gt;"",E654&lt;&gt;"",I654&lt;&gt;"",L654&lt;&gt;"",J654&lt;&gt;"",IFERROR(MATCH(INDEX($B:$B,MATCH($C654,$C:$C,0)),IMAGENES!$B:$B,0),-1)&gt;0),"'si'","'no'"))</f>
        <v/>
      </c>
      <c r="O654" t="str">
        <f t="shared" si="150"/>
        <v/>
      </c>
      <c r="P654" t="str">
        <f t="shared" si="151"/>
        <v/>
      </c>
      <c r="Q654" t="str">
        <f t="shared" si="152"/>
        <v/>
      </c>
      <c r="R654" t="str">
        <f t="shared" si="153"/>
        <v/>
      </c>
      <c r="S654" t="str">
        <f t="shared" si="154"/>
        <v/>
      </c>
      <c r="T654" t="str">
        <f t="shared" si="155"/>
        <v/>
      </c>
      <c r="U654" t="str">
        <f>IF($S654="","",INDEX(CATEGORIAS!$A:$A,MATCH($S654,CATEGORIAS!$B:$B,0)))</f>
        <v/>
      </c>
      <c r="V654" t="str">
        <f>IF($T654="","",INDEX(SUBCATEGORIAS!$A:$A,MATCH($T654,SUBCATEGORIAS!$B:$B,0)))</f>
        <v/>
      </c>
      <c r="W654" t="str">
        <f t="shared" si="156"/>
        <v/>
      </c>
      <c r="X654" t="str">
        <f t="shared" si="161"/>
        <v/>
      </c>
      <c r="Z654">
        <v>652</v>
      </c>
      <c r="AA654" t="str">
        <f t="shared" si="164"/>
        <v/>
      </c>
      <c r="AB654" t="str">
        <f>IFERROR(IF(MATCH($AA653,$O:$O,0)&gt;0,CONCATENATE("id_articulo: ",$AA653,","),0),"")</f>
        <v/>
      </c>
      <c r="AG654" t="str">
        <f>IF($D654="","",INDEX(CATEGORIAS!$A:$A,MATCH($D654,CATEGORIAS!$B:$B,0)))</f>
        <v/>
      </c>
      <c r="AH654" t="str">
        <f>IF($E654="","",INDEX(SUBCATEGORIAS!$A:$A,MATCH($E654,SUBCATEGORIAS!$B:$B,0)))</f>
        <v/>
      </c>
      <c r="AI654" t="str">
        <f t="shared" si="157"/>
        <v/>
      </c>
      <c r="AK654" s="2" t="str">
        <f t="shared" si="162"/>
        <v/>
      </c>
      <c r="AL654" t="str">
        <f t="shared" si="163"/>
        <v/>
      </c>
      <c r="AM654" t="str">
        <f t="shared" si="158"/>
        <v/>
      </c>
      <c r="AN654" t="str">
        <f t="shared" si="159"/>
        <v/>
      </c>
    </row>
    <row r="655" spans="1:40" x14ac:dyDescent="0.25">
      <c r="A655" t="str">
        <f>IF(C655="","",MAX($A$2:A654)+1)</f>
        <v/>
      </c>
      <c r="B655" s="3" t="str">
        <f>IF(C655="","",IF(COUNTIF($C$2:$C654,$C655)=0,MAX($B$2:$B654)+1,""))</f>
        <v/>
      </c>
      <c r="L655" s="3" t="str">
        <f t="shared" si="160"/>
        <v/>
      </c>
      <c r="M655" s="3" t="str">
        <f>IF(C655="","",IF(AND(C655&lt;&gt;"",D655&lt;&gt;"",E655&lt;&gt;"",I655&lt;&gt;"",L655&lt;&gt;"",J655&lt;&gt;"",IFERROR(MATCH(INDEX($B:$B,MATCH($C655,$C:$C,0)),IMAGENES!$B:$B,0),-1)&gt;0),"'si'","'no'"))</f>
        <v/>
      </c>
      <c r="O655" t="str">
        <f t="shared" si="150"/>
        <v/>
      </c>
      <c r="P655" t="str">
        <f t="shared" si="151"/>
        <v/>
      </c>
      <c r="Q655" t="str">
        <f t="shared" si="152"/>
        <v/>
      </c>
      <c r="R655" t="str">
        <f t="shared" si="153"/>
        <v/>
      </c>
      <c r="S655" t="str">
        <f t="shared" si="154"/>
        <v/>
      </c>
      <c r="T655" t="str">
        <f t="shared" si="155"/>
        <v/>
      </c>
      <c r="U655" t="str">
        <f>IF($S655="","",INDEX(CATEGORIAS!$A:$A,MATCH($S655,CATEGORIAS!$B:$B,0)))</f>
        <v/>
      </c>
      <c r="V655" t="str">
        <f>IF($T655="","",INDEX(SUBCATEGORIAS!$A:$A,MATCH($T655,SUBCATEGORIAS!$B:$B,0)))</f>
        <v/>
      </c>
      <c r="W655" t="str">
        <f t="shared" si="156"/>
        <v/>
      </c>
      <c r="X655" t="str">
        <f t="shared" si="161"/>
        <v/>
      </c>
      <c r="Z655">
        <v>653</v>
      </c>
      <c r="AA655" t="str">
        <f t="shared" si="164"/>
        <v/>
      </c>
      <c r="AB655" t="str">
        <f>IFERROR(IF(MATCH($AA653,$O:$O,0)&gt;0,CONCATENATE("nombre: '",INDEX($P:$P,MATCH($AA653,$O:$O,0)),"',"),0),"")</f>
        <v/>
      </c>
      <c r="AG655" t="str">
        <f>IF($D655="","",INDEX(CATEGORIAS!$A:$A,MATCH($D655,CATEGORIAS!$B:$B,0)))</f>
        <v/>
      </c>
      <c r="AH655" t="str">
        <f>IF($E655="","",INDEX(SUBCATEGORIAS!$A:$A,MATCH($E655,SUBCATEGORIAS!$B:$B,0)))</f>
        <v/>
      </c>
      <c r="AI655" t="str">
        <f t="shared" si="157"/>
        <v/>
      </c>
      <c r="AK655" s="2" t="str">
        <f t="shared" si="162"/>
        <v/>
      </c>
      <c r="AL655" t="str">
        <f t="shared" si="163"/>
        <v/>
      </c>
      <c r="AM655" t="str">
        <f t="shared" si="158"/>
        <v/>
      </c>
      <c r="AN655" t="str">
        <f t="shared" si="159"/>
        <v/>
      </c>
    </row>
    <row r="656" spans="1:40" x14ac:dyDescent="0.25">
      <c r="A656" t="str">
        <f>IF(C656="","",MAX($A$2:A655)+1)</f>
        <v/>
      </c>
      <c r="B656" s="3" t="str">
        <f>IF(C656="","",IF(COUNTIF($C$2:$C655,$C656)=0,MAX($B$2:$B655)+1,""))</f>
        <v/>
      </c>
      <c r="L656" s="3" t="str">
        <f t="shared" si="160"/>
        <v/>
      </c>
      <c r="M656" s="3" t="str">
        <f>IF(C656="","",IF(AND(C656&lt;&gt;"",D656&lt;&gt;"",E656&lt;&gt;"",I656&lt;&gt;"",L656&lt;&gt;"",J656&lt;&gt;"",IFERROR(MATCH(INDEX($B:$B,MATCH($C656,$C:$C,0)),IMAGENES!$B:$B,0),-1)&gt;0),"'si'","'no'"))</f>
        <v/>
      </c>
      <c r="O656" t="str">
        <f t="shared" si="150"/>
        <v/>
      </c>
      <c r="P656" t="str">
        <f t="shared" si="151"/>
        <v/>
      </c>
      <c r="Q656" t="str">
        <f t="shared" si="152"/>
        <v/>
      </c>
      <c r="R656" t="str">
        <f t="shared" si="153"/>
        <v/>
      </c>
      <c r="S656" t="str">
        <f t="shared" si="154"/>
        <v/>
      </c>
      <c r="T656" t="str">
        <f t="shared" si="155"/>
        <v/>
      </c>
      <c r="U656" t="str">
        <f>IF($S656="","",INDEX(CATEGORIAS!$A:$A,MATCH($S656,CATEGORIAS!$B:$B,0)))</f>
        <v/>
      </c>
      <c r="V656" t="str">
        <f>IF($T656="","",INDEX(SUBCATEGORIAS!$A:$A,MATCH($T656,SUBCATEGORIAS!$B:$B,0)))</f>
        <v/>
      </c>
      <c r="W656" t="str">
        <f t="shared" si="156"/>
        <v/>
      </c>
      <c r="X656" t="str">
        <f t="shared" si="161"/>
        <v/>
      </c>
      <c r="Z656">
        <v>654</v>
      </c>
      <c r="AA656" t="str">
        <f t="shared" si="164"/>
        <v/>
      </c>
      <c r="AB656" t="str">
        <f>IFERROR(IF(MATCH($AA653,$O:$O,0)&gt;0,CONCATENATE("descripcion: '",INDEX($Q:$Q,MATCH($AA653,$O:$O,0)),"',"),0),"")</f>
        <v/>
      </c>
      <c r="AG656" t="str">
        <f>IF($D656="","",INDEX(CATEGORIAS!$A:$A,MATCH($D656,CATEGORIAS!$B:$B,0)))</f>
        <v/>
      </c>
      <c r="AH656" t="str">
        <f>IF($E656="","",INDEX(SUBCATEGORIAS!$A:$A,MATCH($E656,SUBCATEGORIAS!$B:$B,0)))</f>
        <v/>
      </c>
      <c r="AI656" t="str">
        <f t="shared" si="157"/>
        <v/>
      </c>
      <c r="AK656" s="2" t="str">
        <f t="shared" si="162"/>
        <v/>
      </c>
      <c r="AL656" t="str">
        <f t="shared" si="163"/>
        <v/>
      </c>
      <c r="AM656" t="str">
        <f t="shared" si="158"/>
        <v/>
      </c>
      <c r="AN656" t="str">
        <f t="shared" si="159"/>
        <v/>
      </c>
    </row>
    <row r="657" spans="1:40" x14ac:dyDescent="0.25">
      <c r="A657" t="str">
        <f>IF(C657="","",MAX($A$2:A656)+1)</f>
        <v/>
      </c>
      <c r="B657" s="3" t="str">
        <f>IF(C657="","",IF(COUNTIF($C$2:$C656,$C657)=0,MAX($B$2:$B656)+1,""))</f>
        <v/>
      </c>
      <c r="L657" s="3" t="str">
        <f t="shared" si="160"/>
        <v/>
      </c>
      <c r="M657" s="3" t="str">
        <f>IF(C657="","",IF(AND(C657&lt;&gt;"",D657&lt;&gt;"",E657&lt;&gt;"",I657&lt;&gt;"",L657&lt;&gt;"",J657&lt;&gt;"",IFERROR(MATCH(INDEX($B:$B,MATCH($C657,$C:$C,0)),IMAGENES!$B:$B,0),-1)&gt;0),"'si'","'no'"))</f>
        <v/>
      </c>
      <c r="O657" t="str">
        <f t="shared" si="150"/>
        <v/>
      </c>
      <c r="P657" t="str">
        <f t="shared" si="151"/>
        <v/>
      </c>
      <c r="Q657" t="str">
        <f t="shared" si="152"/>
        <v/>
      </c>
      <c r="R657" t="str">
        <f t="shared" si="153"/>
        <v/>
      </c>
      <c r="S657" t="str">
        <f t="shared" si="154"/>
        <v/>
      </c>
      <c r="T657" t="str">
        <f t="shared" si="155"/>
        <v/>
      </c>
      <c r="U657" t="str">
        <f>IF($S657="","",INDEX(CATEGORIAS!$A:$A,MATCH($S657,CATEGORIAS!$B:$B,0)))</f>
        <v/>
      </c>
      <c r="V657" t="str">
        <f>IF($T657="","",INDEX(SUBCATEGORIAS!$A:$A,MATCH($T657,SUBCATEGORIAS!$B:$B,0)))</f>
        <v/>
      </c>
      <c r="W657" t="str">
        <f t="shared" si="156"/>
        <v/>
      </c>
      <c r="X657" t="str">
        <f t="shared" si="161"/>
        <v/>
      </c>
      <c r="Z657">
        <v>655</v>
      </c>
      <c r="AA657" t="str">
        <f t="shared" si="164"/>
        <v/>
      </c>
      <c r="AB657" t="str">
        <f>IFERROR(IF(MATCH($AA653,$O:$O,0)&gt;0,CONCATENATE("descripcion_larga: '",INDEX($R:$R,MATCH($AA653,$O:$O,0)),"',"),0),"")</f>
        <v/>
      </c>
      <c r="AG657" t="str">
        <f>IF($D657="","",INDEX(CATEGORIAS!$A:$A,MATCH($D657,CATEGORIAS!$B:$B,0)))</f>
        <v/>
      </c>
      <c r="AH657" t="str">
        <f>IF($E657="","",INDEX(SUBCATEGORIAS!$A:$A,MATCH($E657,SUBCATEGORIAS!$B:$B,0)))</f>
        <v/>
      </c>
      <c r="AI657" t="str">
        <f t="shared" si="157"/>
        <v/>
      </c>
      <c r="AK657" s="2" t="str">
        <f t="shared" si="162"/>
        <v/>
      </c>
      <c r="AL657" t="str">
        <f t="shared" si="163"/>
        <v/>
      </c>
      <c r="AM657" t="str">
        <f t="shared" si="158"/>
        <v/>
      </c>
      <c r="AN657" t="str">
        <f t="shared" si="159"/>
        <v/>
      </c>
    </row>
    <row r="658" spans="1:40" x14ac:dyDescent="0.25">
      <c r="A658" t="str">
        <f>IF(C658="","",MAX($A$2:A657)+1)</f>
        <v/>
      </c>
      <c r="B658" s="3" t="str">
        <f>IF(C658="","",IF(COUNTIF($C$2:$C657,$C658)=0,MAX($B$2:$B657)+1,""))</f>
        <v/>
      </c>
      <c r="L658" s="3" t="str">
        <f t="shared" si="160"/>
        <v/>
      </c>
      <c r="M658" s="3" t="str">
        <f>IF(C658="","",IF(AND(C658&lt;&gt;"",D658&lt;&gt;"",E658&lt;&gt;"",I658&lt;&gt;"",L658&lt;&gt;"",J658&lt;&gt;"",IFERROR(MATCH(INDEX($B:$B,MATCH($C658,$C:$C,0)),IMAGENES!$B:$B,0),-1)&gt;0),"'si'","'no'"))</f>
        <v/>
      </c>
      <c r="O658" t="str">
        <f t="shared" si="150"/>
        <v/>
      </c>
      <c r="P658" t="str">
        <f t="shared" si="151"/>
        <v/>
      </c>
      <c r="Q658" t="str">
        <f t="shared" si="152"/>
        <v/>
      </c>
      <c r="R658" t="str">
        <f t="shared" si="153"/>
        <v/>
      </c>
      <c r="S658" t="str">
        <f t="shared" si="154"/>
        <v/>
      </c>
      <c r="T658" t="str">
        <f t="shared" si="155"/>
        <v/>
      </c>
      <c r="U658" t="str">
        <f>IF($S658="","",INDEX(CATEGORIAS!$A:$A,MATCH($S658,CATEGORIAS!$B:$B,0)))</f>
        <v/>
      </c>
      <c r="V658" t="str">
        <f>IF($T658="","",INDEX(SUBCATEGORIAS!$A:$A,MATCH($T658,SUBCATEGORIAS!$B:$B,0)))</f>
        <v/>
      </c>
      <c r="W658" t="str">
        <f t="shared" si="156"/>
        <v/>
      </c>
      <c r="X658" t="str">
        <f t="shared" si="161"/>
        <v/>
      </c>
      <c r="Z658">
        <v>656</v>
      </c>
      <c r="AA658" t="str">
        <f t="shared" si="164"/>
        <v/>
      </c>
      <c r="AB658" t="str">
        <f>IFERROR(IF(MATCH($AA653,$O:$O,0)&gt;0,CONCATENATE("id_categoria: '",INDEX($U:$U,MATCH($AA653,$O:$O,0)),"',"),0),"")</f>
        <v/>
      </c>
      <c r="AG658" t="str">
        <f>IF($D658="","",INDEX(CATEGORIAS!$A:$A,MATCH($D658,CATEGORIAS!$B:$B,0)))</f>
        <v/>
      </c>
      <c r="AH658" t="str">
        <f>IF($E658="","",INDEX(SUBCATEGORIAS!$A:$A,MATCH($E658,SUBCATEGORIAS!$B:$B,0)))</f>
        <v/>
      </c>
      <c r="AI658" t="str">
        <f t="shared" si="157"/>
        <v/>
      </c>
      <c r="AK658" s="2" t="str">
        <f t="shared" si="162"/>
        <v/>
      </c>
      <c r="AL658" t="str">
        <f t="shared" si="163"/>
        <v/>
      </c>
      <c r="AM658" t="str">
        <f t="shared" si="158"/>
        <v/>
      </c>
      <c r="AN658" t="str">
        <f t="shared" si="159"/>
        <v/>
      </c>
    </row>
    <row r="659" spans="1:40" x14ac:dyDescent="0.25">
      <c r="A659" t="str">
        <f>IF(C659="","",MAX($A$2:A658)+1)</f>
        <v/>
      </c>
      <c r="B659" s="3" t="str">
        <f>IF(C659="","",IF(COUNTIF($C$2:$C658,$C659)=0,MAX($B$2:$B658)+1,""))</f>
        <v/>
      </c>
      <c r="L659" s="3" t="str">
        <f t="shared" si="160"/>
        <v/>
      </c>
      <c r="M659" s="3" t="str">
        <f>IF(C659="","",IF(AND(C659&lt;&gt;"",D659&lt;&gt;"",E659&lt;&gt;"",I659&lt;&gt;"",L659&lt;&gt;"",J659&lt;&gt;"",IFERROR(MATCH(INDEX($B:$B,MATCH($C659,$C:$C,0)),IMAGENES!$B:$B,0),-1)&gt;0),"'si'","'no'"))</f>
        <v/>
      </c>
      <c r="O659" t="str">
        <f t="shared" si="150"/>
        <v/>
      </c>
      <c r="P659" t="str">
        <f t="shared" si="151"/>
        <v/>
      </c>
      <c r="Q659" t="str">
        <f t="shared" si="152"/>
        <v/>
      </c>
      <c r="R659" t="str">
        <f t="shared" si="153"/>
        <v/>
      </c>
      <c r="S659" t="str">
        <f t="shared" si="154"/>
        <v/>
      </c>
      <c r="T659" t="str">
        <f t="shared" si="155"/>
        <v/>
      </c>
      <c r="U659" t="str">
        <f>IF($S659="","",INDEX(CATEGORIAS!$A:$A,MATCH($S659,CATEGORIAS!$B:$B,0)))</f>
        <v/>
      </c>
      <c r="V659" t="str">
        <f>IF($T659="","",INDEX(SUBCATEGORIAS!$A:$A,MATCH($T659,SUBCATEGORIAS!$B:$B,0)))</f>
        <v/>
      </c>
      <c r="W659" t="str">
        <f t="shared" si="156"/>
        <v/>
      </c>
      <c r="X659" t="str">
        <f t="shared" si="161"/>
        <v/>
      </c>
      <c r="Z659">
        <v>657</v>
      </c>
      <c r="AA659" t="str">
        <f t="shared" si="164"/>
        <v/>
      </c>
      <c r="AB659" t="str">
        <f>IFERROR(IF(MATCH($AA653,$O:$O,0)&gt;0,CONCATENATE("id_subcategoria: '",INDEX($V:$V,MATCH($AA653,$O:$O,0)),"',"),0),"")</f>
        <v/>
      </c>
      <c r="AG659" t="str">
        <f>IF($D659="","",INDEX(CATEGORIAS!$A:$A,MATCH($D659,CATEGORIAS!$B:$B,0)))</f>
        <v/>
      </c>
      <c r="AH659" t="str">
        <f>IF($E659="","",INDEX(SUBCATEGORIAS!$A:$A,MATCH($E659,SUBCATEGORIAS!$B:$B,0)))</f>
        <v/>
      </c>
      <c r="AI659" t="str">
        <f t="shared" si="157"/>
        <v/>
      </c>
      <c r="AK659" s="2" t="str">
        <f t="shared" si="162"/>
        <v/>
      </c>
      <c r="AL659" t="str">
        <f t="shared" si="163"/>
        <v/>
      </c>
      <c r="AM659" t="str">
        <f t="shared" si="158"/>
        <v/>
      </c>
      <c r="AN659" t="str">
        <f t="shared" si="159"/>
        <v/>
      </c>
    </row>
    <row r="660" spans="1:40" x14ac:dyDescent="0.25">
      <c r="A660" t="str">
        <f>IF(C660="","",MAX($A$2:A659)+1)</f>
        <v/>
      </c>
      <c r="B660" s="3" t="str">
        <f>IF(C660="","",IF(COUNTIF($C$2:$C659,$C660)=0,MAX($B$2:$B659)+1,""))</f>
        <v/>
      </c>
      <c r="L660" s="3" t="str">
        <f t="shared" si="160"/>
        <v/>
      </c>
      <c r="M660" s="3" t="str">
        <f>IF(C660="","",IF(AND(C660&lt;&gt;"",D660&lt;&gt;"",E660&lt;&gt;"",I660&lt;&gt;"",L660&lt;&gt;"",J660&lt;&gt;"",IFERROR(MATCH(INDEX($B:$B,MATCH($C660,$C:$C,0)),IMAGENES!$B:$B,0),-1)&gt;0),"'si'","'no'"))</f>
        <v/>
      </c>
      <c r="O660" t="str">
        <f t="shared" si="150"/>
        <v/>
      </c>
      <c r="P660" t="str">
        <f t="shared" si="151"/>
        <v/>
      </c>
      <c r="Q660" t="str">
        <f t="shared" si="152"/>
        <v/>
      </c>
      <c r="R660" t="str">
        <f t="shared" si="153"/>
        <v/>
      </c>
      <c r="S660" t="str">
        <f t="shared" si="154"/>
        <v/>
      </c>
      <c r="T660" t="str">
        <f t="shared" si="155"/>
        <v/>
      </c>
      <c r="U660" t="str">
        <f>IF($S660="","",INDEX(CATEGORIAS!$A:$A,MATCH($S660,CATEGORIAS!$B:$B,0)))</f>
        <v/>
      </c>
      <c r="V660" t="str">
        <f>IF($T660="","",INDEX(SUBCATEGORIAS!$A:$A,MATCH($T660,SUBCATEGORIAS!$B:$B,0)))</f>
        <v/>
      </c>
      <c r="W660" t="str">
        <f t="shared" si="156"/>
        <v/>
      </c>
      <c r="X660" t="str">
        <f t="shared" si="161"/>
        <v/>
      </c>
      <c r="Z660">
        <v>658</v>
      </c>
      <c r="AA660" t="str">
        <f t="shared" si="164"/>
        <v/>
      </c>
      <c r="AB660" t="str">
        <f>IFERROR(IF(MATCH($AA653,$O:$O,0)&gt;0,CONCATENATE("precio: ",INDEX($W:$W,MATCH($AA653,$O:$O,0)),","),0),"")</f>
        <v/>
      </c>
      <c r="AG660" t="str">
        <f>IF($D660="","",INDEX(CATEGORIAS!$A:$A,MATCH($D660,CATEGORIAS!$B:$B,0)))</f>
        <v/>
      </c>
      <c r="AH660" t="str">
        <f>IF($E660="","",INDEX(SUBCATEGORIAS!$A:$A,MATCH($E660,SUBCATEGORIAS!$B:$B,0)))</f>
        <v/>
      </c>
      <c r="AI660" t="str">
        <f t="shared" si="157"/>
        <v/>
      </c>
      <c r="AK660" s="2" t="str">
        <f t="shared" si="162"/>
        <v/>
      </c>
      <c r="AL660" t="str">
        <f t="shared" si="163"/>
        <v/>
      </c>
      <c r="AM660" t="str">
        <f t="shared" si="158"/>
        <v/>
      </c>
      <c r="AN660" t="str">
        <f t="shared" si="159"/>
        <v/>
      </c>
    </row>
    <row r="661" spans="1:40" x14ac:dyDescent="0.25">
      <c r="A661" t="str">
        <f>IF(C661="","",MAX($A$2:A660)+1)</f>
        <v/>
      </c>
      <c r="B661" s="3" t="str">
        <f>IF(C661="","",IF(COUNTIF($C$2:$C660,$C661)=0,MAX($B$2:$B660)+1,""))</f>
        <v/>
      </c>
      <c r="L661" s="3" t="str">
        <f t="shared" si="160"/>
        <v/>
      </c>
      <c r="M661" s="3" t="str">
        <f>IF(C661="","",IF(AND(C661&lt;&gt;"",D661&lt;&gt;"",E661&lt;&gt;"",I661&lt;&gt;"",L661&lt;&gt;"",J661&lt;&gt;"",IFERROR(MATCH(INDEX($B:$B,MATCH($C661,$C:$C,0)),IMAGENES!$B:$B,0),-1)&gt;0),"'si'","'no'"))</f>
        <v/>
      </c>
      <c r="O661" t="str">
        <f t="shared" si="150"/>
        <v/>
      </c>
      <c r="P661" t="str">
        <f t="shared" si="151"/>
        <v/>
      </c>
      <c r="Q661" t="str">
        <f t="shared" si="152"/>
        <v/>
      </c>
      <c r="R661" t="str">
        <f t="shared" si="153"/>
        <v/>
      </c>
      <c r="S661" t="str">
        <f t="shared" si="154"/>
        <v/>
      </c>
      <c r="T661" t="str">
        <f t="shared" si="155"/>
        <v/>
      </c>
      <c r="U661" t="str">
        <f>IF($S661="","",INDEX(CATEGORIAS!$A:$A,MATCH($S661,CATEGORIAS!$B:$B,0)))</f>
        <v/>
      </c>
      <c r="V661" t="str">
        <f>IF($T661="","",INDEX(SUBCATEGORIAS!$A:$A,MATCH($T661,SUBCATEGORIAS!$B:$B,0)))</f>
        <v/>
      </c>
      <c r="W661" t="str">
        <f t="shared" si="156"/>
        <v/>
      </c>
      <c r="X661" t="str">
        <f t="shared" si="161"/>
        <v/>
      </c>
      <c r="Z661">
        <v>659</v>
      </c>
      <c r="AA661" t="str">
        <f t="shared" si="164"/>
        <v/>
      </c>
      <c r="AB661" t="str">
        <f>IFERROR(IF(MATCH($AA653,$O:$O,0)&gt;0,CONCATENATE("disponible: ",INDEX($X:$X,MATCH($AA653,$O:$O,0)),","),0),"")</f>
        <v/>
      </c>
      <c r="AG661" t="str">
        <f>IF($D661="","",INDEX(CATEGORIAS!$A:$A,MATCH($D661,CATEGORIAS!$B:$B,0)))</f>
        <v/>
      </c>
      <c r="AH661" t="str">
        <f>IF($E661="","",INDEX(SUBCATEGORIAS!$A:$A,MATCH($E661,SUBCATEGORIAS!$B:$B,0)))</f>
        <v/>
      </c>
      <c r="AI661" t="str">
        <f t="shared" si="157"/>
        <v/>
      </c>
      <c r="AK661" s="2" t="str">
        <f t="shared" si="162"/>
        <v/>
      </c>
      <c r="AL661" t="str">
        <f t="shared" si="163"/>
        <v/>
      </c>
      <c r="AM661" t="str">
        <f t="shared" si="158"/>
        <v/>
      </c>
      <c r="AN661" t="str">
        <f t="shared" si="159"/>
        <v/>
      </c>
    </row>
    <row r="662" spans="1:40" x14ac:dyDescent="0.25">
      <c r="A662" t="str">
        <f>IF(C662="","",MAX($A$2:A661)+1)</f>
        <v/>
      </c>
      <c r="B662" s="3" t="str">
        <f>IF(C662="","",IF(COUNTIF($C$2:$C661,$C662)=0,MAX($B$2:$B661)+1,""))</f>
        <v/>
      </c>
      <c r="L662" s="3" t="str">
        <f t="shared" si="160"/>
        <v/>
      </c>
      <c r="M662" s="3" t="str">
        <f>IF(C662="","",IF(AND(C662&lt;&gt;"",D662&lt;&gt;"",E662&lt;&gt;"",I662&lt;&gt;"",L662&lt;&gt;"",J662&lt;&gt;"",IFERROR(MATCH(INDEX($B:$B,MATCH($C662,$C:$C,0)),IMAGENES!$B:$B,0),-1)&gt;0),"'si'","'no'"))</f>
        <v/>
      </c>
      <c r="O662" t="str">
        <f t="shared" si="150"/>
        <v/>
      </c>
      <c r="P662" t="str">
        <f t="shared" si="151"/>
        <v/>
      </c>
      <c r="Q662" t="str">
        <f t="shared" si="152"/>
        <v/>
      </c>
      <c r="R662" t="str">
        <f t="shared" si="153"/>
        <v/>
      </c>
      <c r="S662" t="str">
        <f t="shared" si="154"/>
        <v/>
      </c>
      <c r="T662" t="str">
        <f t="shared" si="155"/>
        <v/>
      </c>
      <c r="U662" t="str">
        <f>IF($S662="","",INDEX(CATEGORIAS!$A:$A,MATCH($S662,CATEGORIAS!$B:$B,0)))</f>
        <v/>
      </c>
      <c r="V662" t="str">
        <f>IF($T662="","",INDEX(SUBCATEGORIAS!$A:$A,MATCH($T662,SUBCATEGORIAS!$B:$B,0)))</f>
        <v/>
      </c>
      <c r="W662" t="str">
        <f t="shared" si="156"/>
        <v/>
      </c>
      <c r="X662" t="str">
        <f t="shared" si="161"/>
        <v/>
      </c>
      <c r="Z662">
        <v>660</v>
      </c>
      <c r="AA662" t="str">
        <f t="shared" si="164"/>
        <v/>
      </c>
      <c r="AB662" t="str">
        <f>IFERROR(IF(MATCH($AA653,$O:$O,0)&gt;0,"},",0),"")</f>
        <v/>
      </c>
      <c r="AG662" t="str">
        <f>IF($D662="","",INDEX(CATEGORIAS!$A:$A,MATCH($D662,CATEGORIAS!$B:$B,0)))</f>
        <v/>
      </c>
      <c r="AH662" t="str">
        <f>IF($E662="","",INDEX(SUBCATEGORIAS!$A:$A,MATCH($E662,SUBCATEGORIAS!$B:$B,0)))</f>
        <v/>
      </c>
      <c r="AI662" t="str">
        <f t="shared" si="157"/>
        <v/>
      </c>
      <c r="AK662" s="2" t="str">
        <f t="shared" si="162"/>
        <v/>
      </c>
      <c r="AL662" t="str">
        <f t="shared" si="163"/>
        <v/>
      </c>
      <c r="AM662" t="str">
        <f t="shared" si="158"/>
        <v/>
      </c>
      <c r="AN662" t="str">
        <f t="shared" si="159"/>
        <v/>
      </c>
    </row>
    <row r="663" spans="1:40" x14ac:dyDescent="0.25">
      <c r="A663" t="str">
        <f>IF(C663="","",MAX($A$2:A662)+1)</f>
        <v/>
      </c>
      <c r="B663" s="3" t="str">
        <f>IF(C663="","",IF(COUNTIF($C$2:$C662,$C663)=0,MAX($B$2:$B662)+1,""))</f>
        <v/>
      </c>
      <c r="L663" s="3" t="str">
        <f t="shared" si="160"/>
        <v/>
      </c>
      <c r="M663" s="3" t="str">
        <f>IF(C663="","",IF(AND(C663&lt;&gt;"",D663&lt;&gt;"",E663&lt;&gt;"",I663&lt;&gt;"",L663&lt;&gt;"",J663&lt;&gt;"",IFERROR(MATCH(INDEX($B:$B,MATCH($C663,$C:$C,0)),IMAGENES!$B:$B,0),-1)&gt;0),"'si'","'no'"))</f>
        <v/>
      </c>
      <c r="O663" t="str">
        <f t="shared" si="150"/>
        <v/>
      </c>
      <c r="P663" t="str">
        <f t="shared" si="151"/>
        <v/>
      </c>
      <c r="Q663" t="str">
        <f t="shared" si="152"/>
        <v/>
      </c>
      <c r="R663" t="str">
        <f t="shared" si="153"/>
        <v/>
      </c>
      <c r="S663" t="str">
        <f t="shared" si="154"/>
        <v/>
      </c>
      <c r="T663" t="str">
        <f t="shared" si="155"/>
        <v/>
      </c>
      <c r="U663" t="str">
        <f>IF($S663="","",INDEX(CATEGORIAS!$A:$A,MATCH($S663,CATEGORIAS!$B:$B,0)))</f>
        <v/>
      </c>
      <c r="V663" t="str">
        <f>IF($T663="","",INDEX(SUBCATEGORIAS!$A:$A,MATCH($T663,SUBCATEGORIAS!$B:$B,0)))</f>
        <v/>
      </c>
      <c r="W663" t="str">
        <f t="shared" si="156"/>
        <v/>
      </c>
      <c r="X663" t="str">
        <f t="shared" si="161"/>
        <v/>
      </c>
      <c r="Z663">
        <v>661</v>
      </c>
      <c r="AA663">
        <f t="shared" si="164"/>
        <v>67</v>
      </c>
      <c r="AB663" t="str">
        <f>IFERROR(IF(MATCH($AA663,$O:$O,0)&gt;0,"{",0),"")</f>
        <v/>
      </c>
      <c r="AG663" t="str">
        <f>IF($D663="","",INDEX(CATEGORIAS!$A:$A,MATCH($D663,CATEGORIAS!$B:$B,0)))</f>
        <v/>
      </c>
      <c r="AH663" t="str">
        <f>IF($E663="","",INDEX(SUBCATEGORIAS!$A:$A,MATCH($E663,SUBCATEGORIAS!$B:$B,0)))</f>
        <v/>
      </c>
      <c r="AI663" t="str">
        <f t="shared" si="157"/>
        <v/>
      </c>
      <c r="AK663" s="2" t="str">
        <f t="shared" si="162"/>
        <v/>
      </c>
      <c r="AL663" t="str">
        <f t="shared" si="163"/>
        <v/>
      </c>
      <c r="AM663" t="str">
        <f t="shared" si="158"/>
        <v/>
      </c>
      <c r="AN663" t="str">
        <f t="shared" si="159"/>
        <v/>
      </c>
    </row>
    <row r="664" spans="1:40" x14ac:dyDescent="0.25">
      <c r="A664" t="str">
        <f>IF(C664="","",MAX($A$2:A663)+1)</f>
        <v/>
      </c>
      <c r="B664" s="3" t="str">
        <f>IF(C664="","",IF(COUNTIF($C$2:$C663,$C664)=0,MAX($B$2:$B663)+1,""))</f>
        <v/>
      </c>
      <c r="L664" s="3" t="str">
        <f t="shared" si="160"/>
        <v/>
      </c>
      <c r="M664" s="3" t="str">
        <f>IF(C664="","",IF(AND(C664&lt;&gt;"",D664&lt;&gt;"",E664&lt;&gt;"",I664&lt;&gt;"",L664&lt;&gt;"",J664&lt;&gt;"",IFERROR(MATCH(INDEX($B:$B,MATCH($C664,$C:$C,0)),IMAGENES!$B:$B,0),-1)&gt;0),"'si'","'no'"))</f>
        <v/>
      </c>
      <c r="O664" t="str">
        <f t="shared" si="150"/>
        <v/>
      </c>
      <c r="P664" t="str">
        <f t="shared" si="151"/>
        <v/>
      </c>
      <c r="Q664" t="str">
        <f t="shared" si="152"/>
        <v/>
      </c>
      <c r="R664" t="str">
        <f t="shared" si="153"/>
        <v/>
      </c>
      <c r="S664" t="str">
        <f t="shared" si="154"/>
        <v/>
      </c>
      <c r="T664" t="str">
        <f t="shared" si="155"/>
        <v/>
      </c>
      <c r="U664" t="str">
        <f>IF($S664="","",INDEX(CATEGORIAS!$A:$A,MATCH($S664,CATEGORIAS!$B:$B,0)))</f>
        <v/>
      </c>
      <c r="V664" t="str">
        <f>IF($T664="","",INDEX(SUBCATEGORIAS!$A:$A,MATCH($T664,SUBCATEGORIAS!$B:$B,0)))</f>
        <v/>
      </c>
      <c r="W664" t="str">
        <f t="shared" si="156"/>
        <v/>
      </c>
      <c r="X664" t="str">
        <f t="shared" si="161"/>
        <v/>
      </c>
      <c r="Z664">
        <v>662</v>
      </c>
      <c r="AA664" t="str">
        <f t="shared" si="164"/>
        <v/>
      </c>
      <c r="AB664" t="str">
        <f>IFERROR(IF(MATCH($AA663,$O:$O,0)&gt;0,CONCATENATE("id_articulo: ",$AA663,","),0),"")</f>
        <v/>
      </c>
      <c r="AG664" t="str">
        <f>IF($D664="","",INDEX(CATEGORIAS!$A:$A,MATCH($D664,CATEGORIAS!$B:$B,0)))</f>
        <v/>
      </c>
      <c r="AH664" t="str">
        <f>IF($E664="","",INDEX(SUBCATEGORIAS!$A:$A,MATCH($E664,SUBCATEGORIAS!$B:$B,0)))</f>
        <v/>
      </c>
      <c r="AI664" t="str">
        <f t="shared" si="157"/>
        <v/>
      </c>
      <c r="AK664" s="2" t="str">
        <f t="shared" si="162"/>
        <v/>
      </c>
      <c r="AL664" t="str">
        <f t="shared" si="163"/>
        <v/>
      </c>
      <c r="AM664" t="str">
        <f t="shared" si="158"/>
        <v/>
      </c>
      <c r="AN664" t="str">
        <f t="shared" si="159"/>
        <v/>
      </c>
    </row>
    <row r="665" spans="1:40" x14ac:dyDescent="0.25">
      <c r="A665" t="str">
        <f>IF(C665="","",MAX($A$2:A664)+1)</f>
        <v/>
      </c>
      <c r="B665" s="3" t="str">
        <f>IF(C665="","",IF(COUNTIF($C$2:$C664,$C665)=0,MAX($B$2:$B664)+1,""))</f>
        <v/>
      </c>
      <c r="L665" s="3" t="str">
        <f t="shared" si="160"/>
        <v/>
      </c>
      <c r="M665" s="3" t="str">
        <f>IF(C665="","",IF(AND(C665&lt;&gt;"",D665&lt;&gt;"",E665&lt;&gt;"",I665&lt;&gt;"",L665&lt;&gt;"",J665&lt;&gt;"",IFERROR(MATCH(INDEX($B:$B,MATCH($C665,$C:$C,0)),IMAGENES!$B:$B,0),-1)&gt;0),"'si'","'no'"))</f>
        <v/>
      </c>
      <c r="O665" t="str">
        <f t="shared" si="150"/>
        <v/>
      </c>
      <c r="P665" t="str">
        <f t="shared" si="151"/>
        <v/>
      </c>
      <c r="Q665" t="str">
        <f t="shared" si="152"/>
        <v/>
      </c>
      <c r="R665" t="str">
        <f t="shared" si="153"/>
        <v/>
      </c>
      <c r="S665" t="str">
        <f t="shared" si="154"/>
        <v/>
      </c>
      <c r="T665" t="str">
        <f t="shared" si="155"/>
        <v/>
      </c>
      <c r="U665" t="str">
        <f>IF($S665="","",INDEX(CATEGORIAS!$A:$A,MATCH($S665,CATEGORIAS!$B:$B,0)))</f>
        <v/>
      </c>
      <c r="V665" t="str">
        <f>IF($T665="","",INDEX(SUBCATEGORIAS!$A:$A,MATCH($T665,SUBCATEGORIAS!$B:$B,0)))</f>
        <v/>
      </c>
      <c r="W665" t="str">
        <f t="shared" si="156"/>
        <v/>
      </c>
      <c r="X665" t="str">
        <f t="shared" si="161"/>
        <v/>
      </c>
      <c r="Z665">
        <v>663</v>
      </c>
      <c r="AA665" t="str">
        <f t="shared" si="164"/>
        <v/>
      </c>
      <c r="AB665" t="str">
        <f>IFERROR(IF(MATCH($AA663,$O:$O,0)&gt;0,CONCATENATE("nombre: '",INDEX($P:$P,MATCH($AA663,$O:$O,0)),"',"),0),"")</f>
        <v/>
      </c>
      <c r="AG665" t="str">
        <f>IF($D665="","",INDEX(CATEGORIAS!$A:$A,MATCH($D665,CATEGORIAS!$B:$B,0)))</f>
        <v/>
      </c>
      <c r="AH665" t="str">
        <f>IF($E665="","",INDEX(SUBCATEGORIAS!$A:$A,MATCH($E665,SUBCATEGORIAS!$B:$B,0)))</f>
        <v/>
      </c>
      <c r="AI665" t="str">
        <f t="shared" si="157"/>
        <v/>
      </c>
      <c r="AK665" s="2" t="str">
        <f t="shared" si="162"/>
        <v/>
      </c>
      <c r="AL665" t="str">
        <f t="shared" si="163"/>
        <v/>
      </c>
      <c r="AM665" t="str">
        <f t="shared" si="158"/>
        <v/>
      </c>
      <c r="AN665" t="str">
        <f t="shared" si="159"/>
        <v/>
      </c>
    </row>
    <row r="666" spans="1:40" x14ac:dyDescent="0.25">
      <c r="A666" t="str">
        <f>IF(C666="","",MAX($A$2:A665)+1)</f>
        <v/>
      </c>
      <c r="B666" s="3" t="str">
        <f>IF(C666="","",IF(COUNTIF($C$2:$C665,$C666)=0,MAX($B$2:$B665)+1,""))</f>
        <v/>
      </c>
      <c r="L666" s="3" t="str">
        <f t="shared" si="160"/>
        <v/>
      </c>
      <c r="M666" s="3" t="str">
        <f>IF(C666="","",IF(AND(C666&lt;&gt;"",D666&lt;&gt;"",E666&lt;&gt;"",I666&lt;&gt;"",L666&lt;&gt;"",J666&lt;&gt;"",IFERROR(MATCH(INDEX($B:$B,MATCH($C666,$C:$C,0)),IMAGENES!$B:$B,0),-1)&gt;0),"'si'","'no'"))</f>
        <v/>
      </c>
      <c r="O666" t="str">
        <f t="shared" si="150"/>
        <v/>
      </c>
      <c r="P666" t="str">
        <f t="shared" si="151"/>
        <v/>
      </c>
      <c r="Q666" t="str">
        <f t="shared" si="152"/>
        <v/>
      </c>
      <c r="R666" t="str">
        <f t="shared" si="153"/>
        <v/>
      </c>
      <c r="S666" t="str">
        <f t="shared" si="154"/>
        <v/>
      </c>
      <c r="T666" t="str">
        <f t="shared" si="155"/>
        <v/>
      </c>
      <c r="U666" t="str">
        <f>IF($S666="","",INDEX(CATEGORIAS!$A:$A,MATCH($S666,CATEGORIAS!$B:$B,0)))</f>
        <v/>
      </c>
      <c r="V666" t="str">
        <f>IF($T666="","",INDEX(SUBCATEGORIAS!$A:$A,MATCH($T666,SUBCATEGORIAS!$B:$B,0)))</f>
        <v/>
      </c>
      <c r="W666" t="str">
        <f t="shared" si="156"/>
        <v/>
      </c>
      <c r="X666" t="str">
        <f t="shared" si="161"/>
        <v/>
      </c>
      <c r="Z666">
        <v>664</v>
      </c>
      <c r="AA666" t="str">
        <f t="shared" si="164"/>
        <v/>
      </c>
      <c r="AB666" t="str">
        <f>IFERROR(IF(MATCH($AA663,$O:$O,0)&gt;0,CONCATENATE("descripcion: '",INDEX($Q:$Q,MATCH($AA663,$O:$O,0)),"',"),0),"")</f>
        <v/>
      </c>
      <c r="AG666" t="str">
        <f>IF($D666="","",INDEX(CATEGORIAS!$A:$A,MATCH($D666,CATEGORIAS!$B:$B,0)))</f>
        <v/>
      </c>
      <c r="AH666" t="str">
        <f>IF($E666="","",INDEX(SUBCATEGORIAS!$A:$A,MATCH($E666,SUBCATEGORIAS!$B:$B,0)))</f>
        <v/>
      </c>
      <c r="AI666" t="str">
        <f t="shared" si="157"/>
        <v/>
      </c>
      <c r="AK666" s="2" t="str">
        <f t="shared" si="162"/>
        <v/>
      </c>
      <c r="AL666" t="str">
        <f t="shared" si="163"/>
        <v/>
      </c>
      <c r="AM666" t="str">
        <f t="shared" si="158"/>
        <v/>
      </c>
      <c r="AN666" t="str">
        <f t="shared" si="159"/>
        <v/>
      </c>
    </row>
    <row r="667" spans="1:40" x14ac:dyDescent="0.25">
      <c r="A667" t="str">
        <f>IF(C667="","",MAX($A$2:A666)+1)</f>
        <v/>
      </c>
      <c r="B667" s="3" t="str">
        <f>IF(C667="","",IF(COUNTIF($C$2:$C666,$C667)=0,MAX($B$2:$B666)+1,""))</f>
        <v/>
      </c>
      <c r="L667" s="3" t="str">
        <f t="shared" si="160"/>
        <v/>
      </c>
      <c r="M667" s="3" t="str">
        <f>IF(C667="","",IF(AND(C667&lt;&gt;"",D667&lt;&gt;"",E667&lt;&gt;"",I667&lt;&gt;"",L667&lt;&gt;"",J667&lt;&gt;"",IFERROR(MATCH(INDEX($B:$B,MATCH($C667,$C:$C,0)),IMAGENES!$B:$B,0),-1)&gt;0),"'si'","'no'"))</f>
        <v/>
      </c>
      <c r="O667" t="str">
        <f t="shared" si="150"/>
        <v/>
      </c>
      <c r="P667" t="str">
        <f t="shared" si="151"/>
        <v/>
      </c>
      <c r="Q667" t="str">
        <f t="shared" si="152"/>
        <v/>
      </c>
      <c r="R667" t="str">
        <f t="shared" si="153"/>
        <v/>
      </c>
      <c r="S667" t="str">
        <f t="shared" si="154"/>
        <v/>
      </c>
      <c r="T667" t="str">
        <f t="shared" si="155"/>
        <v/>
      </c>
      <c r="U667" t="str">
        <f>IF($S667="","",INDEX(CATEGORIAS!$A:$A,MATCH($S667,CATEGORIAS!$B:$B,0)))</f>
        <v/>
      </c>
      <c r="V667" t="str">
        <f>IF($T667="","",INDEX(SUBCATEGORIAS!$A:$A,MATCH($T667,SUBCATEGORIAS!$B:$B,0)))</f>
        <v/>
      </c>
      <c r="W667" t="str">
        <f t="shared" si="156"/>
        <v/>
      </c>
      <c r="X667" t="str">
        <f t="shared" si="161"/>
        <v/>
      </c>
      <c r="Z667">
        <v>665</v>
      </c>
      <c r="AA667" t="str">
        <f t="shared" si="164"/>
        <v/>
      </c>
      <c r="AB667" t="str">
        <f>IFERROR(IF(MATCH($AA663,$O:$O,0)&gt;0,CONCATENATE("descripcion_larga: '",INDEX($R:$R,MATCH($AA663,$O:$O,0)),"',"),0),"")</f>
        <v/>
      </c>
      <c r="AG667" t="str">
        <f>IF($D667="","",INDEX(CATEGORIAS!$A:$A,MATCH($D667,CATEGORIAS!$B:$B,0)))</f>
        <v/>
      </c>
      <c r="AH667" t="str">
        <f>IF($E667="","",INDEX(SUBCATEGORIAS!$A:$A,MATCH($E667,SUBCATEGORIAS!$B:$B,0)))</f>
        <v/>
      </c>
      <c r="AI667" t="str">
        <f t="shared" si="157"/>
        <v/>
      </c>
      <c r="AK667" s="2" t="str">
        <f t="shared" si="162"/>
        <v/>
      </c>
      <c r="AL667" t="str">
        <f t="shared" si="163"/>
        <v/>
      </c>
      <c r="AM667" t="str">
        <f t="shared" si="158"/>
        <v/>
      </c>
      <c r="AN667" t="str">
        <f t="shared" si="159"/>
        <v/>
      </c>
    </row>
    <row r="668" spans="1:40" x14ac:dyDescent="0.25">
      <c r="A668" t="str">
        <f>IF(C668="","",MAX($A$2:A667)+1)</f>
        <v/>
      </c>
      <c r="B668" s="3" t="str">
        <f>IF(C668="","",IF(COUNTIF($C$2:$C667,$C668)=0,MAX($B$2:$B667)+1,""))</f>
        <v/>
      </c>
      <c r="L668" s="3" t="str">
        <f t="shared" si="160"/>
        <v/>
      </c>
      <c r="M668" s="3" t="str">
        <f>IF(C668="","",IF(AND(C668&lt;&gt;"",D668&lt;&gt;"",E668&lt;&gt;"",I668&lt;&gt;"",L668&lt;&gt;"",J668&lt;&gt;"",IFERROR(MATCH(INDEX($B:$B,MATCH($C668,$C:$C,0)),IMAGENES!$B:$B,0),-1)&gt;0),"'si'","'no'"))</f>
        <v/>
      </c>
      <c r="O668" t="str">
        <f t="shared" si="150"/>
        <v/>
      </c>
      <c r="P668" t="str">
        <f t="shared" si="151"/>
        <v/>
      </c>
      <c r="Q668" t="str">
        <f t="shared" si="152"/>
        <v/>
      </c>
      <c r="R668" t="str">
        <f t="shared" si="153"/>
        <v/>
      </c>
      <c r="S668" t="str">
        <f t="shared" si="154"/>
        <v/>
      </c>
      <c r="T668" t="str">
        <f t="shared" si="155"/>
        <v/>
      </c>
      <c r="U668" t="str">
        <f>IF($S668="","",INDEX(CATEGORIAS!$A:$A,MATCH($S668,CATEGORIAS!$B:$B,0)))</f>
        <v/>
      </c>
      <c r="V668" t="str">
        <f>IF($T668="","",INDEX(SUBCATEGORIAS!$A:$A,MATCH($T668,SUBCATEGORIAS!$B:$B,0)))</f>
        <v/>
      </c>
      <c r="W668" t="str">
        <f t="shared" si="156"/>
        <v/>
      </c>
      <c r="X668" t="str">
        <f t="shared" si="161"/>
        <v/>
      </c>
      <c r="Z668">
        <v>666</v>
      </c>
      <c r="AA668" t="str">
        <f t="shared" si="164"/>
        <v/>
      </c>
      <c r="AB668" t="str">
        <f>IFERROR(IF(MATCH($AA663,$O:$O,0)&gt;0,CONCATENATE("id_categoria: '",INDEX($U:$U,MATCH($AA663,$O:$O,0)),"',"),0),"")</f>
        <v/>
      </c>
      <c r="AG668" t="str">
        <f>IF($D668="","",INDEX(CATEGORIAS!$A:$A,MATCH($D668,CATEGORIAS!$B:$B,0)))</f>
        <v/>
      </c>
      <c r="AH668" t="str">
        <f>IF($E668="","",INDEX(SUBCATEGORIAS!$A:$A,MATCH($E668,SUBCATEGORIAS!$B:$B,0)))</f>
        <v/>
      </c>
      <c r="AI668" t="str">
        <f t="shared" si="157"/>
        <v/>
      </c>
      <c r="AK668" s="2" t="str">
        <f t="shared" si="162"/>
        <v/>
      </c>
      <c r="AL668" t="str">
        <f t="shared" si="163"/>
        <v/>
      </c>
      <c r="AM668" t="str">
        <f t="shared" si="158"/>
        <v/>
      </c>
      <c r="AN668" t="str">
        <f t="shared" si="159"/>
        <v/>
      </c>
    </row>
    <row r="669" spans="1:40" x14ac:dyDescent="0.25">
      <c r="A669" t="str">
        <f>IF(C669="","",MAX($A$2:A668)+1)</f>
        <v/>
      </c>
      <c r="B669" s="3" t="str">
        <f>IF(C669="","",IF(COUNTIF($C$2:$C668,$C669)=0,MAX($B$2:$B668)+1,""))</f>
        <v/>
      </c>
      <c r="L669" s="3" t="str">
        <f t="shared" si="160"/>
        <v/>
      </c>
      <c r="M669" s="3" t="str">
        <f>IF(C669="","",IF(AND(C669&lt;&gt;"",D669&lt;&gt;"",E669&lt;&gt;"",I669&lt;&gt;"",L669&lt;&gt;"",J669&lt;&gt;"",IFERROR(MATCH(INDEX($B:$B,MATCH($C669,$C:$C,0)),IMAGENES!$B:$B,0),-1)&gt;0),"'si'","'no'"))</f>
        <v/>
      </c>
      <c r="O669" t="str">
        <f t="shared" si="150"/>
        <v/>
      </c>
      <c r="P669" t="str">
        <f t="shared" si="151"/>
        <v/>
      </c>
      <c r="Q669" t="str">
        <f t="shared" si="152"/>
        <v/>
      </c>
      <c r="R669" t="str">
        <f t="shared" si="153"/>
        <v/>
      </c>
      <c r="S669" t="str">
        <f t="shared" si="154"/>
        <v/>
      </c>
      <c r="T669" t="str">
        <f t="shared" si="155"/>
        <v/>
      </c>
      <c r="U669" t="str">
        <f>IF($S669="","",INDEX(CATEGORIAS!$A:$A,MATCH($S669,CATEGORIAS!$B:$B,0)))</f>
        <v/>
      </c>
      <c r="V669" t="str">
        <f>IF($T669="","",INDEX(SUBCATEGORIAS!$A:$A,MATCH($T669,SUBCATEGORIAS!$B:$B,0)))</f>
        <v/>
      </c>
      <c r="W669" t="str">
        <f t="shared" si="156"/>
        <v/>
      </c>
      <c r="X669" t="str">
        <f t="shared" si="161"/>
        <v/>
      </c>
      <c r="Z669">
        <v>667</v>
      </c>
      <c r="AA669" t="str">
        <f t="shared" si="164"/>
        <v/>
      </c>
      <c r="AB669" t="str">
        <f>IFERROR(IF(MATCH($AA663,$O:$O,0)&gt;0,CONCATENATE("id_subcategoria: '",INDEX($V:$V,MATCH($AA663,$O:$O,0)),"',"),0),"")</f>
        <v/>
      </c>
      <c r="AG669" t="str">
        <f>IF($D669="","",INDEX(CATEGORIAS!$A:$A,MATCH($D669,CATEGORIAS!$B:$B,0)))</f>
        <v/>
      </c>
      <c r="AH669" t="str">
        <f>IF($E669="","",INDEX(SUBCATEGORIAS!$A:$A,MATCH($E669,SUBCATEGORIAS!$B:$B,0)))</f>
        <v/>
      </c>
      <c r="AI669" t="str">
        <f t="shared" si="157"/>
        <v/>
      </c>
      <c r="AK669" s="2" t="str">
        <f t="shared" si="162"/>
        <v/>
      </c>
      <c r="AL669" t="str">
        <f t="shared" si="163"/>
        <v/>
      </c>
      <c r="AM669" t="str">
        <f t="shared" si="158"/>
        <v/>
      </c>
      <c r="AN669" t="str">
        <f t="shared" si="159"/>
        <v/>
      </c>
    </row>
    <row r="670" spans="1:40" x14ac:dyDescent="0.25">
      <c r="A670" t="str">
        <f>IF(C670="","",MAX($A$2:A669)+1)</f>
        <v/>
      </c>
      <c r="B670" s="3" t="str">
        <f>IF(C670="","",IF(COUNTIF($C$2:$C669,$C670)=0,MAX($B$2:$B669)+1,""))</f>
        <v/>
      </c>
      <c r="L670" s="3" t="str">
        <f t="shared" si="160"/>
        <v/>
      </c>
      <c r="M670" s="3" t="str">
        <f>IF(C670="","",IF(AND(C670&lt;&gt;"",D670&lt;&gt;"",E670&lt;&gt;"",I670&lt;&gt;"",L670&lt;&gt;"",J670&lt;&gt;"",IFERROR(MATCH(INDEX($B:$B,MATCH($C670,$C:$C,0)),IMAGENES!$B:$B,0),-1)&gt;0),"'si'","'no'"))</f>
        <v/>
      </c>
      <c r="O670" t="str">
        <f t="shared" si="150"/>
        <v/>
      </c>
      <c r="P670" t="str">
        <f t="shared" si="151"/>
        <v/>
      </c>
      <c r="Q670" t="str">
        <f t="shared" si="152"/>
        <v/>
      </c>
      <c r="R670" t="str">
        <f t="shared" si="153"/>
        <v/>
      </c>
      <c r="S670" t="str">
        <f t="shared" si="154"/>
        <v/>
      </c>
      <c r="T670" t="str">
        <f t="shared" si="155"/>
        <v/>
      </c>
      <c r="U670" t="str">
        <f>IF($S670="","",INDEX(CATEGORIAS!$A:$A,MATCH($S670,CATEGORIAS!$B:$B,0)))</f>
        <v/>
      </c>
      <c r="V670" t="str">
        <f>IF($T670="","",INDEX(SUBCATEGORIAS!$A:$A,MATCH($T670,SUBCATEGORIAS!$B:$B,0)))</f>
        <v/>
      </c>
      <c r="W670" t="str">
        <f t="shared" si="156"/>
        <v/>
      </c>
      <c r="X670" t="str">
        <f t="shared" si="161"/>
        <v/>
      </c>
      <c r="Z670">
        <v>668</v>
      </c>
      <c r="AA670" t="str">
        <f t="shared" si="164"/>
        <v/>
      </c>
      <c r="AB670" t="str">
        <f>IFERROR(IF(MATCH($AA663,$O:$O,0)&gt;0,CONCATENATE("precio: ",INDEX($W:$W,MATCH($AA663,$O:$O,0)),","),0),"")</f>
        <v/>
      </c>
      <c r="AG670" t="str">
        <f>IF($D670="","",INDEX(CATEGORIAS!$A:$A,MATCH($D670,CATEGORIAS!$B:$B,0)))</f>
        <v/>
      </c>
      <c r="AH670" t="str">
        <f>IF($E670="","",INDEX(SUBCATEGORIAS!$A:$A,MATCH($E670,SUBCATEGORIAS!$B:$B,0)))</f>
        <v/>
      </c>
      <c r="AI670" t="str">
        <f t="shared" si="157"/>
        <v/>
      </c>
      <c r="AK670" s="2" t="str">
        <f t="shared" si="162"/>
        <v/>
      </c>
      <c r="AL670" t="str">
        <f t="shared" si="163"/>
        <v/>
      </c>
      <c r="AM670" t="str">
        <f t="shared" si="158"/>
        <v/>
      </c>
      <c r="AN670" t="str">
        <f t="shared" si="159"/>
        <v/>
      </c>
    </row>
    <row r="671" spans="1:40" x14ac:dyDescent="0.25">
      <c r="A671" t="str">
        <f>IF(C671="","",MAX($A$2:A670)+1)</f>
        <v/>
      </c>
      <c r="B671" s="3" t="str">
        <f>IF(C671="","",IF(COUNTIF($C$2:$C670,$C671)=0,MAX($B$2:$B670)+1,""))</f>
        <v/>
      </c>
      <c r="L671" s="3" t="str">
        <f t="shared" si="160"/>
        <v/>
      </c>
      <c r="M671" s="3" t="str">
        <f>IF(C671="","",IF(AND(C671&lt;&gt;"",D671&lt;&gt;"",E671&lt;&gt;"",I671&lt;&gt;"",L671&lt;&gt;"",J671&lt;&gt;"",IFERROR(MATCH(INDEX($B:$B,MATCH($C671,$C:$C,0)),IMAGENES!$B:$B,0),-1)&gt;0),"'si'","'no'"))</f>
        <v/>
      </c>
      <c r="O671" t="str">
        <f t="shared" si="150"/>
        <v/>
      </c>
      <c r="P671" t="str">
        <f t="shared" si="151"/>
        <v/>
      </c>
      <c r="Q671" t="str">
        <f t="shared" si="152"/>
        <v/>
      </c>
      <c r="R671" t="str">
        <f t="shared" si="153"/>
        <v/>
      </c>
      <c r="S671" t="str">
        <f t="shared" si="154"/>
        <v/>
      </c>
      <c r="T671" t="str">
        <f t="shared" si="155"/>
        <v/>
      </c>
      <c r="U671" t="str">
        <f>IF($S671="","",INDEX(CATEGORIAS!$A:$A,MATCH($S671,CATEGORIAS!$B:$B,0)))</f>
        <v/>
      </c>
      <c r="V671" t="str">
        <f>IF($T671="","",INDEX(SUBCATEGORIAS!$A:$A,MATCH($T671,SUBCATEGORIAS!$B:$B,0)))</f>
        <v/>
      </c>
      <c r="W671" t="str">
        <f t="shared" si="156"/>
        <v/>
      </c>
      <c r="X671" t="str">
        <f t="shared" si="161"/>
        <v/>
      </c>
      <c r="Z671">
        <v>669</v>
      </c>
      <c r="AA671" t="str">
        <f t="shared" si="164"/>
        <v/>
      </c>
      <c r="AB671" t="str">
        <f>IFERROR(IF(MATCH($AA663,$O:$O,0)&gt;0,CONCATENATE("disponible: ",INDEX($X:$X,MATCH($AA663,$O:$O,0)),","),0),"")</f>
        <v/>
      </c>
      <c r="AG671" t="str">
        <f>IF($D671="","",INDEX(CATEGORIAS!$A:$A,MATCH($D671,CATEGORIAS!$B:$B,0)))</f>
        <v/>
      </c>
      <c r="AH671" t="str">
        <f>IF($E671="","",INDEX(SUBCATEGORIAS!$A:$A,MATCH($E671,SUBCATEGORIAS!$B:$B,0)))</f>
        <v/>
      </c>
      <c r="AI671" t="str">
        <f t="shared" si="157"/>
        <v/>
      </c>
      <c r="AK671" s="2" t="str">
        <f t="shared" si="162"/>
        <v/>
      </c>
      <c r="AL671" t="str">
        <f t="shared" si="163"/>
        <v/>
      </c>
      <c r="AM671" t="str">
        <f t="shared" si="158"/>
        <v/>
      </c>
      <c r="AN671" t="str">
        <f t="shared" si="159"/>
        <v/>
      </c>
    </row>
    <row r="672" spans="1:40" x14ac:dyDescent="0.25">
      <c r="A672" t="str">
        <f>IF(C672="","",MAX($A$2:A671)+1)</f>
        <v/>
      </c>
      <c r="B672" s="3" t="str">
        <f>IF(C672="","",IF(COUNTIF($C$2:$C671,$C672)=0,MAX($B$2:$B671)+1,""))</f>
        <v/>
      </c>
      <c r="L672" s="3" t="str">
        <f t="shared" si="160"/>
        <v/>
      </c>
      <c r="M672" s="3" t="str">
        <f>IF(C672="","",IF(AND(C672&lt;&gt;"",D672&lt;&gt;"",E672&lt;&gt;"",I672&lt;&gt;"",L672&lt;&gt;"",J672&lt;&gt;"",IFERROR(MATCH(INDEX($B:$B,MATCH($C672,$C:$C,0)),IMAGENES!$B:$B,0),-1)&gt;0),"'si'","'no'"))</f>
        <v/>
      </c>
      <c r="O672" t="str">
        <f t="shared" si="150"/>
        <v/>
      </c>
      <c r="P672" t="str">
        <f t="shared" si="151"/>
        <v/>
      </c>
      <c r="Q672" t="str">
        <f t="shared" si="152"/>
        <v/>
      </c>
      <c r="R672" t="str">
        <f t="shared" si="153"/>
        <v/>
      </c>
      <c r="S672" t="str">
        <f t="shared" si="154"/>
        <v/>
      </c>
      <c r="T672" t="str">
        <f t="shared" si="155"/>
        <v/>
      </c>
      <c r="U672" t="str">
        <f>IF($S672="","",INDEX(CATEGORIAS!$A:$A,MATCH($S672,CATEGORIAS!$B:$B,0)))</f>
        <v/>
      </c>
      <c r="V672" t="str">
        <f>IF($T672="","",INDEX(SUBCATEGORIAS!$A:$A,MATCH($T672,SUBCATEGORIAS!$B:$B,0)))</f>
        <v/>
      </c>
      <c r="W672" t="str">
        <f t="shared" si="156"/>
        <v/>
      </c>
      <c r="X672" t="str">
        <f t="shared" si="161"/>
        <v/>
      </c>
      <c r="Z672">
        <v>670</v>
      </c>
      <c r="AA672" t="str">
        <f t="shared" si="164"/>
        <v/>
      </c>
      <c r="AB672" t="str">
        <f>IFERROR(IF(MATCH($AA663,$O:$O,0)&gt;0,"},",0),"")</f>
        <v/>
      </c>
      <c r="AG672" t="str">
        <f>IF($D672="","",INDEX(CATEGORIAS!$A:$A,MATCH($D672,CATEGORIAS!$B:$B,0)))</f>
        <v/>
      </c>
      <c r="AH672" t="str">
        <f>IF($E672="","",INDEX(SUBCATEGORIAS!$A:$A,MATCH($E672,SUBCATEGORIAS!$B:$B,0)))</f>
        <v/>
      </c>
      <c r="AI672" t="str">
        <f t="shared" si="157"/>
        <v/>
      </c>
      <c r="AK672" s="2" t="str">
        <f t="shared" si="162"/>
        <v/>
      </c>
      <c r="AL672" t="str">
        <f t="shared" si="163"/>
        <v/>
      </c>
      <c r="AM672" t="str">
        <f t="shared" si="158"/>
        <v/>
      </c>
      <c r="AN672" t="str">
        <f t="shared" si="159"/>
        <v/>
      </c>
    </row>
    <row r="673" spans="1:40" x14ac:dyDescent="0.25">
      <c r="A673" t="str">
        <f>IF(C673="","",MAX($A$2:A672)+1)</f>
        <v/>
      </c>
      <c r="B673" s="3" t="str">
        <f>IF(C673="","",IF(COUNTIF($C$2:$C672,$C673)=0,MAX($B$2:$B672)+1,""))</f>
        <v/>
      </c>
      <c r="L673" s="3" t="str">
        <f t="shared" si="160"/>
        <v/>
      </c>
      <c r="M673" s="3" t="str">
        <f>IF(C673="","",IF(AND(C673&lt;&gt;"",D673&lt;&gt;"",E673&lt;&gt;"",I673&lt;&gt;"",L673&lt;&gt;"",J673&lt;&gt;"",IFERROR(MATCH(INDEX($B:$B,MATCH($C673,$C:$C,0)),IMAGENES!$B:$B,0),-1)&gt;0),"'si'","'no'"))</f>
        <v/>
      </c>
      <c r="O673" t="str">
        <f t="shared" si="150"/>
        <v/>
      </c>
      <c r="P673" t="str">
        <f t="shared" si="151"/>
        <v/>
      </c>
      <c r="Q673" t="str">
        <f t="shared" si="152"/>
        <v/>
      </c>
      <c r="R673" t="str">
        <f t="shared" si="153"/>
        <v/>
      </c>
      <c r="S673" t="str">
        <f t="shared" si="154"/>
        <v/>
      </c>
      <c r="T673" t="str">
        <f t="shared" si="155"/>
        <v/>
      </c>
      <c r="U673" t="str">
        <f>IF($S673="","",INDEX(CATEGORIAS!$A:$A,MATCH($S673,CATEGORIAS!$B:$B,0)))</f>
        <v/>
      </c>
      <c r="V673" t="str">
        <f>IF($T673="","",INDEX(SUBCATEGORIAS!$A:$A,MATCH($T673,SUBCATEGORIAS!$B:$B,0)))</f>
        <v/>
      </c>
      <c r="W673" t="str">
        <f t="shared" si="156"/>
        <v/>
      </c>
      <c r="X673" t="str">
        <f t="shared" si="161"/>
        <v/>
      </c>
      <c r="Z673">
        <v>671</v>
      </c>
      <c r="AA673">
        <f t="shared" si="164"/>
        <v>68</v>
      </c>
      <c r="AB673" t="str">
        <f>IFERROR(IF(MATCH($AA673,$O:$O,0)&gt;0,"{",0),"")</f>
        <v/>
      </c>
      <c r="AG673" t="str">
        <f>IF($D673="","",INDEX(CATEGORIAS!$A:$A,MATCH($D673,CATEGORIAS!$B:$B,0)))</f>
        <v/>
      </c>
      <c r="AH673" t="str">
        <f>IF($E673="","",INDEX(SUBCATEGORIAS!$A:$A,MATCH($E673,SUBCATEGORIAS!$B:$B,0)))</f>
        <v/>
      </c>
      <c r="AI673" t="str">
        <f t="shared" si="157"/>
        <v/>
      </c>
      <c r="AK673" s="2" t="str">
        <f t="shared" si="162"/>
        <v/>
      </c>
      <c r="AL673" t="str">
        <f t="shared" si="163"/>
        <v/>
      </c>
      <c r="AM673" t="str">
        <f t="shared" si="158"/>
        <v/>
      </c>
      <c r="AN673" t="str">
        <f t="shared" si="159"/>
        <v/>
      </c>
    </row>
    <row r="674" spans="1:40" x14ac:dyDescent="0.25">
      <c r="A674" t="str">
        <f>IF(C674="","",MAX($A$2:A673)+1)</f>
        <v/>
      </c>
      <c r="B674" s="3" t="str">
        <f>IF(C674="","",IF(COUNTIF($C$2:$C673,$C674)=0,MAX($B$2:$B673)+1,""))</f>
        <v/>
      </c>
      <c r="L674" s="3" t="str">
        <f t="shared" si="160"/>
        <v/>
      </c>
      <c r="M674" s="3" t="str">
        <f>IF(C674="","",IF(AND(C674&lt;&gt;"",D674&lt;&gt;"",E674&lt;&gt;"",I674&lt;&gt;"",L674&lt;&gt;"",J674&lt;&gt;"",IFERROR(MATCH(INDEX($B:$B,MATCH($C674,$C:$C,0)),IMAGENES!$B:$B,0),-1)&gt;0),"'si'","'no'"))</f>
        <v/>
      </c>
      <c r="O674" t="str">
        <f t="shared" si="150"/>
        <v/>
      </c>
      <c r="P674" t="str">
        <f t="shared" si="151"/>
        <v/>
      </c>
      <c r="Q674" t="str">
        <f t="shared" si="152"/>
        <v/>
      </c>
      <c r="R674" t="str">
        <f t="shared" si="153"/>
        <v/>
      </c>
      <c r="S674" t="str">
        <f t="shared" si="154"/>
        <v/>
      </c>
      <c r="T674" t="str">
        <f t="shared" si="155"/>
        <v/>
      </c>
      <c r="U674" t="str">
        <f>IF($S674="","",INDEX(CATEGORIAS!$A:$A,MATCH($S674,CATEGORIAS!$B:$B,0)))</f>
        <v/>
      </c>
      <c r="V674" t="str">
        <f>IF($T674="","",INDEX(SUBCATEGORIAS!$A:$A,MATCH($T674,SUBCATEGORIAS!$B:$B,0)))</f>
        <v/>
      </c>
      <c r="W674" t="str">
        <f t="shared" si="156"/>
        <v/>
      </c>
      <c r="X674" t="str">
        <f t="shared" si="161"/>
        <v/>
      </c>
      <c r="Z674">
        <v>672</v>
      </c>
      <c r="AA674" t="str">
        <f t="shared" si="164"/>
        <v/>
      </c>
      <c r="AB674" t="str">
        <f>IFERROR(IF(MATCH($AA673,$O:$O,0)&gt;0,CONCATENATE("id_articulo: ",$AA673,","),0),"")</f>
        <v/>
      </c>
      <c r="AG674" t="str">
        <f>IF($D674="","",INDEX(CATEGORIAS!$A:$A,MATCH($D674,CATEGORIAS!$B:$B,0)))</f>
        <v/>
      </c>
      <c r="AH674" t="str">
        <f>IF($E674="","",INDEX(SUBCATEGORIAS!$A:$A,MATCH($E674,SUBCATEGORIAS!$B:$B,0)))</f>
        <v/>
      </c>
      <c r="AI674" t="str">
        <f t="shared" si="157"/>
        <v/>
      </c>
      <c r="AK674" s="2" t="str">
        <f t="shared" si="162"/>
        <v/>
      </c>
      <c r="AL674" t="str">
        <f t="shared" si="163"/>
        <v/>
      </c>
      <c r="AM674" t="str">
        <f t="shared" si="158"/>
        <v/>
      </c>
      <c r="AN674" t="str">
        <f t="shared" si="159"/>
        <v/>
      </c>
    </row>
    <row r="675" spans="1:40" x14ac:dyDescent="0.25">
      <c r="A675" t="str">
        <f>IF(C675="","",MAX($A$2:A674)+1)</f>
        <v/>
      </c>
      <c r="B675" s="3" t="str">
        <f>IF(C675="","",IF(COUNTIF($C$2:$C674,$C675)=0,MAX($B$2:$B674)+1,""))</f>
        <v/>
      </c>
      <c r="L675" s="3" t="str">
        <f t="shared" si="160"/>
        <v/>
      </c>
      <c r="M675" s="3" t="str">
        <f>IF(C675="","",IF(AND(C675&lt;&gt;"",D675&lt;&gt;"",E675&lt;&gt;"",I675&lt;&gt;"",L675&lt;&gt;"",J675&lt;&gt;"",IFERROR(MATCH(INDEX($B:$B,MATCH($C675,$C:$C,0)),IMAGENES!$B:$B,0),-1)&gt;0),"'si'","'no'"))</f>
        <v/>
      </c>
      <c r="O675" t="str">
        <f t="shared" si="150"/>
        <v/>
      </c>
      <c r="P675" t="str">
        <f t="shared" si="151"/>
        <v/>
      </c>
      <c r="Q675" t="str">
        <f t="shared" si="152"/>
        <v/>
      </c>
      <c r="R675" t="str">
        <f t="shared" si="153"/>
        <v/>
      </c>
      <c r="S675" t="str">
        <f t="shared" si="154"/>
        <v/>
      </c>
      <c r="T675" t="str">
        <f t="shared" si="155"/>
        <v/>
      </c>
      <c r="U675" t="str">
        <f>IF($S675="","",INDEX(CATEGORIAS!$A:$A,MATCH($S675,CATEGORIAS!$B:$B,0)))</f>
        <v/>
      </c>
      <c r="V675" t="str">
        <f>IF($T675="","",INDEX(SUBCATEGORIAS!$A:$A,MATCH($T675,SUBCATEGORIAS!$B:$B,0)))</f>
        <v/>
      </c>
      <c r="W675" t="str">
        <f t="shared" si="156"/>
        <v/>
      </c>
      <c r="X675" t="str">
        <f t="shared" si="161"/>
        <v/>
      </c>
      <c r="Z675">
        <v>673</v>
      </c>
      <c r="AA675" t="str">
        <f t="shared" si="164"/>
        <v/>
      </c>
      <c r="AB675" t="str">
        <f>IFERROR(IF(MATCH($AA673,$O:$O,0)&gt;0,CONCATENATE("nombre: '",INDEX($P:$P,MATCH($AA673,$O:$O,0)),"',"),0),"")</f>
        <v/>
      </c>
      <c r="AG675" t="str">
        <f>IF($D675="","",INDEX(CATEGORIAS!$A:$A,MATCH($D675,CATEGORIAS!$B:$B,0)))</f>
        <v/>
      </c>
      <c r="AH675" t="str">
        <f>IF($E675="","",INDEX(SUBCATEGORIAS!$A:$A,MATCH($E675,SUBCATEGORIAS!$B:$B,0)))</f>
        <v/>
      </c>
      <c r="AI675" t="str">
        <f t="shared" si="157"/>
        <v/>
      </c>
      <c r="AK675" s="2" t="str">
        <f t="shared" si="162"/>
        <v/>
      </c>
      <c r="AL675" t="str">
        <f t="shared" si="163"/>
        <v/>
      </c>
      <c r="AM675" t="str">
        <f t="shared" si="158"/>
        <v/>
      </c>
      <c r="AN675" t="str">
        <f t="shared" si="159"/>
        <v/>
      </c>
    </row>
    <row r="676" spans="1:40" x14ac:dyDescent="0.25">
      <c r="A676" t="str">
        <f>IF(C676="","",MAX($A$2:A675)+1)</f>
        <v/>
      </c>
      <c r="B676" s="3" t="str">
        <f>IF(C676="","",IF(COUNTIF($C$2:$C675,$C676)=0,MAX($B$2:$B675)+1,""))</f>
        <v/>
      </c>
      <c r="L676" s="3" t="str">
        <f t="shared" si="160"/>
        <v/>
      </c>
      <c r="M676" s="3" t="str">
        <f>IF(C676="","",IF(AND(C676&lt;&gt;"",D676&lt;&gt;"",E676&lt;&gt;"",I676&lt;&gt;"",L676&lt;&gt;"",J676&lt;&gt;"",IFERROR(MATCH(INDEX($B:$B,MATCH($C676,$C:$C,0)),IMAGENES!$B:$B,0),-1)&gt;0),"'si'","'no'"))</f>
        <v/>
      </c>
      <c r="O676" t="str">
        <f t="shared" si="150"/>
        <v/>
      </c>
      <c r="P676" t="str">
        <f t="shared" si="151"/>
        <v/>
      </c>
      <c r="Q676" t="str">
        <f t="shared" si="152"/>
        <v/>
      </c>
      <c r="R676" t="str">
        <f t="shared" si="153"/>
        <v/>
      </c>
      <c r="S676" t="str">
        <f t="shared" si="154"/>
        <v/>
      </c>
      <c r="T676" t="str">
        <f t="shared" si="155"/>
        <v/>
      </c>
      <c r="U676" t="str">
        <f>IF($S676="","",INDEX(CATEGORIAS!$A:$A,MATCH($S676,CATEGORIAS!$B:$B,0)))</f>
        <v/>
      </c>
      <c r="V676" t="str">
        <f>IF($T676="","",INDEX(SUBCATEGORIAS!$A:$A,MATCH($T676,SUBCATEGORIAS!$B:$B,0)))</f>
        <v/>
      </c>
      <c r="W676" t="str">
        <f t="shared" si="156"/>
        <v/>
      </c>
      <c r="X676" t="str">
        <f t="shared" si="161"/>
        <v/>
      </c>
      <c r="Z676">
        <v>674</v>
      </c>
      <c r="AA676" t="str">
        <f t="shared" si="164"/>
        <v/>
      </c>
      <c r="AB676" t="str">
        <f>IFERROR(IF(MATCH($AA673,$O:$O,0)&gt;0,CONCATENATE("descripcion: '",INDEX($Q:$Q,MATCH($AA673,$O:$O,0)),"',"),0),"")</f>
        <v/>
      </c>
      <c r="AG676" t="str">
        <f>IF($D676="","",INDEX(CATEGORIAS!$A:$A,MATCH($D676,CATEGORIAS!$B:$B,0)))</f>
        <v/>
      </c>
      <c r="AH676" t="str">
        <f>IF($E676="","",INDEX(SUBCATEGORIAS!$A:$A,MATCH($E676,SUBCATEGORIAS!$B:$B,0)))</f>
        <v/>
      </c>
      <c r="AI676" t="str">
        <f t="shared" si="157"/>
        <v/>
      </c>
      <c r="AK676" s="2" t="str">
        <f t="shared" si="162"/>
        <v/>
      </c>
      <c r="AL676" t="str">
        <f t="shared" si="163"/>
        <v/>
      </c>
      <c r="AM676" t="str">
        <f t="shared" si="158"/>
        <v/>
      </c>
      <c r="AN676" t="str">
        <f t="shared" si="159"/>
        <v/>
      </c>
    </row>
    <row r="677" spans="1:40" x14ac:dyDescent="0.25">
      <c r="A677" t="str">
        <f>IF(C677="","",MAX($A$2:A676)+1)</f>
        <v/>
      </c>
      <c r="B677" s="3" t="str">
        <f>IF(C677="","",IF(COUNTIF($C$2:$C676,$C677)=0,MAX($B$2:$B676)+1,""))</f>
        <v/>
      </c>
      <c r="L677" s="3" t="str">
        <f t="shared" si="160"/>
        <v/>
      </c>
      <c r="M677" s="3" t="str">
        <f>IF(C677="","",IF(AND(C677&lt;&gt;"",D677&lt;&gt;"",E677&lt;&gt;"",I677&lt;&gt;"",L677&lt;&gt;"",J677&lt;&gt;"",IFERROR(MATCH(INDEX($B:$B,MATCH($C677,$C:$C,0)),IMAGENES!$B:$B,0),-1)&gt;0),"'si'","'no'"))</f>
        <v/>
      </c>
      <c r="O677" t="str">
        <f t="shared" si="150"/>
        <v/>
      </c>
      <c r="P677" t="str">
        <f t="shared" si="151"/>
        <v/>
      </c>
      <c r="Q677" t="str">
        <f t="shared" si="152"/>
        <v/>
      </c>
      <c r="R677" t="str">
        <f t="shared" si="153"/>
        <v/>
      </c>
      <c r="S677" t="str">
        <f t="shared" si="154"/>
        <v/>
      </c>
      <c r="T677" t="str">
        <f t="shared" si="155"/>
        <v/>
      </c>
      <c r="U677" t="str">
        <f>IF($S677="","",INDEX(CATEGORIAS!$A:$A,MATCH($S677,CATEGORIAS!$B:$B,0)))</f>
        <v/>
      </c>
      <c r="V677" t="str">
        <f>IF($T677="","",INDEX(SUBCATEGORIAS!$A:$A,MATCH($T677,SUBCATEGORIAS!$B:$B,0)))</f>
        <v/>
      </c>
      <c r="W677" t="str">
        <f t="shared" si="156"/>
        <v/>
      </c>
      <c r="X677" t="str">
        <f t="shared" si="161"/>
        <v/>
      </c>
      <c r="Z677">
        <v>675</v>
      </c>
      <c r="AA677" t="str">
        <f t="shared" si="164"/>
        <v/>
      </c>
      <c r="AB677" t="str">
        <f>IFERROR(IF(MATCH($AA673,$O:$O,0)&gt;0,CONCATENATE("descripcion_larga: '",INDEX($R:$R,MATCH($AA673,$O:$O,0)),"',"),0),"")</f>
        <v/>
      </c>
      <c r="AG677" t="str">
        <f>IF($D677="","",INDEX(CATEGORIAS!$A:$A,MATCH($D677,CATEGORIAS!$B:$B,0)))</f>
        <v/>
      </c>
      <c r="AH677" t="str">
        <f>IF($E677="","",INDEX(SUBCATEGORIAS!$A:$A,MATCH($E677,SUBCATEGORIAS!$B:$B,0)))</f>
        <v/>
      </c>
      <c r="AI677" t="str">
        <f t="shared" si="157"/>
        <v/>
      </c>
      <c r="AK677" s="2" t="str">
        <f t="shared" si="162"/>
        <v/>
      </c>
      <c r="AL677" t="str">
        <f t="shared" si="163"/>
        <v/>
      </c>
      <c r="AM677" t="str">
        <f t="shared" si="158"/>
        <v/>
      </c>
      <c r="AN677" t="str">
        <f t="shared" si="159"/>
        <v/>
      </c>
    </row>
    <row r="678" spans="1:40" x14ac:dyDescent="0.25">
      <c r="A678" t="str">
        <f>IF(C678="","",MAX($A$2:A677)+1)</f>
        <v/>
      </c>
      <c r="B678" s="3" t="str">
        <f>IF(C678="","",IF(COUNTIF($C$2:$C677,$C678)=0,MAX($B$2:$B677)+1,""))</f>
        <v/>
      </c>
      <c r="L678" s="3" t="str">
        <f t="shared" si="160"/>
        <v/>
      </c>
      <c r="M678" s="3" t="str">
        <f>IF(C678="","",IF(AND(C678&lt;&gt;"",D678&lt;&gt;"",E678&lt;&gt;"",I678&lt;&gt;"",L678&lt;&gt;"",J678&lt;&gt;"",IFERROR(MATCH(INDEX($B:$B,MATCH($C678,$C:$C,0)),IMAGENES!$B:$B,0),-1)&gt;0),"'si'","'no'"))</f>
        <v/>
      </c>
      <c r="O678" t="str">
        <f t="shared" si="150"/>
        <v/>
      </c>
      <c r="P678" t="str">
        <f t="shared" si="151"/>
        <v/>
      </c>
      <c r="Q678" t="str">
        <f t="shared" si="152"/>
        <v/>
      </c>
      <c r="R678" t="str">
        <f t="shared" si="153"/>
        <v/>
      </c>
      <c r="S678" t="str">
        <f t="shared" si="154"/>
        <v/>
      </c>
      <c r="T678" t="str">
        <f t="shared" si="155"/>
        <v/>
      </c>
      <c r="U678" t="str">
        <f>IF($S678="","",INDEX(CATEGORIAS!$A:$A,MATCH($S678,CATEGORIAS!$B:$B,0)))</f>
        <v/>
      </c>
      <c r="V678" t="str">
        <f>IF($T678="","",INDEX(SUBCATEGORIAS!$A:$A,MATCH($T678,SUBCATEGORIAS!$B:$B,0)))</f>
        <v/>
      </c>
      <c r="W678" t="str">
        <f t="shared" si="156"/>
        <v/>
      </c>
      <c r="X678" t="str">
        <f t="shared" si="161"/>
        <v/>
      </c>
      <c r="Z678">
        <v>676</v>
      </c>
      <c r="AA678" t="str">
        <f t="shared" si="164"/>
        <v/>
      </c>
      <c r="AB678" t="str">
        <f>IFERROR(IF(MATCH($AA673,$O:$O,0)&gt;0,CONCATENATE("id_categoria: '",INDEX($U:$U,MATCH($AA673,$O:$O,0)),"',"),0),"")</f>
        <v/>
      </c>
      <c r="AG678" t="str">
        <f>IF($D678="","",INDEX(CATEGORIAS!$A:$A,MATCH($D678,CATEGORIAS!$B:$B,0)))</f>
        <v/>
      </c>
      <c r="AH678" t="str">
        <f>IF($E678="","",INDEX(SUBCATEGORIAS!$A:$A,MATCH($E678,SUBCATEGORIAS!$B:$B,0)))</f>
        <v/>
      </c>
      <c r="AI678" t="str">
        <f t="shared" si="157"/>
        <v/>
      </c>
      <c r="AK678" s="2" t="str">
        <f t="shared" si="162"/>
        <v/>
      </c>
      <c r="AL678" t="str">
        <f t="shared" si="163"/>
        <v/>
      </c>
      <c r="AM678" t="str">
        <f t="shared" si="158"/>
        <v/>
      </c>
      <c r="AN678" t="str">
        <f t="shared" si="159"/>
        <v/>
      </c>
    </row>
    <row r="679" spans="1:40" x14ac:dyDescent="0.25">
      <c r="A679" t="str">
        <f>IF(C679="","",MAX($A$2:A678)+1)</f>
        <v/>
      </c>
      <c r="B679" s="3" t="str">
        <f>IF(C679="","",IF(COUNTIF($C$2:$C678,$C679)=0,MAX($B$2:$B678)+1,""))</f>
        <v/>
      </c>
      <c r="L679" s="3" t="str">
        <f t="shared" si="160"/>
        <v/>
      </c>
      <c r="M679" s="3" t="str">
        <f>IF(C679="","",IF(AND(C679&lt;&gt;"",D679&lt;&gt;"",E679&lt;&gt;"",I679&lt;&gt;"",L679&lt;&gt;"",J679&lt;&gt;"",IFERROR(MATCH(INDEX($B:$B,MATCH($C679,$C:$C,0)),IMAGENES!$B:$B,0),-1)&gt;0),"'si'","'no'"))</f>
        <v/>
      </c>
      <c r="O679" t="str">
        <f t="shared" si="150"/>
        <v/>
      </c>
      <c r="P679" t="str">
        <f t="shared" si="151"/>
        <v/>
      </c>
      <c r="Q679" t="str">
        <f t="shared" si="152"/>
        <v/>
      </c>
      <c r="R679" t="str">
        <f t="shared" si="153"/>
        <v/>
      </c>
      <c r="S679" t="str">
        <f t="shared" si="154"/>
        <v/>
      </c>
      <c r="T679" t="str">
        <f t="shared" si="155"/>
        <v/>
      </c>
      <c r="U679" t="str">
        <f>IF($S679="","",INDEX(CATEGORIAS!$A:$A,MATCH($S679,CATEGORIAS!$B:$B,0)))</f>
        <v/>
      </c>
      <c r="V679" t="str">
        <f>IF($T679="","",INDEX(SUBCATEGORIAS!$A:$A,MATCH($T679,SUBCATEGORIAS!$B:$B,0)))</f>
        <v/>
      </c>
      <c r="W679" t="str">
        <f t="shared" si="156"/>
        <v/>
      </c>
      <c r="X679" t="str">
        <f t="shared" si="161"/>
        <v/>
      </c>
      <c r="Z679">
        <v>677</v>
      </c>
      <c r="AA679" t="str">
        <f t="shared" si="164"/>
        <v/>
      </c>
      <c r="AB679" t="str">
        <f>IFERROR(IF(MATCH($AA673,$O:$O,0)&gt;0,CONCATENATE("id_subcategoria: '",INDEX($V:$V,MATCH($AA673,$O:$O,0)),"',"),0),"")</f>
        <v/>
      </c>
      <c r="AG679" t="str">
        <f>IF($D679="","",INDEX(CATEGORIAS!$A:$A,MATCH($D679,CATEGORIAS!$B:$B,0)))</f>
        <v/>
      </c>
      <c r="AH679" t="str">
        <f>IF($E679="","",INDEX(SUBCATEGORIAS!$A:$A,MATCH($E679,SUBCATEGORIAS!$B:$B,0)))</f>
        <v/>
      </c>
      <c r="AI679" t="str">
        <f t="shared" si="157"/>
        <v/>
      </c>
      <c r="AK679" s="2" t="str">
        <f t="shared" si="162"/>
        <v/>
      </c>
      <c r="AL679" t="str">
        <f t="shared" si="163"/>
        <v/>
      </c>
      <c r="AM679" t="str">
        <f t="shared" si="158"/>
        <v/>
      </c>
      <c r="AN679" t="str">
        <f t="shared" si="159"/>
        <v/>
      </c>
    </row>
    <row r="680" spans="1:40" x14ac:dyDescent="0.25">
      <c r="A680" t="str">
        <f>IF(C680="","",MAX($A$2:A679)+1)</f>
        <v/>
      </c>
      <c r="B680" s="3" t="str">
        <f>IF(C680="","",IF(COUNTIF($C$2:$C679,$C680)=0,MAX($B$2:$B679)+1,""))</f>
        <v/>
      </c>
      <c r="L680" s="3" t="str">
        <f t="shared" si="160"/>
        <v/>
      </c>
      <c r="M680" s="3" t="str">
        <f>IF(C680="","",IF(AND(C680&lt;&gt;"",D680&lt;&gt;"",E680&lt;&gt;"",I680&lt;&gt;"",L680&lt;&gt;"",J680&lt;&gt;"",IFERROR(MATCH(INDEX($B:$B,MATCH($C680,$C:$C,0)),IMAGENES!$B:$B,0),-1)&gt;0),"'si'","'no'"))</f>
        <v/>
      </c>
      <c r="O680" t="str">
        <f t="shared" si="150"/>
        <v/>
      </c>
      <c r="P680" t="str">
        <f t="shared" si="151"/>
        <v/>
      </c>
      <c r="Q680" t="str">
        <f t="shared" si="152"/>
        <v/>
      </c>
      <c r="R680" t="str">
        <f t="shared" si="153"/>
        <v/>
      </c>
      <c r="S680" t="str">
        <f t="shared" si="154"/>
        <v/>
      </c>
      <c r="T680" t="str">
        <f t="shared" si="155"/>
        <v/>
      </c>
      <c r="U680" t="str">
        <f>IF($S680="","",INDEX(CATEGORIAS!$A:$A,MATCH($S680,CATEGORIAS!$B:$B,0)))</f>
        <v/>
      </c>
      <c r="V680" t="str">
        <f>IF($T680="","",INDEX(SUBCATEGORIAS!$A:$A,MATCH($T680,SUBCATEGORIAS!$B:$B,0)))</f>
        <v/>
      </c>
      <c r="W680" t="str">
        <f t="shared" si="156"/>
        <v/>
      </c>
      <c r="X680" t="str">
        <f t="shared" si="161"/>
        <v/>
      </c>
      <c r="Z680">
        <v>678</v>
      </c>
      <c r="AA680" t="str">
        <f t="shared" si="164"/>
        <v/>
      </c>
      <c r="AB680" t="str">
        <f>IFERROR(IF(MATCH($AA673,$O:$O,0)&gt;0,CONCATENATE("precio: ",INDEX($W:$W,MATCH($AA673,$O:$O,0)),","),0),"")</f>
        <v/>
      </c>
      <c r="AG680" t="str">
        <f>IF($D680="","",INDEX(CATEGORIAS!$A:$A,MATCH($D680,CATEGORIAS!$B:$B,0)))</f>
        <v/>
      </c>
      <c r="AH680" t="str">
        <f>IF($E680="","",INDEX(SUBCATEGORIAS!$A:$A,MATCH($E680,SUBCATEGORIAS!$B:$B,0)))</f>
        <v/>
      </c>
      <c r="AI680" t="str">
        <f t="shared" si="157"/>
        <v/>
      </c>
      <c r="AK680" s="2" t="str">
        <f t="shared" si="162"/>
        <v/>
      </c>
      <c r="AL680" t="str">
        <f t="shared" si="163"/>
        <v/>
      </c>
      <c r="AM680" t="str">
        <f t="shared" si="158"/>
        <v/>
      </c>
      <c r="AN680" t="str">
        <f t="shared" si="159"/>
        <v/>
      </c>
    </row>
    <row r="681" spans="1:40" x14ac:dyDescent="0.25">
      <c r="A681" t="str">
        <f>IF(C681="","",MAX($A$2:A680)+1)</f>
        <v/>
      </c>
      <c r="B681" s="3" t="str">
        <f>IF(C681="","",IF(COUNTIF($C$2:$C680,$C681)=0,MAX($B$2:$B680)+1,""))</f>
        <v/>
      </c>
      <c r="L681" s="3" t="str">
        <f t="shared" si="160"/>
        <v/>
      </c>
      <c r="M681" s="3" t="str">
        <f>IF(C681="","",IF(AND(C681&lt;&gt;"",D681&lt;&gt;"",E681&lt;&gt;"",I681&lt;&gt;"",L681&lt;&gt;"",J681&lt;&gt;"",IFERROR(MATCH(INDEX($B:$B,MATCH($C681,$C:$C,0)),IMAGENES!$B:$B,0),-1)&gt;0),"'si'","'no'"))</f>
        <v/>
      </c>
      <c r="O681" t="str">
        <f t="shared" si="150"/>
        <v/>
      </c>
      <c r="P681" t="str">
        <f t="shared" si="151"/>
        <v/>
      </c>
      <c r="Q681" t="str">
        <f t="shared" si="152"/>
        <v/>
      </c>
      <c r="R681" t="str">
        <f t="shared" si="153"/>
        <v/>
      </c>
      <c r="S681" t="str">
        <f t="shared" si="154"/>
        <v/>
      </c>
      <c r="T681" t="str">
        <f t="shared" si="155"/>
        <v/>
      </c>
      <c r="U681" t="str">
        <f>IF($S681="","",INDEX(CATEGORIAS!$A:$A,MATCH($S681,CATEGORIAS!$B:$B,0)))</f>
        <v/>
      </c>
      <c r="V681" t="str">
        <f>IF($T681="","",INDEX(SUBCATEGORIAS!$A:$A,MATCH($T681,SUBCATEGORIAS!$B:$B,0)))</f>
        <v/>
      </c>
      <c r="W681" t="str">
        <f t="shared" si="156"/>
        <v/>
      </c>
      <c r="X681" t="str">
        <f t="shared" si="161"/>
        <v/>
      </c>
      <c r="Z681">
        <v>679</v>
      </c>
      <c r="AA681" t="str">
        <f t="shared" si="164"/>
        <v/>
      </c>
      <c r="AB681" t="str">
        <f>IFERROR(IF(MATCH($AA673,$O:$O,0)&gt;0,CONCATENATE("disponible: ",INDEX($X:$X,MATCH($AA673,$O:$O,0)),","),0),"")</f>
        <v/>
      </c>
      <c r="AG681" t="str">
        <f>IF($D681="","",INDEX(CATEGORIAS!$A:$A,MATCH($D681,CATEGORIAS!$B:$B,0)))</f>
        <v/>
      </c>
      <c r="AH681" t="str">
        <f>IF($E681="","",INDEX(SUBCATEGORIAS!$A:$A,MATCH($E681,SUBCATEGORIAS!$B:$B,0)))</f>
        <v/>
      </c>
      <c r="AI681" t="str">
        <f t="shared" si="157"/>
        <v/>
      </c>
      <c r="AK681" s="2" t="str">
        <f t="shared" si="162"/>
        <v/>
      </c>
      <c r="AL681" t="str">
        <f t="shared" si="163"/>
        <v/>
      </c>
      <c r="AM681" t="str">
        <f t="shared" si="158"/>
        <v/>
      </c>
      <c r="AN681" t="str">
        <f t="shared" si="159"/>
        <v/>
      </c>
    </row>
    <row r="682" spans="1:40" x14ac:dyDescent="0.25">
      <c r="A682" t="str">
        <f>IF(C682="","",MAX($A$2:A681)+1)</f>
        <v/>
      </c>
      <c r="B682" s="3" t="str">
        <f>IF(C682="","",IF(COUNTIF($C$2:$C681,$C682)=0,MAX($B$2:$B681)+1,""))</f>
        <v/>
      </c>
      <c r="L682" s="3" t="str">
        <f t="shared" si="160"/>
        <v/>
      </c>
      <c r="M682" s="3" t="str">
        <f>IF(C682="","",IF(AND(C682&lt;&gt;"",D682&lt;&gt;"",E682&lt;&gt;"",I682&lt;&gt;"",L682&lt;&gt;"",J682&lt;&gt;"",IFERROR(MATCH(INDEX($B:$B,MATCH($C682,$C:$C,0)),IMAGENES!$B:$B,0),-1)&gt;0),"'si'","'no'"))</f>
        <v/>
      </c>
      <c r="O682" t="str">
        <f t="shared" si="150"/>
        <v/>
      </c>
      <c r="P682" t="str">
        <f t="shared" si="151"/>
        <v/>
      </c>
      <c r="Q682" t="str">
        <f t="shared" si="152"/>
        <v/>
      </c>
      <c r="R682" t="str">
        <f t="shared" si="153"/>
        <v/>
      </c>
      <c r="S682" t="str">
        <f t="shared" si="154"/>
        <v/>
      </c>
      <c r="T682" t="str">
        <f t="shared" si="155"/>
        <v/>
      </c>
      <c r="U682" t="str">
        <f>IF($S682="","",INDEX(CATEGORIAS!$A:$A,MATCH($S682,CATEGORIAS!$B:$B,0)))</f>
        <v/>
      </c>
      <c r="V682" t="str">
        <f>IF($T682="","",INDEX(SUBCATEGORIAS!$A:$A,MATCH($T682,SUBCATEGORIAS!$B:$B,0)))</f>
        <v/>
      </c>
      <c r="W682" t="str">
        <f t="shared" si="156"/>
        <v/>
      </c>
      <c r="X682" t="str">
        <f t="shared" si="161"/>
        <v/>
      </c>
      <c r="Z682">
        <v>680</v>
      </c>
      <c r="AA682" t="str">
        <f t="shared" si="164"/>
        <v/>
      </c>
      <c r="AB682" t="str">
        <f>IFERROR(IF(MATCH($AA673,$O:$O,0)&gt;0,"},",0),"")</f>
        <v/>
      </c>
      <c r="AG682" t="str">
        <f>IF($D682="","",INDEX(CATEGORIAS!$A:$A,MATCH($D682,CATEGORIAS!$B:$B,0)))</f>
        <v/>
      </c>
      <c r="AH682" t="str">
        <f>IF($E682="","",INDEX(SUBCATEGORIAS!$A:$A,MATCH($E682,SUBCATEGORIAS!$B:$B,0)))</f>
        <v/>
      </c>
      <c r="AI682" t="str">
        <f t="shared" si="157"/>
        <v/>
      </c>
      <c r="AK682" s="2" t="str">
        <f t="shared" si="162"/>
        <v/>
      </c>
      <c r="AL682" t="str">
        <f t="shared" si="163"/>
        <v/>
      </c>
      <c r="AM682" t="str">
        <f t="shared" si="158"/>
        <v/>
      </c>
      <c r="AN682" t="str">
        <f t="shared" si="159"/>
        <v/>
      </c>
    </row>
    <row r="683" spans="1:40" x14ac:dyDescent="0.25">
      <c r="A683" t="str">
        <f>IF(C683="","",MAX($A$2:A682)+1)</f>
        <v/>
      </c>
      <c r="B683" s="3" t="str">
        <f>IF(C683="","",IF(COUNTIF($C$2:$C682,$C683)=0,MAX($B$2:$B682)+1,""))</f>
        <v/>
      </c>
      <c r="L683" s="3" t="str">
        <f t="shared" si="160"/>
        <v/>
      </c>
      <c r="M683" s="3" t="str">
        <f>IF(C683="","",IF(AND(C683&lt;&gt;"",D683&lt;&gt;"",E683&lt;&gt;"",I683&lt;&gt;"",L683&lt;&gt;"",J683&lt;&gt;"",IFERROR(MATCH(INDEX($B:$B,MATCH($C683,$C:$C,0)),IMAGENES!$B:$B,0),-1)&gt;0),"'si'","'no'"))</f>
        <v/>
      </c>
      <c r="O683" t="str">
        <f t="shared" si="150"/>
        <v/>
      </c>
      <c r="P683" t="str">
        <f t="shared" si="151"/>
        <v/>
      </c>
      <c r="Q683" t="str">
        <f t="shared" si="152"/>
        <v/>
      </c>
      <c r="R683" t="str">
        <f t="shared" si="153"/>
        <v/>
      </c>
      <c r="S683" t="str">
        <f t="shared" si="154"/>
        <v/>
      </c>
      <c r="T683" t="str">
        <f t="shared" si="155"/>
        <v/>
      </c>
      <c r="U683" t="str">
        <f>IF($S683="","",INDEX(CATEGORIAS!$A:$A,MATCH($S683,CATEGORIAS!$B:$B,0)))</f>
        <v/>
      </c>
      <c r="V683" t="str">
        <f>IF($T683="","",INDEX(SUBCATEGORIAS!$A:$A,MATCH($T683,SUBCATEGORIAS!$B:$B,0)))</f>
        <v/>
      </c>
      <c r="W683" t="str">
        <f t="shared" si="156"/>
        <v/>
      </c>
      <c r="X683" t="str">
        <f t="shared" si="161"/>
        <v/>
      </c>
      <c r="Z683">
        <v>681</v>
      </c>
      <c r="AA683">
        <f t="shared" si="164"/>
        <v>69</v>
      </c>
      <c r="AB683" t="str">
        <f>IFERROR(IF(MATCH($AA683,$O:$O,0)&gt;0,"{",0),"")</f>
        <v/>
      </c>
      <c r="AG683" t="str">
        <f>IF($D683="","",INDEX(CATEGORIAS!$A:$A,MATCH($D683,CATEGORIAS!$B:$B,0)))</f>
        <v/>
      </c>
      <c r="AH683" t="str">
        <f>IF($E683="","",INDEX(SUBCATEGORIAS!$A:$A,MATCH($E683,SUBCATEGORIAS!$B:$B,0)))</f>
        <v/>
      </c>
      <c r="AI683" t="str">
        <f t="shared" si="157"/>
        <v/>
      </c>
      <c r="AK683" s="2" t="str">
        <f t="shared" si="162"/>
        <v/>
      </c>
      <c r="AL683" t="str">
        <f t="shared" si="163"/>
        <v/>
      </c>
      <c r="AM683" t="str">
        <f t="shared" si="158"/>
        <v/>
      </c>
      <c r="AN683" t="str">
        <f t="shared" si="159"/>
        <v/>
      </c>
    </row>
    <row r="684" spans="1:40" x14ac:dyDescent="0.25">
      <c r="A684" t="str">
        <f>IF(C684="","",MAX($A$2:A683)+1)</f>
        <v/>
      </c>
      <c r="B684" s="3" t="str">
        <f>IF(C684="","",IF(COUNTIF($C$2:$C683,$C684)=0,MAX($B$2:$B683)+1,""))</f>
        <v/>
      </c>
      <c r="L684" s="3" t="str">
        <f t="shared" si="160"/>
        <v/>
      </c>
      <c r="M684" s="3" t="str">
        <f>IF(C684="","",IF(AND(C684&lt;&gt;"",D684&lt;&gt;"",E684&lt;&gt;"",I684&lt;&gt;"",L684&lt;&gt;"",J684&lt;&gt;"",IFERROR(MATCH(INDEX($B:$B,MATCH($C684,$C:$C,0)),IMAGENES!$B:$B,0),-1)&gt;0),"'si'","'no'"))</f>
        <v/>
      </c>
      <c r="O684" t="str">
        <f t="shared" si="150"/>
        <v/>
      </c>
      <c r="P684" t="str">
        <f t="shared" si="151"/>
        <v/>
      </c>
      <c r="Q684" t="str">
        <f t="shared" si="152"/>
        <v/>
      </c>
      <c r="R684" t="str">
        <f t="shared" si="153"/>
        <v/>
      </c>
      <c r="S684" t="str">
        <f t="shared" si="154"/>
        <v/>
      </c>
      <c r="T684" t="str">
        <f t="shared" si="155"/>
        <v/>
      </c>
      <c r="U684" t="str">
        <f>IF($S684="","",INDEX(CATEGORIAS!$A:$A,MATCH($S684,CATEGORIAS!$B:$B,0)))</f>
        <v/>
      </c>
      <c r="V684" t="str">
        <f>IF($T684="","",INDEX(SUBCATEGORIAS!$A:$A,MATCH($T684,SUBCATEGORIAS!$B:$B,0)))</f>
        <v/>
      </c>
      <c r="W684" t="str">
        <f t="shared" si="156"/>
        <v/>
      </c>
      <c r="X684" t="str">
        <f t="shared" si="161"/>
        <v/>
      </c>
      <c r="Z684">
        <v>682</v>
      </c>
      <c r="AA684" t="str">
        <f t="shared" si="164"/>
        <v/>
      </c>
      <c r="AB684" t="str">
        <f>IFERROR(IF(MATCH($AA683,$O:$O,0)&gt;0,CONCATENATE("id_articulo: ",$AA683,","),0),"")</f>
        <v/>
      </c>
      <c r="AG684" t="str">
        <f>IF($D684="","",INDEX(CATEGORIAS!$A:$A,MATCH($D684,CATEGORIAS!$B:$B,0)))</f>
        <v/>
      </c>
      <c r="AH684" t="str">
        <f>IF($E684="","",INDEX(SUBCATEGORIAS!$A:$A,MATCH($E684,SUBCATEGORIAS!$B:$B,0)))</f>
        <v/>
      </c>
      <c r="AI684" t="str">
        <f t="shared" si="157"/>
        <v/>
      </c>
      <c r="AK684" s="2" t="str">
        <f t="shared" si="162"/>
        <v/>
      </c>
      <c r="AL684" t="str">
        <f t="shared" si="163"/>
        <v/>
      </c>
      <c r="AM684" t="str">
        <f t="shared" si="158"/>
        <v/>
      </c>
      <c r="AN684" t="str">
        <f t="shared" si="159"/>
        <v/>
      </c>
    </row>
    <row r="685" spans="1:40" x14ac:dyDescent="0.25">
      <c r="A685" t="str">
        <f>IF(C685="","",MAX($A$2:A684)+1)</f>
        <v/>
      </c>
      <c r="B685" s="3" t="str">
        <f>IF(C685="","",IF(COUNTIF($C$2:$C684,$C685)=0,MAX($B$2:$B684)+1,""))</f>
        <v/>
      </c>
      <c r="L685" s="3" t="str">
        <f t="shared" si="160"/>
        <v/>
      </c>
      <c r="M685" s="3" t="str">
        <f>IF(C685="","",IF(AND(C685&lt;&gt;"",D685&lt;&gt;"",E685&lt;&gt;"",I685&lt;&gt;"",L685&lt;&gt;"",J685&lt;&gt;"",IFERROR(MATCH(INDEX($B:$B,MATCH($C685,$C:$C,0)),IMAGENES!$B:$B,0),-1)&gt;0),"'si'","'no'"))</f>
        <v/>
      </c>
      <c r="O685" t="str">
        <f t="shared" si="150"/>
        <v/>
      </c>
      <c r="P685" t="str">
        <f t="shared" si="151"/>
        <v/>
      </c>
      <c r="Q685" t="str">
        <f t="shared" si="152"/>
        <v/>
      </c>
      <c r="R685" t="str">
        <f t="shared" si="153"/>
        <v/>
      </c>
      <c r="S685" t="str">
        <f t="shared" si="154"/>
        <v/>
      </c>
      <c r="T685" t="str">
        <f t="shared" si="155"/>
        <v/>
      </c>
      <c r="U685" t="str">
        <f>IF($S685="","",INDEX(CATEGORIAS!$A:$A,MATCH($S685,CATEGORIAS!$B:$B,0)))</f>
        <v/>
      </c>
      <c r="V685" t="str">
        <f>IF($T685="","",INDEX(SUBCATEGORIAS!$A:$A,MATCH($T685,SUBCATEGORIAS!$B:$B,0)))</f>
        <v/>
      </c>
      <c r="W685" t="str">
        <f t="shared" si="156"/>
        <v/>
      </c>
      <c r="X685" t="str">
        <f t="shared" si="161"/>
        <v/>
      </c>
      <c r="Z685">
        <v>683</v>
      </c>
      <c r="AA685" t="str">
        <f t="shared" si="164"/>
        <v/>
      </c>
      <c r="AB685" t="str">
        <f>IFERROR(IF(MATCH($AA683,$O:$O,0)&gt;0,CONCATENATE("nombre: '",INDEX($P:$P,MATCH($AA683,$O:$O,0)),"',"),0),"")</f>
        <v/>
      </c>
      <c r="AG685" t="str">
        <f>IF($D685="","",INDEX(CATEGORIAS!$A:$A,MATCH($D685,CATEGORIAS!$B:$B,0)))</f>
        <v/>
      </c>
      <c r="AH685" t="str">
        <f>IF($E685="","",INDEX(SUBCATEGORIAS!$A:$A,MATCH($E685,SUBCATEGORIAS!$B:$B,0)))</f>
        <v/>
      </c>
      <c r="AI685" t="str">
        <f t="shared" si="157"/>
        <v/>
      </c>
      <c r="AK685" s="2" t="str">
        <f t="shared" si="162"/>
        <v/>
      </c>
      <c r="AL685" t="str">
        <f t="shared" si="163"/>
        <v/>
      </c>
      <c r="AM685" t="str">
        <f t="shared" si="158"/>
        <v/>
      </c>
      <c r="AN685" t="str">
        <f t="shared" si="159"/>
        <v/>
      </c>
    </row>
    <row r="686" spans="1:40" x14ac:dyDescent="0.25">
      <c r="A686" t="str">
        <f>IF(C686="","",MAX($A$2:A685)+1)</f>
        <v/>
      </c>
      <c r="B686" s="3" t="str">
        <f>IF(C686="","",IF(COUNTIF($C$2:$C685,$C686)=0,MAX($B$2:$B685)+1,""))</f>
        <v/>
      </c>
      <c r="L686" s="3" t="str">
        <f t="shared" si="160"/>
        <v/>
      </c>
      <c r="M686" s="3" t="str">
        <f>IF(C686="","",IF(AND(C686&lt;&gt;"",D686&lt;&gt;"",E686&lt;&gt;"",I686&lt;&gt;"",L686&lt;&gt;"",J686&lt;&gt;"",IFERROR(MATCH(INDEX($B:$B,MATCH($C686,$C:$C,0)),IMAGENES!$B:$B,0),-1)&gt;0),"'si'","'no'"))</f>
        <v/>
      </c>
      <c r="O686" t="str">
        <f t="shared" si="150"/>
        <v/>
      </c>
      <c r="P686" t="str">
        <f t="shared" si="151"/>
        <v/>
      </c>
      <c r="Q686" t="str">
        <f t="shared" si="152"/>
        <v/>
      </c>
      <c r="R686" t="str">
        <f t="shared" si="153"/>
        <v/>
      </c>
      <c r="S686" t="str">
        <f t="shared" si="154"/>
        <v/>
      </c>
      <c r="T686" t="str">
        <f t="shared" si="155"/>
        <v/>
      </c>
      <c r="U686" t="str">
        <f>IF($S686="","",INDEX(CATEGORIAS!$A:$A,MATCH($S686,CATEGORIAS!$B:$B,0)))</f>
        <v/>
      </c>
      <c r="V686" t="str">
        <f>IF($T686="","",INDEX(SUBCATEGORIAS!$A:$A,MATCH($T686,SUBCATEGORIAS!$B:$B,0)))</f>
        <v/>
      </c>
      <c r="W686" t="str">
        <f t="shared" si="156"/>
        <v/>
      </c>
      <c r="X686" t="str">
        <f t="shared" si="161"/>
        <v/>
      </c>
      <c r="Z686">
        <v>684</v>
      </c>
      <c r="AA686" t="str">
        <f t="shared" si="164"/>
        <v/>
      </c>
      <c r="AB686" t="str">
        <f>IFERROR(IF(MATCH($AA683,$O:$O,0)&gt;0,CONCATENATE("descripcion: '",INDEX($Q:$Q,MATCH($AA683,$O:$O,0)),"',"),0),"")</f>
        <v/>
      </c>
      <c r="AG686" t="str">
        <f>IF($D686="","",INDEX(CATEGORIAS!$A:$A,MATCH($D686,CATEGORIAS!$B:$B,0)))</f>
        <v/>
      </c>
      <c r="AH686" t="str">
        <f>IF($E686="","",INDEX(SUBCATEGORIAS!$A:$A,MATCH($E686,SUBCATEGORIAS!$B:$B,0)))</f>
        <v/>
      </c>
      <c r="AI686" t="str">
        <f t="shared" si="157"/>
        <v/>
      </c>
      <c r="AK686" s="2" t="str">
        <f t="shared" si="162"/>
        <v/>
      </c>
      <c r="AL686" t="str">
        <f t="shared" si="163"/>
        <v/>
      </c>
      <c r="AM686" t="str">
        <f t="shared" si="158"/>
        <v/>
      </c>
      <c r="AN686" t="str">
        <f t="shared" si="159"/>
        <v/>
      </c>
    </row>
    <row r="687" spans="1:40" x14ac:dyDescent="0.25">
      <c r="A687" t="str">
        <f>IF(C687="","",MAX($A$2:A686)+1)</f>
        <v/>
      </c>
      <c r="B687" s="3" t="str">
        <f>IF(C687="","",IF(COUNTIF($C$2:$C686,$C687)=0,MAX($B$2:$B686)+1,""))</f>
        <v/>
      </c>
      <c r="L687" s="3" t="str">
        <f t="shared" si="160"/>
        <v/>
      </c>
      <c r="M687" s="3" t="str">
        <f>IF(C687="","",IF(AND(C687&lt;&gt;"",D687&lt;&gt;"",E687&lt;&gt;"",I687&lt;&gt;"",L687&lt;&gt;"",J687&lt;&gt;"",IFERROR(MATCH(INDEX($B:$B,MATCH($C687,$C:$C,0)),IMAGENES!$B:$B,0),-1)&gt;0),"'si'","'no'"))</f>
        <v/>
      </c>
      <c r="O687" t="str">
        <f t="shared" si="150"/>
        <v/>
      </c>
      <c r="P687" t="str">
        <f t="shared" si="151"/>
        <v/>
      </c>
      <c r="Q687" t="str">
        <f t="shared" si="152"/>
        <v/>
      </c>
      <c r="R687" t="str">
        <f t="shared" si="153"/>
        <v/>
      </c>
      <c r="S687" t="str">
        <f t="shared" si="154"/>
        <v/>
      </c>
      <c r="T687" t="str">
        <f t="shared" si="155"/>
        <v/>
      </c>
      <c r="U687" t="str">
        <f>IF($S687="","",INDEX(CATEGORIAS!$A:$A,MATCH($S687,CATEGORIAS!$B:$B,0)))</f>
        <v/>
      </c>
      <c r="V687" t="str">
        <f>IF($T687="","",INDEX(SUBCATEGORIAS!$A:$A,MATCH($T687,SUBCATEGORIAS!$B:$B,0)))</f>
        <v/>
      </c>
      <c r="W687" t="str">
        <f t="shared" si="156"/>
        <v/>
      </c>
      <c r="X687" t="str">
        <f t="shared" si="161"/>
        <v/>
      </c>
      <c r="Z687">
        <v>685</v>
      </c>
      <c r="AA687" t="str">
        <f t="shared" si="164"/>
        <v/>
      </c>
      <c r="AB687" t="str">
        <f>IFERROR(IF(MATCH($AA683,$O:$O,0)&gt;0,CONCATENATE("descripcion_larga: '",INDEX($R:$R,MATCH($AA683,$O:$O,0)),"',"),0),"")</f>
        <v/>
      </c>
      <c r="AG687" t="str">
        <f>IF($D687="","",INDEX(CATEGORIAS!$A:$A,MATCH($D687,CATEGORIAS!$B:$B,0)))</f>
        <v/>
      </c>
      <c r="AH687" t="str">
        <f>IF($E687="","",INDEX(SUBCATEGORIAS!$A:$A,MATCH($E687,SUBCATEGORIAS!$B:$B,0)))</f>
        <v/>
      </c>
      <c r="AI687" t="str">
        <f t="shared" si="157"/>
        <v/>
      </c>
      <c r="AK687" s="2" t="str">
        <f t="shared" si="162"/>
        <v/>
      </c>
      <c r="AL687" t="str">
        <f t="shared" si="163"/>
        <v/>
      </c>
      <c r="AM687" t="str">
        <f t="shared" si="158"/>
        <v/>
      </c>
      <c r="AN687" t="str">
        <f t="shared" si="159"/>
        <v/>
      </c>
    </row>
    <row r="688" spans="1:40" x14ac:dyDescent="0.25">
      <c r="A688" t="str">
        <f>IF(C688="","",MAX($A$2:A687)+1)</f>
        <v/>
      </c>
      <c r="B688" s="3" t="str">
        <f>IF(C688="","",IF(COUNTIF($C$2:$C687,$C688)=0,MAX($B$2:$B687)+1,""))</f>
        <v/>
      </c>
      <c r="L688" s="3" t="str">
        <f t="shared" si="160"/>
        <v/>
      </c>
      <c r="M688" s="3" t="str">
        <f>IF(C688="","",IF(AND(C688&lt;&gt;"",D688&lt;&gt;"",E688&lt;&gt;"",I688&lt;&gt;"",L688&lt;&gt;"",J688&lt;&gt;"",IFERROR(MATCH(INDEX($B:$B,MATCH($C688,$C:$C,0)),IMAGENES!$B:$B,0),-1)&gt;0),"'si'","'no'"))</f>
        <v/>
      </c>
      <c r="O688" t="str">
        <f t="shared" si="150"/>
        <v/>
      </c>
      <c r="P688" t="str">
        <f t="shared" si="151"/>
        <v/>
      </c>
      <c r="Q688" t="str">
        <f t="shared" si="152"/>
        <v/>
      </c>
      <c r="R688" t="str">
        <f t="shared" si="153"/>
        <v/>
      </c>
      <c r="S688" t="str">
        <f t="shared" si="154"/>
        <v/>
      </c>
      <c r="T688" t="str">
        <f t="shared" si="155"/>
        <v/>
      </c>
      <c r="U688" t="str">
        <f>IF($S688="","",INDEX(CATEGORIAS!$A:$A,MATCH($S688,CATEGORIAS!$B:$B,0)))</f>
        <v/>
      </c>
      <c r="V688" t="str">
        <f>IF($T688="","",INDEX(SUBCATEGORIAS!$A:$A,MATCH($T688,SUBCATEGORIAS!$B:$B,0)))</f>
        <v/>
      </c>
      <c r="W688" t="str">
        <f t="shared" si="156"/>
        <v/>
      </c>
      <c r="X688" t="str">
        <f t="shared" si="161"/>
        <v/>
      </c>
      <c r="Z688">
        <v>686</v>
      </c>
      <c r="AA688" t="str">
        <f t="shared" si="164"/>
        <v/>
      </c>
      <c r="AB688" t="str">
        <f>IFERROR(IF(MATCH($AA683,$O:$O,0)&gt;0,CONCATENATE("id_categoria: '",INDEX($U:$U,MATCH($AA683,$O:$O,0)),"',"),0),"")</f>
        <v/>
      </c>
      <c r="AG688" t="str">
        <f>IF($D688="","",INDEX(CATEGORIAS!$A:$A,MATCH($D688,CATEGORIAS!$B:$B,0)))</f>
        <v/>
      </c>
      <c r="AH688" t="str">
        <f>IF($E688="","",INDEX(SUBCATEGORIAS!$A:$A,MATCH($E688,SUBCATEGORIAS!$B:$B,0)))</f>
        <v/>
      </c>
      <c r="AI688" t="str">
        <f t="shared" si="157"/>
        <v/>
      </c>
      <c r="AK688" s="2" t="str">
        <f t="shared" si="162"/>
        <v/>
      </c>
      <c r="AL688" t="str">
        <f t="shared" si="163"/>
        <v/>
      </c>
      <c r="AM688" t="str">
        <f t="shared" si="158"/>
        <v/>
      </c>
      <c r="AN688" t="str">
        <f t="shared" si="159"/>
        <v/>
      </c>
    </row>
    <row r="689" spans="1:40" x14ac:dyDescent="0.25">
      <c r="A689" t="str">
        <f>IF(C689="","",MAX($A$2:A688)+1)</f>
        <v/>
      </c>
      <c r="B689" s="3" t="str">
        <f>IF(C689="","",IF(COUNTIF($C$2:$C688,$C689)=0,MAX($B$2:$B688)+1,""))</f>
        <v/>
      </c>
      <c r="L689" s="3" t="str">
        <f t="shared" si="160"/>
        <v/>
      </c>
      <c r="M689" s="3" t="str">
        <f>IF(C689="","",IF(AND(C689&lt;&gt;"",D689&lt;&gt;"",E689&lt;&gt;"",I689&lt;&gt;"",L689&lt;&gt;"",J689&lt;&gt;"",IFERROR(MATCH(INDEX($B:$B,MATCH($C689,$C:$C,0)),IMAGENES!$B:$B,0),-1)&gt;0),"'si'","'no'"))</f>
        <v/>
      </c>
      <c r="O689" t="str">
        <f t="shared" si="150"/>
        <v/>
      </c>
      <c r="P689" t="str">
        <f t="shared" si="151"/>
        <v/>
      </c>
      <c r="Q689" t="str">
        <f t="shared" si="152"/>
        <v/>
      </c>
      <c r="R689" t="str">
        <f t="shared" si="153"/>
        <v/>
      </c>
      <c r="S689" t="str">
        <f t="shared" si="154"/>
        <v/>
      </c>
      <c r="T689" t="str">
        <f t="shared" si="155"/>
        <v/>
      </c>
      <c r="U689" t="str">
        <f>IF($S689="","",INDEX(CATEGORIAS!$A:$A,MATCH($S689,CATEGORIAS!$B:$B,0)))</f>
        <v/>
      </c>
      <c r="V689" t="str">
        <f>IF($T689="","",INDEX(SUBCATEGORIAS!$A:$A,MATCH($T689,SUBCATEGORIAS!$B:$B,0)))</f>
        <v/>
      </c>
      <c r="W689" t="str">
        <f t="shared" si="156"/>
        <v/>
      </c>
      <c r="X689" t="str">
        <f t="shared" si="161"/>
        <v/>
      </c>
      <c r="Z689">
        <v>687</v>
      </c>
      <c r="AA689" t="str">
        <f t="shared" si="164"/>
        <v/>
      </c>
      <c r="AB689" t="str">
        <f>IFERROR(IF(MATCH($AA683,$O:$O,0)&gt;0,CONCATENATE("id_subcategoria: '",INDEX($V:$V,MATCH($AA683,$O:$O,0)),"',"),0),"")</f>
        <v/>
      </c>
      <c r="AG689" t="str">
        <f>IF($D689="","",INDEX(CATEGORIAS!$A:$A,MATCH($D689,CATEGORIAS!$B:$B,0)))</f>
        <v/>
      </c>
      <c r="AH689" t="str">
        <f>IF($E689="","",INDEX(SUBCATEGORIAS!$A:$A,MATCH($E689,SUBCATEGORIAS!$B:$B,0)))</f>
        <v/>
      </c>
      <c r="AI689" t="str">
        <f t="shared" si="157"/>
        <v/>
      </c>
      <c r="AK689" s="2" t="str">
        <f t="shared" si="162"/>
        <v/>
      </c>
      <c r="AL689" t="str">
        <f t="shared" si="163"/>
        <v/>
      </c>
      <c r="AM689" t="str">
        <f t="shared" si="158"/>
        <v/>
      </c>
      <c r="AN689" t="str">
        <f t="shared" si="159"/>
        <v/>
      </c>
    </row>
    <row r="690" spans="1:40" x14ac:dyDescent="0.25">
      <c r="A690" t="str">
        <f>IF(C690="","",MAX($A$2:A689)+1)</f>
        <v/>
      </c>
      <c r="B690" s="3" t="str">
        <f>IF(C690="","",IF(COUNTIF($C$2:$C689,$C690)=0,MAX($B$2:$B689)+1,""))</f>
        <v/>
      </c>
      <c r="L690" s="3" t="str">
        <f t="shared" si="160"/>
        <v/>
      </c>
      <c r="M690" s="3" t="str">
        <f>IF(C690="","",IF(AND(C690&lt;&gt;"",D690&lt;&gt;"",E690&lt;&gt;"",I690&lt;&gt;"",L690&lt;&gt;"",J690&lt;&gt;"",IFERROR(MATCH(INDEX($B:$B,MATCH($C690,$C:$C,0)),IMAGENES!$B:$B,0),-1)&gt;0),"'si'","'no'"))</f>
        <v/>
      </c>
      <c r="O690" t="str">
        <f t="shared" si="150"/>
        <v/>
      </c>
      <c r="P690" t="str">
        <f t="shared" si="151"/>
        <v/>
      </c>
      <c r="Q690" t="str">
        <f t="shared" si="152"/>
        <v/>
      </c>
      <c r="R690" t="str">
        <f t="shared" si="153"/>
        <v/>
      </c>
      <c r="S690" t="str">
        <f t="shared" si="154"/>
        <v/>
      </c>
      <c r="T690" t="str">
        <f t="shared" si="155"/>
        <v/>
      </c>
      <c r="U690" t="str">
        <f>IF($S690="","",INDEX(CATEGORIAS!$A:$A,MATCH($S690,CATEGORIAS!$B:$B,0)))</f>
        <v/>
      </c>
      <c r="V690" t="str">
        <f>IF($T690="","",INDEX(SUBCATEGORIAS!$A:$A,MATCH($T690,SUBCATEGORIAS!$B:$B,0)))</f>
        <v/>
      </c>
      <c r="W690" t="str">
        <f t="shared" si="156"/>
        <v/>
      </c>
      <c r="X690" t="str">
        <f t="shared" si="161"/>
        <v/>
      </c>
      <c r="Z690">
        <v>688</v>
      </c>
      <c r="AA690" t="str">
        <f t="shared" si="164"/>
        <v/>
      </c>
      <c r="AB690" t="str">
        <f>IFERROR(IF(MATCH($AA683,$O:$O,0)&gt;0,CONCATENATE("precio: ",INDEX($W:$W,MATCH($AA683,$O:$O,0)),","),0),"")</f>
        <v/>
      </c>
      <c r="AG690" t="str">
        <f>IF($D690="","",INDEX(CATEGORIAS!$A:$A,MATCH($D690,CATEGORIAS!$B:$B,0)))</f>
        <v/>
      </c>
      <c r="AH690" t="str">
        <f>IF($E690="","",INDEX(SUBCATEGORIAS!$A:$A,MATCH($E690,SUBCATEGORIAS!$B:$B,0)))</f>
        <v/>
      </c>
      <c r="AI690" t="str">
        <f t="shared" si="157"/>
        <v/>
      </c>
      <c r="AK690" s="2" t="str">
        <f t="shared" si="162"/>
        <v/>
      </c>
      <c r="AL690" t="str">
        <f t="shared" si="163"/>
        <v/>
      </c>
      <c r="AM690" t="str">
        <f t="shared" si="158"/>
        <v/>
      </c>
      <c r="AN690" t="str">
        <f t="shared" si="159"/>
        <v/>
      </c>
    </row>
    <row r="691" spans="1:40" x14ac:dyDescent="0.25">
      <c r="A691" t="str">
        <f>IF(C691="","",MAX($A$2:A690)+1)</f>
        <v/>
      </c>
      <c r="B691" s="3" t="str">
        <f>IF(C691="","",IF(COUNTIF($C$2:$C690,$C691)=0,MAX($B$2:$B690)+1,""))</f>
        <v/>
      </c>
      <c r="L691" s="3" t="str">
        <f t="shared" si="160"/>
        <v/>
      </c>
      <c r="M691" s="3" t="str">
        <f>IF(C691="","",IF(AND(C691&lt;&gt;"",D691&lt;&gt;"",E691&lt;&gt;"",I691&lt;&gt;"",L691&lt;&gt;"",J691&lt;&gt;"",IFERROR(MATCH(INDEX($B:$B,MATCH($C691,$C:$C,0)),IMAGENES!$B:$B,0),-1)&gt;0),"'si'","'no'"))</f>
        <v/>
      </c>
      <c r="O691" t="str">
        <f t="shared" si="150"/>
        <v/>
      </c>
      <c r="P691" t="str">
        <f t="shared" si="151"/>
        <v/>
      </c>
      <c r="Q691" t="str">
        <f t="shared" si="152"/>
        <v/>
      </c>
      <c r="R691" t="str">
        <f t="shared" si="153"/>
        <v/>
      </c>
      <c r="S691" t="str">
        <f t="shared" si="154"/>
        <v/>
      </c>
      <c r="T691" t="str">
        <f t="shared" si="155"/>
        <v/>
      </c>
      <c r="U691" t="str">
        <f>IF($S691="","",INDEX(CATEGORIAS!$A:$A,MATCH($S691,CATEGORIAS!$B:$B,0)))</f>
        <v/>
      </c>
      <c r="V691" t="str">
        <f>IF($T691="","",INDEX(SUBCATEGORIAS!$A:$A,MATCH($T691,SUBCATEGORIAS!$B:$B,0)))</f>
        <v/>
      </c>
      <c r="W691" t="str">
        <f t="shared" si="156"/>
        <v/>
      </c>
      <c r="X691" t="str">
        <f t="shared" si="161"/>
        <v/>
      </c>
      <c r="Z691">
        <v>689</v>
      </c>
      <c r="AA691" t="str">
        <f t="shared" si="164"/>
        <v/>
      </c>
      <c r="AB691" t="str">
        <f>IFERROR(IF(MATCH($AA683,$O:$O,0)&gt;0,CONCATENATE("disponible: ",INDEX($X:$X,MATCH($AA683,$O:$O,0)),","),0),"")</f>
        <v/>
      </c>
      <c r="AG691" t="str">
        <f>IF($D691="","",INDEX(CATEGORIAS!$A:$A,MATCH($D691,CATEGORIAS!$B:$B,0)))</f>
        <v/>
      </c>
      <c r="AH691" t="str">
        <f>IF($E691="","",INDEX(SUBCATEGORIAS!$A:$A,MATCH($E691,SUBCATEGORIAS!$B:$B,0)))</f>
        <v/>
      </c>
      <c r="AI691" t="str">
        <f t="shared" si="157"/>
        <v/>
      </c>
      <c r="AK691" s="2" t="str">
        <f t="shared" si="162"/>
        <v/>
      </c>
      <c r="AL691" t="str">
        <f t="shared" si="163"/>
        <v/>
      </c>
      <c r="AM691" t="str">
        <f t="shared" si="158"/>
        <v/>
      </c>
      <c r="AN691" t="str">
        <f t="shared" si="159"/>
        <v/>
      </c>
    </row>
    <row r="692" spans="1:40" x14ac:dyDescent="0.25">
      <c r="A692" t="str">
        <f>IF(C692="","",MAX($A$2:A691)+1)</f>
        <v/>
      </c>
      <c r="B692" s="3" t="str">
        <f>IF(C692="","",IF(COUNTIF($C$2:$C691,$C692)=0,MAX($B$2:$B691)+1,""))</f>
        <v/>
      </c>
      <c r="L692" s="3" t="str">
        <f t="shared" si="160"/>
        <v/>
      </c>
      <c r="M692" s="3" t="str">
        <f>IF(C692="","",IF(AND(C692&lt;&gt;"",D692&lt;&gt;"",E692&lt;&gt;"",I692&lt;&gt;"",L692&lt;&gt;"",J692&lt;&gt;"",IFERROR(MATCH(INDEX($B:$B,MATCH($C692,$C:$C,0)),IMAGENES!$B:$B,0),-1)&gt;0),"'si'","'no'"))</f>
        <v/>
      </c>
      <c r="O692" t="str">
        <f t="shared" si="150"/>
        <v/>
      </c>
      <c r="P692" t="str">
        <f t="shared" si="151"/>
        <v/>
      </c>
      <c r="Q692" t="str">
        <f t="shared" si="152"/>
        <v/>
      </c>
      <c r="R692" t="str">
        <f t="shared" si="153"/>
        <v/>
      </c>
      <c r="S692" t="str">
        <f t="shared" si="154"/>
        <v/>
      </c>
      <c r="T692" t="str">
        <f t="shared" si="155"/>
        <v/>
      </c>
      <c r="U692" t="str">
        <f>IF($S692="","",INDEX(CATEGORIAS!$A:$A,MATCH($S692,CATEGORIAS!$B:$B,0)))</f>
        <v/>
      </c>
      <c r="V692" t="str">
        <f>IF($T692="","",INDEX(SUBCATEGORIAS!$A:$A,MATCH($T692,SUBCATEGORIAS!$B:$B,0)))</f>
        <v/>
      </c>
      <c r="W692" t="str">
        <f t="shared" si="156"/>
        <v/>
      </c>
      <c r="X692" t="str">
        <f t="shared" si="161"/>
        <v/>
      </c>
      <c r="Z692">
        <v>690</v>
      </c>
      <c r="AA692" t="str">
        <f t="shared" si="164"/>
        <v/>
      </c>
      <c r="AB692" t="str">
        <f>IFERROR(IF(MATCH($AA683,$O:$O,0)&gt;0,"},",0),"")</f>
        <v/>
      </c>
      <c r="AG692" t="str">
        <f>IF($D692="","",INDEX(CATEGORIAS!$A:$A,MATCH($D692,CATEGORIAS!$B:$B,0)))</f>
        <v/>
      </c>
      <c r="AH692" t="str">
        <f>IF($E692="","",INDEX(SUBCATEGORIAS!$A:$A,MATCH($E692,SUBCATEGORIAS!$B:$B,0)))</f>
        <v/>
      </c>
      <c r="AI692" t="str">
        <f t="shared" si="157"/>
        <v/>
      </c>
      <c r="AK692" s="2" t="str">
        <f t="shared" si="162"/>
        <v/>
      </c>
      <c r="AL692" t="str">
        <f t="shared" si="163"/>
        <v/>
      </c>
      <c r="AM692" t="str">
        <f t="shared" si="158"/>
        <v/>
      </c>
      <c r="AN692" t="str">
        <f t="shared" si="159"/>
        <v/>
      </c>
    </row>
    <row r="693" spans="1:40" x14ac:dyDescent="0.25">
      <c r="A693" t="str">
        <f>IF(C693="","",MAX($A$2:A692)+1)</f>
        <v/>
      </c>
      <c r="B693" s="3" t="str">
        <f>IF(C693="","",IF(COUNTIF($C$2:$C692,$C693)=0,MAX($B$2:$B692)+1,""))</f>
        <v/>
      </c>
      <c r="L693" s="3" t="str">
        <f t="shared" si="160"/>
        <v/>
      </c>
      <c r="M693" s="3" t="str">
        <f>IF(C693="","",IF(AND(C693&lt;&gt;"",D693&lt;&gt;"",E693&lt;&gt;"",I693&lt;&gt;"",L693&lt;&gt;"",J693&lt;&gt;"",IFERROR(MATCH(INDEX($B:$B,MATCH($C693,$C:$C,0)),IMAGENES!$B:$B,0),-1)&gt;0),"'si'","'no'"))</f>
        <v/>
      </c>
      <c r="O693" t="str">
        <f t="shared" si="150"/>
        <v/>
      </c>
      <c r="P693" t="str">
        <f t="shared" si="151"/>
        <v/>
      </c>
      <c r="Q693" t="str">
        <f t="shared" si="152"/>
        <v/>
      </c>
      <c r="R693" t="str">
        <f t="shared" si="153"/>
        <v/>
      </c>
      <c r="S693" t="str">
        <f t="shared" si="154"/>
        <v/>
      </c>
      <c r="T693" t="str">
        <f t="shared" si="155"/>
        <v/>
      </c>
      <c r="U693" t="str">
        <f>IF($S693="","",INDEX(CATEGORIAS!$A:$A,MATCH($S693,CATEGORIAS!$B:$B,0)))</f>
        <v/>
      </c>
      <c r="V693" t="str">
        <f>IF($T693="","",INDEX(SUBCATEGORIAS!$A:$A,MATCH($T693,SUBCATEGORIAS!$B:$B,0)))</f>
        <v/>
      </c>
      <c r="W693" t="str">
        <f t="shared" si="156"/>
        <v/>
      </c>
      <c r="X693" t="str">
        <f t="shared" si="161"/>
        <v/>
      </c>
      <c r="Z693">
        <v>691</v>
      </c>
      <c r="AA693">
        <f t="shared" si="164"/>
        <v>70</v>
      </c>
      <c r="AB693" t="str">
        <f>IFERROR(IF(MATCH($AA693,$O:$O,0)&gt;0,"{",0),"")</f>
        <v/>
      </c>
      <c r="AG693" t="str">
        <f>IF($D693="","",INDEX(CATEGORIAS!$A:$A,MATCH($D693,CATEGORIAS!$B:$B,0)))</f>
        <v/>
      </c>
      <c r="AH693" t="str">
        <f>IF($E693="","",INDEX(SUBCATEGORIAS!$A:$A,MATCH($E693,SUBCATEGORIAS!$B:$B,0)))</f>
        <v/>
      </c>
      <c r="AI693" t="str">
        <f t="shared" si="157"/>
        <v/>
      </c>
      <c r="AK693" s="2" t="str">
        <f t="shared" si="162"/>
        <v/>
      </c>
      <c r="AL693" t="str">
        <f t="shared" si="163"/>
        <v/>
      </c>
      <c r="AM693" t="str">
        <f t="shared" si="158"/>
        <v/>
      </c>
      <c r="AN693" t="str">
        <f t="shared" si="159"/>
        <v/>
      </c>
    </row>
    <row r="694" spans="1:40" x14ac:dyDescent="0.25">
      <c r="A694" t="str">
        <f>IF(C694="","",MAX($A$2:A693)+1)</f>
        <v/>
      </c>
      <c r="B694" s="3" t="str">
        <f>IF(C694="","",IF(COUNTIF($C$2:$C693,$C694)=0,MAX($B$2:$B693)+1,""))</f>
        <v/>
      </c>
      <c r="L694" s="3" t="str">
        <f t="shared" si="160"/>
        <v/>
      </c>
      <c r="M694" s="3" t="str">
        <f>IF(C694="","",IF(AND(C694&lt;&gt;"",D694&lt;&gt;"",E694&lt;&gt;"",I694&lt;&gt;"",L694&lt;&gt;"",J694&lt;&gt;"",IFERROR(MATCH(INDEX($B:$B,MATCH($C694,$C:$C,0)),IMAGENES!$B:$B,0),-1)&gt;0),"'si'","'no'"))</f>
        <v/>
      </c>
      <c r="O694" t="str">
        <f t="shared" si="150"/>
        <v/>
      </c>
      <c r="P694" t="str">
        <f t="shared" si="151"/>
        <v/>
      </c>
      <c r="Q694" t="str">
        <f t="shared" si="152"/>
        <v/>
      </c>
      <c r="R694" t="str">
        <f t="shared" si="153"/>
        <v/>
      </c>
      <c r="S694" t="str">
        <f t="shared" si="154"/>
        <v/>
      </c>
      <c r="T694" t="str">
        <f t="shared" si="155"/>
        <v/>
      </c>
      <c r="U694" t="str">
        <f>IF($S694="","",INDEX(CATEGORIAS!$A:$A,MATCH($S694,CATEGORIAS!$B:$B,0)))</f>
        <v/>
      </c>
      <c r="V694" t="str">
        <f>IF($T694="","",INDEX(SUBCATEGORIAS!$A:$A,MATCH($T694,SUBCATEGORIAS!$B:$B,0)))</f>
        <v/>
      </c>
      <c r="W694" t="str">
        <f t="shared" si="156"/>
        <v/>
      </c>
      <c r="X694" t="str">
        <f t="shared" si="161"/>
        <v/>
      </c>
      <c r="Z694">
        <v>692</v>
      </c>
      <c r="AA694" t="str">
        <f t="shared" si="164"/>
        <v/>
      </c>
      <c r="AB694" t="str">
        <f>IFERROR(IF(MATCH($AA693,$O:$O,0)&gt;0,CONCATENATE("id_articulo: ",$AA693,","),0),"")</f>
        <v/>
      </c>
      <c r="AG694" t="str">
        <f>IF($D694="","",INDEX(CATEGORIAS!$A:$A,MATCH($D694,CATEGORIAS!$B:$B,0)))</f>
        <v/>
      </c>
      <c r="AH694" t="str">
        <f>IF($E694="","",INDEX(SUBCATEGORIAS!$A:$A,MATCH($E694,SUBCATEGORIAS!$B:$B,0)))</f>
        <v/>
      </c>
      <c r="AI694" t="str">
        <f t="shared" si="157"/>
        <v/>
      </c>
      <c r="AK694" s="2" t="str">
        <f t="shared" si="162"/>
        <v/>
      </c>
      <c r="AL694" t="str">
        <f t="shared" si="163"/>
        <v/>
      </c>
      <c r="AM694" t="str">
        <f t="shared" si="158"/>
        <v/>
      </c>
      <c r="AN694" t="str">
        <f t="shared" si="159"/>
        <v/>
      </c>
    </row>
    <row r="695" spans="1:40" x14ac:dyDescent="0.25">
      <c r="A695" t="str">
        <f>IF(C695="","",MAX($A$2:A694)+1)</f>
        <v/>
      </c>
      <c r="B695" s="3" t="str">
        <f>IF(C695="","",IF(COUNTIF($C$2:$C694,$C695)=0,MAX($B$2:$B694)+1,""))</f>
        <v/>
      </c>
      <c r="L695" s="3" t="str">
        <f t="shared" si="160"/>
        <v/>
      </c>
      <c r="M695" s="3" t="str">
        <f>IF(C695="","",IF(AND(C695&lt;&gt;"",D695&lt;&gt;"",E695&lt;&gt;"",I695&lt;&gt;"",L695&lt;&gt;"",J695&lt;&gt;"",IFERROR(MATCH(INDEX($B:$B,MATCH($C695,$C:$C,0)),IMAGENES!$B:$B,0),-1)&gt;0),"'si'","'no'"))</f>
        <v/>
      </c>
      <c r="O695" t="str">
        <f t="shared" si="150"/>
        <v/>
      </c>
      <c r="P695" t="str">
        <f t="shared" si="151"/>
        <v/>
      </c>
      <c r="Q695" t="str">
        <f t="shared" si="152"/>
        <v/>
      </c>
      <c r="R695" t="str">
        <f t="shared" si="153"/>
        <v/>
      </c>
      <c r="S695" t="str">
        <f t="shared" si="154"/>
        <v/>
      </c>
      <c r="T695" t="str">
        <f t="shared" si="155"/>
        <v/>
      </c>
      <c r="U695" t="str">
        <f>IF($S695="","",INDEX(CATEGORIAS!$A:$A,MATCH($S695,CATEGORIAS!$B:$B,0)))</f>
        <v/>
      </c>
      <c r="V695" t="str">
        <f>IF($T695="","",INDEX(SUBCATEGORIAS!$A:$A,MATCH($T695,SUBCATEGORIAS!$B:$B,0)))</f>
        <v/>
      </c>
      <c r="W695" t="str">
        <f t="shared" si="156"/>
        <v/>
      </c>
      <c r="X695" t="str">
        <f t="shared" si="161"/>
        <v/>
      </c>
      <c r="Z695">
        <v>693</v>
      </c>
      <c r="AA695" t="str">
        <f t="shared" si="164"/>
        <v/>
      </c>
      <c r="AB695" t="str">
        <f>IFERROR(IF(MATCH($AA693,$O:$O,0)&gt;0,CONCATENATE("nombre: '",INDEX($P:$P,MATCH($AA693,$O:$O,0)),"',"),0),"")</f>
        <v/>
      </c>
      <c r="AG695" t="str">
        <f>IF($D695="","",INDEX(CATEGORIAS!$A:$A,MATCH($D695,CATEGORIAS!$B:$B,0)))</f>
        <v/>
      </c>
      <c r="AH695" t="str">
        <f>IF($E695="","",INDEX(SUBCATEGORIAS!$A:$A,MATCH($E695,SUBCATEGORIAS!$B:$B,0)))</f>
        <v/>
      </c>
      <c r="AI695" t="str">
        <f t="shared" si="157"/>
        <v/>
      </c>
      <c r="AK695" s="2" t="str">
        <f t="shared" si="162"/>
        <v/>
      </c>
      <c r="AL695" t="str">
        <f t="shared" si="163"/>
        <v/>
      </c>
      <c r="AM695" t="str">
        <f t="shared" si="158"/>
        <v/>
      </c>
      <c r="AN695" t="str">
        <f t="shared" si="159"/>
        <v/>
      </c>
    </row>
    <row r="696" spans="1:40" x14ac:dyDescent="0.25">
      <c r="A696" t="str">
        <f>IF(C696="","",MAX($A$2:A695)+1)</f>
        <v/>
      </c>
      <c r="B696" s="3" t="str">
        <f>IF(C696="","",IF(COUNTIF($C$2:$C695,$C696)=0,MAX($B$2:$B695)+1,""))</f>
        <v/>
      </c>
      <c r="L696" s="3" t="str">
        <f t="shared" si="160"/>
        <v/>
      </c>
      <c r="M696" s="3" t="str">
        <f>IF(C696="","",IF(AND(C696&lt;&gt;"",D696&lt;&gt;"",E696&lt;&gt;"",I696&lt;&gt;"",L696&lt;&gt;"",J696&lt;&gt;"",IFERROR(MATCH(INDEX($B:$B,MATCH($C696,$C:$C,0)),IMAGENES!$B:$B,0),-1)&gt;0),"'si'","'no'"))</f>
        <v/>
      </c>
      <c r="O696" t="str">
        <f t="shared" si="150"/>
        <v/>
      </c>
      <c r="P696" t="str">
        <f t="shared" si="151"/>
        <v/>
      </c>
      <c r="Q696" t="str">
        <f t="shared" si="152"/>
        <v/>
      </c>
      <c r="R696" t="str">
        <f t="shared" si="153"/>
        <v/>
      </c>
      <c r="S696" t="str">
        <f t="shared" si="154"/>
        <v/>
      </c>
      <c r="T696" t="str">
        <f t="shared" si="155"/>
        <v/>
      </c>
      <c r="U696" t="str">
        <f>IF($S696="","",INDEX(CATEGORIAS!$A:$A,MATCH($S696,CATEGORIAS!$B:$B,0)))</f>
        <v/>
      </c>
      <c r="V696" t="str">
        <f>IF($T696="","",INDEX(SUBCATEGORIAS!$A:$A,MATCH($T696,SUBCATEGORIAS!$B:$B,0)))</f>
        <v/>
      </c>
      <c r="W696" t="str">
        <f t="shared" si="156"/>
        <v/>
      </c>
      <c r="X696" t="str">
        <f t="shared" si="161"/>
        <v/>
      </c>
      <c r="Z696">
        <v>694</v>
      </c>
      <c r="AA696" t="str">
        <f t="shared" si="164"/>
        <v/>
      </c>
      <c r="AB696" t="str">
        <f>IFERROR(IF(MATCH($AA693,$O:$O,0)&gt;0,CONCATENATE("descripcion: '",INDEX($Q:$Q,MATCH($AA693,$O:$O,0)),"',"),0),"")</f>
        <v/>
      </c>
      <c r="AG696" t="str">
        <f>IF($D696="","",INDEX(CATEGORIAS!$A:$A,MATCH($D696,CATEGORIAS!$B:$B,0)))</f>
        <v/>
      </c>
      <c r="AH696" t="str">
        <f>IF($E696="","",INDEX(SUBCATEGORIAS!$A:$A,MATCH($E696,SUBCATEGORIAS!$B:$B,0)))</f>
        <v/>
      </c>
      <c r="AI696" t="str">
        <f t="shared" si="157"/>
        <v/>
      </c>
      <c r="AK696" s="2" t="str">
        <f t="shared" si="162"/>
        <v/>
      </c>
      <c r="AL696" t="str">
        <f t="shared" si="163"/>
        <v/>
      </c>
      <c r="AM696" t="str">
        <f t="shared" si="158"/>
        <v/>
      </c>
      <c r="AN696" t="str">
        <f t="shared" si="159"/>
        <v/>
      </c>
    </row>
    <row r="697" spans="1:40" x14ac:dyDescent="0.25">
      <c r="A697" t="str">
        <f>IF(C697="","",MAX($A$2:A696)+1)</f>
        <v/>
      </c>
      <c r="B697" s="3" t="str">
        <f>IF(C697="","",IF(COUNTIF($C$2:$C696,$C697)=0,MAX($B$2:$B696)+1,""))</f>
        <v/>
      </c>
      <c r="L697" s="3" t="str">
        <f t="shared" si="160"/>
        <v/>
      </c>
      <c r="M697" s="3" t="str">
        <f>IF(C697="","",IF(AND(C697&lt;&gt;"",D697&lt;&gt;"",E697&lt;&gt;"",I697&lt;&gt;"",L697&lt;&gt;"",J697&lt;&gt;"",IFERROR(MATCH(INDEX($B:$B,MATCH($C697,$C:$C,0)),IMAGENES!$B:$B,0),-1)&gt;0),"'si'","'no'"))</f>
        <v/>
      </c>
      <c r="O697" t="str">
        <f t="shared" si="150"/>
        <v/>
      </c>
      <c r="P697" t="str">
        <f t="shared" si="151"/>
        <v/>
      </c>
      <c r="Q697" t="str">
        <f t="shared" si="152"/>
        <v/>
      </c>
      <c r="R697" t="str">
        <f t="shared" si="153"/>
        <v/>
      </c>
      <c r="S697" t="str">
        <f t="shared" si="154"/>
        <v/>
      </c>
      <c r="T697" t="str">
        <f t="shared" si="155"/>
        <v/>
      </c>
      <c r="U697" t="str">
        <f>IF($S697="","",INDEX(CATEGORIAS!$A:$A,MATCH($S697,CATEGORIAS!$B:$B,0)))</f>
        <v/>
      </c>
      <c r="V697" t="str">
        <f>IF($T697="","",INDEX(SUBCATEGORIAS!$A:$A,MATCH($T697,SUBCATEGORIAS!$B:$B,0)))</f>
        <v/>
      </c>
      <c r="W697" t="str">
        <f t="shared" si="156"/>
        <v/>
      </c>
      <c r="X697" t="str">
        <f t="shared" si="161"/>
        <v/>
      </c>
      <c r="Z697">
        <v>695</v>
      </c>
      <c r="AA697" t="str">
        <f t="shared" si="164"/>
        <v/>
      </c>
      <c r="AB697" t="str">
        <f>IFERROR(IF(MATCH($AA693,$O:$O,0)&gt;0,CONCATENATE("descripcion_larga: '",INDEX($R:$R,MATCH($AA693,$O:$O,0)),"',"),0),"")</f>
        <v/>
      </c>
      <c r="AG697" t="str">
        <f>IF($D697="","",INDEX(CATEGORIAS!$A:$A,MATCH($D697,CATEGORIAS!$B:$B,0)))</f>
        <v/>
      </c>
      <c r="AH697" t="str">
        <f>IF($E697="","",INDEX(SUBCATEGORIAS!$A:$A,MATCH($E697,SUBCATEGORIAS!$B:$B,0)))</f>
        <v/>
      </c>
      <c r="AI697" t="str">
        <f t="shared" si="157"/>
        <v/>
      </c>
      <c r="AK697" s="2" t="str">
        <f t="shared" si="162"/>
        <v/>
      </c>
      <c r="AL697" t="str">
        <f t="shared" si="163"/>
        <v/>
      </c>
      <c r="AM697" t="str">
        <f t="shared" si="158"/>
        <v/>
      </c>
      <c r="AN697" t="str">
        <f t="shared" si="159"/>
        <v/>
      </c>
    </row>
    <row r="698" spans="1:40" x14ac:dyDescent="0.25">
      <c r="A698" t="str">
        <f>IF(C698="","",MAX($A$2:A697)+1)</f>
        <v/>
      </c>
      <c r="B698" s="3" t="str">
        <f>IF(C698="","",IF(COUNTIF($C$2:$C697,$C698)=0,MAX($B$2:$B697)+1,""))</f>
        <v/>
      </c>
      <c r="L698" s="3" t="str">
        <f t="shared" si="160"/>
        <v/>
      </c>
      <c r="M698" s="3" t="str">
        <f>IF(C698="","",IF(AND(C698&lt;&gt;"",D698&lt;&gt;"",E698&lt;&gt;"",I698&lt;&gt;"",L698&lt;&gt;"",J698&lt;&gt;"",IFERROR(MATCH(INDEX($B:$B,MATCH($C698,$C:$C,0)),IMAGENES!$B:$B,0),-1)&gt;0),"'si'","'no'"))</f>
        <v/>
      </c>
      <c r="O698" t="str">
        <f t="shared" si="150"/>
        <v/>
      </c>
      <c r="P698" t="str">
        <f t="shared" si="151"/>
        <v/>
      </c>
      <c r="Q698" t="str">
        <f t="shared" si="152"/>
        <v/>
      </c>
      <c r="R698" t="str">
        <f t="shared" si="153"/>
        <v/>
      </c>
      <c r="S698" t="str">
        <f t="shared" si="154"/>
        <v/>
      </c>
      <c r="T698" t="str">
        <f t="shared" si="155"/>
        <v/>
      </c>
      <c r="U698" t="str">
        <f>IF($S698="","",INDEX(CATEGORIAS!$A:$A,MATCH($S698,CATEGORIAS!$B:$B,0)))</f>
        <v/>
      </c>
      <c r="V698" t="str">
        <f>IF($T698="","",INDEX(SUBCATEGORIAS!$A:$A,MATCH($T698,SUBCATEGORIAS!$B:$B,0)))</f>
        <v/>
      </c>
      <c r="W698" t="str">
        <f t="shared" si="156"/>
        <v/>
      </c>
      <c r="X698" t="str">
        <f t="shared" si="161"/>
        <v/>
      </c>
      <c r="Z698">
        <v>696</v>
      </c>
      <c r="AA698" t="str">
        <f t="shared" si="164"/>
        <v/>
      </c>
      <c r="AB698" t="str">
        <f>IFERROR(IF(MATCH($AA693,$O:$O,0)&gt;0,CONCATENATE("id_categoria: '",INDEX($U:$U,MATCH($AA693,$O:$O,0)),"',"),0),"")</f>
        <v/>
      </c>
      <c r="AG698" t="str">
        <f>IF($D698="","",INDEX(CATEGORIAS!$A:$A,MATCH($D698,CATEGORIAS!$B:$B,0)))</f>
        <v/>
      </c>
      <c r="AH698" t="str">
        <f>IF($E698="","",INDEX(SUBCATEGORIAS!$A:$A,MATCH($E698,SUBCATEGORIAS!$B:$B,0)))</f>
        <v/>
      </c>
      <c r="AI698" t="str">
        <f t="shared" si="157"/>
        <v/>
      </c>
      <c r="AK698" s="2" t="str">
        <f t="shared" si="162"/>
        <v/>
      </c>
      <c r="AL698" t="str">
        <f t="shared" si="163"/>
        <v/>
      </c>
      <c r="AM698" t="str">
        <f t="shared" si="158"/>
        <v/>
      </c>
      <c r="AN698" t="str">
        <f t="shared" si="159"/>
        <v/>
      </c>
    </row>
    <row r="699" spans="1:40" x14ac:dyDescent="0.25">
      <c r="A699" t="str">
        <f>IF(C699="","",MAX($A$2:A698)+1)</f>
        <v/>
      </c>
      <c r="B699" s="3" t="str">
        <f>IF(C699="","",IF(COUNTIF($C$2:$C698,$C699)=0,MAX($B$2:$B698)+1,""))</f>
        <v/>
      </c>
      <c r="L699" s="3" t="str">
        <f t="shared" si="160"/>
        <v/>
      </c>
      <c r="M699" s="3" t="str">
        <f>IF(C699="","",IF(AND(C699&lt;&gt;"",D699&lt;&gt;"",E699&lt;&gt;"",I699&lt;&gt;"",L699&lt;&gt;"",J699&lt;&gt;"",IFERROR(MATCH(INDEX($B:$B,MATCH($C699,$C:$C,0)),IMAGENES!$B:$B,0),-1)&gt;0),"'si'","'no'"))</f>
        <v/>
      </c>
      <c r="O699" t="str">
        <f t="shared" si="150"/>
        <v/>
      </c>
      <c r="P699" t="str">
        <f t="shared" si="151"/>
        <v/>
      </c>
      <c r="Q699" t="str">
        <f t="shared" si="152"/>
        <v/>
      </c>
      <c r="R699" t="str">
        <f t="shared" si="153"/>
        <v/>
      </c>
      <c r="S699" t="str">
        <f t="shared" si="154"/>
        <v/>
      </c>
      <c r="T699" t="str">
        <f t="shared" si="155"/>
        <v/>
      </c>
      <c r="U699" t="str">
        <f>IF($S699="","",INDEX(CATEGORIAS!$A:$A,MATCH($S699,CATEGORIAS!$B:$B,0)))</f>
        <v/>
      </c>
      <c r="V699" t="str">
        <f>IF($T699="","",INDEX(SUBCATEGORIAS!$A:$A,MATCH($T699,SUBCATEGORIAS!$B:$B,0)))</f>
        <v/>
      </c>
      <c r="W699" t="str">
        <f t="shared" si="156"/>
        <v/>
      </c>
      <c r="X699" t="str">
        <f t="shared" si="161"/>
        <v/>
      </c>
      <c r="Z699">
        <v>697</v>
      </c>
      <c r="AA699" t="str">
        <f t="shared" si="164"/>
        <v/>
      </c>
      <c r="AB699" t="str">
        <f>IFERROR(IF(MATCH($AA693,$O:$O,0)&gt;0,CONCATENATE("id_subcategoria: '",INDEX($V:$V,MATCH($AA693,$O:$O,0)),"',"),0),"")</f>
        <v/>
      </c>
      <c r="AG699" t="str">
        <f>IF($D699="","",INDEX(CATEGORIAS!$A:$A,MATCH($D699,CATEGORIAS!$B:$B,0)))</f>
        <v/>
      </c>
      <c r="AH699" t="str">
        <f>IF($E699="","",INDEX(SUBCATEGORIAS!$A:$A,MATCH($E699,SUBCATEGORIAS!$B:$B,0)))</f>
        <v/>
      </c>
      <c r="AI699" t="str">
        <f t="shared" si="157"/>
        <v/>
      </c>
      <c r="AK699" s="2" t="str">
        <f t="shared" si="162"/>
        <v/>
      </c>
      <c r="AL699" t="str">
        <f t="shared" si="163"/>
        <v/>
      </c>
      <c r="AM699" t="str">
        <f t="shared" si="158"/>
        <v/>
      </c>
      <c r="AN699" t="str">
        <f t="shared" si="159"/>
        <v/>
      </c>
    </row>
    <row r="700" spans="1:40" x14ac:dyDescent="0.25">
      <c r="A700" t="str">
        <f>IF(C700="","",MAX($A$2:A699)+1)</f>
        <v/>
      </c>
      <c r="B700" s="3" t="str">
        <f>IF(C700="","",IF(COUNTIF($C$2:$C699,$C700)=0,MAX($B$2:$B699)+1,""))</f>
        <v/>
      </c>
      <c r="L700" s="3" t="str">
        <f t="shared" si="160"/>
        <v/>
      </c>
      <c r="M700" s="3" t="str">
        <f>IF(C700="","",IF(AND(C700&lt;&gt;"",D700&lt;&gt;"",E700&lt;&gt;"",I700&lt;&gt;"",L700&lt;&gt;"",J700&lt;&gt;"",IFERROR(MATCH(INDEX($B:$B,MATCH($C700,$C:$C,0)),IMAGENES!$B:$B,0),-1)&gt;0),"'si'","'no'"))</f>
        <v/>
      </c>
      <c r="O700" t="str">
        <f t="shared" si="150"/>
        <v/>
      </c>
      <c r="P700" t="str">
        <f t="shared" si="151"/>
        <v/>
      </c>
      <c r="Q700" t="str">
        <f t="shared" si="152"/>
        <v/>
      </c>
      <c r="R700" t="str">
        <f t="shared" si="153"/>
        <v/>
      </c>
      <c r="S700" t="str">
        <f t="shared" si="154"/>
        <v/>
      </c>
      <c r="T700" t="str">
        <f t="shared" si="155"/>
        <v/>
      </c>
      <c r="U700" t="str">
        <f>IF($S700="","",INDEX(CATEGORIAS!$A:$A,MATCH($S700,CATEGORIAS!$B:$B,0)))</f>
        <v/>
      </c>
      <c r="V700" t="str">
        <f>IF($T700="","",INDEX(SUBCATEGORIAS!$A:$A,MATCH($T700,SUBCATEGORIAS!$B:$B,0)))</f>
        <v/>
      </c>
      <c r="W700" t="str">
        <f t="shared" si="156"/>
        <v/>
      </c>
      <c r="X700" t="str">
        <f t="shared" si="161"/>
        <v/>
      </c>
      <c r="Z700">
        <v>698</v>
      </c>
      <c r="AA700" t="str">
        <f t="shared" si="164"/>
        <v/>
      </c>
      <c r="AB700" t="str">
        <f>IFERROR(IF(MATCH($AA693,$O:$O,0)&gt;0,CONCATENATE("precio: ",INDEX($W:$W,MATCH($AA693,$O:$O,0)),","),0),"")</f>
        <v/>
      </c>
      <c r="AG700" t="str">
        <f>IF($D700="","",INDEX(CATEGORIAS!$A:$A,MATCH($D700,CATEGORIAS!$B:$B,0)))</f>
        <v/>
      </c>
      <c r="AH700" t="str">
        <f>IF($E700="","",INDEX(SUBCATEGORIAS!$A:$A,MATCH($E700,SUBCATEGORIAS!$B:$B,0)))</f>
        <v/>
      </c>
      <c r="AI700" t="str">
        <f t="shared" si="157"/>
        <v/>
      </c>
      <c r="AK700" s="2" t="str">
        <f t="shared" si="162"/>
        <v/>
      </c>
      <c r="AL700" t="str">
        <f t="shared" si="163"/>
        <v/>
      </c>
      <c r="AM700" t="str">
        <f t="shared" si="158"/>
        <v/>
      </c>
      <c r="AN700" t="str">
        <f t="shared" si="159"/>
        <v/>
      </c>
    </row>
    <row r="701" spans="1:40" x14ac:dyDescent="0.25">
      <c r="A701" t="str">
        <f>IF(C701="","",MAX($A$2:A700)+1)</f>
        <v/>
      </c>
      <c r="B701" s="3" t="str">
        <f>IF(C701="","",IF(COUNTIF($C$2:$C700,$C701)=0,MAX($B$2:$B700)+1,""))</f>
        <v/>
      </c>
      <c r="L701" s="3" t="str">
        <f t="shared" si="160"/>
        <v/>
      </c>
      <c r="M701" s="3" t="str">
        <f>IF(C701="","",IF(AND(C701&lt;&gt;"",D701&lt;&gt;"",E701&lt;&gt;"",I701&lt;&gt;"",L701&lt;&gt;"",J701&lt;&gt;"",IFERROR(MATCH(INDEX($B:$B,MATCH($C701,$C:$C,0)),IMAGENES!$B:$B,0),-1)&gt;0),"'si'","'no'"))</f>
        <v/>
      </c>
      <c r="O701" t="str">
        <f t="shared" si="150"/>
        <v/>
      </c>
      <c r="P701" t="str">
        <f t="shared" si="151"/>
        <v/>
      </c>
      <c r="Q701" t="str">
        <f t="shared" si="152"/>
        <v/>
      </c>
      <c r="R701" t="str">
        <f t="shared" si="153"/>
        <v/>
      </c>
      <c r="S701" t="str">
        <f t="shared" si="154"/>
        <v/>
      </c>
      <c r="T701" t="str">
        <f t="shared" si="155"/>
        <v/>
      </c>
      <c r="U701" t="str">
        <f>IF($S701="","",INDEX(CATEGORIAS!$A:$A,MATCH($S701,CATEGORIAS!$B:$B,0)))</f>
        <v/>
      </c>
      <c r="V701" t="str">
        <f>IF($T701="","",INDEX(SUBCATEGORIAS!$A:$A,MATCH($T701,SUBCATEGORIAS!$B:$B,0)))</f>
        <v/>
      </c>
      <c r="W701" t="str">
        <f t="shared" si="156"/>
        <v/>
      </c>
      <c r="X701" t="str">
        <f t="shared" si="161"/>
        <v/>
      </c>
      <c r="Z701">
        <v>699</v>
      </c>
      <c r="AA701" t="str">
        <f t="shared" si="164"/>
        <v/>
      </c>
      <c r="AB701" t="str">
        <f>IFERROR(IF(MATCH($AA693,$O:$O,0)&gt;0,CONCATENATE("disponible: ",INDEX($X:$X,MATCH($AA693,$O:$O,0)),","),0),"")</f>
        <v/>
      </c>
      <c r="AG701" t="str">
        <f>IF($D701="","",INDEX(CATEGORIAS!$A:$A,MATCH($D701,CATEGORIAS!$B:$B,0)))</f>
        <v/>
      </c>
      <c r="AH701" t="str">
        <f>IF($E701="","",INDEX(SUBCATEGORIAS!$A:$A,MATCH($E701,SUBCATEGORIAS!$B:$B,0)))</f>
        <v/>
      </c>
      <c r="AI701" t="str">
        <f t="shared" si="157"/>
        <v/>
      </c>
      <c r="AK701" s="2" t="str">
        <f t="shared" si="162"/>
        <v/>
      </c>
      <c r="AL701" t="str">
        <f t="shared" si="163"/>
        <v/>
      </c>
      <c r="AM701" t="str">
        <f t="shared" si="158"/>
        <v/>
      </c>
      <c r="AN701" t="str">
        <f t="shared" si="159"/>
        <v/>
      </c>
    </row>
    <row r="702" spans="1:40" x14ac:dyDescent="0.25">
      <c r="A702" t="str">
        <f>IF(C702="","",MAX($A$2:A701)+1)</f>
        <v/>
      </c>
      <c r="B702" s="3" t="str">
        <f>IF(C702="","",IF(COUNTIF($C$2:$C701,$C702)=0,MAX($B$2:$B701)+1,""))</f>
        <v/>
      </c>
      <c r="L702" s="3" t="str">
        <f t="shared" si="160"/>
        <v/>
      </c>
      <c r="M702" s="3" t="str">
        <f>IF(C702="","",IF(AND(C702&lt;&gt;"",D702&lt;&gt;"",E702&lt;&gt;"",I702&lt;&gt;"",L702&lt;&gt;"",J702&lt;&gt;"",IFERROR(MATCH(INDEX($B:$B,MATCH($C702,$C:$C,0)),IMAGENES!$B:$B,0),-1)&gt;0),"'si'","'no'"))</f>
        <v/>
      </c>
      <c r="O702" t="str">
        <f t="shared" si="150"/>
        <v/>
      </c>
      <c r="P702" t="str">
        <f t="shared" si="151"/>
        <v/>
      </c>
      <c r="Q702" t="str">
        <f t="shared" si="152"/>
        <v/>
      </c>
      <c r="R702" t="str">
        <f t="shared" si="153"/>
        <v/>
      </c>
      <c r="S702" t="str">
        <f t="shared" si="154"/>
        <v/>
      </c>
      <c r="T702" t="str">
        <f t="shared" si="155"/>
        <v/>
      </c>
      <c r="U702" t="str">
        <f>IF($S702="","",INDEX(CATEGORIAS!$A:$A,MATCH($S702,CATEGORIAS!$B:$B,0)))</f>
        <v/>
      </c>
      <c r="V702" t="str">
        <f>IF($T702="","",INDEX(SUBCATEGORIAS!$A:$A,MATCH($T702,SUBCATEGORIAS!$B:$B,0)))</f>
        <v/>
      </c>
      <c r="W702" t="str">
        <f t="shared" si="156"/>
        <v/>
      </c>
      <c r="X702" t="str">
        <f t="shared" si="161"/>
        <v/>
      </c>
      <c r="Z702">
        <v>700</v>
      </c>
      <c r="AA702" t="str">
        <f t="shared" si="164"/>
        <v/>
      </c>
      <c r="AB702" t="str">
        <f>IFERROR(IF(MATCH($AA693,$O:$O,0)&gt;0,"},",0),"")</f>
        <v/>
      </c>
      <c r="AG702" t="str">
        <f>IF($D702="","",INDEX(CATEGORIAS!$A:$A,MATCH($D702,CATEGORIAS!$B:$B,0)))</f>
        <v/>
      </c>
      <c r="AH702" t="str">
        <f>IF($E702="","",INDEX(SUBCATEGORIAS!$A:$A,MATCH($E702,SUBCATEGORIAS!$B:$B,0)))</f>
        <v/>
      </c>
      <c r="AI702" t="str">
        <f t="shared" si="157"/>
        <v/>
      </c>
      <c r="AK702" s="2" t="str">
        <f t="shared" si="162"/>
        <v/>
      </c>
      <c r="AL702" t="str">
        <f t="shared" si="163"/>
        <v/>
      </c>
      <c r="AM702" t="str">
        <f t="shared" si="158"/>
        <v/>
      </c>
      <c r="AN702" t="str">
        <f t="shared" si="159"/>
        <v/>
      </c>
    </row>
    <row r="703" spans="1:40" x14ac:dyDescent="0.25">
      <c r="A703" t="str">
        <f>IF(C703="","",MAX($A$2:A702)+1)</f>
        <v/>
      </c>
      <c r="B703" s="3" t="str">
        <f>IF(C703="","",IF(COUNTIF($C$2:$C702,$C703)=0,MAX($B$2:$B702)+1,""))</f>
        <v/>
      </c>
      <c r="L703" s="3" t="str">
        <f t="shared" si="160"/>
        <v/>
      </c>
      <c r="M703" s="3" t="str">
        <f>IF(C703="","",IF(AND(C703&lt;&gt;"",D703&lt;&gt;"",E703&lt;&gt;"",I703&lt;&gt;"",L703&lt;&gt;"",J703&lt;&gt;"",IFERROR(MATCH(INDEX($B:$B,MATCH($C703,$C:$C,0)),IMAGENES!$B:$B,0),-1)&gt;0),"'si'","'no'"))</f>
        <v/>
      </c>
      <c r="O703" t="str">
        <f t="shared" si="150"/>
        <v/>
      </c>
      <c r="P703" t="str">
        <f t="shared" si="151"/>
        <v/>
      </c>
      <c r="Q703" t="str">
        <f t="shared" si="152"/>
        <v/>
      </c>
      <c r="R703" t="str">
        <f t="shared" si="153"/>
        <v/>
      </c>
      <c r="S703" t="str">
        <f t="shared" si="154"/>
        <v/>
      </c>
      <c r="T703" t="str">
        <f t="shared" si="155"/>
        <v/>
      </c>
      <c r="U703" t="str">
        <f>IF($S703="","",INDEX(CATEGORIAS!$A:$A,MATCH($S703,CATEGORIAS!$B:$B,0)))</f>
        <v/>
      </c>
      <c r="V703" t="str">
        <f>IF($T703="","",INDEX(SUBCATEGORIAS!$A:$A,MATCH($T703,SUBCATEGORIAS!$B:$B,0)))</f>
        <v/>
      </c>
      <c r="W703" t="str">
        <f t="shared" si="156"/>
        <v/>
      </c>
      <c r="X703" t="str">
        <f t="shared" si="161"/>
        <v/>
      </c>
      <c r="Z703">
        <v>701</v>
      </c>
      <c r="AA703">
        <f t="shared" si="164"/>
        <v>71</v>
      </c>
      <c r="AB703" t="str">
        <f>IFERROR(IF(MATCH($AA703,$O:$O,0)&gt;0,"{",0),"")</f>
        <v/>
      </c>
      <c r="AG703" t="str">
        <f>IF($D703="","",INDEX(CATEGORIAS!$A:$A,MATCH($D703,CATEGORIAS!$B:$B,0)))</f>
        <v/>
      </c>
      <c r="AH703" t="str">
        <f>IF($E703="","",INDEX(SUBCATEGORIAS!$A:$A,MATCH($E703,SUBCATEGORIAS!$B:$B,0)))</f>
        <v/>
      </c>
      <c r="AI703" t="str">
        <f t="shared" si="157"/>
        <v/>
      </c>
      <c r="AK703" s="2" t="str">
        <f t="shared" si="162"/>
        <v/>
      </c>
      <c r="AL703" t="str">
        <f t="shared" si="163"/>
        <v/>
      </c>
      <c r="AM703" t="str">
        <f t="shared" si="158"/>
        <v/>
      </c>
      <c r="AN703" t="str">
        <f t="shared" si="159"/>
        <v/>
      </c>
    </row>
    <row r="704" spans="1:40" x14ac:dyDescent="0.25">
      <c r="A704" t="str">
        <f>IF(C704="","",MAX($A$2:A703)+1)</f>
        <v/>
      </c>
      <c r="B704" s="3" t="str">
        <f>IF(C704="","",IF(COUNTIF($C$2:$C703,$C704)=0,MAX($B$2:$B703)+1,""))</f>
        <v/>
      </c>
      <c r="L704" s="3" t="str">
        <f t="shared" si="160"/>
        <v/>
      </c>
      <c r="M704" s="3" t="str">
        <f>IF(C704="","",IF(AND(C704&lt;&gt;"",D704&lt;&gt;"",E704&lt;&gt;"",I704&lt;&gt;"",L704&lt;&gt;"",J704&lt;&gt;"",IFERROR(MATCH(INDEX($B:$B,MATCH($C704,$C:$C,0)),IMAGENES!$B:$B,0),-1)&gt;0),"'si'","'no'"))</f>
        <v/>
      </c>
      <c r="O704" t="str">
        <f t="shared" si="150"/>
        <v/>
      </c>
      <c r="P704" t="str">
        <f t="shared" si="151"/>
        <v/>
      </c>
      <c r="Q704" t="str">
        <f t="shared" si="152"/>
        <v/>
      </c>
      <c r="R704" t="str">
        <f t="shared" si="153"/>
        <v/>
      </c>
      <c r="S704" t="str">
        <f t="shared" si="154"/>
        <v/>
      </c>
      <c r="T704" t="str">
        <f t="shared" si="155"/>
        <v/>
      </c>
      <c r="U704" t="str">
        <f>IF($S704="","",INDEX(CATEGORIAS!$A:$A,MATCH($S704,CATEGORIAS!$B:$B,0)))</f>
        <v/>
      </c>
      <c r="V704" t="str">
        <f>IF($T704="","",INDEX(SUBCATEGORIAS!$A:$A,MATCH($T704,SUBCATEGORIAS!$B:$B,0)))</f>
        <v/>
      </c>
      <c r="W704" t="str">
        <f t="shared" si="156"/>
        <v/>
      </c>
      <c r="X704" t="str">
        <f t="shared" si="161"/>
        <v/>
      </c>
      <c r="Z704">
        <v>702</v>
      </c>
      <c r="AA704" t="str">
        <f t="shared" si="164"/>
        <v/>
      </c>
      <c r="AB704" t="str">
        <f>IFERROR(IF(MATCH($AA703,$O:$O,0)&gt;0,CONCATENATE("id_articulo: ",$AA703,","),0),"")</f>
        <v/>
      </c>
      <c r="AG704" t="str">
        <f>IF($D704="","",INDEX(CATEGORIAS!$A:$A,MATCH($D704,CATEGORIAS!$B:$B,0)))</f>
        <v/>
      </c>
      <c r="AH704" t="str">
        <f>IF($E704="","",INDEX(SUBCATEGORIAS!$A:$A,MATCH($E704,SUBCATEGORIAS!$B:$B,0)))</f>
        <v/>
      </c>
      <c r="AI704" t="str">
        <f t="shared" si="157"/>
        <v/>
      </c>
      <c r="AK704" s="2" t="str">
        <f t="shared" si="162"/>
        <v/>
      </c>
      <c r="AL704" t="str">
        <f t="shared" si="163"/>
        <v/>
      </c>
      <c r="AM704" t="str">
        <f t="shared" si="158"/>
        <v/>
      </c>
      <c r="AN704" t="str">
        <f t="shared" si="159"/>
        <v/>
      </c>
    </row>
    <row r="705" spans="1:40" x14ac:dyDescent="0.25">
      <c r="A705" t="str">
        <f>IF(C705="","",MAX($A$2:A704)+1)</f>
        <v/>
      </c>
      <c r="B705" s="3" t="str">
        <f>IF(C705="","",IF(COUNTIF($C$2:$C704,$C705)=0,MAX($B$2:$B704)+1,""))</f>
        <v/>
      </c>
      <c r="L705" s="3" t="str">
        <f t="shared" si="160"/>
        <v/>
      </c>
      <c r="M705" s="3" t="str">
        <f>IF(C705="","",IF(AND(C705&lt;&gt;"",D705&lt;&gt;"",E705&lt;&gt;"",I705&lt;&gt;"",L705&lt;&gt;"",J705&lt;&gt;"",IFERROR(MATCH(INDEX($B:$B,MATCH($C705,$C:$C,0)),IMAGENES!$B:$B,0),-1)&gt;0),"'si'","'no'"))</f>
        <v/>
      </c>
      <c r="O705" t="str">
        <f t="shared" si="150"/>
        <v/>
      </c>
      <c r="P705" t="str">
        <f t="shared" si="151"/>
        <v/>
      </c>
      <c r="Q705" t="str">
        <f t="shared" si="152"/>
        <v/>
      </c>
      <c r="R705" t="str">
        <f t="shared" si="153"/>
        <v/>
      </c>
      <c r="S705" t="str">
        <f t="shared" si="154"/>
        <v/>
      </c>
      <c r="T705" t="str">
        <f t="shared" si="155"/>
        <v/>
      </c>
      <c r="U705" t="str">
        <f>IF($S705="","",INDEX(CATEGORIAS!$A:$A,MATCH($S705,CATEGORIAS!$B:$B,0)))</f>
        <v/>
      </c>
      <c r="V705" t="str">
        <f>IF($T705="","",INDEX(SUBCATEGORIAS!$A:$A,MATCH($T705,SUBCATEGORIAS!$B:$B,0)))</f>
        <v/>
      </c>
      <c r="W705" t="str">
        <f t="shared" si="156"/>
        <v/>
      </c>
      <c r="X705" t="str">
        <f t="shared" si="161"/>
        <v/>
      </c>
      <c r="Z705">
        <v>703</v>
      </c>
      <c r="AA705" t="str">
        <f t="shared" si="164"/>
        <v/>
      </c>
      <c r="AB705" t="str">
        <f>IFERROR(IF(MATCH($AA703,$O:$O,0)&gt;0,CONCATENATE("nombre: '",INDEX($P:$P,MATCH($AA703,$O:$O,0)),"',"),0),"")</f>
        <v/>
      </c>
      <c r="AG705" t="str">
        <f>IF($D705="","",INDEX(CATEGORIAS!$A:$A,MATCH($D705,CATEGORIAS!$B:$B,0)))</f>
        <v/>
      </c>
      <c r="AH705" t="str">
        <f>IF($E705="","",INDEX(SUBCATEGORIAS!$A:$A,MATCH($E705,SUBCATEGORIAS!$B:$B,0)))</f>
        <v/>
      </c>
      <c r="AI705" t="str">
        <f t="shared" si="157"/>
        <v/>
      </c>
      <c r="AK705" s="2" t="str">
        <f t="shared" si="162"/>
        <v/>
      </c>
      <c r="AL705" t="str">
        <f t="shared" si="163"/>
        <v/>
      </c>
      <c r="AM705" t="str">
        <f t="shared" si="158"/>
        <v/>
      </c>
      <c r="AN705" t="str">
        <f t="shared" si="159"/>
        <v/>
      </c>
    </row>
    <row r="706" spans="1:40" x14ac:dyDescent="0.25">
      <c r="A706" t="str">
        <f>IF(C706="","",MAX($A$2:A705)+1)</f>
        <v/>
      </c>
      <c r="B706" s="3" t="str">
        <f>IF(C706="","",IF(COUNTIF($C$2:$C705,$C706)=0,MAX($B$2:$B705)+1,""))</f>
        <v/>
      </c>
      <c r="L706" s="3" t="str">
        <f t="shared" si="160"/>
        <v/>
      </c>
      <c r="M706" s="3" t="str">
        <f>IF(C706="","",IF(AND(C706&lt;&gt;"",D706&lt;&gt;"",E706&lt;&gt;"",I706&lt;&gt;"",L706&lt;&gt;"",J706&lt;&gt;"",IFERROR(MATCH(INDEX($B:$B,MATCH($C706,$C:$C,0)),IMAGENES!$B:$B,0),-1)&gt;0),"'si'","'no'"))</f>
        <v/>
      </c>
      <c r="O706" t="str">
        <f t="shared" si="150"/>
        <v/>
      </c>
      <c r="P706" t="str">
        <f t="shared" si="151"/>
        <v/>
      </c>
      <c r="Q706" t="str">
        <f t="shared" si="152"/>
        <v/>
      </c>
      <c r="R706" t="str">
        <f t="shared" si="153"/>
        <v/>
      </c>
      <c r="S706" t="str">
        <f t="shared" si="154"/>
        <v/>
      </c>
      <c r="T706" t="str">
        <f t="shared" si="155"/>
        <v/>
      </c>
      <c r="U706" t="str">
        <f>IF($S706="","",INDEX(CATEGORIAS!$A:$A,MATCH($S706,CATEGORIAS!$B:$B,0)))</f>
        <v/>
      </c>
      <c r="V706" t="str">
        <f>IF($T706="","",INDEX(SUBCATEGORIAS!$A:$A,MATCH($T706,SUBCATEGORIAS!$B:$B,0)))</f>
        <v/>
      </c>
      <c r="W706" t="str">
        <f t="shared" si="156"/>
        <v/>
      </c>
      <c r="X706" t="str">
        <f t="shared" si="161"/>
        <v/>
      </c>
      <c r="Z706">
        <v>704</v>
      </c>
      <c r="AA706" t="str">
        <f t="shared" si="164"/>
        <v/>
      </c>
      <c r="AB706" t="str">
        <f>IFERROR(IF(MATCH($AA703,$O:$O,0)&gt;0,CONCATENATE("descripcion: '",INDEX($Q:$Q,MATCH($AA703,$O:$O,0)),"',"),0),"")</f>
        <v/>
      </c>
      <c r="AG706" t="str">
        <f>IF($D706="","",INDEX(CATEGORIAS!$A:$A,MATCH($D706,CATEGORIAS!$B:$B,0)))</f>
        <v/>
      </c>
      <c r="AH706" t="str">
        <f>IF($E706="","",INDEX(SUBCATEGORIAS!$A:$A,MATCH($E706,SUBCATEGORIAS!$B:$B,0)))</f>
        <v/>
      </c>
      <c r="AI706" t="str">
        <f t="shared" si="157"/>
        <v/>
      </c>
      <c r="AK706" s="2" t="str">
        <f t="shared" si="162"/>
        <v/>
      </c>
      <c r="AL706" t="str">
        <f t="shared" si="163"/>
        <v/>
      </c>
      <c r="AM706" t="str">
        <f t="shared" si="158"/>
        <v/>
      </c>
      <c r="AN706" t="str">
        <f t="shared" si="159"/>
        <v/>
      </c>
    </row>
    <row r="707" spans="1:40" x14ac:dyDescent="0.25">
      <c r="A707" t="str">
        <f>IF(C707="","",MAX($A$2:A706)+1)</f>
        <v/>
      </c>
      <c r="B707" s="3" t="str">
        <f>IF(C707="","",IF(COUNTIF($C$2:$C706,$C707)=0,MAX($B$2:$B706)+1,""))</f>
        <v/>
      </c>
      <c r="L707" s="3" t="str">
        <f t="shared" si="160"/>
        <v/>
      </c>
      <c r="M707" s="3" t="str">
        <f>IF(C707="","",IF(AND(C707&lt;&gt;"",D707&lt;&gt;"",E707&lt;&gt;"",I707&lt;&gt;"",L707&lt;&gt;"",J707&lt;&gt;"",IFERROR(MATCH(INDEX($B:$B,MATCH($C707,$C:$C,0)),IMAGENES!$B:$B,0),-1)&gt;0),"'si'","'no'"))</f>
        <v/>
      </c>
      <c r="O707" t="str">
        <f t="shared" ref="O707:O770" si="165">IFERROR(INDEX($B:$B,MATCH($A707,$B:$B,0)),"")</f>
        <v/>
      </c>
      <c r="P707" t="str">
        <f t="shared" ref="P707:P770" si="166">IF($O707="","",INDEX($C:$C,MATCH($O707,$B:$B,0)))</f>
        <v/>
      </c>
      <c r="Q707" t="str">
        <f t="shared" ref="Q707:Q770" si="167">IF($O707="","",INDEX($J:$J,MATCH($O707,$B:$B,0)))</f>
        <v/>
      </c>
      <c r="R707" t="str">
        <f t="shared" ref="R707:R770" si="168">IF($O707="","",INDEX($K:$K,MATCH($O707,$B:$B,0)))</f>
        <v/>
      </c>
      <c r="S707" t="str">
        <f t="shared" ref="S707:S770" si="169">IF($O707="","",INDEX($D:$D,MATCH($O707,$B:$B,0)))</f>
        <v/>
      </c>
      <c r="T707" t="str">
        <f t="shared" ref="T707:T770" si="170">IF($O707="","",INDEX($E:$E,MATCH($O707,$B:$B,0)))</f>
        <v/>
      </c>
      <c r="U707" t="str">
        <f>IF($S707="","",INDEX(CATEGORIAS!$A:$A,MATCH($S707,CATEGORIAS!$B:$B,0)))</f>
        <v/>
      </c>
      <c r="V707" t="str">
        <f>IF($T707="","",INDEX(SUBCATEGORIAS!$A:$A,MATCH($T707,SUBCATEGORIAS!$B:$B,0)))</f>
        <v/>
      </c>
      <c r="W707" t="str">
        <f t="shared" ref="W707:W770" si="171">IF($O707="","",INDEX($I:$I,MATCH($O707,$B:$B,0)))</f>
        <v/>
      </c>
      <c r="X707" t="str">
        <f t="shared" si="161"/>
        <v/>
      </c>
      <c r="Z707">
        <v>705</v>
      </c>
      <c r="AA707" t="str">
        <f t="shared" si="164"/>
        <v/>
      </c>
      <c r="AB707" t="str">
        <f>IFERROR(IF(MATCH($AA703,$O:$O,0)&gt;0,CONCATENATE("descripcion_larga: '",INDEX($R:$R,MATCH($AA703,$O:$O,0)),"',"),0),"")</f>
        <v/>
      </c>
      <c r="AG707" t="str">
        <f>IF($D707="","",INDEX(CATEGORIAS!$A:$A,MATCH($D707,CATEGORIAS!$B:$B,0)))</f>
        <v/>
      </c>
      <c r="AH707" t="str">
        <f>IF($E707="","",INDEX(SUBCATEGORIAS!$A:$A,MATCH($E707,SUBCATEGORIAS!$B:$B,0)))</f>
        <v/>
      </c>
      <c r="AI707" t="str">
        <f t="shared" ref="AI707:AI770" si="172">IF(A707="","",A707)</f>
        <v/>
      </c>
      <c r="AK707" s="2" t="str">
        <f t="shared" si="162"/>
        <v/>
      </c>
      <c r="AL707" t="str">
        <f t="shared" si="163"/>
        <v/>
      </c>
      <c r="AM707" t="str">
        <f t="shared" ref="AM707:AM770" si="173">IF(A707="","",IF(A707/100&gt;0,IF(A707/10&gt;0,CONCATENATE("00",A707),CONCATENATE("0",A707)),A707))</f>
        <v/>
      </c>
      <c r="AN707" t="str">
        <f t="shared" ref="AN707:AN770" si="174">IF(A707="","",CONCATENATE("{ id_sku: '",CONCATENATE(AK707,AL707,AM707),"', id_articulo: '",INDEX($B:$B,MATCH($C707,$C:$C,0)),"', variacion: '",L707,"' },"))</f>
        <v/>
      </c>
    </row>
    <row r="708" spans="1:40" x14ac:dyDescent="0.25">
      <c r="A708" t="str">
        <f>IF(C708="","",MAX($A$2:A707)+1)</f>
        <v/>
      </c>
      <c r="B708" s="3" t="str">
        <f>IF(C708="","",IF(COUNTIF($C$2:$C707,$C708)=0,MAX($B$2:$B707)+1,""))</f>
        <v/>
      </c>
      <c r="L708" s="3" t="str">
        <f t="shared" ref="L708:L771" si="175">_xlfn.TEXTJOIN(" - ",TRUE,F708:H708)</f>
        <v/>
      </c>
      <c r="M708" s="3" t="str">
        <f>IF(C708="","",IF(AND(C708&lt;&gt;"",D708&lt;&gt;"",E708&lt;&gt;"",I708&lt;&gt;"",L708&lt;&gt;"",J708&lt;&gt;"",IFERROR(MATCH(INDEX($B:$B,MATCH($C708,$C:$C,0)),IMAGENES!$B:$B,0),-1)&gt;0),"'si'","'no'"))</f>
        <v/>
      </c>
      <c r="O708" t="str">
        <f t="shared" si="165"/>
        <v/>
      </c>
      <c r="P708" t="str">
        <f t="shared" si="166"/>
        <v/>
      </c>
      <c r="Q708" t="str">
        <f t="shared" si="167"/>
        <v/>
      </c>
      <c r="R708" t="str">
        <f t="shared" si="168"/>
        <v/>
      </c>
      <c r="S708" t="str">
        <f t="shared" si="169"/>
        <v/>
      </c>
      <c r="T708" t="str">
        <f t="shared" si="170"/>
        <v/>
      </c>
      <c r="U708" t="str">
        <f>IF($S708="","",INDEX(CATEGORIAS!$A:$A,MATCH($S708,CATEGORIAS!$B:$B,0)))</f>
        <v/>
      </c>
      <c r="V708" t="str">
        <f>IF($T708="","",INDEX(SUBCATEGORIAS!$A:$A,MATCH($T708,SUBCATEGORIAS!$B:$B,0)))</f>
        <v/>
      </c>
      <c r="W708" t="str">
        <f t="shared" si="171"/>
        <v/>
      </c>
      <c r="X708" t="str">
        <f t="shared" ref="X708:X771" si="176">IF($O708="","",INDEX($M:$M,MATCH($O708,$B:$B,0)))</f>
        <v/>
      </c>
      <c r="Z708">
        <v>706</v>
      </c>
      <c r="AA708" t="str">
        <f t="shared" si="164"/>
        <v/>
      </c>
      <c r="AB708" t="str">
        <f>IFERROR(IF(MATCH($AA703,$O:$O,0)&gt;0,CONCATENATE("id_categoria: '",INDEX($U:$U,MATCH($AA703,$O:$O,0)),"',"),0),"")</f>
        <v/>
      </c>
      <c r="AG708" t="str">
        <f>IF($D708="","",INDEX(CATEGORIAS!$A:$A,MATCH($D708,CATEGORIAS!$B:$B,0)))</f>
        <v/>
      </c>
      <c r="AH708" t="str">
        <f>IF($E708="","",INDEX(SUBCATEGORIAS!$A:$A,MATCH($E708,SUBCATEGORIAS!$B:$B,0)))</f>
        <v/>
      </c>
      <c r="AI708" t="str">
        <f t="shared" si="172"/>
        <v/>
      </c>
      <c r="AK708" s="2" t="str">
        <f t="shared" ref="AK708:AK771" si="177">IF(AG708="","",IF(AG708/100&gt;0,IF(AG708/10&gt;0,CONCATENATE("00",AG708),CONCATENATE("0",AG708)),AG708))</f>
        <v/>
      </c>
      <c r="AL708" t="str">
        <f t="shared" ref="AL708:AL771" si="178">IF(AH708="","",IF(AH708/100&gt;0,IF(AH708/10&gt;0,CONCATENATE("00",AH708),CONCATENATE("0",AH708)),AH708))</f>
        <v/>
      </c>
      <c r="AM708" t="str">
        <f t="shared" si="173"/>
        <v/>
      </c>
      <c r="AN708" t="str">
        <f t="shared" si="174"/>
        <v/>
      </c>
    </row>
    <row r="709" spans="1:40" x14ac:dyDescent="0.25">
      <c r="A709" t="str">
        <f>IF(C709="","",MAX($A$2:A708)+1)</f>
        <v/>
      </c>
      <c r="B709" s="3" t="str">
        <f>IF(C709="","",IF(COUNTIF($C$2:$C708,$C709)=0,MAX($B$2:$B708)+1,""))</f>
        <v/>
      </c>
      <c r="L709" s="3" t="str">
        <f t="shared" si="175"/>
        <v/>
      </c>
      <c r="M709" s="3" t="str">
        <f>IF(C709="","",IF(AND(C709&lt;&gt;"",D709&lt;&gt;"",E709&lt;&gt;"",I709&lt;&gt;"",L709&lt;&gt;"",J709&lt;&gt;"",IFERROR(MATCH(INDEX($B:$B,MATCH($C709,$C:$C,0)),IMAGENES!$B:$B,0),-1)&gt;0),"'si'","'no'"))</f>
        <v/>
      </c>
      <c r="O709" t="str">
        <f t="shared" si="165"/>
        <v/>
      </c>
      <c r="P709" t="str">
        <f t="shared" si="166"/>
        <v/>
      </c>
      <c r="Q709" t="str">
        <f t="shared" si="167"/>
        <v/>
      </c>
      <c r="R709" t="str">
        <f t="shared" si="168"/>
        <v/>
      </c>
      <c r="S709" t="str">
        <f t="shared" si="169"/>
        <v/>
      </c>
      <c r="T709" t="str">
        <f t="shared" si="170"/>
        <v/>
      </c>
      <c r="U709" t="str">
        <f>IF($S709="","",INDEX(CATEGORIAS!$A:$A,MATCH($S709,CATEGORIAS!$B:$B,0)))</f>
        <v/>
      </c>
      <c r="V709" t="str">
        <f>IF($T709="","",INDEX(SUBCATEGORIAS!$A:$A,MATCH($T709,SUBCATEGORIAS!$B:$B,0)))</f>
        <v/>
      </c>
      <c r="W709" t="str">
        <f t="shared" si="171"/>
        <v/>
      </c>
      <c r="X709" t="str">
        <f t="shared" si="176"/>
        <v/>
      </c>
      <c r="Z709">
        <v>707</v>
      </c>
      <c r="AA709" t="str">
        <f t="shared" ref="AA709:AA772" si="179">IF(Z708/10=INT(Z708/10),Z708/10+1,"")</f>
        <v/>
      </c>
      <c r="AB709" t="str">
        <f>IFERROR(IF(MATCH($AA703,$O:$O,0)&gt;0,CONCATENATE("id_subcategoria: '",INDEX($V:$V,MATCH($AA703,$O:$O,0)),"',"),0),"")</f>
        <v/>
      </c>
      <c r="AG709" t="str">
        <f>IF($D709="","",INDEX(CATEGORIAS!$A:$A,MATCH($D709,CATEGORIAS!$B:$B,0)))</f>
        <v/>
      </c>
      <c r="AH709" t="str">
        <f>IF($E709="","",INDEX(SUBCATEGORIAS!$A:$A,MATCH($E709,SUBCATEGORIAS!$B:$B,0)))</f>
        <v/>
      </c>
      <c r="AI709" t="str">
        <f t="shared" si="172"/>
        <v/>
      </c>
      <c r="AK709" s="2" t="str">
        <f t="shared" si="177"/>
        <v/>
      </c>
      <c r="AL709" t="str">
        <f t="shared" si="178"/>
        <v/>
      </c>
      <c r="AM709" t="str">
        <f t="shared" si="173"/>
        <v/>
      </c>
      <c r="AN709" t="str">
        <f t="shared" si="174"/>
        <v/>
      </c>
    </row>
    <row r="710" spans="1:40" x14ac:dyDescent="0.25">
      <c r="A710" t="str">
        <f>IF(C710="","",MAX($A$2:A709)+1)</f>
        <v/>
      </c>
      <c r="B710" s="3" t="str">
        <f>IF(C710="","",IF(COUNTIF($C$2:$C709,$C710)=0,MAX($B$2:$B709)+1,""))</f>
        <v/>
      </c>
      <c r="L710" s="3" t="str">
        <f t="shared" si="175"/>
        <v/>
      </c>
      <c r="M710" s="3" t="str">
        <f>IF(C710="","",IF(AND(C710&lt;&gt;"",D710&lt;&gt;"",E710&lt;&gt;"",I710&lt;&gt;"",L710&lt;&gt;"",J710&lt;&gt;"",IFERROR(MATCH(INDEX($B:$B,MATCH($C710,$C:$C,0)),IMAGENES!$B:$B,0),-1)&gt;0),"'si'","'no'"))</f>
        <v/>
      </c>
      <c r="O710" t="str">
        <f t="shared" si="165"/>
        <v/>
      </c>
      <c r="P710" t="str">
        <f t="shared" si="166"/>
        <v/>
      </c>
      <c r="Q710" t="str">
        <f t="shared" si="167"/>
        <v/>
      </c>
      <c r="R710" t="str">
        <f t="shared" si="168"/>
        <v/>
      </c>
      <c r="S710" t="str">
        <f t="shared" si="169"/>
        <v/>
      </c>
      <c r="T710" t="str">
        <f t="shared" si="170"/>
        <v/>
      </c>
      <c r="U710" t="str">
        <f>IF($S710="","",INDEX(CATEGORIAS!$A:$A,MATCH($S710,CATEGORIAS!$B:$B,0)))</f>
        <v/>
      </c>
      <c r="V710" t="str">
        <f>IF($T710="","",INDEX(SUBCATEGORIAS!$A:$A,MATCH($T710,SUBCATEGORIAS!$B:$B,0)))</f>
        <v/>
      </c>
      <c r="W710" t="str">
        <f t="shared" si="171"/>
        <v/>
      </c>
      <c r="X710" t="str">
        <f t="shared" si="176"/>
        <v/>
      </c>
      <c r="Z710">
        <v>708</v>
      </c>
      <c r="AA710" t="str">
        <f t="shared" si="179"/>
        <v/>
      </c>
      <c r="AB710" t="str">
        <f>IFERROR(IF(MATCH($AA703,$O:$O,0)&gt;0,CONCATENATE("precio: ",INDEX($W:$W,MATCH($AA703,$O:$O,0)),","),0),"")</f>
        <v/>
      </c>
      <c r="AG710" t="str">
        <f>IF($D710="","",INDEX(CATEGORIAS!$A:$A,MATCH($D710,CATEGORIAS!$B:$B,0)))</f>
        <v/>
      </c>
      <c r="AH710" t="str">
        <f>IF($E710="","",INDEX(SUBCATEGORIAS!$A:$A,MATCH($E710,SUBCATEGORIAS!$B:$B,0)))</f>
        <v/>
      </c>
      <c r="AI710" t="str">
        <f t="shared" si="172"/>
        <v/>
      </c>
      <c r="AK710" s="2" t="str">
        <f t="shared" si="177"/>
        <v/>
      </c>
      <c r="AL710" t="str">
        <f t="shared" si="178"/>
        <v/>
      </c>
      <c r="AM710" t="str">
        <f t="shared" si="173"/>
        <v/>
      </c>
      <c r="AN710" t="str">
        <f t="shared" si="174"/>
        <v/>
      </c>
    </row>
    <row r="711" spans="1:40" x14ac:dyDescent="0.25">
      <c r="A711" t="str">
        <f>IF(C711="","",MAX($A$2:A710)+1)</f>
        <v/>
      </c>
      <c r="B711" s="3" t="str">
        <f>IF(C711="","",IF(COUNTIF($C$2:$C710,$C711)=0,MAX($B$2:$B710)+1,""))</f>
        <v/>
      </c>
      <c r="L711" s="3" t="str">
        <f t="shared" si="175"/>
        <v/>
      </c>
      <c r="M711" s="3" t="str">
        <f>IF(C711="","",IF(AND(C711&lt;&gt;"",D711&lt;&gt;"",E711&lt;&gt;"",I711&lt;&gt;"",L711&lt;&gt;"",J711&lt;&gt;"",IFERROR(MATCH(INDEX($B:$B,MATCH($C711,$C:$C,0)),IMAGENES!$B:$B,0),-1)&gt;0),"'si'","'no'"))</f>
        <v/>
      </c>
      <c r="O711" t="str">
        <f t="shared" si="165"/>
        <v/>
      </c>
      <c r="P711" t="str">
        <f t="shared" si="166"/>
        <v/>
      </c>
      <c r="Q711" t="str">
        <f t="shared" si="167"/>
        <v/>
      </c>
      <c r="R711" t="str">
        <f t="shared" si="168"/>
        <v/>
      </c>
      <c r="S711" t="str">
        <f t="shared" si="169"/>
        <v/>
      </c>
      <c r="T711" t="str">
        <f t="shared" si="170"/>
        <v/>
      </c>
      <c r="U711" t="str">
        <f>IF($S711="","",INDEX(CATEGORIAS!$A:$A,MATCH($S711,CATEGORIAS!$B:$B,0)))</f>
        <v/>
      </c>
      <c r="V711" t="str">
        <f>IF($T711="","",INDEX(SUBCATEGORIAS!$A:$A,MATCH($T711,SUBCATEGORIAS!$B:$B,0)))</f>
        <v/>
      </c>
      <c r="W711" t="str">
        <f t="shared" si="171"/>
        <v/>
      </c>
      <c r="X711" t="str">
        <f t="shared" si="176"/>
        <v/>
      </c>
      <c r="Z711">
        <v>709</v>
      </c>
      <c r="AA711" t="str">
        <f t="shared" si="179"/>
        <v/>
      </c>
      <c r="AB711" t="str">
        <f>IFERROR(IF(MATCH($AA703,$O:$O,0)&gt;0,CONCATENATE("disponible: ",INDEX($X:$X,MATCH($AA703,$O:$O,0)),","),0),"")</f>
        <v/>
      </c>
      <c r="AG711" t="str">
        <f>IF($D711="","",INDEX(CATEGORIAS!$A:$A,MATCH($D711,CATEGORIAS!$B:$B,0)))</f>
        <v/>
      </c>
      <c r="AH711" t="str">
        <f>IF($E711="","",INDEX(SUBCATEGORIAS!$A:$A,MATCH($E711,SUBCATEGORIAS!$B:$B,0)))</f>
        <v/>
      </c>
      <c r="AI711" t="str">
        <f t="shared" si="172"/>
        <v/>
      </c>
      <c r="AK711" s="2" t="str">
        <f t="shared" si="177"/>
        <v/>
      </c>
      <c r="AL711" t="str">
        <f t="shared" si="178"/>
        <v/>
      </c>
      <c r="AM711" t="str">
        <f t="shared" si="173"/>
        <v/>
      </c>
      <c r="AN711" t="str">
        <f t="shared" si="174"/>
        <v/>
      </c>
    </row>
    <row r="712" spans="1:40" x14ac:dyDescent="0.25">
      <c r="A712" t="str">
        <f>IF(C712="","",MAX($A$2:A711)+1)</f>
        <v/>
      </c>
      <c r="B712" s="3" t="str">
        <f>IF(C712="","",IF(COUNTIF($C$2:$C711,$C712)=0,MAX($B$2:$B711)+1,""))</f>
        <v/>
      </c>
      <c r="L712" s="3" t="str">
        <f t="shared" si="175"/>
        <v/>
      </c>
      <c r="M712" s="3" t="str">
        <f>IF(C712="","",IF(AND(C712&lt;&gt;"",D712&lt;&gt;"",E712&lt;&gt;"",I712&lt;&gt;"",L712&lt;&gt;"",J712&lt;&gt;"",IFERROR(MATCH(INDEX($B:$B,MATCH($C712,$C:$C,0)),IMAGENES!$B:$B,0),-1)&gt;0),"'si'","'no'"))</f>
        <v/>
      </c>
      <c r="O712" t="str">
        <f t="shared" si="165"/>
        <v/>
      </c>
      <c r="P712" t="str">
        <f t="shared" si="166"/>
        <v/>
      </c>
      <c r="Q712" t="str">
        <f t="shared" si="167"/>
        <v/>
      </c>
      <c r="R712" t="str">
        <f t="shared" si="168"/>
        <v/>
      </c>
      <c r="S712" t="str">
        <f t="shared" si="169"/>
        <v/>
      </c>
      <c r="T712" t="str">
        <f t="shared" si="170"/>
        <v/>
      </c>
      <c r="U712" t="str">
        <f>IF($S712="","",INDEX(CATEGORIAS!$A:$A,MATCH($S712,CATEGORIAS!$B:$B,0)))</f>
        <v/>
      </c>
      <c r="V712" t="str">
        <f>IF($T712="","",INDEX(SUBCATEGORIAS!$A:$A,MATCH($T712,SUBCATEGORIAS!$B:$B,0)))</f>
        <v/>
      </c>
      <c r="W712" t="str">
        <f t="shared" si="171"/>
        <v/>
      </c>
      <c r="X712" t="str">
        <f t="shared" si="176"/>
        <v/>
      </c>
      <c r="Z712">
        <v>710</v>
      </c>
      <c r="AA712" t="str">
        <f t="shared" si="179"/>
        <v/>
      </c>
      <c r="AB712" t="str">
        <f>IFERROR(IF(MATCH($AA703,$O:$O,0)&gt;0,"},",0),"")</f>
        <v/>
      </c>
      <c r="AG712" t="str">
        <f>IF($D712="","",INDEX(CATEGORIAS!$A:$A,MATCH($D712,CATEGORIAS!$B:$B,0)))</f>
        <v/>
      </c>
      <c r="AH712" t="str">
        <f>IF($E712="","",INDEX(SUBCATEGORIAS!$A:$A,MATCH($E712,SUBCATEGORIAS!$B:$B,0)))</f>
        <v/>
      </c>
      <c r="AI712" t="str">
        <f t="shared" si="172"/>
        <v/>
      </c>
      <c r="AK712" s="2" t="str">
        <f t="shared" si="177"/>
        <v/>
      </c>
      <c r="AL712" t="str">
        <f t="shared" si="178"/>
        <v/>
      </c>
      <c r="AM712" t="str">
        <f t="shared" si="173"/>
        <v/>
      </c>
      <c r="AN712" t="str">
        <f t="shared" si="174"/>
        <v/>
      </c>
    </row>
    <row r="713" spans="1:40" x14ac:dyDescent="0.25">
      <c r="A713" t="str">
        <f>IF(C713="","",MAX($A$2:A712)+1)</f>
        <v/>
      </c>
      <c r="B713" s="3" t="str">
        <f>IF(C713="","",IF(COUNTIF($C$2:$C712,$C713)=0,MAX($B$2:$B712)+1,""))</f>
        <v/>
      </c>
      <c r="L713" s="3" t="str">
        <f t="shared" si="175"/>
        <v/>
      </c>
      <c r="M713" s="3" t="str">
        <f>IF(C713="","",IF(AND(C713&lt;&gt;"",D713&lt;&gt;"",E713&lt;&gt;"",I713&lt;&gt;"",L713&lt;&gt;"",J713&lt;&gt;"",IFERROR(MATCH(INDEX($B:$B,MATCH($C713,$C:$C,0)),IMAGENES!$B:$B,0),-1)&gt;0),"'si'","'no'"))</f>
        <v/>
      </c>
      <c r="O713" t="str">
        <f t="shared" si="165"/>
        <v/>
      </c>
      <c r="P713" t="str">
        <f t="shared" si="166"/>
        <v/>
      </c>
      <c r="Q713" t="str">
        <f t="shared" si="167"/>
        <v/>
      </c>
      <c r="R713" t="str">
        <f t="shared" si="168"/>
        <v/>
      </c>
      <c r="S713" t="str">
        <f t="shared" si="169"/>
        <v/>
      </c>
      <c r="T713" t="str">
        <f t="shared" si="170"/>
        <v/>
      </c>
      <c r="U713" t="str">
        <f>IF($S713="","",INDEX(CATEGORIAS!$A:$A,MATCH($S713,CATEGORIAS!$B:$B,0)))</f>
        <v/>
      </c>
      <c r="V713" t="str">
        <f>IF($T713="","",INDEX(SUBCATEGORIAS!$A:$A,MATCH($T713,SUBCATEGORIAS!$B:$B,0)))</f>
        <v/>
      </c>
      <c r="W713" t="str">
        <f t="shared" si="171"/>
        <v/>
      </c>
      <c r="X713" t="str">
        <f t="shared" si="176"/>
        <v/>
      </c>
      <c r="Z713">
        <v>711</v>
      </c>
      <c r="AA713">
        <f t="shared" si="179"/>
        <v>72</v>
      </c>
      <c r="AB713" t="str">
        <f>IFERROR(IF(MATCH($AA713,$O:$O,0)&gt;0,"{",0),"")</f>
        <v/>
      </c>
      <c r="AG713" t="str">
        <f>IF($D713="","",INDEX(CATEGORIAS!$A:$A,MATCH($D713,CATEGORIAS!$B:$B,0)))</f>
        <v/>
      </c>
      <c r="AH713" t="str">
        <f>IF($E713="","",INDEX(SUBCATEGORIAS!$A:$A,MATCH($E713,SUBCATEGORIAS!$B:$B,0)))</f>
        <v/>
      </c>
      <c r="AI713" t="str">
        <f t="shared" si="172"/>
        <v/>
      </c>
      <c r="AK713" s="2" t="str">
        <f t="shared" si="177"/>
        <v/>
      </c>
      <c r="AL713" t="str">
        <f t="shared" si="178"/>
        <v/>
      </c>
      <c r="AM713" t="str">
        <f t="shared" si="173"/>
        <v/>
      </c>
      <c r="AN713" t="str">
        <f t="shared" si="174"/>
        <v/>
      </c>
    </row>
    <row r="714" spans="1:40" x14ac:dyDescent="0.25">
      <c r="A714" t="str">
        <f>IF(C714="","",MAX($A$2:A713)+1)</f>
        <v/>
      </c>
      <c r="B714" s="3" t="str">
        <f>IF(C714="","",IF(COUNTIF($C$2:$C713,$C714)=0,MAX($B$2:$B713)+1,""))</f>
        <v/>
      </c>
      <c r="L714" s="3" t="str">
        <f t="shared" si="175"/>
        <v/>
      </c>
      <c r="M714" s="3" t="str">
        <f>IF(C714="","",IF(AND(C714&lt;&gt;"",D714&lt;&gt;"",E714&lt;&gt;"",I714&lt;&gt;"",L714&lt;&gt;"",J714&lt;&gt;"",IFERROR(MATCH(INDEX($B:$B,MATCH($C714,$C:$C,0)),IMAGENES!$B:$B,0),-1)&gt;0),"'si'","'no'"))</f>
        <v/>
      </c>
      <c r="O714" t="str">
        <f t="shared" si="165"/>
        <v/>
      </c>
      <c r="P714" t="str">
        <f t="shared" si="166"/>
        <v/>
      </c>
      <c r="Q714" t="str">
        <f t="shared" si="167"/>
        <v/>
      </c>
      <c r="R714" t="str">
        <f t="shared" si="168"/>
        <v/>
      </c>
      <c r="S714" t="str">
        <f t="shared" si="169"/>
        <v/>
      </c>
      <c r="T714" t="str">
        <f t="shared" si="170"/>
        <v/>
      </c>
      <c r="U714" t="str">
        <f>IF($S714="","",INDEX(CATEGORIAS!$A:$A,MATCH($S714,CATEGORIAS!$B:$B,0)))</f>
        <v/>
      </c>
      <c r="V714" t="str">
        <f>IF($T714="","",INDEX(SUBCATEGORIAS!$A:$A,MATCH($T714,SUBCATEGORIAS!$B:$B,0)))</f>
        <v/>
      </c>
      <c r="W714" t="str">
        <f t="shared" si="171"/>
        <v/>
      </c>
      <c r="X714" t="str">
        <f t="shared" si="176"/>
        <v/>
      </c>
      <c r="Z714">
        <v>712</v>
      </c>
      <c r="AA714" t="str">
        <f t="shared" si="179"/>
        <v/>
      </c>
      <c r="AB714" t="str">
        <f>IFERROR(IF(MATCH($AA713,$O:$O,0)&gt;0,CONCATENATE("id_articulo: ",$AA713,","),0),"")</f>
        <v/>
      </c>
      <c r="AG714" t="str">
        <f>IF($D714="","",INDEX(CATEGORIAS!$A:$A,MATCH($D714,CATEGORIAS!$B:$B,0)))</f>
        <v/>
      </c>
      <c r="AH714" t="str">
        <f>IF($E714="","",INDEX(SUBCATEGORIAS!$A:$A,MATCH($E714,SUBCATEGORIAS!$B:$B,0)))</f>
        <v/>
      </c>
      <c r="AI714" t="str">
        <f t="shared" si="172"/>
        <v/>
      </c>
      <c r="AK714" s="2" t="str">
        <f t="shared" si="177"/>
        <v/>
      </c>
      <c r="AL714" t="str">
        <f t="shared" si="178"/>
        <v/>
      </c>
      <c r="AM714" t="str">
        <f t="shared" si="173"/>
        <v/>
      </c>
      <c r="AN714" t="str">
        <f t="shared" si="174"/>
        <v/>
      </c>
    </row>
    <row r="715" spans="1:40" x14ac:dyDescent="0.25">
      <c r="A715" t="str">
        <f>IF(C715="","",MAX($A$2:A714)+1)</f>
        <v/>
      </c>
      <c r="B715" s="3" t="str">
        <f>IF(C715="","",IF(COUNTIF($C$2:$C714,$C715)=0,MAX($B$2:$B714)+1,""))</f>
        <v/>
      </c>
      <c r="L715" s="3" t="str">
        <f t="shared" si="175"/>
        <v/>
      </c>
      <c r="M715" s="3" t="str">
        <f>IF(C715="","",IF(AND(C715&lt;&gt;"",D715&lt;&gt;"",E715&lt;&gt;"",I715&lt;&gt;"",L715&lt;&gt;"",J715&lt;&gt;"",IFERROR(MATCH(INDEX($B:$B,MATCH($C715,$C:$C,0)),IMAGENES!$B:$B,0),-1)&gt;0),"'si'","'no'"))</f>
        <v/>
      </c>
      <c r="O715" t="str">
        <f t="shared" si="165"/>
        <v/>
      </c>
      <c r="P715" t="str">
        <f t="shared" si="166"/>
        <v/>
      </c>
      <c r="Q715" t="str">
        <f t="shared" si="167"/>
        <v/>
      </c>
      <c r="R715" t="str">
        <f t="shared" si="168"/>
        <v/>
      </c>
      <c r="S715" t="str">
        <f t="shared" si="169"/>
        <v/>
      </c>
      <c r="T715" t="str">
        <f t="shared" si="170"/>
        <v/>
      </c>
      <c r="U715" t="str">
        <f>IF($S715="","",INDEX(CATEGORIAS!$A:$A,MATCH($S715,CATEGORIAS!$B:$B,0)))</f>
        <v/>
      </c>
      <c r="V715" t="str">
        <f>IF($T715="","",INDEX(SUBCATEGORIAS!$A:$A,MATCH($T715,SUBCATEGORIAS!$B:$B,0)))</f>
        <v/>
      </c>
      <c r="W715" t="str">
        <f t="shared" si="171"/>
        <v/>
      </c>
      <c r="X715" t="str">
        <f t="shared" si="176"/>
        <v/>
      </c>
      <c r="Z715">
        <v>713</v>
      </c>
      <c r="AA715" t="str">
        <f t="shared" si="179"/>
        <v/>
      </c>
      <c r="AB715" t="str">
        <f>IFERROR(IF(MATCH($AA713,$O:$O,0)&gt;0,CONCATENATE("nombre: '",INDEX($P:$P,MATCH($AA713,$O:$O,0)),"',"),0),"")</f>
        <v/>
      </c>
      <c r="AG715" t="str">
        <f>IF($D715="","",INDEX(CATEGORIAS!$A:$A,MATCH($D715,CATEGORIAS!$B:$B,0)))</f>
        <v/>
      </c>
      <c r="AH715" t="str">
        <f>IF($E715="","",INDEX(SUBCATEGORIAS!$A:$A,MATCH($E715,SUBCATEGORIAS!$B:$B,0)))</f>
        <v/>
      </c>
      <c r="AI715" t="str">
        <f t="shared" si="172"/>
        <v/>
      </c>
      <c r="AK715" s="2" t="str">
        <f t="shared" si="177"/>
        <v/>
      </c>
      <c r="AL715" t="str">
        <f t="shared" si="178"/>
        <v/>
      </c>
      <c r="AM715" t="str">
        <f t="shared" si="173"/>
        <v/>
      </c>
      <c r="AN715" t="str">
        <f t="shared" si="174"/>
        <v/>
      </c>
    </row>
    <row r="716" spans="1:40" x14ac:dyDescent="0.25">
      <c r="A716" t="str">
        <f>IF(C716="","",MAX($A$2:A715)+1)</f>
        <v/>
      </c>
      <c r="B716" s="3" t="str">
        <f>IF(C716="","",IF(COUNTIF($C$2:$C715,$C716)=0,MAX($B$2:$B715)+1,""))</f>
        <v/>
      </c>
      <c r="L716" s="3" t="str">
        <f t="shared" si="175"/>
        <v/>
      </c>
      <c r="M716" s="3" t="str">
        <f>IF(C716="","",IF(AND(C716&lt;&gt;"",D716&lt;&gt;"",E716&lt;&gt;"",I716&lt;&gt;"",L716&lt;&gt;"",J716&lt;&gt;"",IFERROR(MATCH(INDEX($B:$B,MATCH($C716,$C:$C,0)),IMAGENES!$B:$B,0),-1)&gt;0),"'si'","'no'"))</f>
        <v/>
      </c>
      <c r="O716" t="str">
        <f t="shared" si="165"/>
        <v/>
      </c>
      <c r="P716" t="str">
        <f t="shared" si="166"/>
        <v/>
      </c>
      <c r="Q716" t="str">
        <f t="shared" si="167"/>
        <v/>
      </c>
      <c r="R716" t="str">
        <f t="shared" si="168"/>
        <v/>
      </c>
      <c r="S716" t="str">
        <f t="shared" si="169"/>
        <v/>
      </c>
      <c r="T716" t="str">
        <f t="shared" si="170"/>
        <v/>
      </c>
      <c r="U716" t="str">
        <f>IF($S716="","",INDEX(CATEGORIAS!$A:$A,MATCH($S716,CATEGORIAS!$B:$B,0)))</f>
        <v/>
      </c>
      <c r="V716" t="str">
        <f>IF($T716="","",INDEX(SUBCATEGORIAS!$A:$A,MATCH($T716,SUBCATEGORIAS!$B:$B,0)))</f>
        <v/>
      </c>
      <c r="W716" t="str">
        <f t="shared" si="171"/>
        <v/>
      </c>
      <c r="X716" t="str">
        <f t="shared" si="176"/>
        <v/>
      </c>
      <c r="Z716">
        <v>714</v>
      </c>
      <c r="AA716" t="str">
        <f t="shared" si="179"/>
        <v/>
      </c>
      <c r="AB716" t="str">
        <f>IFERROR(IF(MATCH($AA713,$O:$O,0)&gt;0,CONCATENATE("descripcion: '",INDEX($Q:$Q,MATCH($AA713,$O:$O,0)),"',"),0),"")</f>
        <v/>
      </c>
      <c r="AG716" t="str">
        <f>IF($D716="","",INDEX(CATEGORIAS!$A:$A,MATCH($D716,CATEGORIAS!$B:$B,0)))</f>
        <v/>
      </c>
      <c r="AH716" t="str">
        <f>IF($E716="","",INDEX(SUBCATEGORIAS!$A:$A,MATCH($E716,SUBCATEGORIAS!$B:$B,0)))</f>
        <v/>
      </c>
      <c r="AI716" t="str">
        <f t="shared" si="172"/>
        <v/>
      </c>
      <c r="AK716" s="2" t="str">
        <f t="shared" si="177"/>
        <v/>
      </c>
      <c r="AL716" t="str">
        <f t="shared" si="178"/>
        <v/>
      </c>
      <c r="AM716" t="str">
        <f t="shared" si="173"/>
        <v/>
      </c>
      <c r="AN716" t="str">
        <f t="shared" si="174"/>
        <v/>
      </c>
    </row>
    <row r="717" spans="1:40" x14ac:dyDescent="0.25">
      <c r="A717" t="str">
        <f>IF(C717="","",MAX($A$2:A716)+1)</f>
        <v/>
      </c>
      <c r="B717" s="3" t="str">
        <f>IF(C717="","",IF(COUNTIF($C$2:$C716,$C717)=0,MAX($B$2:$B716)+1,""))</f>
        <v/>
      </c>
      <c r="L717" s="3" t="str">
        <f t="shared" si="175"/>
        <v/>
      </c>
      <c r="M717" s="3" t="str">
        <f>IF(C717="","",IF(AND(C717&lt;&gt;"",D717&lt;&gt;"",E717&lt;&gt;"",I717&lt;&gt;"",L717&lt;&gt;"",J717&lt;&gt;"",IFERROR(MATCH(INDEX($B:$B,MATCH($C717,$C:$C,0)),IMAGENES!$B:$B,0),-1)&gt;0),"'si'","'no'"))</f>
        <v/>
      </c>
      <c r="O717" t="str">
        <f t="shared" si="165"/>
        <v/>
      </c>
      <c r="P717" t="str">
        <f t="shared" si="166"/>
        <v/>
      </c>
      <c r="Q717" t="str">
        <f t="shared" si="167"/>
        <v/>
      </c>
      <c r="R717" t="str">
        <f t="shared" si="168"/>
        <v/>
      </c>
      <c r="S717" t="str">
        <f t="shared" si="169"/>
        <v/>
      </c>
      <c r="T717" t="str">
        <f t="shared" si="170"/>
        <v/>
      </c>
      <c r="U717" t="str">
        <f>IF($S717="","",INDEX(CATEGORIAS!$A:$A,MATCH($S717,CATEGORIAS!$B:$B,0)))</f>
        <v/>
      </c>
      <c r="V717" t="str">
        <f>IF($T717="","",INDEX(SUBCATEGORIAS!$A:$A,MATCH($T717,SUBCATEGORIAS!$B:$B,0)))</f>
        <v/>
      </c>
      <c r="W717" t="str">
        <f t="shared" si="171"/>
        <v/>
      </c>
      <c r="X717" t="str">
        <f t="shared" si="176"/>
        <v/>
      </c>
      <c r="Z717">
        <v>715</v>
      </c>
      <c r="AA717" t="str">
        <f t="shared" si="179"/>
        <v/>
      </c>
      <c r="AB717" t="str">
        <f>IFERROR(IF(MATCH($AA713,$O:$O,0)&gt;0,CONCATENATE("descripcion_larga: '",INDEX($R:$R,MATCH($AA713,$O:$O,0)),"',"),0),"")</f>
        <v/>
      </c>
      <c r="AG717" t="str">
        <f>IF($D717="","",INDEX(CATEGORIAS!$A:$A,MATCH($D717,CATEGORIAS!$B:$B,0)))</f>
        <v/>
      </c>
      <c r="AH717" t="str">
        <f>IF($E717="","",INDEX(SUBCATEGORIAS!$A:$A,MATCH($E717,SUBCATEGORIAS!$B:$B,0)))</f>
        <v/>
      </c>
      <c r="AI717" t="str">
        <f t="shared" si="172"/>
        <v/>
      </c>
      <c r="AK717" s="2" t="str">
        <f t="shared" si="177"/>
        <v/>
      </c>
      <c r="AL717" t="str">
        <f t="shared" si="178"/>
        <v/>
      </c>
      <c r="AM717" t="str">
        <f t="shared" si="173"/>
        <v/>
      </c>
      <c r="AN717" t="str">
        <f t="shared" si="174"/>
        <v/>
      </c>
    </row>
    <row r="718" spans="1:40" x14ac:dyDescent="0.25">
      <c r="A718" t="str">
        <f>IF(C718="","",MAX($A$2:A717)+1)</f>
        <v/>
      </c>
      <c r="B718" s="3" t="str">
        <f>IF(C718="","",IF(COUNTIF($C$2:$C717,$C718)=0,MAX($B$2:$B717)+1,""))</f>
        <v/>
      </c>
      <c r="L718" s="3" t="str">
        <f t="shared" si="175"/>
        <v/>
      </c>
      <c r="M718" s="3" t="str">
        <f>IF(C718="","",IF(AND(C718&lt;&gt;"",D718&lt;&gt;"",E718&lt;&gt;"",I718&lt;&gt;"",L718&lt;&gt;"",J718&lt;&gt;"",IFERROR(MATCH(INDEX($B:$B,MATCH($C718,$C:$C,0)),IMAGENES!$B:$B,0),-1)&gt;0),"'si'","'no'"))</f>
        <v/>
      </c>
      <c r="O718" t="str">
        <f t="shared" si="165"/>
        <v/>
      </c>
      <c r="P718" t="str">
        <f t="shared" si="166"/>
        <v/>
      </c>
      <c r="Q718" t="str">
        <f t="shared" si="167"/>
        <v/>
      </c>
      <c r="R718" t="str">
        <f t="shared" si="168"/>
        <v/>
      </c>
      <c r="S718" t="str">
        <f t="shared" si="169"/>
        <v/>
      </c>
      <c r="T718" t="str">
        <f t="shared" si="170"/>
        <v/>
      </c>
      <c r="U718" t="str">
        <f>IF($S718="","",INDEX(CATEGORIAS!$A:$A,MATCH($S718,CATEGORIAS!$B:$B,0)))</f>
        <v/>
      </c>
      <c r="V718" t="str">
        <f>IF($T718="","",INDEX(SUBCATEGORIAS!$A:$A,MATCH($T718,SUBCATEGORIAS!$B:$B,0)))</f>
        <v/>
      </c>
      <c r="W718" t="str">
        <f t="shared" si="171"/>
        <v/>
      </c>
      <c r="X718" t="str">
        <f t="shared" si="176"/>
        <v/>
      </c>
      <c r="Z718">
        <v>716</v>
      </c>
      <c r="AA718" t="str">
        <f t="shared" si="179"/>
        <v/>
      </c>
      <c r="AB718" t="str">
        <f>IFERROR(IF(MATCH($AA713,$O:$O,0)&gt;0,CONCATENATE("id_categoria: '",INDEX($U:$U,MATCH($AA713,$O:$O,0)),"',"),0),"")</f>
        <v/>
      </c>
      <c r="AG718" t="str">
        <f>IF($D718="","",INDEX(CATEGORIAS!$A:$A,MATCH($D718,CATEGORIAS!$B:$B,0)))</f>
        <v/>
      </c>
      <c r="AH718" t="str">
        <f>IF($E718="","",INDEX(SUBCATEGORIAS!$A:$A,MATCH($E718,SUBCATEGORIAS!$B:$B,0)))</f>
        <v/>
      </c>
      <c r="AI718" t="str">
        <f t="shared" si="172"/>
        <v/>
      </c>
      <c r="AK718" s="2" t="str">
        <f t="shared" si="177"/>
        <v/>
      </c>
      <c r="AL718" t="str">
        <f t="shared" si="178"/>
        <v/>
      </c>
      <c r="AM718" t="str">
        <f t="shared" si="173"/>
        <v/>
      </c>
      <c r="AN718" t="str">
        <f t="shared" si="174"/>
        <v/>
      </c>
    </row>
    <row r="719" spans="1:40" x14ac:dyDescent="0.25">
      <c r="A719" t="str">
        <f>IF(C719="","",MAX($A$2:A718)+1)</f>
        <v/>
      </c>
      <c r="B719" s="3" t="str">
        <f>IF(C719="","",IF(COUNTIF($C$2:$C718,$C719)=0,MAX($B$2:$B718)+1,""))</f>
        <v/>
      </c>
      <c r="L719" s="3" t="str">
        <f t="shared" si="175"/>
        <v/>
      </c>
      <c r="M719" s="3" t="str">
        <f>IF(C719="","",IF(AND(C719&lt;&gt;"",D719&lt;&gt;"",E719&lt;&gt;"",I719&lt;&gt;"",L719&lt;&gt;"",J719&lt;&gt;"",IFERROR(MATCH(INDEX($B:$B,MATCH($C719,$C:$C,0)),IMAGENES!$B:$B,0),-1)&gt;0),"'si'","'no'"))</f>
        <v/>
      </c>
      <c r="O719" t="str">
        <f t="shared" si="165"/>
        <v/>
      </c>
      <c r="P719" t="str">
        <f t="shared" si="166"/>
        <v/>
      </c>
      <c r="Q719" t="str">
        <f t="shared" si="167"/>
        <v/>
      </c>
      <c r="R719" t="str">
        <f t="shared" si="168"/>
        <v/>
      </c>
      <c r="S719" t="str">
        <f t="shared" si="169"/>
        <v/>
      </c>
      <c r="T719" t="str">
        <f t="shared" si="170"/>
        <v/>
      </c>
      <c r="U719" t="str">
        <f>IF($S719="","",INDEX(CATEGORIAS!$A:$A,MATCH($S719,CATEGORIAS!$B:$B,0)))</f>
        <v/>
      </c>
      <c r="V719" t="str">
        <f>IF($T719="","",INDEX(SUBCATEGORIAS!$A:$A,MATCH($T719,SUBCATEGORIAS!$B:$B,0)))</f>
        <v/>
      </c>
      <c r="W719" t="str">
        <f t="shared" si="171"/>
        <v/>
      </c>
      <c r="X719" t="str">
        <f t="shared" si="176"/>
        <v/>
      </c>
      <c r="Z719">
        <v>717</v>
      </c>
      <c r="AA719" t="str">
        <f t="shared" si="179"/>
        <v/>
      </c>
      <c r="AB719" t="str">
        <f>IFERROR(IF(MATCH($AA713,$O:$O,0)&gt;0,CONCATENATE("id_subcategoria: '",INDEX($V:$V,MATCH($AA713,$O:$O,0)),"',"),0),"")</f>
        <v/>
      </c>
      <c r="AG719" t="str">
        <f>IF($D719="","",INDEX(CATEGORIAS!$A:$A,MATCH($D719,CATEGORIAS!$B:$B,0)))</f>
        <v/>
      </c>
      <c r="AH719" t="str">
        <f>IF($E719="","",INDEX(SUBCATEGORIAS!$A:$A,MATCH($E719,SUBCATEGORIAS!$B:$B,0)))</f>
        <v/>
      </c>
      <c r="AI719" t="str">
        <f t="shared" si="172"/>
        <v/>
      </c>
      <c r="AK719" s="2" t="str">
        <f t="shared" si="177"/>
        <v/>
      </c>
      <c r="AL719" t="str">
        <f t="shared" si="178"/>
        <v/>
      </c>
      <c r="AM719" t="str">
        <f t="shared" si="173"/>
        <v/>
      </c>
      <c r="AN719" t="str">
        <f t="shared" si="174"/>
        <v/>
      </c>
    </row>
    <row r="720" spans="1:40" x14ac:dyDescent="0.25">
      <c r="A720" t="str">
        <f>IF(C720="","",MAX($A$2:A719)+1)</f>
        <v/>
      </c>
      <c r="B720" s="3" t="str">
        <f>IF(C720="","",IF(COUNTIF($C$2:$C719,$C720)=0,MAX($B$2:$B719)+1,""))</f>
        <v/>
      </c>
      <c r="L720" s="3" t="str">
        <f t="shared" si="175"/>
        <v/>
      </c>
      <c r="M720" s="3" t="str">
        <f>IF(C720="","",IF(AND(C720&lt;&gt;"",D720&lt;&gt;"",E720&lt;&gt;"",I720&lt;&gt;"",L720&lt;&gt;"",J720&lt;&gt;"",IFERROR(MATCH(INDEX($B:$B,MATCH($C720,$C:$C,0)),IMAGENES!$B:$B,0),-1)&gt;0),"'si'","'no'"))</f>
        <v/>
      </c>
      <c r="O720" t="str">
        <f t="shared" si="165"/>
        <v/>
      </c>
      <c r="P720" t="str">
        <f t="shared" si="166"/>
        <v/>
      </c>
      <c r="Q720" t="str">
        <f t="shared" si="167"/>
        <v/>
      </c>
      <c r="R720" t="str">
        <f t="shared" si="168"/>
        <v/>
      </c>
      <c r="S720" t="str">
        <f t="shared" si="169"/>
        <v/>
      </c>
      <c r="T720" t="str">
        <f t="shared" si="170"/>
        <v/>
      </c>
      <c r="U720" t="str">
        <f>IF($S720="","",INDEX(CATEGORIAS!$A:$A,MATCH($S720,CATEGORIAS!$B:$B,0)))</f>
        <v/>
      </c>
      <c r="V720" t="str">
        <f>IF($T720="","",INDEX(SUBCATEGORIAS!$A:$A,MATCH($T720,SUBCATEGORIAS!$B:$B,0)))</f>
        <v/>
      </c>
      <c r="W720" t="str">
        <f t="shared" si="171"/>
        <v/>
      </c>
      <c r="X720" t="str">
        <f t="shared" si="176"/>
        <v/>
      </c>
      <c r="Z720">
        <v>718</v>
      </c>
      <c r="AA720" t="str">
        <f t="shared" si="179"/>
        <v/>
      </c>
      <c r="AB720" t="str">
        <f>IFERROR(IF(MATCH($AA713,$O:$O,0)&gt;0,CONCATENATE("precio: ",INDEX($W:$W,MATCH($AA713,$O:$O,0)),","),0),"")</f>
        <v/>
      </c>
      <c r="AG720" t="str">
        <f>IF($D720="","",INDEX(CATEGORIAS!$A:$A,MATCH($D720,CATEGORIAS!$B:$B,0)))</f>
        <v/>
      </c>
      <c r="AH720" t="str">
        <f>IF($E720="","",INDEX(SUBCATEGORIAS!$A:$A,MATCH($E720,SUBCATEGORIAS!$B:$B,0)))</f>
        <v/>
      </c>
      <c r="AI720" t="str">
        <f t="shared" si="172"/>
        <v/>
      </c>
      <c r="AK720" s="2" t="str">
        <f t="shared" si="177"/>
        <v/>
      </c>
      <c r="AL720" t="str">
        <f t="shared" si="178"/>
        <v/>
      </c>
      <c r="AM720" t="str">
        <f t="shared" si="173"/>
        <v/>
      </c>
      <c r="AN720" t="str">
        <f t="shared" si="174"/>
        <v/>
      </c>
    </row>
    <row r="721" spans="1:40" x14ac:dyDescent="0.25">
      <c r="A721" t="str">
        <f>IF(C721="","",MAX($A$2:A720)+1)</f>
        <v/>
      </c>
      <c r="B721" s="3" t="str">
        <f>IF(C721="","",IF(COUNTIF($C$2:$C720,$C721)=0,MAX($B$2:$B720)+1,""))</f>
        <v/>
      </c>
      <c r="L721" s="3" t="str">
        <f t="shared" si="175"/>
        <v/>
      </c>
      <c r="M721" s="3" t="str">
        <f>IF(C721="","",IF(AND(C721&lt;&gt;"",D721&lt;&gt;"",E721&lt;&gt;"",I721&lt;&gt;"",L721&lt;&gt;"",J721&lt;&gt;"",IFERROR(MATCH(INDEX($B:$B,MATCH($C721,$C:$C,0)),IMAGENES!$B:$B,0),-1)&gt;0),"'si'","'no'"))</f>
        <v/>
      </c>
      <c r="O721" t="str">
        <f t="shared" si="165"/>
        <v/>
      </c>
      <c r="P721" t="str">
        <f t="shared" si="166"/>
        <v/>
      </c>
      <c r="Q721" t="str">
        <f t="shared" si="167"/>
        <v/>
      </c>
      <c r="R721" t="str">
        <f t="shared" si="168"/>
        <v/>
      </c>
      <c r="S721" t="str">
        <f t="shared" si="169"/>
        <v/>
      </c>
      <c r="T721" t="str">
        <f t="shared" si="170"/>
        <v/>
      </c>
      <c r="U721" t="str">
        <f>IF($S721="","",INDEX(CATEGORIAS!$A:$A,MATCH($S721,CATEGORIAS!$B:$B,0)))</f>
        <v/>
      </c>
      <c r="V721" t="str">
        <f>IF($T721="","",INDEX(SUBCATEGORIAS!$A:$A,MATCH($T721,SUBCATEGORIAS!$B:$B,0)))</f>
        <v/>
      </c>
      <c r="W721" t="str">
        <f t="shared" si="171"/>
        <v/>
      </c>
      <c r="X721" t="str">
        <f t="shared" si="176"/>
        <v/>
      </c>
      <c r="Z721">
        <v>719</v>
      </c>
      <c r="AA721" t="str">
        <f t="shared" si="179"/>
        <v/>
      </c>
      <c r="AB721" t="str">
        <f>IFERROR(IF(MATCH($AA713,$O:$O,0)&gt;0,CONCATENATE("disponible: ",INDEX($X:$X,MATCH($AA713,$O:$O,0)),","),0),"")</f>
        <v/>
      </c>
      <c r="AG721" t="str">
        <f>IF($D721="","",INDEX(CATEGORIAS!$A:$A,MATCH($D721,CATEGORIAS!$B:$B,0)))</f>
        <v/>
      </c>
      <c r="AH721" t="str">
        <f>IF($E721="","",INDEX(SUBCATEGORIAS!$A:$A,MATCH($E721,SUBCATEGORIAS!$B:$B,0)))</f>
        <v/>
      </c>
      <c r="AI721" t="str">
        <f t="shared" si="172"/>
        <v/>
      </c>
      <c r="AK721" s="2" t="str">
        <f t="shared" si="177"/>
        <v/>
      </c>
      <c r="AL721" t="str">
        <f t="shared" si="178"/>
        <v/>
      </c>
      <c r="AM721" t="str">
        <f t="shared" si="173"/>
        <v/>
      </c>
      <c r="AN721" t="str">
        <f t="shared" si="174"/>
        <v/>
      </c>
    </row>
    <row r="722" spans="1:40" x14ac:dyDescent="0.25">
      <c r="A722" t="str">
        <f>IF(C722="","",MAX($A$2:A721)+1)</f>
        <v/>
      </c>
      <c r="B722" s="3" t="str">
        <f>IF(C722="","",IF(COUNTIF($C$2:$C721,$C722)=0,MAX($B$2:$B721)+1,""))</f>
        <v/>
      </c>
      <c r="L722" s="3" t="str">
        <f t="shared" si="175"/>
        <v/>
      </c>
      <c r="M722" s="3" t="str">
        <f>IF(C722="","",IF(AND(C722&lt;&gt;"",D722&lt;&gt;"",E722&lt;&gt;"",I722&lt;&gt;"",L722&lt;&gt;"",J722&lt;&gt;"",IFERROR(MATCH(INDEX($B:$B,MATCH($C722,$C:$C,0)),IMAGENES!$B:$B,0),-1)&gt;0),"'si'","'no'"))</f>
        <v/>
      </c>
      <c r="O722" t="str">
        <f t="shared" si="165"/>
        <v/>
      </c>
      <c r="P722" t="str">
        <f t="shared" si="166"/>
        <v/>
      </c>
      <c r="Q722" t="str">
        <f t="shared" si="167"/>
        <v/>
      </c>
      <c r="R722" t="str">
        <f t="shared" si="168"/>
        <v/>
      </c>
      <c r="S722" t="str">
        <f t="shared" si="169"/>
        <v/>
      </c>
      <c r="T722" t="str">
        <f t="shared" si="170"/>
        <v/>
      </c>
      <c r="U722" t="str">
        <f>IF($S722="","",INDEX(CATEGORIAS!$A:$A,MATCH($S722,CATEGORIAS!$B:$B,0)))</f>
        <v/>
      </c>
      <c r="V722" t="str">
        <f>IF($T722="","",INDEX(SUBCATEGORIAS!$A:$A,MATCH($T722,SUBCATEGORIAS!$B:$B,0)))</f>
        <v/>
      </c>
      <c r="W722" t="str">
        <f t="shared" si="171"/>
        <v/>
      </c>
      <c r="X722" t="str">
        <f t="shared" si="176"/>
        <v/>
      </c>
      <c r="Z722">
        <v>720</v>
      </c>
      <c r="AA722" t="str">
        <f t="shared" si="179"/>
        <v/>
      </c>
      <c r="AB722" t="str">
        <f>IFERROR(IF(MATCH($AA713,$O:$O,0)&gt;0,"},",0),"")</f>
        <v/>
      </c>
      <c r="AG722" t="str">
        <f>IF($D722="","",INDEX(CATEGORIAS!$A:$A,MATCH($D722,CATEGORIAS!$B:$B,0)))</f>
        <v/>
      </c>
      <c r="AH722" t="str">
        <f>IF($E722="","",INDEX(SUBCATEGORIAS!$A:$A,MATCH($E722,SUBCATEGORIAS!$B:$B,0)))</f>
        <v/>
      </c>
      <c r="AI722" t="str">
        <f t="shared" si="172"/>
        <v/>
      </c>
      <c r="AK722" s="2" t="str">
        <f t="shared" si="177"/>
        <v/>
      </c>
      <c r="AL722" t="str">
        <f t="shared" si="178"/>
        <v/>
      </c>
      <c r="AM722" t="str">
        <f t="shared" si="173"/>
        <v/>
      </c>
      <c r="AN722" t="str">
        <f t="shared" si="174"/>
        <v/>
      </c>
    </row>
    <row r="723" spans="1:40" x14ac:dyDescent="0.25">
      <c r="A723" t="str">
        <f>IF(C723="","",MAX($A$2:A722)+1)</f>
        <v/>
      </c>
      <c r="B723" s="3" t="str">
        <f>IF(C723="","",IF(COUNTIF($C$2:$C722,$C723)=0,MAX($B$2:$B722)+1,""))</f>
        <v/>
      </c>
      <c r="L723" s="3" t="str">
        <f t="shared" si="175"/>
        <v/>
      </c>
      <c r="M723" s="3" t="str">
        <f>IF(C723="","",IF(AND(C723&lt;&gt;"",D723&lt;&gt;"",E723&lt;&gt;"",I723&lt;&gt;"",L723&lt;&gt;"",J723&lt;&gt;"",IFERROR(MATCH(INDEX($B:$B,MATCH($C723,$C:$C,0)),IMAGENES!$B:$B,0),-1)&gt;0),"'si'","'no'"))</f>
        <v/>
      </c>
      <c r="O723" t="str">
        <f t="shared" si="165"/>
        <v/>
      </c>
      <c r="P723" t="str">
        <f t="shared" si="166"/>
        <v/>
      </c>
      <c r="Q723" t="str">
        <f t="shared" si="167"/>
        <v/>
      </c>
      <c r="R723" t="str">
        <f t="shared" si="168"/>
        <v/>
      </c>
      <c r="S723" t="str">
        <f t="shared" si="169"/>
        <v/>
      </c>
      <c r="T723" t="str">
        <f t="shared" si="170"/>
        <v/>
      </c>
      <c r="U723" t="str">
        <f>IF($S723="","",INDEX(CATEGORIAS!$A:$A,MATCH($S723,CATEGORIAS!$B:$B,0)))</f>
        <v/>
      </c>
      <c r="V723" t="str">
        <f>IF($T723="","",INDEX(SUBCATEGORIAS!$A:$A,MATCH($T723,SUBCATEGORIAS!$B:$B,0)))</f>
        <v/>
      </c>
      <c r="W723" t="str">
        <f t="shared" si="171"/>
        <v/>
      </c>
      <c r="X723" t="str">
        <f t="shared" si="176"/>
        <v/>
      </c>
      <c r="Z723">
        <v>721</v>
      </c>
      <c r="AA723">
        <f t="shared" si="179"/>
        <v>73</v>
      </c>
      <c r="AB723" t="str">
        <f>IFERROR(IF(MATCH($AA723,$O:$O,0)&gt;0,"{",0),"")</f>
        <v/>
      </c>
      <c r="AG723" t="str">
        <f>IF($D723="","",INDEX(CATEGORIAS!$A:$A,MATCH($D723,CATEGORIAS!$B:$B,0)))</f>
        <v/>
      </c>
      <c r="AH723" t="str">
        <f>IF($E723="","",INDEX(SUBCATEGORIAS!$A:$A,MATCH($E723,SUBCATEGORIAS!$B:$B,0)))</f>
        <v/>
      </c>
      <c r="AI723" t="str">
        <f t="shared" si="172"/>
        <v/>
      </c>
      <c r="AK723" s="2" t="str">
        <f t="shared" si="177"/>
        <v/>
      </c>
      <c r="AL723" t="str">
        <f t="shared" si="178"/>
        <v/>
      </c>
      <c r="AM723" t="str">
        <f t="shared" si="173"/>
        <v/>
      </c>
      <c r="AN723" t="str">
        <f t="shared" si="174"/>
        <v/>
      </c>
    </row>
    <row r="724" spans="1:40" x14ac:dyDescent="0.25">
      <c r="A724" t="str">
        <f>IF(C724="","",MAX($A$2:A723)+1)</f>
        <v/>
      </c>
      <c r="B724" s="3" t="str">
        <f>IF(C724="","",IF(COUNTIF($C$2:$C723,$C724)=0,MAX($B$2:$B723)+1,""))</f>
        <v/>
      </c>
      <c r="L724" s="3" t="str">
        <f t="shared" si="175"/>
        <v/>
      </c>
      <c r="M724" s="3" t="str">
        <f>IF(C724="","",IF(AND(C724&lt;&gt;"",D724&lt;&gt;"",E724&lt;&gt;"",I724&lt;&gt;"",L724&lt;&gt;"",J724&lt;&gt;"",IFERROR(MATCH(INDEX($B:$B,MATCH($C724,$C:$C,0)),IMAGENES!$B:$B,0),-1)&gt;0),"'si'","'no'"))</f>
        <v/>
      </c>
      <c r="O724" t="str">
        <f t="shared" si="165"/>
        <v/>
      </c>
      <c r="P724" t="str">
        <f t="shared" si="166"/>
        <v/>
      </c>
      <c r="Q724" t="str">
        <f t="shared" si="167"/>
        <v/>
      </c>
      <c r="R724" t="str">
        <f t="shared" si="168"/>
        <v/>
      </c>
      <c r="S724" t="str">
        <f t="shared" si="169"/>
        <v/>
      </c>
      <c r="T724" t="str">
        <f t="shared" si="170"/>
        <v/>
      </c>
      <c r="U724" t="str">
        <f>IF($S724="","",INDEX(CATEGORIAS!$A:$A,MATCH($S724,CATEGORIAS!$B:$B,0)))</f>
        <v/>
      </c>
      <c r="V724" t="str">
        <f>IF($T724="","",INDEX(SUBCATEGORIAS!$A:$A,MATCH($T724,SUBCATEGORIAS!$B:$B,0)))</f>
        <v/>
      </c>
      <c r="W724" t="str">
        <f t="shared" si="171"/>
        <v/>
      </c>
      <c r="X724" t="str">
        <f t="shared" si="176"/>
        <v/>
      </c>
      <c r="Z724">
        <v>722</v>
      </c>
      <c r="AA724" t="str">
        <f t="shared" si="179"/>
        <v/>
      </c>
      <c r="AB724" t="str">
        <f>IFERROR(IF(MATCH($AA723,$O:$O,0)&gt;0,CONCATENATE("id_articulo: ",$AA723,","),0),"")</f>
        <v/>
      </c>
      <c r="AG724" t="str">
        <f>IF($D724="","",INDEX(CATEGORIAS!$A:$A,MATCH($D724,CATEGORIAS!$B:$B,0)))</f>
        <v/>
      </c>
      <c r="AH724" t="str">
        <f>IF($E724="","",INDEX(SUBCATEGORIAS!$A:$A,MATCH($E724,SUBCATEGORIAS!$B:$B,0)))</f>
        <v/>
      </c>
      <c r="AI724" t="str">
        <f t="shared" si="172"/>
        <v/>
      </c>
      <c r="AK724" s="2" t="str">
        <f t="shared" si="177"/>
        <v/>
      </c>
      <c r="AL724" t="str">
        <f t="shared" si="178"/>
        <v/>
      </c>
      <c r="AM724" t="str">
        <f t="shared" si="173"/>
        <v/>
      </c>
      <c r="AN724" t="str">
        <f t="shared" si="174"/>
        <v/>
      </c>
    </row>
    <row r="725" spans="1:40" x14ac:dyDescent="0.25">
      <c r="A725" t="str">
        <f>IF(C725="","",MAX($A$2:A724)+1)</f>
        <v/>
      </c>
      <c r="B725" s="3" t="str">
        <f>IF(C725="","",IF(COUNTIF($C$2:$C724,$C725)=0,MAX($B$2:$B724)+1,""))</f>
        <v/>
      </c>
      <c r="L725" s="3" t="str">
        <f t="shared" si="175"/>
        <v/>
      </c>
      <c r="M725" s="3" t="str">
        <f>IF(C725="","",IF(AND(C725&lt;&gt;"",D725&lt;&gt;"",E725&lt;&gt;"",I725&lt;&gt;"",L725&lt;&gt;"",J725&lt;&gt;"",IFERROR(MATCH(INDEX($B:$B,MATCH($C725,$C:$C,0)),IMAGENES!$B:$B,0),-1)&gt;0),"'si'","'no'"))</f>
        <v/>
      </c>
      <c r="O725" t="str">
        <f t="shared" si="165"/>
        <v/>
      </c>
      <c r="P725" t="str">
        <f t="shared" si="166"/>
        <v/>
      </c>
      <c r="Q725" t="str">
        <f t="shared" si="167"/>
        <v/>
      </c>
      <c r="R725" t="str">
        <f t="shared" si="168"/>
        <v/>
      </c>
      <c r="S725" t="str">
        <f t="shared" si="169"/>
        <v/>
      </c>
      <c r="T725" t="str">
        <f t="shared" si="170"/>
        <v/>
      </c>
      <c r="U725" t="str">
        <f>IF($S725="","",INDEX(CATEGORIAS!$A:$A,MATCH($S725,CATEGORIAS!$B:$B,0)))</f>
        <v/>
      </c>
      <c r="V725" t="str">
        <f>IF($T725="","",INDEX(SUBCATEGORIAS!$A:$A,MATCH($T725,SUBCATEGORIAS!$B:$B,0)))</f>
        <v/>
      </c>
      <c r="W725" t="str">
        <f t="shared" si="171"/>
        <v/>
      </c>
      <c r="X725" t="str">
        <f t="shared" si="176"/>
        <v/>
      </c>
      <c r="Z725">
        <v>723</v>
      </c>
      <c r="AA725" t="str">
        <f t="shared" si="179"/>
        <v/>
      </c>
      <c r="AB725" t="str">
        <f>IFERROR(IF(MATCH($AA723,$O:$O,0)&gt;0,CONCATENATE("nombre: '",INDEX($P:$P,MATCH($AA723,$O:$O,0)),"',"),0),"")</f>
        <v/>
      </c>
      <c r="AG725" t="str">
        <f>IF($D725="","",INDEX(CATEGORIAS!$A:$A,MATCH($D725,CATEGORIAS!$B:$B,0)))</f>
        <v/>
      </c>
      <c r="AH725" t="str">
        <f>IF($E725="","",INDEX(SUBCATEGORIAS!$A:$A,MATCH($E725,SUBCATEGORIAS!$B:$B,0)))</f>
        <v/>
      </c>
      <c r="AI725" t="str">
        <f t="shared" si="172"/>
        <v/>
      </c>
      <c r="AK725" s="2" t="str">
        <f t="shared" si="177"/>
        <v/>
      </c>
      <c r="AL725" t="str">
        <f t="shared" si="178"/>
        <v/>
      </c>
      <c r="AM725" t="str">
        <f t="shared" si="173"/>
        <v/>
      </c>
      <c r="AN725" t="str">
        <f t="shared" si="174"/>
        <v/>
      </c>
    </row>
    <row r="726" spans="1:40" x14ac:dyDescent="0.25">
      <c r="A726" t="str">
        <f>IF(C726="","",MAX($A$2:A725)+1)</f>
        <v/>
      </c>
      <c r="B726" s="3" t="str">
        <f>IF(C726="","",IF(COUNTIF($C$2:$C725,$C726)=0,MAX($B$2:$B725)+1,""))</f>
        <v/>
      </c>
      <c r="L726" s="3" t="str">
        <f t="shared" si="175"/>
        <v/>
      </c>
      <c r="M726" s="3" t="str">
        <f>IF(C726="","",IF(AND(C726&lt;&gt;"",D726&lt;&gt;"",E726&lt;&gt;"",I726&lt;&gt;"",L726&lt;&gt;"",J726&lt;&gt;"",IFERROR(MATCH(INDEX($B:$B,MATCH($C726,$C:$C,0)),IMAGENES!$B:$B,0),-1)&gt;0),"'si'","'no'"))</f>
        <v/>
      </c>
      <c r="O726" t="str">
        <f t="shared" si="165"/>
        <v/>
      </c>
      <c r="P726" t="str">
        <f t="shared" si="166"/>
        <v/>
      </c>
      <c r="Q726" t="str">
        <f t="shared" si="167"/>
        <v/>
      </c>
      <c r="R726" t="str">
        <f t="shared" si="168"/>
        <v/>
      </c>
      <c r="S726" t="str">
        <f t="shared" si="169"/>
        <v/>
      </c>
      <c r="T726" t="str">
        <f t="shared" si="170"/>
        <v/>
      </c>
      <c r="U726" t="str">
        <f>IF($S726="","",INDEX(CATEGORIAS!$A:$A,MATCH($S726,CATEGORIAS!$B:$B,0)))</f>
        <v/>
      </c>
      <c r="V726" t="str">
        <f>IF($T726="","",INDEX(SUBCATEGORIAS!$A:$A,MATCH($T726,SUBCATEGORIAS!$B:$B,0)))</f>
        <v/>
      </c>
      <c r="W726" t="str">
        <f t="shared" si="171"/>
        <v/>
      </c>
      <c r="X726" t="str">
        <f t="shared" si="176"/>
        <v/>
      </c>
      <c r="Z726">
        <v>724</v>
      </c>
      <c r="AA726" t="str">
        <f t="shared" si="179"/>
        <v/>
      </c>
      <c r="AB726" t="str">
        <f>IFERROR(IF(MATCH($AA723,$O:$O,0)&gt;0,CONCATENATE("descripcion: '",INDEX($Q:$Q,MATCH($AA723,$O:$O,0)),"',"),0),"")</f>
        <v/>
      </c>
      <c r="AG726" t="str">
        <f>IF($D726="","",INDEX(CATEGORIAS!$A:$A,MATCH($D726,CATEGORIAS!$B:$B,0)))</f>
        <v/>
      </c>
      <c r="AH726" t="str">
        <f>IF($E726="","",INDEX(SUBCATEGORIAS!$A:$A,MATCH($E726,SUBCATEGORIAS!$B:$B,0)))</f>
        <v/>
      </c>
      <c r="AI726" t="str">
        <f t="shared" si="172"/>
        <v/>
      </c>
      <c r="AK726" s="2" t="str">
        <f t="shared" si="177"/>
        <v/>
      </c>
      <c r="AL726" t="str">
        <f t="shared" si="178"/>
        <v/>
      </c>
      <c r="AM726" t="str">
        <f t="shared" si="173"/>
        <v/>
      </c>
      <c r="AN726" t="str">
        <f t="shared" si="174"/>
        <v/>
      </c>
    </row>
    <row r="727" spans="1:40" x14ac:dyDescent="0.25">
      <c r="A727" t="str">
        <f>IF(C727="","",MAX($A$2:A726)+1)</f>
        <v/>
      </c>
      <c r="B727" s="3" t="str">
        <f>IF(C727="","",IF(COUNTIF($C$2:$C726,$C727)=0,MAX($B$2:$B726)+1,""))</f>
        <v/>
      </c>
      <c r="L727" s="3" t="str">
        <f t="shared" si="175"/>
        <v/>
      </c>
      <c r="M727" s="3" t="str">
        <f>IF(C727="","",IF(AND(C727&lt;&gt;"",D727&lt;&gt;"",E727&lt;&gt;"",I727&lt;&gt;"",L727&lt;&gt;"",J727&lt;&gt;"",IFERROR(MATCH(INDEX($B:$B,MATCH($C727,$C:$C,0)),IMAGENES!$B:$B,0),-1)&gt;0),"'si'","'no'"))</f>
        <v/>
      </c>
      <c r="O727" t="str">
        <f t="shared" si="165"/>
        <v/>
      </c>
      <c r="P727" t="str">
        <f t="shared" si="166"/>
        <v/>
      </c>
      <c r="Q727" t="str">
        <f t="shared" si="167"/>
        <v/>
      </c>
      <c r="R727" t="str">
        <f t="shared" si="168"/>
        <v/>
      </c>
      <c r="S727" t="str">
        <f t="shared" si="169"/>
        <v/>
      </c>
      <c r="T727" t="str">
        <f t="shared" si="170"/>
        <v/>
      </c>
      <c r="U727" t="str">
        <f>IF($S727="","",INDEX(CATEGORIAS!$A:$A,MATCH($S727,CATEGORIAS!$B:$B,0)))</f>
        <v/>
      </c>
      <c r="V727" t="str">
        <f>IF($T727="","",INDEX(SUBCATEGORIAS!$A:$A,MATCH($T727,SUBCATEGORIAS!$B:$B,0)))</f>
        <v/>
      </c>
      <c r="W727" t="str">
        <f t="shared" si="171"/>
        <v/>
      </c>
      <c r="X727" t="str">
        <f t="shared" si="176"/>
        <v/>
      </c>
      <c r="Z727">
        <v>725</v>
      </c>
      <c r="AA727" t="str">
        <f t="shared" si="179"/>
        <v/>
      </c>
      <c r="AB727" t="str">
        <f>IFERROR(IF(MATCH($AA723,$O:$O,0)&gt;0,CONCATENATE("descripcion_larga: '",INDEX($R:$R,MATCH($AA723,$O:$O,0)),"',"),0),"")</f>
        <v/>
      </c>
      <c r="AG727" t="str">
        <f>IF($D727="","",INDEX(CATEGORIAS!$A:$A,MATCH($D727,CATEGORIAS!$B:$B,0)))</f>
        <v/>
      </c>
      <c r="AH727" t="str">
        <f>IF($E727="","",INDEX(SUBCATEGORIAS!$A:$A,MATCH($E727,SUBCATEGORIAS!$B:$B,0)))</f>
        <v/>
      </c>
      <c r="AI727" t="str">
        <f t="shared" si="172"/>
        <v/>
      </c>
      <c r="AK727" s="2" t="str">
        <f t="shared" si="177"/>
        <v/>
      </c>
      <c r="AL727" t="str">
        <f t="shared" si="178"/>
        <v/>
      </c>
      <c r="AM727" t="str">
        <f t="shared" si="173"/>
        <v/>
      </c>
      <c r="AN727" t="str">
        <f t="shared" si="174"/>
        <v/>
      </c>
    </row>
    <row r="728" spans="1:40" x14ac:dyDescent="0.25">
      <c r="A728" t="str">
        <f>IF(C728="","",MAX($A$2:A727)+1)</f>
        <v/>
      </c>
      <c r="B728" s="3" t="str">
        <f>IF(C728="","",IF(COUNTIF($C$2:$C727,$C728)=0,MAX($B$2:$B727)+1,""))</f>
        <v/>
      </c>
      <c r="L728" s="3" t="str">
        <f t="shared" si="175"/>
        <v/>
      </c>
      <c r="M728" s="3" t="str">
        <f>IF(C728="","",IF(AND(C728&lt;&gt;"",D728&lt;&gt;"",E728&lt;&gt;"",I728&lt;&gt;"",L728&lt;&gt;"",J728&lt;&gt;"",IFERROR(MATCH(INDEX($B:$B,MATCH($C728,$C:$C,0)),IMAGENES!$B:$B,0),-1)&gt;0),"'si'","'no'"))</f>
        <v/>
      </c>
      <c r="O728" t="str">
        <f t="shared" si="165"/>
        <v/>
      </c>
      <c r="P728" t="str">
        <f t="shared" si="166"/>
        <v/>
      </c>
      <c r="Q728" t="str">
        <f t="shared" si="167"/>
        <v/>
      </c>
      <c r="R728" t="str">
        <f t="shared" si="168"/>
        <v/>
      </c>
      <c r="S728" t="str">
        <f t="shared" si="169"/>
        <v/>
      </c>
      <c r="T728" t="str">
        <f t="shared" si="170"/>
        <v/>
      </c>
      <c r="U728" t="str">
        <f>IF($S728="","",INDEX(CATEGORIAS!$A:$A,MATCH($S728,CATEGORIAS!$B:$B,0)))</f>
        <v/>
      </c>
      <c r="V728" t="str">
        <f>IF($T728="","",INDEX(SUBCATEGORIAS!$A:$A,MATCH($T728,SUBCATEGORIAS!$B:$B,0)))</f>
        <v/>
      </c>
      <c r="W728" t="str">
        <f t="shared" si="171"/>
        <v/>
      </c>
      <c r="X728" t="str">
        <f t="shared" si="176"/>
        <v/>
      </c>
      <c r="Z728">
        <v>726</v>
      </c>
      <c r="AA728" t="str">
        <f t="shared" si="179"/>
        <v/>
      </c>
      <c r="AB728" t="str">
        <f>IFERROR(IF(MATCH($AA723,$O:$O,0)&gt;0,CONCATENATE("id_categoria: '",INDEX($U:$U,MATCH($AA723,$O:$O,0)),"',"),0),"")</f>
        <v/>
      </c>
      <c r="AG728" t="str">
        <f>IF($D728="","",INDEX(CATEGORIAS!$A:$A,MATCH($D728,CATEGORIAS!$B:$B,0)))</f>
        <v/>
      </c>
      <c r="AH728" t="str">
        <f>IF($E728="","",INDEX(SUBCATEGORIAS!$A:$A,MATCH($E728,SUBCATEGORIAS!$B:$B,0)))</f>
        <v/>
      </c>
      <c r="AI728" t="str">
        <f t="shared" si="172"/>
        <v/>
      </c>
      <c r="AK728" s="2" t="str">
        <f t="shared" si="177"/>
        <v/>
      </c>
      <c r="AL728" t="str">
        <f t="shared" si="178"/>
        <v/>
      </c>
      <c r="AM728" t="str">
        <f t="shared" si="173"/>
        <v/>
      </c>
      <c r="AN728" t="str">
        <f t="shared" si="174"/>
        <v/>
      </c>
    </row>
    <row r="729" spans="1:40" x14ac:dyDescent="0.25">
      <c r="A729" t="str">
        <f>IF(C729="","",MAX($A$2:A728)+1)</f>
        <v/>
      </c>
      <c r="B729" s="3" t="str">
        <f>IF(C729="","",IF(COUNTIF($C$2:$C728,$C729)=0,MAX($B$2:$B728)+1,""))</f>
        <v/>
      </c>
      <c r="L729" s="3" t="str">
        <f t="shared" si="175"/>
        <v/>
      </c>
      <c r="M729" s="3" t="str">
        <f>IF(C729="","",IF(AND(C729&lt;&gt;"",D729&lt;&gt;"",E729&lt;&gt;"",I729&lt;&gt;"",L729&lt;&gt;"",J729&lt;&gt;"",IFERROR(MATCH(INDEX($B:$B,MATCH($C729,$C:$C,0)),IMAGENES!$B:$B,0),-1)&gt;0),"'si'","'no'"))</f>
        <v/>
      </c>
      <c r="O729" t="str">
        <f t="shared" si="165"/>
        <v/>
      </c>
      <c r="P729" t="str">
        <f t="shared" si="166"/>
        <v/>
      </c>
      <c r="Q729" t="str">
        <f t="shared" si="167"/>
        <v/>
      </c>
      <c r="R729" t="str">
        <f t="shared" si="168"/>
        <v/>
      </c>
      <c r="S729" t="str">
        <f t="shared" si="169"/>
        <v/>
      </c>
      <c r="T729" t="str">
        <f t="shared" si="170"/>
        <v/>
      </c>
      <c r="U729" t="str">
        <f>IF($S729="","",INDEX(CATEGORIAS!$A:$A,MATCH($S729,CATEGORIAS!$B:$B,0)))</f>
        <v/>
      </c>
      <c r="V729" t="str">
        <f>IF($T729="","",INDEX(SUBCATEGORIAS!$A:$A,MATCH($T729,SUBCATEGORIAS!$B:$B,0)))</f>
        <v/>
      </c>
      <c r="W729" t="str">
        <f t="shared" si="171"/>
        <v/>
      </c>
      <c r="X729" t="str">
        <f t="shared" si="176"/>
        <v/>
      </c>
      <c r="Z729">
        <v>727</v>
      </c>
      <c r="AA729" t="str">
        <f t="shared" si="179"/>
        <v/>
      </c>
      <c r="AB729" t="str">
        <f>IFERROR(IF(MATCH($AA723,$O:$O,0)&gt;0,CONCATENATE("id_subcategoria: '",INDEX($V:$V,MATCH($AA723,$O:$O,0)),"',"),0),"")</f>
        <v/>
      </c>
      <c r="AG729" t="str">
        <f>IF($D729="","",INDEX(CATEGORIAS!$A:$A,MATCH($D729,CATEGORIAS!$B:$B,0)))</f>
        <v/>
      </c>
      <c r="AH729" t="str">
        <f>IF($E729="","",INDEX(SUBCATEGORIAS!$A:$A,MATCH($E729,SUBCATEGORIAS!$B:$B,0)))</f>
        <v/>
      </c>
      <c r="AI729" t="str">
        <f t="shared" si="172"/>
        <v/>
      </c>
      <c r="AK729" s="2" t="str">
        <f t="shared" si="177"/>
        <v/>
      </c>
      <c r="AL729" t="str">
        <f t="shared" si="178"/>
        <v/>
      </c>
      <c r="AM729" t="str">
        <f t="shared" si="173"/>
        <v/>
      </c>
      <c r="AN729" t="str">
        <f t="shared" si="174"/>
        <v/>
      </c>
    </row>
    <row r="730" spans="1:40" x14ac:dyDescent="0.25">
      <c r="A730" t="str">
        <f>IF(C730="","",MAX($A$2:A729)+1)</f>
        <v/>
      </c>
      <c r="B730" s="3" t="str">
        <f>IF(C730="","",IF(COUNTIF($C$2:$C729,$C730)=0,MAX($B$2:$B729)+1,""))</f>
        <v/>
      </c>
      <c r="L730" s="3" t="str">
        <f t="shared" si="175"/>
        <v/>
      </c>
      <c r="M730" s="3" t="str">
        <f>IF(C730="","",IF(AND(C730&lt;&gt;"",D730&lt;&gt;"",E730&lt;&gt;"",I730&lt;&gt;"",L730&lt;&gt;"",J730&lt;&gt;"",IFERROR(MATCH(INDEX($B:$B,MATCH($C730,$C:$C,0)),IMAGENES!$B:$B,0),-1)&gt;0),"'si'","'no'"))</f>
        <v/>
      </c>
      <c r="O730" t="str">
        <f t="shared" si="165"/>
        <v/>
      </c>
      <c r="P730" t="str">
        <f t="shared" si="166"/>
        <v/>
      </c>
      <c r="Q730" t="str">
        <f t="shared" si="167"/>
        <v/>
      </c>
      <c r="R730" t="str">
        <f t="shared" si="168"/>
        <v/>
      </c>
      <c r="S730" t="str">
        <f t="shared" si="169"/>
        <v/>
      </c>
      <c r="T730" t="str">
        <f t="shared" si="170"/>
        <v/>
      </c>
      <c r="U730" t="str">
        <f>IF($S730="","",INDEX(CATEGORIAS!$A:$A,MATCH($S730,CATEGORIAS!$B:$B,0)))</f>
        <v/>
      </c>
      <c r="V730" t="str">
        <f>IF($T730="","",INDEX(SUBCATEGORIAS!$A:$A,MATCH($T730,SUBCATEGORIAS!$B:$B,0)))</f>
        <v/>
      </c>
      <c r="W730" t="str">
        <f t="shared" si="171"/>
        <v/>
      </c>
      <c r="X730" t="str">
        <f t="shared" si="176"/>
        <v/>
      </c>
      <c r="Z730">
        <v>728</v>
      </c>
      <c r="AA730" t="str">
        <f t="shared" si="179"/>
        <v/>
      </c>
      <c r="AB730" t="str">
        <f>IFERROR(IF(MATCH($AA723,$O:$O,0)&gt;0,CONCATENATE("precio: ",INDEX($W:$W,MATCH($AA723,$O:$O,0)),","),0),"")</f>
        <v/>
      </c>
      <c r="AG730" t="str">
        <f>IF($D730="","",INDEX(CATEGORIAS!$A:$A,MATCH($D730,CATEGORIAS!$B:$B,0)))</f>
        <v/>
      </c>
      <c r="AH730" t="str">
        <f>IF($E730="","",INDEX(SUBCATEGORIAS!$A:$A,MATCH($E730,SUBCATEGORIAS!$B:$B,0)))</f>
        <v/>
      </c>
      <c r="AI730" t="str">
        <f t="shared" si="172"/>
        <v/>
      </c>
      <c r="AK730" s="2" t="str">
        <f t="shared" si="177"/>
        <v/>
      </c>
      <c r="AL730" t="str">
        <f t="shared" si="178"/>
        <v/>
      </c>
      <c r="AM730" t="str">
        <f t="shared" si="173"/>
        <v/>
      </c>
      <c r="AN730" t="str">
        <f t="shared" si="174"/>
        <v/>
      </c>
    </row>
    <row r="731" spans="1:40" x14ac:dyDescent="0.25">
      <c r="A731" t="str">
        <f>IF(C731="","",MAX($A$2:A730)+1)</f>
        <v/>
      </c>
      <c r="B731" s="3" t="str">
        <f>IF(C731="","",IF(COUNTIF($C$2:$C730,$C731)=0,MAX($B$2:$B730)+1,""))</f>
        <v/>
      </c>
      <c r="L731" s="3" t="str">
        <f t="shared" si="175"/>
        <v/>
      </c>
      <c r="M731" s="3" t="str">
        <f>IF(C731="","",IF(AND(C731&lt;&gt;"",D731&lt;&gt;"",E731&lt;&gt;"",I731&lt;&gt;"",L731&lt;&gt;"",J731&lt;&gt;"",IFERROR(MATCH(INDEX($B:$B,MATCH($C731,$C:$C,0)),IMAGENES!$B:$B,0),-1)&gt;0),"'si'","'no'"))</f>
        <v/>
      </c>
      <c r="O731" t="str">
        <f t="shared" si="165"/>
        <v/>
      </c>
      <c r="P731" t="str">
        <f t="shared" si="166"/>
        <v/>
      </c>
      <c r="Q731" t="str">
        <f t="shared" si="167"/>
        <v/>
      </c>
      <c r="R731" t="str">
        <f t="shared" si="168"/>
        <v/>
      </c>
      <c r="S731" t="str">
        <f t="shared" si="169"/>
        <v/>
      </c>
      <c r="T731" t="str">
        <f t="shared" si="170"/>
        <v/>
      </c>
      <c r="U731" t="str">
        <f>IF($S731="","",INDEX(CATEGORIAS!$A:$A,MATCH($S731,CATEGORIAS!$B:$B,0)))</f>
        <v/>
      </c>
      <c r="V731" t="str">
        <f>IF($T731="","",INDEX(SUBCATEGORIAS!$A:$A,MATCH($T731,SUBCATEGORIAS!$B:$B,0)))</f>
        <v/>
      </c>
      <c r="W731" t="str">
        <f t="shared" si="171"/>
        <v/>
      </c>
      <c r="X731" t="str">
        <f t="shared" si="176"/>
        <v/>
      </c>
      <c r="Z731">
        <v>729</v>
      </c>
      <c r="AA731" t="str">
        <f t="shared" si="179"/>
        <v/>
      </c>
      <c r="AB731" t="str">
        <f>IFERROR(IF(MATCH($AA723,$O:$O,0)&gt;0,CONCATENATE("disponible: ",INDEX($X:$X,MATCH($AA723,$O:$O,0)),","),0),"")</f>
        <v/>
      </c>
      <c r="AG731" t="str">
        <f>IF($D731="","",INDEX(CATEGORIAS!$A:$A,MATCH($D731,CATEGORIAS!$B:$B,0)))</f>
        <v/>
      </c>
      <c r="AH731" t="str">
        <f>IF($E731="","",INDEX(SUBCATEGORIAS!$A:$A,MATCH($E731,SUBCATEGORIAS!$B:$B,0)))</f>
        <v/>
      </c>
      <c r="AI731" t="str">
        <f t="shared" si="172"/>
        <v/>
      </c>
      <c r="AK731" s="2" t="str">
        <f t="shared" si="177"/>
        <v/>
      </c>
      <c r="AL731" t="str">
        <f t="shared" si="178"/>
        <v/>
      </c>
      <c r="AM731" t="str">
        <f t="shared" si="173"/>
        <v/>
      </c>
      <c r="AN731" t="str">
        <f t="shared" si="174"/>
        <v/>
      </c>
    </row>
    <row r="732" spans="1:40" x14ac:dyDescent="0.25">
      <c r="A732" t="str">
        <f>IF(C732="","",MAX($A$2:A731)+1)</f>
        <v/>
      </c>
      <c r="B732" s="3" t="str">
        <f>IF(C732="","",IF(COUNTIF($C$2:$C731,$C732)=0,MAX($B$2:$B731)+1,""))</f>
        <v/>
      </c>
      <c r="L732" s="3" t="str">
        <f t="shared" si="175"/>
        <v/>
      </c>
      <c r="M732" s="3" t="str">
        <f>IF(C732="","",IF(AND(C732&lt;&gt;"",D732&lt;&gt;"",E732&lt;&gt;"",I732&lt;&gt;"",L732&lt;&gt;"",J732&lt;&gt;"",IFERROR(MATCH(INDEX($B:$B,MATCH($C732,$C:$C,0)),IMAGENES!$B:$B,0),-1)&gt;0),"'si'","'no'"))</f>
        <v/>
      </c>
      <c r="O732" t="str">
        <f t="shared" si="165"/>
        <v/>
      </c>
      <c r="P732" t="str">
        <f t="shared" si="166"/>
        <v/>
      </c>
      <c r="Q732" t="str">
        <f t="shared" si="167"/>
        <v/>
      </c>
      <c r="R732" t="str">
        <f t="shared" si="168"/>
        <v/>
      </c>
      <c r="S732" t="str">
        <f t="shared" si="169"/>
        <v/>
      </c>
      <c r="T732" t="str">
        <f t="shared" si="170"/>
        <v/>
      </c>
      <c r="U732" t="str">
        <f>IF($S732="","",INDEX(CATEGORIAS!$A:$A,MATCH($S732,CATEGORIAS!$B:$B,0)))</f>
        <v/>
      </c>
      <c r="V732" t="str">
        <f>IF($T732="","",INDEX(SUBCATEGORIAS!$A:$A,MATCH($T732,SUBCATEGORIAS!$B:$B,0)))</f>
        <v/>
      </c>
      <c r="W732" t="str">
        <f t="shared" si="171"/>
        <v/>
      </c>
      <c r="X732" t="str">
        <f t="shared" si="176"/>
        <v/>
      </c>
      <c r="Z732">
        <v>730</v>
      </c>
      <c r="AA732" t="str">
        <f t="shared" si="179"/>
        <v/>
      </c>
      <c r="AB732" t="str">
        <f>IFERROR(IF(MATCH($AA723,$O:$O,0)&gt;0,"},",0),"")</f>
        <v/>
      </c>
      <c r="AG732" t="str">
        <f>IF($D732="","",INDEX(CATEGORIAS!$A:$A,MATCH($D732,CATEGORIAS!$B:$B,0)))</f>
        <v/>
      </c>
      <c r="AH732" t="str">
        <f>IF($E732="","",INDEX(SUBCATEGORIAS!$A:$A,MATCH($E732,SUBCATEGORIAS!$B:$B,0)))</f>
        <v/>
      </c>
      <c r="AI732" t="str">
        <f t="shared" si="172"/>
        <v/>
      </c>
      <c r="AK732" s="2" t="str">
        <f t="shared" si="177"/>
        <v/>
      </c>
      <c r="AL732" t="str">
        <f t="shared" si="178"/>
        <v/>
      </c>
      <c r="AM732" t="str">
        <f t="shared" si="173"/>
        <v/>
      </c>
      <c r="AN732" t="str">
        <f t="shared" si="174"/>
        <v/>
      </c>
    </row>
    <row r="733" spans="1:40" x14ac:dyDescent="0.25">
      <c r="A733" t="str">
        <f>IF(C733="","",MAX($A$2:A732)+1)</f>
        <v/>
      </c>
      <c r="B733" s="3" t="str">
        <f>IF(C733="","",IF(COUNTIF($C$2:$C732,$C733)=0,MAX($B$2:$B732)+1,""))</f>
        <v/>
      </c>
      <c r="L733" s="3" t="str">
        <f t="shared" si="175"/>
        <v/>
      </c>
      <c r="M733" s="3" t="str">
        <f>IF(C733="","",IF(AND(C733&lt;&gt;"",D733&lt;&gt;"",E733&lt;&gt;"",I733&lt;&gt;"",L733&lt;&gt;"",J733&lt;&gt;"",IFERROR(MATCH(INDEX($B:$B,MATCH($C733,$C:$C,0)),IMAGENES!$B:$B,0),-1)&gt;0),"'si'","'no'"))</f>
        <v/>
      </c>
      <c r="O733" t="str">
        <f t="shared" si="165"/>
        <v/>
      </c>
      <c r="P733" t="str">
        <f t="shared" si="166"/>
        <v/>
      </c>
      <c r="Q733" t="str">
        <f t="shared" si="167"/>
        <v/>
      </c>
      <c r="R733" t="str">
        <f t="shared" si="168"/>
        <v/>
      </c>
      <c r="S733" t="str">
        <f t="shared" si="169"/>
        <v/>
      </c>
      <c r="T733" t="str">
        <f t="shared" si="170"/>
        <v/>
      </c>
      <c r="U733" t="str">
        <f>IF($S733="","",INDEX(CATEGORIAS!$A:$A,MATCH($S733,CATEGORIAS!$B:$B,0)))</f>
        <v/>
      </c>
      <c r="V733" t="str">
        <f>IF($T733="","",INDEX(SUBCATEGORIAS!$A:$A,MATCH($T733,SUBCATEGORIAS!$B:$B,0)))</f>
        <v/>
      </c>
      <c r="W733" t="str">
        <f t="shared" si="171"/>
        <v/>
      </c>
      <c r="X733" t="str">
        <f t="shared" si="176"/>
        <v/>
      </c>
      <c r="Z733">
        <v>731</v>
      </c>
      <c r="AA733">
        <f t="shared" si="179"/>
        <v>74</v>
      </c>
      <c r="AB733" t="str">
        <f>IFERROR(IF(MATCH($AA733,$O:$O,0)&gt;0,"{",0),"")</f>
        <v/>
      </c>
      <c r="AG733" t="str">
        <f>IF($D733="","",INDEX(CATEGORIAS!$A:$A,MATCH($D733,CATEGORIAS!$B:$B,0)))</f>
        <v/>
      </c>
      <c r="AH733" t="str">
        <f>IF($E733="","",INDEX(SUBCATEGORIAS!$A:$A,MATCH($E733,SUBCATEGORIAS!$B:$B,0)))</f>
        <v/>
      </c>
      <c r="AI733" t="str">
        <f t="shared" si="172"/>
        <v/>
      </c>
      <c r="AK733" s="2" t="str">
        <f t="shared" si="177"/>
        <v/>
      </c>
      <c r="AL733" t="str">
        <f t="shared" si="178"/>
        <v/>
      </c>
      <c r="AM733" t="str">
        <f t="shared" si="173"/>
        <v/>
      </c>
      <c r="AN733" t="str">
        <f t="shared" si="174"/>
        <v/>
      </c>
    </row>
    <row r="734" spans="1:40" x14ac:dyDescent="0.25">
      <c r="A734" t="str">
        <f>IF(C734="","",MAX($A$2:A733)+1)</f>
        <v/>
      </c>
      <c r="B734" s="3" t="str">
        <f>IF(C734="","",IF(COUNTIF($C$2:$C733,$C734)=0,MAX($B$2:$B733)+1,""))</f>
        <v/>
      </c>
      <c r="L734" s="3" t="str">
        <f t="shared" si="175"/>
        <v/>
      </c>
      <c r="M734" s="3" t="str">
        <f>IF(C734="","",IF(AND(C734&lt;&gt;"",D734&lt;&gt;"",E734&lt;&gt;"",I734&lt;&gt;"",L734&lt;&gt;"",J734&lt;&gt;"",IFERROR(MATCH(INDEX($B:$B,MATCH($C734,$C:$C,0)),IMAGENES!$B:$B,0),-1)&gt;0),"'si'","'no'"))</f>
        <v/>
      </c>
      <c r="O734" t="str">
        <f t="shared" si="165"/>
        <v/>
      </c>
      <c r="P734" t="str">
        <f t="shared" si="166"/>
        <v/>
      </c>
      <c r="Q734" t="str">
        <f t="shared" si="167"/>
        <v/>
      </c>
      <c r="R734" t="str">
        <f t="shared" si="168"/>
        <v/>
      </c>
      <c r="S734" t="str">
        <f t="shared" si="169"/>
        <v/>
      </c>
      <c r="T734" t="str">
        <f t="shared" si="170"/>
        <v/>
      </c>
      <c r="U734" t="str">
        <f>IF($S734="","",INDEX(CATEGORIAS!$A:$A,MATCH($S734,CATEGORIAS!$B:$B,0)))</f>
        <v/>
      </c>
      <c r="V734" t="str">
        <f>IF($T734="","",INDEX(SUBCATEGORIAS!$A:$A,MATCH($T734,SUBCATEGORIAS!$B:$B,0)))</f>
        <v/>
      </c>
      <c r="W734" t="str">
        <f t="shared" si="171"/>
        <v/>
      </c>
      <c r="X734" t="str">
        <f t="shared" si="176"/>
        <v/>
      </c>
      <c r="Z734">
        <v>732</v>
      </c>
      <c r="AA734" t="str">
        <f t="shared" si="179"/>
        <v/>
      </c>
      <c r="AB734" t="str">
        <f>IFERROR(IF(MATCH($AA733,$O:$O,0)&gt;0,CONCATENATE("id_articulo: ",$AA733,","),0),"")</f>
        <v/>
      </c>
      <c r="AG734" t="str">
        <f>IF($D734="","",INDEX(CATEGORIAS!$A:$A,MATCH($D734,CATEGORIAS!$B:$B,0)))</f>
        <v/>
      </c>
      <c r="AH734" t="str">
        <f>IF($E734="","",INDEX(SUBCATEGORIAS!$A:$A,MATCH($E734,SUBCATEGORIAS!$B:$B,0)))</f>
        <v/>
      </c>
      <c r="AI734" t="str">
        <f t="shared" si="172"/>
        <v/>
      </c>
      <c r="AK734" s="2" t="str">
        <f t="shared" si="177"/>
        <v/>
      </c>
      <c r="AL734" t="str">
        <f t="shared" si="178"/>
        <v/>
      </c>
      <c r="AM734" t="str">
        <f t="shared" si="173"/>
        <v/>
      </c>
      <c r="AN734" t="str">
        <f t="shared" si="174"/>
        <v/>
      </c>
    </row>
    <row r="735" spans="1:40" x14ac:dyDescent="0.25">
      <c r="A735" t="str">
        <f>IF(C735="","",MAX($A$2:A734)+1)</f>
        <v/>
      </c>
      <c r="B735" s="3" t="str">
        <f>IF(C735="","",IF(COUNTIF($C$2:$C734,$C735)=0,MAX($B$2:$B734)+1,""))</f>
        <v/>
      </c>
      <c r="L735" s="3" t="str">
        <f t="shared" si="175"/>
        <v/>
      </c>
      <c r="M735" s="3" t="str">
        <f>IF(C735="","",IF(AND(C735&lt;&gt;"",D735&lt;&gt;"",E735&lt;&gt;"",I735&lt;&gt;"",L735&lt;&gt;"",J735&lt;&gt;"",IFERROR(MATCH(INDEX($B:$B,MATCH($C735,$C:$C,0)),IMAGENES!$B:$B,0),-1)&gt;0),"'si'","'no'"))</f>
        <v/>
      </c>
      <c r="O735" t="str">
        <f t="shared" si="165"/>
        <v/>
      </c>
      <c r="P735" t="str">
        <f t="shared" si="166"/>
        <v/>
      </c>
      <c r="Q735" t="str">
        <f t="shared" si="167"/>
        <v/>
      </c>
      <c r="R735" t="str">
        <f t="shared" si="168"/>
        <v/>
      </c>
      <c r="S735" t="str">
        <f t="shared" si="169"/>
        <v/>
      </c>
      <c r="T735" t="str">
        <f t="shared" si="170"/>
        <v/>
      </c>
      <c r="U735" t="str">
        <f>IF($S735="","",INDEX(CATEGORIAS!$A:$A,MATCH($S735,CATEGORIAS!$B:$B,0)))</f>
        <v/>
      </c>
      <c r="V735" t="str">
        <f>IF($T735="","",INDEX(SUBCATEGORIAS!$A:$A,MATCH($T735,SUBCATEGORIAS!$B:$B,0)))</f>
        <v/>
      </c>
      <c r="W735" t="str">
        <f t="shared" si="171"/>
        <v/>
      </c>
      <c r="X735" t="str">
        <f t="shared" si="176"/>
        <v/>
      </c>
      <c r="Z735">
        <v>733</v>
      </c>
      <c r="AA735" t="str">
        <f t="shared" si="179"/>
        <v/>
      </c>
      <c r="AB735" t="str">
        <f>IFERROR(IF(MATCH($AA733,$O:$O,0)&gt;0,CONCATENATE("nombre: '",INDEX($P:$P,MATCH($AA733,$O:$O,0)),"',"),0),"")</f>
        <v/>
      </c>
      <c r="AG735" t="str">
        <f>IF($D735="","",INDEX(CATEGORIAS!$A:$A,MATCH($D735,CATEGORIAS!$B:$B,0)))</f>
        <v/>
      </c>
      <c r="AH735" t="str">
        <f>IF($E735="","",INDEX(SUBCATEGORIAS!$A:$A,MATCH($E735,SUBCATEGORIAS!$B:$B,0)))</f>
        <v/>
      </c>
      <c r="AI735" t="str">
        <f t="shared" si="172"/>
        <v/>
      </c>
      <c r="AK735" s="2" t="str">
        <f t="shared" si="177"/>
        <v/>
      </c>
      <c r="AL735" t="str">
        <f t="shared" si="178"/>
        <v/>
      </c>
      <c r="AM735" t="str">
        <f t="shared" si="173"/>
        <v/>
      </c>
      <c r="AN735" t="str">
        <f t="shared" si="174"/>
        <v/>
      </c>
    </row>
    <row r="736" spans="1:40" x14ac:dyDescent="0.25">
      <c r="A736" t="str">
        <f>IF(C736="","",MAX($A$2:A735)+1)</f>
        <v/>
      </c>
      <c r="B736" s="3" t="str">
        <f>IF(C736="","",IF(COUNTIF($C$2:$C735,$C736)=0,MAX($B$2:$B735)+1,""))</f>
        <v/>
      </c>
      <c r="L736" s="3" t="str">
        <f t="shared" si="175"/>
        <v/>
      </c>
      <c r="M736" s="3" t="str">
        <f>IF(C736="","",IF(AND(C736&lt;&gt;"",D736&lt;&gt;"",E736&lt;&gt;"",I736&lt;&gt;"",L736&lt;&gt;"",J736&lt;&gt;"",IFERROR(MATCH(INDEX($B:$B,MATCH($C736,$C:$C,0)),IMAGENES!$B:$B,0),-1)&gt;0),"'si'","'no'"))</f>
        <v/>
      </c>
      <c r="O736" t="str">
        <f t="shared" si="165"/>
        <v/>
      </c>
      <c r="P736" t="str">
        <f t="shared" si="166"/>
        <v/>
      </c>
      <c r="Q736" t="str">
        <f t="shared" si="167"/>
        <v/>
      </c>
      <c r="R736" t="str">
        <f t="shared" si="168"/>
        <v/>
      </c>
      <c r="S736" t="str">
        <f t="shared" si="169"/>
        <v/>
      </c>
      <c r="T736" t="str">
        <f t="shared" si="170"/>
        <v/>
      </c>
      <c r="U736" t="str">
        <f>IF($S736="","",INDEX(CATEGORIAS!$A:$A,MATCH($S736,CATEGORIAS!$B:$B,0)))</f>
        <v/>
      </c>
      <c r="V736" t="str">
        <f>IF($T736="","",INDEX(SUBCATEGORIAS!$A:$A,MATCH($T736,SUBCATEGORIAS!$B:$B,0)))</f>
        <v/>
      </c>
      <c r="W736" t="str">
        <f t="shared" si="171"/>
        <v/>
      </c>
      <c r="X736" t="str">
        <f t="shared" si="176"/>
        <v/>
      </c>
      <c r="Z736">
        <v>734</v>
      </c>
      <c r="AA736" t="str">
        <f t="shared" si="179"/>
        <v/>
      </c>
      <c r="AB736" t="str">
        <f>IFERROR(IF(MATCH($AA733,$O:$O,0)&gt;0,CONCATENATE("descripcion: '",INDEX($Q:$Q,MATCH($AA733,$O:$O,0)),"',"),0),"")</f>
        <v/>
      </c>
      <c r="AG736" t="str">
        <f>IF($D736="","",INDEX(CATEGORIAS!$A:$A,MATCH($D736,CATEGORIAS!$B:$B,0)))</f>
        <v/>
      </c>
      <c r="AH736" t="str">
        <f>IF($E736="","",INDEX(SUBCATEGORIAS!$A:$A,MATCH($E736,SUBCATEGORIAS!$B:$B,0)))</f>
        <v/>
      </c>
      <c r="AI736" t="str">
        <f t="shared" si="172"/>
        <v/>
      </c>
      <c r="AK736" s="2" t="str">
        <f t="shared" si="177"/>
        <v/>
      </c>
      <c r="AL736" t="str">
        <f t="shared" si="178"/>
        <v/>
      </c>
      <c r="AM736" t="str">
        <f t="shared" si="173"/>
        <v/>
      </c>
      <c r="AN736" t="str">
        <f t="shared" si="174"/>
        <v/>
      </c>
    </row>
    <row r="737" spans="1:40" x14ac:dyDescent="0.25">
      <c r="A737" t="str">
        <f>IF(C737="","",MAX($A$2:A736)+1)</f>
        <v/>
      </c>
      <c r="B737" s="3" t="str">
        <f>IF(C737="","",IF(COUNTIF($C$2:$C736,$C737)=0,MAX($B$2:$B736)+1,""))</f>
        <v/>
      </c>
      <c r="L737" s="3" t="str">
        <f t="shared" si="175"/>
        <v/>
      </c>
      <c r="M737" s="3" t="str">
        <f>IF(C737="","",IF(AND(C737&lt;&gt;"",D737&lt;&gt;"",E737&lt;&gt;"",I737&lt;&gt;"",L737&lt;&gt;"",J737&lt;&gt;"",IFERROR(MATCH(INDEX($B:$B,MATCH($C737,$C:$C,0)),IMAGENES!$B:$B,0),-1)&gt;0),"'si'","'no'"))</f>
        <v/>
      </c>
      <c r="O737" t="str">
        <f t="shared" si="165"/>
        <v/>
      </c>
      <c r="P737" t="str">
        <f t="shared" si="166"/>
        <v/>
      </c>
      <c r="Q737" t="str">
        <f t="shared" si="167"/>
        <v/>
      </c>
      <c r="R737" t="str">
        <f t="shared" si="168"/>
        <v/>
      </c>
      <c r="S737" t="str">
        <f t="shared" si="169"/>
        <v/>
      </c>
      <c r="T737" t="str">
        <f t="shared" si="170"/>
        <v/>
      </c>
      <c r="U737" t="str">
        <f>IF($S737="","",INDEX(CATEGORIAS!$A:$A,MATCH($S737,CATEGORIAS!$B:$B,0)))</f>
        <v/>
      </c>
      <c r="V737" t="str">
        <f>IF($T737="","",INDEX(SUBCATEGORIAS!$A:$A,MATCH($T737,SUBCATEGORIAS!$B:$B,0)))</f>
        <v/>
      </c>
      <c r="W737" t="str">
        <f t="shared" si="171"/>
        <v/>
      </c>
      <c r="X737" t="str">
        <f t="shared" si="176"/>
        <v/>
      </c>
      <c r="Z737">
        <v>735</v>
      </c>
      <c r="AA737" t="str">
        <f t="shared" si="179"/>
        <v/>
      </c>
      <c r="AB737" t="str">
        <f>IFERROR(IF(MATCH($AA733,$O:$O,0)&gt;0,CONCATENATE("descripcion_larga: '",INDEX($R:$R,MATCH($AA733,$O:$O,0)),"',"),0),"")</f>
        <v/>
      </c>
      <c r="AG737" t="str">
        <f>IF($D737="","",INDEX(CATEGORIAS!$A:$A,MATCH($D737,CATEGORIAS!$B:$B,0)))</f>
        <v/>
      </c>
      <c r="AH737" t="str">
        <f>IF($E737="","",INDEX(SUBCATEGORIAS!$A:$A,MATCH($E737,SUBCATEGORIAS!$B:$B,0)))</f>
        <v/>
      </c>
      <c r="AI737" t="str">
        <f t="shared" si="172"/>
        <v/>
      </c>
      <c r="AK737" s="2" t="str">
        <f t="shared" si="177"/>
        <v/>
      </c>
      <c r="AL737" t="str">
        <f t="shared" si="178"/>
        <v/>
      </c>
      <c r="AM737" t="str">
        <f t="shared" si="173"/>
        <v/>
      </c>
      <c r="AN737" t="str">
        <f t="shared" si="174"/>
        <v/>
      </c>
    </row>
    <row r="738" spans="1:40" x14ac:dyDescent="0.25">
      <c r="A738" t="str">
        <f>IF(C738="","",MAX($A$2:A737)+1)</f>
        <v/>
      </c>
      <c r="B738" s="3" t="str">
        <f>IF(C738="","",IF(COUNTIF($C$2:$C737,$C738)=0,MAX($B$2:$B737)+1,""))</f>
        <v/>
      </c>
      <c r="L738" s="3" t="str">
        <f t="shared" si="175"/>
        <v/>
      </c>
      <c r="M738" s="3" t="str">
        <f>IF(C738="","",IF(AND(C738&lt;&gt;"",D738&lt;&gt;"",E738&lt;&gt;"",I738&lt;&gt;"",L738&lt;&gt;"",J738&lt;&gt;"",IFERROR(MATCH(INDEX($B:$B,MATCH($C738,$C:$C,0)),IMAGENES!$B:$B,0),-1)&gt;0),"'si'","'no'"))</f>
        <v/>
      </c>
      <c r="O738" t="str">
        <f t="shared" si="165"/>
        <v/>
      </c>
      <c r="P738" t="str">
        <f t="shared" si="166"/>
        <v/>
      </c>
      <c r="Q738" t="str">
        <f t="shared" si="167"/>
        <v/>
      </c>
      <c r="R738" t="str">
        <f t="shared" si="168"/>
        <v/>
      </c>
      <c r="S738" t="str">
        <f t="shared" si="169"/>
        <v/>
      </c>
      <c r="T738" t="str">
        <f t="shared" si="170"/>
        <v/>
      </c>
      <c r="U738" t="str">
        <f>IF($S738="","",INDEX(CATEGORIAS!$A:$A,MATCH($S738,CATEGORIAS!$B:$B,0)))</f>
        <v/>
      </c>
      <c r="V738" t="str">
        <f>IF($T738="","",INDEX(SUBCATEGORIAS!$A:$A,MATCH($T738,SUBCATEGORIAS!$B:$B,0)))</f>
        <v/>
      </c>
      <c r="W738" t="str">
        <f t="shared" si="171"/>
        <v/>
      </c>
      <c r="X738" t="str">
        <f t="shared" si="176"/>
        <v/>
      </c>
      <c r="Z738">
        <v>736</v>
      </c>
      <c r="AA738" t="str">
        <f t="shared" si="179"/>
        <v/>
      </c>
      <c r="AB738" t="str">
        <f>IFERROR(IF(MATCH($AA733,$O:$O,0)&gt;0,CONCATENATE("id_categoria: '",INDEX($U:$U,MATCH($AA733,$O:$O,0)),"',"),0),"")</f>
        <v/>
      </c>
      <c r="AG738" t="str">
        <f>IF($D738="","",INDEX(CATEGORIAS!$A:$A,MATCH($D738,CATEGORIAS!$B:$B,0)))</f>
        <v/>
      </c>
      <c r="AH738" t="str">
        <f>IF($E738="","",INDEX(SUBCATEGORIAS!$A:$A,MATCH($E738,SUBCATEGORIAS!$B:$B,0)))</f>
        <v/>
      </c>
      <c r="AI738" t="str">
        <f t="shared" si="172"/>
        <v/>
      </c>
      <c r="AK738" s="2" t="str">
        <f t="shared" si="177"/>
        <v/>
      </c>
      <c r="AL738" t="str">
        <f t="shared" si="178"/>
        <v/>
      </c>
      <c r="AM738" t="str">
        <f t="shared" si="173"/>
        <v/>
      </c>
      <c r="AN738" t="str">
        <f t="shared" si="174"/>
        <v/>
      </c>
    </row>
    <row r="739" spans="1:40" x14ac:dyDescent="0.25">
      <c r="A739" t="str">
        <f>IF(C739="","",MAX($A$2:A738)+1)</f>
        <v/>
      </c>
      <c r="B739" s="3" t="str">
        <f>IF(C739="","",IF(COUNTIF($C$2:$C738,$C739)=0,MAX($B$2:$B738)+1,""))</f>
        <v/>
      </c>
      <c r="L739" s="3" t="str">
        <f t="shared" si="175"/>
        <v/>
      </c>
      <c r="M739" s="3" t="str">
        <f>IF(C739="","",IF(AND(C739&lt;&gt;"",D739&lt;&gt;"",E739&lt;&gt;"",I739&lt;&gt;"",L739&lt;&gt;"",J739&lt;&gt;"",IFERROR(MATCH(INDEX($B:$B,MATCH($C739,$C:$C,0)),IMAGENES!$B:$B,0),-1)&gt;0),"'si'","'no'"))</f>
        <v/>
      </c>
      <c r="O739" t="str">
        <f t="shared" si="165"/>
        <v/>
      </c>
      <c r="P739" t="str">
        <f t="shared" si="166"/>
        <v/>
      </c>
      <c r="Q739" t="str">
        <f t="shared" si="167"/>
        <v/>
      </c>
      <c r="R739" t="str">
        <f t="shared" si="168"/>
        <v/>
      </c>
      <c r="S739" t="str">
        <f t="shared" si="169"/>
        <v/>
      </c>
      <c r="T739" t="str">
        <f t="shared" si="170"/>
        <v/>
      </c>
      <c r="U739" t="str">
        <f>IF($S739="","",INDEX(CATEGORIAS!$A:$A,MATCH($S739,CATEGORIAS!$B:$B,0)))</f>
        <v/>
      </c>
      <c r="V739" t="str">
        <f>IF($T739="","",INDEX(SUBCATEGORIAS!$A:$A,MATCH($T739,SUBCATEGORIAS!$B:$B,0)))</f>
        <v/>
      </c>
      <c r="W739" t="str">
        <f t="shared" si="171"/>
        <v/>
      </c>
      <c r="X739" t="str">
        <f t="shared" si="176"/>
        <v/>
      </c>
      <c r="Z739">
        <v>737</v>
      </c>
      <c r="AA739" t="str">
        <f t="shared" si="179"/>
        <v/>
      </c>
      <c r="AB739" t="str">
        <f>IFERROR(IF(MATCH($AA733,$O:$O,0)&gt;0,CONCATENATE("id_subcategoria: '",INDEX($V:$V,MATCH($AA733,$O:$O,0)),"',"),0),"")</f>
        <v/>
      </c>
      <c r="AG739" t="str">
        <f>IF($D739="","",INDEX(CATEGORIAS!$A:$A,MATCH($D739,CATEGORIAS!$B:$B,0)))</f>
        <v/>
      </c>
      <c r="AH739" t="str">
        <f>IF($E739="","",INDEX(SUBCATEGORIAS!$A:$A,MATCH($E739,SUBCATEGORIAS!$B:$B,0)))</f>
        <v/>
      </c>
      <c r="AI739" t="str">
        <f t="shared" si="172"/>
        <v/>
      </c>
      <c r="AK739" s="2" t="str">
        <f t="shared" si="177"/>
        <v/>
      </c>
      <c r="AL739" t="str">
        <f t="shared" si="178"/>
        <v/>
      </c>
      <c r="AM739" t="str">
        <f t="shared" si="173"/>
        <v/>
      </c>
      <c r="AN739" t="str">
        <f t="shared" si="174"/>
        <v/>
      </c>
    </row>
    <row r="740" spans="1:40" x14ac:dyDescent="0.25">
      <c r="A740" t="str">
        <f>IF(C740="","",MAX($A$2:A739)+1)</f>
        <v/>
      </c>
      <c r="B740" s="3" t="str">
        <f>IF(C740="","",IF(COUNTIF($C$2:$C739,$C740)=0,MAX($B$2:$B739)+1,""))</f>
        <v/>
      </c>
      <c r="L740" s="3" t="str">
        <f t="shared" si="175"/>
        <v/>
      </c>
      <c r="M740" s="3" t="str">
        <f>IF(C740="","",IF(AND(C740&lt;&gt;"",D740&lt;&gt;"",E740&lt;&gt;"",I740&lt;&gt;"",L740&lt;&gt;"",J740&lt;&gt;"",IFERROR(MATCH(INDEX($B:$B,MATCH($C740,$C:$C,0)),IMAGENES!$B:$B,0),-1)&gt;0),"'si'","'no'"))</f>
        <v/>
      </c>
      <c r="O740" t="str">
        <f t="shared" si="165"/>
        <v/>
      </c>
      <c r="P740" t="str">
        <f t="shared" si="166"/>
        <v/>
      </c>
      <c r="Q740" t="str">
        <f t="shared" si="167"/>
        <v/>
      </c>
      <c r="R740" t="str">
        <f t="shared" si="168"/>
        <v/>
      </c>
      <c r="S740" t="str">
        <f t="shared" si="169"/>
        <v/>
      </c>
      <c r="T740" t="str">
        <f t="shared" si="170"/>
        <v/>
      </c>
      <c r="U740" t="str">
        <f>IF($S740="","",INDEX(CATEGORIAS!$A:$A,MATCH($S740,CATEGORIAS!$B:$B,0)))</f>
        <v/>
      </c>
      <c r="V740" t="str">
        <f>IF($T740="","",INDEX(SUBCATEGORIAS!$A:$A,MATCH($T740,SUBCATEGORIAS!$B:$B,0)))</f>
        <v/>
      </c>
      <c r="W740" t="str">
        <f t="shared" si="171"/>
        <v/>
      </c>
      <c r="X740" t="str">
        <f t="shared" si="176"/>
        <v/>
      </c>
      <c r="Z740">
        <v>738</v>
      </c>
      <c r="AA740" t="str">
        <f t="shared" si="179"/>
        <v/>
      </c>
      <c r="AB740" t="str">
        <f>IFERROR(IF(MATCH($AA733,$O:$O,0)&gt;0,CONCATENATE("precio: ",INDEX($W:$W,MATCH($AA733,$O:$O,0)),","),0),"")</f>
        <v/>
      </c>
      <c r="AG740" t="str">
        <f>IF($D740="","",INDEX(CATEGORIAS!$A:$A,MATCH($D740,CATEGORIAS!$B:$B,0)))</f>
        <v/>
      </c>
      <c r="AH740" t="str">
        <f>IF($E740="","",INDEX(SUBCATEGORIAS!$A:$A,MATCH($E740,SUBCATEGORIAS!$B:$B,0)))</f>
        <v/>
      </c>
      <c r="AI740" t="str">
        <f t="shared" si="172"/>
        <v/>
      </c>
      <c r="AK740" s="2" t="str">
        <f t="shared" si="177"/>
        <v/>
      </c>
      <c r="AL740" t="str">
        <f t="shared" si="178"/>
        <v/>
      </c>
      <c r="AM740" t="str">
        <f t="shared" si="173"/>
        <v/>
      </c>
      <c r="AN740" t="str">
        <f t="shared" si="174"/>
        <v/>
      </c>
    </row>
    <row r="741" spans="1:40" x14ac:dyDescent="0.25">
      <c r="A741" t="str">
        <f>IF(C741="","",MAX($A$2:A740)+1)</f>
        <v/>
      </c>
      <c r="B741" s="3" t="str">
        <f>IF(C741="","",IF(COUNTIF($C$2:$C740,$C741)=0,MAX($B$2:$B740)+1,""))</f>
        <v/>
      </c>
      <c r="L741" s="3" t="str">
        <f t="shared" si="175"/>
        <v/>
      </c>
      <c r="M741" s="3" t="str">
        <f>IF(C741="","",IF(AND(C741&lt;&gt;"",D741&lt;&gt;"",E741&lt;&gt;"",I741&lt;&gt;"",L741&lt;&gt;"",J741&lt;&gt;"",IFERROR(MATCH(INDEX($B:$B,MATCH($C741,$C:$C,0)),IMAGENES!$B:$B,0),-1)&gt;0),"'si'","'no'"))</f>
        <v/>
      </c>
      <c r="O741" t="str">
        <f t="shared" si="165"/>
        <v/>
      </c>
      <c r="P741" t="str">
        <f t="shared" si="166"/>
        <v/>
      </c>
      <c r="Q741" t="str">
        <f t="shared" si="167"/>
        <v/>
      </c>
      <c r="R741" t="str">
        <f t="shared" si="168"/>
        <v/>
      </c>
      <c r="S741" t="str">
        <f t="shared" si="169"/>
        <v/>
      </c>
      <c r="T741" t="str">
        <f t="shared" si="170"/>
        <v/>
      </c>
      <c r="U741" t="str">
        <f>IF($S741="","",INDEX(CATEGORIAS!$A:$A,MATCH($S741,CATEGORIAS!$B:$B,0)))</f>
        <v/>
      </c>
      <c r="V741" t="str">
        <f>IF($T741="","",INDEX(SUBCATEGORIAS!$A:$A,MATCH($T741,SUBCATEGORIAS!$B:$B,0)))</f>
        <v/>
      </c>
      <c r="W741" t="str">
        <f t="shared" si="171"/>
        <v/>
      </c>
      <c r="X741" t="str">
        <f t="shared" si="176"/>
        <v/>
      </c>
      <c r="Z741">
        <v>739</v>
      </c>
      <c r="AA741" t="str">
        <f t="shared" si="179"/>
        <v/>
      </c>
      <c r="AB741" t="str">
        <f>IFERROR(IF(MATCH($AA733,$O:$O,0)&gt;0,CONCATENATE("disponible: ",INDEX($X:$X,MATCH($AA733,$O:$O,0)),","),0),"")</f>
        <v/>
      </c>
      <c r="AG741" t="str">
        <f>IF($D741="","",INDEX(CATEGORIAS!$A:$A,MATCH($D741,CATEGORIAS!$B:$B,0)))</f>
        <v/>
      </c>
      <c r="AH741" t="str">
        <f>IF($E741="","",INDEX(SUBCATEGORIAS!$A:$A,MATCH($E741,SUBCATEGORIAS!$B:$B,0)))</f>
        <v/>
      </c>
      <c r="AI741" t="str">
        <f t="shared" si="172"/>
        <v/>
      </c>
      <c r="AK741" s="2" t="str">
        <f t="shared" si="177"/>
        <v/>
      </c>
      <c r="AL741" t="str">
        <f t="shared" si="178"/>
        <v/>
      </c>
      <c r="AM741" t="str">
        <f t="shared" si="173"/>
        <v/>
      </c>
      <c r="AN741" t="str">
        <f t="shared" si="174"/>
        <v/>
      </c>
    </row>
    <row r="742" spans="1:40" x14ac:dyDescent="0.25">
      <c r="A742" t="str">
        <f>IF(C742="","",MAX($A$2:A741)+1)</f>
        <v/>
      </c>
      <c r="B742" s="3" t="str">
        <f>IF(C742="","",IF(COUNTIF($C$2:$C741,$C742)=0,MAX($B$2:$B741)+1,""))</f>
        <v/>
      </c>
      <c r="L742" s="3" t="str">
        <f t="shared" si="175"/>
        <v/>
      </c>
      <c r="M742" s="3" t="str">
        <f>IF(C742="","",IF(AND(C742&lt;&gt;"",D742&lt;&gt;"",E742&lt;&gt;"",I742&lt;&gt;"",L742&lt;&gt;"",J742&lt;&gt;"",IFERROR(MATCH(INDEX($B:$B,MATCH($C742,$C:$C,0)),IMAGENES!$B:$B,0),-1)&gt;0),"'si'","'no'"))</f>
        <v/>
      </c>
      <c r="O742" t="str">
        <f t="shared" si="165"/>
        <v/>
      </c>
      <c r="P742" t="str">
        <f t="shared" si="166"/>
        <v/>
      </c>
      <c r="Q742" t="str">
        <f t="shared" si="167"/>
        <v/>
      </c>
      <c r="R742" t="str">
        <f t="shared" si="168"/>
        <v/>
      </c>
      <c r="S742" t="str">
        <f t="shared" si="169"/>
        <v/>
      </c>
      <c r="T742" t="str">
        <f t="shared" si="170"/>
        <v/>
      </c>
      <c r="U742" t="str">
        <f>IF($S742="","",INDEX(CATEGORIAS!$A:$A,MATCH($S742,CATEGORIAS!$B:$B,0)))</f>
        <v/>
      </c>
      <c r="V742" t="str">
        <f>IF($T742="","",INDEX(SUBCATEGORIAS!$A:$A,MATCH($T742,SUBCATEGORIAS!$B:$B,0)))</f>
        <v/>
      </c>
      <c r="W742" t="str">
        <f t="shared" si="171"/>
        <v/>
      </c>
      <c r="X742" t="str">
        <f t="shared" si="176"/>
        <v/>
      </c>
      <c r="Z742">
        <v>740</v>
      </c>
      <c r="AA742" t="str">
        <f t="shared" si="179"/>
        <v/>
      </c>
      <c r="AB742" t="str">
        <f>IFERROR(IF(MATCH($AA733,$O:$O,0)&gt;0,"},",0),"")</f>
        <v/>
      </c>
      <c r="AG742" t="str">
        <f>IF($D742="","",INDEX(CATEGORIAS!$A:$A,MATCH($D742,CATEGORIAS!$B:$B,0)))</f>
        <v/>
      </c>
      <c r="AH742" t="str">
        <f>IF($E742="","",INDEX(SUBCATEGORIAS!$A:$A,MATCH($E742,SUBCATEGORIAS!$B:$B,0)))</f>
        <v/>
      </c>
      <c r="AI742" t="str">
        <f t="shared" si="172"/>
        <v/>
      </c>
      <c r="AK742" s="2" t="str">
        <f t="shared" si="177"/>
        <v/>
      </c>
      <c r="AL742" t="str">
        <f t="shared" si="178"/>
        <v/>
      </c>
      <c r="AM742" t="str">
        <f t="shared" si="173"/>
        <v/>
      </c>
      <c r="AN742" t="str">
        <f t="shared" si="174"/>
        <v/>
      </c>
    </row>
    <row r="743" spans="1:40" x14ac:dyDescent="0.25">
      <c r="A743" t="str">
        <f>IF(C743="","",MAX($A$2:A742)+1)</f>
        <v/>
      </c>
      <c r="B743" s="3" t="str">
        <f>IF(C743="","",IF(COUNTIF($C$2:$C742,$C743)=0,MAX($B$2:$B742)+1,""))</f>
        <v/>
      </c>
      <c r="L743" s="3" t="str">
        <f t="shared" si="175"/>
        <v/>
      </c>
      <c r="M743" s="3" t="str">
        <f>IF(C743="","",IF(AND(C743&lt;&gt;"",D743&lt;&gt;"",E743&lt;&gt;"",I743&lt;&gt;"",L743&lt;&gt;"",J743&lt;&gt;"",IFERROR(MATCH(INDEX($B:$B,MATCH($C743,$C:$C,0)),IMAGENES!$B:$B,0),-1)&gt;0),"'si'","'no'"))</f>
        <v/>
      </c>
      <c r="O743" t="str">
        <f t="shared" si="165"/>
        <v/>
      </c>
      <c r="P743" t="str">
        <f t="shared" si="166"/>
        <v/>
      </c>
      <c r="Q743" t="str">
        <f t="shared" si="167"/>
        <v/>
      </c>
      <c r="R743" t="str">
        <f t="shared" si="168"/>
        <v/>
      </c>
      <c r="S743" t="str">
        <f t="shared" si="169"/>
        <v/>
      </c>
      <c r="T743" t="str">
        <f t="shared" si="170"/>
        <v/>
      </c>
      <c r="U743" t="str">
        <f>IF($S743="","",INDEX(CATEGORIAS!$A:$A,MATCH($S743,CATEGORIAS!$B:$B,0)))</f>
        <v/>
      </c>
      <c r="V743" t="str">
        <f>IF($T743="","",INDEX(SUBCATEGORIAS!$A:$A,MATCH($T743,SUBCATEGORIAS!$B:$B,0)))</f>
        <v/>
      </c>
      <c r="W743" t="str">
        <f t="shared" si="171"/>
        <v/>
      </c>
      <c r="X743" t="str">
        <f t="shared" si="176"/>
        <v/>
      </c>
      <c r="Z743">
        <v>741</v>
      </c>
      <c r="AA743">
        <f t="shared" si="179"/>
        <v>75</v>
      </c>
      <c r="AB743" t="str">
        <f>IFERROR(IF(MATCH($AA743,$O:$O,0)&gt;0,"{",0),"")</f>
        <v/>
      </c>
      <c r="AG743" t="str">
        <f>IF($D743="","",INDEX(CATEGORIAS!$A:$A,MATCH($D743,CATEGORIAS!$B:$B,0)))</f>
        <v/>
      </c>
      <c r="AH743" t="str">
        <f>IF($E743="","",INDEX(SUBCATEGORIAS!$A:$A,MATCH($E743,SUBCATEGORIAS!$B:$B,0)))</f>
        <v/>
      </c>
      <c r="AI743" t="str">
        <f t="shared" si="172"/>
        <v/>
      </c>
      <c r="AK743" s="2" t="str">
        <f t="shared" si="177"/>
        <v/>
      </c>
      <c r="AL743" t="str">
        <f t="shared" si="178"/>
        <v/>
      </c>
      <c r="AM743" t="str">
        <f t="shared" si="173"/>
        <v/>
      </c>
      <c r="AN743" t="str">
        <f t="shared" si="174"/>
        <v/>
      </c>
    </row>
    <row r="744" spans="1:40" x14ac:dyDescent="0.25">
      <c r="A744" t="str">
        <f>IF(C744="","",MAX($A$2:A743)+1)</f>
        <v/>
      </c>
      <c r="B744" s="3" t="str">
        <f>IF(C744="","",IF(COUNTIF($C$2:$C743,$C744)=0,MAX($B$2:$B743)+1,""))</f>
        <v/>
      </c>
      <c r="L744" s="3" t="str">
        <f t="shared" si="175"/>
        <v/>
      </c>
      <c r="M744" s="3" t="str">
        <f>IF(C744="","",IF(AND(C744&lt;&gt;"",D744&lt;&gt;"",E744&lt;&gt;"",I744&lt;&gt;"",L744&lt;&gt;"",J744&lt;&gt;"",IFERROR(MATCH(INDEX($B:$B,MATCH($C744,$C:$C,0)),IMAGENES!$B:$B,0),-1)&gt;0),"'si'","'no'"))</f>
        <v/>
      </c>
      <c r="O744" t="str">
        <f t="shared" si="165"/>
        <v/>
      </c>
      <c r="P744" t="str">
        <f t="shared" si="166"/>
        <v/>
      </c>
      <c r="Q744" t="str">
        <f t="shared" si="167"/>
        <v/>
      </c>
      <c r="R744" t="str">
        <f t="shared" si="168"/>
        <v/>
      </c>
      <c r="S744" t="str">
        <f t="shared" si="169"/>
        <v/>
      </c>
      <c r="T744" t="str">
        <f t="shared" si="170"/>
        <v/>
      </c>
      <c r="U744" t="str">
        <f>IF($S744="","",INDEX(CATEGORIAS!$A:$A,MATCH($S744,CATEGORIAS!$B:$B,0)))</f>
        <v/>
      </c>
      <c r="V744" t="str">
        <f>IF($T744="","",INDEX(SUBCATEGORIAS!$A:$A,MATCH($T744,SUBCATEGORIAS!$B:$B,0)))</f>
        <v/>
      </c>
      <c r="W744" t="str">
        <f t="shared" si="171"/>
        <v/>
      </c>
      <c r="X744" t="str">
        <f t="shared" si="176"/>
        <v/>
      </c>
      <c r="Z744">
        <v>742</v>
      </c>
      <c r="AA744" t="str">
        <f t="shared" si="179"/>
        <v/>
      </c>
      <c r="AB744" t="str">
        <f>IFERROR(IF(MATCH($AA743,$O:$O,0)&gt;0,CONCATENATE("id_articulo: ",$AA743,","),0),"")</f>
        <v/>
      </c>
      <c r="AG744" t="str">
        <f>IF($D744="","",INDEX(CATEGORIAS!$A:$A,MATCH($D744,CATEGORIAS!$B:$B,0)))</f>
        <v/>
      </c>
      <c r="AH744" t="str">
        <f>IF($E744="","",INDEX(SUBCATEGORIAS!$A:$A,MATCH($E744,SUBCATEGORIAS!$B:$B,0)))</f>
        <v/>
      </c>
      <c r="AI744" t="str">
        <f t="shared" si="172"/>
        <v/>
      </c>
      <c r="AK744" s="2" t="str">
        <f t="shared" si="177"/>
        <v/>
      </c>
      <c r="AL744" t="str">
        <f t="shared" si="178"/>
        <v/>
      </c>
      <c r="AM744" t="str">
        <f t="shared" si="173"/>
        <v/>
      </c>
      <c r="AN744" t="str">
        <f t="shared" si="174"/>
        <v/>
      </c>
    </row>
    <row r="745" spans="1:40" x14ac:dyDescent="0.25">
      <c r="A745" t="str">
        <f>IF(C745="","",MAX($A$2:A744)+1)</f>
        <v/>
      </c>
      <c r="B745" s="3" t="str">
        <f>IF(C745="","",IF(COUNTIF($C$2:$C744,$C745)=0,MAX($B$2:$B744)+1,""))</f>
        <v/>
      </c>
      <c r="L745" s="3" t="str">
        <f t="shared" si="175"/>
        <v/>
      </c>
      <c r="M745" s="3" t="str">
        <f>IF(C745="","",IF(AND(C745&lt;&gt;"",D745&lt;&gt;"",E745&lt;&gt;"",I745&lt;&gt;"",L745&lt;&gt;"",J745&lt;&gt;"",IFERROR(MATCH(INDEX($B:$B,MATCH($C745,$C:$C,0)),IMAGENES!$B:$B,0),-1)&gt;0),"'si'","'no'"))</f>
        <v/>
      </c>
      <c r="O745" t="str">
        <f t="shared" si="165"/>
        <v/>
      </c>
      <c r="P745" t="str">
        <f t="shared" si="166"/>
        <v/>
      </c>
      <c r="Q745" t="str">
        <f t="shared" si="167"/>
        <v/>
      </c>
      <c r="R745" t="str">
        <f t="shared" si="168"/>
        <v/>
      </c>
      <c r="S745" t="str">
        <f t="shared" si="169"/>
        <v/>
      </c>
      <c r="T745" t="str">
        <f t="shared" si="170"/>
        <v/>
      </c>
      <c r="U745" t="str">
        <f>IF($S745="","",INDEX(CATEGORIAS!$A:$A,MATCH($S745,CATEGORIAS!$B:$B,0)))</f>
        <v/>
      </c>
      <c r="V745" t="str">
        <f>IF($T745="","",INDEX(SUBCATEGORIAS!$A:$A,MATCH($T745,SUBCATEGORIAS!$B:$B,0)))</f>
        <v/>
      </c>
      <c r="W745" t="str">
        <f t="shared" si="171"/>
        <v/>
      </c>
      <c r="X745" t="str">
        <f t="shared" si="176"/>
        <v/>
      </c>
      <c r="Z745">
        <v>743</v>
      </c>
      <c r="AA745" t="str">
        <f t="shared" si="179"/>
        <v/>
      </c>
      <c r="AB745" t="str">
        <f>IFERROR(IF(MATCH($AA743,$O:$O,0)&gt;0,CONCATENATE("nombre: '",INDEX($P:$P,MATCH($AA743,$O:$O,0)),"',"),0),"")</f>
        <v/>
      </c>
      <c r="AG745" t="str">
        <f>IF($D745="","",INDEX(CATEGORIAS!$A:$A,MATCH($D745,CATEGORIAS!$B:$B,0)))</f>
        <v/>
      </c>
      <c r="AH745" t="str">
        <f>IF($E745="","",INDEX(SUBCATEGORIAS!$A:$A,MATCH($E745,SUBCATEGORIAS!$B:$B,0)))</f>
        <v/>
      </c>
      <c r="AI745" t="str">
        <f t="shared" si="172"/>
        <v/>
      </c>
      <c r="AK745" s="2" t="str">
        <f t="shared" si="177"/>
        <v/>
      </c>
      <c r="AL745" t="str">
        <f t="shared" si="178"/>
        <v/>
      </c>
      <c r="AM745" t="str">
        <f t="shared" si="173"/>
        <v/>
      </c>
      <c r="AN745" t="str">
        <f t="shared" si="174"/>
        <v/>
      </c>
    </row>
    <row r="746" spans="1:40" x14ac:dyDescent="0.25">
      <c r="A746" t="str">
        <f>IF(C746="","",MAX($A$2:A745)+1)</f>
        <v/>
      </c>
      <c r="B746" s="3" t="str">
        <f>IF(C746="","",IF(COUNTIF($C$2:$C745,$C746)=0,MAX($B$2:$B745)+1,""))</f>
        <v/>
      </c>
      <c r="L746" s="3" t="str">
        <f t="shared" si="175"/>
        <v/>
      </c>
      <c r="M746" s="3" t="str">
        <f>IF(C746="","",IF(AND(C746&lt;&gt;"",D746&lt;&gt;"",E746&lt;&gt;"",I746&lt;&gt;"",L746&lt;&gt;"",J746&lt;&gt;"",IFERROR(MATCH(INDEX($B:$B,MATCH($C746,$C:$C,0)),IMAGENES!$B:$B,0),-1)&gt;0),"'si'","'no'"))</f>
        <v/>
      </c>
      <c r="O746" t="str">
        <f t="shared" si="165"/>
        <v/>
      </c>
      <c r="P746" t="str">
        <f t="shared" si="166"/>
        <v/>
      </c>
      <c r="Q746" t="str">
        <f t="shared" si="167"/>
        <v/>
      </c>
      <c r="R746" t="str">
        <f t="shared" si="168"/>
        <v/>
      </c>
      <c r="S746" t="str">
        <f t="shared" si="169"/>
        <v/>
      </c>
      <c r="T746" t="str">
        <f t="shared" si="170"/>
        <v/>
      </c>
      <c r="U746" t="str">
        <f>IF($S746="","",INDEX(CATEGORIAS!$A:$A,MATCH($S746,CATEGORIAS!$B:$B,0)))</f>
        <v/>
      </c>
      <c r="V746" t="str">
        <f>IF($T746="","",INDEX(SUBCATEGORIAS!$A:$A,MATCH($T746,SUBCATEGORIAS!$B:$B,0)))</f>
        <v/>
      </c>
      <c r="W746" t="str">
        <f t="shared" si="171"/>
        <v/>
      </c>
      <c r="X746" t="str">
        <f t="shared" si="176"/>
        <v/>
      </c>
      <c r="Z746">
        <v>744</v>
      </c>
      <c r="AA746" t="str">
        <f t="shared" si="179"/>
        <v/>
      </c>
      <c r="AB746" t="str">
        <f>IFERROR(IF(MATCH($AA743,$O:$O,0)&gt;0,CONCATENATE("descripcion: '",INDEX($Q:$Q,MATCH($AA743,$O:$O,0)),"',"),0),"")</f>
        <v/>
      </c>
      <c r="AG746" t="str">
        <f>IF($D746="","",INDEX(CATEGORIAS!$A:$A,MATCH($D746,CATEGORIAS!$B:$B,0)))</f>
        <v/>
      </c>
      <c r="AH746" t="str">
        <f>IF($E746="","",INDEX(SUBCATEGORIAS!$A:$A,MATCH($E746,SUBCATEGORIAS!$B:$B,0)))</f>
        <v/>
      </c>
      <c r="AI746" t="str">
        <f t="shared" si="172"/>
        <v/>
      </c>
      <c r="AK746" s="2" t="str">
        <f t="shared" si="177"/>
        <v/>
      </c>
      <c r="AL746" t="str">
        <f t="shared" si="178"/>
        <v/>
      </c>
      <c r="AM746" t="str">
        <f t="shared" si="173"/>
        <v/>
      </c>
      <c r="AN746" t="str">
        <f t="shared" si="174"/>
        <v/>
      </c>
    </row>
    <row r="747" spans="1:40" x14ac:dyDescent="0.25">
      <c r="A747" t="str">
        <f>IF(C747="","",MAX($A$2:A746)+1)</f>
        <v/>
      </c>
      <c r="B747" s="3" t="str">
        <f>IF(C747="","",IF(COUNTIF($C$2:$C746,$C747)=0,MAX($B$2:$B746)+1,""))</f>
        <v/>
      </c>
      <c r="L747" s="3" t="str">
        <f t="shared" si="175"/>
        <v/>
      </c>
      <c r="M747" s="3" t="str">
        <f>IF(C747="","",IF(AND(C747&lt;&gt;"",D747&lt;&gt;"",E747&lt;&gt;"",I747&lt;&gt;"",L747&lt;&gt;"",J747&lt;&gt;"",IFERROR(MATCH(INDEX($B:$B,MATCH($C747,$C:$C,0)),IMAGENES!$B:$B,0),-1)&gt;0),"'si'","'no'"))</f>
        <v/>
      </c>
      <c r="O747" t="str">
        <f t="shared" si="165"/>
        <v/>
      </c>
      <c r="P747" t="str">
        <f t="shared" si="166"/>
        <v/>
      </c>
      <c r="Q747" t="str">
        <f t="shared" si="167"/>
        <v/>
      </c>
      <c r="R747" t="str">
        <f t="shared" si="168"/>
        <v/>
      </c>
      <c r="S747" t="str">
        <f t="shared" si="169"/>
        <v/>
      </c>
      <c r="T747" t="str">
        <f t="shared" si="170"/>
        <v/>
      </c>
      <c r="U747" t="str">
        <f>IF($S747="","",INDEX(CATEGORIAS!$A:$A,MATCH($S747,CATEGORIAS!$B:$B,0)))</f>
        <v/>
      </c>
      <c r="V747" t="str">
        <f>IF($T747="","",INDEX(SUBCATEGORIAS!$A:$A,MATCH($T747,SUBCATEGORIAS!$B:$B,0)))</f>
        <v/>
      </c>
      <c r="W747" t="str">
        <f t="shared" si="171"/>
        <v/>
      </c>
      <c r="X747" t="str">
        <f t="shared" si="176"/>
        <v/>
      </c>
      <c r="Z747">
        <v>745</v>
      </c>
      <c r="AA747" t="str">
        <f t="shared" si="179"/>
        <v/>
      </c>
      <c r="AB747" t="str">
        <f>IFERROR(IF(MATCH($AA743,$O:$O,0)&gt;0,CONCATENATE("descripcion_larga: '",INDEX($R:$R,MATCH($AA743,$O:$O,0)),"',"),0),"")</f>
        <v/>
      </c>
      <c r="AG747" t="str">
        <f>IF($D747="","",INDEX(CATEGORIAS!$A:$A,MATCH($D747,CATEGORIAS!$B:$B,0)))</f>
        <v/>
      </c>
      <c r="AH747" t="str">
        <f>IF($E747="","",INDEX(SUBCATEGORIAS!$A:$A,MATCH($E747,SUBCATEGORIAS!$B:$B,0)))</f>
        <v/>
      </c>
      <c r="AI747" t="str">
        <f t="shared" si="172"/>
        <v/>
      </c>
      <c r="AK747" s="2" t="str">
        <f t="shared" si="177"/>
        <v/>
      </c>
      <c r="AL747" t="str">
        <f t="shared" si="178"/>
        <v/>
      </c>
      <c r="AM747" t="str">
        <f t="shared" si="173"/>
        <v/>
      </c>
      <c r="AN747" t="str">
        <f t="shared" si="174"/>
        <v/>
      </c>
    </row>
    <row r="748" spans="1:40" x14ac:dyDescent="0.25">
      <c r="A748" t="str">
        <f>IF(C748="","",MAX($A$2:A747)+1)</f>
        <v/>
      </c>
      <c r="B748" s="3" t="str">
        <f>IF(C748="","",IF(COUNTIF($C$2:$C747,$C748)=0,MAX($B$2:$B747)+1,""))</f>
        <v/>
      </c>
      <c r="L748" s="3" t="str">
        <f t="shared" si="175"/>
        <v/>
      </c>
      <c r="M748" s="3" t="str">
        <f>IF(C748="","",IF(AND(C748&lt;&gt;"",D748&lt;&gt;"",E748&lt;&gt;"",I748&lt;&gt;"",L748&lt;&gt;"",J748&lt;&gt;"",IFERROR(MATCH(INDEX($B:$B,MATCH($C748,$C:$C,0)),IMAGENES!$B:$B,0),-1)&gt;0),"'si'","'no'"))</f>
        <v/>
      </c>
      <c r="O748" t="str">
        <f t="shared" si="165"/>
        <v/>
      </c>
      <c r="P748" t="str">
        <f t="shared" si="166"/>
        <v/>
      </c>
      <c r="Q748" t="str">
        <f t="shared" si="167"/>
        <v/>
      </c>
      <c r="R748" t="str">
        <f t="shared" si="168"/>
        <v/>
      </c>
      <c r="S748" t="str">
        <f t="shared" si="169"/>
        <v/>
      </c>
      <c r="T748" t="str">
        <f t="shared" si="170"/>
        <v/>
      </c>
      <c r="U748" t="str">
        <f>IF($S748="","",INDEX(CATEGORIAS!$A:$A,MATCH($S748,CATEGORIAS!$B:$B,0)))</f>
        <v/>
      </c>
      <c r="V748" t="str">
        <f>IF($T748="","",INDEX(SUBCATEGORIAS!$A:$A,MATCH($T748,SUBCATEGORIAS!$B:$B,0)))</f>
        <v/>
      </c>
      <c r="W748" t="str">
        <f t="shared" si="171"/>
        <v/>
      </c>
      <c r="X748" t="str">
        <f t="shared" si="176"/>
        <v/>
      </c>
      <c r="Z748">
        <v>746</v>
      </c>
      <c r="AA748" t="str">
        <f t="shared" si="179"/>
        <v/>
      </c>
      <c r="AB748" t="str">
        <f>IFERROR(IF(MATCH($AA743,$O:$O,0)&gt;0,CONCATENATE("id_categoria: '",INDEX($U:$U,MATCH($AA743,$O:$O,0)),"',"),0),"")</f>
        <v/>
      </c>
      <c r="AG748" t="str">
        <f>IF($D748="","",INDEX(CATEGORIAS!$A:$A,MATCH($D748,CATEGORIAS!$B:$B,0)))</f>
        <v/>
      </c>
      <c r="AH748" t="str">
        <f>IF($E748="","",INDEX(SUBCATEGORIAS!$A:$A,MATCH($E748,SUBCATEGORIAS!$B:$B,0)))</f>
        <v/>
      </c>
      <c r="AI748" t="str">
        <f t="shared" si="172"/>
        <v/>
      </c>
      <c r="AK748" s="2" t="str">
        <f t="shared" si="177"/>
        <v/>
      </c>
      <c r="AL748" t="str">
        <f t="shared" si="178"/>
        <v/>
      </c>
      <c r="AM748" t="str">
        <f t="shared" si="173"/>
        <v/>
      </c>
      <c r="AN748" t="str">
        <f t="shared" si="174"/>
        <v/>
      </c>
    </row>
    <row r="749" spans="1:40" x14ac:dyDescent="0.25">
      <c r="A749" t="str">
        <f>IF(C749="","",MAX($A$2:A748)+1)</f>
        <v/>
      </c>
      <c r="B749" s="3" t="str">
        <f>IF(C749="","",IF(COUNTIF($C$2:$C748,$C749)=0,MAX($B$2:$B748)+1,""))</f>
        <v/>
      </c>
      <c r="L749" s="3" t="str">
        <f t="shared" si="175"/>
        <v/>
      </c>
      <c r="M749" s="3" t="str">
        <f>IF(C749="","",IF(AND(C749&lt;&gt;"",D749&lt;&gt;"",E749&lt;&gt;"",I749&lt;&gt;"",L749&lt;&gt;"",J749&lt;&gt;"",IFERROR(MATCH(INDEX($B:$B,MATCH($C749,$C:$C,0)),IMAGENES!$B:$B,0),-1)&gt;0),"'si'","'no'"))</f>
        <v/>
      </c>
      <c r="O749" t="str">
        <f t="shared" si="165"/>
        <v/>
      </c>
      <c r="P749" t="str">
        <f t="shared" si="166"/>
        <v/>
      </c>
      <c r="Q749" t="str">
        <f t="shared" si="167"/>
        <v/>
      </c>
      <c r="R749" t="str">
        <f t="shared" si="168"/>
        <v/>
      </c>
      <c r="S749" t="str">
        <f t="shared" si="169"/>
        <v/>
      </c>
      <c r="T749" t="str">
        <f t="shared" si="170"/>
        <v/>
      </c>
      <c r="U749" t="str">
        <f>IF($S749="","",INDEX(CATEGORIAS!$A:$A,MATCH($S749,CATEGORIAS!$B:$B,0)))</f>
        <v/>
      </c>
      <c r="V749" t="str">
        <f>IF($T749="","",INDEX(SUBCATEGORIAS!$A:$A,MATCH($T749,SUBCATEGORIAS!$B:$B,0)))</f>
        <v/>
      </c>
      <c r="W749" t="str">
        <f t="shared" si="171"/>
        <v/>
      </c>
      <c r="X749" t="str">
        <f t="shared" si="176"/>
        <v/>
      </c>
      <c r="Z749">
        <v>747</v>
      </c>
      <c r="AA749" t="str">
        <f t="shared" si="179"/>
        <v/>
      </c>
      <c r="AB749" t="str">
        <f>IFERROR(IF(MATCH($AA743,$O:$O,0)&gt;0,CONCATENATE("id_subcategoria: '",INDEX($V:$V,MATCH($AA743,$O:$O,0)),"',"),0),"")</f>
        <v/>
      </c>
      <c r="AG749" t="str">
        <f>IF($D749="","",INDEX(CATEGORIAS!$A:$A,MATCH($D749,CATEGORIAS!$B:$B,0)))</f>
        <v/>
      </c>
      <c r="AH749" t="str">
        <f>IF($E749="","",INDEX(SUBCATEGORIAS!$A:$A,MATCH($E749,SUBCATEGORIAS!$B:$B,0)))</f>
        <v/>
      </c>
      <c r="AI749" t="str">
        <f t="shared" si="172"/>
        <v/>
      </c>
      <c r="AK749" s="2" t="str">
        <f t="shared" si="177"/>
        <v/>
      </c>
      <c r="AL749" t="str">
        <f t="shared" si="178"/>
        <v/>
      </c>
      <c r="AM749" t="str">
        <f t="shared" si="173"/>
        <v/>
      </c>
      <c r="AN749" t="str">
        <f t="shared" si="174"/>
        <v/>
      </c>
    </row>
    <row r="750" spans="1:40" x14ac:dyDescent="0.25">
      <c r="A750" t="str">
        <f>IF(C750="","",MAX($A$2:A749)+1)</f>
        <v/>
      </c>
      <c r="B750" s="3" t="str">
        <f>IF(C750="","",IF(COUNTIF($C$2:$C749,$C750)=0,MAX($B$2:$B749)+1,""))</f>
        <v/>
      </c>
      <c r="L750" s="3" t="str">
        <f t="shared" si="175"/>
        <v/>
      </c>
      <c r="M750" s="3" t="str">
        <f>IF(C750="","",IF(AND(C750&lt;&gt;"",D750&lt;&gt;"",E750&lt;&gt;"",I750&lt;&gt;"",L750&lt;&gt;"",J750&lt;&gt;"",IFERROR(MATCH(INDEX($B:$B,MATCH($C750,$C:$C,0)),IMAGENES!$B:$B,0),-1)&gt;0),"'si'","'no'"))</f>
        <v/>
      </c>
      <c r="O750" t="str">
        <f t="shared" si="165"/>
        <v/>
      </c>
      <c r="P750" t="str">
        <f t="shared" si="166"/>
        <v/>
      </c>
      <c r="Q750" t="str">
        <f t="shared" si="167"/>
        <v/>
      </c>
      <c r="R750" t="str">
        <f t="shared" si="168"/>
        <v/>
      </c>
      <c r="S750" t="str">
        <f t="shared" si="169"/>
        <v/>
      </c>
      <c r="T750" t="str">
        <f t="shared" si="170"/>
        <v/>
      </c>
      <c r="U750" t="str">
        <f>IF($S750="","",INDEX(CATEGORIAS!$A:$A,MATCH($S750,CATEGORIAS!$B:$B,0)))</f>
        <v/>
      </c>
      <c r="V750" t="str">
        <f>IF($T750="","",INDEX(SUBCATEGORIAS!$A:$A,MATCH($T750,SUBCATEGORIAS!$B:$B,0)))</f>
        <v/>
      </c>
      <c r="W750" t="str">
        <f t="shared" si="171"/>
        <v/>
      </c>
      <c r="X750" t="str">
        <f t="shared" si="176"/>
        <v/>
      </c>
      <c r="Z750">
        <v>748</v>
      </c>
      <c r="AA750" t="str">
        <f t="shared" si="179"/>
        <v/>
      </c>
      <c r="AB750" t="str">
        <f>IFERROR(IF(MATCH($AA743,$O:$O,0)&gt;0,CONCATENATE("precio: ",INDEX($W:$W,MATCH($AA743,$O:$O,0)),","),0),"")</f>
        <v/>
      </c>
      <c r="AG750" t="str">
        <f>IF($D750="","",INDEX(CATEGORIAS!$A:$A,MATCH($D750,CATEGORIAS!$B:$B,0)))</f>
        <v/>
      </c>
      <c r="AH750" t="str">
        <f>IF($E750="","",INDEX(SUBCATEGORIAS!$A:$A,MATCH($E750,SUBCATEGORIAS!$B:$B,0)))</f>
        <v/>
      </c>
      <c r="AI750" t="str">
        <f t="shared" si="172"/>
        <v/>
      </c>
      <c r="AK750" s="2" t="str">
        <f t="shared" si="177"/>
        <v/>
      </c>
      <c r="AL750" t="str">
        <f t="shared" si="178"/>
        <v/>
      </c>
      <c r="AM750" t="str">
        <f t="shared" si="173"/>
        <v/>
      </c>
      <c r="AN750" t="str">
        <f t="shared" si="174"/>
        <v/>
      </c>
    </row>
    <row r="751" spans="1:40" x14ac:dyDescent="0.25">
      <c r="A751" t="str">
        <f>IF(C751="","",MAX($A$2:A750)+1)</f>
        <v/>
      </c>
      <c r="B751" s="3" t="str">
        <f>IF(C751="","",IF(COUNTIF($C$2:$C750,$C751)=0,MAX($B$2:$B750)+1,""))</f>
        <v/>
      </c>
      <c r="L751" s="3" t="str">
        <f t="shared" si="175"/>
        <v/>
      </c>
      <c r="M751" s="3" t="str">
        <f>IF(C751="","",IF(AND(C751&lt;&gt;"",D751&lt;&gt;"",E751&lt;&gt;"",I751&lt;&gt;"",L751&lt;&gt;"",J751&lt;&gt;"",IFERROR(MATCH(INDEX($B:$B,MATCH($C751,$C:$C,0)),IMAGENES!$B:$B,0),-1)&gt;0),"'si'","'no'"))</f>
        <v/>
      </c>
      <c r="O751" t="str">
        <f t="shared" si="165"/>
        <v/>
      </c>
      <c r="P751" t="str">
        <f t="shared" si="166"/>
        <v/>
      </c>
      <c r="Q751" t="str">
        <f t="shared" si="167"/>
        <v/>
      </c>
      <c r="R751" t="str">
        <f t="shared" si="168"/>
        <v/>
      </c>
      <c r="S751" t="str">
        <f t="shared" si="169"/>
        <v/>
      </c>
      <c r="T751" t="str">
        <f t="shared" si="170"/>
        <v/>
      </c>
      <c r="U751" t="str">
        <f>IF($S751="","",INDEX(CATEGORIAS!$A:$A,MATCH($S751,CATEGORIAS!$B:$B,0)))</f>
        <v/>
      </c>
      <c r="V751" t="str">
        <f>IF($T751="","",INDEX(SUBCATEGORIAS!$A:$A,MATCH($T751,SUBCATEGORIAS!$B:$B,0)))</f>
        <v/>
      </c>
      <c r="W751" t="str">
        <f t="shared" si="171"/>
        <v/>
      </c>
      <c r="X751" t="str">
        <f t="shared" si="176"/>
        <v/>
      </c>
      <c r="Z751">
        <v>749</v>
      </c>
      <c r="AA751" t="str">
        <f t="shared" si="179"/>
        <v/>
      </c>
      <c r="AB751" t="str">
        <f>IFERROR(IF(MATCH($AA743,$O:$O,0)&gt;0,CONCATENATE("disponible: ",INDEX($X:$X,MATCH($AA743,$O:$O,0)),","),0),"")</f>
        <v/>
      </c>
      <c r="AG751" t="str">
        <f>IF($D751="","",INDEX(CATEGORIAS!$A:$A,MATCH($D751,CATEGORIAS!$B:$B,0)))</f>
        <v/>
      </c>
      <c r="AH751" t="str">
        <f>IF($E751="","",INDEX(SUBCATEGORIAS!$A:$A,MATCH($E751,SUBCATEGORIAS!$B:$B,0)))</f>
        <v/>
      </c>
      <c r="AI751" t="str">
        <f t="shared" si="172"/>
        <v/>
      </c>
      <c r="AK751" s="2" t="str">
        <f t="shared" si="177"/>
        <v/>
      </c>
      <c r="AL751" t="str">
        <f t="shared" si="178"/>
        <v/>
      </c>
      <c r="AM751" t="str">
        <f t="shared" si="173"/>
        <v/>
      </c>
      <c r="AN751" t="str">
        <f t="shared" si="174"/>
        <v/>
      </c>
    </row>
    <row r="752" spans="1:40" x14ac:dyDescent="0.25">
      <c r="A752" t="str">
        <f>IF(C752="","",MAX($A$2:A751)+1)</f>
        <v/>
      </c>
      <c r="B752" s="3" t="str">
        <f>IF(C752="","",IF(COUNTIF($C$2:$C751,$C752)=0,MAX($B$2:$B751)+1,""))</f>
        <v/>
      </c>
      <c r="L752" s="3" t="str">
        <f t="shared" si="175"/>
        <v/>
      </c>
      <c r="M752" s="3" t="str">
        <f>IF(C752="","",IF(AND(C752&lt;&gt;"",D752&lt;&gt;"",E752&lt;&gt;"",I752&lt;&gt;"",L752&lt;&gt;"",J752&lt;&gt;"",IFERROR(MATCH(INDEX($B:$B,MATCH($C752,$C:$C,0)),IMAGENES!$B:$B,0),-1)&gt;0),"'si'","'no'"))</f>
        <v/>
      </c>
      <c r="O752" t="str">
        <f t="shared" si="165"/>
        <v/>
      </c>
      <c r="P752" t="str">
        <f t="shared" si="166"/>
        <v/>
      </c>
      <c r="Q752" t="str">
        <f t="shared" si="167"/>
        <v/>
      </c>
      <c r="R752" t="str">
        <f t="shared" si="168"/>
        <v/>
      </c>
      <c r="S752" t="str">
        <f t="shared" si="169"/>
        <v/>
      </c>
      <c r="T752" t="str">
        <f t="shared" si="170"/>
        <v/>
      </c>
      <c r="U752" t="str">
        <f>IF($S752="","",INDEX(CATEGORIAS!$A:$A,MATCH($S752,CATEGORIAS!$B:$B,0)))</f>
        <v/>
      </c>
      <c r="V752" t="str">
        <f>IF($T752="","",INDEX(SUBCATEGORIAS!$A:$A,MATCH($T752,SUBCATEGORIAS!$B:$B,0)))</f>
        <v/>
      </c>
      <c r="W752" t="str">
        <f t="shared" si="171"/>
        <v/>
      </c>
      <c r="X752" t="str">
        <f t="shared" si="176"/>
        <v/>
      </c>
      <c r="Z752">
        <v>750</v>
      </c>
      <c r="AA752" t="str">
        <f t="shared" si="179"/>
        <v/>
      </c>
      <c r="AB752" t="str">
        <f>IFERROR(IF(MATCH($AA743,$O:$O,0)&gt;0,"},",0),"")</f>
        <v/>
      </c>
      <c r="AG752" t="str">
        <f>IF($D752="","",INDEX(CATEGORIAS!$A:$A,MATCH($D752,CATEGORIAS!$B:$B,0)))</f>
        <v/>
      </c>
      <c r="AH752" t="str">
        <f>IF($E752="","",INDEX(SUBCATEGORIAS!$A:$A,MATCH($E752,SUBCATEGORIAS!$B:$B,0)))</f>
        <v/>
      </c>
      <c r="AI752" t="str">
        <f t="shared" si="172"/>
        <v/>
      </c>
      <c r="AK752" s="2" t="str">
        <f t="shared" si="177"/>
        <v/>
      </c>
      <c r="AL752" t="str">
        <f t="shared" si="178"/>
        <v/>
      </c>
      <c r="AM752" t="str">
        <f t="shared" si="173"/>
        <v/>
      </c>
      <c r="AN752" t="str">
        <f t="shared" si="174"/>
        <v/>
      </c>
    </row>
    <row r="753" spans="1:40" x14ac:dyDescent="0.25">
      <c r="A753" t="str">
        <f>IF(C753="","",MAX($A$2:A752)+1)</f>
        <v/>
      </c>
      <c r="B753" s="3" t="str">
        <f>IF(C753="","",IF(COUNTIF($C$2:$C752,$C753)=0,MAX($B$2:$B752)+1,""))</f>
        <v/>
      </c>
      <c r="L753" s="3" t="str">
        <f t="shared" si="175"/>
        <v/>
      </c>
      <c r="M753" s="3" t="str">
        <f>IF(C753="","",IF(AND(C753&lt;&gt;"",D753&lt;&gt;"",E753&lt;&gt;"",I753&lt;&gt;"",L753&lt;&gt;"",J753&lt;&gt;"",IFERROR(MATCH(INDEX($B:$B,MATCH($C753,$C:$C,0)),IMAGENES!$B:$B,0),-1)&gt;0),"'si'","'no'"))</f>
        <v/>
      </c>
      <c r="O753" t="str">
        <f t="shared" si="165"/>
        <v/>
      </c>
      <c r="P753" t="str">
        <f t="shared" si="166"/>
        <v/>
      </c>
      <c r="Q753" t="str">
        <f t="shared" si="167"/>
        <v/>
      </c>
      <c r="R753" t="str">
        <f t="shared" si="168"/>
        <v/>
      </c>
      <c r="S753" t="str">
        <f t="shared" si="169"/>
        <v/>
      </c>
      <c r="T753" t="str">
        <f t="shared" si="170"/>
        <v/>
      </c>
      <c r="U753" t="str">
        <f>IF($S753="","",INDEX(CATEGORIAS!$A:$A,MATCH($S753,CATEGORIAS!$B:$B,0)))</f>
        <v/>
      </c>
      <c r="V753" t="str">
        <f>IF($T753="","",INDEX(SUBCATEGORIAS!$A:$A,MATCH($T753,SUBCATEGORIAS!$B:$B,0)))</f>
        <v/>
      </c>
      <c r="W753" t="str">
        <f t="shared" si="171"/>
        <v/>
      </c>
      <c r="X753" t="str">
        <f t="shared" si="176"/>
        <v/>
      </c>
      <c r="Z753">
        <v>751</v>
      </c>
      <c r="AA753">
        <f t="shared" si="179"/>
        <v>76</v>
      </c>
      <c r="AB753" t="str">
        <f>IFERROR(IF(MATCH($AA753,$O:$O,0)&gt;0,"{",0),"")</f>
        <v/>
      </c>
      <c r="AG753" t="str">
        <f>IF($D753="","",INDEX(CATEGORIAS!$A:$A,MATCH($D753,CATEGORIAS!$B:$B,0)))</f>
        <v/>
      </c>
      <c r="AH753" t="str">
        <f>IF($E753="","",INDEX(SUBCATEGORIAS!$A:$A,MATCH($E753,SUBCATEGORIAS!$B:$B,0)))</f>
        <v/>
      </c>
      <c r="AI753" t="str">
        <f t="shared" si="172"/>
        <v/>
      </c>
      <c r="AK753" s="2" t="str">
        <f t="shared" si="177"/>
        <v/>
      </c>
      <c r="AL753" t="str">
        <f t="shared" si="178"/>
        <v/>
      </c>
      <c r="AM753" t="str">
        <f t="shared" si="173"/>
        <v/>
      </c>
      <c r="AN753" t="str">
        <f t="shared" si="174"/>
        <v/>
      </c>
    </row>
    <row r="754" spans="1:40" x14ac:dyDescent="0.25">
      <c r="A754" t="str">
        <f>IF(C754="","",MAX($A$2:A753)+1)</f>
        <v/>
      </c>
      <c r="B754" s="3" t="str">
        <f>IF(C754="","",IF(COUNTIF($C$2:$C753,$C754)=0,MAX($B$2:$B753)+1,""))</f>
        <v/>
      </c>
      <c r="L754" s="3" t="str">
        <f t="shared" si="175"/>
        <v/>
      </c>
      <c r="M754" s="3" t="str">
        <f>IF(C754="","",IF(AND(C754&lt;&gt;"",D754&lt;&gt;"",E754&lt;&gt;"",I754&lt;&gt;"",L754&lt;&gt;"",J754&lt;&gt;"",IFERROR(MATCH(INDEX($B:$B,MATCH($C754,$C:$C,0)),IMAGENES!$B:$B,0),-1)&gt;0),"'si'","'no'"))</f>
        <v/>
      </c>
      <c r="O754" t="str">
        <f t="shared" si="165"/>
        <v/>
      </c>
      <c r="P754" t="str">
        <f t="shared" si="166"/>
        <v/>
      </c>
      <c r="Q754" t="str">
        <f t="shared" si="167"/>
        <v/>
      </c>
      <c r="R754" t="str">
        <f t="shared" si="168"/>
        <v/>
      </c>
      <c r="S754" t="str">
        <f t="shared" si="169"/>
        <v/>
      </c>
      <c r="T754" t="str">
        <f t="shared" si="170"/>
        <v/>
      </c>
      <c r="U754" t="str">
        <f>IF($S754="","",INDEX(CATEGORIAS!$A:$A,MATCH($S754,CATEGORIAS!$B:$B,0)))</f>
        <v/>
      </c>
      <c r="V754" t="str">
        <f>IF($T754="","",INDEX(SUBCATEGORIAS!$A:$A,MATCH($T754,SUBCATEGORIAS!$B:$B,0)))</f>
        <v/>
      </c>
      <c r="W754" t="str">
        <f t="shared" si="171"/>
        <v/>
      </c>
      <c r="X754" t="str">
        <f t="shared" si="176"/>
        <v/>
      </c>
      <c r="Z754">
        <v>752</v>
      </c>
      <c r="AA754" t="str">
        <f t="shared" si="179"/>
        <v/>
      </c>
      <c r="AB754" t="str">
        <f>IFERROR(IF(MATCH($AA753,$O:$O,0)&gt;0,CONCATENATE("id_articulo: ",$AA753,","),0),"")</f>
        <v/>
      </c>
      <c r="AG754" t="str">
        <f>IF($D754="","",INDEX(CATEGORIAS!$A:$A,MATCH($D754,CATEGORIAS!$B:$B,0)))</f>
        <v/>
      </c>
      <c r="AH754" t="str">
        <f>IF($E754="","",INDEX(SUBCATEGORIAS!$A:$A,MATCH($E754,SUBCATEGORIAS!$B:$B,0)))</f>
        <v/>
      </c>
      <c r="AI754" t="str">
        <f t="shared" si="172"/>
        <v/>
      </c>
      <c r="AK754" s="2" t="str">
        <f t="shared" si="177"/>
        <v/>
      </c>
      <c r="AL754" t="str">
        <f t="shared" si="178"/>
        <v/>
      </c>
      <c r="AM754" t="str">
        <f t="shared" si="173"/>
        <v/>
      </c>
      <c r="AN754" t="str">
        <f t="shared" si="174"/>
        <v/>
      </c>
    </row>
    <row r="755" spans="1:40" x14ac:dyDescent="0.25">
      <c r="A755" t="str">
        <f>IF(C755="","",MAX($A$2:A754)+1)</f>
        <v/>
      </c>
      <c r="B755" s="3" t="str">
        <f>IF(C755="","",IF(COUNTIF($C$2:$C754,$C755)=0,MAX($B$2:$B754)+1,""))</f>
        <v/>
      </c>
      <c r="L755" s="3" t="str">
        <f t="shared" si="175"/>
        <v/>
      </c>
      <c r="M755" s="3" t="str">
        <f>IF(C755="","",IF(AND(C755&lt;&gt;"",D755&lt;&gt;"",E755&lt;&gt;"",I755&lt;&gt;"",L755&lt;&gt;"",J755&lt;&gt;"",IFERROR(MATCH(INDEX($B:$B,MATCH($C755,$C:$C,0)),IMAGENES!$B:$B,0),-1)&gt;0),"'si'","'no'"))</f>
        <v/>
      </c>
      <c r="O755" t="str">
        <f t="shared" si="165"/>
        <v/>
      </c>
      <c r="P755" t="str">
        <f t="shared" si="166"/>
        <v/>
      </c>
      <c r="Q755" t="str">
        <f t="shared" si="167"/>
        <v/>
      </c>
      <c r="R755" t="str">
        <f t="shared" si="168"/>
        <v/>
      </c>
      <c r="S755" t="str">
        <f t="shared" si="169"/>
        <v/>
      </c>
      <c r="T755" t="str">
        <f t="shared" si="170"/>
        <v/>
      </c>
      <c r="U755" t="str">
        <f>IF($S755="","",INDEX(CATEGORIAS!$A:$A,MATCH($S755,CATEGORIAS!$B:$B,0)))</f>
        <v/>
      </c>
      <c r="V755" t="str">
        <f>IF($T755="","",INDEX(SUBCATEGORIAS!$A:$A,MATCH($T755,SUBCATEGORIAS!$B:$B,0)))</f>
        <v/>
      </c>
      <c r="W755" t="str">
        <f t="shared" si="171"/>
        <v/>
      </c>
      <c r="X755" t="str">
        <f t="shared" si="176"/>
        <v/>
      </c>
      <c r="Z755">
        <v>753</v>
      </c>
      <c r="AA755" t="str">
        <f t="shared" si="179"/>
        <v/>
      </c>
      <c r="AB755" t="str">
        <f>IFERROR(IF(MATCH($AA753,$O:$O,0)&gt;0,CONCATENATE("nombre: '",INDEX($P:$P,MATCH($AA753,$O:$O,0)),"',"),0),"")</f>
        <v/>
      </c>
      <c r="AG755" t="str">
        <f>IF($D755="","",INDEX(CATEGORIAS!$A:$A,MATCH($D755,CATEGORIAS!$B:$B,0)))</f>
        <v/>
      </c>
      <c r="AH755" t="str">
        <f>IF($E755="","",INDEX(SUBCATEGORIAS!$A:$A,MATCH($E755,SUBCATEGORIAS!$B:$B,0)))</f>
        <v/>
      </c>
      <c r="AI755" t="str">
        <f t="shared" si="172"/>
        <v/>
      </c>
      <c r="AK755" s="2" t="str">
        <f t="shared" si="177"/>
        <v/>
      </c>
      <c r="AL755" t="str">
        <f t="shared" si="178"/>
        <v/>
      </c>
      <c r="AM755" t="str">
        <f t="shared" si="173"/>
        <v/>
      </c>
      <c r="AN755" t="str">
        <f t="shared" si="174"/>
        <v/>
      </c>
    </row>
    <row r="756" spans="1:40" x14ac:dyDescent="0.25">
      <c r="A756" t="str">
        <f>IF(C756="","",MAX($A$2:A755)+1)</f>
        <v/>
      </c>
      <c r="B756" s="3" t="str">
        <f>IF(C756="","",IF(COUNTIF($C$2:$C755,$C756)=0,MAX($B$2:$B755)+1,""))</f>
        <v/>
      </c>
      <c r="L756" s="3" t="str">
        <f t="shared" si="175"/>
        <v/>
      </c>
      <c r="M756" s="3" t="str">
        <f>IF(C756="","",IF(AND(C756&lt;&gt;"",D756&lt;&gt;"",E756&lt;&gt;"",I756&lt;&gt;"",L756&lt;&gt;"",J756&lt;&gt;"",IFERROR(MATCH(INDEX($B:$B,MATCH($C756,$C:$C,0)),IMAGENES!$B:$B,0),-1)&gt;0),"'si'","'no'"))</f>
        <v/>
      </c>
      <c r="O756" t="str">
        <f t="shared" si="165"/>
        <v/>
      </c>
      <c r="P756" t="str">
        <f t="shared" si="166"/>
        <v/>
      </c>
      <c r="Q756" t="str">
        <f t="shared" si="167"/>
        <v/>
      </c>
      <c r="R756" t="str">
        <f t="shared" si="168"/>
        <v/>
      </c>
      <c r="S756" t="str">
        <f t="shared" si="169"/>
        <v/>
      </c>
      <c r="T756" t="str">
        <f t="shared" si="170"/>
        <v/>
      </c>
      <c r="U756" t="str">
        <f>IF($S756="","",INDEX(CATEGORIAS!$A:$A,MATCH($S756,CATEGORIAS!$B:$B,0)))</f>
        <v/>
      </c>
      <c r="V756" t="str">
        <f>IF($T756="","",INDEX(SUBCATEGORIAS!$A:$A,MATCH($T756,SUBCATEGORIAS!$B:$B,0)))</f>
        <v/>
      </c>
      <c r="W756" t="str">
        <f t="shared" si="171"/>
        <v/>
      </c>
      <c r="X756" t="str">
        <f t="shared" si="176"/>
        <v/>
      </c>
      <c r="Z756">
        <v>754</v>
      </c>
      <c r="AA756" t="str">
        <f t="shared" si="179"/>
        <v/>
      </c>
      <c r="AB756" t="str">
        <f>IFERROR(IF(MATCH($AA753,$O:$O,0)&gt;0,CONCATENATE("descripcion: '",INDEX($Q:$Q,MATCH($AA753,$O:$O,0)),"',"),0),"")</f>
        <v/>
      </c>
      <c r="AG756" t="str">
        <f>IF($D756="","",INDEX(CATEGORIAS!$A:$A,MATCH($D756,CATEGORIAS!$B:$B,0)))</f>
        <v/>
      </c>
      <c r="AH756" t="str">
        <f>IF($E756="","",INDEX(SUBCATEGORIAS!$A:$A,MATCH($E756,SUBCATEGORIAS!$B:$B,0)))</f>
        <v/>
      </c>
      <c r="AI756" t="str">
        <f t="shared" si="172"/>
        <v/>
      </c>
      <c r="AK756" s="2" t="str">
        <f t="shared" si="177"/>
        <v/>
      </c>
      <c r="AL756" t="str">
        <f t="shared" si="178"/>
        <v/>
      </c>
      <c r="AM756" t="str">
        <f t="shared" si="173"/>
        <v/>
      </c>
      <c r="AN756" t="str">
        <f t="shared" si="174"/>
        <v/>
      </c>
    </row>
    <row r="757" spans="1:40" x14ac:dyDescent="0.25">
      <c r="A757" t="str">
        <f>IF(C757="","",MAX($A$2:A756)+1)</f>
        <v/>
      </c>
      <c r="B757" s="3" t="str">
        <f>IF(C757="","",IF(COUNTIF($C$2:$C756,$C757)=0,MAX($B$2:$B756)+1,""))</f>
        <v/>
      </c>
      <c r="L757" s="3" t="str">
        <f t="shared" si="175"/>
        <v/>
      </c>
      <c r="M757" s="3" t="str">
        <f>IF(C757="","",IF(AND(C757&lt;&gt;"",D757&lt;&gt;"",E757&lt;&gt;"",I757&lt;&gt;"",L757&lt;&gt;"",J757&lt;&gt;"",IFERROR(MATCH(INDEX($B:$B,MATCH($C757,$C:$C,0)),IMAGENES!$B:$B,0),-1)&gt;0),"'si'","'no'"))</f>
        <v/>
      </c>
      <c r="O757" t="str">
        <f t="shared" si="165"/>
        <v/>
      </c>
      <c r="P757" t="str">
        <f t="shared" si="166"/>
        <v/>
      </c>
      <c r="Q757" t="str">
        <f t="shared" si="167"/>
        <v/>
      </c>
      <c r="R757" t="str">
        <f t="shared" si="168"/>
        <v/>
      </c>
      <c r="S757" t="str">
        <f t="shared" si="169"/>
        <v/>
      </c>
      <c r="T757" t="str">
        <f t="shared" si="170"/>
        <v/>
      </c>
      <c r="U757" t="str">
        <f>IF($S757="","",INDEX(CATEGORIAS!$A:$A,MATCH($S757,CATEGORIAS!$B:$B,0)))</f>
        <v/>
      </c>
      <c r="V757" t="str">
        <f>IF($T757="","",INDEX(SUBCATEGORIAS!$A:$A,MATCH($T757,SUBCATEGORIAS!$B:$B,0)))</f>
        <v/>
      </c>
      <c r="W757" t="str">
        <f t="shared" si="171"/>
        <v/>
      </c>
      <c r="X757" t="str">
        <f t="shared" si="176"/>
        <v/>
      </c>
      <c r="Z757">
        <v>755</v>
      </c>
      <c r="AA757" t="str">
        <f t="shared" si="179"/>
        <v/>
      </c>
      <c r="AB757" t="str">
        <f>IFERROR(IF(MATCH($AA753,$O:$O,0)&gt;0,CONCATENATE("descripcion_larga: '",INDEX($R:$R,MATCH($AA753,$O:$O,0)),"',"),0),"")</f>
        <v/>
      </c>
      <c r="AG757" t="str">
        <f>IF($D757="","",INDEX(CATEGORIAS!$A:$A,MATCH($D757,CATEGORIAS!$B:$B,0)))</f>
        <v/>
      </c>
      <c r="AH757" t="str">
        <f>IF($E757="","",INDEX(SUBCATEGORIAS!$A:$A,MATCH($E757,SUBCATEGORIAS!$B:$B,0)))</f>
        <v/>
      </c>
      <c r="AI757" t="str">
        <f t="shared" si="172"/>
        <v/>
      </c>
      <c r="AK757" s="2" t="str">
        <f t="shared" si="177"/>
        <v/>
      </c>
      <c r="AL757" t="str">
        <f t="shared" si="178"/>
        <v/>
      </c>
      <c r="AM757" t="str">
        <f t="shared" si="173"/>
        <v/>
      </c>
      <c r="AN757" t="str">
        <f t="shared" si="174"/>
        <v/>
      </c>
    </row>
    <row r="758" spans="1:40" x14ac:dyDescent="0.25">
      <c r="A758" t="str">
        <f>IF(C758="","",MAX($A$2:A757)+1)</f>
        <v/>
      </c>
      <c r="B758" s="3" t="str">
        <f>IF(C758="","",IF(COUNTIF($C$2:$C757,$C758)=0,MAX($B$2:$B757)+1,""))</f>
        <v/>
      </c>
      <c r="L758" s="3" t="str">
        <f t="shared" si="175"/>
        <v/>
      </c>
      <c r="M758" s="3" t="str">
        <f>IF(C758="","",IF(AND(C758&lt;&gt;"",D758&lt;&gt;"",E758&lt;&gt;"",I758&lt;&gt;"",L758&lt;&gt;"",J758&lt;&gt;"",IFERROR(MATCH(INDEX($B:$B,MATCH($C758,$C:$C,0)),IMAGENES!$B:$B,0),-1)&gt;0),"'si'","'no'"))</f>
        <v/>
      </c>
      <c r="O758" t="str">
        <f t="shared" si="165"/>
        <v/>
      </c>
      <c r="P758" t="str">
        <f t="shared" si="166"/>
        <v/>
      </c>
      <c r="Q758" t="str">
        <f t="shared" si="167"/>
        <v/>
      </c>
      <c r="R758" t="str">
        <f t="shared" si="168"/>
        <v/>
      </c>
      <c r="S758" t="str">
        <f t="shared" si="169"/>
        <v/>
      </c>
      <c r="T758" t="str">
        <f t="shared" si="170"/>
        <v/>
      </c>
      <c r="U758" t="str">
        <f>IF($S758="","",INDEX(CATEGORIAS!$A:$A,MATCH($S758,CATEGORIAS!$B:$B,0)))</f>
        <v/>
      </c>
      <c r="V758" t="str">
        <f>IF($T758="","",INDEX(SUBCATEGORIAS!$A:$A,MATCH($T758,SUBCATEGORIAS!$B:$B,0)))</f>
        <v/>
      </c>
      <c r="W758" t="str">
        <f t="shared" si="171"/>
        <v/>
      </c>
      <c r="X758" t="str">
        <f t="shared" si="176"/>
        <v/>
      </c>
      <c r="Z758">
        <v>756</v>
      </c>
      <c r="AA758" t="str">
        <f t="shared" si="179"/>
        <v/>
      </c>
      <c r="AB758" t="str">
        <f>IFERROR(IF(MATCH($AA753,$O:$O,0)&gt;0,CONCATENATE("id_categoria: '",INDEX($U:$U,MATCH($AA753,$O:$O,0)),"',"),0),"")</f>
        <v/>
      </c>
      <c r="AG758" t="str">
        <f>IF($D758="","",INDEX(CATEGORIAS!$A:$A,MATCH($D758,CATEGORIAS!$B:$B,0)))</f>
        <v/>
      </c>
      <c r="AH758" t="str">
        <f>IF($E758="","",INDEX(SUBCATEGORIAS!$A:$A,MATCH($E758,SUBCATEGORIAS!$B:$B,0)))</f>
        <v/>
      </c>
      <c r="AI758" t="str">
        <f t="shared" si="172"/>
        <v/>
      </c>
      <c r="AK758" s="2" t="str">
        <f t="shared" si="177"/>
        <v/>
      </c>
      <c r="AL758" t="str">
        <f t="shared" si="178"/>
        <v/>
      </c>
      <c r="AM758" t="str">
        <f t="shared" si="173"/>
        <v/>
      </c>
      <c r="AN758" t="str">
        <f t="shared" si="174"/>
        <v/>
      </c>
    </row>
    <row r="759" spans="1:40" x14ac:dyDescent="0.25">
      <c r="A759" t="str">
        <f>IF(C759="","",MAX($A$2:A758)+1)</f>
        <v/>
      </c>
      <c r="B759" s="3" t="str">
        <f>IF(C759="","",IF(COUNTIF($C$2:$C758,$C759)=0,MAX($B$2:$B758)+1,""))</f>
        <v/>
      </c>
      <c r="L759" s="3" t="str">
        <f t="shared" si="175"/>
        <v/>
      </c>
      <c r="M759" s="3" t="str">
        <f>IF(C759="","",IF(AND(C759&lt;&gt;"",D759&lt;&gt;"",E759&lt;&gt;"",I759&lt;&gt;"",L759&lt;&gt;"",J759&lt;&gt;"",IFERROR(MATCH(INDEX($B:$B,MATCH($C759,$C:$C,0)),IMAGENES!$B:$B,0),-1)&gt;0),"'si'","'no'"))</f>
        <v/>
      </c>
      <c r="O759" t="str">
        <f t="shared" si="165"/>
        <v/>
      </c>
      <c r="P759" t="str">
        <f t="shared" si="166"/>
        <v/>
      </c>
      <c r="Q759" t="str">
        <f t="shared" si="167"/>
        <v/>
      </c>
      <c r="R759" t="str">
        <f t="shared" si="168"/>
        <v/>
      </c>
      <c r="S759" t="str">
        <f t="shared" si="169"/>
        <v/>
      </c>
      <c r="T759" t="str">
        <f t="shared" si="170"/>
        <v/>
      </c>
      <c r="U759" t="str">
        <f>IF($S759="","",INDEX(CATEGORIAS!$A:$A,MATCH($S759,CATEGORIAS!$B:$B,0)))</f>
        <v/>
      </c>
      <c r="V759" t="str">
        <f>IF($T759="","",INDEX(SUBCATEGORIAS!$A:$A,MATCH($T759,SUBCATEGORIAS!$B:$B,0)))</f>
        <v/>
      </c>
      <c r="W759" t="str">
        <f t="shared" si="171"/>
        <v/>
      </c>
      <c r="X759" t="str">
        <f t="shared" si="176"/>
        <v/>
      </c>
      <c r="Z759">
        <v>757</v>
      </c>
      <c r="AA759" t="str">
        <f t="shared" si="179"/>
        <v/>
      </c>
      <c r="AB759" t="str">
        <f>IFERROR(IF(MATCH($AA753,$O:$O,0)&gt;0,CONCATENATE("id_subcategoria: '",INDEX($V:$V,MATCH($AA753,$O:$O,0)),"',"),0),"")</f>
        <v/>
      </c>
      <c r="AG759" t="str">
        <f>IF($D759="","",INDEX(CATEGORIAS!$A:$A,MATCH($D759,CATEGORIAS!$B:$B,0)))</f>
        <v/>
      </c>
      <c r="AH759" t="str">
        <f>IF($E759="","",INDEX(SUBCATEGORIAS!$A:$A,MATCH($E759,SUBCATEGORIAS!$B:$B,0)))</f>
        <v/>
      </c>
      <c r="AI759" t="str">
        <f t="shared" si="172"/>
        <v/>
      </c>
      <c r="AK759" s="2" t="str">
        <f t="shared" si="177"/>
        <v/>
      </c>
      <c r="AL759" t="str">
        <f t="shared" si="178"/>
        <v/>
      </c>
      <c r="AM759" t="str">
        <f t="shared" si="173"/>
        <v/>
      </c>
      <c r="AN759" t="str">
        <f t="shared" si="174"/>
        <v/>
      </c>
    </row>
    <row r="760" spans="1:40" x14ac:dyDescent="0.25">
      <c r="A760" t="str">
        <f>IF(C760="","",MAX($A$2:A759)+1)</f>
        <v/>
      </c>
      <c r="B760" s="3" t="str">
        <f>IF(C760="","",IF(COUNTIF($C$2:$C759,$C760)=0,MAX($B$2:$B759)+1,""))</f>
        <v/>
      </c>
      <c r="L760" s="3" t="str">
        <f t="shared" si="175"/>
        <v/>
      </c>
      <c r="M760" s="3" t="str">
        <f>IF(C760="","",IF(AND(C760&lt;&gt;"",D760&lt;&gt;"",E760&lt;&gt;"",I760&lt;&gt;"",L760&lt;&gt;"",J760&lt;&gt;"",IFERROR(MATCH(INDEX($B:$B,MATCH($C760,$C:$C,0)),IMAGENES!$B:$B,0),-1)&gt;0),"'si'","'no'"))</f>
        <v/>
      </c>
      <c r="O760" t="str">
        <f t="shared" si="165"/>
        <v/>
      </c>
      <c r="P760" t="str">
        <f t="shared" si="166"/>
        <v/>
      </c>
      <c r="Q760" t="str">
        <f t="shared" si="167"/>
        <v/>
      </c>
      <c r="R760" t="str">
        <f t="shared" si="168"/>
        <v/>
      </c>
      <c r="S760" t="str">
        <f t="shared" si="169"/>
        <v/>
      </c>
      <c r="T760" t="str">
        <f t="shared" si="170"/>
        <v/>
      </c>
      <c r="U760" t="str">
        <f>IF($S760="","",INDEX(CATEGORIAS!$A:$A,MATCH($S760,CATEGORIAS!$B:$B,0)))</f>
        <v/>
      </c>
      <c r="V760" t="str">
        <f>IF($T760="","",INDEX(SUBCATEGORIAS!$A:$A,MATCH($T760,SUBCATEGORIAS!$B:$B,0)))</f>
        <v/>
      </c>
      <c r="W760" t="str">
        <f t="shared" si="171"/>
        <v/>
      </c>
      <c r="X760" t="str">
        <f t="shared" si="176"/>
        <v/>
      </c>
      <c r="Z760">
        <v>758</v>
      </c>
      <c r="AA760" t="str">
        <f t="shared" si="179"/>
        <v/>
      </c>
      <c r="AB760" t="str">
        <f>IFERROR(IF(MATCH($AA753,$O:$O,0)&gt;0,CONCATENATE("precio: ",INDEX($W:$W,MATCH($AA753,$O:$O,0)),","),0),"")</f>
        <v/>
      </c>
      <c r="AG760" t="str">
        <f>IF($D760="","",INDEX(CATEGORIAS!$A:$A,MATCH($D760,CATEGORIAS!$B:$B,0)))</f>
        <v/>
      </c>
      <c r="AH760" t="str">
        <f>IF($E760="","",INDEX(SUBCATEGORIAS!$A:$A,MATCH($E760,SUBCATEGORIAS!$B:$B,0)))</f>
        <v/>
      </c>
      <c r="AI760" t="str">
        <f t="shared" si="172"/>
        <v/>
      </c>
      <c r="AK760" s="2" t="str">
        <f t="shared" si="177"/>
        <v/>
      </c>
      <c r="AL760" t="str">
        <f t="shared" si="178"/>
        <v/>
      </c>
      <c r="AM760" t="str">
        <f t="shared" si="173"/>
        <v/>
      </c>
      <c r="AN760" t="str">
        <f t="shared" si="174"/>
        <v/>
      </c>
    </row>
    <row r="761" spans="1:40" x14ac:dyDescent="0.25">
      <c r="A761" t="str">
        <f>IF(C761="","",MAX($A$2:A760)+1)</f>
        <v/>
      </c>
      <c r="B761" s="3" t="str">
        <f>IF(C761="","",IF(COUNTIF($C$2:$C760,$C761)=0,MAX($B$2:$B760)+1,""))</f>
        <v/>
      </c>
      <c r="L761" s="3" t="str">
        <f t="shared" si="175"/>
        <v/>
      </c>
      <c r="M761" s="3" t="str">
        <f>IF(C761="","",IF(AND(C761&lt;&gt;"",D761&lt;&gt;"",E761&lt;&gt;"",I761&lt;&gt;"",L761&lt;&gt;"",J761&lt;&gt;"",IFERROR(MATCH(INDEX($B:$B,MATCH($C761,$C:$C,0)),IMAGENES!$B:$B,0),-1)&gt;0),"'si'","'no'"))</f>
        <v/>
      </c>
      <c r="O761" t="str">
        <f t="shared" si="165"/>
        <v/>
      </c>
      <c r="P761" t="str">
        <f t="shared" si="166"/>
        <v/>
      </c>
      <c r="Q761" t="str">
        <f t="shared" si="167"/>
        <v/>
      </c>
      <c r="R761" t="str">
        <f t="shared" si="168"/>
        <v/>
      </c>
      <c r="S761" t="str">
        <f t="shared" si="169"/>
        <v/>
      </c>
      <c r="T761" t="str">
        <f t="shared" si="170"/>
        <v/>
      </c>
      <c r="U761" t="str">
        <f>IF($S761="","",INDEX(CATEGORIAS!$A:$A,MATCH($S761,CATEGORIAS!$B:$B,0)))</f>
        <v/>
      </c>
      <c r="V761" t="str">
        <f>IF($T761="","",INDEX(SUBCATEGORIAS!$A:$A,MATCH($T761,SUBCATEGORIAS!$B:$B,0)))</f>
        <v/>
      </c>
      <c r="W761" t="str">
        <f t="shared" si="171"/>
        <v/>
      </c>
      <c r="X761" t="str">
        <f t="shared" si="176"/>
        <v/>
      </c>
      <c r="Z761">
        <v>759</v>
      </c>
      <c r="AA761" t="str">
        <f t="shared" si="179"/>
        <v/>
      </c>
      <c r="AB761" t="str">
        <f>IFERROR(IF(MATCH($AA753,$O:$O,0)&gt;0,CONCATENATE("disponible: ",INDEX($X:$X,MATCH($AA753,$O:$O,0)),","),0),"")</f>
        <v/>
      </c>
      <c r="AG761" t="str">
        <f>IF($D761="","",INDEX(CATEGORIAS!$A:$A,MATCH($D761,CATEGORIAS!$B:$B,0)))</f>
        <v/>
      </c>
      <c r="AH761" t="str">
        <f>IF($E761="","",INDEX(SUBCATEGORIAS!$A:$A,MATCH($E761,SUBCATEGORIAS!$B:$B,0)))</f>
        <v/>
      </c>
      <c r="AI761" t="str">
        <f t="shared" si="172"/>
        <v/>
      </c>
      <c r="AK761" s="2" t="str">
        <f t="shared" si="177"/>
        <v/>
      </c>
      <c r="AL761" t="str">
        <f t="shared" si="178"/>
        <v/>
      </c>
      <c r="AM761" t="str">
        <f t="shared" si="173"/>
        <v/>
      </c>
      <c r="AN761" t="str">
        <f t="shared" si="174"/>
        <v/>
      </c>
    </row>
    <row r="762" spans="1:40" x14ac:dyDescent="0.25">
      <c r="A762" t="str">
        <f>IF(C762="","",MAX($A$2:A761)+1)</f>
        <v/>
      </c>
      <c r="B762" s="3" t="str">
        <f>IF(C762="","",IF(COUNTIF($C$2:$C761,$C762)=0,MAX($B$2:$B761)+1,""))</f>
        <v/>
      </c>
      <c r="L762" s="3" t="str">
        <f t="shared" si="175"/>
        <v/>
      </c>
      <c r="M762" s="3" t="str">
        <f>IF(C762="","",IF(AND(C762&lt;&gt;"",D762&lt;&gt;"",E762&lt;&gt;"",I762&lt;&gt;"",L762&lt;&gt;"",J762&lt;&gt;"",IFERROR(MATCH(INDEX($B:$B,MATCH($C762,$C:$C,0)),IMAGENES!$B:$B,0),-1)&gt;0),"'si'","'no'"))</f>
        <v/>
      </c>
      <c r="O762" t="str">
        <f t="shared" si="165"/>
        <v/>
      </c>
      <c r="P762" t="str">
        <f t="shared" si="166"/>
        <v/>
      </c>
      <c r="Q762" t="str">
        <f t="shared" si="167"/>
        <v/>
      </c>
      <c r="R762" t="str">
        <f t="shared" si="168"/>
        <v/>
      </c>
      <c r="S762" t="str">
        <f t="shared" si="169"/>
        <v/>
      </c>
      <c r="T762" t="str">
        <f t="shared" si="170"/>
        <v/>
      </c>
      <c r="U762" t="str">
        <f>IF($S762="","",INDEX(CATEGORIAS!$A:$A,MATCH($S762,CATEGORIAS!$B:$B,0)))</f>
        <v/>
      </c>
      <c r="V762" t="str">
        <f>IF($T762="","",INDEX(SUBCATEGORIAS!$A:$A,MATCH($T762,SUBCATEGORIAS!$B:$B,0)))</f>
        <v/>
      </c>
      <c r="W762" t="str">
        <f t="shared" si="171"/>
        <v/>
      </c>
      <c r="X762" t="str">
        <f t="shared" si="176"/>
        <v/>
      </c>
      <c r="Z762">
        <v>760</v>
      </c>
      <c r="AA762" t="str">
        <f t="shared" si="179"/>
        <v/>
      </c>
      <c r="AB762" t="str">
        <f>IFERROR(IF(MATCH($AA753,$O:$O,0)&gt;0,"},",0),"")</f>
        <v/>
      </c>
      <c r="AG762" t="str">
        <f>IF($D762="","",INDEX(CATEGORIAS!$A:$A,MATCH($D762,CATEGORIAS!$B:$B,0)))</f>
        <v/>
      </c>
      <c r="AH762" t="str">
        <f>IF($E762="","",INDEX(SUBCATEGORIAS!$A:$A,MATCH($E762,SUBCATEGORIAS!$B:$B,0)))</f>
        <v/>
      </c>
      <c r="AI762" t="str">
        <f t="shared" si="172"/>
        <v/>
      </c>
      <c r="AK762" s="2" t="str">
        <f t="shared" si="177"/>
        <v/>
      </c>
      <c r="AL762" t="str">
        <f t="shared" si="178"/>
        <v/>
      </c>
      <c r="AM762" t="str">
        <f t="shared" si="173"/>
        <v/>
      </c>
      <c r="AN762" t="str">
        <f t="shared" si="174"/>
        <v/>
      </c>
    </row>
    <row r="763" spans="1:40" x14ac:dyDescent="0.25">
      <c r="A763" t="str">
        <f>IF(C763="","",MAX($A$2:A762)+1)</f>
        <v/>
      </c>
      <c r="B763" s="3" t="str">
        <f>IF(C763="","",IF(COUNTIF($C$2:$C762,$C763)=0,MAX($B$2:$B762)+1,""))</f>
        <v/>
      </c>
      <c r="L763" s="3" t="str">
        <f t="shared" si="175"/>
        <v/>
      </c>
      <c r="M763" s="3" t="str">
        <f>IF(C763="","",IF(AND(C763&lt;&gt;"",D763&lt;&gt;"",E763&lt;&gt;"",I763&lt;&gt;"",L763&lt;&gt;"",J763&lt;&gt;"",IFERROR(MATCH(INDEX($B:$B,MATCH($C763,$C:$C,0)),IMAGENES!$B:$B,0),-1)&gt;0),"'si'","'no'"))</f>
        <v/>
      </c>
      <c r="O763" t="str">
        <f t="shared" si="165"/>
        <v/>
      </c>
      <c r="P763" t="str">
        <f t="shared" si="166"/>
        <v/>
      </c>
      <c r="Q763" t="str">
        <f t="shared" si="167"/>
        <v/>
      </c>
      <c r="R763" t="str">
        <f t="shared" si="168"/>
        <v/>
      </c>
      <c r="S763" t="str">
        <f t="shared" si="169"/>
        <v/>
      </c>
      <c r="T763" t="str">
        <f t="shared" si="170"/>
        <v/>
      </c>
      <c r="U763" t="str">
        <f>IF($S763="","",INDEX(CATEGORIAS!$A:$A,MATCH($S763,CATEGORIAS!$B:$B,0)))</f>
        <v/>
      </c>
      <c r="V763" t="str">
        <f>IF($T763="","",INDEX(SUBCATEGORIAS!$A:$A,MATCH($T763,SUBCATEGORIAS!$B:$B,0)))</f>
        <v/>
      </c>
      <c r="W763" t="str">
        <f t="shared" si="171"/>
        <v/>
      </c>
      <c r="X763" t="str">
        <f t="shared" si="176"/>
        <v/>
      </c>
      <c r="Z763">
        <v>761</v>
      </c>
      <c r="AA763">
        <f t="shared" si="179"/>
        <v>77</v>
      </c>
      <c r="AB763" t="str">
        <f>IFERROR(IF(MATCH($AA763,$O:$O,0)&gt;0,"{",0),"")</f>
        <v/>
      </c>
      <c r="AG763" t="str">
        <f>IF($D763="","",INDEX(CATEGORIAS!$A:$A,MATCH($D763,CATEGORIAS!$B:$B,0)))</f>
        <v/>
      </c>
      <c r="AH763" t="str">
        <f>IF($E763="","",INDEX(SUBCATEGORIAS!$A:$A,MATCH($E763,SUBCATEGORIAS!$B:$B,0)))</f>
        <v/>
      </c>
      <c r="AI763" t="str">
        <f t="shared" si="172"/>
        <v/>
      </c>
      <c r="AK763" s="2" t="str">
        <f t="shared" si="177"/>
        <v/>
      </c>
      <c r="AL763" t="str">
        <f t="shared" si="178"/>
        <v/>
      </c>
      <c r="AM763" t="str">
        <f t="shared" si="173"/>
        <v/>
      </c>
      <c r="AN763" t="str">
        <f t="shared" si="174"/>
        <v/>
      </c>
    </row>
    <row r="764" spans="1:40" x14ac:dyDescent="0.25">
      <c r="A764" t="str">
        <f>IF(C764="","",MAX($A$2:A763)+1)</f>
        <v/>
      </c>
      <c r="B764" s="3" t="str">
        <f>IF(C764="","",IF(COUNTIF($C$2:$C763,$C764)=0,MAX($B$2:$B763)+1,""))</f>
        <v/>
      </c>
      <c r="L764" s="3" t="str">
        <f t="shared" si="175"/>
        <v/>
      </c>
      <c r="M764" s="3" t="str">
        <f>IF(C764="","",IF(AND(C764&lt;&gt;"",D764&lt;&gt;"",E764&lt;&gt;"",I764&lt;&gt;"",L764&lt;&gt;"",J764&lt;&gt;"",IFERROR(MATCH(INDEX($B:$B,MATCH($C764,$C:$C,0)),IMAGENES!$B:$B,0),-1)&gt;0),"'si'","'no'"))</f>
        <v/>
      </c>
      <c r="O764" t="str">
        <f t="shared" si="165"/>
        <v/>
      </c>
      <c r="P764" t="str">
        <f t="shared" si="166"/>
        <v/>
      </c>
      <c r="Q764" t="str">
        <f t="shared" si="167"/>
        <v/>
      </c>
      <c r="R764" t="str">
        <f t="shared" si="168"/>
        <v/>
      </c>
      <c r="S764" t="str">
        <f t="shared" si="169"/>
        <v/>
      </c>
      <c r="T764" t="str">
        <f t="shared" si="170"/>
        <v/>
      </c>
      <c r="U764" t="str">
        <f>IF($S764="","",INDEX(CATEGORIAS!$A:$A,MATCH($S764,CATEGORIAS!$B:$B,0)))</f>
        <v/>
      </c>
      <c r="V764" t="str">
        <f>IF($T764="","",INDEX(SUBCATEGORIAS!$A:$A,MATCH($T764,SUBCATEGORIAS!$B:$B,0)))</f>
        <v/>
      </c>
      <c r="W764" t="str">
        <f t="shared" si="171"/>
        <v/>
      </c>
      <c r="X764" t="str">
        <f t="shared" si="176"/>
        <v/>
      </c>
      <c r="Z764">
        <v>762</v>
      </c>
      <c r="AA764" t="str">
        <f t="shared" si="179"/>
        <v/>
      </c>
      <c r="AB764" t="str">
        <f>IFERROR(IF(MATCH($AA763,$O:$O,0)&gt;0,CONCATENATE("id_articulo: ",$AA763,","),0),"")</f>
        <v/>
      </c>
      <c r="AG764" t="str">
        <f>IF($D764="","",INDEX(CATEGORIAS!$A:$A,MATCH($D764,CATEGORIAS!$B:$B,0)))</f>
        <v/>
      </c>
      <c r="AH764" t="str">
        <f>IF($E764="","",INDEX(SUBCATEGORIAS!$A:$A,MATCH($E764,SUBCATEGORIAS!$B:$B,0)))</f>
        <v/>
      </c>
      <c r="AI764" t="str">
        <f t="shared" si="172"/>
        <v/>
      </c>
      <c r="AK764" s="2" t="str">
        <f t="shared" si="177"/>
        <v/>
      </c>
      <c r="AL764" t="str">
        <f t="shared" si="178"/>
        <v/>
      </c>
      <c r="AM764" t="str">
        <f t="shared" si="173"/>
        <v/>
      </c>
      <c r="AN764" t="str">
        <f t="shared" si="174"/>
        <v/>
      </c>
    </row>
    <row r="765" spans="1:40" x14ac:dyDescent="0.25">
      <c r="A765" t="str">
        <f>IF(C765="","",MAX($A$2:A764)+1)</f>
        <v/>
      </c>
      <c r="B765" s="3" t="str">
        <f>IF(C765="","",IF(COUNTIF($C$2:$C764,$C765)=0,MAX($B$2:$B764)+1,""))</f>
        <v/>
      </c>
      <c r="L765" s="3" t="str">
        <f t="shared" si="175"/>
        <v/>
      </c>
      <c r="M765" s="3" t="str">
        <f>IF(C765="","",IF(AND(C765&lt;&gt;"",D765&lt;&gt;"",E765&lt;&gt;"",I765&lt;&gt;"",L765&lt;&gt;"",J765&lt;&gt;"",IFERROR(MATCH(INDEX($B:$B,MATCH($C765,$C:$C,0)),IMAGENES!$B:$B,0),-1)&gt;0),"'si'","'no'"))</f>
        <v/>
      </c>
      <c r="O765" t="str">
        <f t="shared" si="165"/>
        <v/>
      </c>
      <c r="P765" t="str">
        <f t="shared" si="166"/>
        <v/>
      </c>
      <c r="Q765" t="str">
        <f t="shared" si="167"/>
        <v/>
      </c>
      <c r="R765" t="str">
        <f t="shared" si="168"/>
        <v/>
      </c>
      <c r="S765" t="str">
        <f t="shared" si="169"/>
        <v/>
      </c>
      <c r="T765" t="str">
        <f t="shared" si="170"/>
        <v/>
      </c>
      <c r="U765" t="str">
        <f>IF($S765="","",INDEX(CATEGORIAS!$A:$A,MATCH($S765,CATEGORIAS!$B:$B,0)))</f>
        <v/>
      </c>
      <c r="V765" t="str">
        <f>IF($T765="","",INDEX(SUBCATEGORIAS!$A:$A,MATCH($T765,SUBCATEGORIAS!$B:$B,0)))</f>
        <v/>
      </c>
      <c r="W765" t="str">
        <f t="shared" si="171"/>
        <v/>
      </c>
      <c r="X765" t="str">
        <f t="shared" si="176"/>
        <v/>
      </c>
      <c r="Z765">
        <v>763</v>
      </c>
      <c r="AA765" t="str">
        <f t="shared" si="179"/>
        <v/>
      </c>
      <c r="AB765" t="str">
        <f>IFERROR(IF(MATCH($AA763,$O:$O,0)&gt;0,CONCATENATE("nombre: '",INDEX($P:$P,MATCH($AA763,$O:$O,0)),"',"),0),"")</f>
        <v/>
      </c>
      <c r="AG765" t="str">
        <f>IF($D765="","",INDEX(CATEGORIAS!$A:$A,MATCH($D765,CATEGORIAS!$B:$B,0)))</f>
        <v/>
      </c>
      <c r="AH765" t="str">
        <f>IF($E765="","",INDEX(SUBCATEGORIAS!$A:$A,MATCH($E765,SUBCATEGORIAS!$B:$B,0)))</f>
        <v/>
      </c>
      <c r="AI765" t="str">
        <f t="shared" si="172"/>
        <v/>
      </c>
      <c r="AK765" s="2" t="str">
        <f t="shared" si="177"/>
        <v/>
      </c>
      <c r="AL765" t="str">
        <f t="shared" si="178"/>
        <v/>
      </c>
      <c r="AM765" t="str">
        <f t="shared" si="173"/>
        <v/>
      </c>
      <c r="AN765" t="str">
        <f t="shared" si="174"/>
        <v/>
      </c>
    </row>
    <row r="766" spans="1:40" x14ac:dyDescent="0.25">
      <c r="A766" t="str">
        <f>IF(C766="","",MAX($A$2:A765)+1)</f>
        <v/>
      </c>
      <c r="B766" s="3" t="str">
        <f>IF(C766="","",IF(COUNTIF($C$2:$C765,$C766)=0,MAX($B$2:$B765)+1,""))</f>
        <v/>
      </c>
      <c r="L766" s="3" t="str">
        <f t="shared" si="175"/>
        <v/>
      </c>
      <c r="M766" s="3" t="str">
        <f>IF(C766="","",IF(AND(C766&lt;&gt;"",D766&lt;&gt;"",E766&lt;&gt;"",I766&lt;&gt;"",L766&lt;&gt;"",J766&lt;&gt;"",IFERROR(MATCH(INDEX($B:$B,MATCH($C766,$C:$C,0)),IMAGENES!$B:$B,0),-1)&gt;0),"'si'","'no'"))</f>
        <v/>
      </c>
      <c r="O766" t="str">
        <f t="shared" si="165"/>
        <v/>
      </c>
      <c r="P766" t="str">
        <f t="shared" si="166"/>
        <v/>
      </c>
      <c r="Q766" t="str">
        <f t="shared" si="167"/>
        <v/>
      </c>
      <c r="R766" t="str">
        <f t="shared" si="168"/>
        <v/>
      </c>
      <c r="S766" t="str">
        <f t="shared" si="169"/>
        <v/>
      </c>
      <c r="T766" t="str">
        <f t="shared" si="170"/>
        <v/>
      </c>
      <c r="U766" t="str">
        <f>IF($S766="","",INDEX(CATEGORIAS!$A:$A,MATCH($S766,CATEGORIAS!$B:$B,0)))</f>
        <v/>
      </c>
      <c r="V766" t="str">
        <f>IF($T766="","",INDEX(SUBCATEGORIAS!$A:$A,MATCH($T766,SUBCATEGORIAS!$B:$B,0)))</f>
        <v/>
      </c>
      <c r="W766" t="str">
        <f t="shared" si="171"/>
        <v/>
      </c>
      <c r="X766" t="str">
        <f t="shared" si="176"/>
        <v/>
      </c>
      <c r="Z766">
        <v>764</v>
      </c>
      <c r="AA766" t="str">
        <f t="shared" si="179"/>
        <v/>
      </c>
      <c r="AB766" t="str">
        <f>IFERROR(IF(MATCH($AA763,$O:$O,0)&gt;0,CONCATENATE("descripcion: '",INDEX($Q:$Q,MATCH($AA763,$O:$O,0)),"',"),0),"")</f>
        <v/>
      </c>
      <c r="AG766" t="str">
        <f>IF($D766="","",INDEX(CATEGORIAS!$A:$A,MATCH($D766,CATEGORIAS!$B:$B,0)))</f>
        <v/>
      </c>
      <c r="AH766" t="str">
        <f>IF($E766="","",INDEX(SUBCATEGORIAS!$A:$A,MATCH($E766,SUBCATEGORIAS!$B:$B,0)))</f>
        <v/>
      </c>
      <c r="AI766" t="str">
        <f t="shared" si="172"/>
        <v/>
      </c>
      <c r="AK766" s="2" t="str">
        <f t="shared" si="177"/>
        <v/>
      </c>
      <c r="AL766" t="str">
        <f t="shared" si="178"/>
        <v/>
      </c>
      <c r="AM766" t="str">
        <f t="shared" si="173"/>
        <v/>
      </c>
      <c r="AN766" t="str">
        <f t="shared" si="174"/>
        <v/>
      </c>
    </row>
    <row r="767" spans="1:40" x14ac:dyDescent="0.25">
      <c r="A767" t="str">
        <f>IF(C767="","",MAX($A$2:A766)+1)</f>
        <v/>
      </c>
      <c r="B767" s="3" t="str">
        <f>IF(C767="","",IF(COUNTIF($C$2:$C766,$C767)=0,MAX($B$2:$B766)+1,""))</f>
        <v/>
      </c>
      <c r="L767" s="3" t="str">
        <f t="shared" si="175"/>
        <v/>
      </c>
      <c r="M767" s="3" t="str">
        <f>IF(C767="","",IF(AND(C767&lt;&gt;"",D767&lt;&gt;"",E767&lt;&gt;"",I767&lt;&gt;"",L767&lt;&gt;"",J767&lt;&gt;"",IFERROR(MATCH(INDEX($B:$B,MATCH($C767,$C:$C,0)),IMAGENES!$B:$B,0),-1)&gt;0),"'si'","'no'"))</f>
        <v/>
      </c>
      <c r="O767" t="str">
        <f t="shared" si="165"/>
        <v/>
      </c>
      <c r="P767" t="str">
        <f t="shared" si="166"/>
        <v/>
      </c>
      <c r="Q767" t="str">
        <f t="shared" si="167"/>
        <v/>
      </c>
      <c r="R767" t="str">
        <f t="shared" si="168"/>
        <v/>
      </c>
      <c r="S767" t="str">
        <f t="shared" si="169"/>
        <v/>
      </c>
      <c r="T767" t="str">
        <f t="shared" si="170"/>
        <v/>
      </c>
      <c r="U767" t="str">
        <f>IF($S767="","",INDEX(CATEGORIAS!$A:$A,MATCH($S767,CATEGORIAS!$B:$B,0)))</f>
        <v/>
      </c>
      <c r="V767" t="str">
        <f>IF($T767="","",INDEX(SUBCATEGORIAS!$A:$A,MATCH($T767,SUBCATEGORIAS!$B:$B,0)))</f>
        <v/>
      </c>
      <c r="W767" t="str">
        <f t="shared" si="171"/>
        <v/>
      </c>
      <c r="X767" t="str">
        <f t="shared" si="176"/>
        <v/>
      </c>
      <c r="Z767">
        <v>765</v>
      </c>
      <c r="AA767" t="str">
        <f t="shared" si="179"/>
        <v/>
      </c>
      <c r="AB767" t="str">
        <f>IFERROR(IF(MATCH($AA763,$O:$O,0)&gt;0,CONCATENATE("descripcion_larga: '",INDEX($R:$R,MATCH($AA763,$O:$O,0)),"',"),0),"")</f>
        <v/>
      </c>
      <c r="AG767" t="str">
        <f>IF($D767="","",INDEX(CATEGORIAS!$A:$A,MATCH($D767,CATEGORIAS!$B:$B,0)))</f>
        <v/>
      </c>
      <c r="AH767" t="str">
        <f>IF($E767="","",INDEX(SUBCATEGORIAS!$A:$A,MATCH($E767,SUBCATEGORIAS!$B:$B,0)))</f>
        <v/>
      </c>
      <c r="AI767" t="str">
        <f t="shared" si="172"/>
        <v/>
      </c>
      <c r="AK767" s="2" t="str">
        <f t="shared" si="177"/>
        <v/>
      </c>
      <c r="AL767" t="str">
        <f t="shared" si="178"/>
        <v/>
      </c>
      <c r="AM767" t="str">
        <f t="shared" si="173"/>
        <v/>
      </c>
      <c r="AN767" t="str">
        <f t="shared" si="174"/>
        <v/>
      </c>
    </row>
    <row r="768" spans="1:40" x14ac:dyDescent="0.25">
      <c r="A768" t="str">
        <f>IF(C768="","",MAX($A$2:A767)+1)</f>
        <v/>
      </c>
      <c r="B768" s="3" t="str">
        <f>IF(C768="","",IF(COUNTIF($C$2:$C767,$C768)=0,MAX($B$2:$B767)+1,""))</f>
        <v/>
      </c>
      <c r="L768" s="3" t="str">
        <f t="shared" si="175"/>
        <v/>
      </c>
      <c r="M768" s="3" t="str">
        <f>IF(C768="","",IF(AND(C768&lt;&gt;"",D768&lt;&gt;"",E768&lt;&gt;"",I768&lt;&gt;"",L768&lt;&gt;"",J768&lt;&gt;"",IFERROR(MATCH(INDEX($B:$B,MATCH($C768,$C:$C,0)),IMAGENES!$B:$B,0),-1)&gt;0),"'si'","'no'"))</f>
        <v/>
      </c>
      <c r="O768" t="str">
        <f t="shared" si="165"/>
        <v/>
      </c>
      <c r="P768" t="str">
        <f t="shared" si="166"/>
        <v/>
      </c>
      <c r="Q768" t="str">
        <f t="shared" si="167"/>
        <v/>
      </c>
      <c r="R768" t="str">
        <f t="shared" si="168"/>
        <v/>
      </c>
      <c r="S768" t="str">
        <f t="shared" si="169"/>
        <v/>
      </c>
      <c r="T768" t="str">
        <f t="shared" si="170"/>
        <v/>
      </c>
      <c r="U768" t="str">
        <f>IF($S768="","",INDEX(CATEGORIAS!$A:$A,MATCH($S768,CATEGORIAS!$B:$B,0)))</f>
        <v/>
      </c>
      <c r="V768" t="str">
        <f>IF($T768="","",INDEX(SUBCATEGORIAS!$A:$A,MATCH($T768,SUBCATEGORIAS!$B:$B,0)))</f>
        <v/>
      </c>
      <c r="W768" t="str">
        <f t="shared" si="171"/>
        <v/>
      </c>
      <c r="X768" t="str">
        <f t="shared" si="176"/>
        <v/>
      </c>
      <c r="Z768">
        <v>766</v>
      </c>
      <c r="AA768" t="str">
        <f t="shared" si="179"/>
        <v/>
      </c>
      <c r="AB768" t="str">
        <f>IFERROR(IF(MATCH($AA763,$O:$O,0)&gt;0,CONCATENATE("id_categoria: '",INDEX($U:$U,MATCH($AA763,$O:$O,0)),"',"),0),"")</f>
        <v/>
      </c>
      <c r="AG768" t="str">
        <f>IF($D768="","",INDEX(CATEGORIAS!$A:$A,MATCH($D768,CATEGORIAS!$B:$B,0)))</f>
        <v/>
      </c>
      <c r="AH768" t="str">
        <f>IF($E768="","",INDEX(SUBCATEGORIAS!$A:$A,MATCH($E768,SUBCATEGORIAS!$B:$B,0)))</f>
        <v/>
      </c>
      <c r="AI768" t="str">
        <f t="shared" si="172"/>
        <v/>
      </c>
      <c r="AK768" s="2" t="str">
        <f t="shared" si="177"/>
        <v/>
      </c>
      <c r="AL768" t="str">
        <f t="shared" si="178"/>
        <v/>
      </c>
      <c r="AM768" t="str">
        <f t="shared" si="173"/>
        <v/>
      </c>
      <c r="AN768" t="str">
        <f t="shared" si="174"/>
        <v/>
      </c>
    </row>
    <row r="769" spans="1:40" x14ac:dyDescent="0.25">
      <c r="A769" t="str">
        <f>IF(C769="","",MAX($A$2:A768)+1)</f>
        <v/>
      </c>
      <c r="B769" s="3" t="str">
        <f>IF(C769="","",IF(COUNTIF($C$2:$C768,$C769)=0,MAX($B$2:$B768)+1,""))</f>
        <v/>
      </c>
      <c r="L769" s="3" t="str">
        <f t="shared" si="175"/>
        <v/>
      </c>
      <c r="M769" s="3" t="str">
        <f>IF(C769="","",IF(AND(C769&lt;&gt;"",D769&lt;&gt;"",E769&lt;&gt;"",I769&lt;&gt;"",L769&lt;&gt;"",J769&lt;&gt;"",IFERROR(MATCH(INDEX($B:$B,MATCH($C769,$C:$C,0)),IMAGENES!$B:$B,0),-1)&gt;0),"'si'","'no'"))</f>
        <v/>
      </c>
      <c r="O769" t="str">
        <f t="shared" si="165"/>
        <v/>
      </c>
      <c r="P769" t="str">
        <f t="shared" si="166"/>
        <v/>
      </c>
      <c r="Q769" t="str">
        <f t="shared" si="167"/>
        <v/>
      </c>
      <c r="R769" t="str">
        <f t="shared" si="168"/>
        <v/>
      </c>
      <c r="S769" t="str">
        <f t="shared" si="169"/>
        <v/>
      </c>
      <c r="T769" t="str">
        <f t="shared" si="170"/>
        <v/>
      </c>
      <c r="U769" t="str">
        <f>IF($S769="","",INDEX(CATEGORIAS!$A:$A,MATCH($S769,CATEGORIAS!$B:$B,0)))</f>
        <v/>
      </c>
      <c r="V769" t="str">
        <f>IF($T769="","",INDEX(SUBCATEGORIAS!$A:$A,MATCH($T769,SUBCATEGORIAS!$B:$B,0)))</f>
        <v/>
      </c>
      <c r="W769" t="str">
        <f t="shared" si="171"/>
        <v/>
      </c>
      <c r="X769" t="str">
        <f t="shared" si="176"/>
        <v/>
      </c>
      <c r="Z769">
        <v>767</v>
      </c>
      <c r="AA769" t="str">
        <f t="shared" si="179"/>
        <v/>
      </c>
      <c r="AB769" t="str">
        <f>IFERROR(IF(MATCH($AA763,$O:$O,0)&gt;0,CONCATENATE("id_subcategoria: '",INDEX($V:$V,MATCH($AA763,$O:$O,0)),"',"),0),"")</f>
        <v/>
      </c>
      <c r="AG769" t="str">
        <f>IF($D769="","",INDEX(CATEGORIAS!$A:$A,MATCH($D769,CATEGORIAS!$B:$B,0)))</f>
        <v/>
      </c>
      <c r="AH769" t="str">
        <f>IF($E769="","",INDEX(SUBCATEGORIAS!$A:$A,MATCH($E769,SUBCATEGORIAS!$B:$B,0)))</f>
        <v/>
      </c>
      <c r="AI769" t="str">
        <f t="shared" si="172"/>
        <v/>
      </c>
      <c r="AK769" s="2" t="str">
        <f t="shared" si="177"/>
        <v/>
      </c>
      <c r="AL769" t="str">
        <f t="shared" si="178"/>
        <v/>
      </c>
      <c r="AM769" t="str">
        <f t="shared" si="173"/>
        <v/>
      </c>
      <c r="AN769" t="str">
        <f t="shared" si="174"/>
        <v/>
      </c>
    </row>
    <row r="770" spans="1:40" x14ac:dyDescent="0.25">
      <c r="A770" t="str">
        <f>IF(C770="","",MAX($A$2:A769)+1)</f>
        <v/>
      </c>
      <c r="B770" s="3" t="str">
        <f>IF(C770="","",IF(COUNTIF($C$2:$C769,$C770)=0,MAX($B$2:$B769)+1,""))</f>
        <v/>
      </c>
      <c r="L770" s="3" t="str">
        <f t="shared" si="175"/>
        <v/>
      </c>
      <c r="M770" s="3" t="str">
        <f>IF(C770="","",IF(AND(C770&lt;&gt;"",D770&lt;&gt;"",E770&lt;&gt;"",I770&lt;&gt;"",L770&lt;&gt;"",J770&lt;&gt;"",IFERROR(MATCH(INDEX($B:$B,MATCH($C770,$C:$C,0)),IMAGENES!$B:$B,0),-1)&gt;0),"'si'","'no'"))</f>
        <v/>
      </c>
      <c r="O770" t="str">
        <f t="shared" si="165"/>
        <v/>
      </c>
      <c r="P770" t="str">
        <f t="shared" si="166"/>
        <v/>
      </c>
      <c r="Q770" t="str">
        <f t="shared" si="167"/>
        <v/>
      </c>
      <c r="R770" t="str">
        <f t="shared" si="168"/>
        <v/>
      </c>
      <c r="S770" t="str">
        <f t="shared" si="169"/>
        <v/>
      </c>
      <c r="T770" t="str">
        <f t="shared" si="170"/>
        <v/>
      </c>
      <c r="U770" t="str">
        <f>IF($S770="","",INDEX(CATEGORIAS!$A:$A,MATCH($S770,CATEGORIAS!$B:$B,0)))</f>
        <v/>
      </c>
      <c r="V770" t="str">
        <f>IF($T770="","",INDEX(SUBCATEGORIAS!$A:$A,MATCH($T770,SUBCATEGORIAS!$B:$B,0)))</f>
        <v/>
      </c>
      <c r="W770" t="str">
        <f t="shared" si="171"/>
        <v/>
      </c>
      <c r="X770" t="str">
        <f t="shared" si="176"/>
        <v/>
      </c>
      <c r="Z770">
        <v>768</v>
      </c>
      <c r="AA770" t="str">
        <f t="shared" si="179"/>
        <v/>
      </c>
      <c r="AB770" t="str">
        <f>IFERROR(IF(MATCH($AA763,$O:$O,0)&gt;0,CONCATENATE("precio: ",INDEX($W:$W,MATCH($AA763,$O:$O,0)),","),0),"")</f>
        <v/>
      </c>
      <c r="AG770" t="str">
        <f>IF($D770="","",INDEX(CATEGORIAS!$A:$A,MATCH($D770,CATEGORIAS!$B:$B,0)))</f>
        <v/>
      </c>
      <c r="AH770" t="str">
        <f>IF($E770="","",INDEX(SUBCATEGORIAS!$A:$A,MATCH($E770,SUBCATEGORIAS!$B:$B,0)))</f>
        <v/>
      </c>
      <c r="AI770" t="str">
        <f t="shared" si="172"/>
        <v/>
      </c>
      <c r="AK770" s="2" t="str">
        <f t="shared" si="177"/>
        <v/>
      </c>
      <c r="AL770" t="str">
        <f t="shared" si="178"/>
        <v/>
      </c>
      <c r="AM770" t="str">
        <f t="shared" si="173"/>
        <v/>
      </c>
      <c r="AN770" t="str">
        <f t="shared" si="174"/>
        <v/>
      </c>
    </row>
    <row r="771" spans="1:40" x14ac:dyDescent="0.25">
      <c r="A771" t="str">
        <f>IF(C771="","",MAX($A$2:A770)+1)</f>
        <v/>
      </c>
      <c r="B771" s="3" t="str">
        <f>IF(C771="","",IF(COUNTIF($C$2:$C770,$C771)=0,MAX($B$2:$B770)+1,""))</f>
        <v/>
      </c>
      <c r="L771" s="3" t="str">
        <f t="shared" si="175"/>
        <v/>
      </c>
      <c r="M771" s="3" t="str">
        <f>IF(C771="","",IF(AND(C771&lt;&gt;"",D771&lt;&gt;"",E771&lt;&gt;"",I771&lt;&gt;"",L771&lt;&gt;"",J771&lt;&gt;"",IFERROR(MATCH(INDEX($B:$B,MATCH($C771,$C:$C,0)),IMAGENES!$B:$B,0),-1)&gt;0),"'si'","'no'"))</f>
        <v/>
      </c>
      <c r="O771" t="str">
        <f t="shared" ref="O771:O834" si="180">IFERROR(INDEX($B:$B,MATCH($A771,$B:$B,0)),"")</f>
        <v/>
      </c>
      <c r="P771" t="str">
        <f t="shared" ref="P771:P834" si="181">IF($O771="","",INDEX($C:$C,MATCH($O771,$B:$B,0)))</f>
        <v/>
      </c>
      <c r="Q771" t="str">
        <f t="shared" ref="Q771:Q834" si="182">IF($O771="","",INDEX($J:$J,MATCH($O771,$B:$B,0)))</f>
        <v/>
      </c>
      <c r="R771" t="str">
        <f t="shared" ref="R771:R834" si="183">IF($O771="","",INDEX($K:$K,MATCH($O771,$B:$B,0)))</f>
        <v/>
      </c>
      <c r="S771" t="str">
        <f t="shared" ref="S771:S834" si="184">IF($O771="","",INDEX($D:$D,MATCH($O771,$B:$B,0)))</f>
        <v/>
      </c>
      <c r="T771" t="str">
        <f t="shared" ref="T771:T834" si="185">IF($O771="","",INDEX($E:$E,MATCH($O771,$B:$B,0)))</f>
        <v/>
      </c>
      <c r="U771" t="str">
        <f>IF($S771="","",INDEX(CATEGORIAS!$A:$A,MATCH($S771,CATEGORIAS!$B:$B,0)))</f>
        <v/>
      </c>
      <c r="V771" t="str">
        <f>IF($T771="","",INDEX(SUBCATEGORIAS!$A:$A,MATCH($T771,SUBCATEGORIAS!$B:$B,0)))</f>
        <v/>
      </c>
      <c r="W771" t="str">
        <f t="shared" ref="W771:W834" si="186">IF($O771="","",INDEX($I:$I,MATCH($O771,$B:$B,0)))</f>
        <v/>
      </c>
      <c r="X771" t="str">
        <f t="shared" si="176"/>
        <v/>
      </c>
      <c r="Z771">
        <v>769</v>
      </c>
      <c r="AA771" t="str">
        <f t="shared" si="179"/>
        <v/>
      </c>
      <c r="AB771" t="str">
        <f>IFERROR(IF(MATCH($AA763,$O:$O,0)&gt;0,CONCATENATE("disponible: ",INDEX($X:$X,MATCH($AA763,$O:$O,0)),","),0),"")</f>
        <v/>
      </c>
      <c r="AG771" t="str">
        <f>IF($D771="","",INDEX(CATEGORIAS!$A:$A,MATCH($D771,CATEGORIAS!$B:$B,0)))</f>
        <v/>
      </c>
      <c r="AH771" t="str">
        <f>IF($E771="","",INDEX(SUBCATEGORIAS!$A:$A,MATCH($E771,SUBCATEGORIAS!$B:$B,0)))</f>
        <v/>
      </c>
      <c r="AI771" t="str">
        <f t="shared" ref="AI771:AI834" si="187">IF(A771="","",A771)</f>
        <v/>
      </c>
      <c r="AK771" s="2" t="str">
        <f t="shared" si="177"/>
        <v/>
      </c>
      <c r="AL771" t="str">
        <f t="shared" si="178"/>
        <v/>
      </c>
      <c r="AM771" t="str">
        <f t="shared" ref="AM771:AM834" si="188">IF(A771="","",IF(A771/100&gt;0,IF(A771/10&gt;0,CONCATENATE("00",A771),CONCATENATE("0",A771)),A771))</f>
        <v/>
      </c>
      <c r="AN771" t="str">
        <f t="shared" ref="AN771:AN834" si="189">IF(A771="","",CONCATENATE("{ id_sku: '",CONCATENATE(AK771,AL771,AM771),"', id_articulo: '",INDEX($B:$B,MATCH($C771,$C:$C,0)),"', variacion: '",L771,"' },"))</f>
        <v/>
      </c>
    </row>
    <row r="772" spans="1:40" x14ac:dyDescent="0.25">
      <c r="A772" t="str">
        <f>IF(C772="","",MAX($A$2:A771)+1)</f>
        <v/>
      </c>
      <c r="B772" s="3" t="str">
        <f>IF(C772="","",IF(COUNTIF($C$2:$C771,$C772)=0,MAX($B$2:$B771)+1,""))</f>
        <v/>
      </c>
      <c r="L772" s="3" t="str">
        <f t="shared" ref="L772:L835" si="190">_xlfn.TEXTJOIN(" - ",TRUE,F772:H772)</f>
        <v/>
      </c>
      <c r="M772" s="3" t="str">
        <f>IF(C772="","",IF(AND(C772&lt;&gt;"",D772&lt;&gt;"",E772&lt;&gt;"",I772&lt;&gt;"",L772&lt;&gt;"",J772&lt;&gt;"",IFERROR(MATCH(INDEX($B:$B,MATCH($C772,$C:$C,0)),IMAGENES!$B:$B,0),-1)&gt;0),"'si'","'no'"))</f>
        <v/>
      </c>
      <c r="O772" t="str">
        <f t="shared" si="180"/>
        <v/>
      </c>
      <c r="P772" t="str">
        <f t="shared" si="181"/>
        <v/>
      </c>
      <c r="Q772" t="str">
        <f t="shared" si="182"/>
        <v/>
      </c>
      <c r="R772" t="str">
        <f t="shared" si="183"/>
        <v/>
      </c>
      <c r="S772" t="str">
        <f t="shared" si="184"/>
        <v/>
      </c>
      <c r="T772" t="str">
        <f t="shared" si="185"/>
        <v/>
      </c>
      <c r="U772" t="str">
        <f>IF($S772="","",INDEX(CATEGORIAS!$A:$A,MATCH($S772,CATEGORIAS!$B:$B,0)))</f>
        <v/>
      </c>
      <c r="V772" t="str">
        <f>IF($T772="","",INDEX(SUBCATEGORIAS!$A:$A,MATCH($T772,SUBCATEGORIAS!$B:$B,0)))</f>
        <v/>
      </c>
      <c r="W772" t="str">
        <f t="shared" si="186"/>
        <v/>
      </c>
      <c r="X772" t="str">
        <f t="shared" ref="X772:X835" si="191">IF($O772="","",INDEX($M:$M,MATCH($O772,$B:$B,0)))</f>
        <v/>
      </c>
      <c r="Z772">
        <v>770</v>
      </c>
      <c r="AA772" t="str">
        <f t="shared" si="179"/>
        <v/>
      </c>
      <c r="AB772" t="str">
        <f>IFERROR(IF(MATCH($AA763,$O:$O,0)&gt;0,"},",0),"")</f>
        <v/>
      </c>
      <c r="AG772" t="str">
        <f>IF($D772="","",INDEX(CATEGORIAS!$A:$A,MATCH($D772,CATEGORIAS!$B:$B,0)))</f>
        <v/>
      </c>
      <c r="AH772" t="str">
        <f>IF($E772="","",INDEX(SUBCATEGORIAS!$A:$A,MATCH($E772,SUBCATEGORIAS!$B:$B,0)))</f>
        <v/>
      </c>
      <c r="AI772" t="str">
        <f t="shared" si="187"/>
        <v/>
      </c>
      <c r="AK772" s="2" t="str">
        <f t="shared" ref="AK772:AK835" si="192">IF(AG772="","",IF(AG772/100&gt;0,IF(AG772/10&gt;0,CONCATENATE("00",AG772),CONCATENATE("0",AG772)),AG772))</f>
        <v/>
      </c>
      <c r="AL772" t="str">
        <f t="shared" ref="AL772:AL835" si="193">IF(AH772="","",IF(AH772/100&gt;0,IF(AH772/10&gt;0,CONCATENATE("00",AH772),CONCATENATE("0",AH772)),AH772))</f>
        <v/>
      </c>
      <c r="AM772" t="str">
        <f t="shared" si="188"/>
        <v/>
      </c>
      <c r="AN772" t="str">
        <f t="shared" si="189"/>
        <v/>
      </c>
    </row>
    <row r="773" spans="1:40" x14ac:dyDescent="0.25">
      <c r="A773" t="str">
        <f>IF(C773="","",MAX($A$2:A772)+1)</f>
        <v/>
      </c>
      <c r="B773" s="3" t="str">
        <f>IF(C773="","",IF(COUNTIF($C$2:$C772,$C773)=0,MAX($B$2:$B772)+1,""))</f>
        <v/>
      </c>
      <c r="L773" s="3" t="str">
        <f t="shared" si="190"/>
        <v/>
      </c>
      <c r="M773" s="3" t="str">
        <f>IF(C773="","",IF(AND(C773&lt;&gt;"",D773&lt;&gt;"",E773&lt;&gt;"",I773&lt;&gt;"",L773&lt;&gt;"",J773&lt;&gt;"",IFERROR(MATCH(INDEX($B:$B,MATCH($C773,$C:$C,0)),IMAGENES!$B:$B,0),-1)&gt;0),"'si'","'no'"))</f>
        <v/>
      </c>
      <c r="O773" t="str">
        <f t="shared" si="180"/>
        <v/>
      </c>
      <c r="P773" t="str">
        <f t="shared" si="181"/>
        <v/>
      </c>
      <c r="Q773" t="str">
        <f t="shared" si="182"/>
        <v/>
      </c>
      <c r="R773" t="str">
        <f t="shared" si="183"/>
        <v/>
      </c>
      <c r="S773" t="str">
        <f t="shared" si="184"/>
        <v/>
      </c>
      <c r="T773" t="str">
        <f t="shared" si="185"/>
        <v/>
      </c>
      <c r="U773" t="str">
        <f>IF($S773="","",INDEX(CATEGORIAS!$A:$A,MATCH($S773,CATEGORIAS!$B:$B,0)))</f>
        <v/>
      </c>
      <c r="V773" t="str">
        <f>IF($T773="","",INDEX(SUBCATEGORIAS!$A:$A,MATCH($T773,SUBCATEGORIAS!$B:$B,0)))</f>
        <v/>
      </c>
      <c r="W773" t="str">
        <f t="shared" si="186"/>
        <v/>
      </c>
      <c r="X773" t="str">
        <f t="shared" si="191"/>
        <v/>
      </c>
      <c r="Z773">
        <v>771</v>
      </c>
      <c r="AA773">
        <f t="shared" ref="AA773:AA836" si="194">IF(Z772/10=INT(Z772/10),Z772/10+1,"")</f>
        <v>78</v>
      </c>
      <c r="AB773" t="str">
        <f>IFERROR(IF(MATCH($AA773,$O:$O,0)&gt;0,"{",0),"")</f>
        <v/>
      </c>
      <c r="AG773" t="str">
        <f>IF($D773="","",INDEX(CATEGORIAS!$A:$A,MATCH($D773,CATEGORIAS!$B:$B,0)))</f>
        <v/>
      </c>
      <c r="AH773" t="str">
        <f>IF($E773="","",INDEX(SUBCATEGORIAS!$A:$A,MATCH($E773,SUBCATEGORIAS!$B:$B,0)))</f>
        <v/>
      </c>
      <c r="AI773" t="str">
        <f t="shared" si="187"/>
        <v/>
      </c>
      <c r="AK773" s="2" t="str">
        <f t="shared" si="192"/>
        <v/>
      </c>
      <c r="AL773" t="str">
        <f t="shared" si="193"/>
        <v/>
      </c>
      <c r="AM773" t="str">
        <f t="shared" si="188"/>
        <v/>
      </c>
      <c r="AN773" t="str">
        <f t="shared" si="189"/>
        <v/>
      </c>
    </row>
    <row r="774" spans="1:40" x14ac:dyDescent="0.25">
      <c r="A774" t="str">
        <f>IF(C774="","",MAX($A$2:A773)+1)</f>
        <v/>
      </c>
      <c r="B774" s="3" t="str">
        <f>IF(C774="","",IF(COUNTIF($C$2:$C773,$C774)=0,MAX($B$2:$B773)+1,""))</f>
        <v/>
      </c>
      <c r="L774" s="3" t="str">
        <f t="shared" si="190"/>
        <v/>
      </c>
      <c r="M774" s="3" t="str">
        <f>IF(C774="","",IF(AND(C774&lt;&gt;"",D774&lt;&gt;"",E774&lt;&gt;"",I774&lt;&gt;"",L774&lt;&gt;"",J774&lt;&gt;"",IFERROR(MATCH(INDEX($B:$B,MATCH($C774,$C:$C,0)),IMAGENES!$B:$B,0),-1)&gt;0),"'si'","'no'"))</f>
        <v/>
      </c>
      <c r="O774" t="str">
        <f t="shared" si="180"/>
        <v/>
      </c>
      <c r="P774" t="str">
        <f t="shared" si="181"/>
        <v/>
      </c>
      <c r="Q774" t="str">
        <f t="shared" si="182"/>
        <v/>
      </c>
      <c r="R774" t="str">
        <f t="shared" si="183"/>
        <v/>
      </c>
      <c r="S774" t="str">
        <f t="shared" si="184"/>
        <v/>
      </c>
      <c r="T774" t="str">
        <f t="shared" si="185"/>
        <v/>
      </c>
      <c r="U774" t="str">
        <f>IF($S774="","",INDEX(CATEGORIAS!$A:$A,MATCH($S774,CATEGORIAS!$B:$B,0)))</f>
        <v/>
      </c>
      <c r="V774" t="str">
        <f>IF($T774="","",INDEX(SUBCATEGORIAS!$A:$A,MATCH($T774,SUBCATEGORIAS!$B:$B,0)))</f>
        <v/>
      </c>
      <c r="W774" t="str">
        <f t="shared" si="186"/>
        <v/>
      </c>
      <c r="X774" t="str">
        <f t="shared" si="191"/>
        <v/>
      </c>
      <c r="Z774">
        <v>772</v>
      </c>
      <c r="AA774" t="str">
        <f t="shared" si="194"/>
        <v/>
      </c>
      <c r="AB774" t="str">
        <f>IFERROR(IF(MATCH($AA773,$O:$O,0)&gt;0,CONCATENATE("id_articulo: ",$AA773,","),0),"")</f>
        <v/>
      </c>
      <c r="AG774" t="str">
        <f>IF($D774="","",INDEX(CATEGORIAS!$A:$A,MATCH($D774,CATEGORIAS!$B:$B,0)))</f>
        <v/>
      </c>
      <c r="AH774" t="str">
        <f>IF($E774="","",INDEX(SUBCATEGORIAS!$A:$A,MATCH($E774,SUBCATEGORIAS!$B:$B,0)))</f>
        <v/>
      </c>
      <c r="AI774" t="str">
        <f t="shared" si="187"/>
        <v/>
      </c>
      <c r="AK774" s="2" t="str">
        <f t="shared" si="192"/>
        <v/>
      </c>
      <c r="AL774" t="str">
        <f t="shared" si="193"/>
        <v/>
      </c>
      <c r="AM774" t="str">
        <f t="shared" si="188"/>
        <v/>
      </c>
      <c r="AN774" t="str">
        <f t="shared" si="189"/>
        <v/>
      </c>
    </row>
    <row r="775" spans="1:40" x14ac:dyDescent="0.25">
      <c r="A775" t="str">
        <f>IF(C775="","",MAX($A$2:A774)+1)</f>
        <v/>
      </c>
      <c r="B775" s="3" t="str">
        <f>IF(C775="","",IF(COUNTIF($C$2:$C774,$C775)=0,MAX($B$2:$B774)+1,""))</f>
        <v/>
      </c>
      <c r="L775" s="3" t="str">
        <f t="shared" si="190"/>
        <v/>
      </c>
      <c r="M775" s="3" t="str">
        <f>IF(C775="","",IF(AND(C775&lt;&gt;"",D775&lt;&gt;"",E775&lt;&gt;"",I775&lt;&gt;"",L775&lt;&gt;"",J775&lt;&gt;"",IFERROR(MATCH(INDEX($B:$B,MATCH($C775,$C:$C,0)),IMAGENES!$B:$B,0),-1)&gt;0),"'si'","'no'"))</f>
        <v/>
      </c>
      <c r="O775" t="str">
        <f t="shared" si="180"/>
        <v/>
      </c>
      <c r="P775" t="str">
        <f t="shared" si="181"/>
        <v/>
      </c>
      <c r="Q775" t="str">
        <f t="shared" si="182"/>
        <v/>
      </c>
      <c r="R775" t="str">
        <f t="shared" si="183"/>
        <v/>
      </c>
      <c r="S775" t="str">
        <f t="shared" si="184"/>
        <v/>
      </c>
      <c r="T775" t="str">
        <f t="shared" si="185"/>
        <v/>
      </c>
      <c r="U775" t="str">
        <f>IF($S775="","",INDEX(CATEGORIAS!$A:$A,MATCH($S775,CATEGORIAS!$B:$B,0)))</f>
        <v/>
      </c>
      <c r="V775" t="str">
        <f>IF($T775="","",INDEX(SUBCATEGORIAS!$A:$A,MATCH($T775,SUBCATEGORIAS!$B:$B,0)))</f>
        <v/>
      </c>
      <c r="W775" t="str">
        <f t="shared" si="186"/>
        <v/>
      </c>
      <c r="X775" t="str">
        <f t="shared" si="191"/>
        <v/>
      </c>
      <c r="Z775">
        <v>773</v>
      </c>
      <c r="AA775" t="str">
        <f t="shared" si="194"/>
        <v/>
      </c>
      <c r="AB775" t="str">
        <f>IFERROR(IF(MATCH($AA773,$O:$O,0)&gt;0,CONCATENATE("nombre: '",INDEX($P:$P,MATCH($AA773,$O:$O,0)),"',"),0),"")</f>
        <v/>
      </c>
      <c r="AG775" t="str">
        <f>IF($D775="","",INDEX(CATEGORIAS!$A:$A,MATCH($D775,CATEGORIAS!$B:$B,0)))</f>
        <v/>
      </c>
      <c r="AH775" t="str">
        <f>IF($E775="","",INDEX(SUBCATEGORIAS!$A:$A,MATCH($E775,SUBCATEGORIAS!$B:$B,0)))</f>
        <v/>
      </c>
      <c r="AI775" t="str">
        <f t="shared" si="187"/>
        <v/>
      </c>
      <c r="AK775" s="2" t="str">
        <f t="shared" si="192"/>
        <v/>
      </c>
      <c r="AL775" t="str">
        <f t="shared" si="193"/>
        <v/>
      </c>
      <c r="AM775" t="str">
        <f t="shared" si="188"/>
        <v/>
      </c>
      <c r="AN775" t="str">
        <f t="shared" si="189"/>
        <v/>
      </c>
    </row>
    <row r="776" spans="1:40" x14ac:dyDescent="0.25">
      <c r="A776" t="str">
        <f>IF(C776="","",MAX($A$2:A775)+1)</f>
        <v/>
      </c>
      <c r="B776" s="3" t="str">
        <f>IF(C776="","",IF(COUNTIF($C$2:$C775,$C776)=0,MAX($B$2:$B775)+1,""))</f>
        <v/>
      </c>
      <c r="L776" s="3" t="str">
        <f t="shared" si="190"/>
        <v/>
      </c>
      <c r="M776" s="3" t="str">
        <f>IF(C776="","",IF(AND(C776&lt;&gt;"",D776&lt;&gt;"",E776&lt;&gt;"",I776&lt;&gt;"",L776&lt;&gt;"",J776&lt;&gt;"",IFERROR(MATCH(INDEX($B:$B,MATCH($C776,$C:$C,0)),IMAGENES!$B:$B,0),-1)&gt;0),"'si'","'no'"))</f>
        <v/>
      </c>
      <c r="O776" t="str">
        <f t="shared" si="180"/>
        <v/>
      </c>
      <c r="P776" t="str">
        <f t="shared" si="181"/>
        <v/>
      </c>
      <c r="Q776" t="str">
        <f t="shared" si="182"/>
        <v/>
      </c>
      <c r="R776" t="str">
        <f t="shared" si="183"/>
        <v/>
      </c>
      <c r="S776" t="str">
        <f t="shared" si="184"/>
        <v/>
      </c>
      <c r="T776" t="str">
        <f t="shared" si="185"/>
        <v/>
      </c>
      <c r="U776" t="str">
        <f>IF($S776="","",INDEX(CATEGORIAS!$A:$A,MATCH($S776,CATEGORIAS!$B:$B,0)))</f>
        <v/>
      </c>
      <c r="V776" t="str">
        <f>IF($T776="","",INDEX(SUBCATEGORIAS!$A:$A,MATCH($T776,SUBCATEGORIAS!$B:$B,0)))</f>
        <v/>
      </c>
      <c r="W776" t="str">
        <f t="shared" si="186"/>
        <v/>
      </c>
      <c r="X776" t="str">
        <f t="shared" si="191"/>
        <v/>
      </c>
      <c r="Z776">
        <v>774</v>
      </c>
      <c r="AA776" t="str">
        <f t="shared" si="194"/>
        <v/>
      </c>
      <c r="AB776" t="str">
        <f>IFERROR(IF(MATCH($AA773,$O:$O,0)&gt;0,CONCATENATE("descripcion: '",INDEX($Q:$Q,MATCH($AA773,$O:$O,0)),"',"),0),"")</f>
        <v/>
      </c>
      <c r="AG776" t="str">
        <f>IF($D776="","",INDEX(CATEGORIAS!$A:$A,MATCH($D776,CATEGORIAS!$B:$B,0)))</f>
        <v/>
      </c>
      <c r="AH776" t="str">
        <f>IF($E776="","",INDEX(SUBCATEGORIAS!$A:$A,MATCH($E776,SUBCATEGORIAS!$B:$B,0)))</f>
        <v/>
      </c>
      <c r="AI776" t="str">
        <f t="shared" si="187"/>
        <v/>
      </c>
      <c r="AK776" s="2" t="str">
        <f t="shared" si="192"/>
        <v/>
      </c>
      <c r="AL776" t="str">
        <f t="shared" si="193"/>
        <v/>
      </c>
      <c r="AM776" t="str">
        <f t="shared" si="188"/>
        <v/>
      </c>
      <c r="AN776" t="str">
        <f t="shared" si="189"/>
        <v/>
      </c>
    </row>
    <row r="777" spans="1:40" x14ac:dyDescent="0.25">
      <c r="A777" t="str">
        <f>IF(C777="","",MAX($A$2:A776)+1)</f>
        <v/>
      </c>
      <c r="B777" s="3" t="str">
        <f>IF(C777="","",IF(COUNTIF($C$2:$C776,$C777)=0,MAX($B$2:$B776)+1,""))</f>
        <v/>
      </c>
      <c r="L777" s="3" t="str">
        <f t="shared" si="190"/>
        <v/>
      </c>
      <c r="M777" s="3" t="str">
        <f>IF(C777="","",IF(AND(C777&lt;&gt;"",D777&lt;&gt;"",E777&lt;&gt;"",I777&lt;&gt;"",L777&lt;&gt;"",J777&lt;&gt;"",IFERROR(MATCH(INDEX($B:$B,MATCH($C777,$C:$C,0)),IMAGENES!$B:$B,0),-1)&gt;0),"'si'","'no'"))</f>
        <v/>
      </c>
      <c r="O777" t="str">
        <f t="shared" si="180"/>
        <v/>
      </c>
      <c r="P777" t="str">
        <f t="shared" si="181"/>
        <v/>
      </c>
      <c r="Q777" t="str">
        <f t="shared" si="182"/>
        <v/>
      </c>
      <c r="R777" t="str">
        <f t="shared" si="183"/>
        <v/>
      </c>
      <c r="S777" t="str">
        <f t="shared" si="184"/>
        <v/>
      </c>
      <c r="T777" t="str">
        <f t="shared" si="185"/>
        <v/>
      </c>
      <c r="U777" t="str">
        <f>IF($S777="","",INDEX(CATEGORIAS!$A:$A,MATCH($S777,CATEGORIAS!$B:$B,0)))</f>
        <v/>
      </c>
      <c r="V777" t="str">
        <f>IF($T777="","",INDEX(SUBCATEGORIAS!$A:$A,MATCH($T777,SUBCATEGORIAS!$B:$B,0)))</f>
        <v/>
      </c>
      <c r="W777" t="str">
        <f t="shared" si="186"/>
        <v/>
      </c>
      <c r="X777" t="str">
        <f t="shared" si="191"/>
        <v/>
      </c>
      <c r="Z777">
        <v>775</v>
      </c>
      <c r="AA777" t="str">
        <f t="shared" si="194"/>
        <v/>
      </c>
      <c r="AB777" t="str">
        <f>IFERROR(IF(MATCH($AA773,$O:$O,0)&gt;0,CONCATENATE("descripcion_larga: '",INDEX($R:$R,MATCH($AA773,$O:$O,0)),"',"),0),"")</f>
        <v/>
      </c>
      <c r="AG777" t="str">
        <f>IF($D777="","",INDEX(CATEGORIAS!$A:$A,MATCH($D777,CATEGORIAS!$B:$B,0)))</f>
        <v/>
      </c>
      <c r="AH777" t="str">
        <f>IF($E777="","",INDEX(SUBCATEGORIAS!$A:$A,MATCH($E777,SUBCATEGORIAS!$B:$B,0)))</f>
        <v/>
      </c>
      <c r="AI777" t="str">
        <f t="shared" si="187"/>
        <v/>
      </c>
      <c r="AK777" s="2" t="str">
        <f t="shared" si="192"/>
        <v/>
      </c>
      <c r="AL777" t="str">
        <f t="shared" si="193"/>
        <v/>
      </c>
      <c r="AM777" t="str">
        <f t="shared" si="188"/>
        <v/>
      </c>
      <c r="AN777" t="str">
        <f t="shared" si="189"/>
        <v/>
      </c>
    </row>
    <row r="778" spans="1:40" x14ac:dyDescent="0.25">
      <c r="A778" t="str">
        <f>IF(C778="","",MAX($A$2:A777)+1)</f>
        <v/>
      </c>
      <c r="B778" s="3" t="str">
        <f>IF(C778="","",IF(COUNTIF($C$2:$C777,$C778)=0,MAX($B$2:$B777)+1,""))</f>
        <v/>
      </c>
      <c r="L778" s="3" t="str">
        <f t="shared" si="190"/>
        <v/>
      </c>
      <c r="M778" s="3" t="str">
        <f>IF(C778="","",IF(AND(C778&lt;&gt;"",D778&lt;&gt;"",E778&lt;&gt;"",I778&lt;&gt;"",L778&lt;&gt;"",J778&lt;&gt;"",IFERROR(MATCH(INDEX($B:$B,MATCH($C778,$C:$C,0)),IMAGENES!$B:$B,0),-1)&gt;0),"'si'","'no'"))</f>
        <v/>
      </c>
      <c r="O778" t="str">
        <f t="shared" si="180"/>
        <v/>
      </c>
      <c r="P778" t="str">
        <f t="shared" si="181"/>
        <v/>
      </c>
      <c r="Q778" t="str">
        <f t="shared" si="182"/>
        <v/>
      </c>
      <c r="R778" t="str">
        <f t="shared" si="183"/>
        <v/>
      </c>
      <c r="S778" t="str">
        <f t="shared" si="184"/>
        <v/>
      </c>
      <c r="T778" t="str">
        <f t="shared" si="185"/>
        <v/>
      </c>
      <c r="U778" t="str">
        <f>IF($S778="","",INDEX(CATEGORIAS!$A:$A,MATCH($S778,CATEGORIAS!$B:$B,0)))</f>
        <v/>
      </c>
      <c r="V778" t="str">
        <f>IF($T778="","",INDEX(SUBCATEGORIAS!$A:$A,MATCH($T778,SUBCATEGORIAS!$B:$B,0)))</f>
        <v/>
      </c>
      <c r="W778" t="str">
        <f t="shared" si="186"/>
        <v/>
      </c>
      <c r="X778" t="str">
        <f t="shared" si="191"/>
        <v/>
      </c>
      <c r="Z778">
        <v>776</v>
      </c>
      <c r="AA778" t="str">
        <f t="shared" si="194"/>
        <v/>
      </c>
      <c r="AB778" t="str">
        <f>IFERROR(IF(MATCH($AA773,$O:$O,0)&gt;0,CONCATENATE("id_categoria: '",INDEX($U:$U,MATCH($AA773,$O:$O,0)),"',"),0),"")</f>
        <v/>
      </c>
      <c r="AG778" t="str">
        <f>IF($D778="","",INDEX(CATEGORIAS!$A:$A,MATCH($D778,CATEGORIAS!$B:$B,0)))</f>
        <v/>
      </c>
      <c r="AH778" t="str">
        <f>IF($E778="","",INDEX(SUBCATEGORIAS!$A:$A,MATCH($E778,SUBCATEGORIAS!$B:$B,0)))</f>
        <v/>
      </c>
      <c r="AI778" t="str">
        <f t="shared" si="187"/>
        <v/>
      </c>
      <c r="AK778" s="2" t="str">
        <f t="shared" si="192"/>
        <v/>
      </c>
      <c r="AL778" t="str">
        <f t="shared" si="193"/>
        <v/>
      </c>
      <c r="AM778" t="str">
        <f t="shared" si="188"/>
        <v/>
      </c>
      <c r="AN778" t="str">
        <f t="shared" si="189"/>
        <v/>
      </c>
    </row>
    <row r="779" spans="1:40" x14ac:dyDescent="0.25">
      <c r="A779" t="str">
        <f>IF(C779="","",MAX($A$2:A778)+1)</f>
        <v/>
      </c>
      <c r="B779" s="3" t="str">
        <f>IF(C779="","",IF(COUNTIF($C$2:$C778,$C779)=0,MAX($B$2:$B778)+1,""))</f>
        <v/>
      </c>
      <c r="L779" s="3" t="str">
        <f t="shared" si="190"/>
        <v/>
      </c>
      <c r="M779" s="3" t="str">
        <f>IF(C779="","",IF(AND(C779&lt;&gt;"",D779&lt;&gt;"",E779&lt;&gt;"",I779&lt;&gt;"",L779&lt;&gt;"",J779&lt;&gt;"",IFERROR(MATCH(INDEX($B:$B,MATCH($C779,$C:$C,0)),IMAGENES!$B:$B,0),-1)&gt;0),"'si'","'no'"))</f>
        <v/>
      </c>
      <c r="O779" t="str">
        <f t="shared" si="180"/>
        <v/>
      </c>
      <c r="P779" t="str">
        <f t="shared" si="181"/>
        <v/>
      </c>
      <c r="Q779" t="str">
        <f t="shared" si="182"/>
        <v/>
      </c>
      <c r="R779" t="str">
        <f t="shared" si="183"/>
        <v/>
      </c>
      <c r="S779" t="str">
        <f t="shared" si="184"/>
        <v/>
      </c>
      <c r="T779" t="str">
        <f t="shared" si="185"/>
        <v/>
      </c>
      <c r="U779" t="str">
        <f>IF($S779="","",INDEX(CATEGORIAS!$A:$A,MATCH($S779,CATEGORIAS!$B:$B,0)))</f>
        <v/>
      </c>
      <c r="V779" t="str">
        <f>IF($T779="","",INDEX(SUBCATEGORIAS!$A:$A,MATCH($T779,SUBCATEGORIAS!$B:$B,0)))</f>
        <v/>
      </c>
      <c r="W779" t="str">
        <f t="shared" si="186"/>
        <v/>
      </c>
      <c r="X779" t="str">
        <f t="shared" si="191"/>
        <v/>
      </c>
      <c r="Z779">
        <v>777</v>
      </c>
      <c r="AA779" t="str">
        <f t="shared" si="194"/>
        <v/>
      </c>
      <c r="AB779" t="str">
        <f>IFERROR(IF(MATCH($AA773,$O:$O,0)&gt;0,CONCATENATE("id_subcategoria: '",INDEX($V:$V,MATCH($AA773,$O:$O,0)),"',"),0),"")</f>
        <v/>
      </c>
      <c r="AG779" t="str">
        <f>IF($D779="","",INDEX(CATEGORIAS!$A:$A,MATCH($D779,CATEGORIAS!$B:$B,0)))</f>
        <v/>
      </c>
      <c r="AH779" t="str">
        <f>IF($E779="","",INDEX(SUBCATEGORIAS!$A:$A,MATCH($E779,SUBCATEGORIAS!$B:$B,0)))</f>
        <v/>
      </c>
      <c r="AI779" t="str">
        <f t="shared" si="187"/>
        <v/>
      </c>
      <c r="AK779" s="2" t="str">
        <f t="shared" si="192"/>
        <v/>
      </c>
      <c r="AL779" t="str">
        <f t="shared" si="193"/>
        <v/>
      </c>
      <c r="AM779" t="str">
        <f t="shared" si="188"/>
        <v/>
      </c>
      <c r="AN779" t="str">
        <f t="shared" si="189"/>
        <v/>
      </c>
    </row>
    <row r="780" spans="1:40" x14ac:dyDescent="0.25">
      <c r="A780" t="str">
        <f>IF(C780="","",MAX($A$2:A779)+1)</f>
        <v/>
      </c>
      <c r="B780" s="3" t="str">
        <f>IF(C780="","",IF(COUNTIF($C$2:$C779,$C780)=0,MAX($B$2:$B779)+1,""))</f>
        <v/>
      </c>
      <c r="L780" s="3" t="str">
        <f t="shared" si="190"/>
        <v/>
      </c>
      <c r="M780" s="3" t="str">
        <f>IF(C780="","",IF(AND(C780&lt;&gt;"",D780&lt;&gt;"",E780&lt;&gt;"",I780&lt;&gt;"",L780&lt;&gt;"",J780&lt;&gt;"",IFERROR(MATCH(INDEX($B:$B,MATCH($C780,$C:$C,0)),IMAGENES!$B:$B,0),-1)&gt;0),"'si'","'no'"))</f>
        <v/>
      </c>
      <c r="O780" t="str">
        <f t="shared" si="180"/>
        <v/>
      </c>
      <c r="P780" t="str">
        <f t="shared" si="181"/>
        <v/>
      </c>
      <c r="Q780" t="str">
        <f t="shared" si="182"/>
        <v/>
      </c>
      <c r="R780" t="str">
        <f t="shared" si="183"/>
        <v/>
      </c>
      <c r="S780" t="str">
        <f t="shared" si="184"/>
        <v/>
      </c>
      <c r="T780" t="str">
        <f t="shared" si="185"/>
        <v/>
      </c>
      <c r="U780" t="str">
        <f>IF($S780="","",INDEX(CATEGORIAS!$A:$A,MATCH($S780,CATEGORIAS!$B:$B,0)))</f>
        <v/>
      </c>
      <c r="V780" t="str">
        <f>IF($T780="","",INDEX(SUBCATEGORIAS!$A:$A,MATCH($T780,SUBCATEGORIAS!$B:$B,0)))</f>
        <v/>
      </c>
      <c r="W780" t="str">
        <f t="shared" si="186"/>
        <v/>
      </c>
      <c r="X780" t="str">
        <f t="shared" si="191"/>
        <v/>
      </c>
      <c r="Z780">
        <v>778</v>
      </c>
      <c r="AA780" t="str">
        <f t="shared" si="194"/>
        <v/>
      </c>
      <c r="AB780" t="str">
        <f>IFERROR(IF(MATCH($AA773,$O:$O,0)&gt;0,CONCATENATE("precio: ",INDEX($W:$W,MATCH($AA773,$O:$O,0)),","),0),"")</f>
        <v/>
      </c>
      <c r="AG780" t="str">
        <f>IF($D780="","",INDEX(CATEGORIAS!$A:$A,MATCH($D780,CATEGORIAS!$B:$B,0)))</f>
        <v/>
      </c>
      <c r="AH780" t="str">
        <f>IF($E780="","",INDEX(SUBCATEGORIAS!$A:$A,MATCH($E780,SUBCATEGORIAS!$B:$B,0)))</f>
        <v/>
      </c>
      <c r="AI780" t="str">
        <f t="shared" si="187"/>
        <v/>
      </c>
      <c r="AK780" s="2" t="str">
        <f t="shared" si="192"/>
        <v/>
      </c>
      <c r="AL780" t="str">
        <f t="shared" si="193"/>
        <v/>
      </c>
      <c r="AM780" t="str">
        <f t="shared" si="188"/>
        <v/>
      </c>
      <c r="AN780" t="str">
        <f t="shared" si="189"/>
        <v/>
      </c>
    </row>
    <row r="781" spans="1:40" x14ac:dyDescent="0.25">
      <c r="A781" t="str">
        <f>IF(C781="","",MAX($A$2:A780)+1)</f>
        <v/>
      </c>
      <c r="B781" s="3" t="str">
        <f>IF(C781="","",IF(COUNTIF($C$2:$C780,$C781)=0,MAX($B$2:$B780)+1,""))</f>
        <v/>
      </c>
      <c r="L781" s="3" t="str">
        <f t="shared" si="190"/>
        <v/>
      </c>
      <c r="M781" s="3" t="str">
        <f>IF(C781="","",IF(AND(C781&lt;&gt;"",D781&lt;&gt;"",E781&lt;&gt;"",I781&lt;&gt;"",L781&lt;&gt;"",J781&lt;&gt;"",IFERROR(MATCH(INDEX($B:$B,MATCH($C781,$C:$C,0)),IMAGENES!$B:$B,0),-1)&gt;0),"'si'","'no'"))</f>
        <v/>
      </c>
      <c r="O781" t="str">
        <f t="shared" si="180"/>
        <v/>
      </c>
      <c r="P781" t="str">
        <f t="shared" si="181"/>
        <v/>
      </c>
      <c r="Q781" t="str">
        <f t="shared" si="182"/>
        <v/>
      </c>
      <c r="R781" t="str">
        <f t="shared" si="183"/>
        <v/>
      </c>
      <c r="S781" t="str">
        <f t="shared" si="184"/>
        <v/>
      </c>
      <c r="T781" t="str">
        <f t="shared" si="185"/>
        <v/>
      </c>
      <c r="U781" t="str">
        <f>IF($S781="","",INDEX(CATEGORIAS!$A:$A,MATCH($S781,CATEGORIAS!$B:$B,0)))</f>
        <v/>
      </c>
      <c r="V781" t="str">
        <f>IF($T781="","",INDEX(SUBCATEGORIAS!$A:$A,MATCH($T781,SUBCATEGORIAS!$B:$B,0)))</f>
        <v/>
      </c>
      <c r="W781" t="str">
        <f t="shared" si="186"/>
        <v/>
      </c>
      <c r="X781" t="str">
        <f t="shared" si="191"/>
        <v/>
      </c>
      <c r="Z781">
        <v>779</v>
      </c>
      <c r="AA781" t="str">
        <f t="shared" si="194"/>
        <v/>
      </c>
      <c r="AB781" t="str">
        <f>IFERROR(IF(MATCH($AA773,$O:$O,0)&gt;0,CONCATENATE("disponible: ",INDEX($X:$X,MATCH($AA773,$O:$O,0)),","),0),"")</f>
        <v/>
      </c>
      <c r="AG781" t="str">
        <f>IF($D781="","",INDEX(CATEGORIAS!$A:$A,MATCH($D781,CATEGORIAS!$B:$B,0)))</f>
        <v/>
      </c>
      <c r="AH781" t="str">
        <f>IF($E781="","",INDEX(SUBCATEGORIAS!$A:$A,MATCH($E781,SUBCATEGORIAS!$B:$B,0)))</f>
        <v/>
      </c>
      <c r="AI781" t="str">
        <f t="shared" si="187"/>
        <v/>
      </c>
      <c r="AK781" s="2" t="str">
        <f t="shared" si="192"/>
        <v/>
      </c>
      <c r="AL781" t="str">
        <f t="shared" si="193"/>
        <v/>
      </c>
      <c r="AM781" t="str">
        <f t="shared" si="188"/>
        <v/>
      </c>
      <c r="AN781" t="str">
        <f t="shared" si="189"/>
        <v/>
      </c>
    </row>
    <row r="782" spans="1:40" x14ac:dyDescent="0.25">
      <c r="A782" t="str">
        <f>IF(C782="","",MAX($A$2:A781)+1)</f>
        <v/>
      </c>
      <c r="B782" s="3" t="str">
        <f>IF(C782="","",IF(COUNTIF($C$2:$C781,$C782)=0,MAX($B$2:$B781)+1,""))</f>
        <v/>
      </c>
      <c r="L782" s="3" t="str">
        <f t="shared" si="190"/>
        <v/>
      </c>
      <c r="M782" s="3" t="str">
        <f>IF(C782="","",IF(AND(C782&lt;&gt;"",D782&lt;&gt;"",E782&lt;&gt;"",I782&lt;&gt;"",L782&lt;&gt;"",J782&lt;&gt;"",IFERROR(MATCH(INDEX($B:$B,MATCH($C782,$C:$C,0)),IMAGENES!$B:$B,0),-1)&gt;0),"'si'","'no'"))</f>
        <v/>
      </c>
      <c r="O782" t="str">
        <f t="shared" si="180"/>
        <v/>
      </c>
      <c r="P782" t="str">
        <f t="shared" si="181"/>
        <v/>
      </c>
      <c r="Q782" t="str">
        <f t="shared" si="182"/>
        <v/>
      </c>
      <c r="R782" t="str">
        <f t="shared" si="183"/>
        <v/>
      </c>
      <c r="S782" t="str">
        <f t="shared" si="184"/>
        <v/>
      </c>
      <c r="T782" t="str">
        <f t="shared" si="185"/>
        <v/>
      </c>
      <c r="U782" t="str">
        <f>IF($S782="","",INDEX(CATEGORIAS!$A:$A,MATCH($S782,CATEGORIAS!$B:$B,0)))</f>
        <v/>
      </c>
      <c r="V782" t="str">
        <f>IF($T782="","",INDEX(SUBCATEGORIAS!$A:$A,MATCH($T782,SUBCATEGORIAS!$B:$B,0)))</f>
        <v/>
      </c>
      <c r="W782" t="str">
        <f t="shared" si="186"/>
        <v/>
      </c>
      <c r="X782" t="str">
        <f t="shared" si="191"/>
        <v/>
      </c>
      <c r="Z782">
        <v>780</v>
      </c>
      <c r="AA782" t="str">
        <f t="shared" si="194"/>
        <v/>
      </c>
      <c r="AB782" t="str">
        <f>IFERROR(IF(MATCH($AA773,$O:$O,0)&gt;0,"},",0),"")</f>
        <v/>
      </c>
      <c r="AG782" t="str">
        <f>IF($D782="","",INDEX(CATEGORIAS!$A:$A,MATCH($D782,CATEGORIAS!$B:$B,0)))</f>
        <v/>
      </c>
      <c r="AH782" t="str">
        <f>IF($E782="","",INDEX(SUBCATEGORIAS!$A:$A,MATCH($E782,SUBCATEGORIAS!$B:$B,0)))</f>
        <v/>
      </c>
      <c r="AI782" t="str">
        <f t="shared" si="187"/>
        <v/>
      </c>
      <c r="AK782" s="2" t="str">
        <f t="shared" si="192"/>
        <v/>
      </c>
      <c r="AL782" t="str">
        <f t="shared" si="193"/>
        <v/>
      </c>
      <c r="AM782" t="str">
        <f t="shared" si="188"/>
        <v/>
      </c>
      <c r="AN782" t="str">
        <f t="shared" si="189"/>
        <v/>
      </c>
    </row>
    <row r="783" spans="1:40" x14ac:dyDescent="0.25">
      <c r="A783" t="str">
        <f>IF(C783="","",MAX($A$2:A782)+1)</f>
        <v/>
      </c>
      <c r="B783" s="3" t="str">
        <f>IF(C783="","",IF(COUNTIF($C$2:$C782,$C783)=0,MAX($B$2:$B782)+1,""))</f>
        <v/>
      </c>
      <c r="L783" s="3" t="str">
        <f t="shared" si="190"/>
        <v/>
      </c>
      <c r="M783" s="3" t="str">
        <f>IF(C783="","",IF(AND(C783&lt;&gt;"",D783&lt;&gt;"",E783&lt;&gt;"",I783&lt;&gt;"",L783&lt;&gt;"",J783&lt;&gt;"",IFERROR(MATCH(INDEX($B:$B,MATCH($C783,$C:$C,0)),IMAGENES!$B:$B,0),-1)&gt;0),"'si'","'no'"))</f>
        <v/>
      </c>
      <c r="O783" t="str">
        <f t="shared" si="180"/>
        <v/>
      </c>
      <c r="P783" t="str">
        <f t="shared" si="181"/>
        <v/>
      </c>
      <c r="Q783" t="str">
        <f t="shared" si="182"/>
        <v/>
      </c>
      <c r="R783" t="str">
        <f t="shared" si="183"/>
        <v/>
      </c>
      <c r="S783" t="str">
        <f t="shared" si="184"/>
        <v/>
      </c>
      <c r="T783" t="str">
        <f t="shared" si="185"/>
        <v/>
      </c>
      <c r="U783" t="str">
        <f>IF($S783="","",INDEX(CATEGORIAS!$A:$A,MATCH($S783,CATEGORIAS!$B:$B,0)))</f>
        <v/>
      </c>
      <c r="V783" t="str">
        <f>IF($T783="","",INDEX(SUBCATEGORIAS!$A:$A,MATCH($T783,SUBCATEGORIAS!$B:$B,0)))</f>
        <v/>
      </c>
      <c r="W783" t="str">
        <f t="shared" si="186"/>
        <v/>
      </c>
      <c r="X783" t="str">
        <f t="shared" si="191"/>
        <v/>
      </c>
      <c r="Z783">
        <v>781</v>
      </c>
      <c r="AA783">
        <f t="shared" si="194"/>
        <v>79</v>
      </c>
      <c r="AB783" t="str">
        <f>IFERROR(IF(MATCH($AA783,$O:$O,0)&gt;0,"{",0),"")</f>
        <v/>
      </c>
      <c r="AG783" t="str">
        <f>IF($D783="","",INDEX(CATEGORIAS!$A:$A,MATCH($D783,CATEGORIAS!$B:$B,0)))</f>
        <v/>
      </c>
      <c r="AH783" t="str">
        <f>IF($E783="","",INDEX(SUBCATEGORIAS!$A:$A,MATCH($E783,SUBCATEGORIAS!$B:$B,0)))</f>
        <v/>
      </c>
      <c r="AI783" t="str">
        <f t="shared" si="187"/>
        <v/>
      </c>
      <c r="AK783" s="2" t="str">
        <f t="shared" si="192"/>
        <v/>
      </c>
      <c r="AL783" t="str">
        <f t="shared" si="193"/>
        <v/>
      </c>
      <c r="AM783" t="str">
        <f t="shared" si="188"/>
        <v/>
      </c>
      <c r="AN783" t="str">
        <f t="shared" si="189"/>
        <v/>
      </c>
    </row>
    <row r="784" spans="1:40" x14ac:dyDescent="0.25">
      <c r="A784" t="str">
        <f>IF(C784="","",MAX($A$2:A783)+1)</f>
        <v/>
      </c>
      <c r="B784" s="3" t="str">
        <f>IF(C784="","",IF(COUNTIF($C$2:$C783,$C784)=0,MAX($B$2:$B783)+1,""))</f>
        <v/>
      </c>
      <c r="L784" s="3" t="str">
        <f t="shared" si="190"/>
        <v/>
      </c>
      <c r="M784" s="3" t="str">
        <f>IF(C784="","",IF(AND(C784&lt;&gt;"",D784&lt;&gt;"",E784&lt;&gt;"",I784&lt;&gt;"",L784&lt;&gt;"",J784&lt;&gt;"",IFERROR(MATCH(INDEX($B:$B,MATCH($C784,$C:$C,0)),IMAGENES!$B:$B,0),-1)&gt;0),"'si'","'no'"))</f>
        <v/>
      </c>
      <c r="O784" t="str">
        <f t="shared" si="180"/>
        <v/>
      </c>
      <c r="P784" t="str">
        <f t="shared" si="181"/>
        <v/>
      </c>
      <c r="Q784" t="str">
        <f t="shared" si="182"/>
        <v/>
      </c>
      <c r="R784" t="str">
        <f t="shared" si="183"/>
        <v/>
      </c>
      <c r="S784" t="str">
        <f t="shared" si="184"/>
        <v/>
      </c>
      <c r="T784" t="str">
        <f t="shared" si="185"/>
        <v/>
      </c>
      <c r="U784" t="str">
        <f>IF($S784="","",INDEX(CATEGORIAS!$A:$A,MATCH($S784,CATEGORIAS!$B:$B,0)))</f>
        <v/>
      </c>
      <c r="V784" t="str">
        <f>IF($T784="","",INDEX(SUBCATEGORIAS!$A:$A,MATCH($T784,SUBCATEGORIAS!$B:$B,0)))</f>
        <v/>
      </c>
      <c r="W784" t="str">
        <f t="shared" si="186"/>
        <v/>
      </c>
      <c r="X784" t="str">
        <f t="shared" si="191"/>
        <v/>
      </c>
      <c r="Z784">
        <v>782</v>
      </c>
      <c r="AA784" t="str">
        <f t="shared" si="194"/>
        <v/>
      </c>
      <c r="AB784" t="str">
        <f>IFERROR(IF(MATCH($AA783,$O:$O,0)&gt;0,CONCATENATE("id_articulo: ",$AA783,","),0),"")</f>
        <v/>
      </c>
      <c r="AG784" t="str">
        <f>IF($D784="","",INDEX(CATEGORIAS!$A:$A,MATCH($D784,CATEGORIAS!$B:$B,0)))</f>
        <v/>
      </c>
      <c r="AH784" t="str">
        <f>IF($E784="","",INDEX(SUBCATEGORIAS!$A:$A,MATCH($E784,SUBCATEGORIAS!$B:$B,0)))</f>
        <v/>
      </c>
      <c r="AI784" t="str">
        <f t="shared" si="187"/>
        <v/>
      </c>
      <c r="AK784" s="2" t="str">
        <f t="shared" si="192"/>
        <v/>
      </c>
      <c r="AL784" t="str">
        <f t="shared" si="193"/>
        <v/>
      </c>
      <c r="AM784" t="str">
        <f t="shared" si="188"/>
        <v/>
      </c>
      <c r="AN784" t="str">
        <f t="shared" si="189"/>
        <v/>
      </c>
    </row>
    <row r="785" spans="1:40" x14ac:dyDescent="0.25">
      <c r="A785" t="str">
        <f>IF(C785="","",MAX($A$2:A784)+1)</f>
        <v/>
      </c>
      <c r="B785" s="3" t="str">
        <f>IF(C785="","",IF(COUNTIF($C$2:$C784,$C785)=0,MAX($B$2:$B784)+1,""))</f>
        <v/>
      </c>
      <c r="L785" s="3" t="str">
        <f t="shared" si="190"/>
        <v/>
      </c>
      <c r="M785" s="3" t="str">
        <f>IF(C785="","",IF(AND(C785&lt;&gt;"",D785&lt;&gt;"",E785&lt;&gt;"",I785&lt;&gt;"",L785&lt;&gt;"",J785&lt;&gt;"",IFERROR(MATCH(INDEX($B:$B,MATCH($C785,$C:$C,0)),IMAGENES!$B:$B,0),-1)&gt;0),"'si'","'no'"))</f>
        <v/>
      </c>
      <c r="O785" t="str">
        <f t="shared" si="180"/>
        <v/>
      </c>
      <c r="P785" t="str">
        <f t="shared" si="181"/>
        <v/>
      </c>
      <c r="Q785" t="str">
        <f t="shared" si="182"/>
        <v/>
      </c>
      <c r="R785" t="str">
        <f t="shared" si="183"/>
        <v/>
      </c>
      <c r="S785" t="str">
        <f t="shared" si="184"/>
        <v/>
      </c>
      <c r="T785" t="str">
        <f t="shared" si="185"/>
        <v/>
      </c>
      <c r="U785" t="str">
        <f>IF($S785="","",INDEX(CATEGORIAS!$A:$A,MATCH($S785,CATEGORIAS!$B:$B,0)))</f>
        <v/>
      </c>
      <c r="V785" t="str">
        <f>IF($T785="","",INDEX(SUBCATEGORIAS!$A:$A,MATCH($T785,SUBCATEGORIAS!$B:$B,0)))</f>
        <v/>
      </c>
      <c r="W785" t="str">
        <f t="shared" si="186"/>
        <v/>
      </c>
      <c r="X785" t="str">
        <f t="shared" si="191"/>
        <v/>
      </c>
      <c r="Z785">
        <v>783</v>
      </c>
      <c r="AA785" t="str">
        <f t="shared" si="194"/>
        <v/>
      </c>
      <c r="AB785" t="str">
        <f>IFERROR(IF(MATCH($AA783,$O:$O,0)&gt;0,CONCATENATE("nombre: '",INDEX($P:$P,MATCH($AA783,$O:$O,0)),"',"),0),"")</f>
        <v/>
      </c>
      <c r="AG785" t="str">
        <f>IF($D785="","",INDEX(CATEGORIAS!$A:$A,MATCH($D785,CATEGORIAS!$B:$B,0)))</f>
        <v/>
      </c>
      <c r="AH785" t="str">
        <f>IF($E785="","",INDEX(SUBCATEGORIAS!$A:$A,MATCH($E785,SUBCATEGORIAS!$B:$B,0)))</f>
        <v/>
      </c>
      <c r="AI785" t="str">
        <f t="shared" si="187"/>
        <v/>
      </c>
      <c r="AK785" s="2" t="str">
        <f t="shared" si="192"/>
        <v/>
      </c>
      <c r="AL785" t="str">
        <f t="shared" si="193"/>
        <v/>
      </c>
      <c r="AM785" t="str">
        <f t="shared" si="188"/>
        <v/>
      </c>
      <c r="AN785" t="str">
        <f t="shared" si="189"/>
        <v/>
      </c>
    </row>
    <row r="786" spans="1:40" x14ac:dyDescent="0.25">
      <c r="A786" t="str">
        <f>IF(C786="","",MAX($A$2:A785)+1)</f>
        <v/>
      </c>
      <c r="B786" s="3" t="str">
        <f>IF(C786="","",IF(COUNTIF($C$2:$C785,$C786)=0,MAX($B$2:$B785)+1,""))</f>
        <v/>
      </c>
      <c r="L786" s="3" t="str">
        <f t="shared" si="190"/>
        <v/>
      </c>
      <c r="M786" s="3" t="str">
        <f>IF(C786="","",IF(AND(C786&lt;&gt;"",D786&lt;&gt;"",E786&lt;&gt;"",I786&lt;&gt;"",L786&lt;&gt;"",J786&lt;&gt;"",IFERROR(MATCH(INDEX($B:$B,MATCH($C786,$C:$C,0)),IMAGENES!$B:$B,0),-1)&gt;0),"'si'","'no'"))</f>
        <v/>
      </c>
      <c r="O786" t="str">
        <f t="shared" si="180"/>
        <v/>
      </c>
      <c r="P786" t="str">
        <f t="shared" si="181"/>
        <v/>
      </c>
      <c r="Q786" t="str">
        <f t="shared" si="182"/>
        <v/>
      </c>
      <c r="R786" t="str">
        <f t="shared" si="183"/>
        <v/>
      </c>
      <c r="S786" t="str">
        <f t="shared" si="184"/>
        <v/>
      </c>
      <c r="T786" t="str">
        <f t="shared" si="185"/>
        <v/>
      </c>
      <c r="U786" t="str">
        <f>IF($S786="","",INDEX(CATEGORIAS!$A:$A,MATCH($S786,CATEGORIAS!$B:$B,0)))</f>
        <v/>
      </c>
      <c r="V786" t="str">
        <f>IF($T786="","",INDEX(SUBCATEGORIAS!$A:$A,MATCH($T786,SUBCATEGORIAS!$B:$B,0)))</f>
        <v/>
      </c>
      <c r="W786" t="str">
        <f t="shared" si="186"/>
        <v/>
      </c>
      <c r="X786" t="str">
        <f t="shared" si="191"/>
        <v/>
      </c>
      <c r="Z786">
        <v>784</v>
      </c>
      <c r="AA786" t="str">
        <f t="shared" si="194"/>
        <v/>
      </c>
      <c r="AB786" t="str">
        <f>IFERROR(IF(MATCH($AA783,$O:$O,0)&gt;0,CONCATENATE("descripcion: '",INDEX($Q:$Q,MATCH($AA783,$O:$O,0)),"',"),0),"")</f>
        <v/>
      </c>
      <c r="AG786" t="str">
        <f>IF($D786="","",INDEX(CATEGORIAS!$A:$A,MATCH($D786,CATEGORIAS!$B:$B,0)))</f>
        <v/>
      </c>
      <c r="AH786" t="str">
        <f>IF($E786="","",INDEX(SUBCATEGORIAS!$A:$A,MATCH($E786,SUBCATEGORIAS!$B:$B,0)))</f>
        <v/>
      </c>
      <c r="AI786" t="str">
        <f t="shared" si="187"/>
        <v/>
      </c>
      <c r="AK786" s="2" t="str">
        <f t="shared" si="192"/>
        <v/>
      </c>
      <c r="AL786" t="str">
        <f t="shared" si="193"/>
        <v/>
      </c>
      <c r="AM786" t="str">
        <f t="shared" si="188"/>
        <v/>
      </c>
      <c r="AN786" t="str">
        <f t="shared" si="189"/>
        <v/>
      </c>
    </row>
    <row r="787" spans="1:40" x14ac:dyDescent="0.25">
      <c r="A787" t="str">
        <f>IF(C787="","",MAX($A$2:A786)+1)</f>
        <v/>
      </c>
      <c r="B787" s="3" t="str">
        <f>IF(C787="","",IF(COUNTIF($C$2:$C786,$C787)=0,MAX($B$2:$B786)+1,""))</f>
        <v/>
      </c>
      <c r="L787" s="3" t="str">
        <f t="shared" si="190"/>
        <v/>
      </c>
      <c r="M787" s="3" t="str">
        <f>IF(C787="","",IF(AND(C787&lt;&gt;"",D787&lt;&gt;"",E787&lt;&gt;"",I787&lt;&gt;"",L787&lt;&gt;"",J787&lt;&gt;"",IFERROR(MATCH(INDEX($B:$B,MATCH($C787,$C:$C,0)),IMAGENES!$B:$B,0),-1)&gt;0),"'si'","'no'"))</f>
        <v/>
      </c>
      <c r="O787" t="str">
        <f t="shared" si="180"/>
        <v/>
      </c>
      <c r="P787" t="str">
        <f t="shared" si="181"/>
        <v/>
      </c>
      <c r="Q787" t="str">
        <f t="shared" si="182"/>
        <v/>
      </c>
      <c r="R787" t="str">
        <f t="shared" si="183"/>
        <v/>
      </c>
      <c r="S787" t="str">
        <f t="shared" si="184"/>
        <v/>
      </c>
      <c r="T787" t="str">
        <f t="shared" si="185"/>
        <v/>
      </c>
      <c r="U787" t="str">
        <f>IF($S787="","",INDEX(CATEGORIAS!$A:$A,MATCH($S787,CATEGORIAS!$B:$B,0)))</f>
        <v/>
      </c>
      <c r="V787" t="str">
        <f>IF($T787="","",INDEX(SUBCATEGORIAS!$A:$A,MATCH($T787,SUBCATEGORIAS!$B:$B,0)))</f>
        <v/>
      </c>
      <c r="W787" t="str">
        <f t="shared" si="186"/>
        <v/>
      </c>
      <c r="X787" t="str">
        <f t="shared" si="191"/>
        <v/>
      </c>
      <c r="Z787">
        <v>785</v>
      </c>
      <c r="AA787" t="str">
        <f t="shared" si="194"/>
        <v/>
      </c>
      <c r="AB787" t="str">
        <f>IFERROR(IF(MATCH($AA783,$O:$O,0)&gt;0,CONCATENATE("descripcion_larga: '",INDEX($R:$R,MATCH($AA783,$O:$O,0)),"',"),0),"")</f>
        <v/>
      </c>
      <c r="AG787" t="str">
        <f>IF($D787="","",INDEX(CATEGORIAS!$A:$A,MATCH($D787,CATEGORIAS!$B:$B,0)))</f>
        <v/>
      </c>
      <c r="AH787" t="str">
        <f>IF($E787="","",INDEX(SUBCATEGORIAS!$A:$A,MATCH($E787,SUBCATEGORIAS!$B:$B,0)))</f>
        <v/>
      </c>
      <c r="AI787" t="str">
        <f t="shared" si="187"/>
        <v/>
      </c>
      <c r="AK787" s="2" t="str">
        <f t="shared" si="192"/>
        <v/>
      </c>
      <c r="AL787" t="str">
        <f t="shared" si="193"/>
        <v/>
      </c>
      <c r="AM787" t="str">
        <f t="shared" si="188"/>
        <v/>
      </c>
      <c r="AN787" t="str">
        <f t="shared" si="189"/>
        <v/>
      </c>
    </row>
    <row r="788" spans="1:40" x14ac:dyDescent="0.25">
      <c r="A788" t="str">
        <f>IF(C788="","",MAX($A$2:A787)+1)</f>
        <v/>
      </c>
      <c r="B788" s="3" t="str">
        <f>IF(C788="","",IF(COUNTIF($C$2:$C787,$C788)=0,MAX($B$2:$B787)+1,""))</f>
        <v/>
      </c>
      <c r="L788" s="3" t="str">
        <f t="shared" si="190"/>
        <v/>
      </c>
      <c r="M788" s="3" t="str">
        <f>IF(C788="","",IF(AND(C788&lt;&gt;"",D788&lt;&gt;"",E788&lt;&gt;"",I788&lt;&gt;"",L788&lt;&gt;"",J788&lt;&gt;"",IFERROR(MATCH(INDEX($B:$B,MATCH($C788,$C:$C,0)),IMAGENES!$B:$B,0),-1)&gt;0),"'si'","'no'"))</f>
        <v/>
      </c>
      <c r="O788" t="str">
        <f t="shared" si="180"/>
        <v/>
      </c>
      <c r="P788" t="str">
        <f t="shared" si="181"/>
        <v/>
      </c>
      <c r="Q788" t="str">
        <f t="shared" si="182"/>
        <v/>
      </c>
      <c r="R788" t="str">
        <f t="shared" si="183"/>
        <v/>
      </c>
      <c r="S788" t="str">
        <f t="shared" si="184"/>
        <v/>
      </c>
      <c r="T788" t="str">
        <f t="shared" si="185"/>
        <v/>
      </c>
      <c r="U788" t="str">
        <f>IF($S788="","",INDEX(CATEGORIAS!$A:$A,MATCH($S788,CATEGORIAS!$B:$B,0)))</f>
        <v/>
      </c>
      <c r="V788" t="str">
        <f>IF($T788="","",INDEX(SUBCATEGORIAS!$A:$A,MATCH($T788,SUBCATEGORIAS!$B:$B,0)))</f>
        <v/>
      </c>
      <c r="W788" t="str">
        <f t="shared" si="186"/>
        <v/>
      </c>
      <c r="X788" t="str">
        <f t="shared" si="191"/>
        <v/>
      </c>
      <c r="Z788">
        <v>786</v>
      </c>
      <c r="AA788" t="str">
        <f t="shared" si="194"/>
        <v/>
      </c>
      <c r="AB788" t="str">
        <f>IFERROR(IF(MATCH($AA783,$O:$O,0)&gt;0,CONCATENATE("id_categoria: '",INDEX($U:$U,MATCH($AA783,$O:$O,0)),"',"),0),"")</f>
        <v/>
      </c>
      <c r="AG788" t="str">
        <f>IF($D788="","",INDEX(CATEGORIAS!$A:$A,MATCH($D788,CATEGORIAS!$B:$B,0)))</f>
        <v/>
      </c>
      <c r="AH788" t="str">
        <f>IF($E788="","",INDEX(SUBCATEGORIAS!$A:$A,MATCH($E788,SUBCATEGORIAS!$B:$B,0)))</f>
        <v/>
      </c>
      <c r="AI788" t="str">
        <f t="shared" si="187"/>
        <v/>
      </c>
      <c r="AK788" s="2" t="str">
        <f t="shared" si="192"/>
        <v/>
      </c>
      <c r="AL788" t="str">
        <f t="shared" si="193"/>
        <v/>
      </c>
      <c r="AM788" t="str">
        <f t="shared" si="188"/>
        <v/>
      </c>
      <c r="AN788" t="str">
        <f t="shared" si="189"/>
        <v/>
      </c>
    </row>
    <row r="789" spans="1:40" x14ac:dyDescent="0.25">
      <c r="A789" t="str">
        <f>IF(C789="","",MAX($A$2:A788)+1)</f>
        <v/>
      </c>
      <c r="B789" s="3" t="str">
        <f>IF(C789="","",IF(COUNTIF($C$2:$C788,$C789)=0,MAX($B$2:$B788)+1,""))</f>
        <v/>
      </c>
      <c r="L789" s="3" t="str">
        <f t="shared" si="190"/>
        <v/>
      </c>
      <c r="M789" s="3" t="str">
        <f>IF(C789="","",IF(AND(C789&lt;&gt;"",D789&lt;&gt;"",E789&lt;&gt;"",I789&lt;&gt;"",L789&lt;&gt;"",J789&lt;&gt;"",IFERROR(MATCH(INDEX($B:$B,MATCH($C789,$C:$C,0)),IMAGENES!$B:$B,0),-1)&gt;0),"'si'","'no'"))</f>
        <v/>
      </c>
      <c r="O789" t="str">
        <f t="shared" si="180"/>
        <v/>
      </c>
      <c r="P789" t="str">
        <f t="shared" si="181"/>
        <v/>
      </c>
      <c r="Q789" t="str">
        <f t="shared" si="182"/>
        <v/>
      </c>
      <c r="R789" t="str">
        <f t="shared" si="183"/>
        <v/>
      </c>
      <c r="S789" t="str">
        <f t="shared" si="184"/>
        <v/>
      </c>
      <c r="T789" t="str">
        <f t="shared" si="185"/>
        <v/>
      </c>
      <c r="U789" t="str">
        <f>IF($S789="","",INDEX(CATEGORIAS!$A:$A,MATCH($S789,CATEGORIAS!$B:$B,0)))</f>
        <v/>
      </c>
      <c r="V789" t="str">
        <f>IF($T789="","",INDEX(SUBCATEGORIAS!$A:$A,MATCH($T789,SUBCATEGORIAS!$B:$B,0)))</f>
        <v/>
      </c>
      <c r="W789" t="str">
        <f t="shared" si="186"/>
        <v/>
      </c>
      <c r="X789" t="str">
        <f t="shared" si="191"/>
        <v/>
      </c>
      <c r="Z789">
        <v>787</v>
      </c>
      <c r="AA789" t="str">
        <f t="shared" si="194"/>
        <v/>
      </c>
      <c r="AB789" t="str">
        <f>IFERROR(IF(MATCH($AA783,$O:$O,0)&gt;0,CONCATENATE("id_subcategoria: '",INDEX($V:$V,MATCH($AA783,$O:$O,0)),"',"),0),"")</f>
        <v/>
      </c>
      <c r="AG789" t="str">
        <f>IF($D789="","",INDEX(CATEGORIAS!$A:$A,MATCH($D789,CATEGORIAS!$B:$B,0)))</f>
        <v/>
      </c>
      <c r="AH789" t="str">
        <f>IF($E789="","",INDEX(SUBCATEGORIAS!$A:$A,MATCH($E789,SUBCATEGORIAS!$B:$B,0)))</f>
        <v/>
      </c>
      <c r="AI789" t="str">
        <f t="shared" si="187"/>
        <v/>
      </c>
      <c r="AK789" s="2" t="str">
        <f t="shared" si="192"/>
        <v/>
      </c>
      <c r="AL789" t="str">
        <f t="shared" si="193"/>
        <v/>
      </c>
      <c r="AM789" t="str">
        <f t="shared" si="188"/>
        <v/>
      </c>
      <c r="AN789" t="str">
        <f t="shared" si="189"/>
        <v/>
      </c>
    </row>
    <row r="790" spans="1:40" x14ac:dyDescent="0.25">
      <c r="A790" t="str">
        <f>IF(C790="","",MAX($A$2:A789)+1)</f>
        <v/>
      </c>
      <c r="B790" s="3" t="str">
        <f>IF(C790="","",IF(COUNTIF($C$2:$C789,$C790)=0,MAX($B$2:$B789)+1,""))</f>
        <v/>
      </c>
      <c r="L790" s="3" t="str">
        <f t="shared" si="190"/>
        <v/>
      </c>
      <c r="M790" s="3" t="str">
        <f>IF(C790="","",IF(AND(C790&lt;&gt;"",D790&lt;&gt;"",E790&lt;&gt;"",I790&lt;&gt;"",L790&lt;&gt;"",J790&lt;&gt;"",IFERROR(MATCH(INDEX($B:$B,MATCH($C790,$C:$C,0)),IMAGENES!$B:$B,0),-1)&gt;0),"'si'","'no'"))</f>
        <v/>
      </c>
      <c r="O790" t="str">
        <f t="shared" si="180"/>
        <v/>
      </c>
      <c r="P790" t="str">
        <f t="shared" si="181"/>
        <v/>
      </c>
      <c r="Q790" t="str">
        <f t="shared" si="182"/>
        <v/>
      </c>
      <c r="R790" t="str">
        <f t="shared" si="183"/>
        <v/>
      </c>
      <c r="S790" t="str">
        <f t="shared" si="184"/>
        <v/>
      </c>
      <c r="T790" t="str">
        <f t="shared" si="185"/>
        <v/>
      </c>
      <c r="U790" t="str">
        <f>IF($S790="","",INDEX(CATEGORIAS!$A:$A,MATCH($S790,CATEGORIAS!$B:$B,0)))</f>
        <v/>
      </c>
      <c r="V790" t="str">
        <f>IF($T790="","",INDEX(SUBCATEGORIAS!$A:$A,MATCH($T790,SUBCATEGORIAS!$B:$B,0)))</f>
        <v/>
      </c>
      <c r="W790" t="str">
        <f t="shared" si="186"/>
        <v/>
      </c>
      <c r="X790" t="str">
        <f t="shared" si="191"/>
        <v/>
      </c>
      <c r="Z790">
        <v>788</v>
      </c>
      <c r="AA790" t="str">
        <f t="shared" si="194"/>
        <v/>
      </c>
      <c r="AB790" t="str">
        <f>IFERROR(IF(MATCH($AA783,$O:$O,0)&gt;0,CONCATENATE("precio: ",INDEX($W:$W,MATCH($AA783,$O:$O,0)),","),0),"")</f>
        <v/>
      </c>
      <c r="AG790" t="str">
        <f>IF($D790="","",INDEX(CATEGORIAS!$A:$A,MATCH($D790,CATEGORIAS!$B:$B,0)))</f>
        <v/>
      </c>
      <c r="AH790" t="str">
        <f>IF($E790="","",INDEX(SUBCATEGORIAS!$A:$A,MATCH($E790,SUBCATEGORIAS!$B:$B,0)))</f>
        <v/>
      </c>
      <c r="AI790" t="str">
        <f t="shared" si="187"/>
        <v/>
      </c>
      <c r="AK790" s="2" t="str">
        <f t="shared" si="192"/>
        <v/>
      </c>
      <c r="AL790" t="str">
        <f t="shared" si="193"/>
        <v/>
      </c>
      <c r="AM790" t="str">
        <f t="shared" si="188"/>
        <v/>
      </c>
      <c r="AN790" t="str">
        <f t="shared" si="189"/>
        <v/>
      </c>
    </row>
    <row r="791" spans="1:40" x14ac:dyDescent="0.25">
      <c r="A791" t="str">
        <f>IF(C791="","",MAX($A$2:A790)+1)</f>
        <v/>
      </c>
      <c r="B791" s="3" t="str">
        <f>IF(C791="","",IF(COUNTIF($C$2:$C790,$C791)=0,MAX($B$2:$B790)+1,""))</f>
        <v/>
      </c>
      <c r="L791" s="3" t="str">
        <f t="shared" si="190"/>
        <v/>
      </c>
      <c r="M791" s="3" t="str">
        <f>IF(C791="","",IF(AND(C791&lt;&gt;"",D791&lt;&gt;"",E791&lt;&gt;"",I791&lt;&gt;"",L791&lt;&gt;"",J791&lt;&gt;"",IFERROR(MATCH(INDEX($B:$B,MATCH($C791,$C:$C,0)),IMAGENES!$B:$B,0),-1)&gt;0),"'si'","'no'"))</f>
        <v/>
      </c>
      <c r="O791" t="str">
        <f t="shared" si="180"/>
        <v/>
      </c>
      <c r="P791" t="str">
        <f t="shared" si="181"/>
        <v/>
      </c>
      <c r="Q791" t="str">
        <f t="shared" si="182"/>
        <v/>
      </c>
      <c r="R791" t="str">
        <f t="shared" si="183"/>
        <v/>
      </c>
      <c r="S791" t="str">
        <f t="shared" si="184"/>
        <v/>
      </c>
      <c r="T791" t="str">
        <f t="shared" si="185"/>
        <v/>
      </c>
      <c r="U791" t="str">
        <f>IF($S791="","",INDEX(CATEGORIAS!$A:$A,MATCH($S791,CATEGORIAS!$B:$B,0)))</f>
        <v/>
      </c>
      <c r="V791" t="str">
        <f>IF($T791="","",INDEX(SUBCATEGORIAS!$A:$A,MATCH($T791,SUBCATEGORIAS!$B:$B,0)))</f>
        <v/>
      </c>
      <c r="W791" t="str">
        <f t="shared" si="186"/>
        <v/>
      </c>
      <c r="X791" t="str">
        <f t="shared" si="191"/>
        <v/>
      </c>
      <c r="Z791">
        <v>789</v>
      </c>
      <c r="AA791" t="str">
        <f t="shared" si="194"/>
        <v/>
      </c>
      <c r="AB791" t="str">
        <f>IFERROR(IF(MATCH($AA783,$O:$O,0)&gt;0,CONCATENATE("disponible: ",INDEX($X:$X,MATCH($AA783,$O:$O,0)),","),0),"")</f>
        <v/>
      </c>
      <c r="AG791" t="str">
        <f>IF($D791="","",INDEX(CATEGORIAS!$A:$A,MATCH($D791,CATEGORIAS!$B:$B,0)))</f>
        <v/>
      </c>
      <c r="AH791" t="str">
        <f>IF($E791="","",INDEX(SUBCATEGORIAS!$A:$A,MATCH($E791,SUBCATEGORIAS!$B:$B,0)))</f>
        <v/>
      </c>
      <c r="AI791" t="str">
        <f t="shared" si="187"/>
        <v/>
      </c>
      <c r="AK791" s="2" t="str">
        <f t="shared" si="192"/>
        <v/>
      </c>
      <c r="AL791" t="str">
        <f t="shared" si="193"/>
        <v/>
      </c>
      <c r="AM791" t="str">
        <f t="shared" si="188"/>
        <v/>
      </c>
      <c r="AN791" t="str">
        <f t="shared" si="189"/>
        <v/>
      </c>
    </row>
    <row r="792" spans="1:40" x14ac:dyDescent="0.25">
      <c r="A792" t="str">
        <f>IF(C792="","",MAX($A$2:A791)+1)</f>
        <v/>
      </c>
      <c r="B792" s="3" t="str">
        <f>IF(C792="","",IF(COUNTIF($C$2:$C791,$C792)=0,MAX($B$2:$B791)+1,""))</f>
        <v/>
      </c>
      <c r="L792" s="3" t="str">
        <f t="shared" si="190"/>
        <v/>
      </c>
      <c r="M792" s="3" t="str">
        <f>IF(C792="","",IF(AND(C792&lt;&gt;"",D792&lt;&gt;"",E792&lt;&gt;"",I792&lt;&gt;"",L792&lt;&gt;"",J792&lt;&gt;"",IFERROR(MATCH(INDEX($B:$B,MATCH($C792,$C:$C,0)),IMAGENES!$B:$B,0),-1)&gt;0),"'si'","'no'"))</f>
        <v/>
      </c>
      <c r="O792" t="str">
        <f t="shared" si="180"/>
        <v/>
      </c>
      <c r="P792" t="str">
        <f t="shared" si="181"/>
        <v/>
      </c>
      <c r="Q792" t="str">
        <f t="shared" si="182"/>
        <v/>
      </c>
      <c r="R792" t="str">
        <f t="shared" si="183"/>
        <v/>
      </c>
      <c r="S792" t="str">
        <f t="shared" si="184"/>
        <v/>
      </c>
      <c r="T792" t="str">
        <f t="shared" si="185"/>
        <v/>
      </c>
      <c r="U792" t="str">
        <f>IF($S792="","",INDEX(CATEGORIAS!$A:$A,MATCH($S792,CATEGORIAS!$B:$B,0)))</f>
        <v/>
      </c>
      <c r="V792" t="str">
        <f>IF($T792="","",INDEX(SUBCATEGORIAS!$A:$A,MATCH($T792,SUBCATEGORIAS!$B:$B,0)))</f>
        <v/>
      </c>
      <c r="W792" t="str">
        <f t="shared" si="186"/>
        <v/>
      </c>
      <c r="X792" t="str">
        <f t="shared" si="191"/>
        <v/>
      </c>
      <c r="Z792">
        <v>790</v>
      </c>
      <c r="AA792" t="str">
        <f t="shared" si="194"/>
        <v/>
      </c>
      <c r="AB792" t="str">
        <f>IFERROR(IF(MATCH($AA783,$O:$O,0)&gt;0,"},",0),"")</f>
        <v/>
      </c>
      <c r="AG792" t="str">
        <f>IF($D792="","",INDEX(CATEGORIAS!$A:$A,MATCH($D792,CATEGORIAS!$B:$B,0)))</f>
        <v/>
      </c>
      <c r="AH792" t="str">
        <f>IF($E792="","",INDEX(SUBCATEGORIAS!$A:$A,MATCH($E792,SUBCATEGORIAS!$B:$B,0)))</f>
        <v/>
      </c>
      <c r="AI792" t="str">
        <f t="shared" si="187"/>
        <v/>
      </c>
      <c r="AK792" s="2" t="str">
        <f t="shared" si="192"/>
        <v/>
      </c>
      <c r="AL792" t="str">
        <f t="shared" si="193"/>
        <v/>
      </c>
      <c r="AM792" t="str">
        <f t="shared" si="188"/>
        <v/>
      </c>
      <c r="AN792" t="str">
        <f t="shared" si="189"/>
        <v/>
      </c>
    </row>
    <row r="793" spans="1:40" x14ac:dyDescent="0.25">
      <c r="A793" t="str">
        <f>IF(C793="","",MAX($A$2:A792)+1)</f>
        <v/>
      </c>
      <c r="B793" s="3" t="str">
        <f>IF(C793="","",IF(COUNTIF($C$2:$C792,$C793)=0,MAX($B$2:$B792)+1,""))</f>
        <v/>
      </c>
      <c r="L793" s="3" t="str">
        <f t="shared" si="190"/>
        <v/>
      </c>
      <c r="M793" s="3" t="str">
        <f>IF(C793="","",IF(AND(C793&lt;&gt;"",D793&lt;&gt;"",E793&lt;&gt;"",I793&lt;&gt;"",L793&lt;&gt;"",J793&lt;&gt;"",IFERROR(MATCH(INDEX($B:$B,MATCH($C793,$C:$C,0)),IMAGENES!$B:$B,0),-1)&gt;0),"'si'","'no'"))</f>
        <v/>
      </c>
      <c r="O793" t="str">
        <f t="shared" si="180"/>
        <v/>
      </c>
      <c r="P793" t="str">
        <f t="shared" si="181"/>
        <v/>
      </c>
      <c r="Q793" t="str">
        <f t="shared" si="182"/>
        <v/>
      </c>
      <c r="R793" t="str">
        <f t="shared" si="183"/>
        <v/>
      </c>
      <c r="S793" t="str">
        <f t="shared" si="184"/>
        <v/>
      </c>
      <c r="T793" t="str">
        <f t="shared" si="185"/>
        <v/>
      </c>
      <c r="U793" t="str">
        <f>IF($S793="","",INDEX(CATEGORIAS!$A:$A,MATCH($S793,CATEGORIAS!$B:$B,0)))</f>
        <v/>
      </c>
      <c r="V793" t="str">
        <f>IF($T793="","",INDEX(SUBCATEGORIAS!$A:$A,MATCH($T793,SUBCATEGORIAS!$B:$B,0)))</f>
        <v/>
      </c>
      <c r="W793" t="str">
        <f t="shared" si="186"/>
        <v/>
      </c>
      <c r="X793" t="str">
        <f t="shared" si="191"/>
        <v/>
      </c>
      <c r="Z793">
        <v>791</v>
      </c>
      <c r="AA793">
        <f t="shared" si="194"/>
        <v>80</v>
      </c>
      <c r="AB793" t="str">
        <f>IFERROR(IF(MATCH($AA793,$O:$O,0)&gt;0,"{",0),"")</f>
        <v/>
      </c>
      <c r="AG793" t="str">
        <f>IF($D793="","",INDEX(CATEGORIAS!$A:$A,MATCH($D793,CATEGORIAS!$B:$B,0)))</f>
        <v/>
      </c>
      <c r="AH793" t="str">
        <f>IF($E793="","",INDEX(SUBCATEGORIAS!$A:$A,MATCH($E793,SUBCATEGORIAS!$B:$B,0)))</f>
        <v/>
      </c>
      <c r="AI793" t="str">
        <f t="shared" si="187"/>
        <v/>
      </c>
      <c r="AK793" s="2" t="str">
        <f t="shared" si="192"/>
        <v/>
      </c>
      <c r="AL793" t="str">
        <f t="shared" si="193"/>
        <v/>
      </c>
      <c r="AM793" t="str">
        <f t="shared" si="188"/>
        <v/>
      </c>
      <c r="AN793" t="str">
        <f t="shared" si="189"/>
        <v/>
      </c>
    </row>
    <row r="794" spans="1:40" x14ac:dyDescent="0.25">
      <c r="A794" t="str">
        <f>IF(C794="","",MAX($A$2:A793)+1)</f>
        <v/>
      </c>
      <c r="B794" s="3" t="str">
        <f>IF(C794="","",IF(COUNTIF($C$2:$C793,$C794)=0,MAX($B$2:$B793)+1,""))</f>
        <v/>
      </c>
      <c r="L794" s="3" t="str">
        <f t="shared" si="190"/>
        <v/>
      </c>
      <c r="M794" s="3" t="str">
        <f>IF(C794="","",IF(AND(C794&lt;&gt;"",D794&lt;&gt;"",E794&lt;&gt;"",I794&lt;&gt;"",L794&lt;&gt;"",J794&lt;&gt;"",IFERROR(MATCH(INDEX($B:$B,MATCH($C794,$C:$C,0)),IMAGENES!$B:$B,0),-1)&gt;0),"'si'","'no'"))</f>
        <v/>
      </c>
      <c r="O794" t="str">
        <f t="shared" si="180"/>
        <v/>
      </c>
      <c r="P794" t="str">
        <f t="shared" si="181"/>
        <v/>
      </c>
      <c r="Q794" t="str">
        <f t="shared" si="182"/>
        <v/>
      </c>
      <c r="R794" t="str">
        <f t="shared" si="183"/>
        <v/>
      </c>
      <c r="S794" t="str">
        <f t="shared" si="184"/>
        <v/>
      </c>
      <c r="T794" t="str">
        <f t="shared" si="185"/>
        <v/>
      </c>
      <c r="U794" t="str">
        <f>IF($S794="","",INDEX(CATEGORIAS!$A:$A,MATCH($S794,CATEGORIAS!$B:$B,0)))</f>
        <v/>
      </c>
      <c r="V794" t="str">
        <f>IF($T794="","",INDEX(SUBCATEGORIAS!$A:$A,MATCH($T794,SUBCATEGORIAS!$B:$B,0)))</f>
        <v/>
      </c>
      <c r="W794" t="str">
        <f t="shared" si="186"/>
        <v/>
      </c>
      <c r="X794" t="str">
        <f t="shared" si="191"/>
        <v/>
      </c>
      <c r="Z794">
        <v>792</v>
      </c>
      <c r="AA794" t="str">
        <f t="shared" si="194"/>
        <v/>
      </c>
      <c r="AB794" t="str">
        <f>IFERROR(IF(MATCH($AA793,$O:$O,0)&gt;0,CONCATENATE("id_articulo: ",$AA793,","),0),"")</f>
        <v/>
      </c>
      <c r="AG794" t="str">
        <f>IF($D794="","",INDEX(CATEGORIAS!$A:$A,MATCH($D794,CATEGORIAS!$B:$B,0)))</f>
        <v/>
      </c>
      <c r="AH794" t="str">
        <f>IF($E794="","",INDEX(SUBCATEGORIAS!$A:$A,MATCH($E794,SUBCATEGORIAS!$B:$B,0)))</f>
        <v/>
      </c>
      <c r="AI794" t="str">
        <f t="shared" si="187"/>
        <v/>
      </c>
      <c r="AK794" s="2" t="str">
        <f t="shared" si="192"/>
        <v/>
      </c>
      <c r="AL794" t="str">
        <f t="shared" si="193"/>
        <v/>
      </c>
      <c r="AM794" t="str">
        <f t="shared" si="188"/>
        <v/>
      </c>
      <c r="AN794" t="str">
        <f t="shared" si="189"/>
        <v/>
      </c>
    </row>
    <row r="795" spans="1:40" x14ac:dyDescent="0.25">
      <c r="A795" t="str">
        <f>IF(C795="","",MAX($A$2:A794)+1)</f>
        <v/>
      </c>
      <c r="B795" s="3" t="str">
        <f>IF(C795="","",IF(COUNTIF($C$2:$C794,$C795)=0,MAX($B$2:$B794)+1,""))</f>
        <v/>
      </c>
      <c r="L795" s="3" t="str">
        <f t="shared" si="190"/>
        <v/>
      </c>
      <c r="M795" s="3" t="str">
        <f>IF(C795="","",IF(AND(C795&lt;&gt;"",D795&lt;&gt;"",E795&lt;&gt;"",I795&lt;&gt;"",L795&lt;&gt;"",J795&lt;&gt;"",IFERROR(MATCH(INDEX($B:$B,MATCH($C795,$C:$C,0)),IMAGENES!$B:$B,0),-1)&gt;0),"'si'","'no'"))</f>
        <v/>
      </c>
      <c r="O795" t="str">
        <f t="shared" si="180"/>
        <v/>
      </c>
      <c r="P795" t="str">
        <f t="shared" si="181"/>
        <v/>
      </c>
      <c r="Q795" t="str">
        <f t="shared" si="182"/>
        <v/>
      </c>
      <c r="R795" t="str">
        <f t="shared" si="183"/>
        <v/>
      </c>
      <c r="S795" t="str">
        <f t="shared" si="184"/>
        <v/>
      </c>
      <c r="T795" t="str">
        <f t="shared" si="185"/>
        <v/>
      </c>
      <c r="U795" t="str">
        <f>IF($S795="","",INDEX(CATEGORIAS!$A:$A,MATCH($S795,CATEGORIAS!$B:$B,0)))</f>
        <v/>
      </c>
      <c r="V795" t="str">
        <f>IF($T795="","",INDEX(SUBCATEGORIAS!$A:$A,MATCH($T795,SUBCATEGORIAS!$B:$B,0)))</f>
        <v/>
      </c>
      <c r="W795" t="str">
        <f t="shared" si="186"/>
        <v/>
      </c>
      <c r="X795" t="str">
        <f t="shared" si="191"/>
        <v/>
      </c>
      <c r="Z795">
        <v>793</v>
      </c>
      <c r="AA795" t="str">
        <f t="shared" si="194"/>
        <v/>
      </c>
      <c r="AB795" t="str">
        <f>IFERROR(IF(MATCH($AA793,$O:$O,0)&gt;0,CONCATENATE("nombre: '",INDEX($P:$P,MATCH($AA793,$O:$O,0)),"',"),0),"")</f>
        <v/>
      </c>
      <c r="AG795" t="str">
        <f>IF($D795="","",INDEX(CATEGORIAS!$A:$A,MATCH($D795,CATEGORIAS!$B:$B,0)))</f>
        <v/>
      </c>
      <c r="AH795" t="str">
        <f>IF($E795="","",INDEX(SUBCATEGORIAS!$A:$A,MATCH($E795,SUBCATEGORIAS!$B:$B,0)))</f>
        <v/>
      </c>
      <c r="AI795" t="str">
        <f t="shared" si="187"/>
        <v/>
      </c>
      <c r="AK795" s="2" t="str">
        <f t="shared" si="192"/>
        <v/>
      </c>
      <c r="AL795" t="str">
        <f t="shared" si="193"/>
        <v/>
      </c>
      <c r="AM795" t="str">
        <f t="shared" si="188"/>
        <v/>
      </c>
      <c r="AN795" t="str">
        <f t="shared" si="189"/>
        <v/>
      </c>
    </row>
    <row r="796" spans="1:40" x14ac:dyDescent="0.25">
      <c r="A796" t="str">
        <f>IF(C796="","",MAX($A$2:A795)+1)</f>
        <v/>
      </c>
      <c r="B796" s="3" t="str">
        <f>IF(C796="","",IF(COUNTIF($C$2:$C795,$C796)=0,MAX($B$2:$B795)+1,""))</f>
        <v/>
      </c>
      <c r="L796" s="3" t="str">
        <f t="shared" si="190"/>
        <v/>
      </c>
      <c r="M796" s="3" t="str">
        <f>IF(C796="","",IF(AND(C796&lt;&gt;"",D796&lt;&gt;"",E796&lt;&gt;"",I796&lt;&gt;"",L796&lt;&gt;"",J796&lt;&gt;"",IFERROR(MATCH(INDEX($B:$B,MATCH($C796,$C:$C,0)),IMAGENES!$B:$B,0),-1)&gt;0),"'si'","'no'"))</f>
        <v/>
      </c>
      <c r="O796" t="str">
        <f t="shared" si="180"/>
        <v/>
      </c>
      <c r="P796" t="str">
        <f t="shared" si="181"/>
        <v/>
      </c>
      <c r="Q796" t="str">
        <f t="shared" si="182"/>
        <v/>
      </c>
      <c r="R796" t="str">
        <f t="shared" si="183"/>
        <v/>
      </c>
      <c r="S796" t="str">
        <f t="shared" si="184"/>
        <v/>
      </c>
      <c r="T796" t="str">
        <f t="shared" si="185"/>
        <v/>
      </c>
      <c r="U796" t="str">
        <f>IF($S796="","",INDEX(CATEGORIAS!$A:$A,MATCH($S796,CATEGORIAS!$B:$B,0)))</f>
        <v/>
      </c>
      <c r="V796" t="str">
        <f>IF($T796="","",INDEX(SUBCATEGORIAS!$A:$A,MATCH($T796,SUBCATEGORIAS!$B:$B,0)))</f>
        <v/>
      </c>
      <c r="W796" t="str">
        <f t="shared" si="186"/>
        <v/>
      </c>
      <c r="X796" t="str">
        <f t="shared" si="191"/>
        <v/>
      </c>
      <c r="Z796">
        <v>794</v>
      </c>
      <c r="AA796" t="str">
        <f t="shared" si="194"/>
        <v/>
      </c>
      <c r="AB796" t="str">
        <f>IFERROR(IF(MATCH($AA793,$O:$O,0)&gt;0,CONCATENATE("descripcion: '",INDEX($Q:$Q,MATCH($AA793,$O:$O,0)),"',"),0),"")</f>
        <v/>
      </c>
      <c r="AG796" t="str">
        <f>IF($D796="","",INDEX(CATEGORIAS!$A:$A,MATCH($D796,CATEGORIAS!$B:$B,0)))</f>
        <v/>
      </c>
      <c r="AH796" t="str">
        <f>IF($E796="","",INDEX(SUBCATEGORIAS!$A:$A,MATCH($E796,SUBCATEGORIAS!$B:$B,0)))</f>
        <v/>
      </c>
      <c r="AI796" t="str">
        <f t="shared" si="187"/>
        <v/>
      </c>
      <c r="AK796" s="2" t="str">
        <f t="shared" si="192"/>
        <v/>
      </c>
      <c r="AL796" t="str">
        <f t="shared" si="193"/>
        <v/>
      </c>
      <c r="AM796" t="str">
        <f t="shared" si="188"/>
        <v/>
      </c>
      <c r="AN796" t="str">
        <f t="shared" si="189"/>
        <v/>
      </c>
    </row>
    <row r="797" spans="1:40" x14ac:dyDescent="0.25">
      <c r="A797" t="str">
        <f>IF(C797="","",MAX($A$2:A796)+1)</f>
        <v/>
      </c>
      <c r="B797" s="3" t="str">
        <f>IF(C797="","",IF(COUNTIF($C$2:$C796,$C797)=0,MAX($B$2:$B796)+1,""))</f>
        <v/>
      </c>
      <c r="L797" s="3" t="str">
        <f t="shared" si="190"/>
        <v/>
      </c>
      <c r="M797" s="3" t="str">
        <f>IF(C797="","",IF(AND(C797&lt;&gt;"",D797&lt;&gt;"",E797&lt;&gt;"",I797&lt;&gt;"",L797&lt;&gt;"",J797&lt;&gt;"",IFERROR(MATCH(INDEX($B:$B,MATCH($C797,$C:$C,0)),IMAGENES!$B:$B,0),-1)&gt;0),"'si'","'no'"))</f>
        <v/>
      </c>
      <c r="O797" t="str">
        <f t="shared" si="180"/>
        <v/>
      </c>
      <c r="P797" t="str">
        <f t="shared" si="181"/>
        <v/>
      </c>
      <c r="Q797" t="str">
        <f t="shared" si="182"/>
        <v/>
      </c>
      <c r="R797" t="str">
        <f t="shared" si="183"/>
        <v/>
      </c>
      <c r="S797" t="str">
        <f t="shared" si="184"/>
        <v/>
      </c>
      <c r="T797" t="str">
        <f t="shared" si="185"/>
        <v/>
      </c>
      <c r="U797" t="str">
        <f>IF($S797="","",INDEX(CATEGORIAS!$A:$A,MATCH($S797,CATEGORIAS!$B:$B,0)))</f>
        <v/>
      </c>
      <c r="V797" t="str">
        <f>IF($T797="","",INDEX(SUBCATEGORIAS!$A:$A,MATCH($T797,SUBCATEGORIAS!$B:$B,0)))</f>
        <v/>
      </c>
      <c r="W797" t="str">
        <f t="shared" si="186"/>
        <v/>
      </c>
      <c r="X797" t="str">
        <f t="shared" si="191"/>
        <v/>
      </c>
      <c r="Z797">
        <v>795</v>
      </c>
      <c r="AA797" t="str">
        <f t="shared" si="194"/>
        <v/>
      </c>
      <c r="AB797" t="str">
        <f>IFERROR(IF(MATCH($AA793,$O:$O,0)&gt;0,CONCATENATE("descripcion_larga: '",INDEX($R:$R,MATCH($AA793,$O:$O,0)),"',"),0),"")</f>
        <v/>
      </c>
      <c r="AG797" t="str">
        <f>IF($D797="","",INDEX(CATEGORIAS!$A:$A,MATCH($D797,CATEGORIAS!$B:$B,0)))</f>
        <v/>
      </c>
      <c r="AH797" t="str">
        <f>IF($E797="","",INDEX(SUBCATEGORIAS!$A:$A,MATCH($E797,SUBCATEGORIAS!$B:$B,0)))</f>
        <v/>
      </c>
      <c r="AI797" t="str">
        <f t="shared" si="187"/>
        <v/>
      </c>
      <c r="AK797" s="2" t="str">
        <f t="shared" si="192"/>
        <v/>
      </c>
      <c r="AL797" t="str">
        <f t="shared" si="193"/>
        <v/>
      </c>
      <c r="AM797" t="str">
        <f t="shared" si="188"/>
        <v/>
      </c>
      <c r="AN797" t="str">
        <f t="shared" si="189"/>
        <v/>
      </c>
    </row>
    <row r="798" spans="1:40" x14ac:dyDescent="0.25">
      <c r="A798" t="str">
        <f>IF(C798="","",MAX($A$2:A797)+1)</f>
        <v/>
      </c>
      <c r="B798" s="3" t="str">
        <f>IF(C798="","",IF(COUNTIF($C$2:$C797,$C798)=0,MAX($B$2:$B797)+1,""))</f>
        <v/>
      </c>
      <c r="L798" s="3" t="str">
        <f t="shared" si="190"/>
        <v/>
      </c>
      <c r="M798" s="3" t="str">
        <f>IF(C798="","",IF(AND(C798&lt;&gt;"",D798&lt;&gt;"",E798&lt;&gt;"",I798&lt;&gt;"",L798&lt;&gt;"",J798&lt;&gt;"",IFERROR(MATCH(INDEX($B:$B,MATCH($C798,$C:$C,0)),IMAGENES!$B:$B,0),-1)&gt;0),"'si'","'no'"))</f>
        <v/>
      </c>
      <c r="O798" t="str">
        <f t="shared" si="180"/>
        <v/>
      </c>
      <c r="P798" t="str">
        <f t="shared" si="181"/>
        <v/>
      </c>
      <c r="Q798" t="str">
        <f t="shared" si="182"/>
        <v/>
      </c>
      <c r="R798" t="str">
        <f t="shared" si="183"/>
        <v/>
      </c>
      <c r="S798" t="str">
        <f t="shared" si="184"/>
        <v/>
      </c>
      <c r="T798" t="str">
        <f t="shared" si="185"/>
        <v/>
      </c>
      <c r="U798" t="str">
        <f>IF($S798="","",INDEX(CATEGORIAS!$A:$A,MATCH($S798,CATEGORIAS!$B:$B,0)))</f>
        <v/>
      </c>
      <c r="V798" t="str">
        <f>IF($T798="","",INDEX(SUBCATEGORIAS!$A:$A,MATCH($T798,SUBCATEGORIAS!$B:$B,0)))</f>
        <v/>
      </c>
      <c r="W798" t="str">
        <f t="shared" si="186"/>
        <v/>
      </c>
      <c r="X798" t="str">
        <f t="shared" si="191"/>
        <v/>
      </c>
      <c r="Z798">
        <v>796</v>
      </c>
      <c r="AA798" t="str">
        <f t="shared" si="194"/>
        <v/>
      </c>
      <c r="AB798" t="str">
        <f>IFERROR(IF(MATCH($AA793,$O:$O,0)&gt;0,CONCATENATE("id_categoria: '",INDEX($U:$U,MATCH($AA793,$O:$O,0)),"',"),0),"")</f>
        <v/>
      </c>
      <c r="AG798" t="str">
        <f>IF($D798="","",INDEX(CATEGORIAS!$A:$A,MATCH($D798,CATEGORIAS!$B:$B,0)))</f>
        <v/>
      </c>
      <c r="AH798" t="str">
        <f>IF($E798="","",INDEX(SUBCATEGORIAS!$A:$A,MATCH($E798,SUBCATEGORIAS!$B:$B,0)))</f>
        <v/>
      </c>
      <c r="AI798" t="str">
        <f t="shared" si="187"/>
        <v/>
      </c>
      <c r="AK798" s="2" t="str">
        <f t="shared" si="192"/>
        <v/>
      </c>
      <c r="AL798" t="str">
        <f t="shared" si="193"/>
        <v/>
      </c>
      <c r="AM798" t="str">
        <f t="shared" si="188"/>
        <v/>
      </c>
      <c r="AN798" t="str">
        <f t="shared" si="189"/>
        <v/>
      </c>
    </row>
    <row r="799" spans="1:40" x14ac:dyDescent="0.25">
      <c r="A799" t="str">
        <f>IF(C799="","",MAX($A$2:A798)+1)</f>
        <v/>
      </c>
      <c r="B799" s="3" t="str">
        <f>IF(C799="","",IF(COUNTIF($C$2:$C798,$C799)=0,MAX($B$2:$B798)+1,""))</f>
        <v/>
      </c>
      <c r="L799" s="3" t="str">
        <f t="shared" si="190"/>
        <v/>
      </c>
      <c r="M799" s="3" t="str">
        <f>IF(C799="","",IF(AND(C799&lt;&gt;"",D799&lt;&gt;"",E799&lt;&gt;"",I799&lt;&gt;"",L799&lt;&gt;"",J799&lt;&gt;"",IFERROR(MATCH(INDEX($B:$B,MATCH($C799,$C:$C,0)),IMAGENES!$B:$B,0),-1)&gt;0),"'si'","'no'"))</f>
        <v/>
      </c>
      <c r="O799" t="str">
        <f t="shared" si="180"/>
        <v/>
      </c>
      <c r="P799" t="str">
        <f t="shared" si="181"/>
        <v/>
      </c>
      <c r="Q799" t="str">
        <f t="shared" si="182"/>
        <v/>
      </c>
      <c r="R799" t="str">
        <f t="shared" si="183"/>
        <v/>
      </c>
      <c r="S799" t="str">
        <f t="shared" si="184"/>
        <v/>
      </c>
      <c r="T799" t="str">
        <f t="shared" si="185"/>
        <v/>
      </c>
      <c r="U799" t="str">
        <f>IF($S799="","",INDEX(CATEGORIAS!$A:$A,MATCH($S799,CATEGORIAS!$B:$B,0)))</f>
        <v/>
      </c>
      <c r="V799" t="str">
        <f>IF($T799="","",INDEX(SUBCATEGORIAS!$A:$A,MATCH($T799,SUBCATEGORIAS!$B:$B,0)))</f>
        <v/>
      </c>
      <c r="W799" t="str">
        <f t="shared" si="186"/>
        <v/>
      </c>
      <c r="X799" t="str">
        <f t="shared" si="191"/>
        <v/>
      </c>
      <c r="Z799">
        <v>797</v>
      </c>
      <c r="AA799" t="str">
        <f t="shared" si="194"/>
        <v/>
      </c>
      <c r="AB799" t="str">
        <f>IFERROR(IF(MATCH($AA793,$O:$O,0)&gt;0,CONCATENATE("id_subcategoria: '",INDEX($V:$V,MATCH($AA793,$O:$O,0)),"',"),0),"")</f>
        <v/>
      </c>
      <c r="AG799" t="str">
        <f>IF($D799="","",INDEX(CATEGORIAS!$A:$A,MATCH($D799,CATEGORIAS!$B:$B,0)))</f>
        <v/>
      </c>
      <c r="AH799" t="str">
        <f>IF($E799="","",INDEX(SUBCATEGORIAS!$A:$A,MATCH($E799,SUBCATEGORIAS!$B:$B,0)))</f>
        <v/>
      </c>
      <c r="AI799" t="str">
        <f t="shared" si="187"/>
        <v/>
      </c>
      <c r="AK799" s="2" t="str">
        <f t="shared" si="192"/>
        <v/>
      </c>
      <c r="AL799" t="str">
        <f t="shared" si="193"/>
        <v/>
      </c>
      <c r="AM799" t="str">
        <f t="shared" si="188"/>
        <v/>
      </c>
      <c r="AN799" t="str">
        <f t="shared" si="189"/>
        <v/>
      </c>
    </row>
    <row r="800" spans="1:40" x14ac:dyDescent="0.25">
      <c r="A800" t="str">
        <f>IF(C800="","",MAX($A$2:A799)+1)</f>
        <v/>
      </c>
      <c r="B800" s="3" t="str">
        <f>IF(C800="","",IF(COUNTIF($C$2:$C799,$C800)=0,MAX($B$2:$B799)+1,""))</f>
        <v/>
      </c>
      <c r="L800" s="3" t="str">
        <f t="shared" si="190"/>
        <v/>
      </c>
      <c r="M800" s="3" t="str">
        <f>IF(C800="","",IF(AND(C800&lt;&gt;"",D800&lt;&gt;"",E800&lt;&gt;"",I800&lt;&gt;"",L800&lt;&gt;"",J800&lt;&gt;"",IFERROR(MATCH(INDEX($B:$B,MATCH($C800,$C:$C,0)),IMAGENES!$B:$B,0),-1)&gt;0),"'si'","'no'"))</f>
        <v/>
      </c>
      <c r="O800" t="str">
        <f t="shared" si="180"/>
        <v/>
      </c>
      <c r="P800" t="str">
        <f t="shared" si="181"/>
        <v/>
      </c>
      <c r="Q800" t="str">
        <f t="shared" si="182"/>
        <v/>
      </c>
      <c r="R800" t="str">
        <f t="shared" si="183"/>
        <v/>
      </c>
      <c r="S800" t="str">
        <f t="shared" si="184"/>
        <v/>
      </c>
      <c r="T800" t="str">
        <f t="shared" si="185"/>
        <v/>
      </c>
      <c r="U800" t="str">
        <f>IF($S800="","",INDEX(CATEGORIAS!$A:$A,MATCH($S800,CATEGORIAS!$B:$B,0)))</f>
        <v/>
      </c>
      <c r="V800" t="str">
        <f>IF($T800="","",INDEX(SUBCATEGORIAS!$A:$A,MATCH($T800,SUBCATEGORIAS!$B:$B,0)))</f>
        <v/>
      </c>
      <c r="W800" t="str">
        <f t="shared" si="186"/>
        <v/>
      </c>
      <c r="X800" t="str">
        <f t="shared" si="191"/>
        <v/>
      </c>
      <c r="Z800">
        <v>798</v>
      </c>
      <c r="AA800" t="str">
        <f t="shared" si="194"/>
        <v/>
      </c>
      <c r="AB800" t="str">
        <f>IFERROR(IF(MATCH($AA793,$O:$O,0)&gt;0,CONCATENATE("precio: ",INDEX($W:$W,MATCH($AA793,$O:$O,0)),","),0),"")</f>
        <v/>
      </c>
      <c r="AG800" t="str">
        <f>IF($D800="","",INDEX(CATEGORIAS!$A:$A,MATCH($D800,CATEGORIAS!$B:$B,0)))</f>
        <v/>
      </c>
      <c r="AH800" t="str">
        <f>IF($E800="","",INDEX(SUBCATEGORIAS!$A:$A,MATCH($E800,SUBCATEGORIAS!$B:$B,0)))</f>
        <v/>
      </c>
      <c r="AI800" t="str">
        <f t="shared" si="187"/>
        <v/>
      </c>
      <c r="AK800" s="2" t="str">
        <f t="shared" si="192"/>
        <v/>
      </c>
      <c r="AL800" t="str">
        <f t="shared" si="193"/>
        <v/>
      </c>
      <c r="AM800" t="str">
        <f t="shared" si="188"/>
        <v/>
      </c>
      <c r="AN800" t="str">
        <f t="shared" si="189"/>
        <v/>
      </c>
    </row>
    <row r="801" spans="1:40" x14ac:dyDescent="0.25">
      <c r="A801" t="str">
        <f>IF(C801="","",MAX($A$2:A800)+1)</f>
        <v/>
      </c>
      <c r="B801" s="3" t="str">
        <f>IF(C801="","",IF(COUNTIF($C$2:$C800,$C801)=0,MAX($B$2:$B800)+1,""))</f>
        <v/>
      </c>
      <c r="L801" s="3" t="str">
        <f t="shared" si="190"/>
        <v/>
      </c>
      <c r="M801" s="3" t="str">
        <f>IF(C801="","",IF(AND(C801&lt;&gt;"",D801&lt;&gt;"",E801&lt;&gt;"",I801&lt;&gt;"",L801&lt;&gt;"",J801&lt;&gt;"",IFERROR(MATCH(INDEX($B:$B,MATCH($C801,$C:$C,0)),IMAGENES!$B:$B,0),-1)&gt;0),"'si'","'no'"))</f>
        <v/>
      </c>
      <c r="O801" t="str">
        <f t="shared" si="180"/>
        <v/>
      </c>
      <c r="P801" t="str">
        <f t="shared" si="181"/>
        <v/>
      </c>
      <c r="Q801" t="str">
        <f t="shared" si="182"/>
        <v/>
      </c>
      <c r="R801" t="str">
        <f t="shared" si="183"/>
        <v/>
      </c>
      <c r="S801" t="str">
        <f t="shared" si="184"/>
        <v/>
      </c>
      <c r="T801" t="str">
        <f t="shared" si="185"/>
        <v/>
      </c>
      <c r="U801" t="str">
        <f>IF($S801="","",INDEX(CATEGORIAS!$A:$A,MATCH($S801,CATEGORIAS!$B:$B,0)))</f>
        <v/>
      </c>
      <c r="V801" t="str">
        <f>IF($T801="","",INDEX(SUBCATEGORIAS!$A:$A,MATCH($T801,SUBCATEGORIAS!$B:$B,0)))</f>
        <v/>
      </c>
      <c r="W801" t="str">
        <f t="shared" si="186"/>
        <v/>
      </c>
      <c r="X801" t="str">
        <f t="shared" si="191"/>
        <v/>
      </c>
      <c r="Z801">
        <v>799</v>
      </c>
      <c r="AA801" t="str">
        <f t="shared" si="194"/>
        <v/>
      </c>
      <c r="AB801" t="str">
        <f>IFERROR(IF(MATCH($AA793,$O:$O,0)&gt;0,CONCATENATE("disponible: ",INDEX($X:$X,MATCH($AA793,$O:$O,0)),","),0),"")</f>
        <v/>
      </c>
      <c r="AG801" t="str">
        <f>IF($D801="","",INDEX(CATEGORIAS!$A:$A,MATCH($D801,CATEGORIAS!$B:$B,0)))</f>
        <v/>
      </c>
      <c r="AH801" t="str">
        <f>IF($E801="","",INDEX(SUBCATEGORIAS!$A:$A,MATCH($E801,SUBCATEGORIAS!$B:$B,0)))</f>
        <v/>
      </c>
      <c r="AI801" t="str">
        <f t="shared" si="187"/>
        <v/>
      </c>
      <c r="AK801" s="2" t="str">
        <f t="shared" si="192"/>
        <v/>
      </c>
      <c r="AL801" t="str">
        <f t="shared" si="193"/>
        <v/>
      </c>
      <c r="AM801" t="str">
        <f t="shared" si="188"/>
        <v/>
      </c>
      <c r="AN801" t="str">
        <f t="shared" si="189"/>
        <v/>
      </c>
    </row>
    <row r="802" spans="1:40" x14ac:dyDescent="0.25">
      <c r="A802" t="str">
        <f>IF(C802="","",MAX($A$2:A801)+1)</f>
        <v/>
      </c>
      <c r="B802" s="3" t="str">
        <f>IF(C802="","",IF(COUNTIF($C$2:$C801,$C802)=0,MAX($B$2:$B801)+1,""))</f>
        <v/>
      </c>
      <c r="L802" s="3" t="str">
        <f t="shared" si="190"/>
        <v/>
      </c>
      <c r="M802" s="3" t="str">
        <f>IF(C802="","",IF(AND(C802&lt;&gt;"",D802&lt;&gt;"",E802&lt;&gt;"",I802&lt;&gt;"",L802&lt;&gt;"",J802&lt;&gt;"",IFERROR(MATCH(INDEX($B:$B,MATCH($C802,$C:$C,0)),IMAGENES!$B:$B,0),-1)&gt;0),"'si'","'no'"))</f>
        <v/>
      </c>
      <c r="O802" t="str">
        <f t="shared" si="180"/>
        <v/>
      </c>
      <c r="P802" t="str">
        <f t="shared" si="181"/>
        <v/>
      </c>
      <c r="Q802" t="str">
        <f t="shared" si="182"/>
        <v/>
      </c>
      <c r="R802" t="str">
        <f t="shared" si="183"/>
        <v/>
      </c>
      <c r="S802" t="str">
        <f t="shared" si="184"/>
        <v/>
      </c>
      <c r="T802" t="str">
        <f t="shared" si="185"/>
        <v/>
      </c>
      <c r="U802" t="str">
        <f>IF($S802="","",INDEX(CATEGORIAS!$A:$A,MATCH($S802,CATEGORIAS!$B:$B,0)))</f>
        <v/>
      </c>
      <c r="V802" t="str">
        <f>IF($T802="","",INDEX(SUBCATEGORIAS!$A:$A,MATCH($T802,SUBCATEGORIAS!$B:$B,0)))</f>
        <v/>
      </c>
      <c r="W802" t="str">
        <f t="shared" si="186"/>
        <v/>
      </c>
      <c r="X802" t="str">
        <f t="shared" si="191"/>
        <v/>
      </c>
      <c r="Z802">
        <v>800</v>
      </c>
      <c r="AA802" t="str">
        <f t="shared" si="194"/>
        <v/>
      </c>
      <c r="AB802" t="str">
        <f>IFERROR(IF(MATCH($AA793,$O:$O,0)&gt;0,"},",0),"")</f>
        <v/>
      </c>
      <c r="AG802" t="str">
        <f>IF($D802="","",INDEX(CATEGORIAS!$A:$A,MATCH($D802,CATEGORIAS!$B:$B,0)))</f>
        <v/>
      </c>
      <c r="AH802" t="str">
        <f>IF($E802="","",INDEX(SUBCATEGORIAS!$A:$A,MATCH($E802,SUBCATEGORIAS!$B:$B,0)))</f>
        <v/>
      </c>
      <c r="AI802" t="str">
        <f t="shared" si="187"/>
        <v/>
      </c>
      <c r="AK802" s="2" t="str">
        <f t="shared" si="192"/>
        <v/>
      </c>
      <c r="AL802" t="str">
        <f t="shared" si="193"/>
        <v/>
      </c>
      <c r="AM802" t="str">
        <f t="shared" si="188"/>
        <v/>
      </c>
      <c r="AN802" t="str">
        <f t="shared" si="189"/>
        <v/>
      </c>
    </row>
    <row r="803" spans="1:40" x14ac:dyDescent="0.25">
      <c r="A803" t="str">
        <f>IF(C803="","",MAX($A$2:A802)+1)</f>
        <v/>
      </c>
      <c r="B803" s="3" t="str">
        <f>IF(C803="","",IF(COUNTIF($C$2:$C802,$C803)=0,MAX($B$2:$B802)+1,""))</f>
        <v/>
      </c>
      <c r="L803" s="3" t="str">
        <f t="shared" si="190"/>
        <v/>
      </c>
      <c r="M803" s="3" t="str">
        <f>IF(C803="","",IF(AND(C803&lt;&gt;"",D803&lt;&gt;"",E803&lt;&gt;"",I803&lt;&gt;"",L803&lt;&gt;"",J803&lt;&gt;"",IFERROR(MATCH(INDEX($B:$B,MATCH($C803,$C:$C,0)),IMAGENES!$B:$B,0),-1)&gt;0),"'si'","'no'"))</f>
        <v/>
      </c>
      <c r="O803" t="str">
        <f t="shared" si="180"/>
        <v/>
      </c>
      <c r="P803" t="str">
        <f t="shared" si="181"/>
        <v/>
      </c>
      <c r="Q803" t="str">
        <f t="shared" si="182"/>
        <v/>
      </c>
      <c r="R803" t="str">
        <f t="shared" si="183"/>
        <v/>
      </c>
      <c r="S803" t="str">
        <f t="shared" si="184"/>
        <v/>
      </c>
      <c r="T803" t="str">
        <f t="shared" si="185"/>
        <v/>
      </c>
      <c r="U803" t="str">
        <f>IF($S803="","",INDEX(CATEGORIAS!$A:$A,MATCH($S803,CATEGORIAS!$B:$B,0)))</f>
        <v/>
      </c>
      <c r="V803" t="str">
        <f>IF($T803="","",INDEX(SUBCATEGORIAS!$A:$A,MATCH($T803,SUBCATEGORIAS!$B:$B,0)))</f>
        <v/>
      </c>
      <c r="W803" t="str">
        <f t="shared" si="186"/>
        <v/>
      </c>
      <c r="X803" t="str">
        <f t="shared" si="191"/>
        <v/>
      </c>
      <c r="Z803">
        <v>801</v>
      </c>
      <c r="AA803">
        <f t="shared" si="194"/>
        <v>81</v>
      </c>
      <c r="AB803" t="str">
        <f>IFERROR(IF(MATCH($AA803,$O:$O,0)&gt;0,"{",0),"")</f>
        <v/>
      </c>
      <c r="AG803" t="str">
        <f>IF($D803="","",INDEX(CATEGORIAS!$A:$A,MATCH($D803,CATEGORIAS!$B:$B,0)))</f>
        <v/>
      </c>
      <c r="AH803" t="str">
        <f>IF($E803="","",INDEX(SUBCATEGORIAS!$A:$A,MATCH($E803,SUBCATEGORIAS!$B:$B,0)))</f>
        <v/>
      </c>
      <c r="AI803" t="str">
        <f t="shared" si="187"/>
        <v/>
      </c>
      <c r="AK803" s="2" t="str">
        <f t="shared" si="192"/>
        <v/>
      </c>
      <c r="AL803" t="str">
        <f t="shared" si="193"/>
        <v/>
      </c>
      <c r="AM803" t="str">
        <f t="shared" si="188"/>
        <v/>
      </c>
      <c r="AN803" t="str">
        <f t="shared" si="189"/>
        <v/>
      </c>
    </row>
    <row r="804" spans="1:40" x14ac:dyDescent="0.25">
      <c r="A804" t="str">
        <f>IF(C804="","",MAX($A$2:A803)+1)</f>
        <v/>
      </c>
      <c r="B804" s="3" t="str">
        <f>IF(C804="","",IF(COUNTIF($C$2:$C803,$C804)=0,MAX($B$2:$B803)+1,""))</f>
        <v/>
      </c>
      <c r="L804" s="3" t="str">
        <f t="shared" si="190"/>
        <v/>
      </c>
      <c r="M804" s="3" t="str">
        <f>IF(C804="","",IF(AND(C804&lt;&gt;"",D804&lt;&gt;"",E804&lt;&gt;"",I804&lt;&gt;"",L804&lt;&gt;"",J804&lt;&gt;"",IFERROR(MATCH(INDEX($B:$B,MATCH($C804,$C:$C,0)),IMAGENES!$B:$B,0),-1)&gt;0),"'si'","'no'"))</f>
        <v/>
      </c>
      <c r="O804" t="str">
        <f t="shared" si="180"/>
        <v/>
      </c>
      <c r="P804" t="str">
        <f t="shared" si="181"/>
        <v/>
      </c>
      <c r="Q804" t="str">
        <f t="shared" si="182"/>
        <v/>
      </c>
      <c r="R804" t="str">
        <f t="shared" si="183"/>
        <v/>
      </c>
      <c r="S804" t="str">
        <f t="shared" si="184"/>
        <v/>
      </c>
      <c r="T804" t="str">
        <f t="shared" si="185"/>
        <v/>
      </c>
      <c r="U804" t="str">
        <f>IF($S804="","",INDEX(CATEGORIAS!$A:$A,MATCH($S804,CATEGORIAS!$B:$B,0)))</f>
        <v/>
      </c>
      <c r="V804" t="str">
        <f>IF($T804="","",INDEX(SUBCATEGORIAS!$A:$A,MATCH($T804,SUBCATEGORIAS!$B:$B,0)))</f>
        <v/>
      </c>
      <c r="W804" t="str">
        <f t="shared" si="186"/>
        <v/>
      </c>
      <c r="X804" t="str">
        <f t="shared" si="191"/>
        <v/>
      </c>
      <c r="Z804">
        <v>802</v>
      </c>
      <c r="AA804" t="str">
        <f t="shared" si="194"/>
        <v/>
      </c>
      <c r="AB804" t="str">
        <f>IFERROR(IF(MATCH($AA803,$O:$O,0)&gt;0,CONCATENATE("id_articulo: ",$AA803,","),0),"")</f>
        <v/>
      </c>
      <c r="AG804" t="str">
        <f>IF($D804="","",INDEX(CATEGORIAS!$A:$A,MATCH($D804,CATEGORIAS!$B:$B,0)))</f>
        <v/>
      </c>
      <c r="AH804" t="str">
        <f>IF($E804="","",INDEX(SUBCATEGORIAS!$A:$A,MATCH($E804,SUBCATEGORIAS!$B:$B,0)))</f>
        <v/>
      </c>
      <c r="AI804" t="str">
        <f t="shared" si="187"/>
        <v/>
      </c>
      <c r="AK804" s="2" t="str">
        <f t="shared" si="192"/>
        <v/>
      </c>
      <c r="AL804" t="str">
        <f t="shared" si="193"/>
        <v/>
      </c>
      <c r="AM804" t="str">
        <f t="shared" si="188"/>
        <v/>
      </c>
      <c r="AN804" t="str">
        <f t="shared" si="189"/>
        <v/>
      </c>
    </row>
    <row r="805" spans="1:40" x14ac:dyDescent="0.25">
      <c r="A805" t="str">
        <f>IF(C805="","",MAX($A$2:A804)+1)</f>
        <v/>
      </c>
      <c r="B805" s="3" t="str">
        <f>IF(C805="","",IF(COUNTIF($C$2:$C804,$C805)=0,MAX($B$2:$B804)+1,""))</f>
        <v/>
      </c>
      <c r="L805" s="3" t="str">
        <f t="shared" si="190"/>
        <v/>
      </c>
      <c r="M805" s="3" t="str">
        <f>IF(C805="","",IF(AND(C805&lt;&gt;"",D805&lt;&gt;"",E805&lt;&gt;"",I805&lt;&gt;"",L805&lt;&gt;"",J805&lt;&gt;"",IFERROR(MATCH(INDEX($B:$B,MATCH($C805,$C:$C,0)),IMAGENES!$B:$B,0),-1)&gt;0),"'si'","'no'"))</f>
        <v/>
      </c>
      <c r="O805" t="str">
        <f t="shared" si="180"/>
        <v/>
      </c>
      <c r="P805" t="str">
        <f t="shared" si="181"/>
        <v/>
      </c>
      <c r="Q805" t="str">
        <f t="shared" si="182"/>
        <v/>
      </c>
      <c r="R805" t="str">
        <f t="shared" si="183"/>
        <v/>
      </c>
      <c r="S805" t="str">
        <f t="shared" si="184"/>
        <v/>
      </c>
      <c r="T805" t="str">
        <f t="shared" si="185"/>
        <v/>
      </c>
      <c r="U805" t="str">
        <f>IF($S805="","",INDEX(CATEGORIAS!$A:$A,MATCH($S805,CATEGORIAS!$B:$B,0)))</f>
        <v/>
      </c>
      <c r="V805" t="str">
        <f>IF($T805="","",INDEX(SUBCATEGORIAS!$A:$A,MATCH($T805,SUBCATEGORIAS!$B:$B,0)))</f>
        <v/>
      </c>
      <c r="W805" t="str">
        <f t="shared" si="186"/>
        <v/>
      </c>
      <c r="X805" t="str">
        <f t="shared" si="191"/>
        <v/>
      </c>
      <c r="Z805">
        <v>803</v>
      </c>
      <c r="AA805" t="str">
        <f t="shared" si="194"/>
        <v/>
      </c>
      <c r="AB805" t="str">
        <f>IFERROR(IF(MATCH($AA803,$O:$O,0)&gt;0,CONCATENATE("nombre: '",INDEX($P:$P,MATCH($AA803,$O:$O,0)),"',"),0),"")</f>
        <v/>
      </c>
      <c r="AG805" t="str">
        <f>IF($D805="","",INDEX(CATEGORIAS!$A:$A,MATCH($D805,CATEGORIAS!$B:$B,0)))</f>
        <v/>
      </c>
      <c r="AH805" t="str">
        <f>IF($E805="","",INDEX(SUBCATEGORIAS!$A:$A,MATCH($E805,SUBCATEGORIAS!$B:$B,0)))</f>
        <v/>
      </c>
      <c r="AI805" t="str">
        <f t="shared" si="187"/>
        <v/>
      </c>
      <c r="AK805" s="2" t="str">
        <f t="shared" si="192"/>
        <v/>
      </c>
      <c r="AL805" t="str">
        <f t="shared" si="193"/>
        <v/>
      </c>
      <c r="AM805" t="str">
        <f t="shared" si="188"/>
        <v/>
      </c>
      <c r="AN805" t="str">
        <f t="shared" si="189"/>
        <v/>
      </c>
    </row>
    <row r="806" spans="1:40" x14ac:dyDescent="0.25">
      <c r="A806" t="str">
        <f>IF(C806="","",MAX($A$2:A805)+1)</f>
        <v/>
      </c>
      <c r="B806" s="3" t="str">
        <f>IF(C806="","",IF(COUNTIF($C$2:$C805,$C806)=0,MAX($B$2:$B805)+1,""))</f>
        <v/>
      </c>
      <c r="L806" s="3" t="str">
        <f t="shared" si="190"/>
        <v/>
      </c>
      <c r="M806" s="3" t="str">
        <f>IF(C806="","",IF(AND(C806&lt;&gt;"",D806&lt;&gt;"",E806&lt;&gt;"",I806&lt;&gt;"",L806&lt;&gt;"",J806&lt;&gt;"",IFERROR(MATCH(INDEX($B:$B,MATCH($C806,$C:$C,0)),IMAGENES!$B:$B,0),-1)&gt;0),"'si'","'no'"))</f>
        <v/>
      </c>
      <c r="O806" t="str">
        <f t="shared" si="180"/>
        <v/>
      </c>
      <c r="P806" t="str">
        <f t="shared" si="181"/>
        <v/>
      </c>
      <c r="Q806" t="str">
        <f t="shared" si="182"/>
        <v/>
      </c>
      <c r="R806" t="str">
        <f t="shared" si="183"/>
        <v/>
      </c>
      <c r="S806" t="str">
        <f t="shared" si="184"/>
        <v/>
      </c>
      <c r="T806" t="str">
        <f t="shared" si="185"/>
        <v/>
      </c>
      <c r="U806" t="str">
        <f>IF($S806="","",INDEX(CATEGORIAS!$A:$A,MATCH($S806,CATEGORIAS!$B:$B,0)))</f>
        <v/>
      </c>
      <c r="V806" t="str">
        <f>IF($T806="","",INDEX(SUBCATEGORIAS!$A:$A,MATCH($T806,SUBCATEGORIAS!$B:$B,0)))</f>
        <v/>
      </c>
      <c r="W806" t="str">
        <f t="shared" si="186"/>
        <v/>
      </c>
      <c r="X806" t="str">
        <f t="shared" si="191"/>
        <v/>
      </c>
      <c r="Z806">
        <v>804</v>
      </c>
      <c r="AA806" t="str">
        <f t="shared" si="194"/>
        <v/>
      </c>
      <c r="AB806" t="str">
        <f>IFERROR(IF(MATCH($AA803,$O:$O,0)&gt;0,CONCATENATE("descripcion: '",INDEX($Q:$Q,MATCH($AA803,$O:$O,0)),"',"),0),"")</f>
        <v/>
      </c>
      <c r="AG806" t="str">
        <f>IF($D806="","",INDEX(CATEGORIAS!$A:$A,MATCH($D806,CATEGORIAS!$B:$B,0)))</f>
        <v/>
      </c>
      <c r="AH806" t="str">
        <f>IF($E806="","",INDEX(SUBCATEGORIAS!$A:$A,MATCH($E806,SUBCATEGORIAS!$B:$B,0)))</f>
        <v/>
      </c>
      <c r="AI806" t="str">
        <f t="shared" si="187"/>
        <v/>
      </c>
      <c r="AK806" s="2" t="str">
        <f t="shared" si="192"/>
        <v/>
      </c>
      <c r="AL806" t="str">
        <f t="shared" si="193"/>
        <v/>
      </c>
      <c r="AM806" t="str">
        <f t="shared" si="188"/>
        <v/>
      </c>
      <c r="AN806" t="str">
        <f t="shared" si="189"/>
        <v/>
      </c>
    </row>
    <row r="807" spans="1:40" x14ac:dyDescent="0.25">
      <c r="A807" t="str">
        <f>IF(C807="","",MAX($A$2:A806)+1)</f>
        <v/>
      </c>
      <c r="B807" s="3" t="str">
        <f>IF(C807="","",IF(COUNTIF($C$2:$C806,$C807)=0,MAX($B$2:$B806)+1,""))</f>
        <v/>
      </c>
      <c r="L807" s="3" t="str">
        <f t="shared" si="190"/>
        <v/>
      </c>
      <c r="M807" s="3" t="str">
        <f>IF(C807="","",IF(AND(C807&lt;&gt;"",D807&lt;&gt;"",E807&lt;&gt;"",I807&lt;&gt;"",L807&lt;&gt;"",J807&lt;&gt;"",IFERROR(MATCH(INDEX($B:$B,MATCH($C807,$C:$C,0)),IMAGENES!$B:$B,0),-1)&gt;0),"'si'","'no'"))</f>
        <v/>
      </c>
      <c r="O807" t="str">
        <f t="shared" si="180"/>
        <v/>
      </c>
      <c r="P807" t="str">
        <f t="shared" si="181"/>
        <v/>
      </c>
      <c r="Q807" t="str">
        <f t="shared" si="182"/>
        <v/>
      </c>
      <c r="R807" t="str">
        <f t="shared" si="183"/>
        <v/>
      </c>
      <c r="S807" t="str">
        <f t="shared" si="184"/>
        <v/>
      </c>
      <c r="T807" t="str">
        <f t="shared" si="185"/>
        <v/>
      </c>
      <c r="U807" t="str">
        <f>IF($S807="","",INDEX(CATEGORIAS!$A:$A,MATCH($S807,CATEGORIAS!$B:$B,0)))</f>
        <v/>
      </c>
      <c r="V807" t="str">
        <f>IF($T807="","",INDEX(SUBCATEGORIAS!$A:$A,MATCH($T807,SUBCATEGORIAS!$B:$B,0)))</f>
        <v/>
      </c>
      <c r="W807" t="str">
        <f t="shared" si="186"/>
        <v/>
      </c>
      <c r="X807" t="str">
        <f t="shared" si="191"/>
        <v/>
      </c>
      <c r="Z807">
        <v>805</v>
      </c>
      <c r="AA807" t="str">
        <f t="shared" si="194"/>
        <v/>
      </c>
      <c r="AB807" t="str">
        <f>IFERROR(IF(MATCH($AA803,$O:$O,0)&gt;0,CONCATENATE("descripcion_larga: '",INDEX($R:$R,MATCH($AA803,$O:$O,0)),"',"),0),"")</f>
        <v/>
      </c>
      <c r="AG807" t="str">
        <f>IF($D807="","",INDEX(CATEGORIAS!$A:$A,MATCH($D807,CATEGORIAS!$B:$B,0)))</f>
        <v/>
      </c>
      <c r="AH807" t="str">
        <f>IF($E807="","",INDEX(SUBCATEGORIAS!$A:$A,MATCH($E807,SUBCATEGORIAS!$B:$B,0)))</f>
        <v/>
      </c>
      <c r="AI807" t="str">
        <f t="shared" si="187"/>
        <v/>
      </c>
      <c r="AK807" s="2" t="str">
        <f t="shared" si="192"/>
        <v/>
      </c>
      <c r="AL807" t="str">
        <f t="shared" si="193"/>
        <v/>
      </c>
      <c r="AM807" t="str">
        <f t="shared" si="188"/>
        <v/>
      </c>
      <c r="AN807" t="str">
        <f t="shared" si="189"/>
        <v/>
      </c>
    </row>
    <row r="808" spans="1:40" x14ac:dyDescent="0.25">
      <c r="A808" t="str">
        <f>IF(C808="","",MAX($A$2:A807)+1)</f>
        <v/>
      </c>
      <c r="B808" s="3" t="str">
        <f>IF(C808="","",IF(COUNTIF($C$2:$C807,$C808)=0,MAX($B$2:$B807)+1,""))</f>
        <v/>
      </c>
      <c r="L808" s="3" t="str">
        <f t="shared" si="190"/>
        <v/>
      </c>
      <c r="M808" s="3" t="str">
        <f>IF(C808="","",IF(AND(C808&lt;&gt;"",D808&lt;&gt;"",E808&lt;&gt;"",I808&lt;&gt;"",L808&lt;&gt;"",J808&lt;&gt;"",IFERROR(MATCH(INDEX($B:$B,MATCH($C808,$C:$C,0)),IMAGENES!$B:$B,0),-1)&gt;0),"'si'","'no'"))</f>
        <v/>
      </c>
      <c r="O808" t="str">
        <f t="shared" si="180"/>
        <v/>
      </c>
      <c r="P808" t="str">
        <f t="shared" si="181"/>
        <v/>
      </c>
      <c r="Q808" t="str">
        <f t="shared" si="182"/>
        <v/>
      </c>
      <c r="R808" t="str">
        <f t="shared" si="183"/>
        <v/>
      </c>
      <c r="S808" t="str">
        <f t="shared" si="184"/>
        <v/>
      </c>
      <c r="T808" t="str">
        <f t="shared" si="185"/>
        <v/>
      </c>
      <c r="U808" t="str">
        <f>IF($S808="","",INDEX(CATEGORIAS!$A:$A,MATCH($S808,CATEGORIAS!$B:$B,0)))</f>
        <v/>
      </c>
      <c r="V808" t="str">
        <f>IF($T808="","",INDEX(SUBCATEGORIAS!$A:$A,MATCH($T808,SUBCATEGORIAS!$B:$B,0)))</f>
        <v/>
      </c>
      <c r="W808" t="str">
        <f t="shared" si="186"/>
        <v/>
      </c>
      <c r="X808" t="str">
        <f t="shared" si="191"/>
        <v/>
      </c>
      <c r="Z808">
        <v>806</v>
      </c>
      <c r="AA808" t="str">
        <f t="shared" si="194"/>
        <v/>
      </c>
      <c r="AB808" t="str">
        <f>IFERROR(IF(MATCH($AA803,$O:$O,0)&gt;0,CONCATENATE("id_categoria: '",INDEX($U:$U,MATCH($AA803,$O:$O,0)),"',"),0),"")</f>
        <v/>
      </c>
      <c r="AG808" t="str">
        <f>IF($D808="","",INDEX(CATEGORIAS!$A:$A,MATCH($D808,CATEGORIAS!$B:$B,0)))</f>
        <v/>
      </c>
      <c r="AH808" t="str">
        <f>IF($E808="","",INDEX(SUBCATEGORIAS!$A:$A,MATCH($E808,SUBCATEGORIAS!$B:$B,0)))</f>
        <v/>
      </c>
      <c r="AI808" t="str">
        <f t="shared" si="187"/>
        <v/>
      </c>
      <c r="AK808" s="2" t="str">
        <f t="shared" si="192"/>
        <v/>
      </c>
      <c r="AL808" t="str">
        <f t="shared" si="193"/>
        <v/>
      </c>
      <c r="AM808" t="str">
        <f t="shared" si="188"/>
        <v/>
      </c>
      <c r="AN808" t="str">
        <f t="shared" si="189"/>
        <v/>
      </c>
    </row>
    <row r="809" spans="1:40" x14ac:dyDescent="0.25">
      <c r="A809" t="str">
        <f>IF(C809="","",MAX($A$2:A808)+1)</f>
        <v/>
      </c>
      <c r="B809" s="3" t="str">
        <f>IF(C809="","",IF(COUNTIF($C$2:$C808,$C809)=0,MAX($B$2:$B808)+1,""))</f>
        <v/>
      </c>
      <c r="L809" s="3" t="str">
        <f t="shared" si="190"/>
        <v/>
      </c>
      <c r="M809" s="3" t="str">
        <f>IF(C809="","",IF(AND(C809&lt;&gt;"",D809&lt;&gt;"",E809&lt;&gt;"",I809&lt;&gt;"",L809&lt;&gt;"",J809&lt;&gt;"",IFERROR(MATCH(INDEX($B:$B,MATCH($C809,$C:$C,0)),IMAGENES!$B:$B,0),-1)&gt;0),"'si'","'no'"))</f>
        <v/>
      </c>
      <c r="O809" t="str">
        <f t="shared" si="180"/>
        <v/>
      </c>
      <c r="P809" t="str">
        <f t="shared" si="181"/>
        <v/>
      </c>
      <c r="Q809" t="str">
        <f t="shared" si="182"/>
        <v/>
      </c>
      <c r="R809" t="str">
        <f t="shared" si="183"/>
        <v/>
      </c>
      <c r="S809" t="str">
        <f t="shared" si="184"/>
        <v/>
      </c>
      <c r="T809" t="str">
        <f t="shared" si="185"/>
        <v/>
      </c>
      <c r="U809" t="str">
        <f>IF($S809="","",INDEX(CATEGORIAS!$A:$A,MATCH($S809,CATEGORIAS!$B:$B,0)))</f>
        <v/>
      </c>
      <c r="V809" t="str">
        <f>IF($T809="","",INDEX(SUBCATEGORIAS!$A:$A,MATCH($T809,SUBCATEGORIAS!$B:$B,0)))</f>
        <v/>
      </c>
      <c r="W809" t="str">
        <f t="shared" si="186"/>
        <v/>
      </c>
      <c r="X809" t="str">
        <f t="shared" si="191"/>
        <v/>
      </c>
      <c r="Z809">
        <v>807</v>
      </c>
      <c r="AA809" t="str">
        <f t="shared" si="194"/>
        <v/>
      </c>
      <c r="AB809" t="str">
        <f>IFERROR(IF(MATCH($AA803,$O:$O,0)&gt;0,CONCATENATE("id_subcategoria: '",INDEX($V:$V,MATCH($AA803,$O:$O,0)),"',"),0),"")</f>
        <v/>
      </c>
      <c r="AG809" t="str">
        <f>IF($D809="","",INDEX(CATEGORIAS!$A:$A,MATCH($D809,CATEGORIAS!$B:$B,0)))</f>
        <v/>
      </c>
      <c r="AH809" t="str">
        <f>IF($E809="","",INDEX(SUBCATEGORIAS!$A:$A,MATCH($E809,SUBCATEGORIAS!$B:$B,0)))</f>
        <v/>
      </c>
      <c r="AI809" t="str">
        <f t="shared" si="187"/>
        <v/>
      </c>
      <c r="AK809" s="2" t="str">
        <f t="shared" si="192"/>
        <v/>
      </c>
      <c r="AL809" t="str">
        <f t="shared" si="193"/>
        <v/>
      </c>
      <c r="AM809" t="str">
        <f t="shared" si="188"/>
        <v/>
      </c>
      <c r="AN809" t="str">
        <f t="shared" si="189"/>
        <v/>
      </c>
    </row>
    <row r="810" spans="1:40" x14ac:dyDescent="0.25">
      <c r="A810" t="str">
        <f>IF(C810="","",MAX($A$2:A809)+1)</f>
        <v/>
      </c>
      <c r="B810" s="3" t="str">
        <f>IF(C810="","",IF(COUNTIF($C$2:$C809,$C810)=0,MAX($B$2:$B809)+1,""))</f>
        <v/>
      </c>
      <c r="L810" s="3" t="str">
        <f t="shared" si="190"/>
        <v/>
      </c>
      <c r="M810" s="3" t="str">
        <f>IF(C810="","",IF(AND(C810&lt;&gt;"",D810&lt;&gt;"",E810&lt;&gt;"",I810&lt;&gt;"",L810&lt;&gt;"",J810&lt;&gt;"",IFERROR(MATCH(INDEX($B:$B,MATCH($C810,$C:$C,0)),IMAGENES!$B:$B,0),-1)&gt;0),"'si'","'no'"))</f>
        <v/>
      </c>
      <c r="O810" t="str">
        <f t="shared" si="180"/>
        <v/>
      </c>
      <c r="P810" t="str">
        <f t="shared" si="181"/>
        <v/>
      </c>
      <c r="Q810" t="str">
        <f t="shared" si="182"/>
        <v/>
      </c>
      <c r="R810" t="str">
        <f t="shared" si="183"/>
        <v/>
      </c>
      <c r="S810" t="str">
        <f t="shared" si="184"/>
        <v/>
      </c>
      <c r="T810" t="str">
        <f t="shared" si="185"/>
        <v/>
      </c>
      <c r="U810" t="str">
        <f>IF($S810="","",INDEX(CATEGORIAS!$A:$A,MATCH($S810,CATEGORIAS!$B:$B,0)))</f>
        <v/>
      </c>
      <c r="V810" t="str">
        <f>IF($T810="","",INDEX(SUBCATEGORIAS!$A:$A,MATCH($T810,SUBCATEGORIAS!$B:$B,0)))</f>
        <v/>
      </c>
      <c r="W810" t="str">
        <f t="shared" si="186"/>
        <v/>
      </c>
      <c r="X810" t="str">
        <f t="shared" si="191"/>
        <v/>
      </c>
      <c r="Z810">
        <v>808</v>
      </c>
      <c r="AA810" t="str">
        <f t="shared" si="194"/>
        <v/>
      </c>
      <c r="AB810" t="str">
        <f>IFERROR(IF(MATCH($AA803,$O:$O,0)&gt;0,CONCATENATE("precio: ",INDEX($W:$W,MATCH($AA803,$O:$O,0)),","),0),"")</f>
        <v/>
      </c>
      <c r="AG810" t="str">
        <f>IF($D810="","",INDEX(CATEGORIAS!$A:$A,MATCH($D810,CATEGORIAS!$B:$B,0)))</f>
        <v/>
      </c>
      <c r="AH810" t="str">
        <f>IF($E810="","",INDEX(SUBCATEGORIAS!$A:$A,MATCH($E810,SUBCATEGORIAS!$B:$B,0)))</f>
        <v/>
      </c>
      <c r="AI810" t="str">
        <f t="shared" si="187"/>
        <v/>
      </c>
      <c r="AK810" s="2" t="str">
        <f t="shared" si="192"/>
        <v/>
      </c>
      <c r="AL810" t="str">
        <f t="shared" si="193"/>
        <v/>
      </c>
      <c r="AM810" t="str">
        <f t="shared" si="188"/>
        <v/>
      </c>
      <c r="AN810" t="str">
        <f t="shared" si="189"/>
        <v/>
      </c>
    </row>
    <row r="811" spans="1:40" x14ac:dyDescent="0.25">
      <c r="A811" t="str">
        <f>IF(C811="","",MAX($A$2:A810)+1)</f>
        <v/>
      </c>
      <c r="B811" s="3" t="str">
        <f>IF(C811="","",IF(COUNTIF($C$2:$C810,$C811)=0,MAX($B$2:$B810)+1,""))</f>
        <v/>
      </c>
      <c r="L811" s="3" t="str">
        <f t="shared" si="190"/>
        <v/>
      </c>
      <c r="M811" s="3" t="str">
        <f>IF(C811="","",IF(AND(C811&lt;&gt;"",D811&lt;&gt;"",E811&lt;&gt;"",I811&lt;&gt;"",L811&lt;&gt;"",J811&lt;&gt;"",IFERROR(MATCH(INDEX($B:$B,MATCH($C811,$C:$C,0)),IMAGENES!$B:$B,0),-1)&gt;0),"'si'","'no'"))</f>
        <v/>
      </c>
      <c r="O811" t="str">
        <f t="shared" si="180"/>
        <v/>
      </c>
      <c r="P811" t="str">
        <f t="shared" si="181"/>
        <v/>
      </c>
      <c r="Q811" t="str">
        <f t="shared" si="182"/>
        <v/>
      </c>
      <c r="R811" t="str">
        <f t="shared" si="183"/>
        <v/>
      </c>
      <c r="S811" t="str">
        <f t="shared" si="184"/>
        <v/>
      </c>
      <c r="T811" t="str">
        <f t="shared" si="185"/>
        <v/>
      </c>
      <c r="U811" t="str">
        <f>IF($S811="","",INDEX(CATEGORIAS!$A:$A,MATCH($S811,CATEGORIAS!$B:$B,0)))</f>
        <v/>
      </c>
      <c r="V811" t="str">
        <f>IF($T811="","",INDEX(SUBCATEGORIAS!$A:$A,MATCH($T811,SUBCATEGORIAS!$B:$B,0)))</f>
        <v/>
      </c>
      <c r="W811" t="str">
        <f t="shared" si="186"/>
        <v/>
      </c>
      <c r="X811" t="str">
        <f t="shared" si="191"/>
        <v/>
      </c>
      <c r="Z811">
        <v>809</v>
      </c>
      <c r="AA811" t="str">
        <f t="shared" si="194"/>
        <v/>
      </c>
      <c r="AB811" t="str">
        <f>IFERROR(IF(MATCH($AA803,$O:$O,0)&gt;0,CONCATENATE("disponible: ",INDEX($X:$X,MATCH($AA803,$O:$O,0)),","),0),"")</f>
        <v/>
      </c>
      <c r="AG811" t="str">
        <f>IF($D811="","",INDEX(CATEGORIAS!$A:$A,MATCH($D811,CATEGORIAS!$B:$B,0)))</f>
        <v/>
      </c>
      <c r="AH811" t="str">
        <f>IF($E811="","",INDEX(SUBCATEGORIAS!$A:$A,MATCH($E811,SUBCATEGORIAS!$B:$B,0)))</f>
        <v/>
      </c>
      <c r="AI811" t="str">
        <f t="shared" si="187"/>
        <v/>
      </c>
      <c r="AK811" s="2" t="str">
        <f t="shared" si="192"/>
        <v/>
      </c>
      <c r="AL811" t="str">
        <f t="shared" si="193"/>
        <v/>
      </c>
      <c r="AM811" t="str">
        <f t="shared" si="188"/>
        <v/>
      </c>
      <c r="AN811" t="str">
        <f t="shared" si="189"/>
        <v/>
      </c>
    </row>
    <row r="812" spans="1:40" x14ac:dyDescent="0.25">
      <c r="A812" t="str">
        <f>IF(C812="","",MAX($A$2:A811)+1)</f>
        <v/>
      </c>
      <c r="B812" s="3" t="str">
        <f>IF(C812="","",IF(COUNTIF($C$2:$C811,$C812)=0,MAX($B$2:$B811)+1,""))</f>
        <v/>
      </c>
      <c r="L812" s="3" t="str">
        <f t="shared" si="190"/>
        <v/>
      </c>
      <c r="M812" s="3" t="str">
        <f>IF(C812="","",IF(AND(C812&lt;&gt;"",D812&lt;&gt;"",E812&lt;&gt;"",I812&lt;&gt;"",L812&lt;&gt;"",J812&lt;&gt;"",IFERROR(MATCH(INDEX($B:$B,MATCH($C812,$C:$C,0)),IMAGENES!$B:$B,0),-1)&gt;0),"'si'","'no'"))</f>
        <v/>
      </c>
      <c r="O812" t="str">
        <f t="shared" si="180"/>
        <v/>
      </c>
      <c r="P812" t="str">
        <f t="shared" si="181"/>
        <v/>
      </c>
      <c r="Q812" t="str">
        <f t="shared" si="182"/>
        <v/>
      </c>
      <c r="R812" t="str">
        <f t="shared" si="183"/>
        <v/>
      </c>
      <c r="S812" t="str">
        <f t="shared" si="184"/>
        <v/>
      </c>
      <c r="T812" t="str">
        <f t="shared" si="185"/>
        <v/>
      </c>
      <c r="U812" t="str">
        <f>IF($S812="","",INDEX(CATEGORIAS!$A:$A,MATCH($S812,CATEGORIAS!$B:$B,0)))</f>
        <v/>
      </c>
      <c r="V812" t="str">
        <f>IF($T812="","",INDEX(SUBCATEGORIAS!$A:$A,MATCH($T812,SUBCATEGORIAS!$B:$B,0)))</f>
        <v/>
      </c>
      <c r="W812" t="str">
        <f t="shared" si="186"/>
        <v/>
      </c>
      <c r="X812" t="str">
        <f t="shared" si="191"/>
        <v/>
      </c>
      <c r="Z812">
        <v>810</v>
      </c>
      <c r="AA812" t="str">
        <f t="shared" si="194"/>
        <v/>
      </c>
      <c r="AB812" t="str">
        <f>IFERROR(IF(MATCH($AA803,$O:$O,0)&gt;0,"},",0),"")</f>
        <v/>
      </c>
      <c r="AG812" t="str">
        <f>IF($D812="","",INDEX(CATEGORIAS!$A:$A,MATCH($D812,CATEGORIAS!$B:$B,0)))</f>
        <v/>
      </c>
      <c r="AH812" t="str">
        <f>IF($E812="","",INDEX(SUBCATEGORIAS!$A:$A,MATCH($E812,SUBCATEGORIAS!$B:$B,0)))</f>
        <v/>
      </c>
      <c r="AI812" t="str">
        <f t="shared" si="187"/>
        <v/>
      </c>
      <c r="AK812" s="2" t="str">
        <f t="shared" si="192"/>
        <v/>
      </c>
      <c r="AL812" t="str">
        <f t="shared" si="193"/>
        <v/>
      </c>
      <c r="AM812" t="str">
        <f t="shared" si="188"/>
        <v/>
      </c>
      <c r="AN812" t="str">
        <f t="shared" si="189"/>
        <v/>
      </c>
    </row>
    <row r="813" spans="1:40" x14ac:dyDescent="0.25">
      <c r="A813" t="str">
        <f>IF(C813="","",MAX($A$2:A812)+1)</f>
        <v/>
      </c>
      <c r="B813" s="3" t="str">
        <f>IF(C813="","",IF(COUNTIF($C$2:$C812,$C813)=0,MAX($B$2:$B812)+1,""))</f>
        <v/>
      </c>
      <c r="L813" s="3" t="str">
        <f t="shared" si="190"/>
        <v/>
      </c>
      <c r="M813" s="3" t="str">
        <f>IF(C813="","",IF(AND(C813&lt;&gt;"",D813&lt;&gt;"",E813&lt;&gt;"",I813&lt;&gt;"",L813&lt;&gt;"",J813&lt;&gt;"",IFERROR(MATCH(INDEX($B:$B,MATCH($C813,$C:$C,0)),IMAGENES!$B:$B,0),-1)&gt;0),"'si'","'no'"))</f>
        <v/>
      </c>
      <c r="O813" t="str">
        <f t="shared" si="180"/>
        <v/>
      </c>
      <c r="P813" t="str">
        <f t="shared" si="181"/>
        <v/>
      </c>
      <c r="Q813" t="str">
        <f t="shared" si="182"/>
        <v/>
      </c>
      <c r="R813" t="str">
        <f t="shared" si="183"/>
        <v/>
      </c>
      <c r="S813" t="str">
        <f t="shared" si="184"/>
        <v/>
      </c>
      <c r="T813" t="str">
        <f t="shared" si="185"/>
        <v/>
      </c>
      <c r="U813" t="str">
        <f>IF($S813="","",INDEX(CATEGORIAS!$A:$A,MATCH($S813,CATEGORIAS!$B:$B,0)))</f>
        <v/>
      </c>
      <c r="V813" t="str">
        <f>IF($T813="","",INDEX(SUBCATEGORIAS!$A:$A,MATCH($T813,SUBCATEGORIAS!$B:$B,0)))</f>
        <v/>
      </c>
      <c r="W813" t="str">
        <f t="shared" si="186"/>
        <v/>
      </c>
      <c r="X813" t="str">
        <f t="shared" si="191"/>
        <v/>
      </c>
      <c r="Z813">
        <v>811</v>
      </c>
      <c r="AA813">
        <f t="shared" si="194"/>
        <v>82</v>
      </c>
      <c r="AB813" t="str">
        <f>IFERROR(IF(MATCH($AA813,$O:$O,0)&gt;0,"{",0),"")</f>
        <v/>
      </c>
      <c r="AG813" t="str">
        <f>IF($D813="","",INDEX(CATEGORIAS!$A:$A,MATCH($D813,CATEGORIAS!$B:$B,0)))</f>
        <v/>
      </c>
      <c r="AH813" t="str">
        <f>IF($E813="","",INDEX(SUBCATEGORIAS!$A:$A,MATCH($E813,SUBCATEGORIAS!$B:$B,0)))</f>
        <v/>
      </c>
      <c r="AI813" t="str">
        <f t="shared" si="187"/>
        <v/>
      </c>
      <c r="AK813" s="2" t="str">
        <f t="shared" si="192"/>
        <v/>
      </c>
      <c r="AL813" t="str">
        <f t="shared" si="193"/>
        <v/>
      </c>
      <c r="AM813" t="str">
        <f t="shared" si="188"/>
        <v/>
      </c>
      <c r="AN813" t="str">
        <f t="shared" si="189"/>
        <v/>
      </c>
    </row>
    <row r="814" spans="1:40" x14ac:dyDescent="0.25">
      <c r="A814" t="str">
        <f>IF(C814="","",MAX($A$2:A813)+1)</f>
        <v/>
      </c>
      <c r="B814" s="3" t="str">
        <f>IF(C814="","",IF(COUNTIF($C$2:$C813,$C814)=0,MAX($B$2:$B813)+1,""))</f>
        <v/>
      </c>
      <c r="L814" s="3" t="str">
        <f t="shared" si="190"/>
        <v/>
      </c>
      <c r="M814" s="3" t="str">
        <f>IF(C814="","",IF(AND(C814&lt;&gt;"",D814&lt;&gt;"",E814&lt;&gt;"",I814&lt;&gt;"",L814&lt;&gt;"",J814&lt;&gt;"",IFERROR(MATCH(INDEX($B:$B,MATCH($C814,$C:$C,0)),IMAGENES!$B:$B,0),-1)&gt;0),"'si'","'no'"))</f>
        <v/>
      </c>
      <c r="O814" t="str">
        <f t="shared" si="180"/>
        <v/>
      </c>
      <c r="P814" t="str">
        <f t="shared" si="181"/>
        <v/>
      </c>
      <c r="Q814" t="str">
        <f t="shared" si="182"/>
        <v/>
      </c>
      <c r="R814" t="str">
        <f t="shared" si="183"/>
        <v/>
      </c>
      <c r="S814" t="str">
        <f t="shared" si="184"/>
        <v/>
      </c>
      <c r="T814" t="str">
        <f t="shared" si="185"/>
        <v/>
      </c>
      <c r="U814" t="str">
        <f>IF($S814="","",INDEX(CATEGORIAS!$A:$A,MATCH($S814,CATEGORIAS!$B:$B,0)))</f>
        <v/>
      </c>
      <c r="V814" t="str">
        <f>IF($T814="","",INDEX(SUBCATEGORIAS!$A:$A,MATCH($T814,SUBCATEGORIAS!$B:$B,0)))</f>
        <v/>
      </c>
      <c r="W814" t="str">
        <f t="shared" si="186"/>
        <v/>
      </c>
      <c r="X814" t="str">
        <f t="shared" si="191"/>
        <v/>
      </c>
      <c r="Z814">
        <v>812</v>
      </c>
      <c r="AA814" t="str">
        <f t="shared" si="194"/>
        <v/>
      </c>
      <c r="AB814" t="str">
        <f>IFERROR(IF(MATCH($AA813,$O:$O,0)&gt;0,CONCATENATE("id_articulo: ",$AA813,","),0),"")</f>
        <v/>
      </c>
      <c r="AG814" t="str">
        <f>IF($D814="","",INDEX(CATEGORIAS!$A:$A,MATCH($D814,CATEGORIAS!$B:$B,0)))</f>
        <v/>
      </c>
      <c r="AH814" t="str">
        <f>IF($E814="","",INDEX(SUBCATEGORIAS!$A:$A,MATCH($E814,SUBCATEGORIAS!$B:$B,0)))</f>
        <v/>
      </c>
      <c r="AI814" t="str">
        <f t="shared" si="187"/>
        <v/>
      </c>
      <c r="AK814" s="2" t="str">
        <f t="shared" si="192"/>
        <v/>
      </c>
      <c r="AL814" t="str">
        <f t="shared" si="193"/>
        <v/>
      </c>
      <c r="AM814" t="str">
        <f t="shared" si="188"/>
        <v/>
      </c>
      <c r="AN814" t="str">
        <f t="shared" si="189"/>
        <v/>
      </c>
    </row>
    <row r="815" spans="1:40" x14ac:dyDescent="0.25">
      <c r="A815" t="str">
        <f>IF(C815="","",MAX($A$2:A814)+1)</f>
        <v/>
      </c>
      <c r="B815" s="3" t="str">
        <f>IF(C815="","",IF(COUNTIF($C$2:$C814,$C815)=0,MAX($B$2:$B814)+1,""))</f>
        <v/>
      </c>
      <c r="L815" s="3" t="str">
        <f t="shared" si="190"/>
        <v/>
      </c>
      <c r="M815" s="3" t="str">
        <f>IF(C815="","",IF(AND(C815&lt;&gt;"",D815&lt;&gt;"",E815&lt;&gt;"",I815&lt;&gt;"",L815&lt;&gt;"",J815&lt;&gt;"",IFERROR(MATCH(INDEX($B:$B,MATCH($C815,$C:$C,0)),IMAGENES!$B:$B,0),-1)&gt;0),"'si'","'no'"))</f>
        <v/>
      </c>
      <c r="O815" t="str">
        <f t="shared" si="180"/>
        <v/>
      </c>
      <c r="P815" t="str">
        <f t="shared" si="181"/>
        <v/>
      </c>
      <c r="Q815" t="str">
        <f t="shared" si="182"/>
        <v/>
      </c>
      <c r="R815" t="str">
        <f t="shared" si="183"/>
        <v/>
      </c>
      <c r="S815" t="str">
        <f t="shared" si="184"/>
        <v/>
      </c>
      <c r="T815" t="str">
        <f t="shared" si="185"/>
        <v/>
      </c>
      <c r="U815" t="str">
        <f>IF($S815="","",INDEX(CATEGORIAS!$A:$A,MATCH($S815,CATEGORIAS!$B:$B,0)))</f>
        <v/>
      </c>
      <c r="V815" t="str">
        <f>IF($T815="","",INDEX(SUBCATEGORIAS!$A:$A,MATCH($T815,SUBCATEGORIAS!$B:$B,0)))</f>
        <v/>
      </c>
      <c r="W815" t="str">
        <f t="shared" si="186"/>
        <v/>
      </c>
      <c r="X815" t="str">
        <f t="shared" si="191"/>
        <v/>
      </c>
      <c r="Z815">
        <v>813</v>
      </c>
      <c r="AA815" t="str">
        <f t="shared" si="194"/>
        <v/>
      </c>
      <c r="AB815" t="str">
        <f>IFERROR(IF(MATCH($AA813,$O:$O,0)&gt;0,CONCATENATE("nombre: '",INDEX($P:$P,MATCH($AA813,$O:$O,0)),"',"),0),"")</f>
        <v/>
      </c>
      <c r="AG815" t="str">
        <f>IF($D815="","",INDEX(CATEGORIAS!$A:$A,MATCH($D815,CATEGORIAS!$B:$B,0)))</f>
        <v/>
      </c>
      <c r="AH815" t="str">
        <f>IF($E815="","",INDEX(SUBCATEGORIAS!$A:$A,MATCH($E815,SUBCATEGORIAS!$B:$B,0)))</f>
        <v/>
      </c>
      <c r="AI815" t="str">
        <f t="shared" si="187"/>
        <v/>
      </c>
      <c r="AK815" s="2" t="str">
        <f t="shared" si="192"/>
        <v/>
      </c>
      <c r="AL815" t="str">
        <f t="shared" si="193"/>
        <v/>
      </c>
      <c r="AM815" t="str">
        <f t="shared" si="188"/>
        <v/>
      </c>
      <c r="AN815" t="str">
        <f t="shared" si="189"/>
        <v/>
      </c>
    </row>
    <row r="816" spans="1:40" x14ac:dyDescent="0.25">
      <c r="A816" t="str">
        <f>IF(C816="","",MAX($A$2:A815)+1)</f>
        <v/>
      </c>
      <c r="B816" s="3" t="str">
        <f>IF(C816="","",IF(COUNTIF($C$2:$C815,$C816)=0,MAX($B$2:$B815)+1,""))</f>
        <v/>
      </c>
      <c r="L816" s="3" t="str">
        <f t="shared" si="190"/>
        <v/>
      </c>
      <c r="M816" s="3" t="str">
        <f>IF(C816="","",IF(AND(C816&lt;&gt;"",D816&lt;&gt;"",E816&lt;&gt;"",I816&lt;&gt;"",L816&lt;&gt;"",J816&lt;&gt;"",IFERROR(MATCH(INDEX($B:$B,MATCH($C816,$C:$C,0)),IMAGENES!$B:$B,0),-1)&gt;0),"'si'","'no'"))</f>
        <v/>
      </c>
      <c r="O816" t="str">
        <f t="shared" si="180"/>
        <v/>
      </c>
      <c r="P816" t="str">
        <f t="shared" si="181"/>
        <v/>
      </c>
      <c r="Q816" t="str">
        <f t="shared" si="182"/>
        <v/>
      </c>
      <c r="R816" t="str">
        <f t="shared" si="183"/>
        <v/>
      </c>
      <c r="S816" t="str">
        <f t="shared" si="184"/>
        <v/>
      </c>
      <c r="T816" t="str">
        <f t="shared" si="185"/>
        <v/>
      </c>
      <c r="U816" t="str">
        <f>IF($S816="","",INDEX(CATEGORIAS!$A:$A,MATCH($S816,CATEGORIAS!$B:$B,0)))</f>
        <v/>
      </c>
      <c r="V816" t="str">
        <f>IF($T816="","",INDEX(SUBCATEGORIAS!$A:$A,MATCH($T816,SUBCATEGORIAS!$B:$B,0)))</f>
        <v/>
      </c>
      <c r="W816" t="str">
        <f t="shared" si="186"/>
        <v/>
      </c>
      <c r="X816" t="str">
        <f t="shared" si="191"/>
        <v/>
      </c>
      <c r="Z816">
        <v>814</v>
      </c>
      <c r="AA816" t="str">
        <f t="shared" si="194"/>
        <v/>
      </c>
      <c r="AB816" t="str">
        <f>IFERROR(IF(MATCH($AA813,$O:$O,0)&gt;0,CONCATENATE("descripcion: '",INDEX($Q:$Q,MATCH($AA813,$O:$O,0)),"',"),0),"")</f>
        <v/>
      </c>
      <c r="AG816" t="str">
        <f>IF($D816="","",INDEX(CATEGORIAS!$A:$A,MATCH($D816,CATEGORIAS!$B:$B,0)))</f>
        <v/>
      </c>
      <c r="AH816" t="str">
        <f>IF($E816="","",INDEX(SUBCATEGORIAS!$A:$A,MATCH($E816,SUBCATEGORIAS!$B:$B,0)))</f>
        <v/>
      </c>
      <c r="AI816" t="str">
        <f t="shared" si="187"/>
        <v/>
      </c>
      <c r="AK816" s="2" t="str">
        <f t="shared" si="192"/>
        <v/>
      </c>
      <c r="AL816" t="str">
        <f t="shared" si="193"/>
        <v/>
      </c>
      <c r="AM816" t="str">
        <f t="shared" si="188"/>
        <v/>
      </c>
      <c r="AN816" t="str">
        <f t="shared" si="189"/>
        <v/>
      </c>
    </row>
    <row r="817" spans="1:40" x14ac:dyDescent="0.25">
      <c r="A817" t="str">
        <f>IF(C817="","",MAX($A$2:A816)+1)</f>
        <v/>
      </c>
      <c r="B817" s="3" t="str">
        <f>IF(C817="","",IF(COUNTIF($C$2:$C816,$C817)=0,MAX($B$2:$B816)+1,""))</f>
        <v/>
      </c>
      <c r="L817" s="3" t="str">
        <f t="shared" si="190"/>
        <v/>
      </c>
      <c r="M817" s="3" t="str">
        <f>IF(C817="","",IF(AND(C817&lt;&gt;"",D817&lt;&gt;"",E817&lt;&gt;"",I817&lt;&gt;"",L817&lt;&gt;"",J817&lt;&gt;"",IFERROR(MATCH(INDEX($B:$B,MATCH($C817,$C:$C,0)),IMAGENES!$B:$B,0),-1)&gt;0),"'si'","'no'"))</f>
        <v/>
      </c>
      <c r="O817" t="str">
        <f t="shared" si="180"/>
        <v/>
      </c>
      <c r="P817" t="str">
        <f t="shared" si="181"/>
        <v/>
      </c>
      <c r="Q817" t="str">
        <f t="shared" si="182"/>
        <v/>
      </c>
      <c r="R817" t="str">
        <f t="shared" si="183"/>
        <v/>
      </c>
      <c r="S817" t="str">
        <f t="shared" si="184"/>
        <v/>
      </c>
      <c r="T817" t="str">
        <f t="shared" si="185"/>
        <v/>
      </c>
      <c r="U817" t="str">
        <f>IF($S817="","",INDEX(CATEGORIAS!$A:$A,MATCH($S817,CATEGORIAS!$B:$B,0)))</f>
        <v/>
      </c>
      <c r="V817" t="str">
        <f>IF($T817="","",INDEX(SUBCATEGORIAS!$A:$A,MATCH($T817,SUBCATEGORIAS!$B:$B,0)))</f>
        <v/>
      </c>
      <c r="W817" t="str">
        <f t="shared" si="186"/>
        <v/>
      </c>
      <c r="X817" t="str">
        <f t="shared" si="191"/>
        <v/>
      </c>
      <c r="Z817">
        <v>815</v>
      </c>
      <c r="AA817" t="str">
        <f t="shared" si="194"/>
        <v/>
      </c>
      <c r="AB817" t="str">
        <f>IFERROR(IF(MATCH($AA813,$O:$O,0)&gt;0,CONCATENATE("descripcion_larga: '",INDEX($R:$R,MATCH($AA813,$O:$O,0)),"',"),0),"")</f>
        <v/>
      </c>
      <c r="AG817" t="str">
        <f>IF($D817="","",INDEX(CATEGORIAS!$A:$A,MATCH($D817,CATEGORIAS!$B:$B,0)))</f>
        <v/>
      </c>
      <c r="AH817" t="str">
        <f>IF($E817="","",INDEX(SUBCATEGORIAS!$A:$A,MATCH($E817,SUBCATEGORIAS!$B:$B,0)))</f>
        <v/>
      </c>
      <c r="AI817" t="str">
        <f t="shared" si="187"/>
        <v/>
      </c>
      <c r="AK817" s="2" t="str">
        <f t="shared" si="192"/>
        <v/>
      </c>
      <c r="AL817" t="str">
        <f t="shared" si="193"/>
        <v/>
      </c>
      <c r="AM817" t="str">
        <f t="shared" si="188"/>
        <v/>
      </c>
      <c r="AN817" t="str">
        <f t="shared" si="189"/>
        <v/>
      </c>
    </row>
    <row r="818" spans="1:40" x14ac:dyDescent="0.25">
      <c r="A818" t="str">
        <f>IF(C818="","",MAX($A$2:A817)+1)</f>
        <v/>
      </c>
      <c r="B818" s="3" t="str">
        <f>IF(C818="","",IF(COUNTIF($C$2:$C817,$C818)=0,MAX($B$2:$B817)+1,""))</f>
        <v/>
      </c>
      <c r="L818" s="3" t="str">
        <f t="shared" si="190"/>
        <v/>
      </c>
      <c r="M818" s="3" t="str">
        <f>IF(C818="","",IF(AND(C818&lt;&gt;"",D818&lt;&gt;"",E818&lt;&gt;"",I818&lt;&gt;"",L818&lt;&gt;"",J818&lt;&gt;"",IFERROR(MATCH(INDEX($B:$B,MATCH($C818,$C:$C,0)),IMAGENES!$B:$B,0),-1)&gt;0),"'si'","'no'"))</f>
        <v/>
      </c>
      <c r="O818" t="str">
        <f t="shared" si="180"/>
        <v/>
      </c>
      <c r="P818" t="str">
        <f t="shared" si="181"/>
        <v/>
      </c>
      <c r="Q818" t="str">
        <f t="shared" si="182"/>
        <v/>
      </c>
      <c r="R818" t="str">
        <f t="shared" si="183"/>
        <v/>
      </c>
      <c r="S818" t="str">
        <f t="shared" si="184"/>
        <v/>
      </c>
      <c r="T818" t="str">
        <f t="shared" si="185"/>
        <v/>
      </c>
      <c r="U818" t="str">
        <f>IF($S818="","",INDEX(CATEGORIAS!$A:$A,MATCH($S818,CATEGORIAS!$B:$B,0)))</f>
        <v/>
      </c>
      <c r="V818" t="str">
        <f>IF($T818="","",INDEX(SUBCATEGORIAS!$A:$A,MATCH($T818,SUBCATEGORIAS!$B:$B,0)))</f>
        <v/>
      </c>
      <c r="W818" t="str">
        <f t="shared" si="186"/>
        <v/>
      </c>
      <c r="X818" t="str">
        <f t="shared" si="191"/>
        <v/>
      </c>
      <c r="Z818">
        <v>816</v>
      </c>
      <c r="AA818" t="str">
        <f t="shared" si="194"/>
        <v/>
      </c>
      <c r="AB818" t="str">
        <f>IFERROR(IF(MATCH($AA813,$O:$O,0)&gt;0,CONCATENATE("id_categoria: '",INDEX($U:$U,MATCH($AA813,$O:$O,0)),"',"),0),"")</f>
        <v/>
      </c>
      <c r="AG818" t="str">
        <f>IF($D818="","",INDEX(CATEGORIAS!$A:$A,MATCH($D818,CATEGORIAS!$B:$B,0)))</f>
        <v/>
      </c>
      <c r="AH818" t="str">
        <f>IF($E818="","",INDEX(SUBCATEGORIAS!$A:$A,MATCH($E818,SUBCATEGORIAS!$B:$B,0)))</f>
        <v/>
      </c>
      <c r="AI818" t="str">
        <f t="shared" si="187"/>
        <v/>
      </c>
      <c r="AK818" s="2" t="str">
        <f t="shared" si="192"/>
        <v/>
      </c>
      <c r="AL818" t="str">
        <f t="shared" si="193"/>
        <v/>
      </c>
      <c r="AM818" t="str">
        <f t="shared" si="188"/>
        <v/>
      </c>
      <c r="AN818" t="str">
        <f t="shared" si="189"/>
        <v/>
      </c>
    </row>
    <row r="819" spans="1:40" x14ac:dyDescent="0.25">
      <c r="A819" t="str">
        <f>IF(C819="","",MAX($A$2:A818)+1)</f>
        <v/>
      </c>
      <c r="B819" s="3" t="str">
        <f>IF(C819="","",IF(COUNTIF($C$2:$C818,$C819)=0,MAX($B$2:$B818)+1,""))</f>
        <v/>
      </c>
      <c r="L819" s="3" t="str">
        <f t="shared" si="190"/>
        <v/>
      </c>
      <c r="M819" s="3" t="str">
        <f>IF(C819="","",IF(AND(C819&lt;&gt;"",D819&lt;&gt;"",E819&lt;&gt;"",I819&lt;&gt;"",L819&lt;&gt;"",J819&lt;&gt;"",IFERROR(MATCH(INDEX($B:$B,MATCH($C819,$C:$C,0)),IMAGENES!$B:$B,0),-1)&gt;0),"'si'","'no'"))</f>
        <v/>
      </c>
      <c r="O819" t="str">
        <f t="shared" si="180"/>
        <v/>
      </c>
      <c r="P819" t="str">
        <f t="shared" si="181"/>
        <v/>
      </c>
      <c r="Q819" t="str">
        <f t="shared" si="182"/>
        <v/>
      </c>
      <c r="R819" t="str">
        <f t="shared" si="183"/>
        <v/>
      </c>
      <c r="S819" t="str">
        <f t="shared" si="184"/>
        <v/>
      </c>
      <c r="T819" t="str">
        <f t="shared" si="185"/>
        <v/>
      </c>
      <c r="U819" t="str">
        <f>IF($S819="","",INDEX(CATEGORIAS!$A:$A,MATCH($S819,CATEGORIAS!$B:$B,0)))</f>
        <v/>
      </c>
      <c r="V819" t="str">
        <f>IF($T819="","",INDEX(SUBCATEGORIAS!$A:$A,MATCH($T819,SUBCATEGORIAS!$B:$B,0)))</f>
        <v/>
      </c>
      <c r="W819" t="str">
        <f t="shared" si="186"/>
        <v/>
      </c>
      <c r="X819" t="str">
        <f t="shared" si="191"/>
        <v/>
      </c>
      <c r="Z819">
        <v>817</v>
      </c>
      <c r="AA819" t="str">
        <f t="shared" si="194"/>
        <v/>
      </c>
      <c r="AB819" t="str">
        <f>IFERROR(IF(MATCH($AA813,$O:$O,0)&gt;0,CONCATENATE("id_subcategoria: '",INDEX($V:$V,MATCH($AA813,$O:$O,0)),"',"),0),"")</f>
        <v/>
      </c>
      <c r="AG819" t="str">
        <f>IF($D819="","",INDEX(CATEGORIAS!$A:$A,MATCH($D819,CATEGORIAS!$B:$B,0)))</f>
        <v/>
      </c>
      <c r="AH819" t="str">
        <f>IF($E819="","",INDEX(SUBCATEGORIAS!$A:$A,MATCH($E819,SUBCATEGORIAS!$B:$B,0)))</f>
        <v/>
      </c>
      <c r="AI819" t="str">
        <f t="shared" si="187"/>
        <v/>
      </c>
      <c r="AK819" s="2" t="str">
        <f t="shared" si="192"/>
        <v/>
      </c>
      <c r="AL819" t="str">
        <f t="shared" si="193"/>
        <v/>
      </c>
      <c r="AM819" t="str">
        <f t="shared" si="188"/>
        <v/>
      </c>
      <c r="AN819" t="str">
        <f t="shared" si="189"/>
        <v/>
      </c>
    </row>
    <row r="820" spans="1:40" x14ac:dyDescent="0.25">
      <c r="A820" t="str">
        <f>IF(C820="","",MAX($A$2:A819)+1)</f>
        <v/>
      </c>
      <c r="B820" s="3" t="str">
        <f>IF(C820="","",IF(COUNTIF($C$2:$C819,$C820)=0,MAX($B$2:$B819)+1,""))</f>
        <v/>
      </c>
      <c r="L820" s="3" t="str">
        <f t="shared" si="190"/>
        <v/>
      </c>
      <c r="M820" s="3" t="str">
        <f>IF(C820="","",IF(AND(C820&lt;&gt;"",D820&lt;&gt;"",E820&lt;&gt;"",I820&lt;&gt;"",L820&lt;&gt;"",J820&lt;&gt;"",IFERROR(MATCH(INDEX($B:$B,MATCH($C820,$C:$C,0)),IMAGENES!$B:$B,0),-1)&gt;0),"'si'","'no'"))</f>
        <v/>
      </c>
      <c r="O820" t="str">
        <f t="shared" si="180"/>
        <v/>
      </c>
      <c r="P820" t="str">
        <f t="shared" si="181"/>
        <v/>
      </c>
      <c r="Q820" t="str">
        <f t="shared" si="182"/>
        <v/>
      </c>
      <c r="R820" t="str">
        <f t="shared" si="183"/>
        <v/>
      </c>
      <c r="S820" t="str">
        <f t="shared" si="184"/>
        <v/>
      </c>
      <c r="T820" t="str">
        <f t="shared" si="185"/>
        <v/>
      </c>
      <c r="U820" t="str">
        <f>IF($S820="","",INDEX(CATEGORIAS!$A:$A,MATCH($S820,CATEGORIAS!$B:$B,0)))</f>
        <v/>
      </c>
      <c r="V820" t="str">
        <f>IF($T820="","",INDEX(SUBCATEGORIAS!$A:$A,MATCH($T820,SUBCATEGORIAS!$B:$B,0)))</f>
        <v/>
      </c>
      <c r="W820" t="str">
        <f t="shared" si="186"/>
        <v/>
      </c>
      <c r="X820" t="str">
        <f t="shared" si="191"/>
        <v/>
      </c>
      <c r="Z820">
        <v>818</v>
      </c>
      <c r="AA820" t="str">
        <f t="shared" si="194"/>
        <v/>
      </c>
      <c r="AB820" t="str">
        <f>IFERROR(IF(MATCH($AA813,$O:$O,0)&gt;0,CONCATENATE("precio: ",INDEX($W:$W,MATCH($AA813,$O:$O,0)),","),0),"")</f>
        <v/>
      </c>
      <c r="AG820" t="str">
        <f>IF($D820="","",INDEX(CATEGORIAS!$A:$A,MATCH($D820,CATEGORIAS!$B:$B,0)))</f>
        <v/>
      </c>
      <c r="AH820" t="str">
        <f>IF($E820="","",INDEX(SUBCATEGORIAS!$A:$A,MATCH($E820,SUBCATEGORIAS!$B:$B,0)))</f>
        <v/>
      </c>
      <c r="AI820" t="str">
        <f t="shared" si="187"/>
        <v/>
      </c>
      <c r="AK820" s="2" t="str">
        <f t="shared" si="192"/>
        <v/>
      </c>
      <c r="AL820" t="str">
        <f t="shared" si="193"/>
        <v/>
      </c>
      <c r="AM820" t="str">
        <f t="shared" si="188"/>
        <v/>
      </c>
      <c r="AN820" t="str">
        <f t="shared" si="189"/>
        <v/>
      </c>
    </row>
    <row r="821" spans="1:40" x14ac:dyDescent="0.25">
      <c r="A821" t="str">
        <f>IF(C821="","",MAX($A$2:A820)+1)</f>
        <v/>
      </c>
      <c r="B821" s="3" t="str">
        <f>IF(C821="","",IF(COUNTIF($C$2:$C820,$C821)=0,MAX($B$2:$B820)+1,""))</f>
        <v/>
      </c>
      <c r="L821" s="3" t="str">
        <f t="shared" si="190"/>
        <v/>
      </c>
      <c r="M821" s="3" t="str">
        <f>IF(C821="","",IF(AND(C821&lt;&gt;"",D821&lt;&gt;"",E821&lt;&gt;"",I821&lt;&gt;"",L821&lt;&gt;"",J821&lt;&gt;"",IFERROR(MATCH(INDEX($B:$B,MATCH($C821,$C:$C,0)),IMAGENES!$B:$B,0),-1)&gt;0),"'si'","'no'"))</f>
        <v/>
      </c>
      <c r="O821" t="str">
        <f t="shared" si="180"/>
        <v/>
      </c>
      <c r="P821" t="str">
        <f t="shared" si="181"/>
        <v/>
      </c>
      <c r="Q821" t="str">
        <f t="shared" si="182"/>
        <v/>
      </c>
      <c r="R821" t="str">
        <f t="shared" si="183"/>
        <v/>
      </c>
      <c r="S821" t="str">
        <f t="shared" si="184"/>
        <v/>
      </c>
      <c r="T821" t="str">
        <f t="shared" si="185"/>
        <v/>
      </c>
      <c r="U821" t="str">
        <f>IF($S821="","",INDEX(CATEGORIAS!$A:$A,MATCH($S821,CATEGORIAS!$B:$B,0)))</f>
        <v/>
      </c>
      <c r="V821" t="str">
        <f>IF($T821="","",INDEX(SUBCATEGORIAS!$A:$A,MATCH($T821,SUBCATEGORIAS!$B:$B,0)))</f>
        <v/>
      </c>
      <c r="W821" t="str">
        <f t="shared" si="186"/>
        <v/>
      </c>
      <c r="X821" t="str">
        <f t="shared" si="191"/>
        <v/>
      </c>
      <c r="Z821">
        <v>819</v>
      </c>
      <c r="AA821" t="str">
        <f t="shared" si="194"/>
        <v/>
      </c>
      <c r="AB821" t="str">
        <f>IFERROR(IF(MATCH($AA813,$O:$O,0)&gt;0,CONCATENATE("disponible: ",INDEX($X:$X,MATCH($AA813,$O:$O,0)),","),0),"")</f>
        <v/>
      </c>
      <c r="AG821" t="str">
        <f>IF($D821="","",INDEX(CATEGORIAS!$A:$A,MATCH($D821,CATEGORIAS!$B:$B,0)))</f>
        <v/>
      </c>
      <c r="AH821" t="str">
        <f>IF($E821="","",INDEX(SUBCATEGORIAS!$A:$A,MATCH($E821,SUBCATEGORIAS!$B:$B,0)))</f>
        <v/>
      </c>
      <c r="AI821" t="str">
        <f t="shared" si="187"/>
        <v/>
      </c>
      <c r="AK821" s="2" t="str">
        <f t="shared" si="192"/>
        <v/>
      </c>
      <c r="AL821" t="str">
        <f t="shared" si="193"/>
        <v/>
      </c>
      <c r="AM821" t="str">
        <f t="shared" si="188"/>
        <v/>
      </c>
      <c r="AN821" t="str">
        <f t="shared" si="189"/>
        <v/>
      </c>
    </row>
    <row r="822" spans="1:40" x14ac:dyDescent="0.25">
      <c r="A822" t="str">
        <f>IF(C822="","",MAX($A$2:A821)+1)</f>
        <v/>
      </c>
      <c r="B822" s="3" t="str">
        <f>IF(C822="","",IF(COUNTIF($C$2:$C821,$C822)=0,MAX($B$2:$B821)+1,""))</f>
        <v/>
      </c>
      <c r="L822" s="3" t="str">
        <f t="shared" si="190"/>
        <v/>
      </c>
      <c r="M822" s="3" t="str">
        <f>IF(C822="","",IF(AND(C822&lt;&gt;"",D822&lt;&gt;"",E822&lt;&gt;"",I822&lt;&gt;"",L822&lt;&gt;"",J822&lt;&gt;"",IFERROR(MATCH(INDEX($B:$B,MATCH($C822,$C:$C,0)),IMAGENES!$B:$B,0),-1)&gt;0),"'si'","'no'"))</f>
        <v/>
      </c>
      <c r="O822" t="str">
        <f t="shared" si="180"/>
        <v/>
      </c>
      <c r="P822" t="str">
        <f t="shared" si="181"/>
        <v/>
      </c>
      <c r="Q822" t="str">
        <f t="shared" si="182"/>
        <v/>
      </c>
      <c r="R822" t="str">
        <f t="shared" si="183"/>
        <v/>
      </c>
      <c r="S822" t="str">
        <f t="shared" si="184"/>
        <v/>
      </c>
      <c r="T822" t="str">
        <f t="shared" si="185"/>
        <v/>
      </c>
      <c r="U822" t="str">
        <f>IF($S822="","",INDEX(CATEGORIAS!$A:$A,MATCH($S822,CATEGORIAS!$B:$B,0)))</f>
        <v/>
      </c>
      <c r="V822" t="str">
        <f>IF($T822="","",INDEX(SUBCATEGORIAS!$A:$A,MATCH($T822,SUBCATEGORIAS!$B:$B,0)))</f>
        <v/>
      </c>
      <c r="W822" t="str">
        <f t="shared" si="186"/>
        <v/>
      </c>
      <c r="X822" t="str">
        <f t="shared" si="191"/>
        <v/>
      </c>
      <c r="Z822">
        <v>820</v>
      </c>
      <c r="AA822" t="str">
        <f t="shared" si="194"/>
        <v/>
      </c>
      <c r="AB822" t="str">
        <f>IFERROR(IF(MATCH($AA813,$O:$O,0)&gt;0,"},",0),"")</f>
        <v/>
      </c>
      <c r="AG822" t="str">
        <f>IF($D822="","",INDEX(CATEGORIAS!$A:$A,MATCH($D822,CATEGORIAS!$B:$B,0)))</f>
        <v/>
      </c>
      <c r="AH822" t="str">
        <f>IF($E822="","",INDEX(SUBCATEGORIAS!$A:$A,MATCH($E822,SUBCATEGORIAS!$B:$B,0)))</f>
        <v/>
      </c>
      <c r="AI822" t="str">
        <f t="shared" si="187"/>
        <v/>
      </c>
      <c r="AK822" s="2" t="str">
        <f t="shared" si="192"/>
        <v/>
      </c>
      <c r="AL822" t="str">
        <f t="shared" si="193"/>
        <v/>
      </c>
      <c r="AM822" t="str">
        <f t="shared" si="188"/>
        <v/>
      </c>
      <c r="AN822" t="str">
        <f t="shared" si="189"/>
        <v/>
      </c>
    </row>
    <row r="823" spans="1:40" x14ac:dyDescent="0.25">
      <c r="A823" t="str">
        <f>IF(C823="","",MAX($A$2:A822)+1)</f>
        <v/>
      </c>
      <c r="B823" s="3" t="str">
        <f>IF(C823="","",IF(COUNTIF($C$2:$C822,$C823)=0,MAX($B$2:$B822)+1,""))</f>
        <v/>
      </c>
      <c r="L823" s="3" t="str">
        <f t="shared" si="190"/>
        <v/>
      </c>
      <c r="M823" s="3" t="str">
        <f>IF(C823="","",IF(AND(C823&lt;&gt;"",D823&lt;&gt;"",E823&lt;&gt;"",I823&lt;&gt;"",L823&lt;&gt;"",J823&lt;&gt;"",IFERROR(MATCH(INDEX($B:$B,MATCH($C823,$C:$C,0)),IMAGENES!$B:$B,0),-1)&gt;0),"'si'","'no'"))</f>
        <v/>
      </c>
      <c r="O823" t="str">
        <f t="shared" si="180"/>
        <v/>
      </c>
      <c r="P823" t="str">
        <f t="shared" si="181"/>
        <v/>
      </c>
      <c r="Q823" t="str">
        <f t="shared" si="182"/>
        <v/>
      </c>
      <c r="R823" t="str">
        <f t="shared" si="183"/>
        <v/>
      </c>
      <c r="S823" t="str">
        <f t="shared" si="184"/>
        <v/>
      </c>
      <c r="T823" t="str">
        <f t="shared" si="185"/>
        <v/>
      </c>
      <c r="U823" t="str">
        <f>IF($S823="","",INDEX(CATEGORIAS!$A:$A,MATCH($S823,CATEGORIAS!$B:$B,0)))</f>
        <v/>
      </c>
      <c r="V823" t="str">
        <f>IF($T823="","",INDEX(SUBCATEGORIAS!$A:$A,MATCH($T823,SUBCATEGORIAS!$B:$B,0)))</f>
        <v/>
      </c>
      <c r="W823" t="str">
        <f t="shared" si="186"/>
        <v/>
      </c>
      <c r="X823" t="str">
        <f t="shared" si="191"/>
        <v/>
      </c>
      <c r="Z823">
        <v>821</v>
      </c>
      <c r="AA823">
        <f t="shared" si="194"/>
        <v>83</v>
      </c>
      <c r="AB823" t="str">
        <f>IFERROR(IF(MATCH($AA823,$O:$O,0)&gt;0,"{",0),"")</f>
        <v/>
      </c>
      <c r="AG823" t="str">
        <f>IF($D823="","",INDEX(CATEGORIAS!$A:$A,MATCH($D823,CATEGORIAS!$B:$B,0)))</f>
        <v/>
      </c>
      <c r="AH823" t="str">
        <f>IF($E823="","",INDEX(SUBCATEGORIAS!$A:$A,MATCH($E823,SUBCATEGORIAS!$B:$B,0)))</f>
        <v/>
      </c>
      <c r="AI823" t="str">
        <f t="shared" si="187"/>
        <v/>
      </c>
      <c r="AK823" s="2" t="str">
        <f t="shared" si="192"/>
        <v/>
      </c>
      <c r="AL823" t="str">
        <f t="shared" si="193"/>
        <v/>
      </c>
      <c r="AM823" t="str">
        <f t="shared" si="188"/>
        <v/>
      </c>
      <c r="AN823" t="str">
        <f t="shared" si="189"/>
        <v/>
      </c>
    </row>
    <row r="824" spans="1:40" x14ac:dyDescent="0.25">
      <c r="A824" t="str">
        <f>IF(C824="","",MAX($A$2:A823)+1)</f>
        <v/>
      </c>
      <c r="B824" s="3" t="str">
        <f>IF(C824="","",IF(COUNTIF($C$2:$C823,$C824)=0,MAX($B$2:$B823)+1,""))</f>
        <v/>
      </c>
      <c r="L824" s="3" t="str">
        <f t="shared" si="190"/>
        <v/>
      </c>
      <c r="M824" s="3" t="str">
        <f>IF(C824="","",IF(AND(C824&lt;&gt;"",D824&lt;&gt;"",E824&lt;&gt;"",I824&lt;&gt;"",L824&lt;&gt;"",J824&lt;&gt;"",IFERROR(MATCH(INDEX($B:$B,MATCH($C824,$C:$C,0)),IMAGENES!$B:$B,0),-1)&gt;0),"'si'","'no'"))</f>
        <v/>
      </c>
      <c r="O824" t="str">
        <f t="shared" si="180"/>
        <v/>
      </c>
      <c r="P824" t="str">
        <f t="shared" si="181"/>
        <v/>
      </c>
      <c r="Q824" t="str">
        <f t="shared" si="182"/>
        <v/>
      </c>
      <c r="R824" t="str">
        <f t="shared" si="183"/>
        <v/>
      </c>
      <c r="S824" t="str">
        <f t="shared" si="184"/>
        <v/>
      </c>
      <c r="T824" t="str">
        <f t="shared" si="185"/>
        <v/>
      </c>
      <c r="U824" t="str">
        <f>IF($S824="","",INDEX(CATEGORIAS!$A:$A,MATCH($S824,CATEGORIAS!$B:$B,0)))</f>
        <v/>
      </c>
      <c r="V824" t="str">
        <f>IF($T824="","",INDEX(SUBCATEGORIAS!$A:$A,MATCH($T824,SUBCATEGORIAS!$B:$B,0)))</f>
        <v/>
      </c>
      <c r="W824" t="str">
        <f t="shared" si="186"/>
        <v/>
      </c>
      <c r="X824" t="str">
        <f t="shared" si="191"/>
        <v/>
      </c>
      <c r="Z824">
        <v>822</v>
      </c>
      <c r="AA824" t="str">
        <f t="shared" si="194"/>
        <v/>
      </c>
      <c r="AB824" t="str">
        <f>IFERROR(IF(MATCH($AA823,$O:$O,0)&gt;0,CONCATENATE("id_articulo: ",$AA823,","),0),"")</f>
        <v/>
      </c>
      <c r="AG824" t="str">
        <f>IF($D824="","",INDEX(CATEGORIAS!$A:$A,MATCH($D824,CATEGORIAS!$B:$B,0)))</f>
        <v/>
      </c>
      <c r="AH824" t="str">
        <f>IF($E824="","",INDEX(SUBCATEGORIAS!$A:$A,MATCH($E824,SUBCATEGORIAS!$B:$B,0)))</f>
        <v/>
      </c>
      <c r="AI824" t="str">
        <f t="shared" si="187"/>
        <v/>
      </c>
      <c r="AK824" s="2" t="str">
        <f t="shared" si="192"/>
        <v/>
      </c>
      <c r="AL824" t="str">
        <f t="shared" si="193"/>
        <v/>
      </c>
      <c r="AM824" t="str">
        <f t="shared" si="188"/>
        <v/>
      </c>
      <c r="AN824" t="str">
        <f t="shared" si="189"/>
        <v/>
      </c>
    </row>
    <row r="825" spans="1:40" x14ac:dyDescent="0.25">
      <c r="A825" t="str">
        <f>IF(C825="","",MAX($A$2:A824)+1)</f>
        <v/>
      </c>
      <c r="B825" s="3" t="str">
        <f>IF(C825="","",IF(COUNTIF($C$2:$C824,$C825)=0,MAX($B$2:$B824)+1,""))</f>
        <v/>
      </c>
      <c r="L825" s="3" t="str">
        <f t="shared" si="190"/>
        <v/>
      </c>
      <c r="M825" s="3" t="str">
        <f>IF(C825="","",IF(AND(C825&lt;&gt;"",D825&lt;&gt;"",E825&lt;&gt;"",I825&lt;&gt;"",L825&lt;&gt;"",J825&lt;&gt;"",IFERROR(MATCH(INDEX($B:$B,MATCH($C825,$C:$C,0)),IMAGENES!$B:$B,0),-1)&gt;0),"'si'","'no'"))</f>
        <v/>
      </c>
      <c r="O825" t="str">
        <f t="shared" si="180"/>
        <v/>
      </c>
      <c r="P825" t="str">
        <f t="shared" si="181"/>
        <v/>
      </c>
      <c r="Q825" t="str">
        <f t="shared" si="182"/>
        <v/>
      </c>
      <c r="R825" t="str">
        <f t="shared" si="183"/>
        <v/>
      </c>
      <c r="S825" t="str">
        <f t="shared" si="184"/>
        <v/>
      </c>
      <c r="T825" t="str">
        <f t="shared" si="185"/>
        <v/>
      </c>
      <c r="U825" t="str">
        <f>IF($S825="","",INDEX(CATEGORIAS!$A:$A,MATCH($S825,CATEGORIAS!$B:$B,0)))</f>
        <v/>
      </c>
      <c r="V825" t="str">
        <f>IF($T825="","",INDEX(SUBCATEGORIAS!$A:$A,MATCH($T825,SUBCATEGORIAS!$B:$B,0)))</f>
        <v/>
      </c>
      <c r="W825" t="str">
        <f t="shared" si="186"/>
        <v/>
      </c>
      <c r="X825" t="str">
        <f t="shared" si="191"/>
        <v/>
      </c>
      <c r="Z825">
        <v>823</v>
      </c>
      <c r="AA825" t="str">
        <f t="shared" si="194"/>
        <v/>
      </c>
      <c r="AB825" t="str">
        <f>IFERROR(IF(MATCH($AA823,$O:$O,0)&gt;0,CONCATENATE("nombre: '",INDEX($P:$P,MATCH($AA823,$O:$O,0)),"',"),0),"")</f>
        <v/>
      </c>
      <c r="AG825" t="str">
        <f>IF($D825="","",INDEX(CATEGORIAS!$A:$A,MATCH($D825,CATEGORIAS!$B:$B,0)))</f>
        <v/>
      </c>
      <c r="AH825" t="str">
        <f>IF($E825="","",INDEX(SUBCATEGORIAS!$A:$A,MATCH($E825,SUBCATEGORIAS!$B:$B,0)))</f>
        <v/>
      </c>
      <c r="AI825" t="str">
        <f t="shared" si="187"/>
        <v/>
      </c>
      <c r="AK825" s="2" t="str">
        <f t="shared" si="192"/>
        <v/>
      </c>
      <c r="AL825" t="str">
        <f t="shared" si="193"/>
        <v/>
      </c>
      <c r="AM825" t="str">
        <f t="shared" si="188"/>
        <v/>
      </c>
      <c r="AN825" t="str">
        <f t="shared" si="189"/>
        <v/>
      </c>
    </row>
    <row r="826" spans="1:40" x14ac:dyDescent="0.25">
      <c r="A826" t="str">
        <f>IF(C826="","",MAX($A$2:A825)+1)</f>
        <v/>
      </c>
      <c r="B826" s="3" t="str">
        <f>IF(C826="","",IF(COUNTIF($C$2:$C825,$C826)=0,MAX($B$2:$B825)+1,""))</f>
        <v/>
      </c>
      <c r="L826" s="3" t="str">
        <f t="shared" si="190"/>
        <v/>
      </c>
      <c r="M826" s="3" t="str">
        <f>IF(C826="","",IF(AND(C826&lt;&gt;"",D826&lt;&gt;"",E826&lt;&gt;"",I826&lt;&gt;"",L826&lt;&gt;"",J826&lt;&gt;"",IFERROR(MATCH(INDEX($B:$B,MATCH($C826,$C:$C,0)),IMAGENES!$B:$B,0),-1)&gt;0),"'si'","'no'"))</f>
        <v/>
      </c>
      <c r="O826" t="str">
        <f t="shared" si="180"/>
        <v/>
      </c>
      <c r="P826" t="str">
        <f t="shared" si="181"/>
        <v/>
      </c>
      <c r="Q826" t="str">
        <f t="shared" si="182"/>
        <v/>
      </c>
      <c r="R826" t="str">
        <f t="shared" si="183"/>
        <v/>
      </c>
      <c r="S826" t="str">
        <f t="shared" si="184"/>
        <v/>
      </c>
      <c r="T826" t="str">
        <f t="shared" si="185"/>
        <v/>
      </c>
      <c r="U826" t="str">
        <f>IF($S826="","",INDEX(CATEGORIAS!$A:$A,MATCH($S826,CATEGORIAS!$B:$B,0)))</f>
        <v/>
      </c>
      <c r="V826" t="str">
        <f>IF($T826="","",INDEX(SUBCATEGORIAS!$A:$A,MATCH($T826,SUBCATEGORIAS!$B:$B,0)))</f>
        <v/>
      </c>
      <c r="W826" t="str">
        <f t="shared" si="186"/>
        <v/>
      </c>
      <c r="X826" t="str">
        <f t="shared" si="191"/>
        <v/>
      </c>
      <c r="Z826">
        <v>824</v>
      </c>
      <c r="AA826" t="str">
        <f t="shared" si="194"/>
        <v/>
      </c>
      <c r="AB826" t="str">
        <f>IFERROR(IF(MATCH($AA823,$O:$O,0)&gt;0,CONCATENATE("descripcion: '",INDEX($Q:$Q,MATCH($AA823,$O:$O,0)),"',"),0),"")</f>
        <v/>
      </c>
      <c r="AG826" t="str">
        <f>IF($D826="","",INDEX(CATEGORIAS!$A:$A,MATCH($D826,CATEGORIAS!$B:$B,0)))</f>
        <v/>
      </c>
      <c r="AH826" t="str">
        <f>IF($E826="","",INDEX(SUBCATEGORIAS!$A:$A,MATCH($E826,SUBCATEGORIAS!$B:$B,0)))</f>
        <v/>
      </c>
      <c r="AI826" t="str">
        <f t="shared" si="187"/>
        <v/>
      </c>
      <c r="AK826" s="2" t="str">
        <f t="shared" si="192"/>
        <v/>
      </c>
      <c r="AL826" t="str">
        <f t="shared" si="193"/>
        <v/>
      </c>
      <c r="AM826" t="str">
        <f t="shared" si="188"/>
        <v/>
      </c>
      <c r="AN826" t="str">
        <f t="shared" si="189"/>
        <v/>
      </c>
    </row>
    <row r="827" spans="1:40" x14ac:dyDescent="0.25">
      <c r="A827" t="str">
        <f>IF(C827="","",MAX($A$2:A826)+1)</f>
        <v/>
      </c>
      <c r="B827" s="3" t="str">
        <f>IF(C827="","",IF(COUNTIF($C$2:$C826,$C827)=0,MAX($B$2:$B826)+1,""))</f>
        <v/>
      </c>
      <c r="L827" s="3" t="str">
        <f t="shared" si="190"/>
        <v/>
      </c>
      <c r="M827" s="3" t="str">
        <f>IF(C827="","",IF(AND(C827&lt;&gt;"",D827&lt;&gt;"",E827&lt;&gt;"",I827&lt;&gt;"",L827&lt;&gt;"",J827&lt;&gt;"",IFERROR(MATCH(INDEX($B:$B,MATCH($C827,$C:$C,0)),IMAGENES!$B:$B,0),-1)&gt;0),"'si'","'no'"))</f>
        <v/>
      </c>
      <c r="O827" t="str">
        <f t="shared" si="180"/>
        <v/>
      </c>
      <c r="P827" t="str">
        <f t="shared" si="181"/>
        <v/>
      </c>
      <c r="Q827" t="str">
        <f t="shared" si="182"/>
        <v/>
      </c>
      <c r="R827" t="str">
        <f t="shared" si="183"/>
        <v/>
      </c>
      <c r="S827" t="str">
        <f t="shared" si="184"/>
        <v/>
      </c>
      <c r="T827" t="str">
        <f t="shared" si="185"/>
        <v/>
      </c>
      <c r="U827" t="str">
        <f>IF($S827="","",INDEX(CATEGORIAS!$A:$A,MATCH($S827,CATEGORIAS!$B:$B,0)))</f>
        <v/>
      </c>
      <c r="V827" t="str">
        <f>IF($T827="","",INDEX(SUBCATEGORIAS!$A:$A,MATCH($T827,SUBCATEGORIAS!$B:$B,0)))</f>
        <v/>
      </c>
      <c r="W827" t="str">
        <f t="shared" si="186"/>
        <v/>
      </c>
      <c r="X827" t="str">
        <f t="shared" si="191"/>
        <v/>
      </c>
      <c r="Z827">
        <v>825</v>
      </c>
      <c r="AA827" t="str">
        <f t="shared" si="194"/>
        <v/>
      </c>
      <c r="AB827" t="str">
        <f>IFERROR(IF(MATCH($AA823,$O:$O,0)&gt;0,CONCATENATE("descripcion_larga: '",INDEX($R:$R,MATCH($AA823,$O:$O,0)),"',"),0),"")</f>
        <v/>
      </c>
      <c r="AG827" t="str">
        <f>IF($D827="","",INDEX(CATEGORIAS!$A:$A,MATCH($D827,CATEGORIAS!$B:$B,0)))</f>
        <v/>
      </c>
      <c r="AH827" t="str">
        <f>IF($E827="","",INDEX(SUBCATEGORIAS!$A:$A,MATCH($E827,SUBCATEGORIAS!$B:$B,0)))</f>
        <v/>
      </c>
      <c r="AI827" t="str">
        <f t="shared" si="187"/>
        <v/>
      </c>
      <c r="AK827" s="2" t="str">
        <f t="shared" si="192"/>
        <v/>
      </c>
      <c r="AL827" t="str">
        <f t="shared" si="193"/>
        <v/>
      </c>
      <c r="AM827" t="str">
        <f t="shared" si="188"/>
        <v/>
      </c>
      <c r="AN827" t="str">
        <f t="shared" si="189"/>
        <v/>
      </c>
    </row>
    <row r="828" spans="1:40" x14ac:dyDescent="0.25">
      <c r="A828" t="str">
        <f>IF(C828="","",MAX($A$2:A827)+1)</f>
        <v/>
      </c>
      <c r="B828" s="3" t="str">
        <f>IF(C828="","",IF(COUNTIF($C$2:$C827,$C828)=0,MAX($B$2:$B827)+1,""))</f>
        <v/>
      </c>
      <c r="L828" s="3" t="str">
        <f t="shared" si="190"/>
        <v/>
      </c>
      <c r="M828" s="3" t="str">
        <f>IF(C828="","",IF(AND(C828&lt;&gt;"",D828&lt;&gt;"",E828&lt;&gt;"",I828&lt;&gt;"",L828&lt;&gt;"",J828&lt;&gt;"",IFERROR(MATCH(INDEX($B:$B,MATCH($C828,$C:$C,0)),IMAGENES!$B:$B,0),-1)&gt;0),"'si'","'no'"))</f>
        <v/>
      </c>
      <c r="O828" t="str">
        <f t="shared" si="180"/>
        <v/>
      </c>
      <c r="P828" t="str">
        <f t="shared" si="181"/>
        <v/>
      </c>
      <c r="Q828" t="str">
        <f t="shared" si="182"/>
        <v/>
      </c>
      <c r="R828" t="str">
        <f t="shared" si="183"/>
        <v/>
      </c>
      <c r="S828" t="str">
        <f t="shared" si="184"/>
        <v/>
      </c>
      <c r="T828" t="str">
        <f t="shared" si="185"/>
        <v/>
      </c>
      <c r="U828" t="str">
        <f>IF($S828="","",INDEX(CATEGORIAS!$A:$A,MATCH($S828,CATEGORIAS!$B:$B,0)))</f>
        <v/>
      </c>
      <c r="V828" t="str">
        <f>IF($T828="","",INDEX(SUBCATEGORIAS!$A:$A,MATCH($T828,SUBCATEGORIAS!$B:$B,0)))</f>
        <v/>
      </c>
      <c r="W828" t="str">
        <f t="shared" si="186"/>
        <v/>
      </c>
      <c r="X828" t="str">
        <f t="shared" si="191"/>
        <v/>
      </c>
      <c r="Z828">
        <v>826</v>
      </c>
      <c r="AA828" t="str">
        <f t="shared" si="194"/>
        <v/>
      </c>
      <c r="AB828" t="str">
        <f>IFERROR(IF(MATCH($AA823,$O:$O,0)&gt;0,CONCATENATE("id_categoria: '",INDEX($U:$U,MATCH($AA823,$O:$O,0)),"',"),0),"")</f>
        <v/>
      </c>
      <c r="AG828" t="str">
        <f>IF($D828="","",INDEX(CATEGORIAS!$A:$A,MATCH($D828,CATEGORIAS!$B:$B,0)))</f>
        <v/>
      </c>
      <c r="AH828" t="str">
        <f>IF($E828="","",INDEX(SUBCATEGORIAS!$A:$A,MATCH($E828,SUBCATEGORIAS!$B:$B,0)))</f>
        <v/>
      </c>
      <c r="AI828" t="str">
        <f t="shared" si="187"/>
        <v/>
      </c>
      <c r="AK828" s="2" t="str">
        <f t="shared" si="192"/>
        <v/>
      </c>
      <c r="AL828" t="str">
        <f t="shared" si="193"/>
        <v/>
      </c>
      <c r="AM828" t="str">
        <f t="shared" si="188"/>
        <v/>
      </c>
      <c r="AN828" t="str">
        <f t="shared" si="189"/>
        <v/>
      </c>
    </row>
    <row r="829" spans="1:40" x14ac:dyDescent="0.25">
      <c r="A829" t="str">
        <f>IF(C829="","",MAX($A$2:A828)+1)</f>
        <v/>
      </c>
      <c r="B829" s="3" t="str">
        <f>IF(C829="","",IF(COUNTIF($C$2:$C828,$C829)=0,MAX($B$2:$B828)+1,""))</f>
        <v/>
      </c>
      <c r="L829" s="3" t="str">
        <f t="shared" si="190"/>
        <v/>
      </c>
      <c r="M829" s="3" t="str">
        <f>IF(C829="","",IF(AND(C829&lt;&gt;"",D829&lt;&gt;"",E829&lt;&gt;"",I829&lt;&gt;"",L829&lt;&gt;"",J829&lt;&gt;"",IFERROR(MATCH(INDEX($B:$B,MATCH($C829,$C:$C,0)),IMAGENES!$B:$B,0),-1)&gt;0),"'si'","'no'"))</f>
        <v/>
      </c>
      <c r="O829" t="str">
        <f t="shared" si="180"/>
        <v/>
      </c>
      <c r="P829" t="str">
        <f t="shared" si="181"/>
        <v/>
      </c>
      <c r="Q829" t="str">
        <f t="shared" si="182"/>
        <v/>
      </c>
      <c r="R829" t="str">
        <f t="shared" si="183"/>
        <v/>
      </c>
      <c r="S829" t="str">
        <f t="shared" si="184"/>
        <v/>
      </c>
      <c r="T829" t="str">
        <f t="shared" si="185"/>
        <v/>
      </c>
      <c r="U829" t="str">
        <f>IF($S829="","",INDEX(CATEGORIAS!$A:$A,MATCH($S829,CATEGORIAS!$B:$B,0)))</f>
        <v/>
      </c>
      <c r="V829" t="str">
        <f>IF($T829="","",INDEX(SUBCATEGORIAS!$A:$A,MATCH($T829,SUBCATEGORIAS!$B:$B,0)))</f>
        <v/>
      </c>
      <c r="W829" t="str">
        <f t="shared" si="186"/>
        <v/>
      </c>
      <c r="X829" t="str">
        <f t="shared" si="191"/>
        <v/>
      </c>
      <c r="Z829">
        <v>827</v>
      </c>
      <c r="AA829" t="str">
        <f t="shared" si="194"/>
        <v/>
      </c>
      <c r="AB829" t="str">
        <f>IFERROR(IF(MATCH($AA823,$O:$O,0)&gt;0,CONCATENATE("id_subcategoria: '",INDEX($V:$V,MATCH($AA823,$O:$O,0)),"',"),0),"")</f>
        <v/>
      </c>
      <c r="AG829" t="str">
        <f>IF($D829="","",INDEX(CATEGORIAS!$A:$A,MATCH($D829,CATEGORIAS!$B:$B,0)))</f>
        <v/>
      </c>
      <c r="AH829" t="str">
        <f>IF($E829="","",INDEX(SUBCATEGORIAS!$A:$A,MATCH($E829,SUBCATEGORIAS!$B:$B,0)))</f>
        <v/>
      </c>
      <c r="AI829" t="str">
        <f t="shared" si="187"/>
        <v/>
      </c>
      <c r="AK829" s="2" t="str">
        <f t="shared" si="192"/>
        <v/>
      </c>
      <c r="AL829" t="str">
        <f t="shared" si="193"/>
        <v/>
      </c>
      <c r="AM829" t="str">
        <f t="shared" si="188"/>
        <v/>
      </c>
      <c r="AN829" t="str">
        <f t="shared" si="189"/>
        <v/>
      </c>
    </row>
    <row r="830" spans="1:40" x14ac:dyDescent="0.25">
      <c r="A830" t="str">
        <f>IF(C830="","",MAX($A$2:A829)+1)</f>
        <v/>
      </c>
      <c r="B830" s="3" t="str">
        <f>IF(C830="","",IF(COUNTIF($C$2:$C829,$C830)=0,MAX($B$2:$B829)+1,""))</f>
        <v/>
      </c>
      <c r="L830" s="3" t="str">
        <f t="shared" si="190"/>
        <v/>
      </c>
      <c r="M830" s="3" t="str">
        <f>IF(C830="","",IF(AND(C830&lt;&gt;"",D830&lt;&gt;"",E830&lt;&gt;"",I830&lt;&gt;"",L830&lt;&gt;"",J830&lt;&gt;"",IFERROR(MATCH(INDEX($B:$B,MATCH($C830,$C:$C,0)),IMAGENES!$B:$B,0),-1)&gt;0),"'si'","'no'"))</f>
        <v/>
      </c>
      <c r="O830" t="str">
        <f t="shared" si="180"/>
        <v/>
      </c>
      <c r="P830" t="str">
        <f t="shared" si="181"/>
        <v/>
      </c>
      <c r="Q830" t="str">
        <f t="shared" si="182"/>
        <v/>
      </c>
      <c r="R830" t="str">
        <f t="shared" si="183"/>
        <v/>
      </c>
      <c r="S830" t="str">
        <f t="shared" si="184"/>
        <v/>
      </c>
      <c r="T830" t="str">
        <f t="shared" si="185"/>
        <v/>
      </c>
      <c r="U830" t="str">
        <f>IF($S830="","",INDEX(CATEGORIAS!$A:$A,MATCH($S830,CATEGORIAS!$B:$B,0)))</f>
        <v/>
      </c>
      <c r="V830" t="str">
        <f>IF($T830="","",INDEX(SUBCATEGORIAS!$A:$A,MATCH($T830,SUBCATEGORIAS!$B:$B,0)))</f>
        <v/>
      </c>
      <c r="W830" t="str">
        <f t="shared" si="186"/>
        <v/>
      </c>
      <c r="X830" t="str">
        <f t="shared" si="191"/>
        <v/>
      </c>
      <c r="Z830">
        <v>828</v>
      </c>
      <c r="AA830" t="str">
        <f t="shared" si="194"/>
        <v/>
      </c>
      <c r="AB830" t="str">
        <f>IFERROR(IF(MATCH($AA823,$O:$O,0)&gt;0,CONCATENATE("precio: ",INDEX($W:$W,MATCH($AA823,$O:$O,0)),","),0),"")</f>
        <v/>
      </c>
      <c r="AG830" t="str">
        <f>IF($D830="","",INDEX(CATEGORIAS!$A:$A,MATCH($D830,CATEGORIAS!$B:$B,0)))</f>
        <v/>
      </c>
      <c r="AH830" t="str">
        <f>IF($E830="","",INDEX(SUBCATEGORIAS!$A:$A,MATCH($E830,SUBCATEGORIAS!$B:$B,0)))</f>
        <v/>
      </c>
      <c r="AI830" t="str">
        <f t="shared" si="187"/>
        <v/>
      </c>
      <c r="AK830" s="2" t="str">
        <f t="shared" si="192"/>
        <v/>
      </c>
      <c r="AL830" t="str">
        <f t="shared" si="193"/>
        <v/>
      </c>
      <c r="AM830" t="str">
        <f t="shared" si="188"/>
        <v/>
      </c>
      <c r="AN830" t="str">
        <f t="shared" si="189"/>
        <v/>
      </c>
    </row>
    <row r="831" spans="1:40" x14ac:dyDescent="0.25">
      <c r="A831" t="str">
        <f>IF(C831="","",MAX($A$2:A830)+1)</f>
        <v/>
      </c>
      <c r="B831" s="3" t="str">
        <f>IF(C831="","",IF(COUNTIF($C$2:$C830,$C831)=0,MAX($B$2:$B830)+1,""))</f>
        <v/>
      </c>
      <c r="L831" s="3" t="str">
        <f t="shared" si="190"/>
        <v/>
      </c>
      <c r="M831" s="3" t="str">
        <f>IF(C831="","",IF(AND(C831&lt;&gt;"",D831&lt;&gt;"",E831&lt;&gt;"",I831&lt;&gt;"",L831&lt;&gt;"",J831&lt;&gt;"",IFERROR(MATCH(INDEX($B:$B,MATCH($C831,$C:$C,0)),IMAGENES!$B:$B,0),-1)&gt;0),"'si'","'no'"))</f>
        <v/>
      </c>
      <c r="O831" t="str">
        <f t="shared" si="180"/>
        <v/>
      </c>
      <c r="P831" t="str">
        <f t="shared" si="181"/>
        <v/>
      </c>
      <c r="Q831" t="str">
        <f t="shared" si="182"/>
        <v/>
      </c>
      <c r="R831" t="str">
        <f t="shared" si="183"/>
        <v/>
      </c>
      <c r="S831" t="str">
        <f t="shared" si="184"/>
        <v/>
      </c>
      <c r="T831" t="str">
        <f t="shared" si="185"/>
        <v/>
      </c>
      <c r="U831" t="str">
        <f>IF($S831="","",INDEX(CATEGORIAS!$A:$A,MATCH($S831,CATEGORIAS!$B:$B,0)))</f>
        <v/>
      </c>
      <c r="V831" t="str">
        <f>IF($T831="","",INDEX(SUBCATEGORIAS!$A:$A,MATCH($T831,SUBCATEGORIAS!$B:$B,0)))</f>
        <v/>
      </c>
      <c r="W831" t="str">
        <f t="shared" si="186"/>
        <v/>
      </c>
      <c r="X831" t="str">
        <f t="shared" si="191"/>
        <v/>
      </c>
      <c r="Z831">
        <v>829</v>
      </c>
      <c r="AA831" t="str">
        <f t="shared" si="194"/>
        <v/>
      </c>
      <c r="AB831" t="str">
        <f>IFERROR(IF(MATCH($AA823,$O:$O,0)&gt;0,CONCATENATE("disponible: ",INDEX($X:$X,MATCH($AA823,$O:$O,0)),","),0),"")</f>
        <v/>
      </c>
      <c r="AG831" t="str">
        <f>IF($D831="","",INDEX(CATEGORIAS!$A:$A,MATCH($D831,CATEGORIAS!$B:$B,0)))</f>
        <v/>
      </c>
      <c r="AH831" t="str">
        <f>IF($E831="","",INDEX(SUBCATEGORIAS!$A:$A,MATCH($E831,SUBCATEGORIAS!$B:$B,0)))</f>
        <v/>
      </c>
      <c r="AI831" t="str">
        <f t="shared" si="187"/>
        <v/>
      </c>
      <c r="AK831" s="2" t="str">
        <f t="shared" si="192"/>
        <v/>
      </c>
      <c r="AL831" t="str">
        <f t="shared" si="193"/>
        <v/>
      </c>
      <c r="AM831" t="str">
        <f t="shared" si="188"/>
        <v/>
      </c>
      <c r="AN831" t="str">
        <f t="shared" si="189"/>
        <v/>
      </c>
    </row>
    <row r="832" spans="1:40" x14ac:dyDescent="0.25">
      <c r="A832" t="str">
        <f>IF(C832="","",MAX($A$2:A831)+1)</f>
        <v/>
      </c>
      <c r="B832" s="3" t="str">
        <f>IF(C832="","",IF(COUNTIF($C$2:$C831,$C832)=0,MAX($B$2:$B831)+1,""))</f>
        <v/>
      </c>
      <c r="L832" s="3" t="str">
        <f t="shared" si="190"/>
        <v/>
      </c>
      <c r="M832" s="3" t="str">
        <f>IF(C832="","",IF(AND(C832&lt;&gt;"",D832&lt;&gt;"",E832&lt;&gt;"",I832&lt;&gt;"",L832&lt;&gt;"",J832&lt;&gt;"",IFERROR(MATCH(INDEX($B:$B,MATCH($C832,$C:$C,0)),IMAGENES!$B:$B,0),-1)&gt;0),"'si'","'no'"))</f>
        <v/>
      </c>
      <c r="O832" t="str">
        <f t="shared" si="180"/>
        <v/>
      </c>
      <c r="P832" t="str">
        <f t="shared" si="181"/>
        <v/>
      </c>
      <c r="Q832" t="str">
        <f t="shared" si="182"/>
        <v/>
      </c>
      <c r="R832" t="str">
        <f t="shared" si="183"/>
        <v/>
      </c>
      <c r="S832" t="str">
        <f t="shared" si="184"/>
        <v/>
      </c>
      <c r="T832" t="str">
        <f t="shared" si="185"/>
        <v/>
      </c>
      <c r="U832" t="str">
        <f>IF($S832="","",INDEX(CATEGORIAS!$A:$A,MATCH($S832,CATEGORIAS!$B:$B,0)))</f>
        <v/>
      </c>
      <c r="V832" t="str">
        <f>IF($T832="","",INDEX(SUBCATEGORIAS!$A:$A,MATCH($T832,SUBCATEGORIAS!$B:$B,0)))</f>
        <v/>
      </c>
      <c r="W832" t="str">
        <f t="shared" si="186"/>
        <v/>
      </c>
      <c r="X832" t="str">
        <f t="shared" si="191"/>
        <v/>
      </c>
      <c r="Z832">
        <v>830</v>
      </c>
      <c r="AA832" t="str">
        <f t="shared" si="194"/>
        <v/>
      </c>
      <c r="AB832" t="str">
        <f>IFERROR(IF(MATCH($AA823,$O:$O,0)&gt;0,"},",0),"")</f>
        <v/>
      </c>
      <c r="AG832" t="str">
        <f>IF($D832="","",INDEX(CATEGORIAS!$A:$A,MATCH($D832,CATEGORIAS!$B:$B,0)))</f>
        <v/>
      </c>
      <c r="AH832" t="str">
        <f>IF($E832="","",INDEX(SUBCATEGORIAS!$A:$A,MATCH($E832,SUBCATEGORIAS!$B:$B,0)))</f>
        <v/>
      </c>
      <c r="AI832" t="str">
        <f t="shared" si="187"/>
        <v/>
      </c>
      <c r="AK832" s="2" t="str">
        <f t="shared" si="192"/>
        <v/>
      </c>
      <c r="AL832" t="str">
        <f t="shared" si="193"/>
        <v/>
      </c>
      <c r="AM832" t="str">
        <f t="shared" si="188"/>
        <v/>
      </c>
      <c r="AN832" t="str">
        <f t="shared" si="189"/>
        <v/>
      </c>
    </row>
    <row r="833" spans="1:40" x14ac:dyDescent="0.25">
      <c r="A833" t="str">
        <f>IF(C833="","",MAX($A$2:A832)+1)</f>
        <v/>
      </c>
      <c r="B833" s="3" t="str">
        <f>IF(C833="","",IF(COUNTIF($C$2:$C832,$C833)=0,MAX($B$2:$B832)+1,""))</f>
        <v/>
      </c>
      <c r="L833" s="3" t="str">
        <f t="shared" si="190"/>
        <v/>
      </c>
      <c r="M833" s="3" t="str">
        <f>IF(C833="","",IF(AND(C833&lt;&gt;"",D833&lt;&gt;"",E833&lt;&gt;"",I833&lt;&gt;"",L833&lt;&gt;"",J833&lt;&gt;"",IFERROR(MATCH(INDEX($B:$B,MATCH($C833,$C:$C,0)),IMAGENES!$B:$B,0),-1)&gt;0),"'si'","'no'"))</f>
        <v/>
      </c>
      <c r="O833" t="str">
        <f t="shared" si="180"/>
        <v/>
      </c>
      <c r="P833" t="str">
        <f t="shared" si="181"/>
        <v/>
      </c>
      <c r="Q833" t="str">
        <f t="shared" si="182"/>
        <v/>
      </c>
      <c r="R833" t="str">
        <f t="shared" si="183"/>
        <v/>
      </c>
      <c r="S833" t="str">
        <f t="shared" si="184"/>
        <v/>
      </c>
      <c r="T833" t="str">
        <f t="shared" si="185"/>
        <v/>
      </c>
      <c r="U833" t="str">
        <f>IF($S833="","",INDEX(CATEGORIAS!$A:$A,MATCH($S833,CATEGORIAS!$B:$B,0)))</f>
        <v/>
      </c>
      <c r="V833" t="str">
        <f>IF($T833="","",INDEX(SUBCATEGORIAS!$A:$A,MATCH($T833,SUBCATEGORIAS!$B:$B,0)))</f>
        <v/>
      </c>
      <c r="W833" t="str">
        <f t="shared" si="186"/>
        <v/>
      </c>
      <c r="X833" t="str">
        <f t="shared" si="191"/>
        <v/>
      </c>
      <c r="Z833">
        <v>831</v>
      </c>
      <c r="AA833">
        <f t="shared" si="194"/>
        <v>84</v>
      </c>
      <c r="AB833" t="str">
        <f>IFERROR(IF(MATCH($AA833,$O:$O,0)&gt;0,"{",0),"")</f>
        <v/>
      </c>
      <c r="AG833" t="str">
        <f>IF($D833="","",INDEX(CATEGORIAS!$A:$A,MATCH($D833,CATEGORIAS!$B:$B,0)))</f>
        <v/>
      </c>
      <c r="AH833" t="str">
        <f>IF($E833="","",INDEX(SUBCATEGORIAS!$A:$A,MATCH($E833,SUBCATEGORIAS!$B:$B,0)))</f>
        <v/>
      </c>
      <c r="AI833" t="str">
        <f t="shared" si="187"/>
        <v/>
      </c>
      <c r="AK833" s="2" t="str">
        <f t="shared" si="192"/>
        <v/>
      </c>
      <c r="AL833" t="str">
        <f t="shared" si="193"/>
        <v/>
      </c>
      <c r="AM833" t="str">
        <f t="shared" si="188"/>
        <v/>
      </c>
      <c r="AN833" t="str">
        <f t="shared" si="189"/>
        <v/>
      </c>
    </row>
    <row r="834" spans="1:40" x14ac:dyDescent="0.25">
      <c r="A834" t="str">
        <f>IF(C834="","",MAX($A$2:A833)+1)</f>
        <v/>
      </c>
      <c r="B834" s="3" t="str">
        <f>IF(C834="","",IF(COUNTIF($C$2:$C833,$C834)=0,MAX($B$2:$B833)+1,""))</f>
        <v/>
      </c>
      <c r="L834" s="3" t="str">
        <f t="shared" si="190"/>
        <v/>
      </c>
      <c r="M834" s="3" t="str">
        <f>IF(C834="","",IF(AND(C834&lt;&gt;"",D834&lt;&gt;"",E834&lt;&gt;"",I834&lt;&gt;"",L834&lt;&gt;"",J834&lt;&gt;"",IFERROR(MATCH(INDEX($B:$B,MATCH($C834,$C:$C,0)),IMAGENES!$B:$B,0),-1)&gt;0),"'si'","'no'"))</f>
        <v/>
      </c>
      <c r="O834" t="str">
        <f t="shared" si="180"/>
        <v/>
      </c>
      <c r="P834" t="str">
        <f t="shared" si="181"/>
        <v/>
      </c>
      <c r="Q834" t="str">
        <f t="shared" si="182"/>
        <v/>
      </c>
      <c r="R834" t="str">
        <f t="shared" si="183"/>
        <v/>
      </c>
      <c r="S834" t="str">
        <f t="shared" si="184"/>
        <v/>
      </c>
      <c r="T834" t="str">
        <f t="shared" si="185"/>
        <v/>
      </c>
      <c r="U834" t="str">
        <f>IF($S834="","",INDEX(CATEGORIAS!$A:$A,MATCH($S834,CATEGORIAS!$B:$B,0)))</f>
        <v/>
      </c>
      <c r="V834" t="str">
        <f>IF($T834="","",INDEX(SUBCATEGORIAS!$A:$A,MATCH($T834,SUBCATEGORIAS!$B:$B,0)))</f>
        <v/>
      </c>
      <c r="W834" t="str">
        <f t="shared" si="186"/>
        <v/>
      </c>
      <c r="X834" t="str">
        <f t="shared" si="191"/>
        <v/>
      </c>
      <c r="Z834">
        <v>832</v>
      </c>
      <c r="AA834" t="str">
        <f t="shared" si="194"/>
        <v/>
      </c>
      <c r="AB834" t="str">
        <f>IFERROR(IF(MATCH($AA833,$O:$O,0)&gt;0,CONCATENATE("id_articulo: ",$AA833,","),0),"")</f>
        <v/>
      </c>
      <c r="AG834" t="str">
        <f>IF($D834="","",INDEX(CATEGORIAS!$A:$A,MATCH($D834,CATEGORIAS!$B:$B,0)))</f>
        <v/>
      </c>
      <c r="AH834" t="str">
        <f>IF($E834="","",INDEX(SUBCATEGORIAS!$A:$A,MATCH($E834,SUBCATEGORIAS!$B:$B,0)))</f>
        <v/>
      </c>
      <c r="AI834" t="str">
        <f t="shared" si="187"/>
        <v/>
      </c>
      <c r="AK834" s="2" t="str">
        <f t="shared" si="192"/>
        <v/>
      </c>
      <c r="AL834" t="str">
        <f t="shared" si="193"/>
        <v/>
      </c>
      <c r="AM834" t="str">
        <f t="shared" si="188"/>
        <v/>
      </c>
      <c r="AN834" t="str">
        <f t="shared" si="189"/>
        <v/>
      </c>
    </row>
    <row r="835" spans="1:40" x14ac:dyDescent="0.25">
      <c r="A835" t="str">
        <f>IF(C835="","",MAX($A$2:A834)+1)</f>
        <v/>
      </c>
      <c r="B835" s="3" t="str">
        <f>IF(C835="","",IF(COUNTIF($C$2:$C834,$C835)=0,MAX($B$2:$B834)+1,""))</f>
        <v/>
      </c>
      <c r="L835" s="3" t="str">
        <f t="shared" si="190"/>
        <v/>
      </c>
      <c r="M835" s="3" t="str">
        <f>IF(C835="","",IF(AND(C835&lt;&gt;"",D835&lt;&gt;"",E835&lt;&gt;"",I835&lt;&gt;"",L835&lt;&gt;"",J835&lt;&gt;"",IFERROR(MATCH(INDEX($B:$B,MATCH($C835,$C:$C,0)),IMAGENES!$B:$B,0),-1)&gt;0),"'si'","'no'"))</f>
        <v/>
      </c>
      <c r="O835" t="str">
        <f t="shared" ref="O835:O898" si="195">IFERROR(INDEX($B:$B,MATCH($A835,$B:$B,0)),"")</f>
        <v/>
      </c>
      <c r="P835" t="str">
        <f t="shared" ref="P835:P898" si="196">IF($O835="","",INDEX($C:$C,MATCH($O835,$B:$B,0)))</f>
        <v/>
      </c>
      <c r="Q835" t="str">
        <f t="shared" ref="Q835:Q898" si="197">IF($O835="","",INDEX($J:$J,MATCH($O835,$B:$B,0)))</f>
        <v/>
      </c>
      <c r="R835" t="str">
        <f t="shared" ref="R835:R898" si="198">IF($O835="","",INDEX($K:$K,MATCH($O835,$B:$B,0)))</f>
        <v/>
      </c>
      <c r="S835" t="str">
        <f t="shared" ref="S835:S898" si="199">IF($O835="","",INDEX($D:$D,MATCH($O835,$B:$B,0)))</f>
        <v/>
      </c>
      <c r="T835" t="str">
        <f t="shared" ref="T835:T898" si="200">IF($O835="","",INDEX($E:$E,MATCH($O835,$B:$B,0)))</f>
        <v/>
      </c>
      <c r="U835" t="str">
        <f>IF($S835="","",INDEX(CATEGORIAS!$A:$A,MATCH($S835,CATEGORIAS!$B:$B,0)))</f>
        <v/>
      </c>
      <c r="V835" t="str">
        <f>IF($T835="","",INDEX(SUBCATEGORIAS!$A:$A,MATCH($T835,SUBCATEGORIAS!$B:$B,0)))</f>
        <v/>
      </c>
      <c r="W835" t="str">
        <f t="shared" ref="W835:W898" si="201">IF($O835="","",INDEX($I:$I,MATCH($O835,$B:$B,0)))</f>
        <v/>
      </c>
      <c r="X835" t="str">
        <f t="shared" si="191"/>
        <v/>
      </c>
      <c r="Z835">
        <v>833</v>
      </c>
      <c r="AA835" t="str">
        <f t="shared" si="194"/>
        <v/>
      </c>
      <c r="AB835" t="str">
        <f>IFERROR(IF(MATCH($AA833,$O:$O,0)&gt;0,CONCATENATE("nombre: '",INDEX($P:$P,MATCH($AA833,$O:$O,0)),"',"),0),"")</f>
        <v/>
      </c>
      <c r="AG835" t="str">
        <f>IF($D835="","",INDEX(CATEGORIAS!$A:$A,MATCH($D835,CATEGORIAS!$B:$B,0)))</f>
        <v/>
      </c>
      <c r="AH835" t="str">
        <f>IF($E835="","",INDEX(SUBCATEGORIAS!$A:$A,MATCH($E835,SUBCATEGORIAS!$B:$B,0)))</f>
        <v/>
      </c>
      <c r="AI835" t="str">
        <f t="shared" ref="AI835:AI898" si="202">IF(A835="","",A835)</f>
        <v/>
      </c>
      <c r="AK835" s="2" t="str">
        <f t="shared" si="192"/>
        <v/>
      </c>
      <c r="AL835" t="str">
        <f t="shared" si="193"/>
        <v/>
      </c>
      <c r="AM835" t="str">
        <f t="shared" ref="AM835:AM898" si="203">IF(A835="","",IF(A835/100&gt;0,IF(A835/10&gt;0,CONCATENATE("00",A835),CONCATENATE("0",A835)),A835))</f>
        <v/>
      </c>
      <c r="AN835" t="str">
        <f t="shared" ref="AN835:AN898" si="204">IF(A835="","",CONCATENATE("{ id_sku: '",CONCATENATE(AK835,AL835,AM835),"', id_articulo: '",INDEX($B:$B,MATCH($C835,$C:$C,0)),"', variacion: '",L835,"' },"))</f>
        <v/>
      </c>
    </row>
    <row r="836" spans="1:40" x14ac:dyDescent="0.25">
      <c r="A836" t="str">
        <f>IF(C836="","",MAX($A$2:A835)+1)</f>
        <v/>
      </c>
      <c r="B836" s="3" t="str">
        <f>IF(C836="","",IF(COUNTIF($C$2:$C835,$C836)=0,MAX($B$2:$B835)+1,""))</f>
        <v/>
      </c>
      <c r="L836" s="3" t="str">
        <f t="shared" ref="L836:L899" si="205">_xlfn.TEXTJOIN(" - ",TRUE,F836:H836)</f>
        <v/>
      </c>
      <c r="M836" s="3" t="str">
        <f>IF(C836="","",IF(AND(C836&lt;&gt;"",D836&lt;&gt;"",E836&lt;&gt;"",I836&lt;&gt;"",L836&lt;&gt;"",J836&lt;&gt;"",IFERROR(MATCH(INDEX($B:$B,MATCH($C836,$C:$C,0)),IMAGENES!$B:$B,0),-1)&gt;0),"'si'","'no'"))</f>
        <v/>
      </c>
      <c r="O836" t="str">
        <f t="shared" si="195"/>
        <v/>
      </c>
      <c r="P836" t="str">
        <f t="shared" si="196"/>
        <v/>
      </c>
      <c r="Q836" t="str">
        <f t="shared" si="197"/>
        <v/>
      </c>
      <c r="R836" t="str">
        <f t="shared" si="198"/>
        <v/>
      </c>
      <c r="S836" t="str">
        <f t="shared" si="199"/>
        <v/>
      </c>
      <c r="T836" t="str">
        <f t="shared" si="200"/>
        <v/>
      </c>
      <c r="U836" t="str">
        <f>IF($S836="","",INDEX(CATEGORIAS!$A:$A,MATCH($S836,CATEGORIAS!$B:$B,0)))</f>
        <v/>
      </c>
      <c r="V836" t="str">
        <f>IF($T836="","",INDEX(SUBCATEGORIAS!$A:$A,MATCH($T836,SUBCATEGORIAS!$B:$B,0)))</f>
        <v/>
      </c>
      <c r="W836" t="str">
        <f t="shared" si="201"/>
        <v/>
      </c>
      <c r="X836" t="str">
        <f t="shared" ref="X836:X899" si="206">IF($O836="","",INDEX($M:$M,MATCH($O836,$B:$B,0)))</f>
        <v/>
      </c>
      <c r="Z836">
        <v>834</v>
      </c>
      <c r="AA836" t="str">
        <f t="shared" si="194"/>
        <v/>
      </c>
      <c r="AB836" t="str">
        <f>IFERROR(IF(MATCH($AA833,$O:$O,0)&gt;0,CONCATENATE("descripcion: '",INDEX($Q:$Q,MATCH($AA833,$O:$O,0)),"',"),0),"")</f>
        <v/>
      </c>
      <c r="AG836" t="str">
        <f>IF($D836="","",INDEX(CATEGORIAS!$A:$A,MATCH($D836,CATEGORIAS!$B:$B,0)))</f>
        <v/>
      </c>
      <c r="AH836" t="str">
        <f>IF($E836="","",INDEX(SUBCATEGORIAS!$A:$A,MATCH($E836,SUBCATEGORIAS!$B:$B,0)))</f>
        <v/>
      </c>
      <c r="AI836" t="str">
        <f t="shared" si="202"/>
        <v/>
      </c>
      <c r="AK836" s="2" t="str">
        <f t="shared" ref="AK836:AK899" si="207">IF(AG836="","",IF(AG836/100&gt;0,IF(AG836/10&gt;0,CONCATENATE("00",AG836),CONCATENATE("0",AG836)),AG836))</f>
        <v/>
      </c>
      <c r="AL836" t="str">
        <f t="shared" ref="AL836:AL899" si="208">IF(AH836="","",IF(AH836/100&gt;0,IF(AH836/10&gt;0,CONCATENATE("00",AH836),CONCATENATE("0",AH836)),AH836))</f>
        <v/>
      </c>
      <c r="AM836" t="str">
        <f t="shared" si="203"/>
        <v/>
      </c>
      <c r="AN836" t="str">
        <f t="shared" si="204"/>
        <v/>
      </c>
    </row>
    <row r="837" spans="1:40" x14ac:dyDescent="0.25">
      <c r="A837" t="str">
        <f>IF(C837="","",MAX($A$2:A836)+1)</f>
        <v/>
      </c>
      <c r="B837" s="3" t="str">
        <f>IF(C837="","",IF(COUNTIF($C$2:$C836,$C837)=0,MAX($B$2:$B836)+1,""))</f>
        <v/>
      </c>
      <c r="L837" s="3" t="str">
        <f t="shared" si="205"/>
        <v/>
      </c>
      <c r="M837" s="3" t="str">
        <f>IF(C837="","",IF(AND(C837&lt;&gt;"",D837&lt;&gt;"",E837&lt;&gt;"",I837&lt;&gt;"",L837&lt;&gt;"",J837&lt;&gt;"",IFERROR(MATCH(INDEX($B:$B,MATCH($C837,$C:$C,0)),IMAGENES!$B:$B,0),-1)&gt;0),"'si'","'no'"))</f>
        <v/>
      </c>
      <c r="O837" t="str">
        <f t="shared" si="195"/>
        <v/>
      </c>
      <c r="P837" t="str">
        <f t="shared" si="196"/>
        <v/>
      </c>
      <c r="Q837" t="str">
        <f t="shared" si="197"/>
        <v/>
      </c>
      <c r="R837" t="str">
        <f t="shared" si="198"/>
        <v/>
      </c>
      <c r="S837" t="str">
        <f t="shared" si="199"/>
        <v/>
      </c>
      <c r="T837" t="str">
        <f t="shared" si="200"/>
        <v/>
      </c>
      <c r="U837" t="str">
        <f>IF($S837="","",INDEX(CATEGORIAS!$A:$A,MATCH($S837,CATEGORIAS!$B:$B,0)))</f>
        <v/>
      </c>
      <c r="V837" t="str">
        <f>IF($T837="","",INDEX(SUBCATEGORIAS!$A:$A,MATCH($T837,SUBCATEGORIAS!$B:$B,0)))</f>
        <v/>
      </c>
      <c r="W837" t="str">
        <f t="shared" si="201"/>
        <v/>
      </c>
      <c r="X837" t="str">
        <f t="shared" si="206"/>
        <v/>
      </c>
      <c r="Z837">
        <v>835</v>
      </c>
      <c r="AA837" t="str">
        <f t="shared" ref="AA837:AA900" si="209">IF(Z836/10=INT(Z836/10),Z836/10+1,"")</f>
        <v/>
      </c>
      <c r="AB837" t="str">
        <f>IFERROR(IF(MATCH($AA833,$O:$O,0)&gt;0,CONCATENATE("descripcion_larga: '",INDEX($R:$R,MATCH($AA833,$O:$O,0)),"',"),0),"")</f>
        <v/>
      </c>
      <c r="AG837" t="str">
        <f>IF($D837="","",INDEX(CATEGORIAS!$A:$A,MATCH($D837,CATEGORIAS!$B:$B,0)))</f>
        <v/>
      </c>
      <c r="AH837" t="str">
        <f>IF($E837="","",INDEX(SUBCATEGORIAS!$A:$A,MATCH($E837,SUBCATEGORIAS!$B:$B,0)))</f>
        <v/>
      </c>
      <c r="AI837" t="str">
        <f t="shared" si="202"/>
        <v/>
      </c>
      <c r="AK837" s="2" t="str">
        <f t="shared" si="207"/>
        <v/>
      </c>
      <c r="AL837" t="str">
        <f t="shared" si="208"/>
        <v/>
      </c>
      <c r="AM837" t="str">
        <f t="shared" si="203"/>
        <v/>
      </c>
      <c r="AN837" t="str">
        <f t="shared" si="204"/>
        <v/>
      </c>
    </row>
    <row r="838" spans="1:40" x14ac:dyDescent="0.25">
      <c r="A838" t="str">
        <f>IF(C838="","",MAX($A$2:A837)+1)</f>
        <v/>
      </c>
      <c r="B838" s="3" t="str">
        <f>IF(C838="","",IF(COUNTIF($C$2:$C837,$C838)=0,MAX($B$2:$B837)+1,""))</f>
        <v/>
      </c>
      <c r="L838" s="3" t="str">
        <f t="shared" si="205"/>
        <v/>
      </c>
      <c r="M838" s="3" t="str">
        <f>IF(C838="","",IF(AND(C838&lt;&gt;"",D838&lt;&gt;"",E838&lt;&gt;"",I838&lt;&gt;"",L838&lt;&gt;"",J838&lt;&gt;"",IFERROR(MATCH(INDEX($B:$B,MATCH($C838,$C:$C,0)),IMAGENES!$B:$B,0),-1)&gt;0),"'si'","'no'"))</f>
        <v/>
      </c>
      <c r="O838" t="str">
        <f t="shared" si="195"/>
        <v/>
      </c>
      <c r="P838" t="str">
        <f t="shared" si="196"/>
        <v/>
      </c>
      <c r="Q838" t="str">
        <f t="shared" si="197"/>
        <v/>
      </c>
      <c r="R838" t="str">
        <f t="shared" si="198"/>
        <v/>
      </c>
      <c r="S838" t="str">
        <f t="shared" si="199"/>
        <v/>
      </c>
      <c r="T838" t="str">
        <f t="shared" si="200"/>
        <v/>
      </c>
      <c r="U838" t="str">
        <f>IF($S838="","",INDEX(CATEGORIAS!$A:$A,MATCH($S838,CATEGORIAS!$B:$B,0)))</f>
        <v/>
      </c>
      <c r="V838" t="str">
        <f>IF($T838="","",INDEX(SUBCATEGORIAS!$A:$A,MATCH($T838,SUBCATEGORIAS!$B:$B,0)))</f>
        <v/>
      </c>
      <c r="W838" t="str">
        <f t="shared" si="201"/>
        <v/>
      </c>
      <c r="X838" t="str">
        <f t="shared" si="206"/>
        <v/>
      </c>
      <c r="Z838">
        <v>836</v>
      </c>
      <c r="AA838" t="str">
        <f t="shared" si="209"/>
        <v/>
      </c>
      <c r="AB838" t="str">
        <f>IFERROR(IF(MATCH($AA833,$O:$O,0)&gt;0,CONCATENATE("id_categoria: '",INDEX($U:$U,MATCH($AA833,$O:$O,0)),"',"),0),"")</f>
        <v/>
      </c>
      <c r="AG838" t="str">
        <f>IF($D838="","",INDEX(CATEGORIAS!$A:$A,MATCH($D838,CATEGORIAS!$B:$B,0)))</f>
        <v/>
      </c>
      <c r="AH838" t="str">
        <f>IF($E838="","",INDEX(SUBCATEGORIAS!$A:$A,MATCH($E838,SUBCATEGORIAS!$B:$B,0)))</f>
        <v/>
      </c>
      <c r="AI838" t="str">
        <f t="shared" si="202"/>
        <v/>
      </c>
      <c r="AK838" s="2" t="str">
        <f t="shared" si="207"/>
        <v/>
      </c>
      <c r="AL838" t="str">
        <f t="shared" si="208"/>
        <v/>
      </c>
      <c r="AM838" t="str">
        <f t="shared" si="203"/>
        <v/>
      </c>
      <c r="AN838" t="str">
        <f t="shared" si="204"/>
        <v/>
      </c>
    </row>
    <row r="839" spans="1:40" x14ac:dyDescent="0.25">
      <c r="A839" t="str">
        <f>IF(C839="","",MAX($A$2:A838)+1)</f>
        <v/>
      </c>
      <c r="B839" s="3" t="str">
        <f>IF(C839="","",IF(COUNTIF($C$2:$C838,$C839)=0,MAX($B$2:$B838)+1,""))</f>
        <v/>
      </c>
      <c r="L839" s="3" t="str">
        <f t="shared" si="205"/>
        <v/>
      </c>
      <c r="M839" s="3" t="str">
        <f>IF(C839="","",IF(AND(C839&lt;&gt;"",D839&lt;&gt;"",E839&lt;&gt;"",I839&lt;&gt;"",L839&lt;&gt;"",J839&lt;&gt;"",IFERROR(MATCH(INDEX($B:$B,MATCH($C839,$C:$C,0)),IMAGENES!$B:$B,0),-1)&gt;0),"'si'","'no'"))</f>
        <v/>
      </c>
      <c r="O839" t="str">
        <f t="shared" si="195"/>
        <v/>
      </c>
      <c r="P839" t="str">
        <f t="shared" si="196"/>
        <v/>
      </c>
      <c r="Q839" t="str">
        <f t="shared" si="197"/>
        <v/>
      </c>
      <c r="R839" t="str">
        <f t="shared" si="198"/>
        <v/>
      </c>
      <c r="S839" t="str">
        <f t="shared" si="199"/>
        <v/>
      </c>
      <c r="T839" t="str">
        <f t="shared" si="200"/>
        <v/>
      </c>
      <c r="U839" t="str">
        <f>IF($S839="","",INDEX(CATEGORIAS!$A:$A,MATCH($S839,CATEGORIAS!$B:$B,0)))</f>
        <v/>
      </c>
      <c r="V839" t="str">
        <f>IF($T839="","",INDEX(SUBCATEGORIAS!$A:$A,MATCH($T839,SUBCATEGORIAS!$B:$B,0)))</f>
        <v/>
      </c>
      <c r="W839" t="str">
        <f t="shared" si="201"/>
        <v/>
      </c>
      <c r="X839" t="str">
        <f t="shared" si="206"/>
        <v/>
      </c>
      <c r="Z839">
        <v>837</v>
      </c>
      <c r="AA839" t="str">
        <f t="shared" si="209"/>
        <v/>
      </c>
      <c r="AB839" t="str">
        <f>IFERROR(IF(MATCH($AA833,$O:$O,0)&gt;0,CONCATENATE("id_subcategoria: '",INDEX($V:$V,MATCH($AA833,$O:$O,0)),"',"),0),"")</f>
        <v/>
      </c>
      <c r="AG839" t="str">
        <f>IF($D839="","",INDEX(CATEGORIAS!$A:$A,MATCH($D839,CATEGORIAS!$B:$B,0)))</f>
        <v/>
      </c>
      <c r="AH839" t="str">
        <f>IF($E839="","",INDEX(SUBCATEGORIAS!$A:$A,MATCH($E839,SUBCATEGORIAS!$B:$B,0)))</f>
        <v/>
      </c>
      <c r="AI839" t="str">
        <f t="shared" si="202"/>
        <v/>
      </c>
      <c r="AK839" s="2" t="str">
        <f t="shared" si="207"/>
        <v/>
      </c>
      <c r="AL839" t="str">
        <f t="shared" si="208"/>
        <v/>
      </c>
      <c r="AM839" t="str">
        <f t="shared" si="203"/>
        <v/>
      </c>
      <c r="AN839" t="str">
        <f t="shared" si="204"/>
        <v/>
      </c>
    </row>
    <row r="840" spans="1:40" x14ac:dyDescent="0.25">
      <c r="A840" t="str">
        <f>IF(C840="","",MAX($A$2:A839)+1)</f>
        <v/>
      </c>
      <c r="B840" s="3" t="str">
        <f>IF(C840="","",IF(COUNTIF($C$2:$C839,$C840)=0,MAX($B$2:$B839)+1,""))</f>
        <v/>
      </c>
      <c r="L840" s="3" t="str">
        <f t="shared" si="205"/>
        <v/>
      </c>
      <c r="M840" s="3" t="str">
        <f>IF(C840="","",IF(AND(C840&lt;&gt;"",D840&lt;&gt;"",E840&lt;&gt;"",I840&lt;&gt;"",L840&lt;&gt;"",J840&lt;&gt;"",IFERROR(MATCH(INDEX($B:$B,MATCH($C840,$C:$C,0)),IMAGENES!$B:$B,0),-1)&gt;0),"'si'","'no'"))</f>
        <v/>
      </c>
      <c r="O840" t="str">
        <f t="shared" si="195"/>
        <v/>
      </c>
      <c r="P840" t="str">
        <f t="shared" si="196"/>
        <v/>
      </c>
      <c r="Q840" t="str">
        <f t="shared" si="197"/>
        <v/>
      </c>
      <c r="R840" t="str">
        <f t="shared" si="198"/>
        <v/>
      </c>
      <c r="S840" t="str">
        <f t="shared" si="199"/>
        <v/>
      </c>
      <c r="T840" t="str">
        <f t="shared" si="200"/>
        <v/>
      </c>
      <c r="U840" t="str">
        <f>IF($S840="","",INDEX(CATEGORIAS!$A:$A,MATCH($S840,CATEGORIAS!$B:$B,0)))</f>
        <v/>
      </c>
      <c r="V840" t="str">
        <f>IF($T840="","",INDEX(SUBCATEGORIAS!$A:$A,MATCH($T840,SUBCATEGORIAS!$B:$B,0)))</f>
        <v/>
      </c>
      <c r="W840" t="str">
        <f t="shared" si="201"/>
        <v/>
      </c>
      <c r="X840" t="str">
        <f t="shared" si="206"/>
        <v/>
      </c>
      <c r="Z840">
        <v>838</v>
      </c>
      <c r="AA840" t="str">
        <f t="shared" si="209"/>
        <v/>
      </c>
      <c r="AB840" t="str">
        <f>IFERROR(IF(MATCH($AA833,$O:$O,0)&gt;0,CONCATENATE("precio: ",INDEX($W:$W,MATCH($AA833,$O:$O,0)),","),0),"")</f>
        <v/>
      </c>
      <c r="AG840" t="str">
        <f>IF($D840="","",INDEX(CATEGORIAS!$A:$A,MATCH($D840,CATEGORIAS!$B:$B,0)))</f>
        <v/>
      </c>
      <c r="AH840" t="str">
        <f>IF($E840="","",INDEX(SUBCATEGORIAS!$A:$A,MATCH($E840,SUBCATEGORIAS!$B:$B,0)))</f>
        <v/>
      </c>
      <c r="AI840" t="str">
        <f t="shared" si="202"/>
        <v/>
      </c>
      <c r="AK840" s="2" t="str">
        <f t="shared" si="207"/>
        <v/>
      </c>
      <c r="AL840" t="str">
        <f t="shared" si="208"/>
        <v/>
      </c>
      <c r="AM840" t="str">
        <f t="shared" si="203"/>
        <v/>
      </c>
      <c r="AN840" t="str">
        <f t="shared" si="204"/>
        <v/>
      </c>
    </row>
    <row r="841" spans="1:40" x14ac:dyDescent="0.25">
      <c r="A841" t="str">
        <f>IF(C841="","",MAX($A$2:A840)+1)</f>
        <v/>
      </c>
      <c r="B841" s="3" t="str">
        <f>IF(C841="","",IF(COUNTIF($C$2:$C840,$C841)=0,MAX($B$2:$B840)+1,""))</f>
        <v/>
      </c>
      <c r="L841" s="3" t="str">
        <f t="shared" si="205"/>
        <v/>
      </c>
      <c r="M841" s="3" t="str">
        <f>IF(C841="","",IF(AND(C841&lt;&gt;"",D841&lt;&gt;"",E841&lt;&gt;"",I841&lt;&gt;"",L841&lt;&gt;"",J841&lt;&gt;"",IFERROR(MATCH(INDEX($B:$B,MATCH($C841,$C:$C,0)),IMAGENES!$B:$B,0),-1)&gt;0),"'si'","'no'"))</f>
        <v/>
      </c>
      <c r="O841" t="str">
        <f t="shared" si="195"/>
        <v/>
      </c>
      <c r="P841" t="str">
        <f t="shared" si="196"/>
        <v/>
      </c>
      <c r="Q841" t="str">
        <f t="shared" si="197"/>
        <v/>
      </c>
      <c r="R841" t="str">
        <f t="shared" si="198"/>
        <v/>
      </c>
      <c r="S841" t="str">
        <f t="shared" si="199"/>
        <v/>
      </c>
      <c r="T841" t="str">
        <f t="shared" si="200"/>
        <v/>
      </c>
      <c r="U841" t="str">
        <f>IF($S841="","",INDEX(CATEGORIAS!$A:$A,MATCH($S841,CATEGORIAS!$B:$B,0)))</f>
        <v/>
      </c>
      <c r="V841" t="str">
        <f>IF($T841="","",INDEX(SUBCATEGORIAS!$A:$A,MATCH($T841,SUBCATEGORIAS!$B:$B,0)))</f>
        <v/>
      </c>
      <c r="W841" t="str">
        <f t="shared" si="201"/>
        <v/>
      </c>
      <c r="X841" t="str">
        <f t="shared" si="206"/>
        <v/>
      </c>
      <c r="Z841">
        <v>839</v>
      </c>
      <c r="AA841" t="str">
        <f t="shared" si="209"/>
        <v/>
      </c>
      <c r="AB841" t="str">
        <f>IFERROR(IF(MATCH($AA833,$O:$O,0)&gt;0,CONCATENATE("disponible: ",INDEX($X:$X,MATCH($AA833,$O:$O,0)),","),0),"")</f>
        <v/>
      </c>
      <c r="AG841" t="str">
        <f>IF($D841="","",INDEX(CATEGORIAS!$A:$A,MATCH($D841,CATEGORIAS!$B:$B,0)))</f>
        <v/>
      </c>
      <c r="AH841" t="str">
        <f>IF($E841="","",INDEX(SUBCATEGORIAS!$A:$A,MATCH($E841,SUBCATEGORIAS!$B:$B,0)))</f>
        <v/>
      </c>
      <c r="AI841" t="str">
        <f t="shared" si="202"/>
        <v/>
      </c>
      <c r="AK841" s="2" t="str">
        <f t="shared" si="207"/>
        <v/>
      </c>
      <c r="AL841" t="str">
        <f t="shared" si="208"/>
        <v/>
      </c>
      <c r="AM841" t="str">
        <f t="shared" si="203"/>
        <v/>
      </c>
      <c r="AN841" t="str">
        <f t="shared" si="204"/>
        <v/>
      </c>
    </row>
    <row r="842" spans="1:40" x14ac:dyDescent="0.25">
      <c r="A842" t="str">
        <f>IF(C842="","",MAX($A$2:A841)+1)</f>
        <v/>
      </c>
      <c r="B842" s="3" t="str">
        <f>IF(C842="","",IF(COUNTIF($C$2:$C841,$C842)=0,MAX($B$2:$B841)+1,""))</f>
        <v/>
      </c>
      <c r="L842" s="3" t="str">
        <f t="shared" si="205"/>
        <v/>
      </c>
      <c r="M842" s="3" t="str">
        <f>IF(C842="","",IF(AND(C842&lt;&gt;"",D842&lt;&gt;"",E842&lt;&gt;"",I842&lt;&gt;"",L842&lt;&gt;"",J842&lt;&gt;"",IFERROR(MATCH(INDEX($B:$B,MATCH($C842,$C:$C,0)),IMAGENES!$B:$B,0),-1)&gt;0),"'si'","'no'"))</f>
        <v/>
      </c>
      <c r="O842" t="str">
        <f t="shared" si="195"/>
        <v/>
      </c>
      <c r="P842" t="str">
        <f t="shared" si="196"/>
        <v/>
      </c>
      <c r="Q842" t="str">
        <f t="shared" si="197"/>
        <v/>
      </c>
      <c r="R842" t="str">
        <f t="shared" si="198"/>
        <v/>
      </c>
      <c r="S842" t="str">
        <f t="shared" si="199"/>
        <v/>
      </c>
      <c r="T842" t="str">
        <f t="shared" si="200"/>
        <v/>
      </c>
      <c r="U842" t="str">
        <f>IF($S842="","",INDEX(CATEGORIAS!$A:$A,MATCH($S842,CATEGORIAS!$B:$B,0)))</f>
        <v/>
      </c>
      <c r="V842" t="str">
        <f>IF($T842="","",INDEX(SUBCATEGORIAS!$A:$A,MATCH($T842,SUBCATEGORIAS!$B:$B,0)))</f>
        <v/>
      </c>
      <c r="W842" t="str">
        <f t="shared" si="201"/>
        <v/>
      </c>
      <c r="X842" t="str">
        <f t="shared" si="206"/>
        <v/>
      </c>
      <c r="Z842">
        <v>840</v>
      </c>
      <c r="AA842" t="str">
        <f t="shared" si="209"/>
        <v/>
      </c>
      <c r="AB842" t="str">
        <f>IFERROR(IF(MATCH($AA833,$O:$O,0)&gt;0,"},",0),"")</f>
        <v/>
      </c>
      <c r="AG842" t="str">
        <f>IF($D842="","",INDEX(CATEGORIAS!$A:$A,MATCH($D842,CATEGORIAS!$B:$B,0)))</f>
        <v/>
      </c>
      <c r="AH842" t="str">
        <f>IF($E842="","",INDEX(SUBCATEGORIAS!$A:$A,MATCH($E842,SUBCATEGORIAS!$B:$B,0)))</f>
        <v/>
      </c>
      <c r="AI842" t="str">
        <f t="shared" si="202"/>
        <v/>
      </c>
      <c r="AK842" s="2" t="str">
        <f t="shared" si="207"/>
        <v/>
      </c>
      <c r="AL842" t="str">
        <f t="shared" si="208"/>
        <v/>
      </c>
      <c r="AM842" t="str">
        <f t="shared" si="203"/>
        <v/>
      </c>
      <c r="AN842" t="str">
        <f t="shared" si="204"/>
        <v/>
      </c>
    </row>
    <row r="843" spans="1:40" x14ac:dyDescent="0.25">
      <c r="A843" t="str">
        <f>IF(C843="","",MAX($A$2:A842)+1)</f>
        <v/>
      </c>
      <c r="B843" s="3" t="str">
        <f>IF(C843="","",IF(COUNTIF($C$2:$C842,$C843)=0,MAX($B$2:$B842)+1,""))</f>
        <v/>
      </c>
      <c r="L843" s="3" t="str">
        <f t="shared" si="205"/>
        <v/>
      </c>
      <c r="M843" s="3" t="str">
        <f>IF(C843="","",IF(AND(C843&lt;&gt;"",D843&lt;&gt;"",E843&lt;&gt;"",I843&lt;&gt;"",L843&lt;&gt;"",J843&lt;&gt;"",IFERROR(MATCH(INDEX($B:$B,MATCH($C843,$C:$C,0)),IMAGENES!$B:$B,0),-1)&gt;0),"'si'","'no'"))</f>
        <v/>
      </c>
      <c r="O843" t="str">
        <f t="shared" si="195"/>
        <v/>
      </c>
      <c r="P843" t="str">
        <f t="shared" si="196"/>
        <v/>
      </c>
      <c r="Q843" t="str">
        <f t="shared" si="197"/>
        <v/>
      </c>
      <c r="R843" t="str">
        <f t="shared" si="198"/>
        <v/>
      </c>
      <c r="S843" t="str">
        <f t="shared" si="199"/>
        <v/>
      </c>
      <c r="T843" t="str">
        <f t="shared" si="200"/>
        <v/>
      </c>
      <c r="U843" t="str">
        <f>IF($S843="","",INDEX(CATEGORIAS!$A:$A,MATCH($S843,CATEGORIAS!$B:$B,0)))</f>
        <v/>
      </c>
      <c r="V843" t="str">
        <f>IF($T843="","",INDEX(SUBCATEGORIAS!$A:$A,MATCH($T843,SUBCATEGORIAS!$B:$B,0)))</f>
        <v/>
      </c>
      <c r="W843" t="str">
        <f t="shared" si="201"/>
        <v/>
      </c>
      <c r="X843" t="str">
        <f t="shared" si="206"/>
        <v/>
      </c>
      <c r="Z843">
        <v>841</v>
      </c>
      <c r="AA843">
        <f t="shared" si="209"/>
        <v>85</v>
      </c>
      <c r="AB843" t="str">
        <f>IFERROR(IF(MATCH($AA843,$O:$O,0)&gt;0,"{",0),"")</f>
        <v/>
      </c>
      <c r="AG843" t="str">
        <f>IF($D843="","",INDEX(CATEGORIAS!$A:$A,MATCH($D843,CATEGORIAS!$B:$B,0)))</f>
        <v/>
      </c>
      <c r="AH843" t="str">
        <f>IF($E843="","",INDEX(SUBCATEGORIAS!$A:$A,MATCH($E843,SUBCATEGORIAS!$B:$B,0)))</f>
        <v/>
      </c>
      <c r="AI843" t="str">
        <f t="shared" si="202"/>
        <v/>
      </c>
      <c r="AK843" s="2" t="str">
        <f t="shared" si="207"/>
        <v/>
      </c>
      <c r="AL843" t="str">
        <f t="shared" si="208"/>
        <v/>
      </c>
      <c r="AM843" t="str">
        <f t="shared" si="203"/>
        <v/>
      </c>
      <c r="AN843" t="str">
        <f t="shared" si="204"/>
        <v/>
      </c>
    </row>
    <row r="844" spans="1:40" x14ac:dyDescent="0.25">
      <c r="A844" t="str">
        <f>IF(C844="","",MAX($A$2:A843)+1)</f>
        <v/>
      </c>
      <c r="B844" s="3" t="str">
        <f>IF(C844="","",IF(COUNTIF($C$2:$C843,$C844)=0,MAX($B$2:$B843)+1,""))</f>
        <v/>
      </c>
      <c r="L844" s="3" t="str">
        <f t="shared" si="205"/>
        <v/>
      </c>
      <c r="M844" s="3" t="str">
        <f>IF(C844="","",IF(AND(C844&lt;&gt;"",D844&lt;&gt;"",E844&lt;&gt;"",I844&lt;&gt;"",L844&lt;&gt;"",J844&lt;&gt;"",IFERROR(MATCH(INDEX($B:$B,MATCH($C844,$C:$C,0)),IMAGENES!$B:$B,0),-1)&gt;0),"'si'","'no'"))</f>
        <v/>
      </c>
      <c r="O844" t="str">
        <f t="shared" si="195"/>
        <v/>
      </c>
      <c r="P844" t="str">
        <f t="shared" si="196"/>
        <v/>
      </c>
      <c r="Q844" t="str">
        <f t="shared" si="197"/>
        <v/>
      </c>
      <c r="R844" t="str">
        <f t="shared" si="198"/>
        <v/>
      </c>
      <c r="S844" t="str">
        <f t="shared" si="199"/>
        <v/>
      </c>
      <c r="T844" t="str">
        <f t="shared" si="200"/>
        <v/>
      </c>
      <c r="U844" t="str">
        <f>IF($S844="","",INDEX(CATEGORIAS!$A:$A,MATCH($S844,CATEGORIAS!$B:$B,0)))</f>
        <v/>
      </c>
      <c r="V844" t="str">
        <f>IF($T844="","",INDEX(SUBCATEGORIAS!$A:$A,MATCH($T844,SUBCATEGORIAS!$B:$B,0)))</f>
        <v/>
      </c>
      <c r="W844" t="str">
        <f t="shared" si="201"/>
        <v/>
      </c>
      <c r="X844" t="str">
        <f t="shared" si="206"/>
        <v/>
      </c>
      <c r="Z844">
        <v>842</v>
      </c>
      <c r="AA844" t="str">
        <f t="shared" si="209"/>
        <v/>
      </c>
      <c r="AB844" t="str">
        <f>IFERROR(IF(MATCH($AA843,$O:$O,0)&gt;0,CONCATENATE("id_articulo: ",$AA843,","),0),"")</f>
        <v/>
      </c>
      <c r="AG844" t="str">
        <f>IF($D844="","",INDEX(CATEGORIAS!$A:$A,MATCH($D844,CATEGORIAS!$B:$B,0)))</f>
        <v/>
      </c>
      <c r="AH844" t="str">
        <f>IF($E844="","",INDEX(SUBCATEGORIAS!$A:$A,MATCH($E844,SUBCATEGORIAS!$B:$B,0)))</f>
        <v/>
      </c>
      <c r="AI844" t="str">
        <f t="shared" si="202"/>
        <v/>
      </c>
      <c r="AK844" s="2" t="str">
        <f t="shared" si="207"/>
        <v/>
      </c>
      <c r="AL844" t="str">
        <f t="shared" si="208"/>
        <v/>
      </c>
      <c r="AM844" t="str">
        <f t="shared" si="203"/>
        <v/>
      </c>
      <c r="AN844" t="str">
        <f t="shared" si="204"/>
        <v/>
      </c>
    </row>
    <row r="845" spans="1:40" x14ac:dyDescent="0.25">
      <c r="A845" t="str">
        <f>IF(C845="","",MAX($A$2:A844)+1)</f>
        <v/>
      </c>
      <c r="B845" s="3" t="str">
        <f>IF(C845="","",IF(COUNTIF($C$2:$C844,$C845)=0,MAX($B$2:$B844)+1,""))</f>
        <v/>
      </c>
      <c r="L845" s="3" t="str">
        <f t="shared" si="205"/>
        <v/>
      </c>
      <c r="M845" s="3" t="str">
        <f>IF(C845="","",IF(AND(C845&lt;&gt;"",D845&lt;&gt;"",E845&lt;&gt;"",I845&lt;&gt;"",L845&lt;&gt;"",J845&lt;&gt;"",IFERROR(MATCH(INDEX($B:$B,MATCH($C845,$C:$C,0)),IMAGENES!$B:$B,0),-1)&gt;0),"'si'","'no'"))</f>
        <v/>
      </c>
      <c r="O845" t="str">
        <f t="shared" si="195"/>
        <v/>
      </c>
      <c r="P845" t="str">
        <f t="shared" si="196"/>
        <v/>
      </c>
      <c r="Q845" t="str">
        <f t="shared" si="197"/>
        <v/>
      </c>
      <c r="R845" t="str">
        <f t="shared" si="198"/>
        <v/>
      </c>
      <c r="S845" t="str">
        <f t="shared" si="199"/>
        <v/>
      </c>
      <c r="T845" t="str">
        <f t="shared" si="200"/>
        <v/>
      </c>
      <c r="U845" t="str">
        <f>IF($S845="","",INDEX(CATEGORIAS!$A:$A,MATCH($S845,CATEGORIAS!$B:$B,0)))</f>
        <v/>
      </c>
      <c r="V845" t="str">
        <f>IF($T845="","",INDEX(SUBCATEGORIAS!$A:$A,MATCH($T845,SUBCATEGORIAS!$B:$B,0)))</f>
        <v/>
      </c>
      <c r="W845" t="str">
        <f t="shared" si="201"/>
        <v/>
      </c>
      <c r="X845" t="str">
        <f t="shared" si="206"/>
        <v/>
      </c>
      <c r="Z845">
        <v>843</v>
      </c>
      <c r="AA845" t="str">
        <f t="shared" si="209"/>
        <v/>
      </c>
      <c r="AB845" t="str">
        <f>IFERROR(IF(MATCH($AA843,$O:$O,0)&gt;0,CONCATENATE("nombre: '",INDEX($P:$P,MATCH($AA843,$O:$O,0)),"',"),0),"")</f>
        <v/>
      </c>
      <c r="AG845" t="str">
        <f>IF($D845="","",INDEX(CATEGORIAS!$A:$A,MATCH($D845,CATEGORIAS!$B:$B,0)))</f>
        <v/>
      </c>
      <c r="AH845" t="str">
        <f>IF($E845="","",INDEX(SUBCATEGORIAS!$A:$A,MATCH($E845,SUBCATEGORIAS!$B:$B,0)))</f>
        <v/>
      </c>
      <c r="AI845" t="str">
        <f t="shared" si="202"/>
        <v/>
      </c>
      <c r="AK845" s="2" t="str">
        <f t="shared" si="207"/>
        <v/>
      </c>
      <c r="AL845" t="str">
        <f t="shared" si="208"/>
        <v/>
      </c>
      <c r="AM845" t="str">
        <f t="shared" si="203"/>
        <v/>
      </c>
      <c r="AN845" t="str">
        <f t="shared" si="204"/>
        <v/>
      </c>
    </row>
    <row r="846" spans="1:40" x14ac:dyDescent="0.25">
      <c r="A846" t="str">
        <f>IF(C846="","",MAX($A$2:A845)+1)</f>
        <v/>
      </c>
      <c r="B846" s="3" t="str">
        <f>IF(C846="","",IF(COUNTIF($C$2:$C845,$C846)=0,MAX($B$2:$B845)+1,""))</f>
        <v/>
      </c>
      <c r="L846" s="3" t="str">
        <f t="shared" si="205"/>
        <v/>
      </c>
      <c r="M846" s="3" t="str">
        <f>IF(C846="","",IF(AND(C846&lt;&gt;"",D846&lt;&gt;"",E846&lt;&gt;"",I846&lt;&gt;"",L846&lt;&gt;"",J846&lt;&gt;"",IFERROR(MATCH(INDEX($B:$B,MATCH($C846,$C:$C,0)),IMAGENES!$B:$B,0),-1)&gt;0),"'si'","'no'"))</f>
        <v/>
      </c>
      <c r="O846" t="str">
        <f t="shared" si="195"/>
        <v/>
      </c>
      <c r="P846" t="str">
        <f t="shared" si="196"/>
        <v/>
      </c>
      <c r="Q846" t="str">
        <f t="shared" si="197"/>
        <v/>
      </c>
      <c r="R846" t="str">
        <f t="shared" si="198"/>
        <v/>
      </c>
      <c r="S846" t="str">
        <f t="shared" si="199"/>
        <v/>
      </c>
      <c r="T846" t="str">
        <f t="shared" si="200"/>
        <v/>
      </c>
      <c r="U846" t="str">
        <f>IF($S846="","",INDEX(CATEGORIAS!$A:$A,MATCH($S846,CATEGORIAS!$B:$B,0)))</f>
        <v/>
      </c>
      <c r="V846" t="str">
        <f>IF($T846="","",INDEX(SUBCATEGORIAS!$A:$A,MATCH($T846,SUBCATEGORIAS!$B:$B,0)))</f>
        <v/>
      </c>
      <c r="W846" t="str">
        <f t="shared" si="201"/>
        <v/>
      </c>
      <c r="X846" t="str">
        <f t="shared" si="206"/>
        <v/>
      </c>
      <c r="Z846">
        <v>844</v>
      </c>
      <c r="AA846" t="str">
        <f t="shared" si="209"/>
        <v/>
      </c>
      <c r="AB846" t="str">
        <f>IFERROR(IF(MATCH($AA843,$O:$O,0)&gt;0,CONCATENATE("descripcion: '",INDEX($Q:$Q,MATCH($AA843,$O:$O,0)),"',"),0),"")</f>
        <v/>
      </c>
      <c r="AG846" t="str">
        <f>IF($D846="","",INDEX(CATEGORIAS!$A:$A,MATCH($D846,CATEGORIAS!$B:$B,0)))</f>
        <v/>
      </c>
      <c r="AH846" t="str">
        <f>IF($E846="","",INDEX(SUBCATEGORIAS!$A:$A,MATCH($E846,SUBCATEGORIAS!$B:$B,0)))</f>
        <v/>
      </c>
      <c r="AI846" t="str">
        <f t="shared" si="202"/>
        <v/>
      </c>
      <c r="AK846" s="2" t="str">
        <f t="shared" si="207"/>
        <v/>
      </c>
      <c r="AL846" t="str">
        <f t="shared" si="208"/>
        <v/>
      </c>
      <c r="AM846" t="str">
        <f t="shared" si="203"/>
        <v/>
      </c>
      <c r="AN846" t="str">
        <f t="shared" si="204"/>
        <v/>
      </c>
    </row>
    <row r="847" spans="1:40" x14ac:dyDescent="0.25">
      <c r="A847" t="str">
        <f>IF(C847="","",MAX($A$2:A846)+1)</f>
        <v/>
      </c>
      <c r="B847" s="3" t="str">
        <f>IF(C847="","",IF(COUNTIF($C$2:$C846,$C847)=0,MAX($B$2:$B846)+1,""))</f>
        <v/>
      </c>
      <c r="L847" s="3" t="str">
        <f t="shared" si="205"/>
        <v/>
      </c>
      <c r="M847" s="3" t="str">
        <f>IF(C847="","",IF(AND(C847&lt;&gt;"",D847&lt;&gt;"",E847&lt;&gt;"",I847&lt;&gt;"",L847&lt;&gt;"",J847&lt;&gt;"",IFERROR(MATCH(INDEX($B:$B,MATCH($C847,$C:$C,0)),IMAGENES!$B:$B,0),-1)&gt;0),"'si'","'no'"))</f>
        <v/>
      </c>
      <c r="O847" t="str">
        <f t="shared" si="195"/>
        <v/>
      </c>
      <c r="P847" t="str">
        <f t="shared" si="196"/>
        <v/>
      </c>
      <c r="Q847" t="str">
        <f t="shared" si="197"/>
        <v/>
      </c>
      <c r="R847" t="str">
        <f t="shared" si="198"/>
        <v/>
      </c>
      <c r="S847" t="str">
        <f t="shared" si="199"/>
        <v/>
      </c>
      <c r="T847" t="str">
        <f t="shared" si="200"/>
        <v/>
      </c>
      <c r="U847" t="str">
        <f>IF($S847="","",INDEX(CATEGORIAS!$A:$A,MATCH($S847,CATEGORIAS!$B:$B,0)))</f>
        <v/>
      </c>
      <c r="V847" t="str">
        <f>IF($T847="","",INDEX(SUBCATEGORIAS!$A:$A,MATCH($T847,SUBCATEGORIAS!$B:$B,0)))</f>
        <v/>
      </c>
      <c r="W847" t="str">
        <f t="shared" si="201"/>
        <v/>
      </c>
      <c r="X847" t="str">
        <f t="shared" si="206"/>
        <v/>
      </c>
      <c r="Z847">
        <v>845</v>
      </c>
      <c r="AA847" t="str">
        <f t="shared" si="209"/>
        <v/>
      </c>
      <c r="AB847" t="str">
        <f>IFERROR(IF(MATCH($AA843,$O:$O,0)&gt;0,CONCATENATE("descripcion_larga: '",INDEX($R:$R,MATCH($AA843,$O:$O,0)),"',"),0),"")</f>
        <v/>
      </c>
      <c r="AG847" t="str">
        <f>IF($D847="","",INDEX(CATEGORIAS!$A:$A,MATCH($D847,CATEGORIAS!$B:$B,0)))</f>
        <v/>
      </c>
      <c r="AH847" t="str">
        <f>IF($E847="","",INDEX(SUBCATEGORIAS!$A:$A,MATCH($E847,SUBCATEGORIAS!$B:$B,0)))</f>
        <v/>
      </c>
      <c r="AI847" t="str">
        <f t="shared" si="202"/>
        <v/>
      </c>
      <c r="AK847" s="2" t="str">
        <f t="shared" si="207"/>
        <v/>
      </c>
      <c r="AL847" t="str">
        <f t="shared" si="208"/>
        <v/>
      </c>
      <c r="AM847" t="str">
        <f t="shared" si="203"/>
        <v/>
      </c>
      <c r="AN847" t="str">
        <f t="shared" si="204"/>
        <v/>
      </c>
    </row>
    <row r="848" spans="1:40" x14ac:dyDescent="0.25">
      <c r="A848" t="str">
        <f>IF(C848="","",MAX($A$2:A847)+1)</f>
        <v/>
      </c>
      <c r="B848" s="3" t="str">
        <f>IF(C848="","",IF(COUNTIF($C$2:$C847,$C848)=0,MAX($B$2:$B847)+1,""))</f>
        <v/>
      </c>
      <c r="L848" s="3" t="str">
        <f t="shared" si="205"/>
        <v/>
      </c>
      <c r="M848" s="3" t="str">
        <f>IF(C848="","",IF(AND(C848&lt;&gt;"",D848&lt;&gt;"",E848&lt;&gt;"",I848&lt;&gt;"",L848&lt;&gt;"",J848&lt;&gt;"",IFERROR(MATCH(INDEX($B:$B,MATCH($C848,$C:$C,0)),IMAGENES!$B:$B,0),-1)&gt;0),"'si'","'no'"))</f>
        <v/>
      </c>
      <c r="O848" t="str">
        <f t="shared" si="195"/>
        <v/>
      </c>
      <c r="P848" t="str">
        <f t="shared" si="196"/>
        <v/>
      </c>
      <c r="Q848" t="str">
        <f t="shared" si="197"/>
        <v/>
      </c>
      <c r="R848" t="str">
        <f t="shared" si="198"/>
        <v/>
      </c>
      <c r="S848" t="str">
        <f t="shared" si="199"/>
        <v/>
      </c>
      <c r="T848" t="str">
        <f t="shared" si="200"/>
        <v/>
      </c>
      <c r="U848" t="str">
        <f>IF($S848="","",INDEX(CATEGORIAS!$A:$A,MATCH($S848,CATEGORIAS!$B:$B,0)))</f>
        <v/>
      </c>
      <c r="V848" t="str">
        <f>IF($T848="","",INDEX(SUBCATEGORIAS!$A:$A,MATCH($T848,SUBCATEGORIAS!$B:$B,0)))</f>
        <v/>
      </c>
      <c r="W848" t="str">
        <f t="shared" si="201"/>
        <v/>
      </c>
      <c r="X848" t="str">
        <f t="shared" si="206"/>
        <v/>
      </c>
      <c r="Z848">
        <v>846</v>
      </c>
      <c r="AA848" t="str">
        <f t="shared" si="209"/>
        <v/>
      </c>
      <c r="AB848" t="str">
        <f>IFERROR(IF(MATCH($AA843,$O:$O,0)&gt;0,CONCATENATE("id_categoria: '",INDEX($U:$U,MATCH($AA843,$O:$O,0)),"',"),0),"")</f>
        <v/>
      </c>
      <c r="AG848" t="str">
        <f>IF($D848="","",INDEX(CATEGORIAS!$A:$A,MATCH($D848,CATEGORIAS!$B:$B,0)))</f>
        <v/>
      </c>
      <c r="AH848" t="str">
        <f>IF($E848="","",INDEX(SUBCATEGORIAS!$A:$A,MATCH($E848,SUBCATEGORIAS!$B:$B,0)))</f>
        <v/>
      </c>
      <c r="AI848" t="str">
        <f t="shared" si="202"/>
        <v/>
      </c>
      <c r="AK848" s="2" t="str">
        <f t="shared" si="207"/>
        <v/>
      </c>
      <c r="AL848" t="str">
        <f t="shared" si="208"/>
        <v/>
      </c>
      <c r="AM848" t="str">
        <f t="shared" si="203"/>
        <v/>
      </c>
      <c r="AN848" t="str">
        <f t="shared" si="204"/>
        <v/>
      </c>
    </row>
    <row r="849" spans="1:40" x14ac:dyDescent="0.25">
      <c r="A849" t="str">
        <f>IF(C849="","",MAX($A$2:A848)+1)</f>
        <v/>
      </c>
      <c r="B849" s="3" t="str">
        <f>IF(C849="","",IF(COUNTIF($C$2:$C848,$C849)=0,MAX($B$2:$B848)+1,""))</f>
        <v/>
      </c>
      <c r="L849" s="3" t="str">
        <f t="shared" si="205"/>
        <v/>
      </c>
      <c r="M849" s="3" t="str">
        <f>IF(C849="","",IF(AND(C849&lt;&gt;"",D849&lt;&gt;"",E849&lt;&gt;"",I849&lt;&gt;"",L849&lt;&gt;"",J849&lt;&gt;"",IFERROR(MATCH(INDEX($B:$B,MATCH($C849,$C:$C,0)),IMAGENES!$B:$B,0),-1)&gt;0),"'si'","'no'"))</f>
        <v/>
      </c>
      <c r="O849" t="str">
        <f t="shared" si="195"/>
        <v/>
      </c>
      <c r="P849" t="str">
        <f t="shared" si="196"/>
        <v/>
      </c>
      <c r="Q849" t="str">
        <f t="shared" si="197"/>
        <v/>
      </c>
      <c r="R849" t="str">
        <f t="shared" si="198"/>
        <v/>
      </c>
      <c r="S849" t="str">
        <f t="shared" si="199"/>
        <v/>
      </c>
      <c r="T849" t="str">
        <f t="shared" si="200"/>
        <v/>
      </c>
      <c r="U849" t="str">
        <f>IF($S849="","",INDEX(CATEGORIAS!$A:$A,MATCH($S849,CATEGORIAS!$B:$B,0)))</f>
        <v/>
      </c>
      <c r="V849" t="str">
        <f>IF($T849="","",INDEX(SUBCATEGORIAS!$A:$A,MATCH($T849,SUBCATEGORIAS!$B:$B,0)))</f>
        <v/>
      </c>
      <c r="W849" t="str">
        <f t="shared" si="201"/>
        <v/>
      </c>
      <c r="X849" t="str">
        <f t="shared" si="206"/>
        <v/>
      </c>
      <c r="Z849">
        <v>847</v>
      </c>
      <c r="AA849" t="str">
        <f t="shared" si="209"/>
        <v/>
      </c>
      <c r="AB849" t="str">
        <f>IFERROR(IF(MATCH($AA843,$O:$O,0)&gt;0,CONCATENATE("id_subcategoria: '",INDEX($V:$V,MATCH($AA843,$O:$O,0)),"',"),0),"")</f>
        <v/>
      </c>
      <c r="AG849" t="str">
        <f>IF($D849="","",INDEX(CATEGORIAS!$A:$A,MATCH($D849,CATEGORIAS!$B:$B,0)))</f>
        <v/>
      </c>
      <c r="AH849" t="str">
        <f>IF($E849="","",INDEX(SUBCATEGORIAS!$A:$A,MATCH($E849,SUBCATEGORIAS!$B:$B,0)))</f>
        <v/>
      </c>
      <c r="AI849" t="str">
        <f t="shared" si="202"/>
        <v/>
      </c>
      <c r="AK849" s="2" t="str">
        <f t="shared" si="207"/>
        <v/>
      </c>
      <c r="AL849" t="str">
        <f t="shared" si="208"/>
        <v/>
      </c>
      <c r="AM849" t="str">
        <f t="shared" si="203"/>
        <v/>
      </c>
      <c r="AN849" t="str">
        <f t="shared" si="204"/>
        <v/>
      </c>
    </row>
    <row r="850" spans="1:40" x14ac:dyDescent="0.25">
      <c r="A850" t="str">
        <f>IF(C850="","",MAX($A$2:A849)+1)</f>
        <v/>
      </c>
      <c r="B850" s="3" t="str">
        <f>IF(C850="","",IF(COUNTIF($C$2:$C849,$C850)=0,MAX($B$2:$B849)+1,""))</f>
        <v/>
      </c>
      <c r="L850" s="3" t="str">
        <f t="shared" si="205"/>
        <v/>
      </c>
      <c r="M850" s="3" t="str">
        <f>IF(C850="","",IF(AND(C850&lt;&gt;"",D850&lt;&gt;"",E850&lt;&gt;"",I850&lt;&gt;"",L850&lt;&gt;"",J850&lt;&gt;"",IFERROR(MATCH(INDEX($B:$B,MATCH($C850,$C:$C,0)),IMAGENES!$B:$B,0),-1)&gt;0),"'si'","'no'"))</f>
        <v/>
      </c>
      <c r="O850" t="str">
        <f t="shared" si="195"/>
        <v/>
      </c>
      <c r="P850" t="str">
        <f t="shared" si="196"/>
        <v/>
      </c>
      <c r="Q850" t="str">
        <f t="shared" si="197"/>
        <v/>
      </c>
      <c r="R850" t="str">
        <f t="shared" si="198"/>
        <v/>
      </c>
      <c r="S850" t="str">
        <f t="shared" si="199"/>
        <v/>
      </c>
      <c r="T850" t="str">
        <f t="shared" si="200"/>
        <v/>
      </c>
      <c r="U850" t="str">
        <f>IF($S850="","",INDEX(CATEGORIAS!$A:$A,MATCH($S850,CATEGORIAS!$B:$B,0)))</f>
        <v/>
      </c>
      <c r="V850" t="str">
        <f>IF($T850="","",INDEX(SUBCATEGORIAS!$A:$A,MATCH($T850,SUBCATEGORIAS!$B:$B,0)))</f>
        <v/>
      </c>
      <c r="W850" t="str">
        <f t="shared" si="201"/>
        <v/>
      </c>
      <c r="X850" t="str">
        <f t="shared" si="206"/>
        <v/>
      </c>
      <c r="Z850">
        <v>848</v>
      </c>
      <c r="AA850" t="str">
        <f t="shared" si="209"/>
        <v/>
      </c>
      <c r="AB850" t="str">
        <f>IFERROR(IF(MATCH($AA843,$O:$O,0)&gt;0,CONCATENATE("precio: ",INDEX($W:$W,MATCH($AA843,$O:$O,0)),","),0),"")</f>
        <v/>
      </c>
      <c r="AG850" t="str">
        <f>IF($D850="","",INDEX(CATEGORIAS!$A:$A,MATCH($D850,CATEGORIAS!$B:$B,0)))</f>
        <v/>
      </c>
      <c r="AH850" t="str">
        <f>IF($E850="","",INDEX(SUBCATEGORIAS!$A:$A,MATCH($E850,SUBCATEGORIAS!$B:$B,0)))</f>
        <v/>
      </c>
      <c r="AI850" t="str">
        <f t="shared" si="202"/>
        <v/>
      </c>
      <c r="AK850" s="2" t="str">
        <f t="shared" si="207"/>
        <v/>
      </c>
      <c r="AL850" t="str">
        <f t="shared" si="208"/>
        <v/>
      </c>
      <c r="AM850" t="str">
        <f t="shared" si="203"/>
        <v/>
      </c>
      <c r="AN850" t="str">
        <f t="shared" si="204"/>
        <v/>
      </c>
    </row>
    <row r="851" spans="1:40" x14ac:dyDescent="0.25">
      <c r="A851" t="str">
        <f>IF(C851="","",MAX($A$2:A850)+1)</f>
        <v/>
      </c>
      <c r="B851" s="3" t="str">
        <f>IF(C851="","",IF(COUNTIF($C$2:$C850,$C851)=0,MAX($B$2:$B850)+1,""))</f>
        <v/>
      </c>
      <c r="L851" s="3" t="str">
        <f t="shared" si="205"/>
        <v/>
      </c>
      <c r="M851" s="3" t="str">
        <f>IF(C851="","",IF(AND(C851&lt;&gt;"",D851&lt;&gt;"",E851&lt;&gt;"",I851&lt;&gt;"",L851&lt;&gt;"",J851&lt;&gt;"",IFERROR(MATCH(INDEX($B:$B,MATCH($C851,$C:$C,0)),IMAGENES!$B:$B,0),-1)&gt;0),"'si'","'no'"))</f>
        <v/>
      </c>
      <c r="O851" t="str">
        <f t="shared" si="195"/>
        <v/>
      </c>
      <c r="P851" t="str">
        <f t="shared" si="196"/>
        <v/>
      </c>
      <c r="Q851" t="str">
        <f t="shared" si="197"/>
        <v/>
      </c>
      <c r="R851" t="str">
        <f t="shared" si="198"/>
        <v/>
      </c>
      <c r="S851" t="str">
        <f t="shared" si="199"/>
        <v/>
      </c>
      <c r="T851" t="str">
        <f t="shared" si="200"/>
        <v/>
      </c>
      <c r="U851" t="str">
        <f>IF($S851="","",INDEX(CATEGORIAS!$A:$A,MATCH($S851,CATEGORIAS!$B:$B,0)))</f>
        <v/>
      </c>
      <c r="V851" t="str">
        <f>IF($T851="","",INDEX(SUBCATEGORIAS!$A:$A,MATCH($T851,SUBCATEGORIAS!$B:$B,0)))</f>
        <v/>
      </c>
      <c r="W851" t="str">
        <f t="shared" si="201"/>
        <v/>
      </c>
      <c r="X851" t="str">
        <f t="shared" si="206"/>
        <v/>
      </c>
      <c r="Z851">
        <v>849</v>
      </c>
      <c r="AA851" t="str">
        <f t="shared" si="209"/>
        <v/>
      </c>
      <c r="AB851" t="str">
        <f>IFERROR(IF(MATCH($AA843,$O:$O,0)&gt;0,CONCATENATE("disponible: ",INDEX($X:$X,MATCH($AA843,$O:$O,0)),","),0),"")</f>
        <v/>
      </c>
      <c r="AG851" t="str">
        <f>IF($D851="","",INDEX(CATEGORIAS!$A:$A,MATCH($D851,CATEGORIAS!$B:$B,0)))</f>
        <v/>
      </c>
      <c r="AH851" t="str">
        <f>IF($E851="","",INDEX(SUBCATEGORIAS!$A:$A,MATCH($E851,SUBCATEGORIAS!$B:$B,0)))</f>
        <v/>
      </c>
      <c r="AI851" t="str">
        <f t="shared" si="202"/>
        <v/>
      </c>
      <c r="AK851" s="2" t="str">
        <f t="shared" si="207"/>
        <v/>
      </c>
      <c r="AL851" t="str">
        <f t="shared" si="208"/>
        <v/>
      </c>
      <c r="AM851" t="str">
        <f t="shared" si="203"/>
        <v/>
      </c>
      <c r="AN851" t="str">
        <f t="shared" si="204"/>
        <v/>
      </c>
    </row>
    <row r="852" spans="1:40" x14ac:dyDescent="0.25">
      <c r="A852" t="str">
        <f>IF(C852="","",MAX($A$2:A851)+1)</f>
        <v/>
      </c>
      <c r="B852" s="3" t="str">
        <f>IF(C852="","",IF(COUNTIF($C$2:$C851,$C852)=0,MAX($B$2:$B851)+1,""))</f>
        <v/>
      </c>
      <c r="L852" s="3" t="str">
        <f t="shared" si="205"/>
        <v/>
      </c>
      <c r="M852" s="3" t="str">
        <f>IF(C852="","",IF(AND(C852&lt;&gt;"",D852&lt;&gt;"",E852&lt;&gt;"",I852&lt;&gt;"",L852&lt;&gt;"",J852&lt;&gt;"",IFERROR(MATCH(INDEX($B:$B,MATCH($C852,$C:$C,0)),IMAGENES!$B:$B,0),-1)&gt;0),"'si'","'no'"))</f>
        <v/>
      </c>
      <c r="O852" t="str">
        <f t="shared" si="195"/>
        <v/>
      </c>
      <c r="P852" t="str">
        <f t="shared" si="196"/>
        <v/>
      </c>
      <c r="Q852" t="str">
        <f t="shared" si="197"/>
        <v/>
      </c>
      <c r="R852" t="str">
        <f t="shared" si="198"/>
        <v/>
      </c>
      <c r="S852" t="str">
        <f t="shared" si="199"/>
        <v/>
      </c>
      <c r="T852" t="str">
        <f t="shared" si="200"/>
        <v/>
      </c>
      <c r="U852" t="str">
        <f>IF($S852="","",INDEX(CATEGORIAS!$A:$A,MATCH($S852,CATEGORIAS!$B:$B,0)))</f>
        <v/>
      </c>
      <c r="V852" t="str">
        <f>IF($T852="","",INDEX(SUBCATEGORIAS!$A:$A,MATCH($T852,SUBCATEGORIAS!$B:$B,0)))</f>
        <v/>
      </c>
      <c r="W852" t="str">
        <f t="shared" si="201"/>
        <v/>
      </c>
      <c r="X852" t="str">
        <f t="shared" si="206"/>
        <v/>
      </c>
      <c r="Z852">
        <v>850</v>
      </c>
      <c r="AA852" t="str">
        <f t="shared" si="209"/>
        <v/>
      </c>
      <c r="AB852" t="str">
        <f>IFERROR(IF(MATCH($AA843,$O:$O,0)&gt;0,"},",0),"")</f>
        <v/>
      </c>
      <c r="AG852" t="str">
        <f>IF($D852="","",INDEX(CATEGORIAS!$A:$A,MATCH($D852,CATEGORIAS!$B:$B,0)))</f>
        <v/>
      </c>
      <c r="AH852" t="str">
        <f>IF($E852="","",INDEX(SUBCATEGORIAS!$A:$A,MATCH($E852,SUBCATEGORIAS!$B:$B,0)))</f>
        <v/>
      </c>
      <c r="AI852" t="str">
        <f t="shared" si="202"/>
        <v/>
      </c>
      <c r="AK852" s="2" t="str">
        <f t="shared" si="207"/>
        <v/>
      </c>
      <c r="AL852" t="str">
        <f t="shared" si="208"/>
        <v/>
      </c>
      <c r="AM852" t="str">
        <f t="shared" si="203"/>
        <v/>
      </c>
      <c r="AN852" t="str">
        <f t="shared" si="204"/>
        <v/>
      </c>
    </row>
    <row r="853" spans="1:40" x14ac:dyDescent="0.25">
      <c r="A853" t="str">
        <f>IF(C853="","",MAX($A$2:A852)+1)</f>
        <v/>
      </c>
      <c r="B853" s="3" t="str">
        <f>IF(C853="","",IF(COUNTIF($C$2:$C852,$C853)=0,MAX($B$2:$B852)+1,""))</f>
        <v/>
      </c>
      <c r="L853" s="3" t="str">
        <f t="shared" si="205"/>
        <v/>
      </c>
      <c r="M853" s="3" t="str">
        <f>IF(C853="","",IF(AND(C853&lt;&gt;"",D853&lt;&gt;"",E853&lt;&gt;"",I853&lt;&gt;"",L853&lt;&gt;"",J853&lt;&gt;"",IFERROR(MATCH(INDEX($B:$B,MATCH($C853,$C:$C,0)),IMAGENES!$B:$B,0),-1)&gt;0),"'si'","'no'"))</f>
        <v/>
      </c>
      <c r="O853" t="str">
        <f t="shared" si="195"/>
        <v/>
      </c>
      <c r="P853" t="str">
        <f t="shared" si="196"/>
        <v/>
      </c>
      <c r="Q853" t="str">
        <f t="shared" si="197"/>
        <v/>
      </c>
      <c r="R853" t="str">
        <f t="shared" si="198"/>
        <v/>
      </c>
      <c r="S853" t="str">
        <f t="shared" si="199"/>
        <v/>
      </c>
      <c r="T853" t="str">
        <f t="shared" si="200"/>
        <v/>
      </c>
      <c r="U853" t="str">
        <f>IF($S853="","",INDEX(CATEGORIAS!$A:$A,MATCH($S853,CATEGORIAS!$B:$B,0)))</f>
        <v/>
      </c>
      <c r="V853" t="str">
        <f>IF($T853="","",INDEX(SUBCATEGORIAS!$A:$A,MATCH($T853,SUBCATEGORIAS!$B:$B,0)))</f>
        <v/>
      </c>
      <c r="W853" t="str">
        <f t="shared" si="201"/>
        <v/>
      </c>
      <c r="X853" t="str">
        <f t="shared" si="206"/>
        <v/>
      </c>
      <c r="Z853">
        <v>851</v>
      </c>
      <c r="AA853">
        <f t="shared" si="209"/>
        <v>86</v>
      </c>
      <c r="AB853" t="str">
        <f>IFERROR(IF(MATCH($AA853,$O:$O,0)&gt;0,"{",0),"")</f>
        <v/>
      </c>
      <c r="AG853" t="str">
        <f>IF($D853="","",INDEX(CATEGORIAS!$A:$A,MATCH($D853,CATEGORIAS!$B:$B,0)))</f>
        <v/>
      </c>
      <c r="AH853" t="str">
        <f>IF($E853="","",INDEX(SUBCATEGORIAS!$A:$A,MATCH($E853,SUBCATEGORIAS!$B:$B,0)))</f>
        <v/>
      </c>
      <c r="AI853" t="str">
        <f t="shared" si="202"/>
        <v/>
      </c>
      <c r="AK853" s="2" t="str">
        <f t="shared" si="207"/>
        <v/>
      </c>
      <c r="AL853" t="str">
        <f t="shared" si="208"/>
        <v/>
      </c>
      <c r="AM853" t="str">
        <f t="shared" si="203"/>
        <v/>
      </c>
      <c r="AN853" t="str">
        <f t="shared" si="204"/>
        <v/>
      </c>
    </row>
    <row r="854" spans="1:40" x14ac:dyDescent="0.25">
      <c r="A854" t="str">
        <f>IF(C854="","",MAX($A$2:A853)+1)</f>
        <v/>
      </c>
      <c r="B854" s="3" t="str">
        <f>IF(C854="","",IF(COUNTIF($C$2:$C853,$C854)=0,MAX($B$2:$B853)+1,""))</f>
        <v/>
      </c>
      <c r="L854" s="3" t="str">
        <f t="shared" si="205"/>
        <v/>
      </c>
      <c r="M854" s="3" t="str">
        <f>IF(C854="","",IF(AND(C854&lt;&gt;"",D854&lt;&gt;"",E854&lt;&gt;"",I854&lt;&gt;"",L854&lt;&gt;"",J854&lt;&gt;"",IFERROR(MATCH(INDEX($B:$B,MATCH($C854,$C:$C,0)),IMAGENES!$B:$B,0),-1)&gt;0),"'si'","'no'"))</f>
        <v/>
      </c>
      <c r="O854" t="str">
        <f t="shared" si="195"/>
        <v/>
      </c>
      <c r="P854" t="str">
        <f t="shared" si="196"/>
        <v/>
      </c>
      <c r="Q854" t="str">
        <f t="shared" si="197"/>
        <v/>
      </c>
      <c r="R854" t="str">
        <f t="shared" si="198"/>
        <v/>
      </c>
      <c r="S854" t="str">
        <f t="shared" si="199"/>
        <v/>
      </c>
      <c r="T854" t="str">
        <f t="shared" si="200"/>
        <v/>
      </c>
      <c r="U854" t="str">
        <f>IF($S854="","",INDEX(CATEGORIAS!$A:$A,MATCH($S854,CATEGORIAS!$B:$B,0)))</f>
        <v/>
      </c>
      <c r="V854" t="str">
        <f>IF($T854="","",INDEX(SUBCATEGORIAS!$A:$A,MATCH($T854,SUBCATEGORIAS!$B:$B,0)))</f>
        <v/>
      </c>
      <c r="W854" t="str">
        <f t="shared" si="201"/>
        <v/>
      </c>
      <c r="X854" t="str">
        <f t="shared" si="206"/>
        <v/>
      </c>
      <c r="Z854">
        <v>852</v>
      </c>
      <c r="AA854" t="str">
        <f t="shared" si="209"/>
        <v/>
      </c>
      <c r="AB854" t="str">
        <f>IFERROR(IF(MATCH($AA853,$O:$O,0)&gt;0,CONCATENATE("id_articulo: ",$AA853,","),0),"")</f>
        <v/>
      </c>
      <c r="AG854" t="str">
        <f>IF($D854="","",INDEX(CATEGORIAS!$A:$A,MATCH($D854,CATEGORIAS!$B:$B,0)))</f>
        <v/>
      </c>
      <c r="AH854" t="str">
        <f>IF($E854="","",INDEX(SUBCATEGORIAS!$A:$A,MATCH($E854,SUBCATEGORIAS!$B:$B,0)))</f>
        <v/>
      </c>
      <c r="AI854" t="str">
        <f t="shared" si="202"/>
        <v/>
      </c>
      <c r="AK854" s="2" t="str">
        <f t="shared" si="207"/>
        <v/>
      </c>
      <c r="AL854" t="str">
        <f t="shared" si="208"/>
        <v/>
      </c>
      <c r="AM854" t="str">
        <f t="shared" si="203"/>
        <v/>
      </c>
      <c r="AN854" t="str">
        <f t="shared" si="204"/>
        <v/>
      </c>
    </row>
    <row r="855" spans="1:40" x14ac:dyDescent="0.25">
      <c r="A855" t="str">
        <f>IF(C855="","",MAX($A$2:A854)+1)</f>
        <v/>
      </c>
      <c r="B855" s="3" t="str">
        <f>IF(C855="","",IF(COUNTIF($C$2:$C854,$C855)=0,MAX($B$2:$B854)+1,""))</f>
        <v/>
      </c>
      <c r="L855" s="3" t="str">
        <f t="shared" si="205"/>
        <v/>
      </c>
      <c r="M855" s="3" t="str">
        <f>IF(C855="","",IF(AND(C855&lt;&gt;"",D855&lt;&gt;"",E855&lt;&gt;"",I855&lt;&gt;"",L855&lt;&gt;"",J855&lt;&gt;"",IFERROR(MATCH(INDEX($B:$B,MATCH($C855,$C:$C,0)),IMAGENES!$B:$B,0),-1)&gt;0),"'si'","'no'"))</f>
        <v/>
      </c>
      <c r="O855" t="str">
        <f t="shared" si="195"/>
        <v/>
      </c>
      <c r="P855" t="str">
        <f t="shared" si="196"/>
        <v/>
      </c>
      <c r="Q855" t="str">
        <f t="shared" si="197"/>
        <v/>
      </c>
      <c r="R855" t="str">
        <f t="shared" si="198"/>
        <v/>
      </c>
      <c r="S855" t="str">
        <f t="shared" si="199"/>
        <v/>
      </c>
      <c r="T855" t="str">
        <f t="shared" si="200"/>
        <v/>
      </c>
      <c r="U855" t="str">
        <f>IF($S855="","",INDEX(CATEGORIAS!$A:$A,MATCH($S855,CATEGORIAS!$B:$B,0)))</f>
        <v/>
      </c>
      <c r="V855" t="str">
        <f>IF($T855="","",INDEX(SUBCATEGORIAS!$A:$A,MATCH($T855,SUBCATEGORIAS!$B:$B,0)))</f>
        <v/>
      </c>
      <c r="W855" t="str">
        <f t="shared" si="201"/>
        <v/>
      </c>
      <c r="X855" t="str">
        <f t="shared" si="206"/>
        <v/>
      </c>
      <c r="Z855">
        <v>853</v>
      </c>
      <c r="AA855" t="str">
        <f t="shared" si="209"/>
        <v/>
      </c>
      <c r="AB855" t="str">
        <f>IFERROR(IF(MATCH($AA853,$O:$O,0)&gt;0,CONCATENATE("nombre: '",INDEX($P:$P,MATCH($AA853,$O:$O,0)),"',"),0),"")</f>
        <v/>
      </c>
      <c r="AG855" t="str">
        <f>IF($D855="","",INDEX(CATEGORIAS!$A:$A,MATCH($D855,CATEGORIAS!$B:$B,0)))</f>
        <v/>
      </c>
      <c r="AH855" t="str">
        <f>IF($E855="","",INDEX(SUBCATEGORIAS!$A:$A,MATCH($E855,SUBCATEGORIAS!$B:$B,0)))</f>
        <v/>
      </c>
      <c r="AI855" t="str">
        <f t="shared" si="202"/>
        <v/>
      </c>
      <c r="AK855" s="2" t="str">
        <f t="shared" si="207"/>
        <v/>
      </c>
      <c r="AL855" t="str">
        <f t="shared" si="208"/>
        <v/>
      </c>
      <c r="AM855" t="str">
        <f t="shared" si="203"/>
        <v/>
      </c>
      <c r="AN855" t="str">
        <f t="shared" si="204"/>
        <v/>
      </c>
    </row>
    <row r="856" spans="1:40" x14ac:dyDescent="0.25">
      <c r="A856" t="str">
        <f>IF(C856="","",MAX($A$2:A855)+1)</f>
        <v/>
      </c>
      <c r="B856" s="3" t="str">
        <f>IF(C856="","",IF(COUNTIF($C$2:$C855,$C856)=0,MAX($B$2:$B855)+1,""))</f>
        <v/>
      </c>
      <c r="L856" s="3" t="str">
        <f t="shared" si="205"/>
        <v/>
      </c>
      <c r="M856" s="3" t="str">
        <f>IF(C856="","",IF(AND(C856&lt;&gt;"",D856&lt;&gt;"",E856&lt;&gt;"",I856&lt;&gt;"",L856&lt;&gt;"",J856&lt;&gt;"",IFERROR(MATCH(INDEX($B:$B,MATCH($C856,$C:$C,0)),IMAGENES!$B:$B,0),-1)&gt;0),"'si'","'no'"))</f>
        <v/>
      </c>
      <c r="O856" t="str">
        <f t="shared" si="195"/>
        <v/>
      </c>
      <c r="P856" t="str">
        <f t="shared" si="196"/>
        <v/>
      </c>
      <c r="Q856" t="str">
        <f t="shared" si="197"/>
        <v/>
      </c>
      <c r="R856" t="str">
        <f t="shared" si="198"/>
        <v/>
      </c>
      <c r="S856" t="str">
        <f t="shared" si="199"/>
        <v/>
      </c>
      <c r="T856" t="str">
        <f t="shared" si="200"/>
        <v/>
      </c>
      <c r="U856" t="str">
        <f>IF($S856="","",INDEX(CATEGORIAS!$A:$A,MATCH($S856,CATEGORIAS!$B:$B,0)))</f>
        <v/>
      </c>
      <c r="V856" t="str">
        <f>IF($T856="","",INDEX(SUBCATEGORIAS!$A:$A,MATCH($T856,SUBCATEGORIAS!$B:$B,0)))</f>
        <v/>
      </c>
      <c r="W856" t="str">
        <f t="shared" si="201"/>
        <v/>
      </c>
      <c r="X856" t="str">
        <f t="shared" si="206"/>
        <v/>
      </c>
      <c r="Z856">
        <v>854</v>
      </c>
      <c r="AA856" t="str">
        <f t="shared" si="209"/>
        <v/>
      </c>
      <c r="AB856" t="str">
        <f>IFERROR(IF(MATCH($AA853,$O:$O,0)&gt;0,CONCATENATE("descripcion: '",INDEX($Q:$Q,MATCH($AA853,$O:$O,0)),"',"),0),"")</f>
        <v/>
      </c>
      <c r="AG856" t="str">
        <f>IF($D856="","",INDEX(CATEGORIAS!$A:$A,MATCH($D856,CATEGORIAS!$B:$B,0)))</f>
        <v/>
      </c>
      <c r="AH856" t="str">
        <f>IF($E856="","",INDEX(SUBCATEGORIAS!$A:$A,MATCH($E856,SUBCATEGORIAS!$B:$B,0)))</f>
        <v/>
      </c>
      <c r="AI856" t="str">
        <f t="shared" si="202"/>
        <v/>
      </c>
      <c r="AK856" s="2" t="str">
        <f t="shared" si="207"/>
        <v/>
      </c>
      <c r="AL856" t="str">
        <f t="shared" si="208"/>
        <v/>
      </c>
      <c r="AM856" t="str">
        <f t="shared" si="203"/>
        <v/>
      </c>
      <c r="AN856" t="str">
        <f t="shared" si="204"/>
        <v/>
      </c>
    </row>
    <row r="857" spans="1:40" x14ac:dyDescent="0.25">
      <c r="A857" t="str">
        <f>IF(C857="","",MAX($A$2:A856)+1)</f>
        <v/>
      </c>
      <c r="B857" s="3" t="str">
        <f>IF(C857="","",IF(COUNTIF($C$2:$C856,$C857)=0,MAX($B$2:$B856)+1,""))</f>
        <v/>
      </c>
      <c r="L857" s="3" t="str">
        <f t="shared" si="205"/>
        <v/>
      </c>
      <c r="M857" s="3" t="str">
        <f>IF(C857="","",IF(AND(C857&lt;&gt;"",D857&lt;&gt;"",E857&lt;&gt;"",I857&lt;&gt;"",L857&lt;&gt;"",J857&lt;&gt;"",IFERROR(MATCH(INDEX($B:$B,MATCH($C857,$C:$C,0)),IMAGENES!$B:$B,0),-1)&gt;0),"'si'","'no'"))</f>
        <v/>
      </c>
      <c r="O857" t="str">
        <f t="shared" si="195"/>
        <v/>
      </c>
      <c r="P857" t="str">
        <f t="shared" si="196"/>
        <v/>
      </c>
      <c r="Q857" t="str">
        <f t="shared" si="197"/>
        <v/>
      </c>
      <c r="R857" t="str">
        <f t="shared" si="198"/>
        <v/>
      </c>
      <c r="S857" t="str">
        <f t="shared" si="199"/>
        <v/>
      </c>
      <c r="T857" t="str">
        <f t="shared" si="200"/>
        <v/>
      </c>
      <c r="U857" t="str">
        <f>IF($S857="","",INDEX(CATEGORIAS!$A:$A,MATCH($S857,CATEGORIAS!$B:$B,0)))</f>
        <v/>
      </c>
      <c r="V857" t="str">
        <f>IF($T857="","",INDEX(SUBCATEGORIAS!$A:$A,MATCH($T857,SUBCATEGORIAS!$B:$B,0)))</f>
        <v/>
      </c>
      <c r="W857" t="str">
        <f t="shared" si="201"/>
        <v/>
      </c>
      <c r="X857" t="str">
        <f t="shared" si="206"/>
        <v/>
      </c>
      <c r="Z857">
        <v>855</v>
      </c>
      <c r="AA857" t="str">
        <f t="shared" si="209"/>
        <v/>
      </c>
      <c r="AB857" t="str">
        <f>IFERROR(IF(MATCH($AA853,$O:$O,0)&gt;0,CONCATENATE("descripcion_larga: '",INDEX($R:$R,MATCH($AA853,$O:$O,0)),"',"),0),"")</f>
        <v/>
      </c>
      <c r="AG857" t="str">
        <f>IF($D857="","",INDEX(CATEGORIAS!$A:$A,MATCH($D857,CATEGORIAS!$B:$B,0)))</f>
        <v/>
      </c>
      <c r="AH857" t="str">
        <f>IF($E857="","",INDEX(SUBCATEGORIAS!$A:$A,MATCH($E857,SUBCATEGORIAS!$B:$B,0)))</f>
        <v/>
      </c>
      <c r="AI857" t="str">
        <f t="shared" si="202"/>
        <v/>
      </c>
      <c r="AK857" s="2" t="str">
        <f t="shared" si="207"/>
        <v/>
      </c>
      <c r="AL857" t="str">
        <f t="shared" si="208"/>
        <v/>
      </c>
      <c r="AM857" t="str">
        <f t="shared" si="203"/>
        <v/>
      </c>
      <c r="AN857" t="str">
        <f t="shared" si="204"/>
        <v/>
      </c>
    </row>
    <row r="858" spans="1:40" x14ac:dyDescent="0.25">
      <c r="A858" t="str">
        <f>IF(C858="","",MAX($A$2:A857)+1)</f>
        <v/>
      </c>
      <c r="B858" s="3" t="str">
        <f>IF(C858="","",IF(COUNTIF($C$2:$C857,$C858)=0,MAX($B$2:$B857)+1,""))</f>
        <v/>
      </c>
      <c r="L858" s="3" t="str">
        <f t="shared" si="205"/>
        <v/>
      </c>
      <c r="M858" s="3" t="str">
        <f>IF(C858="","",IF(AND(C858&lt;&gt;"",D858&lt;&gt;"",E858&lt;&gt;"",I858&lt;&gt;"",L858&lt;&gt;"",J858&lt;&gt;"",IFERROR(MATCH(INDEX($B:$B,MATCH($C858,$C:$C,0)),IMAGENES!$B:$B,0),-1)&gt;0),"'si'","'no'"))</f>
        <v/>
      </c>
      <c r="O858" t="str">
        <f t="shared" si="195"/>
        <v/>
      </c>
      <c r="P858" t="str">
        <f t="shared" si="196"/>
        <v/>
      </c>
      <c r="Q858" t="str">
        <f t="shared" si="197"/>
        <v/>
      </c>
      <c r="R858" t="str">
        <f t="shared" si="198"/>
        <v/>
      </c>
      <c r="S858" t="str">
        <f t="shared" si="199"/>
        <v/>
      </c>
      <c r="T858" t="str">
        <f t="shared" si="200"/>
        <v/>
      </c>
      <c r="U858" t="str">
        <f>IF($S858="","",INDEX(CATEGORIAS!$A:$A,MATCH($S858,CATEGORIAS!$B:$B,0)))</f>
        <v/>
      </c>
      <c r="V858" t="str">
        <f>IF($T858="","",INDEX(SUBCATEGORIAS!$A:$A,MATCH($T858,SUBCATEGORIAS!$B:$B,0)))</f>
        <v/>
      </c>
      <c r="W858" t="str">
        <f t="shared" si="201"/>
        <v/>
      </c>
      <c r="X858" t="str">
        <f t="shared" si="206"/>
        <v/>
      </c>
      <c r="Z858">
        <v>856</v>
      </c>
      <c r="AA858" t="str">
        <f t="shared" si="209"/>
        <v/>
      </c>
      <c r="AB858" t="str">
        <f>IFERROR(IF(MATCH($AA853,$O:$O,0)&gt;0,CONCATENATE("id_categoria: '",INDEX($U:$U,MATCH($AA853,$O:$O,0)),"',"),0),"")</f>
        <v/>
      </c>
      <c r="AG858" t="str">
        <f>IF($D858="","",INDEX(CATEGORIAS!$A:$A,MATCH($D858,CATEGORIAS!$B:$B,0)))</f>
        <v/>
      </c>
      <c r="AH858" t="str">
        <f>IF($E858="","",INDEX(SUBCATEGORIAS!$A:$A,MATCH($E858,SUBCATEGORIAS!$B:$B,0)))</f>
        <v/>
      </c>
      <c r="AI858" t="str">
        <f t="shared" si="202"/>
        <v/>
      </c>
      <c r="AK858" s="2" t="str">
        <f t="shared" si="207"/>
        <v/>
      </c>
      <c r="AL858" t="str">
        <f t="shared" si="208"/>
        <v/>
      </c>
      <c r="AM858" t="str">
        <f t="shared" si="203"/>
        <v/>
      </c>
      <c r="AN858" t="str">
        <f t="shared" si="204"/>
        <v/>
      </c>
    </row>
    <row r="859" spans="1:40" x14ac:dyDescent="0.25">
      <c r="A859" t="str">
        <f>IF(C859="","",MAX($A$2:A858)+1)</f>
        <v/>
      </c>
      <c r="B859" s="3" t="str">
        <f>IF(C859="","",IF(COUNTIF($C$2:$C858,$C859)=0,MAX($B$2:$B858)+1,""))</f>
        <v/>
      </c>
      <c r="L859" s="3" t="str">
        <f t="shared" si="205"/>
        <v/>
      </c>
      <c r="M859" s="3" t="str">
        <f>IF(C859="","",IF(AND(C859&lt;&gt;"",D859&lt;&gt;"",E859&lt;&gt;"",I859&lt;&gt;"",L859&lt;&gt;"",J859&lt;&gt;"",IFERROR(MATCH(INDEX($B:$B,MATCH($C859,$C:$C,0)),IMAGENES!$B:$B,0),-1)&gt;0),"'si'","'no'"))</f>
        <v/>
      </c>
      <c r="O859" t="str">
        <f t="shared" si="195"/>
        <v/>
      </c>
      <c r="P859" t="str">
        <f t="shared" si="196"/>
        <v/>
      </c>
      <c r="Q859" t="str">
        <f t="shared" si="197"/>
        <v/>
      </c>
      <c r="R859" t="str">
        <f t="shared" si="198"/>
        <v/>
      </c>
      <c r="S859" t="str">
        <f t="shared" si="199"/>
        <v/>
      </c>
      <c r="T859" t="str">
        <f t="shared" si="200"/>
        <v/>
      </c>
      <c r="U859" t="str">
        <f>IF($S859="","",INDEX(CATEGORIAS!$A:$A,MATCH($S859,CATEGORIAS!$B:$B,0)))</f>
        <v/>
      </c>
      <c r="V859" t="str">
        <f>IF($T859="","",INDEX(SUBCATEGORIAS!$A:$A,MATCH($T859,SUBCATEGORIAS!$B:$B,0)))</f>
        <v/>
      </c>
      <c r="W859" t="str">
        <f t="shared" si="201"/>
        <v/>
      </c>
      <c r="X859" t="str">
        <f t="shared" si="206"/>
        <v/>
      </c>
      <c r="Z859">
        <v>857</v>
      </c>
      <c r="AA859" t="str">
        <f t="shared" si="209"/>
        <v/>
      </c>
      <c r="AB859" t="str">
        <f>IFERROR(IF(MATCH($AA853,$O:$O,0)&gt;0,CONCATENATE("id_subcategoria: '",INDEX($V:$V,MATCH($AA853,$O:$O,0)),"',"),0),"")</f>
        <v/>
      </c>
      <c r="AG859" t="str">
        <f>IF($D859="","",INDEX(CATEGORIAS!$A:$A,MATCH($D859,CATEGORIAS!$B:$B,0)))</f>
        <v/>
      </c>
      <c r="AH859" t="str">
        <f>IF($E859="","",INDEX(SUBCATEGORIAS!$A:$A,MATCH($E859,SUBCATEGORIAS!$B:$B,0)))</f>
        <v/>
      </c>
      <c r="AI859" t="str">
        <f t="shared" si="202"/>
        <v/>
      </c>
      <c r="AK859" s="2" t="str">
        <f t="shared" si="207"/>
        <v/>
      </c>
      <c r="AL859" t="str">
        <f t="shared" si="208"/>
        <v/>
      </c>
      <c r="AM859" t="str">
        <f t="shared" si="203"/>
        <v/>
      </c>
      <c r="AN859" t="str">
        <f t="shared" si="204"/>
        <v/>
      </c>
    </row>
    <row r="860" spans="1:40" x14ac:dyDescent="0.25">
      <c r="A860" t="str">
        <f>IF(C860="","",MAX($A$2:A859)+1)</f>
        <v/>
      </c>
      <c r="B860" s="3" t="str">
        <f>IF(C860="","",IF(COUNTIF($C$2:$C859,$C860)=0,MAX($B$2:$B859)+1,""))</f>
        <v/>
      </c>
      <c r="L860" s="3" t="str">
        <f t="shared" si="205"/>
        <v/>
      </c>
      <c r="M860" s="3" t="str">
        <f>IF(C860="","",IF(AND(C860&lt;&gt;"",D860&lt;&gt;"",E860&lt;&gt;"",I860&lt;&gt;"",L860&lt;&gt;"",J860&lt;&gt;"",IFERROR(MATCH(INDEX($B:$B,MATCH($C860,$C:$C,0)),IMAGENES!$B:$B,0),-1)&gt;0),"'si'","'no'"))</f>
        <v/>
      </c>
      <c r="O860" t="str">
        <f t="shared" si="195"/>
        <v/>
      </c>
      <c r="P860" t="str">
        <f t="shared" si="196"/>
        <v/>
      </c>
      <c r="Q860" t="str">
        <f t="shared" si="197"/>
        <v/>
      </c>
      <c r="R860" t="str">
        <f t="shared" si="198"/>
        <v/>
      </c>
      <c r="S860" t="str">
        <f t="shared" si="199"/>
        <v/>
      </c>
      <c r="T860" t="str">
        <f t="shared" si="200"/>
        <v/>
      </c>
      <c r="U860" t="str">
        <f>IF($S860="","",INDEX(CATEGORIAS!$A:$A,MATCH($S860,CATEGORIAS!$B:$B,0)))</f>
        <v/>
      </c>
      <c r="V860" t="str">
        <f>IF($T860="","",INDEX(SUBCATEGORIAS!$A:$A,MATCH($T860,SUBCATEGORIAS!$B:$B,0)))</f>
        <v/>
      </c>
      <c r="W860" t="str">
        <f t="shared" si="201"/>
        <v/>
      </c>
      <c r="X860" t="str">
        <f t="shared" si="206"/>
        <v/>
      </c>
      <c r="Z860">
        <v>858</v>
      </c>
      <c r="AA860" t="str">
        <f t="shared" si="209"/>
        <v/>
      </c>
      <c r="AB860" t="str">
        <f>IFERROR(IF(MATCH($AA853,$O:$O,0)&gt;0,CONCATENATE("precio: ",INDEX($W:$W,MATCH($AA853,$O:$O,0)),","),0),"")</f>
        <v/>
      </c>
      <c r="AG860" t="str">
        <f>IF($D860="","",INDEX(CATEGORIAS!$A:$A,MATCH($D860,CATEGORIAS!$B:$B,0)))</f>
        <v/>
      </c>
      <c r="AH860" t="str">
        <f>IF($E860="","",INDEX(SUBCATEGORIAS!$A:$A,MATCH($E860,SUBCATEGORIAS!$B:$B,0)))</f>
        <v/>
      </c>
      <c r="AI860" t="str">
        <f t="shared" si="202"/>
        <v/>
      </c>
      <c r="AK860" s="2" t="str">
        <f t="shared" si="207"/>
        <v/>
      </c>
      <c r="AL860" t="str">
        <f t="shared" si="208"/>
        <v/>
      </c>
      <c r="AM860" t="str">
        <f t="shared" si="203"/>
        <v/>
      </c>
      <c r="AN860" t="str">
        <f t="shared" si="204"/>
        <v/>
      </c>
    </row>
    <row r="861" spans="1:40" x14ac:dyDescent="0.25">
      <c r="A861" t="str">
        <f>IF(C861="","",MAX($A$2:A860)+1)</f>
        <v/>
      </c>
      <c r="B861" s="3" t="str">
        <f>IF(C861="","",IF(COUNTIF($C$2:$C860,$C861)=0,MAX($B$2:$B860)+1,""))</f>
        <v/>
      </c>
      <c r="L861" s="3" t="str">
        <f t="shared" si="205"/>
        <v/>
      </c>
      <c r="M861" s="3" t="str">
        <f>IF(C861="","",IF(AND(C861&lt;&gt;"",D861&lt;&gt;"",E861&lt;&gt;"",I861&lt;&gt;"",L861&lt;&gt;"",J861&lt;&gt;"",IFERROR(MATCH(INDEX($B:$B,MATCH($C861,$C:$C,0)),IMAGENES!$B:$B,0),-1)&gt;0),"'si'","'no'"))</f>
        <v/>
      </c>
      <c r="O861" t="str">
        <f t="shared" si="195"/>
        <v/>
      </c>
      <c r="P861" t="str">
        <f t="shared" si="196"/>
        <v/>
      </c>
      <c r="Q861" t="str">
        <f t="shared" si="197"/>
        <v/>
      </c>
      <c r="R861" t="str">
        <f t="shared" si="198"/>
        <v/>
      </c>
      <c r="S861" t="str">
        <f t="shared" si="199"/>
        <v/>
      </c>
      <c r="T861" t="str">
        <f t="shared" si="200"/>
        <v/>
      </c>
      <c r="U861" t="str">
        <f>IF($S861="","",INDEX(CATEGORIAS!$A:$A,MATCH($S861,CATEGORIAS!$B:$B,0)))</f>
        <v/>
      </c>
      <c r="V861" t="str">
        <f>IF($T861="","",INDEX(SUBCATEGORIAS!$A:$A,MATCH($T861,SUBCATEGORIAS!$B:$B,0)))</f>
        <v/>
      </c>
      <c r="W861" t="str">
        <f t="shared" si="201"/>
        <v/>
      </c>
      <c r="X861" t="str">
        <f t="shared" si="206"/>
        <v/>
      </c>
      <c r="Z861">
        <v>859</v>
      </c>
      <c r="AA861" t="str">
        <f t="shared" si="209"/>
        <v/>
      </c>
      <c r="AB861" t="str">
        <f>IFERROR(IF(MATCH($AA853,$O:$O,0)&gt;0,CONCATENATE("disponible: ",INDEX($X:$X,MATCH($AA853,$O:$O,0)),","),0),"")</f>
        <v/>
      </c>
      <c r="AG861" t="str">
        <f>IF($D861="","",INDEX(CATEGORIAS!$A:$A,MATCH($D861,CATEGORIAS!$B:$B,0)))</f>
        <v/>
      </c>
      <c r="AH861" t="str">
        <f>IF($E861="","",INDEX(SUBCATEGORIAS!$A:$A,MATCH($E861,SUBCATEGORIAS!$B:$B,0)))</f>
        <v/>
      </c>
      <c r="AI861" t="str">
        <f t="shared" si="202"/>
        <v/>
      </c>
      <c r="AK861" s="2" t="str">
        <f t="shared" si="207"/>
        <v/>
      </c>
      <c r="AL861" t="str">
        <f t="shared" si="208"/>
        <v/>
      </c>
      <c r="AM861" t="str">
        <f t="shared" si="203"/>
        <v/>
      </c>
      <c r="AN861" t="str">
        <f t="shared" si="204"/>
        <v/>
      </c>
    </row>
    <row r="862" spans="1:40" x14ac:dyDescent="0.25">
      <c r="A862" t="str">
        <f>IF(C862="","",MAX($A$2:A861)+1)</f>
        <v/>
      </c>
      <c r="B862" s="3" t="str">
        <f>IF(C862="","",IF(COUNTIF($C$2:$C861,$C862)=0,MAX($B$2:$B861)+1,""))</f>
        <v/>
      </c>
      <c r="L862" s="3" t="str">
        <f t="shared" si="205"/>
        <v/>
      </c>
      <c r="M862" s="3" t="str">
        <f>IF(C862="","",IF(AND(C862&lt;&gt;"",D862&lt;&gt;"",E862&lt;&gt;"",I862&lt;&gt;"",L862&lt;&gt;"",J862&lt;&gt;"",IFERROR(MATCH(INDEX($B:$B,MATCH($C862,$C:$C,0)),IMAGENES!$B:$B,0),-1)&gt;0),"'si'","'no'"))</f>
        <v/>
      </c>
      <c r="O862" t="str">
        <f t="shared" si="195"/>
        <v/>
      </c>
      <c r="P862" t="str">
        <f t="shared" si="196"/>
        <v/>
      </c>
      <c r="Q862" t="str">
        <f t="shared" si="197"/>
        <v/>
      </c>
      <c r="R862" t="str">
        <f t="shared" si="198"/>
        <v/>
      </c>
      <c r="S862" t="str">
        <f t="shared" si="199"/>
        <v/>
      </c>
      <c r="T862" t="str">
        <f t="shared" si="200"/>
        <v/>
      </c>
      <c r="U862" t="str">
        <f>IF($S862="","",INDEX(CATEGORIAS!$A:$A,MATCH($S862,CATEGORIAS!$B:$B,0)))</f>
        <v/>
      </c>
      <c r="V862" t="str">
        <f>IF($T862="","",INDEX(SUBCATEGORIAS!$A:$A,MATCH($T862,SUBCATEGORIAS!$B:$B,0)))</f>
        <v/>
      </c>
      <c r="W862" t="str">
        <f t="shared" si="201"/>
        <v/>
      </c>
      <c r="X862" t="str">
        <f t="shared" si="206"/>
        <v/>
      </c>
      <c r="Z862">
        <v>860</v>
      </c>
      <c r="AA862" t="str">
        <f t="shared" si="209"/>
        <v/>
      </c>
      <c r="AB862" t="str">
        <f>IFERROR(IF(MATCH($AA853,$O:$O,0)&gt;0,"},",0),"")</f>
        <v/>
      </c>
      <c r="AG862" t="str">
        <f>IF($D862="","",INDEX(CATEGORIAS!$A:$A,MATCH($D862,CATEGORIAS!$B:$B,0)))</f>
        <v/>
      </c>
      <c r="AH862" t="str">
        <f>IF($E862="","",INDEX(SUBCATEGORIAS!$A:$A,MATCH($E862,SUBCATEGORIAS!$B:$B,0)))</f>
        <v/>
      </c>
      <c r="AI862" t="str">
        <f t="shared" si="202"/>
        <v/>
      </c>
      <c r="AK862" s="2" t="str">
        <f t="shared" si="207"/>
        <v/>
      </c>
      <c r="AL862" t="str">
        <f t="shared" si="208"/>
        <v/>
      </c>
      <c r="AM862" t="str">
        <f t="shared" si="203"/>
        <v/>
      </c>
      <c r="AN862" t="str">
        <f t="shared" si="204"/>
        <v/>
      </c>
    </row>
    <row r="863" spans="1:40" x14ac:dyDescent="0.25">
      <c r="A863" t="str">
        <f>IF(C863="","",MAX($A$2:A862)+1)</f>
        <v/>
      </c>
      <c r="B863" s="3" t="str">
        <f>IF(C863="","",IF(COUNTIF($C$2:$C862,$C863)=0,MAX($B$2:$B862)+1,""))</f>
        <v/>
      </c>
      <c r="L863" s="3" t="str">
        <f t="shared" si="205"/>
        <v/>
      </c>
      <c r="M863" s="3" t="str">
        <f>IF(C863="","",IF(AND(C863&lt;&gt;"",D863&lt;&gt;"",E863&lt;&gt;"",I863&lt;&gt;"",L863&lt;&gt;"",J863&lt;&gt;"",IFERROR(MATCH(INDEX($B:$B,MATCH($C863,$C:$C,0)),IMAGENES!$B:$B,0),-1)&gt;0),"'si'","'no'"))</f>
        <v/>
      </c>
      <c r="O863" t="str">
        <f t="shared" si="195"/>
        <v/>
      </c>
      <c r="P863" t="str">
        <f t="shared" si="196"/>
        <v/>
      </c>
      <c r="Q863" t="str">
        <f t="shared" si="197"/>
        <v/>
      </c>
      <c r="R863" t="str">
        <f t="shared" si="198"/>
        <v/>
      </c>
      <c r="S863" t="str">
        <f t="shared" si="199"/>
        <v/>
      </c>
      <c r="T863" t="str">
        <f t="shared" si="200"/>
        <v/>
      </c>
      <c r="U863" t="str">
        <f>IF($S863="","",INDEX(CATEGORIAS!$A:$A,MATCH($S863,CATEGORIAS!$B:$B,0)))</f>
        <v/>
      </c>
      <c r="V863" t="str">
        <f>IF($T863="","",INDEX(SUBCATEGORIAS!$A:$A,MATCH($T863,SUBCATEGORIAS!$B:$B,0)))</f>
        <v/>
      </c>
      <c r="W863" t="str">
        <f t="shared" si="201"/>
        <v/>
      </c>
      <c r="X863" t="str">
        <f t="shared" si="206"/>
        <v/>
      </c>
      <c r="Z863">
        <v>861</v>
      </c>
      <c r="AA863">
        <f t="shared" si="209"/>
        <v>87</v>
      </c>
      <c r="AB863" t="str">
        <f>IFERROR(IF(MATCH($AA863,$O:$O,0)&gt;0,"{",0),"")</f>
        <v/>
      </c>
      <c r="AG863" t="str">
        <f>IF($D863="","",INDEX(CATEGORIAS!$A:$A,MATCH($D863,CATEGORIAS!$B:$B,0)))</f>
        <v/>
      </c>
      <c r="AH863" t="str">
        <f>IF($E863="","",INDEX(SUBCATEGORIAS!$A:$A,MATCH($E863,SUBCATEGORIAS!$B:$B,0)))</f>
        <v/>
      </c>
      <c r="AI863" t="str">
        <f t="shared" si="202"/>
        <v/>
      </c>
      <c r="AK863" s="2" t="str">
        <f t="shared" si="207"/>
        <v/>
      </c>
      <c r="AL863" t="str">
        <f t="shared" si="208"/>
        <v/>
      </c>
      <c r="AM863" t="str">
        <f t="shared" si="203"/>
        <v/>
      </c>
      <c r="AN863" t="str">
        <f t="shared" si="204"/>
        <v/>
      </c>
    </row>
    <row r="864" spans="1:40" x14ac:dyDescent="0.25">
      <c r="A864" t="str">
        <f>IF(C864="","",MAX($A$2:A863)+1)</f>
        <v/>
      </c>
      <c r="B864" s="3" t="str">
        <f>IF(C864="","",IF(COUNTIF($C$2:$C863,$C864)=0,MAX($B$2:$B863)+1,""))</f>
        <v/>
      </c>
      <c r="L864" s="3" t="str">
        <f t="shared" si="205"/>
        <v/>
      </c>
      <c r="M864" s="3" t="str">
        <f>IF(C864="","",IF(AND(C864&lt;&gt;"",D864&lt;&gt;"",E864&lt;&gt;"",I864&lt;&gt;"",L864&lt;&gt;"",J864&lt;&gt;"",IFERROR(MATCH(INDEX($B:$B,MATCH($C864,$C:$C,0)),IMAGENES!$B:$B,0),-1)&gt;0),"'si'","'no'"))</f>
        <v/>
      </c>
      <c r="O864" t="str">
        <f t="shared" si="195"/>
        <v/>
      </c>
      <c r="P864" t="str">
        <f t="shared" si="196"/>
        <v/>
      </c>
      <c r="Q864" t="str">
        <f t="shared" si="197"/>
        <v/>
      </c>
      <c r="R864" t="str">
        <f t="shared" si="198"/>
        <v/>
      </c>
      <c r="S864" t="str">
        <f t="shared" si="199"/>
        <v/>
      </c>
      <c r="T864" t="str">
        <f t="shared" si="200"/>
        <v/>
      </c>
      <c r="U864" t="str">
        <f>IF($S864="","",INDEX(CATEGORIAS!$A:$A,MATCH($S864,CATEGORIAS!$B:$B,0)))</f>
        <v/>
      </c>
      <c r="V864" t="str">
        <f>IF($T864="","",INDEX(SUBCATEGORIAS!$A:$A,MATCH($T864,SUBCATEGORIAS!$B:$B,0)))</f>
        <v/>
      </c>
      <c r="W864" t="str">
        <f t="shared" si="201"/>
        <v/>
      </c>
      <c r="X864" t="str">
        <f t="shared" si="206"/>
        <v/>
      </c>
      <c r="Z864">
        <v>862</v>
      </c>
      <c r="AA864" t="str">
        <f t="shared" si="209"/>
        <v/>
      </c>
      <c r="AB864" t="str">
        <f>IFERROR(IF(MATCH($AA863,$O:$O,0)&gt;0,CONCATENATE("id_articulo: ",$AA863,","),0),"")</f>
        <v/>
      </c>
      <c r="AG864" t="str">
        <f>IF($D864="","",INDEX(CATEGORIAS!$A:$A,MATCH($D864,CATEGORIAS!$B:$B,0)))</f>
        <v/>
      </c>
      <c r="AH864" t="str">
        <f>IF($E864="","",INDEX(SUBCATEGORIAS!$A:$A,MATCH($E864,SUBCATEGORIAS!$B:$B,0)))</f>
        <v/>
      </c>
      <c r="AI864" t="str">
        <f t="shared" si="202"/>
        <v/>
      </c>
      <c r="AK864" s="2" t="str">
        <f t="shared" si="207"/>
        <v/>
      </c>
      <c r="AL864" t="str">
        <f t="shared" si="208"/>
        <v/>
      </c>
      <c r="AM864" t="str">
        <f t="shared" si="203"/>
        <v/>
      </c>
      <c r="AN864" t="str">
        <f t="shared" si="204"/>
        <v/>
      </c>
    </row>
    <row r="865" spans="1:40" x14ac:dyDescent="0.25">
      <c r="A865" t="str">
        <f>IF(C865="","",MAX($A$2:A864)+1)</f>
        <v/>
      </c>
      <c r="B865" s="3" t="str">
        <f>IF(C865="","",IF(COUNTIF($C$2:$C864,$C865)=0,MAX($B$2:$B864)+1,""))</f>
        <v/>
      </c>
      <c r="L865" s="3" t="str">
        <f t="shared" si="205"/>
        <v/>
      </c>
      <c r="M865" s="3" t="str">
        <f>IF(C865="","",IF(AND(C865&lt;&gt;"",D865&lt;&gt;"",E865&lt;&gt;"",I865&lt;&gt;"",L865&lt;&gt;"",J865&lt;&gt;"",IFERROR(MATCH(INDEX($B:$B,MATCH($C865,$C:$C,0)),IMAGENES!$B:$B,0),-1)&gt;0),"'si'","'no'"))</f>
        <v/>
      </c>
      <c r="O865" t="str">
        <f t="shared" si="195"/>
        <v/>
      </c>
      <c r="P865" t="str">
        <f t="shared" si="196"/>
        <v/>
      </c>
      <c r="Q865" t="str">
        <f t="shared" si="197"/>
        <v/>
      </c>
      <c r="R865" t="str">
        <f t="shared" si="198"/>
        <v/>
      </c>
      <c r="S865" t="str">
        <f t="shared" si="199"/>
        <v/>
      </c>
      <c r="T865" t="str">
        <f t="shared" si="200"/>
        <v/>
      </c>
      <c r="U865" t="str">
        <f>IF($S865="","",INDEX(CATEGORIAS!$A:$A,MATCH($S865,CATEGORIAS!$B:$B,0)))</f>
        <v/>
      </c>
      <c r="V865" t="str">
        <f>IF($T865="","",INDEX(SUBCATEGORIAS!$A:$A,MATCH($T865,SUBCATEGORIAS!$B:$B,0)))</f>
        <v/>
      </c>
      <c r="W865" t="str">
        <f t="shared" si="201"/>
        <v/>
      </c>
      <c r="X865" t="str">
        <f t="shared" si="206"/>
        <v/>
      </c>
      <c r="Z865">
        <v>863</v>
      </c>
      <c r="AA865" t="str">
        <f t="shared" si="209"/>
        <v/>
      </c>
      <c r="AB865" t="str">
        <f>IFERROR(IF(MATCH($AA863,$O:$O,0)&gt;0,CONCATENATE("nombre: '",INDEX($P:$P,MATCH($AA863,$O:$O,0)),"',"),0),"")</f>
        <v/>
      </c>
      <c r="AG865" t="str">
        <f>IF($D865="","",INDEX(CATEGORIAS!$A:$A,MATCH($D865,CATEGORIAS!$B:$B,0)))</f>
        <v/>
      </c>
      <c r="AH865" t="str">
        <f>IF($E865="","",INDEX(SUBCATEGORIAS!$A:$A,MATCH($E865,SUBCATEGORIAS!$B:$B,0)))</f>
        <v/>
      </c>
      <c r="AI865" t="str">
        <f t="shared" si="202"/>
        <v/>
      </c>
      <c r="AK865" s="2" t="str">
        <f t="shared" si="207"/>
        <v/>
      </c>
      <c r="AL865" t="str">
        <f t="shared" si="208"/>
        <v/>
      </c>
      <c r="AM865" t="str">
        <f t="shared" si="203"/>
        <v/>
      </c>
      <c r="AN865" t="str">
        <f t="shared" si="204"/>
        <v/>
      </c>
    </row>
    <row r="866" spans="1:40" x14ac:dyDescent="0.25">
      <c r="A866" t="str">
        <f>IF(C866="","",MAX($A$2:A865)+1)</f>
        <v/>
      </c>
      <c r="B866" s="3" t="str">
        <f>IF(C866="","",IF(COUNTIF($C$2:$C865,$C866)=0,MAX($B$2:$B865)+1,""))</f>
        <v/>
      </c>
      <c r="L866" s="3" t="str">
        <f t="shared" si="205"/>
        <v/>
      </c>
      <c r="M866" s="3" t="str">
        <f>IF(C866="","",IF(AND(C866&lt;&gt;"",D866&lt;&gt;"",E866&lt;&gt;"",I866&lt;&gt;"",L866&lt;&gt;"",J866&lt;&gt;"",IFERROR(MATCH(INDEX($B:$B,MATCH($C866,$C:$C,0)),IMAGENES!$B:$B,0),-1)&gt;0),"'si'","'no'"))</f>
        <v/>
      </c>
      <c r="O866" t="str">
        <f t="shared" si="195"/>
        <v/>
      </c>
      <c r="P866" t="str">
        <f t="shared" si="196"/>
        <v/>
      </c>
      <c r="Q866" t="str">
        <f t="shared" si="197"/>
        <v/>
      </c>
      <c r="R866" t="str">
        <f t="shared" si="198"/>
        <v/>
      </c>
      <c r="S866" t="str">
        <f t="shared" si="199"/>
        <v/>
      </c>
      <c r="T866" t="str">
        <f t="shared" si="200"/>
        <v/>
      </c>
      <c r="U866" t="str">
        <f>IF($S866="","",INDEX(CATEGORIAS!$A:$A,MATCH($S866,CATEGORIAS!$B:$B,0)))</f>
        <v/>
      </c>
      <c r="V866" t="str">
        <f>IF($T866="","",INDEX(SUBCATEGORIAS!$A:$A,MATCH($T866,SUBCATEGORIAS!$B:$B,0)))</f>
        <v/>
      </c>
      <c r="W866" t="str">
        <f t="shared" si="201"/>
        <v/>
      </c>
      <c r="X866" t="str">
        <f t="shared" si="206"/>
        <v/>
      </c>
      <c r="Z866">
        <v>864</v>
      </c>
      <c r="AA866" t="str">
        <f t="shared" si="209"/>
        <v/>
      </c>
      <c r="AB866" t="str">
        <f>IFERROR(IF(MATCH($AA863,$O:$O,0)&gt;0,CONCATENATE("descripcion: '",INDEX($Q:$Q,MATCH($AA863,$O:$O,0)),"',"),0),"")</f>
        <v/>
      </c>
      <c r="AG866" t="str">
        <f>IF($D866="","",INDEX(CATEGORIAS!$A:$A,MATCH($D866,CATEGORIAS!$B:$B,0)))</f>
        <v/>
      </c>
      <c r="AH866" t="str">
        <f>IF($E866="","",INDEX(SUBCATEGORIAS!$A:$A,MATCH($E866,SUBCATEGORIAS!$B:$B,0)))</f>
        <v/>
      </c>
      <c r="AI866" t="str">
        <f t="shared" si="202"/>
        <v/>
      </c>
      <c r="AK866" s="2" t="str">
        <f t="shared" si="207"/>
        <v/>
      </c>
      <c r="AL866" t="str">
        <f t="shared" si="208"/>
        <v/>
      </c>
      <c r="AM866" t="str">
        <f t="shared" si="203"/>
        <v/>
      </c>
      <c r="AN866" t="str">
        <f t="shared" si="204"/>
        <v/>
      </c>
    </row>
    <row r="867" spans="1:40" x14ac:dyDescent="0.25">
      <c r="A867" t="str">
        <f>IF(C867="","",MAX($A$2:A866)+1)</f>
        <v/>
      </c>
      <c r="B867" s="3" t="str">
        <f>IF(C867="","",IF(COUNTIF($C$2:$C866,$C867)=0,MAX($B$2:$B866)+1,""))</f>
        <v/>
      </c>
      <c r="L867" s="3" t="str">
        <f t="shared" si="205"/>
        <v/>
      </c>
      <c r="M867" s="3" t="str">
        <f>IF(C867="","",IF(AND(C867&lt;&gt;"",D867&lt;&gt;"",E867&lt;&gt;"",I867&lt;&gt;"",L867&lt;&gt;"",J867&lt;&gt;"",IFERROR(MATCH(INDEX($B:$B,MATCH($C867,$C:$C,0)),IMAGENES!$B:$B,0),-1)&gt;0),"'si'","'no'"))</f>
        <v/>
      </c>
      <c r="O867" t="str">
        <f t="shared" si="195"/>
        <v/>
      </c>
      <c r="P867" t="str">
        <f t="shared" si="196"/>
        <v/>
      </c>
      <c r="Q867" t="str">
        <f t="shared" si="197"/>
        <v/>
      </c>
      <c r="R867" t="str">
        <f t="shared" si="198"/>
        <v/>
      </c>
      <c r="S867" t="str">
        <f t="shared" si="199"/>
        <v/>
      </c>
      <c r="T867" t="str">
        <f t="shared" si="200"/>
        <v/>
      </c>
      <c r="U867" t="str">
        <f>IF($S867="","",INDEX(CATEGORIAS!$A:$A,MATCH($S867,CATEGORIAS!$B:$B,0)))</f>
        <v/>
      </c>
      <c r="V867" t="str">
        <f>IF($T867="","",INDEX(SUBCATEGORIAS!$A:$A,MATCH($T867,SUBCATEGORIAS!$B:$B,0)))</f>
        <v/>
      </c>
      <c r="W867" t="str">
        <f t="shared" si="201"/>
        <v/>
      </c>
      <c r="X867" t="str">
        <f t="shared" si="206"/>
        <v/>
      </c>
      <c r="Z867">
        <v>865</v>
      </c>
      <c r="AA867" t="str">
        <f t="shared" si="209"/>
        <v/>
      </c>
      <c r="AB867" t="str">
        <f>IFERROR(IF(MATCH($AA863,$O:$O,0)&gt;0,CONCATENATE("descripcion_larga: '",INDEX($R:$R,MATCH($AA863,$O:$O,0)),"',"),0),"")</f>
        <v/>
      </c>
      <c r="AG867" t="str">
        <f>IF($D867="","",INDEX(CATEGORIAS!$A:$A,MATCH($D867,CATEGORIAS!$B:$B,0)))</f>
        <v/>
      </c>
      <c r="AH867" t="str">
        <f>IF($E867="","",INDEX(SUBCATEGORIAS!$A:$A,MATCH($E867,SUBCATEGORIAS!$B:$B,0)))</f>
        <v/>
      </c>
      <c r="AI867" t="str">
        <f t="shared" si="202"/>
        <v/>
      </c>
      <c r="AK867" s="2" t="str">
        <f t="shared" si="207"/>
        <v/>
      </c>
      <c r="AL867" t="str">
        <f t="shared" si="208"/>
        <v/>
      </c>
      <c r="AM867" t="str">
        <f t="shared" si="203"/>
        <v/>
      </c>
      <c r="AN867" t="str">
        <f t="shared" si="204"/>
        <v/>
      </c>
    </row>
    <row r="868" spans="1:40" x14ac:dyDescent="0.25">
      <c r="A868" t="str">
        <f>IF(C868="","",MAX($A$2:A867)+1)</f>
        <v/>
      </c>
      <c r="B868" s="3" t="str">
        <f>IF(C868="","",IF(COUNTIF($C$2:$C867,$C868)=0,MAX($B$2:$B867)+1,""))</f>
        <v/>
      </c>
      <c r="L868" s="3" t="str">
        <f t="shared" si="205"/>
        <v/>
      </c>
      <c r="M868" s="3" t="str">
        <f>IF(C868="","",IF(AND(C868&lt;&gt;"",D868&lt;&gt;"",E868&lt;&gt;"",I868&lt;&gt;"",L868&lt;&gt;"",J868&lt;&gt;"",IFERROR(MATCH(INDEX($B:$B,MATCH($C868,$C:$C,0)),IMAGENES!$B:$B,0),-1)&gt;0),"'si'","'no'"))</f>
        <v/>
      </c>
      <c r="O868" t="str">
        <f t="shared" si="195"/>
        <v/>
      </c>
      <c r="P868" t="str">
        <f t="shared" si="196"/>
        <v/>
      </c>
      <c r="Q868" t="str">
        <f t="shared" si="197"/>
        <v/>
      </c>
      <c r="R868" t="str">
        <f t="shared" si="198"/>
        <v/>
      </c>
      <c r="S868" t="str">
        <f t="shared" si="199"/>
        <v/>
      </c>
      <c r="T868" t="str">
        <f t="shared" si="200"/>
        <v/>
      </c>
      <c r="U868" t="str">
        <f>IF($S868="","",INDEX(CATEGORIAS!$A:$A,MATCH($S868,CATEGORIAS!$B:$B,0)))</f>
        <v/>
      </c>
      <c r="V868" t="str">
        <f>IF($T868="","",INDEX(SUBCATEGORIAS!$A:$A,MATCH($T868,SUBCATEGORIAS!$B:$B,0)))</f>
        <v/>
      </c>
      <c r="W868" t="str">
        <f t="shared" si="201"/>
        <v/>
      </c>
      <c r="X868" t="str">
        <f t="shared" si="206"/>
        <v/>
      </c>
      <c r="Z868">
        <v>866</v>
      </c>
      <c r="AA868" t="str">
        <f t="shared" si="209"/>
        <v/>
      </c>
      <c r="AB868" t="str">
        <f>IFERROR(IF(MATCH($AA863,$O:$O,0)&gt;0,CONCATENATE("id_categoria: '",INDEX($U:$U,MATCH($AA863,$O:$O,0)),"',"),0),"")</f>
        <v/>
      </c>
      <c r="AG868" t="str">
        <f>IF($D868="","",INDEX(CATEGORIAS!$A:$A,MATCH($D868,CATEGORIAS!$B:$B,0)))</f>
        <v/>
      </c>
      <c r="AH868" t="str">
        <f>IF($E868="","",INDEX(SUBCATEGORIAS!$A:$A,MATCH($E868,SUBCATEGORIAS!$B:$B,0)))</f>
        <v/>
      </c>
      <c r="AI868" t="str">
        <f t="shared" si="202"/>
        <v/>
      </c>
      <c r="AK868" s="2" t="str">
        <f t="shared" si="207"/>
        <v/>
      </c>
      <c r="AL868" t="str">
        <f t="shared" si="208"/>
        <v/>
      </c>
      <c r="AM868" t="str">
        <f t="shared" si="203"/>
        <v/>
      </c>
      <c r="AN868" t="str">
        <f t="shared" si="204"/>
        <v/>
      </c>
    </row>
    <row r="869" spans="1:40" x14ac:dyDescent="0.25">
      <c r="A869" t="str">
        <f>IF(C869="","",MAX($A$2:A868)+1)</f>
        <v/>
      </c>
      <c r="B869" s="3" t="str">
        <f>IF(C869="","",IF(COUNTIF($C$2:$C868,$C869)=0,MAX($B$2:$B868)+1,""))</f>
        <v/>
      </c>
      <c r="L869" s="3" t="str">
        <f t="shared" si="205"/>
        <v/>
      </c>
      <c r="M869" s="3" t="str">
        <f>IF(C869="","",IF(AND(C869&lt;&gt;"",D869&lt;&gt;"",E869&lt;&gt;"",I869&lt;&gt;"",L869&lt;&gt;"",J869&lt;&gt;"",IFERROR(MATCH(INDEX($B:$B,MATCH($C869,$C:$C,0)),IMAGENES!$B:$B,0),-1)&gt;0),"'si'","'no'"))</f>
        <v/>
      </c>
      <c r="O869" t="str">
        <f t="shared" si="195"/>
        <v/>
      </c>
      <c r="P869" t="str">
        <f t="shared" si="196"/>
        <v/>
      </c>
      <c r="Q869" t="str">
        <f t="shared" si="197"/>
        <v/>
      </c>
      <c r="R869" t="str">
        <f t="shared" si="198"/>
        <v/>
      </c>
      <c r="S869" t="str">
        <f t="shared" si="199"/>
        <v/>
      </c>
      <c r="T869" t="str">
        <f t="shared" si="200"/>
        <v/>
      </c>
      <c r="U869" t="str">
        <f>IF($S869="","",INDEX(CATEGORIAS!$A:$A,MATCH($S869,CATEGORIAS!$B:$B,0)))</f>
        <v/>
      </c>
      <c r="V869" t="str">
        <f>IF($T869="","",INDEX(SUBCATEGORIAS!$A:$A,MATCH($T869,SUBCATEGORIAS!$B:$B,0)))</f>
        <v/>
      </c>
      <c r="W869" t="str">
        <f t="shared" si="201"/>
        <v/>
      </c>
      <c r="X869" t="str">
        <f t="shared" si="206"/>
        <v/>
      </c>
      <c r="Z869">
        <v>867</v>
      </c>
      <c r="AA869" t="str">
        <f t="shared" si="209"/>
        <v/>
      </c>
      <c r="AB869" t="str">
        <f>IFERROR(IF(MATCH($AA863,$O:$O,0)&gt;0,CONCATENATE("id_subcategoria: '",INDEX($V:$V,MATCH($AA863,$O:$O,0)),"',"),0),"")</f>
        <v/>
      </c>
      <c r="AG869" t="str">
        <f>IF($D869="","",INDEX(CATEGORIAS!$A:$A,MATCH($D869,CATEGORIAS!$B:$B,0)))</f>
        <v/>
      </c>
      <c r="AH869" t="str">
        <f>IF($E869="","",INDEX(SUBCATEGORIAS!$A:$A,MATCH($E869,SUBCATEGORIAS!$B:$B,0)))</f>
        <v/>
      </c>
      <c r="AI869" t="str">
        <f t="shared" si="202"/>
        <v/>
      </c>
      <c r="AK869" s="2" t="str">
        <f t="shared" si="207"/>
        <v/>
      </c>
      <c r="AL869" t="str">
        <f t="shared" si="208"/>
        <v/>
      </c>
      <c r="AM869" t="str">
        <f t="shared" si="203"/>
        <v/>
      </c>
      <c r="AN869" t="str">
        <f t="shared" si="204"/>
        <v/>
      </c>
    </row>
    <row r="870" spans="1:40" x14ac:dyDescent="0.25">
      <c r="A870" t="str">
        <f>IF(C870="","",MAX($A$2:A869)+1)</f>
        <v/>
      </c>
      <c r="B870" s="3" t="str">
        <f>IF(C870="","",IF(COUNTIF($C$2:$C869,$C870)=0,MAX($B$2:$B869)+1,""))</f>
        <v/>
      </c>
      <c r="L870" s="3" t="str">
        <f t="shared" si="205"/>
        <v/>
      </c>
      <c r="M870" s="3" t="str">
        <f>IF(C870="","",IF(AND(C870&lt;&gt;"",D870&lt;&gt;"",E870&lt;&gt;"",I870&lt;&gt;"",L870&lt;&gt;"",J870&lt;&gt;"",IFERROR(MATCH(INDEX($B:$B,MATCH($C870,$C:$C,0)),IMAGENES!$B:$B,0),-1)&gt;0),"'si'","'no'"))</f>
        <v/>
      </c>
      <c r="O870" t="str">
        <f t="shared" si="195"/>
        <v/>
      </c>
      <c r="P870" t="str">
        <f t="shared" si="196"/>
        <v/>
      </c>
      <c r="Q870" t="str">
        <f t="shared" si="197"/>
        <v/>
      </c>
      <c r="R870" t="str">
        <f t="shared" si="198"/>
        <v/>
      </c>
      <c r="S870" t="str">
        <f t="shared" si="199"/>
        <v/>
      </c>
      <c r="T870" t="str">
        <f t="shared" si="200"/>
        <v/>
      </c>
      <c r="U870" t="str">
        <f>IF($S870="","",INDEX(CATEGORIAS!$A:$A,MATCH($S870,CATEGORIAS!$B:$B,0)))</f>
        <v/>
      </c>
      <c r="V870" t="str">
        <f>IF($T870="","",INDEX(SUBCATEGORIAS!$A:$A,MATCH($T870,SUBCATEGORIAS!$B:$B,0)))</f>
        <v/>
      </c>
      <c r="W870" t="str">
        <f t="shared" si="201"/>
        <v/>
      </c>
      <c r="X870" t="str">
        <f t="shared" si="206"/>
        <v/>
      </c>
      <c r="Z870">
        <v>868</v>
      </c>
      <c r="AA870" t="str">
        <f t="shared" si="209"/>
        <v/>
      </c>
      <c r="AB870" t="str">
        <f>IFERROR(IF(MATCH($AA863,$O:$O,0)&gt;0,CONCATENATE("precio: ",INDEX($W:$W,MATCH($AA863,$O:$O,0)),","),0),"")</f>
        <v/>
      </c>
      <c r="AG870" t="str">
        <f>IF($D870="","",INDEX(CATEGORIAS!$A:$A,MATCH($D870,CATEGORIAS!$B:$B,0)))</f>
        <v/>
      </c>
      <c r="AH870" t="str">
        <f>IF($E870="","",INDEX(SUBCATEGORIAS!$A:$A,MATCH($E870,SUBCATEGORIAS!$B:$B,0)))</f>
        <v/>
      </c>
      <c r="AI870" t="str">
        <f t="shared" si="202"/>
        <v/>
      </c>
      <c r="AK870" s="2" t="str">
        <f t="shared" si="207"/>
        <v/>
      </c>
      <c r="AL870" t="str">
        <f t="shared" si="208"/>
        <v/>
      </c>
      <c r="AM870" t="str">
        <f t="shared" si="203"/>
        <v/>
      </c>
      <c r="AN870" t="str">
        <f t="shared" si="204"/>
        <v/>
      </c>
    </row>
    <row r="871" spans="1:40" x14ac:dyDescent="0.25">
      <c r="A871" t="str">
        <f>IF(C871="","",MAX($A$2:A870)+1)</f>
        <v/>
      </c>
      <c r="B871" s="3" t="str">
        <f>IF(C871="","",IF(COUNTIF($C$2:$C870,$C871)=0,MAX($B$2:$B870)+1,""))</f>
        <v/>
      </c>
      <c r="L871" s="3" t="str">
        <f t="shared" si="205"/>
        <v/>
      </c>
      <c r="M871" s="3" t="str">
        <f>IF(C871="","",IF(AND(C871&lt;&gt;"",D871&lt;&gt;"",E871&lt;&gt;"",I871&lt;&gt;"",L871&lt;&gt;"",J871&lt;&gt;"",IFERROR(MATCH(INDEX($B:$B,MATCH($C871,$C:$C,0)),IMAGENES!$B:$B,0),-1)&gt;0),"'si'","'no'"))</f>
        <v/>
      </c>
      <c r="O871" t="str">
        <f t="shared" si="195"/>
        <v/>
      </c>
      <c r="P871" t="str">
        <f t="shared" si="196"/>
        <v/>
      </c>
      <c r="Q871" t="str">
        <f t="shared" si="197"/>
        <v/>
      </c>
      <c r="R871" t="str">
        <f t="shared" si="198"/>
        <v/>
      </c>
      <c r="S871" t="str">
        <f t="shared" si="199"/>
        <v/>
      </c>
      <c r="T871" t="str">
        <f t="shared" si="200"/>
        <v/>
      </c>
      <c r="U871" t="str">
        <f>IF($S871="","",INDEX(CATEGORIAS!$A:$A,MATCH($S871,CATEGORIAS!$B:$B,0)))</f>
        <v/>
      </c>
      <c r="V871" t="str">
        <f>IF($T871="","",INDEX(SUBCATEGORIAS!$A:$A,MATCH($T871,SUBCATEGORIAS!$B:$B,0)))</f>
        <v/>
      </c>
      <c r="W871" t="str">
        <f t="shared" si="201"/>
        <v/>
      </c>
      <c r="X871" t="str">
        <f t="shared" si="206"/>
        <v/>
      </c>
      <c r="Z871">
        <v>869</v>
      </c>
      <c r="AA871" t="str">
        <f t="shared" si="209"/>
        <v/>
      </c>
      <c r="AB871" t="str">
        <f>IFERROR(IF(MATCH($AA863,$O:$O,0)&gt;0,CONCATENATE("disponible: ",INDEX($X:$X,MATCH($AA863,$O:$O,0)),","),0),"")</f>
        <v/>
      </c>
      <c r="AG871" t="str">
        <f>IF($D871="","",INDEX(CATEGORIAS!$A:$A,MATCH($D871,CATEGORIAS!$B:$B,0)))</f>
        <v/>
      </c>
      <c r="AH871" t="str">
        <f>IF($E871="","",INDEX(SUBCATEGORIAS!$A:$A,MATCH($E871,SUBCATEGORIAS!$B:$B,0)))</f>
        <v/>
      </c>
      <c r="AI871" t="str">
        <f t="shared" si="202"/>
        <v/>
      </c>
      <c r="AK871" s="2" t="str">
        <f t="shared" si="207"/>
        <v/>
      </c>
      <c r="AL871" t="str">
        <f t="shared" si="208"/>
        <v/>
      </c>
      <c r="AM871" t="str">
        <f t="shared" si="203"/>
        <v/>
      </c>
      <c r="AN871" t="str">
        <f t="shared" si="204"/>
        <v/>
      </c>
    </row>
    <row r="872" spans="1:40" x14ac:dyDescent="0.25">
      <c r="A872" t="str">
        <f>IF(C872="","",MAX($A$2:A871)+1)</f>
        <v/>
      </c>
      <c r="B872" s="3" t="str">
        <f>IF(C872="","",IF(COUNTIF($C$2:$C871,$C872)=0,MAX($B$2:$B871)+1,""))</f>
        <v/>
      </c>
      <c r="L872" s="3" t="str">
        <f t="shared" si="205"/>
        <v/>
      </c>
      <c r="M872" s="3" t="str">
        <f>IF(C872="","",IF(AND(C872&lt;&gt;"",D872&lt;&gt;"",E872&lt;&gt;"",I872&lt;&gt;"",L872&lt;&gt;"",J872&lt;&gt;"",IFERROR(MATCH(INDEX($B:$B,MATCH($C872,$C:$C,0)),IMAGENES!$B:$B,0),-1)&gt;0),"'si'","'no'"))</f>
        <v/>
      </c>
      <c r="O872" t="str">
        <f t="shared" si="195"/>
        <v/>
      </c>
      <c r="P872" t="str">
        <f t="shared" si="196"/>
        <v/>
      </c>
      <c r="Q872" t="str">
        <f t="shared" si="197"/>
        <v/>
      </c>
      <c r="R872" t="str">
        <f t="shared" si="198"/>
        <v/>
      </c>
      <c r="S872" t="str">
        <f t="shared" si="199"/>
        <v/>
      </c>
      <c r="T872" t="str">
        <f t="shared" si="200"/>
        <v/>
      </c>
      <c r="U872" t="str">
        <f>IF($S872="","",INDEX(CATEGORIAS!$A:$A,MATCH($S872,CATEGORIAS!$B:$B,0)))</f>
        <v/>
      </c>
      <c r="V872" t="str">
        <f>IF($T872="","",INDEX(SUBCATEGORIAS!$A:$A,MATCH($T872,SUBCATEGORIAS!$B:$B,0)))</f>
        <v/>
      </c>
      <c r="W872" t="str">
        <f t="shared" si="201"/>
        <v/>
      </c>
      <c r="X872" t="str">
        <f t="shared" si="206"/>
        <v/>
      </c>
      <c r="Z872">
        <v>870</v>
      </c>
      <c r="AA872" t="str">
        <f t="shared" si="209"/>
        <v/>
      </c>
      <c r="AB872" t="str">
        <f>IFERROR(IF(MATCH($AA863,$O:$O,0)&gt;0,"},",0),"")</f>
        <v/>
      </c>
      <c r="AG872" t="str">
        <f>IF($D872="","",INDEX(CATEGORIAS!$A:$A,MATCH($D872,CATEGORIAS!$B:$B,0)))</f>
        <v/>
      </c>
      <c r="AH872" t="str">
        <f>IF($E872="","",INDEX(SUBCATEGORIAS!$A:$A,MATCH($E872,SUBCATEGORIAS!$B:$B,0)))</f>
        <v/>
      </c>
      <c r="AI872" t="str">
        <f t="shared" si="202"/>
        <v/>
      </c>
      <c r="AK872" s="2" t="str">
        <f t="shared" si="207"/>
        <v/>
      </c>
      <c r="AL872" t="str">
        <f t="shared" si="208"/>
        <v/>
      </c>
      <c r="AM872" t="str">
        <f t="shared" si="203"/>
        <v/>
      </c>
      <c r="AN872" t="str">
        <f t="shared" si="204"/>
        <v/>
      </c>
    </row>
    <row r="873" spans="1:40" x14ac:dyDescent="0.25">
      <c r="A873" t="str">
        <f>IF(C873="","",MAX($A$2:A872)+1)</f>
        <v/>
      </c>
      <c r="B873" s="3" t="str">
        <f>IF(C873="","",IF(COUNTIF($C$2:$C872,$C873)=0,MAX($B$2:$B872)+1,""))</f>
        <v/>
      </c>
      <c r="L873" s="3" t="str">
        <f t="shared" si="205"/>
        <v/>
      </c>
      <c r="M873" s="3" t="str">
        <f>IF(C873="","",IF(AND(C873&lt;&gt;"",D873&lt;&gt;"",E873&lt;&gt;"",I873&lt;&gt;"",L873&lt;&gt;"",J873&lt;&gt;"",IFERROR(MATCH(INDEX($B:$B,MATCH($C873,$C:$C,0)),IMAGENES!$B:$B,0),-1)&gt;0),"'si'","'no'"))</f>
        <v/>
      </c>
      <c r="O873" t="str">
        <f t="shared" si="195"/>
        <v/>
      </c>
      <c r="P873" t="str">
        <f t="shared" si="196"/>
        <v/>
      </c>
      <c r="Q873" t="str">
        <f t="shared" si="197"/>
        <v/>
      </c>
      <c r="R873" t="str">
        <f t="shared" si="198"/>
        <v/>
      </c>
      <c r="S873" t="str">
        <f t="shared" si="199"/>
        <v/>
      </c>
      <c r="T873" t="str">
        <f t="shared" si="200"/>
        <v/>
      </c>
      <c r="U873" t="str">
        <f>IF($S873="","",INDEX(CATEGORIAS!$A:$A,MATCH($S873,CATEGORIAS!$B:$B,0)))</f>
        <v/>
      </c>
      <c r="V873" t="str">
        <f>IF($T873="","",INDEX(SUBCATEGORIAS!$A:$A,MATCH($T873,SUBCATEGORIAS!$B:$B,0)))</f>
        <v/>
      </c>
      <c r="W873" t="str">
        <f t="shared" si="201"/>
        <v/>
      </c>
      <c r="X873" t="str">
        <f t="shared" si="206"/>
        <v/>
      </c>
      <c r="Z873">
        <v>871</v>
      </c>
      <c r="AA873">
        <f t="shared" si="209"/>
        <v>88</v>
      </c>
      <c r="AB873" t="str">
        <f>IFERROR(IF(MATCH($AA873,$O:$O,0)&gt;0,"{",0),"")</f>
        <v/>
      </c>
      <c r="AG873" t="str">
        <f>IF($D873="","",INDEX(CATEGORIAS!$A:$A,MATCH($D873,CATEGORIAS!$B:$B,0)))</f>
        <v/>
      </c>
      <c r="AH873" t="str">
        <f>IF($E873="","",INDEX(SUBCATEGORIAS!$A:$A,MATCH($E873,SUBCATEGORIAS!$B:$B,0)))</f>
        <v/>
      </c>
      <c r="AI873" t="str">
        <f t="shared" si="202"/>
        <v/>
      </c>
      <c r="AK873" s="2" t="str">
        <f t="shared" si="207"/>
        <v/>
      </c>
      <c r="AL873" t="str">
        <f t="shared" si="208"/>
        <v/>
      </c>
      <c r="AM873" t="str">
        <f t="shared" si="203"/>
        <v/>
      </c>
      <c r="AN873" t="str">
        <f t="shared" si="204"/>
        <v/>
      </c>
    </row>
    <row r="874" spans="1:40" x14ac:dyDescent="0.25">
      <c r="A874" t="str">
        <f>IF(C874="","",MAX($A$2:A873)+1)</f>
        <v/>
      </c>
      <c r="B874" s="3" t="str">
        <f>IF(C874="","",IF(COUNTIF($C$2:$C873,$C874)=0,MAX($B$2:$B873)+1,""))</f>
        <v/>
      </c>
      <c r="L874" s="3" t="str">
        <f t="shared" si="205"/>
        <v/>
      </c>
      <c r="M874" s="3" t="str">
        <f>IF(C874="","",IF(AND(C874&lt;&gt;"",D874&lt;&gt;"",E874&lt;&gt;"",I874&lt;&gt;"",L874&lt;&gt;"",J874&lt;&gt;"",IFERROR(MATCH(INDEX($B:$B,MATCH($C874,$C:$C,0)),IMAGENES!$B:$B,0),-1)&gt;0),"'si'","'no'"))</f>
        <v/>
      </c>
      <c r="O874" t="str">
        <f t="shared" si="195"/>
        <v/>
      </c>
      <c r="P874" t="str">
        <f t="shared" si="196"/>
        <v/>
      </c>
      <c r="Q874" t="str">
        <f t="shared" si="197"/>
        <v/>
      </c>
      <c r="R874" t="str">
        <f t="shared" si="198"/>
        <v/>
      </c>
      <c r="S874" t="str">
        <f t="shared" si="199"/>
        <v/>
      </c>
      <c r="T874" t="str">
        <f t="shared" si="200"/>
        <v/>
      </c>
      <c r="U874" t="str">
        <f>IF($S874="","",INDEX(CATEGORIAS!$A:$A,MATCH($S874,CATEGORIAS!$B:$B,0)))</f>
        <v/>
      </c>
      <c r="V874" t="str">
        <f>IF($T874="","",INDEX(SUBCATEGORIAS!$A:$A,MATCH($T874,SUBCATEGORIAS!$B:$B,0)))</f>
        <v/>
      </c>
      <c r="W874" t="str">
        <f t="shared" si="201"/>
        <v/>
      </c>
      <c r="X874" t="str">
        <f t="shared" si="206"/>
        <v/>
      </c>
      <c r="Z874">
        <v>872</v>
      </c>
      <c r="AA874" t="str">
        <f t="shared" si="209"/>
        <v/>
      </c>
      <c r="AB874" t="str">
        <f>IFERROR(IF(MATCH($AA873,$O:$O,0)&gt;0,CONCATENATE("id_articulo: ",$AA873,","),0),"")</f>
        <v/>
      </c>
      <c r="AG874" t="str">
        <f>IF($D874="","",INDEX(CATEGORIAS!$A:$A,MATCH($D874,CATEGORIAS!$B:$B,0)))</f>
        <v/>
      </c>
      <c r="AH874" t="str">
        <f>IF($E874="","",INDEX(SUBCATEGORIAS!$A:$A,MATCH($E874,SUBCATEGORIAS!$B:$B,0)))</f>
        <v/>
      </c>
      <c r="AI874" t="str">
        <f t="shared" si="202"/>
        <v/>
      </c>
      <c r="AK874" s="2" t="str">
        <f t="shared" si="207"/>
        <v/>
      </c>
      <c r="AL874" t="str">
        <f t="shared" si="208"/>
        <v/>
      </c>
      <c r="AM874" t="str">
        <f t="shared" si="203"/>
        <v/>
      </c>
      <c r="AN874" t="str">
        <f t="shared" si="204"/>
        <v/>
      </c>
    </row>
    <row r="875" spans="1:40" x14ac:dyDescent="0.25">
      <c r="A875" t="str">
        <f>IF(C875="","",MAX($A$2:A874)+1)</f>
        <v/>
      </c>
      <c r="B875" s="3" t="str">
        <f>IF(C875="","",IF(COUNTIF($C$2:$C874,$C875)=0,MAX($B$2:$B874)+1,""))</f>
        <v/>
      </c>
      <c r="L875" s="3" t="str">
        <f t="shared" si="205"/>
        <v/>
      </c>
      <c r="M875" s="3" t="str">
        <f>IF(C875="","",IF(AND(C875&lt;&gt;"",D875&lt;&gt;"",E875&lt;&gt;"",I875&lt;&gt;"",L875&lt;&gt;"",J875&lt;&gt;"",IFERROR(MATCH(INDEX($B:$B,MATCH($C875,$C:$C,0)),IMAGENES!$B:$B,0),-1)&gt;0),"'si'","'no'"))</f>
        <v/>
      </c>
      <c r="O875" t="str">
        <f t="shared" si="195"/>
        <v/>
      </c>
      <c r="P875" t="str">
        <f t="shared" si="196"/>
        <v/>
      </c>
      <c r="Q875" t="str">
        <f t="shared" si="197"/>
        <v/>
      </c>
      <c r="R875" t="str">
        <f t="shared" si="198"/>
        <v/>
      </c>
      <c r="S875" t="str">
        <f t="shared" si="199"/>
        <v/>
      </c>
      <c r="T875" t="str">
        <f t="shared" si="200"/>
        <v/>
      </c>
      <c r="U875" t="str">
        <f>IF($S875="","",INDEX(CATEGORIAS!$A:$A,MATCH($S875,CATEGORIAS!$B:$B,0)))</f>
        <v/>
      </c>
      <c r="V875" t="str">
        <f>IF($T875="","",INDEX(SUBCATEGORIAS!$A:$A,MATCH($T875,SUBCATEGORIAS!$B:$B,0)))</f>
        <v/>
      </c>
      <c r="W875" t="str">
        <f t="shared" si="201"/>
        <v/>
      </c>
      <c r="X875" t="str">
        <f t="shared" si="206"/>
        <v/>
      </c>
      <c r="Z875">
        <v>873</v>
      </c>
      <c r="AA875" t="str">
        <f t="shared" si="209"/>
        <v/>
      </c>
      <c r="AB875" t="str">
        <f>IFERROR(IF(MATCH($AA873,$O:$O,0)&gt;0,CONCATENATE("nombre: '",INDEX($P:$P,MATCH($AA873,$O:$O,0)),"',"),0),"")</f>
        <v/>
      </c>
      <c r="AG875" t="str">
        <f>IF($D875="","",INDEX(CATEGORIAS!$A:$A,MATCH($D875,CATEGORIAS!$B:$B,0)))</f>
        <v/>
      </c>
      <c r="AH875" t="str">
        <f>IF($E875="","",INDEX(SUBCATEGORIAS!$A:$A,MATCH($E875,SUBCATEGORIAS!$B:$B,0)))</f>
        <v/>
      </c>
      <c r="AI875" t="str">
        <f t="shared" si="202"/>
        <v/>
      </c>
      <c r="AK875" s="2" t="str">
        <f t="shared" si="207"/>
        <v/>
      </c>
      <c r="AL875" t="str">
        <f t="shared" si="208"/>
        <v/>
      </c>
      <c r="AM875" t="str">
        <f t="shared" si="203"/>
        <v/>
      </c>
      <c r="AN875" t="str">
        <f t="shared" si="204"/>
        <v/>
      </c>
    </row>
    <row r="876" spans="1:40" x14ac:dyDescent="0.25">
      <c r="A876" t="str">
        <f>IF(C876="","",MAX($A$2:A875)+1)</f>
        <v/>
      </c>
      <c r="B876" s="3" t="str">
        <f>IF(C876="","",IF(COUNTIF($C$2:$C875,$C876)=0,MAX($B$2:$B875)+1,""))</f>
        <v/>
      </c>
      <c r="L876" s="3" t="str">
        <f t="shared" si="205"/>
        <v/>
      </c>
      <c r="M876" s="3" t="str">
        <f>IF(C876="","",IF(AND(C876&lt;&gt;"",D876&lt;&gt;"",E876&lt;&gt;"",I876&lt;&gt;"",L876&lt;&gt;"",J876&lt;&gt;"",IFERROR(MATCH(INDEX($B:$B,MATCH($C876,$C:$C,0)),IMAGENES!$B:$B,0),-1)&gt;0),"'si'","'no'"))</f>
        <v/>
      </c>
      <c r="O876" t="str">
        <f t="shared" si="195"/>
        <v/>
      </c>
      <c r="P876" t="str">
        <f t="shared" si="196"/>
        <v/>
      </c>
      <c r="Q876" t="str">
        <f t="shared" si="197"/>
        <v/>
      </c>
      <c r="R876" t="str">
        <f t="shared" si="198"/>
        <v/>
      </c>
      <c r="S876" t="str">
        <f t="shared" si="199"/>
        <v/>
      </c>
      <c r="T876" t="str">
        <f t="shared" si="200"/>
        <v/>
      </c>
      <c r="U876" t="str">
        <f>IF($S876="","",INDEX(CATEGORIAS!$A:$A,MATCH($S876,CATEGORIAS!$B:$B,0)))</f>
        <v/>
      </c>
      <c r="V876" t="str">
        <f>IF($T876="","",INDEX(SUBCATEGORIAS!$A:$A,MATCH($T876,SUBCATEGORIAS!$B:$B,0)))</f>
        <v/>
      </c>
      <c r="W876" t="str">
        <f t="shared" si="201"/>
        <v/>
      </c>
      <c r="X876" t="str">
        <f t="shared" si="206"/>
        <v/>
      </c>
      <c r="Z876">
        <v>874</v>
      </c>
      <c r="AA876" t="str">
        <f t="shared" si="209"/>
        <v/>
      </c>
      <c r="AB876" t="str">
        <f>IFERROR(IF(MATCH($AA873,$O:$O,0)&gt;0,CONCATENATE("descripcion: '",INDEX($Q:$Q,MATCH($AA873,$O:$O,0)),"',"),0),"")</f>
        <v/>
      </c>
      <c r="AG876" t="str">
        <f>IF($D876="","",INDEX(CATEGORIAS!$A:$A,MATCH($D876,CATEGORIAS!$B:$B,0)))</f>
        <v/>
      </c>
      <c r="AH876" t="str">
        <f>IF($E876="","",INDEX(SUBCATEGORIAS!$A:$A,MATCH($E876,SUBCATEGORIAS!$B:$B,0)))</f>
        <v/>
      </c>
      <c r="AI876" t="str">
        <f t="shared" si="202"/>
        <v/>
      </c>
      <c r="AK876" s="2" t="str">
        <f t="shared" si="207"/>
        <v/>
      </c>
      <c r="AL876" t="str">
        <f t="shared" si="208"/>
        <v/>
      </c>
      <c r="AM876" t="str">
        <f t="shared" si="203"/>
        <v/>
      </c>
      <c r="AN876" t="str">
        <f t="shared" si="204"/>
        <v/>
      </c>
    </row>
    <row r="877" spans="1:40" x14ac:dyDescent="0.25">
      <c r="A877" t="str">
        <f>IF(C877="","",MAX($A$2:A876)+1)</f>
        <v/>
      </c>
      <c r="B877" s="3" t="str">
        <f>IF(C877="","",IF(COUNTIF($C$2:$C876,$C877)=0,MAX($B$2:$B876)+1,""))</f>
        <v/>
      </c>
      <c r="L877" s="3" t="str">
        <f t="shared" si="205"/>
        <v/>
      </c>
      <c r="M877" s="3" t="str">
        <f>IF(C877="","",IF(AND(C877&lt;&gt;"",D877&lt;&gt;"",E877&lt;&gt;"",I877&lt;&gt;"",L877&lt;&gt;"",J877&lt;&gt;"",IFERROR(MATCH(INDEX($B:$B,MATCH($C877,$C:$C,0)),IMAGENES!$B:$B,0),-1)&gt;0),"'si'","'no'"))</f>
        <v/>
      </c>
      <c r="O877" t="str">
        <f t="shared" si="195"/>
        <v/>
      </c>
      <c r="P877" t="str">
        <f t="shared" si="196"/>
        <v/>
      </c>
      <c r="Q877" t="str">
        <f t="shared" si="197"/>
        <v/>
      </c>
      <c r="R877" t="str">
        <f t="shared" si="198"/>
        <v/>
      </c>
      <c r="S877" t="str">
        <f t="shared" si="199"/>
        <v/>
      </c>
      <c r="T877" t="str">
        <f t="shared" si="200"/>
        <v/>
      </c>
      <c r="U877" t="str">
        <f>IF($S877="","",INDEX(CATEGORIAS!$A:$A,MATCH($S877,CATEGORIAS!$B:$B,0)))</f>
        <v/>
      </c>
      <c r="V877" t="str">
        <f>IF($T877="","",INDEX(SUBCATEGORIAS!$A:$A,MATCH($T877,SUBCATEGORIAS!$B:$B,0)))</f>
        <v/>
      </c>
      <c r="W877" t="str">
        <f t="shared" si="201"/>
        <v/>
      </c>
      <c r="X877" t="str">
        <f t="shared" si="206"/>
        <v/>
      </c>
      <c r="Z877">
        <v>875</v>
      </c>
      <c r="AA877" t="str">
        <f t="shared" si="209"/>
        <v/>
      </c>
      <c r="AB877" t="str">
        <f>IFERROR(IF(MATCH($AA873,$O:$O,0)&gt;0,CONCATENATE("descripcion_larga: '",INDEX($R:$R,MATCH($AA873,$O:$O,0)),"',"),0),"")</f>
        <v/>
      </c>
      <c r="AG877" t="str">
        <f>IF($D877="","",INDEX(CATEGORIAS!$A:$A,MATCH($D877,CATEGORIAS!$B:$B,0)))</f>
        <v/>
      </c>
      <c r="AH877" t="str">
        <f>IF($E877="","",INDEX(SUBCATEGORIAS!$A:$A,MATCH($E877,SUBCATEGORIAS!$B:$B,0)))</f>
        <v/>
      </c>
      <c r="AI877" t="str">
        <f t="shared" si="202"/>
        <v/>
      </c>
      <c r="AK877" s="2" t="str">
        <f t="shared" si="207"/>
        <v/>
      </c>
      <c r="AL877" t="str">
        <f t="shared" si="208"/>
        <v/>
      </c>
      <c r="AM877" t="str">
        <f t="shared" si="203"/>
        <v/>
      </c>
      <c r="AN877" t="str">
        <f t="shared" si="204"/>
        <v/>
      </c>
    </row>
    <row r="878" spans="1:40" x14ac:dyDescent="0.25">
      <c r="A878" t="str">
        <f>IF(C878="","",MAX($A$2:A877)+1)</f>
        <v/>
      </c>
      <c r="B878" s="3" t="str">
        <f>IF(C878="","",IF(COUNTIF($C$2:$C877,$C878)=0,MAX($B$2:$B877)+1,""))</f>
        <v/>
      </c>
      <c r="L878" s="3" t="str">
        <f t="shared" si="205"/>
        <v/>
      </c>
      <c r="M878" s="3" t="str">
        <f>IF(C878="","",IF(AND(C878&lt;&gt;"",D878&lt;&gt;"",E878&lt;&gt;"",I878&lt;&gt;"",L878&lt;&gt;"",J878&lt;&gt;"",IFERROR(MATCH(INDEX($B:$B,MATCH($C878,$C:$C,0)),IMAGENES!$B:$B,0),-1)&gt;0),"'si'","'no'"))</f>
        <v/>
      </c>
      <c r="O878" t="str">
        <f t="shared" si="195"/>
        <v/>
      </c>
      <c r="P878" t="str">
        <f t="shared" si="196"/>
        <v/>
      </c>
      <c r="Q878" t="str">
        <f t="shared" si="197"/>
        <v/>
      </c>
      <c r="R878" t="str">
        <f t="shared" si="198"/>
        <v/>
      </c>
      <c r="S878" t="str">
        <f t="shared" si="199"/>
        <v/>
      </c>
      <c r="T878" t="str">
        <f t="shared" si="200"/>
        <v/>
      </c>
      <c r="U878" t="str">
        <f>IF($S878="","",INDEX(CATEGORIAS!$A:$A,MATCH($S878,CATEGORIAS!$B:$B,0)))</f>
        <v/>
      </c>
      <c r="V878" t="str">
        <f>IF($T878="","",INDEX(SUBCATEGORIAS!$A:$A,MATCH($T878,SUBCATEGORIAS!$B:$B,0)))</f>
        <v/>
      </c>
      <c r="W878" t="str">
        <f t="shared" si="201"/>
        <v/>
      </c>
      <c r="X878" t="str">
        <f t="shared" si="206"/>
        <v/>
      </c>
      <c r="Z878">
        <v>876</v>
      </c>
      <c r="AA878" t="str">
        <f t="shared" si="209"/>
        <v/>
      </c>
      <c r="AB878" t="str">
        <f>IFERROR(IF(MATCH($AA873,$O:$O,0)&gt;0,CONCATENATE("id_categoria: '",INDEX($U:$U,MATCH($AA873,$O:$O,0)),"',"),0),"")</f>
        <v/>
      </c>
      <c r="AG878" t="str">
        <f>IF($D878="","",INDEX(CATEGORIAS!$A:$A,MATCH($D878,CATEGORIAS!$B:$B,0)))</f>
        <v/>
      </c>
      <c r="AH878" t="str">
        <f>IF($E878="","",INDEX(SUBCATEGORIAS!$A:$A,MATCH($E878,SUBCATEGORIAS!$B:$B,0)))</f>
        <v/>
      </c>
      <c r="AI878" t="str">
        <f t="shared" si="202"/>
        <v/>
      </c>
      <c r="AK878" s="2" t="str">
        <f t="shared" si="207"/>
        <v/>
      </c>
      <c r="AL878" t="str">
        <f t="shared" si="208"/>
        <v/>
      </c>
      <c r="AM878" t="str">
        <f t="shared" si="203"/>
        <v/>
      </c>
      <c r="AN878" t="str">
        <f t="shared" si="204"/>
        <v/>
      </c>
    </row>
    <row r="879" spans="1:40" x14ac:dyDescent="0.25">
      <c r="A879" t="str">
        <f>IF(C879="","",MAX($A$2:A878)+1)</f>
        <v/>
      </c>
      <c r="B879" s="3" t="str">
        <f>IF(C879="","",IF(COUNTIF($C$2:$C878,$C879)=0,MAX($B$2:$B878)+1,""))</f>
        <v/>
      </c>
      <c r="L879" s="3" t="str">
        <f t="shared" si="205"/>
        <v/>
      </c>
      <c r="M879" s="3" t="str">
        <f>IF(C879="","",IF(AND(C879&lt;&gt;"",D879&lt;&gt;"",E879&lt;&gt;"",I879&lt;&gt;"",L879&lt;&gt;"",J879&lt;&gt;"",IFERROR(MATCH(INDEX($B:$B,MATCH($C879,$C:$C,0)),IMAGENES!$B:$B,0),-1)&gt;0),"'si'","'no'"))</f>
        <v/>
      </c>
      <c r="O879" t="str">
        <f t="shared" si="195"/>
        <v/>
      </c>
      <c r="P879" t="str">
        <f t="shared" si="196"/>
        <v/>
      </c>
      <c r="Q879" t="str">
        <f t="shared" si="197"/>
        <v/>
      </c>
      <c r="R879" t="str">
        <f t="shared" si="198"/>
        <v/>
      </c>
      <c r="S879" t="str">
        <f t="shared" si="199"/>
        <v/>
      </c>
      <c r="T879" t="str">
        <f t="shared" si="200"/>
        <v/>
      </c>
      <c r="U879" t="str">
        <f>IF($S879="","",INDEX(CATEGORIAS!$A:$A,MATCH($S879,CATEGORIAS!$B:$B,0)))</f>
        <v/>
      </c>
      <c r="V879" t="str">
        <f>IF($T879="","",INDEX(SUBCATEGORIAS!$A:$A,MATCH($T879,SUBCATEGORIAS!$B:$B,0)))</f>
        <v/>
      </c>
      <c r="W879" t="str">
        <f t="shared" si="201"/>
        <v/>
      </c>
      <c r="X879" t="str">
        <f t="shared" si="206"/>
        <v/>
      </c>
      <c r="Z879">
        <v>877</v>
      </c>
      <c r="AA879" t="str">
        <f t="shared" si="209"/>
        <v/>
      </c>
      <c r="AB879" t="str">
        <f>IFERROR(IF(MATCH($AA873,$O:$O,0)&gt;0,CONCATENATE("id_subcategoria: '",INDEX($V:$V,MATCH($AA873,$O:$O,0)),"',"),0),"")</f>
        <v/>
      </c>
      <c r="AG879" t="str">
        <f>IF($D879="","",INDEX(CATEGORIAS!$A:$A,MATCH($D879,CATEGORIAS!$B:$B,0)))</f>
        <v/>
      </c>
      <c r="AH879" t="str">
        <f>IF($E879="","",INDEX(SUBCATEGORIAS!$A:$A,MATCH($E879,SUBCATEGORIAS!$B:$B,0)))</f>
        <v/>
      </c>
      <c r="AI879" t="str">
        <f t="shared" si="202"/>
        <v/>
      </c>
      <c r="AK879" s="2" t="str">
        <f t="shared" si="207"/>
        <v/>
      </c>
      <c r="AL879" t="str">
        <f t="shared" si="208"/>
        <v/>
      </c>
      <c r="AM879" t="str">
        <f t="shared" si="203"/>
        <v/>
      </c>
      <c r="AN879" t="str">
        <f t="shared" si="204"/>
        <v/>
      </c>
    </row>
    <row r="880" spans="1:40" x14ac:dyDescent="0.25">
      <c r="A880" t="str">
        <f>IF(C880="","",MAX($A$2:A879)+1)</f>
        <v/>
      </c>
      <c r="B880" s="3" t="str">
        <f>IF(C880="","",IF(COUNTIF($C$2:$C879,$C880)=0,MAX($B$2:$B879)+1,""))</f>
        <v/>
      </c>
      <c r="L880" s="3" t="str">
        <f t="shared" si="205"/>
        <v/>
      </c>
      <c r="M880" s="3" t="str">
        <f>IF(C880="","",IF(AND(C880&lt;&gt;"",D880&lt;&gt;"",E880&lt;&gt;"",I880&lt;&gt;"",L880&lt;&gt;"",J880&lt;&gt;"",IFERROR(MATCH(INDEX($B:$B,MATCH($C880,$C:$C,0)),IMAGENES!$B:$B,0),-1)&gt;0),"'si'","'no'"))</f>
        <v/>
      </c>
      <c r="O880" t="str">
        <f t="shared" si="195"/>
        <v/>
      </c>
      <c r="P880" t="str">
        <f t="shared" si="196"/>
        <v/>
      </c>
      <c r="Q880" t="str">
        <f t="shared" si="197"/>
        <v/>
      </c>
      <c r="R880" t="str">
        <f t="shared" si="198"/>
        <v/>
      </c>
      <c r="S880" t="str">
        <f t="shared" si="199"/>
        <v/>
      </c>
      <c r="T880" t="str">
        <f t="shared" si="200"/>
        <v/>
      </c>
      <c r="U880" t="str">
        <f>IF($S880="","",INDEX(CATEGORIAS!$A:$A,MATCH($S880,CATEGORIAS!$B:$B,0)))</f>
        <v/>
      </c>
      <c r="V880" t="str">
        <f>IF($T880="","",INDEX(SUBCATEGORIAS!$A:$A,MATCH($T880,SUBCATEGORIAS!$B:$B,0)))</f>
        <v/>
      </c>
      <c r="W880" t="str">
        <f t="shared" si="201"/>
        <v/>
      </c>
      <c r="X880" t="str">
        <f t="shared" si="206"/>
        <v/>
      </c>
      <c r="Z880">
        <v>878</v>
      </c>
      <c r="AA880" t="str">
        <f t="shared" si="209"/>
        <v/>
      </c>
      <c r="AB880" t="str">
        <f>IFERROR(IF(MATCH($AA873,$O:$O,0)&gt;0,CONCATENATE("precio: ",INDEX($W:$W,MATCH($AA873,$O:$O,0)),","),0),"")</f>
        <v/>
      </c>
      <c r="AG880" t="str">
        <f>IF($D880="","",INDEX(CATEGORIAS!$A:$A,MATCH($D880,CATEGORIAS!$B:$B,0)))</f>
        <v/>
      </c>
      <c r="AH880" t="str">
        <f>IF($E880="","",INDEX(SUBCATEGORIAS!$A:$A,MATCH($E880,SUBCATEGORIAS!$B:$B,0)))</f>
        <v/>
      </c>
      <c r="AI880" t="str">
        <f t="shared" si="202"/>
        <v/>
      </c>
      <c r="AK880" s="2" t="str">
        <f t="shared" si="207"/>
        <v/>
      </c>
      <c r="AL880" t="str">
        <f t="shared" si="208"/>
        <v/>
      </c>
      <c r="AM880" t="str">
        <f t="shared" si="203"/>
        <v/>
      </c>
      <c r="AN880" t="str">
        <f t="shared" si="204"/>
        <v/>
      </c>
    </row>
    <row r="881" spans="1:40" x14ac:dyDescent="0.25">
      <c r="A881" t="str">
        <f>IF(C881="","",MAX($A$2:A880)+1)</f>
        <v/>
      </c>
      <c r="B881" s="3" t="str">
        <f>IF(C881="","",IF(COUNTIF($C$2:$C880,$C881)=0,MAX($B$2:$B880)+1,""))</f>
        <v/>
      </c>
      <c r="L881" s="3" t="str">
        <f t="shared" si="205"/>
        <v/>
      </c>
      <c r="M881" s="3" t="str">
        <f>IF(C881="","",IF(AND(C881&lt;&gt;"",D881&lt;&gt;"",E881&lt;&gt;"",I881&lt;&gt;"",L881&lt;&gt;"",J881&lt;&gt;"",IFERROR(MATCH(INDEX($B:$B,MATCH($C881,$C:$C,0)),IMAGENES!$B:$B,0),-1)&gt;0),"'si'","'no'"))</f>
        <v/>
      </c>
      <c r="O881" t="str">
        <f t="shared" si="195"/>
        <v/>
      </c>
      <c r="P881" t="str">
        <f t="shared" si="196"/>
        <v/>
      </c>
      <c r="Q881" t="str">
        <f t="shared" si="197"/>
        <v/>
      </c>
      <c r="R881" t="str">
        <f t="shared" si="198"/>
        <v/>
      </c>
      <c r="S881" t="str">
        <f t="shared" si="199"/>
        <v/>
      </c>
      <c r="T881" t="str">
        <f t="shared" si="200"/>
        <v/>
      </c>
      <c r="U881" t="str">
        <f>IF($S881="","",INDEX(CATEGORIAS!$A:$A,MATCH($S881,CATEGORIAS!$B:$B,0)))</f>
        <v/>
      </c>
      <c r="V881" t="str">
        <f>IF($T881="","",INDEX(SUBCATEGORIAS!$A:$A,MATCH($T881,SUBCATEGORIAS!$B:$B,0)))</f>
        <v/>
      </c>
      <c r="W881" t="str">
        <f t="shared" si="201"/>
        <v/>
      </c>
      <c r="X881" t="str">
        <f t="shared" si="206"/>
        <v/>
      </c>
      <c r="Z881">
        <v>879</v>
      </c>
      <c r="AA881" t="str">
        <f t="shared" si="209"/>
        <v/>
      </c>
      <c r="AB881" t="str">
        <f>IFERROR(IF(MATCH($AA873,$O:$O,0)&gt;0,CONCATENATE("disponible: ",INDEX($X:$X,MATCH($AA873,$O:$O,0)),","),0),"")</f>
        <v/>
      </c>
      <c r="AG881" t="str">
        <f>IF($D881="","",INDEX(CATEGORIAS!$A:$A,MATCH($D881,CATEGORIAS!$B:$B,0)))</f>
        <v/>
      </c>
      <c r="AH881" t="str">
        <f>IF($E881="","",INDEX(SUBCATEGORIAS!$A:$A,MATCH($E881,SUBCATEGORIAS!$B:$B,0)))</f>
        <v/>
      </c>
      <c r="AI881" t="str">
        <f t="shared" si="202"/>
        <v/>
      </c>
      <c r="AK881" s="2" t="str">
        <f t="shared" si="207"/>
        <v/>
      </c>
      <c r="AL881" t="str">
        <f t="shared" si="208"/>
        <v/>
      </c>
      <c r="AM881" t="str">
        <f t="shared" si="203"/>
        <v/>
      </c>
      <c r="AN881" t="str">
        <f t="shared" si="204"/>
        <v/>
      </c>
    </row>
    <row r="882" spans="1:40" x14ac:dyDescent="0.25">
      <c r="A882" t="str">
        <f>IF(C882="","",MAX($A$2:A881)+1)</f>
        <v/>
      </c>
      <c r="B882" s="3" t="str">
        <f>IF(C882="","",IF(COUNTIF($C$2:$C881,$C882)=0,MAX($B$2:$B881)+1,""))</f>
        <v/>
      </c>
      <c r="L882" s="3" t="str">
        <f t="shared" si="205"/>
        <v/>
      </c>
      <c r="M882" s="3" t="str">
        <f>IF(C882="","",IF(AND(C882&lt;&gt;"",D882&lt;&gt;"",E882&lt;&gt;"",I882&lt;&gt;"",L882&lt;&gt;"",J882&lt;&gt;"",IFERROR(MATCH(INDEX($B:$B,MATCH($C882,$C:$C,0)),IMAGENES!$B:$B,0),-1)&gt;0),"'si'","'no'"))</f>
        <v/>
      </c>
      <c r="O882" t="str">
        <f t="shared" si="195"/>
        <v/>
      </c>
      <c r="P882" t="str">
        <f t="shared" si="196"/>
        <v/>
      </c>
      <c r="Q882" t="str">
        <f t="shared" si="197"/>
        <v/>
      </c>
      <c r="R882" t="str">
        <f t="shared" si="198"/>
        <v/>
      </c>
      <c r="S882" t="str">
        <f t="shared" si="199"/>
        <v/>
      </c>
      <c r="T882" t="str">
        <f t="shared" si="200"/>
        <v/>
      </c>
      <c r="U882" t="str">
        <f>IF($S882="","",INDEX(CATEGORIAS!$A:$A,MATCH($S882,CATEGORIAS!$B:$B,0)))</f>
        <v/>
      </c>
      <c r="V882" t="str">
        <f>IF($T882="","",INDEX(SUBCATEGORIAS!$A:$A,MATCH($T882,SUBCATEGORIAS!$B:$B,0)))</f>
        <v/>
      </c>
      <c r="W882" t="str">
        <f t="shared" si="201"/>
        <v/>
      </c>
      <c r="X882" t="str">
        <f t="shared" si="206"/>
        <v/>
      </c>
      <c r="Z882">
        <v>880</v>
      </c>
      <c r="AA882" t="str">
        <f t="shared" si="209"/>
        <v/>
      </c>
      <c r="AB882" t="str">
        <f>IFERROR(IF(MATCH($AA873,$O:$O,0)&gt;0,"},",0),"")</f>
        <v/>
      </c>
      <c r="AG882" t="str">
        <f>IF($D882="","",INDEX(CATEGORIAS!$A:$A,MATCH($D882,CATEGORIAS!$B:$B,0)))</f>
        <v/>
      </c>
      <c r="AH882" t="str">
        <f>IF($E882="","",INDEX(SUBCATEGORIAS!$A:$A,MATCH($E882,SUBCATEGORIAS!$B:$B,0)))</f>
        <v/>
      </c>
      <c r="AI882" t="str">
        <f t="shared" si="202"/>
        <v/>
      </c>
      <c r="AK882" s="2" t="str">
        <f t="shared" si="207"/>
        <v/>
      </c>
      <c r="AL882" t="str">
        <f t="shared" si="208"/>
        <v/>
      </c>
      <c r="AM882" t="str">
        <f t="shared" si="203"/>
        <v/>
      </c>
      <c r="AN882" t="str">
        <f t="shared" si="204"/>
        <v/>
      </c>
    </row>
    <row r="883" spans="1:40" x14ac:dyDescent="0.25">
      <c r="A883" t="str">
        <f>IF(C883="","",MAX($A$2:A882)+1)</f>
        <v/>
      </c>
      <c r="B883" s="3" t="str">
        <f>IF(C883="","",IF(COUNTIF($C$2:$C882,$C883)=0,MAX($B$2:$B882)+1,""))</f>
        <v/>
      </c>
      <c r="L883" s="3" t="str">
        <f t="shared" si="205"/>
        <v/>
      </c>
      <c r="M883" s="3" t="str">
        <f>IF(C883="","",IF(AND(C883&lt;&gt;"",D883&lt;&gt;"",E883&lt;&gt;"",I883&lt;&gt;"",L883&lt;&gt;"",J883&lt;&gt;"",IFERROR(MATCH(INDEX($B:$B,MATCH($C883,$C:$C,0)),IMAGENES!$B:$B,0),-1)&gt;0),"'si'","'no'"))</f>
        <v/>
      </c>
      <c r="O883" t="str">
        <f t="shared" si="195"/>
        <v/>
      </c>
      <c r="P883" t="str">
        <f t="shared" si="196"/>
        <v/>
      </c>
      <c r="Q883" t="str">
        <f t="shared" si="197"/>
        <v/>
      </c>
      <c r="R883" t="str">
        <f t="shared" si="198"/>
        <v/>
      </c>
      <c r="S883" t="str">
        <f t="shared" si="199"/>
        <v/>
      </c>
      <c r="T883" t="str">
        <f t="shared" si="200"/>
        <v/>
      </c>
      <c r="U883" t="str">
        <f>IF($S883="","",INDEX(CATEGORIAS!$A:$A,MATCH($S883,CATEGORIAS!$B:$B,0)))</f>
        <v/>
      </c>
      <c r="V883" t="str">
        <f>IF($T883="","",INDEX(SUBCATEGORIAS!$A:$A,MATCH($T883,SUBCATEGORIAS!$B:$B,0)))</f>
        <v/>
      </c>
      <c r="W883" t="str">
        <f t="shared" si="201"/>
        <v/>
      </c>
      <c r="X883" t="str">
        <f t="shared" si="206"/>
        <v/>
      </c>
      <c r="Z883">
        <v>881</v>
      </c>
      <c r="AA883">
        <f t="shared" si="209"/>
        <v>89</v>
      </c>
      <c r="AB883" t="str">
        <f>IFERROR(IF(MATCH($AA883,$O:$O,0)&gt;0,"{",0),"")</f>
        <v/>
      </c>
      <c r="AG883" t="str">
        <f>IF($D883="","",INDEX(CATEGORIAS!$A:$A,MATCH($D883,CATEGORIAS!$B:$B,0)))</f>
        <v/>
      </c>
      <c r="AH883" t="str">
        <f>IF($E883="","",INDEX(SUBCATEGORIAS!$A:$A,MATCH($E883,SUBCATEGORIAS!$B:$B,0)))</f>
        <v/>
      </c>
      <c r="AI883" t="str">
        <f t="shared" si="202"/>
        <v/>
      </c>
      <c r="AK883" s="2" t="str">
        <f t="shared" si="207"/>
        <v/>
      </c>
      <c r="AL883" t="str">
        <f t="shared" si="208"/>
        <v/>
      </c>
      <c r="AM883" t="str">
        <f t="shared" si="203"/>
        <v/>
      </c>
      <c r="AN883" t="str">
        <f t="shared" si="204"/>
        <v/>
      </c>
    </row>
    <row r="884" spans="1:40" x14ac:dyDescent="0.25">
      <c r="A884" t="str">
        <f>IF(C884="","",MAX($A$2:A883)+1)</f>
        <v/>
      </c>
      <c r="B884" s="3" t="str">
        <f>IF(C884="","",IF(COUNTIF($C$2:$C883,$C884)=0,MAX($B$2:$B883)+1,""))</f>
        <v/>
      </c>
      <c r="L884" s="3" t="str">
        <f t="shared" si="205"/>
        <v/>
      </c>
      <c r="M884" s="3" t="str">
        <f>IF(C884="","",IF(AND(C884&lt;&gt;"",D884&lt;&gt;"",E884&lt;&gt;"",I884&lt;&gt;"",L884&lt;&gt;"",J884&lt;&gt;"",IFERROR(MATCH(INDEX($B:$B,MATCH($C884,$C:$C,0)),IMAGENES!$B:$B,0),-1)&gt;0),"'si'","'no'"))</f>
        <v/>
      </c>
      <c r="O884" t="str">
        <f t="shared" si="195"/>
        <v/>
      </c>
      <c r="P884" t="str">
        <f t="shared" si="196"/>
        <v/>
      </c>
      <c r="Q884" t="str">
        <f t="shared" si="197"/>
        <v/>
      </c>
      <c r="R884" t="str">
        <f t="shared" si="198"/>
        <v/>
      </c>
      <c r="S884" t="str">
        <f t="shared" si="199"/>
        <v/>
      </c>
      <c r="T884" t="str">
        <f t="shared" si="200"/>
        <v/>
      </c>
      <c r="U884" t="str">
        <f>IF($S884="","",INDEX(CATEGORIAS!$A:$A,MATCH($S884,CATEGORIAS!$B:$B,0)))</f>
        <v/>
      </c>
      <c r="V884" t="str">
        <f>IF($T884="","",INDEX(SUBCATEGORIAS!$A:$A,MATCH($T884,SUBCATEGORIAS!$B:$B,0)))</f>
        <v/>
      </c>
      <c r="W884" t="str">
        <f t="shared" si="201"/>
        <v/>
      </c>
      <c r="X884" t="str">
        <f t="shared" si="206"/>
        <v/>
      </c>
      <c r="Z884">
        <v>882</v>
      </c>
      <c r="AA884" t="str">
        <f t="shared" si="209"/>
        <v/>
      </c>
      <c r="AB884" t="str">
        <f>IFERROR(IF(MATCH($AA883,$O:$O,0)&gt;0,CONCATENATE("id_articulo: ",$AA883,","),0),"")</f>
        <v/>
      </c>
      <c r="AG884" t="str">
        <f>IF($D884="","",INDEX(CATEGORIAS!$A:$A,MATCH($D884,CATEGORIAS!$B:$B,0)))</f>
        <v/>
      </c>
      <c r="AH884" t="str">
        <f>IF($E884="","",INDEX(SUBCATEGORIAS!$A:$A,MATCH($E884,SUBCATEGORIAS!$B:$B,0)))</f>
        <v/>
      </c>
      <c r="AI884" t="str">
        <f t="shared" si="202"/>
        <v/>
      </c>
      <c r="AK884" s="2" t="str">
        <f t="shared" si="207"/>
        <v/>
      </c>
      <c r="AL884" t="str">
        <f t="shared" si="208"/>
        <v/>
      </c>
      <c r="AM884" t="str">
        <f t="shared" si="203"/>
        <v/>
      </c>
      <c r="AN884" t="str">
        <f t="shared" si="204"/>
        <v/>
      </c>
    </row>
    <row r="885" spans="1:40" x14ac:dyDescent="0.25">
      <c r="A885" t="str">
        <f>IF(C885="","",MAX($A$2:A884)+1)</f>
        <v/>
      </c>
      <c r="B885" s="3" t="str">
        <f>IF(C885="","",IF(COUNTIF($C$2:$C884,$C885)=0,MAX($B$2:$B884)+1,""))</f>
        <v/>
      </c>
      <c r="L885" s="3" t="str">
        <f t="shared" si="205"/>
        <v/>
      </c>
      <c r="M885" s="3" t="str">
        <f>IF(C885="","",IF(AND(C885&lt;&gt;"",D885&lt;&gt;"",E885&lt;&gt;"",I885&lt;&gt;"",L885&lt;&gt;"",J885&lt;&gt;"",IFERROR(MATCH(INDEX($B:$B,MATCH($C885,$C:$C,0)),IMAGENES!$B:$B,0),-1)&gt;0),"'si'","'no'"))</f>
        <v/>
      </c>
      <c r="O885" t="str">
        <f t="shared" si="195"/>
        <v/>
      </c>
      <c r="P885" t="str">
        <f t="shared" si="196"/>
        <v/>
      </c>
      <c r="Q885" t="str">
        <f t="shared" si="197"/>
        <v/>
      </c>
      <c r="R885" t="str">
        <f t="shared" si="198"/>
        <v/>
      </c>
      <c r="S885" t="str">
        <f t="shared" si="199"/>
        <v/>
      </c>
      <c r="T885" t="str">
        <f t="shared" si="200"/>
        <v/>
      </c>
      <c r="U885" t="str">
        <f>IF($S885="","",INDEX(CATEGORIAS!$A:$A,MATCH($S885,CATEGORIAS!$B:$B,0)))</f>
        <v/>
      </c>
      <c r="V885" t="str">
        <f>IF($T885="","",INDEX(SUBCATEGORIAS!$A:$A,MATCH($T885,SUBCATEGORIAS!$B:$B,0)))</f>
        <v/>
      </c>
      <c r="W885" t="str">
        <f t="shared" si="201"/>
        <v/>
      </c>
      <c r="X885" t="str">
        <f t="shared" si="206"/>
        <v/>
      </c>
      <c r="Z885">
        <v>883</v>
      </c>
      <c r="AA885" t="str">
        <f t="shared" si="209"/>
        <v/>
      </c>
      <c r="AB885" t="str">
        <f>IFERROR(IF(MATCH($AA883,$O:$O,0)&gt;0,CONCATENATE("nombre: '",INDEX($P:$P,MATCH($AA883,$O:$O,0)),"',"),0),"")</f>
        <v/>
      </c>
      <c r="AG885" t="str">
        <f>IF($D885="","",INDEX(CATEGORIAS!$A:$A,MATCH($D885,CATEGORIAS!$B:$B,0)))</f>
        <v/>
      </c>
      <c r="AH885" t="str">
        <f>IF($E885="","",INDEX(SUBCATEGORIAS!$A:$A,MATCH($E885,SUBCATEGORIAS!$B:$B,0)))</f>
        <v/>
      </c>
      <c r="AI885" t="str">
        <f t="shared" si="202"/>
        <v/>
      </c>
      <c r="AK885" s="2" t="str">
        <f t="shared" si="207"/>
        <v/>
      </c>
      <c r="AL885" t="str">
        <f t="shared" si="208"/>
        <v/>
      </c>
      <c r="AM885" t="str">
        <f t="shared" si="203"/>
        <v/>
      </c>
      <c r="AN885" t="str">
        <f t="shared" si="204"/>
        <v/>
      </c>
    </row>
    <row r="886" spans="1:40" x14ac:dyDescent="0.25">
      <c r="A886" t="str">
        <f>IF(C886="","",MAX($A$2:A885)+1)</f>
        <v/>
      </c>
      <c r="B886" s="3" t="str">
        <f>IF(C886="","",IF(COUNTIF($C$2:$C885,$C886)=0,MAX($B$2:$B885)+1,""))</f>
        <v/>
      </c>
      <c r="L886" s="3" t="str">
        <f t="shared" si="205"/>
        <v/>
      </c>
      <c r="M886" s="3" t="str">
        <f>IF(C886="","",IF(AND(C886&lt;&gt;"",D886&lt;&gt;"",E886&lt;&gt;"",I886&lt;&gt;"",L886&lt;&gt;"",J886&lt;&gt;"",IFERROR(MATCH(INDEX($B:$B,MATCH($C886,$C:$C,0)),IMAGENES!$B:$B,0),-1)&gt;0),"'si'","'no'"))</f>
        <v/>
      </c>
      <c r="O886" t="str">
        <f t="shared" si="195"/>
        <v/>
      </c>
      <c r="P886" t="str">
        <f t="shared" si="196"/>
        <v/>
      </c>
      <c r="Q886" t="str">
        <f t="shared" si="197"/>
        <v/>
      </c>
      <c r="R886" t="str">
        <f t="shared" si="198"/>
        <v/>
      </c>
      <c r="S886" t="str">
        <f t="shared" si="199"/>
        <v/>
      </c>
      <c r="T886" t="str">
        <f t="shared" si="200"/>
        <v/>
      </c>
      <c r="U886" t="str">
        <f>IF($S886="","",INDEX(CATEGORIAS!$A:$A,MATCH($S886,CATEGORIAS!$B:$B,0)))</f>
        <v/>
      </c>
      <c r="V886" t="str">
        <f>IF($T886="","",INDEX(SUBCATEGORIAS!$A:$A,MATCH($T886,SUBCATEGORIAS!$B:$B,0)))</f>
        <v/>
      </c>
      <c r="W886" t="str">
        <f t="shared" si="201"/>
        <v/>
      </c>
      <c r="X886" t="str">
        <f t="shared" si="206"/>
        <v/>
      </c>
      <c r="Z886">
        <v>884</v>
      </c>
      <c r="AA886" t="str">
        <f t="shared" si="209"/>
        <v/>
      </c>
      <c r="AB886" t="str">
        <f>IFERROR(IF(MATCH($AA883,$O:$O,0)&gt;0,CONCATENATE("descripcion: '",INDEX($Q:$Q,MATCH($AA883,$O:$O,0)),"',"),0),"")</f>
        <v/>
      </c>
      <c r="AG886" t="str">
        <f>IF($D886="","",INDEX(CATEGORIAS!$A:$A,MATCH($D886,CATEGORIAS!$B:$B,0)))</f>
        <v/>
      </c>
      <c r="AH886" t="str">
        <f>IF($E886="","",INDEX(SUBCATEGORIAS!$A:$A,MATCH($E886,SUBCATEGORIAS!$B:$B,0)))</f>
        <v/>
      </c>
      <c r="AI886" t="str">
        <f t="shared" si="202"/>
        <v/>
      </c>
      <c r="AK886" s="2" t="str">
        <f t="shared" si="207"/>
        <v/>
      </c>
      <c r="AL886" t="str">
        <f t="shared" si="208"/>
        <v/>
      </c>
      <c r="AM886" t="str">
        <f t="shared" si="203"/>
        <v/>
      </c>
      <c r="AN886" t="str">
        <f t="shared" si="204"/>
        <v/>
      </c>
    </row>
    <row r="887" spans="1:40" x14ac:dyDescent="0.25">
      <c r="A887" t="str">
        <f>IF(C887="","",MAX($A$2:A886)+1)</f>
        <v/>
      </c>
      <c r="B887" s="3" t="str">
        <f>IF(C887="","",IF(COUNTIF($C$2:$C886,$C887)=0,MAX($B$2:$B886)+1,""))</f>
        <v/>
      </c>
      <c r="L887" s="3" t="str">
        <f t="shared" si="205"/>
        <v/>
      </c>
      <c r="M887" s="3" t="str">
        <f>IF(C887="","",IF(AND(C887&lt;&gt;"",D887&lt;&gt;"",E887&lt;&gt;"",I887&lt;&gt;"",L887&lt;&gt;"",J887&lt;&gt;"",IFERROR(MATCH(INDEX($B:$B,MATCH($C887,$C:$C,0)),IMAGENES!$B:$B,0),-1)&gt;0),"'si'","'no'"))</f>
        <v/>
      </c>
      <c r="O887" t="str">
        <f t="shared" si="195"/>
        <v/>
      </c>
      <c r="P887" t="str">
        <f t="shared" si="196"/>
        <v/>
      </c>
      <c r="Q887" t="str">
        <f t="shared" si="197"/>
        <v/>
      </c>
      <c r="R887" t="str">
        <f t="shared" si="198"/>
        <v/>
      </c>
      <c r="S887" t="str">
        <f t="shared" si="199"/>
        <v/>
      </c>
      <c r="T887" t="str">
        <f t="shared" si="200"/>
        <v/>
      </c>
      <c r="U887" t="str">
        <f>IF($S887="","",INDEX(CATEGORIAS!$A:$A,MATCH($S887,CATEGORIAS!$B:$B,0)))</f>
        <v/>
      </c>
      <c r="V887" t="str">
        <f>IF($T887="","",INDEX(SUBCATEGORIAS!$A:$A,MATCH($T887,SUBCATEGORIAS!$B:$B,0)))</f>
        <v/>
      </c>
      <c r="W887" t="str">
        <f t="shared" si="201"/>
        <v/>
      </c>
      <c r="X887" t="str">
        <f t="shared" si="206"/>
        <v/>
      </c>
      <c r="Z887">
        <v>885</v>
      </c>
      <c r="AA887" t="str">
        <f t="shared" si="209"/>
        <v/>
      </c>
      <c r="AB887" t="str">
        <f>IFERROR(IF(MATCH($AA883,$O:$O,0)&gt;0,CONCATENATE("descripcion_larga: '",INDEX($R:$R,MATCH($AA883,$O:$O,0)),"',"),0),"")</f>
        <v/>
      </c>
      <c r="AG887" t="str">
        <f>IF($D887="","",INDEX(CATEGORIAS!$A:$A,MATCH($D887,CATEGORIAS!$B:$B,0)))</f>
        <v/>
      </c>
      <c r="AH887" t="str">
        <f>IF($E887="","",INDEX(SUBCATEGORIAS!$A:$A,MATCH($E887,SUBCATEGORIAS!$B:$B,0)))</f>
        <v/>
      </c>
      <c r="AI887" t="str">
        <f t="shared" si="202"/>
        <v/>
      </c>
      <c r="AK887" s="2" t="str">
        <f t="shared" si="207"/>
        <v/>
      </c>
      <c r="AL887" t="str">
        <f t="shared" si="208"/>
        <v/>
      </c>
      <c r="AM887" t="str">
        <f t="shared" si="203"/>
        <v/>
      </c>
      <c r="AN887" t="str">
        <f t="shared" si="204"/>
        <v/>
      </c>
    </row>
    <row r="888" spans="1:40" x14ac:dyDescent="0.25">
      <c r="A888" t="str">
        <f>IF(C888="","",MAX($A$2:A887)+1)</f>
        <v/>
      </c>
      <c r="B888" s="3" t="str">
        <f>IF(C888="","",IF(COUNTIF($C$2:$C887,$C888)=0,MAX($B$2:$B887)+1,""))</f>
        <v/>
      </c>
      <c r="L888" s="3" t="str">
        <f t="shared" si="205"/>
        <v/>
      </c>
      <c r="M888" s="3" t="str">
        <f>IF(C888="","",IF(AND(C888&lt;&gt;"",D888&lt;&gt;"",E888&lt;&gt;"",I888&lt;&gt;"",L888&lt;&gt;"",J888&lt;&gt;"",IFERROR(MATCH(INDEX($B:$B,MATCH($C888,$C:$C,0)),IMAGENES!$B:$B,0),-1)&gt;0),"'si'","'no'"))</f>
        <v/>
      </c>
      <c r="O888" t="str">
        <f t="shared" si="195"/>
        <v/>
      </c>
      <c r="P888" t="str">
        <f t="shared" si="196"/>
        <v/>
      </c>
      <c r="Q888" t="str">
        <f t="shared" si="197"/>
        <v/>
      </c>
      <c r="R888" t="str">
        <f t="shared" si="198"/>
        <v/>
      </c>
      <c r="S888" t="str">
        <f t="shared" si="199"/>
        <v/>
      </c>
      <c r="T888" t="str">
        <f t="shared" si="200"/>
        <v/>
      </c>
      <c r="U888" t="str">
        <f>IF($S888="","",INDEX(CATEGORIAS!$A:$A,MATCH($S888,CATEGORIAS!$B:$B,0)))</f>
        <v/>
      </c>
      <c r="V888" t="str">
        <f>IF($T888="","",INDEX(SUBCATEGORIAS!$A:$A,MATCH($T888,SUBCATEGORIAS!$B:$B,0)))</f>
        <v/>
      </c>
      <c r="W888" t="str">
        <f t="shared" si="201"/>
        <v/>
      </c>
      <c r="X888" t="str">
        <f t="shared" si="206"/>
        <v/>
      </c>
      <c r="Z888">
        <v>886</v>
      </c>
      <c r="AA888" t="str">
        <f t="shared" si="209"/>
        <v/>
      </c>
      <c r="AB888" t="str">
        <f>IFERROR(IF(MATCH($AA883,$O:$O,0)&gt;0,CONCATENATE("id_categoria: '",INDEX($U:$U,MATCH($AA883,$O:$O,0)),"',"),0),"")</f>
        <v/>
      </c>
      <c r="AG888" t="str">
        <f>IF($D888="","",INDEX(CATEGORIAS!$A:$A,MATCH($D888,CATEGORIAS!$B:$B,0)))</f>
        <v/>
      </c>
      <c r="AH888" t="str">
        <f>IF($E888="","",INDEX(SUBCATEGORIAS!$A:$A,MATCH($E888,SUBCATEGORIAS!$B:$B,0)))</f>
        <v/>
      </c>
      <c r="AI888" t="str">
        <f t="shared" si="202"/>
        <v/>
      </c>
      <c r="AK888" s="2" t="str">
        <f t="shared" si="207"/>
        <v/>
      </c>
      <c r="AL888" t="str">
        <f t="shared" si="208"/>
        <v/>
      </c>
      <c r="AM888" t="str">
        <f t="shared" si="203"/>
        <v/>
      </c>
      <c r="AN888" t="str">
        <f t="shared" si="204"/>
        <v/>
      </c>
    </row>
    <row r="889" spans="1:40" x14ac:dyDescent="0.25">
      <c r="A889" t="str">
        <f>IF(C889="","",MAX($A$2:A888)+1)</f>
        <v/>
      </c>
      <c r="B889" s="3" t="str">
        <f>IF(C889="","",IF(COUNTIF($C$2:$C888,$C889)=0,MAX($B$2:$B888)+1,""))</f>
        <v/>
      </c>
      <c r="L889" s="3" t="str">
        <f t="shared" si="205"/>
        <v/>
      </c>
      <c r="M889" s="3" t="str">
        <f>IF(C889="","",IF(AND(C889&lt;&gt;"",D889&lt;&gt;"",E889&lt;&gt;"",I889&lt;&gt;"",L889&lt;&gt;"",J889&lt;&gt;"",IFERROR(MATCH(INDEX($B:$B,MATCH($C889,$C:$C,0)),IMAGENES!$B:$B,0),-1)&gt;0),"'si'","'no'"))</f>
        <v/>
      </c>
      <c r="O889" t="str">
        <f t="shared" si="195"/>
        <v/>
      </c>
      <c r="P889" t="str">
        <f t="shared" si="196"/>
        <v/>
      </c>
      <c r="Q889" t="str">
        <f t="shared" si="197"/>
        <v/>
      </c>
      <c r="R889" t="str">
        <f t="shared" si="198"/>
        <v/>
      </c>
      <c r="S889" t="str">
        <f t="shared" si="199"/>
        <v/>
      </c>
      <c r="T889" t="str">
        <f t="shared" si="200"/>
        <v/>
      </c>
      <c r="U889" t="str">
        <f>IF($S889="","",INDEX(CATEGORIAS!$A:$A,MATCH($S889,CATEGORIAS!$B:$B,0)))</f>
        <v/>
      </c>
      <c r="V889" t="str">
        <f>IF($T889="","",INDEX(SUBCATEGORIAS!$A:$A,MATCH($T889,SUBCATEGORIAS!$B:$B,0)))</f>
        <v/>
      </c>
      <c r="W889" t="str">
        <f t="shared" si="201"/>
        <v/>
      </c>
      <c r="X889" t="str">
        <f t="shared" si="206"/>
        <v/>
      </c>
      <c r="Z889">
        <v>887</v>
      </c>
      <c r="AA889" t="str">
        <f t="shared" si="209"/>
        <v/>
      </c>
      <c r="AB889" t="str">
        <f>IFERROR(IF(MATCH($AA883,$O:$O,0)&gt;0,CONCATENATE("id_subcategoria: '",INDEX($V:$V,MATCH($AA883,$O:$O,0)),"',"),0),"")</f>
        <v/>
      </c>
      <c r="AG889" t="str">
        <f>IF($D889="","",INDEX(CATEGORIAS!$A:$A,MATCH($D889,CATEGORIAS!$B:$B,0)))</f>
        <v/>
      </c>
      <c r="AH889" t="str">
        <f>IF($E889="","",INDEX(SUBCATEGORIAS!$A:$A,MATCH($E889,SUBCATEGORIAS!$B:$B,0)))</f>
        <v/>
      </c>
      <c r="AI889" t="str">
        <f t="shared" si="202"/>
        <v/>
      </c>
      <c r="AK889" s="2" t="str">
        <f t="shared" si="207"/>
        <v/>
      </c>
      <c r="AL889" t="str">
        <f t="shared" si="208"/>
        <v/>
      </c>
      <c r="AM889" t="str">
        <f t="shared" si="203"/>
        <v/>
      </c>
      <c r="AN889" t="str">
        <f t="shared" si="204"/>
        <v/>
      </c>
    </row>
    <row r="890" spans="1:40" x14ac:dyDescent="0.25">
      <c r="A890" t="str">
        <f>IF(C890="","",MAX($A$2:A889)+1)</f>
        <v/>
      </c>
      <c r="B890" s="3" t="str">
        <f>IF(C890="","",IF(COUNTIF($C$2:$C889,$C890)=0,MAX($B$2:$B889)+1,""))</f>
        <v/>
      </c>
      <c r="L890" s="3" t="str">
        <f t="shared" si="205"/>
        <v/>
      </c>
      <c r="M890" s="3" t="str">
        <f>IF(C890="","",IF(AND(C890&lt;&gt;"",D890&lt;&gt;"",E890&lt;&gt;"",I890&lt;&gt;"",L890&lt;&gt;"",J890&lt;&gt;"",IFERROR(MATCH(INDEX($B:$B,MATCH($C890,$C:$C,0)),IMAGENES!$B:$B,0),-1)&gt;0),"'si'","'no'"))</f>
        <v/>
      </c>
      <c r="O890" t="str">
        <f t="shared" si="195"/>
        <v/>
      </c>
      <c r="P890" t="str">
        <f t="shared" si="196"/>
        <v/>
      </c>
      <c r="Q890" t="str">
        <f t="shared" si="197"/>
        <v/>
      </c>
      <c r="R890" t="str">
        <f t="shared" si="198"/>
        <v/>
      </c>
      <c r="S890" t="str">
        <f t="shared" si="199"/>
        <v/>
      </c>
      <c r="T890" t="str">
        <f t="shared" si="200"/>
        <v/>
      </c>
      <c r="U890" t="str">
        <f>IF($S890="","",INDEX(CATEGORIAS!$A:$A,MATCH($S890,CATEGORIAS!$B:$B,0)))</f>
        <v/>
      </c>
      <c r="V890" t="str">
        <f>IF($T890="","",INDEX(SUBCATEGORIAS!$A:$A,MATCH($T890,SUBCATEGORIAS!$B:$B,0)))</f>
        <v/>
      </c>
      <c r="W890" t="str">
        <f t="shared" si="201"/>
        <v/>
      </c>
      <c r="X890" t="str">
        <f t="shared" si="206"/>
        <v/>
      </c>
      <c r="Z890">
        <v>888</v>
      </c>
      <c r="AA890" t="str">
        <f t="shared" si="209"/>
        <v/>
      </c>
      <c r="AB890" t="str">
        <f>IFERROR(IF(MATCH($AA883,$O:$O,0)&gt;0,CONCATENATE("precio: ",INDEX($W:$W,MATCH($AA883,$O:$O,0)),","),0),"")</f>
        <v/>
      </c>
      <c r="AG890" t="str">
        <f>IF($D890="","",INDEX(CATEGORIAS!$A:$A,MATCH($D890,CATEGORIAS!$B:$B,0)))</f>
        <v/>
      </c>
      <c r="AH890" t="str">
        <f>IF($E890="","",INDEX(SUBCATEGORIAS!$A:$A,MATCH($E890,SUBCATEGORIAS!$B:$B,0)))</f>
        <v/>
      </c>
      <c r="AI890" t="str">
        <f t="shared" si="202"/>
        <v/>
      </c>
      <c r="AK890" s="2" t="str">
        <f t="shared" si="207"/>
        <v/>
      </c>
      <c r="AL890" t="str">
        <f t="shared" si="208"/>
        <v/>
      </c>
      <c r="AM890" t="str">
        <f t="shared" si="203"/>
        <v/>
      </c>
      <c r="AN890" t="str">
        <f t="shared" si="204"/>
        <v/>
      </c>
    </row>
    <row r="891" spans="1:40" x14ac:dyDescent="0.25">
      <c r="A891" t="str">
        <f>IF(C891="","",MAX($A$2:A890)+1)</f>
        <v/>
      </c>
      <c r="B891" s="3" t="str">
        <f>IF(C891="","",IF(COUNTIF($C$2:$C890,$C891)=0,MAX($B$2:$B890)+1,""))</f>
        <v/>
      </c>
      <c r="L891" s="3" t="str">
        <f t="shared" si="205"/>
        <v/>
      </c>
      <c r="M891" s="3" t="str">
        <f>IF(C891="","",IF(AND(C891&lt;&gt;"",D891&lt;&gt;"",E891&lt;&gt;"",I891&lt;&gt;"",L891&lt;&gt;"",J891&lt;&gt;"",IFERROR(MATCH(INDEX($B:$B,MATCH($C891,$C:$C,0)),IMAGENES!$B:$B,0),-1)&gt;0),"'si'","'no'"))</f>
        <v/>
      </c>
      <c r="O891" t="str">
        <f t="shared" si="195"/>
        <v/>
      </c>
      <c r="P891" t="str">
        <f t="shared" si="196"/>
        <v/>
      </c>
      <c r="Q891" t="str">
        <f t="shared" si="197"/>
        <v/>
      </c>
      <c r="R891" t="str">
        <f t="shared" si="198"/>
        <v/>
      </c>
      <c r="S891" t="str">
        <f t="shared" si="199"/>
        <v/>
      </c>
      <c r="T891" t="str">
        <f t="shared" si="200"/>
        <v/>
      </c>
      <c r="U891" t="str">
        <f>IF($S891="","",INDEX(CATEGORIAS!$A:$A,MATCH($S891,CATEGORIAS!$B:$B,0)))</f>
        <v/>
      </c>
      <c r="V891" t="str">
        <f>IF($T891="","",INDEX(SUBCATEGORIAS!$A:$A,MATCH($T891,SUBCATEGORIAS!$B:$B,0)))</f>
        <v/>
      </c>
      <c r="W891" t="str">
        <f t="shared" si="201"/>
        <v/>
      </c>
      <c r="X891" t="str">
        <f t="shared" si="206"/>
        <v/>
      </c>
      <c r="Z891">
        <v>889</v>
      </c>
      <c r="AA891" t="str">
        <f t="shared" si="209"/>
        <v/>
      </c>
      <c r="AB891" t="str">
        <f>IFERROR(IF(MATCH($AA883,$O:$O,0)&gt;0,CONCATENATE("disponible: ",INDEX($X:$X,MATCH($AA883,$O:$O,0)),","),0),"")</f>
        <v/>
      </c>
      <c r="AG891" t="str">
        <f>IF($D891="","",INDEX(CATEGORIAS!$A:$A,MATCH($D891,CATEGORIAS!$B:$B,0)))</f>
        <v/>
      </c>
      <c r="AH891" t="str">
        <f>IF($E891="","",INDEX(SUBCATEGORIAS!$A:$A,MATCH($E891,SUBCATEGORIAS!$B:$B,0)))</f>
        <v/>
      </c>
      <c r="AI891" t="str">
        <f t="shared" si="202"/>
        <v/>
      </c>
      <c r="AK891" s="2" t="str">
        <f t="shared" si="207"/>
        <v/>
      </c>
      <c r="AL891" t="str">
        <f t="shared" si="208"/>
        <v/>
      </c>
      <c r="AM891" t="str">
        <f t="shared" si="203"/>
        <v/>
      </c>
      <c r="AN891" t="str">
        <f t="shared" si="204"/>
        <v/>
      </c>
    </row>
    <row r="892" spans="1:40" x14ac:dyDescent="0.25">
      <c r="A892" t="str">
        <f>IF(C892="","",MAX($A$2:A891)+1)</f>
        <v/>
      </c>
      <c r="B892" s="3" t="str">
        <f>IF(C892="","",IF(COUNTIF($C$2:$C891,$C892)=0,MAX($B$2:$B891)+1,""))</f>
        <v/>
      </c>
      <c r="L892" s="3" t="str">
        <f t="shared" si="205"/>
        <v/>
      </c>
      <c r="M892" s="3" t="str">
        <f>IF(C892="","",IF(AND(C892&lt;&gt;"",D892&lt;&gt;"",E892&lt;&gt;"",I892&lt;&gt;"",L892&lt;&gt;"",J892&lt;&gt;"",IFERROR(MATCH(INDEX($B:$B,MATCH($C892,$C:$C,0)),IMAGENES!$B:$B,0),-1)&gt;0),"'si'","'no'"))</f>
        <v/>
      </c>
      <c r="O892" t="str">
        <f t="shared" si="195"/>
        <v/>
      </c>
      <c r="P892" t="str">
        <f t="shared" si="196"/>
        <v/>
      </c>
      <c r="Q892" t="str">
        <f t="shared" si="197"/>
        <v/>
      </c>
      <c r="R892" t="str">
        <f t="shared" si="198"/>
        <v/>
      </c>
      <c r="S892" t="str">
        <f t="shared" si="199"/>
        <v/>
      </c>
      <c r="T892" t="str">
        <f t="shared" si="200"/>
        <v/>
      </c>
      <c r="U892" t="str">
        <f>IF($S892="","",INDEX(CATEGORIAS!$A:$A,MATCH($S892,CATEGORIAS!$B:$B,0)))</f>
        <v/>
      </c>
      <c r="V892" t="str">
        <f>IF($T892="","",INDEX(SUBCATEGORIAS!$A:$A,MATCH($T892,SUBCATEGORIAS!$B:$B,0)))</f>
        <v/>
      </c>
      <c r="W892" t="str">
        <f t="shared" si="201"/>
        <v/>
      </c>
      <c r="X892" t="str">
        <f t="shared" si="206"/>
        <v/>
      </c>
      <c r="Z892">
        <v>890</v>
      </c>
      <c r="AA892" t="str">
        <f t="shared" si="209"/>
        <v/>
      </c>
      <c r="AB892" t="str">
        <f>IFERROR(IF(MATCH($AA883,$O:$O,0)&gt;0,"},",0),"")</f>
        <v/>
      </c>
      <c r="AG892" t="str">
        <f>IF($D892="","",INDEX(CATEGORIAS!$A:$A,MATCH($D892,CATEGORIAS!$B:$B,0)))</f>
        <v/>
      </c>
      <c r="AH892" t="str">
        <f>IF($E892="","",INDEX(SUBCATEGORIAS!$A:$A,MATCH($E892,SUBCATEGORIAS!$B:$B,0)))</f>
        <v/>
      </c>
      <c r="AI892" t="str">
        <f t="shared" si="202"/>
        <v/>
      </c>
      <c r="AK892" s="2" t="str">
        <f t="shared" si="207"/>
        <v/>
      </c>
      <c r="AL892" t="str">
        <f t="shared" si="208"/>
        <v/>
      </c>
      <c r="AM892" t="str">
        <f t="shared" si="203"/>
        <v/>
      </c>
      <c r="AN892" t="str">
        <f t="shared" si="204"/>
        <v/>
      </c>
    </row>
    <row r="893" spans="1:40" x14ac:dyDescent="0.25">
      <c r="A893" t="str">
        <f>IF(C893="","",MAX($A$2:A892)+1)</f>
        <v/>
      </c>
      <c r="B893" s="3" t="str">
        <f>IF(C893="","",IF(COUNTIF($C$2:$C892,$C893)=0,MAX($B$2:$B892)+1,""))</f>
        <v/>
      </c>
      <c r="L893" s="3" t="str">
        <f t="shared" si="205"/>
        <v/>
      </c>
      <c r="M893" s="3" t="str">
        <f>IF(C893="","",IF(AND(C893&lt;&gt;"",D893&lt;&gt;"",E893&lt;&gt;"",I893&lt;&gt;"",L893&lt;&gt;"",J893&lt;&gt;"",IFERROR(MATCH(INDEX($B:$B,MATCH($C893,$C:$C,0)),IMAGENES!$B:$B,0),-1)&gt;0),"'si'","'no'"))</f>
        <v/>
      </c>
      <c r="O893" t="str">
        <f t="shared" si="195"/>
        <v/>
      </c>
      <c r="P893" t="str">
        <f t="shared" si="196"/>
        <v/>
      </c>
      <c r="Q893" t="str">
        <f t="shared" si="197"/>
        <v/>
      </c>
      <c r="R893" t="str">
        <f t="shared" si="198"/>
        <v/>
      </c>
      <c r="S893" t="str">
        <f t="shared" si="199"/>
        <v/>
      </c>
      <c r="T893" t="str">
        <f t="shared" si="200"/>
        <v/>
      </c>
      <c r="U893" t="str">
        <f>IF($S893="","",INDEX(CATEGORIAS!$A:$A,MATCH($S893,CATEGORIAS!$B:$B,0)))</f>
        <v/>
      </c>
      <c r="V893" t="str">
        <f>IF($T893="","",INDEX(SUBCATEGORIAS!$A:$A,MATCH($T893,SUBCATEGORIAS!$B:$B,0)))</f>
        <v/>
      </c>
      <c r="W893" t="str">
        <f t="shared" si="201"/>
        <v/>
      </c>
      <c r="X893" t="str">
        <f t="shared" si="206"/>
        <v/>
      </c>
      <c r="Z893">
        <v>891</v>
      </c>
      <c r="AA893">
        <f t="shared" si="209"/>
        <v>90</v>
      </c>
      <c r="AB893" t="str">
        <f>IFERROR(IF(MATCH($AA893,$O:$O,0)&gt;0,"{",0),"")</f>
        <v/>
      </c>
      <c r="AG893" t="str">
        <f>IF($D893="","",INDEX(CATEGORIAS!$A:$A,MATCH($D893,CATEGORIAS!$B:$B,0)))</f>
        <v/>
      </c>
      <c r="AH893" t="str">
        <f>IF($E893="","",INDEX(SUBCATEGORIAS!$A:$A,MATCH($E893,SUBCATEGORIAS!$B:$B,0)))</f>
        <v/>
      </c>
      <c r="AI893" t="str">
        <f t="shared" si="202"/>
        <v/>
      </c>
      <c r="AK893" s="2" t="str">
        <f t="shared" si="207"/>
        <v/>
      </c>
      <c r="AL893" t="str">
        <f t="shared" si="208"/>
        <v/>
      </c>
      <c r="AM893" t="str">
        <f t="shared" si="203"/>
        <v/>
      </c>
      <c r="AN893" t="str">
        <f t="shared" si="204"/>
        <v/>
      </c>
    </row>
    <row r="894" spans="1:40" x14ac:dyDescent="0.25">
      <c r="A894" t="str">
        <f>IF(C894="","",MAX($A$2:A893)+1)</f>
        <v/>
      </c>
      <c r="B894" s="3" t="str">
        <f>IF(C894="","",IF(COUNTIF($C$2:$C893,$C894)=0,MAX($B$2:$B893)+1,""))</f>
        <v/>
      </c>
      <c r="L894" s="3" t="str">
        <f t="shared" si="205"/>
        <v/>
      </c>
      <c r="M894" s="3" t="str">
        <f>IF(C894="","",IF(AND(C894&lt;&gt;"",D894&lt;&gt;"",E894&lt;&gt;"",I894&lt;&gt;"",L894&lt;&gt;"",J894&lt;&gt;"",IFERROR(MATCH(INDEX($B:$B,MATCH($C894,$C:$C,0)),IMAGENES!$B:$B,0),-1)&gt;0),"'si'","'no'"))</f>
        <v/>
      </c>
      <c r="O894" t="str">
        <f t="shared" si="195"/>
        <v/>
      </c>
      <c r="P894" t="str">
        <f t="shared" si="196"/>
        <v/>
      </c>
      <c r="Q894" t="str">
        <f t="shared" si="197"/>
        <v/>
      </c>
      <c r="R894" t="str">
        <f t="shared" si="198"/>
        <v/>
      </c>
      <c r="S894" t="str">
        <f t="shared" si="199"/>
        <v/>
      </c>
      <c r="T894" t="str">
        <f t="shared" si="200"/>
        <v/>
      </c>
      <c r="U894" t="str">
        <f>IF($S894="","",INDEX(CATEGORIAS!$A:$A,MATCH($S894,CATEGORIAS!$B:$B,0)))</f>
        <v/>
      </c>
      <c r="V894" t="str">
        <f>IF($T894="","",INDEX(SUBCATEGORIAS!$A:$A,MATCH($T894,SUBCATEGORIAS!$B:$B,0)))</f>
        <v/>
      </c>
      <c r="W894" t="str">
        <f t="shared" si="201"/>
        <v/>
      </c>
      <c r="X894" t="str">
        <f t="shared" si="206"/>
        <v/>
      </c>
      <c r="Z894">
        <v>892</v>
      </c>
      <c r="AA894" t="str">
        <f t="shared" si="209"/>
        <v/>
      </c>
      <c r="AB894" t="str">
        <f>IFERROR(IF(MATCH($AA893,$O:$O,0)&gt;0,CONCATENATE("id_articulo: ",$AA893,","),0),"")</f>
        <v/>
      </c>
      <c r="AG894" t="str">
        <f>IF($D894="","",INDEX(CATEGORIAS!$A:$A,MATCH($D894,CATEGORIAS!$B:$B,0)))</f>
        <v/>
      </c>
      <c r="AH894" t="str">
        <f>IF($E894="","",INDEX(SUBCATEGORIAS!$A:$A,MATCH($E894,SUBCATEGORIAS!$B:$B,0)))</f>
        <v/>
      </c>
      <c r="AI894" t="str">
        <f t="shared" si="202"/>
        <v/>
      </c>
      <c r="AK894" s="2" t="str">
        <f t="shared" si="207"/>
        <v/>
      </c>
      <c r="AL894" t="str">
        <f t="shared" si="208"/>
        <v/>
      </c>
      <c r="AM894" t="str">
        <f t="shared" si="203"/>
        <v/>
      </c>
      <c r="AN894" t="str">
        <f t="shared" si="204"/>
        <v/>
      </c>
    </row>
    <row r="895" spans="1:40" x14ac:dyDescent="0.25">
      <c r="A895" t="str">
        <f>IF(C895="","",MAX($A$2:A894)+1)</f>
        <v/>
      </c>
      <c r="B895" s="3" t="str">
        <f>IF(C895="","",IF(COUNTIF($C$2:$C894,$C895)=0,MAX($B$2:$B894)+1,""))</f>
        <v/>
      </c>
      <c r="L895" s="3" t="str">
        <f t="shared" si="205"/>
        <v/>
      </c>
      <c r="M895" s="3" t="str">
        <f>IF(C895="","",IF(AND(C895&lt;&gt;"",D895&lt;&gt;"",E895&lt;&gt;"",I895&lt;&gt;"",L895&lt;&gt;"",J895&lt;&gt;"",IFERROR(MATCH(INDEX($B:$B,MATCH($C895,$C:$C,0)),IMAGENES!$B:$B,0),-1)&gt;0),"'si'","'no'"))</f>
        <v/>
      </c>
      <c r="O895" t="str">
        <f t="shared" si="195"/>
        <v/>
      </c>
      <c r="P895" t="str">
        <f t="shared" si="196"/>
        <v/>
      </c>
      <c r="Q895" t="str">
        <f t="shared" si="197"/>
        <v/>
      </c>
      <c r="R895" t="str">
        <f t="shared" si="198"/>
        <v/>
      </c>
      <c r="S895" t="str">
        <f t="shared" si="199"/>
        <v/>
      </c>
      <c r="T895" t="str">
        <f t="shared" si="200"/>
        <v/>
      </c>
      <c r="U895" t="str">
        <f>IF($S895="","",INDEX(CATEGORIAS!$A:$A,MATCH($S895,CATEGORIAS!$B:$B,0)))</f>
        <v/>
      </c>
      <c r="V895" t="str">
        <f>IF($T895="","",INDEX(SUBCATEGORIAS!$A:$A,MATCH($T895,SUBCATEGORIAS!$B:$B,0)))</f>
        <v/>
      </c>
      <c r="W895" t="str">
        <f t="shared" si="201"/>
        <v/>
      </c>
      <c r="X895" t="str">
        <f t="shared" si="206"/>
        <v/>
      </c>
      <c r="Z895">
        <v>893</v>
      </c>
      <c r="AA895" t="str">
        <f t="shared" si="209"/>
        <v/>
      </c>
      <c r="AB895" t="str">
        <f>IFERROR(IF(MATCH($AA893,$O:$O,0)&gt;0,CONCATENATE("nombre: '",INDEX($P:$P,MATCH($AA893,$O:$O,0)),"',"),0),"")</f>
        <v/>
      </c>
      <c r="AG895" t="str">
        <f>IF($D895="","",INDEX(CATEGORIAS!$A:$A,MATCH($D895,CATEGORIAS!$B:$B,0)))</f>
        <v/>
      </c>
      <c r="AH895" t="str">
        <f>IF($E895="","",INDEX(SUBCATEGORIAS!$A:$A,MATCH($E895,SUBCATEGORIAS!$B:$B,0)))</f>
        <v/>
      </c>
      <c r="AI895" t="str">
        <f t="shared" si="202"/>
        <v/>
      </c>
      <c r="AK895" s="2" t="str">
        <f t="shared" si="207"/>
        <v/>
      </c>
      <c r="AL895" t="str">
        <f t="shared" si="208"/>
        <v/>
      </c>
      <c r="AM895" t="str">
        <f t="shared" si="203"/>
        <v/>
      </c>
      <c r="AN895" t="str">
        <f t="shared" si="204"/>
        <v/>
      </c>
    </row>
    <row r="896" spans="1:40" x14ac:dyDescent="0.25">
      <c r="A896" t="str">
        <f>IF(C896="","",MAX($A$2:A895)+1)</f>
        <v/>
      </c>
      <c r="B896" s="3" t="str">
        <f>IF(C896="","",IF(COUNTIF($C$2:$C895,$C896)=0,MAX($B$2:$B895)+1,""))</f>
        <v/>
      </c>
      <c r="L896" s="3" t="str">
        <f t="shared" si="205"/>
        <v/>
      </c>
      <c r="M896" s="3" t="str">
        <f>IF(C896="","",IF(AND(C896&lt;&gt;"",D896&lt;&gt;"",E896&lt;&gt;"",I896&lt;&gt;"",L896&lt;&gt;"",J896&lt;&gt;"",IFERROR(MATCH(INDEX($B:$B,MATCH($C896,$C:$C,0)),IMAGENES!$B:$B,0),-1)&gt;0),"'si'","'no'"))</f>
        <v/>
      </c>
      <c r="O896" t="str">
        <f t="shared" si="195"/>
        <v/>
      </c>
      <c r="P896" t="str">
        <f t="shared" si="196"/>
        <v/>
      </c>
      <c r="Q896" t="str">
        <f t="shared" si="197"/>
        <v/>
      </c>
      <c r="R896" t="str">
        <f t="shared" si="198"/>
        <v/>
      </c>
      <c r="S896" t="str">
        <f t="shared" si="199"/>
        <v/>
      </c>
      <c r="T896" t="str">
        <f t="shared" si="200"/>
        <v/>
      </c>
      <c r="U896" t="str">
        <f>IF($S896="","",INDEX(CATEGORIAS!$A:$A,MATCH($S896,CATEGORIAS!$B:$B,0)))</f>
        <v/>
      </c>
      <c r="V896" t="str">
        <f>IF($T896="","",INDEX(SUBCATEGORIAS!$A:$A,MATCH($T896,SUBCATEGORIAS!$B:$B,0)))</f>
        <v/>
      </c>
      <c r="W896" t="str">
        <f t="shared" si="201"/>
        <v/>
      </c>
      <c r="X896" t="str">
        <f t="shared" si="206"/>
        <v/>
      </c>
      <c r="Z896">
        <v>894</v>
      </c>
      <c r="AA896" t="str">
        <f t="shared" si="209"/>
        <v/>
      </c>
      <c r="AB896" t="str">
        <f>IFERROR(IF(MATCH($AA893,$O:$O,0)&gt;0,CONCATENATE("descripcion: '",INDEX($Q:$Q,MATCH($AA893,$O:$O,0)),"',"),0),"")</f>
        <v/>
      </c>
      <c r="AG896" t="str">
        <f>IF($D896="","",INDEX(CATEGORIAS!$A:$A,MATCH($D896,CATEGORIAS!$B:$B,0)))</f>
        <v/>
      </c>
      <c r="AH896" t="str">
        <f>IF($E896="","",INDEX(SUBCATEGORIAS!$A:$A,MATCH($E896,SUBCATEGORIAS!$B:$B,0)))</f>
        <v/>
      </c>
      <c r="AI896" t="str">
        <f t="shared" si="202"/>
        <v/>
      </c>
      <c r="AK896" s="2" t="str">
        <f t="shared" si="207"/>
        <v/>
      </c>
      <c r="AL896" t="str">
        <f t="shared" si="208"/>
        <v/>
      </c>
      <c r="AM896" t="str">
        <f t="shared" si="203"/>
        <v/>
      </c>
      <c r="AN896" t="str">
        <f t="shared" si="204"/>
        <v/>
      </c>
    </row>
    <row r="897" spans="1:40" x14ac:dyDescent="0.25">
      <c r="A897" t="str">
        <f>IF(C897="","",MAX($A$2:A896)+1)</f>
        <v/>
      </c>
      <c r="B897" s="3" t="str">
        <f>IF(C897="","",IF(COUNTIF($C$2:$C896,$C897)=0,MAX($B$2:$B896)+1,""))</f>
        <v/>
      </c>
      <c r="L897" s="3" t="str">
        <f t="shared" si="205"/>
        <v/>
      </c>
      <c r="M897" s="3" t="str">
        <f>IF(C897="","",IF(AND(C897&lt;&gt;"",D897&lt;&gt;"",E897&lt;&gt;"",I897&lt;&gt;"",L897&lt;&gt;"",J897&lt;&gt;"",IFERROR(MATCH(INDEX($B:$B,MATCH($C897,$C:$C,0)),IMAGENES!$B:$B,0),-1)&gt;0),"'si'","'no'"))</f>
        <v/>
      </c>
      <c r="O897" t="str">
        <f t="shared" si="195"/>
        <v/>
      </c>
      <c r="P897" t="str">
        <f t="shared" si="196"/>
        <v/>
      </c>
      <c r="Q897" t="str">
        <f t="shared" si="197"/>
        <v/>
      </c>
      <c r="R897" t="str">
        <f t="shared" si="198"/>
        <v/>
      </c>
      <c r="S897" t="str">
        <f t="shared" si="199"/>
        <v/>
      </c>
      <c r="T897" t="str">
        <f t="shared" si="200"/>
        <v/>
      </c>
      <c r="U897" t="str">
        <f>IF($S897="","",INDEX(CATEGORIAS!$A:$A,MATCH($S897,CATEGORIAS!$B:$B,0)))</f>
        <v/>
      </c>
      <c r="V897" t="str">
        <f>IF($T897="","",INDEX(SUBCATEGORIAS!$A:$A,MATCH($T897,SUBCATEGORIAS!$B:$B,0)))</f>
        <v/>
      </c>
      <c r="W897" t="str">
        <f t="shared" si="201"/>
        <v/>
      </c>
      <c r="X897" t="str">
        <f t="shared" si="206"/>
        <v/>
      </c>
      <c r="Z897">
        <v>895</v>
      </c>
      <c r="AA897" t="str">
        <f t="shared" si="209"/>
        <v/>
      </c>
      <c r="AB897" t="str">
        <f>IFERROR(IF(MATCH($AA893,$O:$O,0)&gt;0,CONCATENATE("descripcion_larga: '",INDEX($R:$R,MATCH($AA893,$O:$O,0)),"',"),0),"")</f>
        <v/>
      </c>
      <c r="AG897" t="str">
        <f>IF($D897="","",INDEX(CATEGORIAS!$A:$A,MATCH($D897,CATEGORIAS!$B:$B,0)))</f>
        <v/>
      </c>
      <c r="AH897" t="str">
        <f>IF($E897="","",INDEX(SUBCATEGORIAS!$A:$A,MATCH($E897,SUBCATEGORIAS!$B:$B,0)))</f>
        <v/>
      </c>
      <c r="AI897" t="str">
        <f t="shared" si="202"/>
        <v/>
      </c>
      <c r="AK897" s="2" t="str">
        <f t="shared" si="207"/>
        <v/>
      </c>
      <c r="AL897" t="str">
        <f t="shared" si="208"/>
        <v/>
      </c>
      <c r="AM897" t="str">
        <f t="shared" si="203"/>
        <v/>
      </c>
      <c r="AN897" t="str">
        <f t="shared" si="204"/>
        <v/>
      </c>
    </row>
    <row r="898" spans="1:40" x14ac:dyDescent="0.25">
      <c r="A898" t="str">
        <f>IF(C898="","",MAX($A$2:A897)+1)</f>
        <v/>
      </c>
      <c r="B898" s="3" t="str">
        <f>IF(C898="","",IF(COUNTIF($C$2:$C897,$C898)=0,MAX($B$2:$B897)+1,""))</f>
        <v/>
      </c>
      <c r="L898" s="3" t="str">
        <f t="shared" si="205"/>
        <v/>
      </c>
      <c r="M898" s="3" t="str">
        <f>IF(C898="","",IF(AND(C898&lt;&gt;"",D898&lt;&gt;"",E898&lt;&gt;"",I898&lt;&gt;"",L898&lt;&gt;"",J898&lt;&gt;"",IFERROR(MATCH(INDEX($B:$B,MATCH($C898,$C:$C,0)),IMAGENES!$B:$B,0),-1)&gt;0),"'si'","'no'"))</f>
        <v/>
      </c>
      <c r="O898" t="str">
        <f t="shared" si="195"/>
        <v/>
      </c>
      <c r="P898" t="str">
        <f t="shared" si="196"/>
        <v/>
      </c>
      <c r="Q898" t="str">
        <f t="shared" si="197"/>
        <v/>
      </c>
      <c r="R898" t="str">
        <f t="shared" si="198"/>
        <v/>
      </c>
      <c r="S898" t="str">
        <f t="shared" si="199"/>
        <v/>
      </c>
      <c r="T898" t="str">
        <f t="shared" si="200"/>
        <v/>
      </c>
      <c r="U898" t="str">
        <f>IF($S898="","",INDEX(CATEGORIAS!$A:$A,MATCH($S898,CATEGORIAS!$B:$B,0)))</f>
        <v/>
      </c>
      <c r="V898" t="str">
        <f>IF($T898="","",INDEX(SUBCATEGORIAS!$A:$A,MATCH($T898,SUBCATEGORIAS!$B:$B,0)))</f>
        <v/>
      </c>
      <c r="W898" t="str">
        <f t="shared" si="201"/>
        <v/>
      </c>
      <c r="X898" t="str">
        <f t="shared" si="206"/>
        <v/>
      </c>
      <c r="Z898">
        <v>896</v>
      </c>
      <c r="AA898" t="str">
        <f t="shared" si="209"/>
        <v/>
      </c>
      <c r="AB898" t="str">
        <f>IFERROR(IF(MATCH($AA893,$O:$O,0)&gt;0,CONCATENATE("id_categoria: '",INDEX($U:$U,MATCH($AA893,$O:$O,0)),"',"),0),"")</f>
        <v/>
      </c>
      <c r="AG898" t="str">
        <f>IF($D898="","",INDEX(CATEGORIAS!$A:$A,MATCH($D898,CATEGORIAS!$B:$B,0)))</f>
        <v/>
      </c>
      <c r="AH898" t="str">
        <f>IF($E898="","",INDEX(SUBCATEGORIAS!$A:$A,MATCH($E898,SUBCATEGORIAS!$B:$B,0)))</f>
        <v/>
      </c>
      <c r="AI898" t="str">
        <f t="shared" si="202"/>
        <v/>
      </c>
      <c r="AK898" s="2" t="str">
        <f t="shared" si="207"/>
        <v/>
      </c>
      <c r="AL898" t="str">
        <f t="shared" si="208"/>
        <v/>
      </c>
      <c r="AM898" t="str">
        <f t="shared" si="203"/>
        <v/>
      </c>
      <c r="AN898" t="str">
        <f t="shared" si="204"/>
        <v/>
      </c>
    </row>
    <row r="899" spans="1:40" x14ac:dyDescent="0.25">
      <c r="A899" t="str">
        <f>IF(C899="","",MAX($A$2:A898)+1)</f>
        <v/>
      </c>
      <c r="B899" s="3" t="str">
        <f>IF(C899="","",IF(COUNTIF($C$2:$C898,$C899)=0,MAX($B$2:$B898)+1,""))</f>
        <v/>
      </c>
      <c r="L899" s="3" t="str">
        <f t="shared" si="205"/>
        <v/>
      </c>
      <c r="M899" s="3" t="str">
        <f>IF(C899="","",IF(AND(C899&lt;&gt;"",D899&lt;&gt;"",E899&lt;&gt;"",I899&lt;&gt;"",L899&lt;&gt;"",J899&lt;&gt;"",IFERROR(MATCH(INDEX($B:$B,MATCH($C899,$C:$C,0)),IMAGENES!$B:$B,0),-1)&gt;0),"'si'","'no'"))</f>
        <v/>
      </c>
      <c r="O899" t="str">
        <f t="shared" ref="O899:O962" si="210">IFERROR(INDEX($B:$B,MATCH($A899,$B:$B,0)),"")</f>
        <v/>
      </c>
      <c r="P899" t="str">
        <f t="shared" ref="P899:P962" si="211">IF($O899="","",INDEX($C:$C,MATCH($O899,$B:$B,0)))</f>
        <v/>
      </c>
      <c r="Q899" t="str">
        <f t="shared" ref="Q899:Q962" si="212">IF($O899="","",INDEX($J:$J,MATCH($O899,$B:$B,0)))</f>
        <v/>
      </c>
      <c r="R899" t="str">
        <f t="shared" ref="R899:R962" si="213">IF($O899="","",INDEX($K:$K,MATCH($O899,$B:$B,0)))</f>
        <v/>
      </c>
      <c r="S899" t="str">
        <f t="shared" ref="S899:S962" si="214">IF($O899="","",INDEX($D:$D,MATCH($O899,$B:$B,0)))</f>
        <v/>
      </c>
      <c r="T899" t="str">
        <f t="shared" ref="T899:T962" si="215">IF($O899="","",INDEX($E:$E,MATCH($O899,$B:$B,0)))</f>
        <v/>
      </c>
      <c r="U899" t="str">
        <f>IF($S899="","",INDEX(CATEGORIAS!$A:$A,MATCH($S899,CATEGORIAS!$B:$B,0)))</f>
        <v/>
      </c>
      <c r="V899" t="str">
        <f>IF($T899="","",INDEX(SUBCATEGORIAS!$A:$A,MATCH($T899,SUBCATEGORIAS!$B:$B,0)))</f>
        <v/>
      </c>
      <c r="W899" t="str">
        <f t="shared" ref="W899:W962" si="216">IF($O899="","",INDEX($I:$I,MATCH($O899,$B:$B,0)))</f>
        <v/>
      </c>
      <c r="X899" t="str">
        <f t="shared" si="206"/>
        <v/>
      </c>
      <c r="Z899">
        <v>897</v>
      </c>
      <c r="AA899" t="str">
        <f t="shared" si="209"/>
        <v/>
      </c>
      <c r="AB899" t="str">
        <f>IFERROR(IF(MATCH($AA893,$O:$O,0)&gt;0,CONCATENATE("id_subcategoria: '",INDEX($V:$V,MATCH($AA893,$O:$O,0)),"',"),0),"")</f>
        <v/>
      </c>
      <c r="AG899" t="str">
        <f>IF($D899="","",INDEX(CATEGORIAS!$A:$A,MATCH($D899,CATEGORIAS!$B:$B,0)))</f>
        <v/>
      </c>
      <c r="AH899" t="str">
        <f>IF($E899="","",INDEX(SUBCATEGORIAS!$A:$A,MATCH($E899,SUBCATEGORIAS!$B:$B,0)))</f>
        <v/>
      </c>
      <c r="AI899" t="str">
        <f t="shared" ref="AI899:AI962" si="217">IF(A899="","",A899)</f>
        <v/>
      </c>
      <c r="AK899" s="2" t="str">
        <f t="shared" si="207"/>
        <v/>
      </c>
      <c r="AL899" t="str">
        <f t="shared" si="208"/>
        <v/>
      </c>
      <c r="AM899" t="str">
        <f t="shared" ref="AM899:AM962" si="218">IF(A899="","",IF(A899/100&gt;0,IF(A899/10&gt;0,CONCATENATE("00",A899),CONCATENATE("0",A899)),A899))</f>
        <v/>
      </c>
      <c r="AN899" t="str">
        <f t="shared" ref="AN899:AN962" si="219">IF(A899="","",CONCATENATE("{ id_sku: '",CONCATENATE(AK899,AL899,AM899),"', id_articulo: '",INDEX($B:$B,MATCH($C899,$C:$C,0)),"', variacion: '",L899,"' },"))</f>
        <v/>
      </c>
    </row>
    <row r="900" spans="1:40" x14ac:dyDescent="0.25">
      <c r="A900" t="str">
        <f>IF(C900="","",MAX($A$2:A899)+1)</f>
        <v/>
      </c>
      <c r="B900" s="3" t="str">
        <f>IF(C900="","",IF(COUNTIF($C$2:$C899,$C900)=0,MAX($B$2:$B899)+1,""))</f>
        <v/>
      </c>
      <c r="L900" s="3" t="str">
        <f t="shared" ref="L900:L963" si="220">_xlfn.TEXTJOIN(" - ",TRUE,F900:H900)</f>
        <v/>
      </c>
      <c r="M900" s="3" t="str">
        <f>IF(C900="","",IF(AND(C900&lt;&gt;"",D900&lt;&gt;"",E900&lt;&gt;"",I900&lt;&gt;"",L900&lt;&gt;"",J900&lt;&gt;"",IFERROR(MATCH(INDEX($B:$B,MATCH($C900,$C:$C,0)),IMAGENES!$B:$B,0),-1)&gt;0),"'si'","'no'"))</f>
        <v/>
      </c>
      <c r="O900" t="str">
        <f t="shared" si="210"/>
        <v/>
      </c>
      <c r="P900" t="str">
        <f t="shared" si="211"/>
        <v/>
      </c>
      <c r="Q900" t="str">
        <f t="shared" si="212"/>
        <v/>
      </c>
      <c r="R900" t="str">
        <f t="shared" si="213"/>
        <v/>
      </c>
      <c r="S900" t="str">
        <f t="shared" si="214"/>
        <v/>
      </c>
      <c r="T900" t="str">
        <f t="shared" si="215"/>
        <v/>
      </c>
      <c r="U900" t="str">
        <f>IF($S900="","",INDEX(CATEGORIAS!$A:$A,MATCH($S900,CATEGORIAS!$B:$B,0)))</f>
        <v/>
      </c>
      <c r="V900" t="str">
        <f>IF($T900="","",INDEX(SUBCATEGORIAS!$A:$A,MATCH($T900,SUBCATEGORIAS!$B:$B,0)))</f>
        <v/>
      </c>
      <c r="W900" t="str">
        <f t="shared" si="216"/>
        <v/>
      </c>
      <c r="X900" t="str">
        <f t="shared" ref="X900:X963" si="221">IF($O900="","",INDEX($M:$M,MATCH($O900,$B:$B,0)))</f>
        <v/>
      </c>
      <c r="Z900">
        <v>898</v>
      </c>
      <c r="AA900" t="str">
        <f t="shared" si="209"/>
        <v/>
      </c>
      <c r="AB900" t="str">
        <f>IFERROR(IF(MATCH($AA893,$O:$O,0)&gt;0,CONCATENATE("precio: ",INDEX($W:$W,MATCH($AA893,$O:$O,0)),","),0),"")</f>
        <v/>
      </c>
      <c r="AG900" t="str">
        <f>IF($D900="","",INDEX(CATEGORIAS!$A:$A,MATCH($D900,CATEGORIAS!$B:$B,0)))</f>
        <v/>
      </c>
      <c r="AH900" t="str">
        <f>IF($E900="","",INDEX(SUBCATEGORIAS!$A:$A,MATCH($E900,SUBCATEGORIAS!$B:$B,0)))</f>
        <v/>
      </c>
      <c r="AI900" t="str">
        <f t="shared" si="217"/>
        <v/>
      </c>
      <c r="AK900" s="2" t="str">
        <f t="shared" ref="AK900:AK963" si="222">IF(AG900="","",IF(AG900/100&gt;0,IF(AG900/10&gt;0,CONCATENATE("00",AG900),CONCATENATE("0",AG900)),AG900))</f>
        <v/>
      </c>
      <c r="AL900" t="str">
        <f t="shared" ref="AL900:AL963" si="223">IF(AH900="","",IF(AH900/100&gt;0,IF(AH900/10&gt;0,CONCATENATE("00",AH900),CONCATENATE("0",AH900)),AH900))</f>
        <v/>
      </c>
      <c r="AM900" t="str">
        <f t="shared" si="218"/>
        <v/>
      </c>
      <c r="AN900" t="str">
        <f t="shared" si="219"/>
        <v/>
      </c>
    </row>
    <row r="901" spans="1:40" x14ac:dyDescent="0.25">
      <c r="A901" t="str">
        <f>IF(C901="","",MAX($A$2:A900)+1)</f>
        <v/>
      </c>
      <c r="B901" s="3" t="str">
        <f>IF(C901="","",IF(COUNTIF($C$2:$C900,$C901)=0,MAX($B$2:$B900)+1,""))</f>
        <v/>
      </c>
      <c r="L901" s="3" t="str">
        <f t="shared" si="220"/>
        <v/>
      </c>
      <c r="M901" s="3" t="str">
        <f>IF(C901="","",IF(AND(C901&lt;&gt;"",D901&lt;&gt;"",E901&lt;&gt;"",I901&lt;&gt;"",L901&lt;&gt;"",J901&lt;&gt;"",IFERROR(MATCH(INDEX($B:$B,MATCH($C901,$C:$C,0)),IMAGENES!$B:$B,0),-1)&gt;0),"'si'","'no'"))</f>
        <v/>
      </c>
      <c r="O901" t="str">
        <f t="shared" si="210"/>
        <v/>
      </c>
      <c r="P901" t="str">
        <f t="shared" si="211"/>
        <v/>
      </c>
      <c r="Q901" t="str">
        <f t="shared" si="212"/>
        <v/>
      </c>
      <c r="R901" t="str">
        <f t="shared" si="213"/>
        <v/>
      </c>
      <c r="S901" t="str">
        <f t="shared" si="214"/>
        <v/>
      </c>
      <c r="T901" t="str">
        <f t="shared" si="215"/>
        <v/>
      </c>
      <c r="U901" t="str">
        <f>IF($S901="","",INDEX(CATEGORIAS!$A:$A,MATCH($S901,CATEGORIAS!$B:$B,0)))</f>
        <v/>
      </c>
      <c r="V901" t="str">
        <f>IF($T901="","",INDEX(SUBCATEGORIAS!$A:$A,MATCH($T901,SUBCATEGORIAS!$B:$B,0)))</f>
        <v/>
      </c>
      <c r="W901" t="str">
        <f t="shared" si="216"/>
        <v/>
      </c>
      <c r="X901" t="str">
        <f t="shared" si="221"/>
        <v/>
      </c>
      <c r="Z901">
        <v>899</v>
      </c>
      <c r="AA901" t="str">
        <f t="shared" ref="AA901:AA964" si="224">IF(Z900/10=INT(Z900/10),Z900/10+1,"")</f>
        <v/>
      </c>
      <c r="AB901" t="str">
        <f>IFERROR(IF(MATCH($AA893,$O:$O,0)&gt;0,CONCATENATE("disponible: ",INDEX($X:$X,MATCH($AA893,$O:$O,0)),","),0),"")</f>
        <v/>
      </c>
      <c r="AG901" t="str">
        <f>IF($D901="","",INDEX(CATEGORIAS!$A:$A,MATCH($D901,CATEGORIAS!$B:$B,0)))</f>
        <v/>
      </c>
      <c r="AH901" t="str">
        <f>IF($E901="","",INDEX(SUBCATEGORIAS!$A:$A,MATCH($E901,SUBCATEGORIAS!$B:$B,0)))</f>
        <v/>
      </c>
      <c r="AI901" t="str">
        <f t="shared" si="217"/>
        <v/>
      </c>
      <c r="AK901" s="2" t="str">
        <f t="shared" si="222"/>
        <v/>
      </c>
      <c r="AL901" t="str">
        <f t="shared" si="223"/>
        <v/>
      </c>
      <c r="AM901" t="str">
        <f t="shared" si="218"/>
        <v/>
      </c>
      <c r="AN901" t="str">
        <f t="shared" si="219"/>
        <v/>
      </c>
    </row>
    <row r="902" spans="1:40" x14ac:dyDescent="0.25">
      <c r="A902" t="str">
        <f>IF(C902="","",MAX($A$2:A901)+1)</f>
        <v/>
      </c>
      <c r="B902" s="3" t="str">
        <f>IF(C902="","",IF(COUNTIF($C$2:$C901,$C902)=0,MAX($B$2:$B901)+1,""))</f>
        <v/>
      </c>
      <c r="L902" s="3" t="str">
        <f t="shared" si="220"/>
        <v/>
      </c>
      <c r="M902" s="3" t="str">
        <f>IF(C902="","",IF(AND(C902&lt;&gt;"",D902&lt;&gt;"",E902&lt;&gt;"",I902&lt;&gt;"",L902&lt;&gt;"",J902&lt;&gt;"",IFERROR(MATCH(INDEX($B:$B,MATCH($C902,$C:$C,0)),IMAGENES!$B:$B,0),-1)&gt;0),"'si'","'no'"))</f>
        <v/>
      </c>
      <c r="O902" t="str">
        <f t="shared" si="210"/>
        <v/>
      </c>
      <c r="P902" t="str">
        <f t="shared" si="211"/>
        <v/>
      </c>
      <c r="Q902" t="str">
        <f t="shared" si="212"/>
        <v/>
      </c>
      <c r="R902" t="str">
        <f t="shared" si="213"/>
        <v/>
      </c>
      <c r="S902" t="str">
        <f t="shared" si="214"/>
        <v/>
      </c>
      <c r="T902" t="str">
        <f t="shared" si="215"/>
        <v/>
      </c>
      <c r="U902" t="str">
        <f>IF($S902="","",INDEX(CATEGORIAS!$A:$A,MATCH($S902,CATEGORIAS!$B:$B,0)))</f>
        <v/>
      </c>
      <c r="V902" t="str">
        <f>IF($T902="","",INDEX(SUBCATEGORIAS!$A:$A,MATCH($T902,SUBCATEGORIAS!$B:$B,0)))</f>
        <v/>
      </c>
      <c r="W902" t="str">
        <f t="shared" si="216"/>
        <v/>
      </c>
      <c r="X902" t="str">
        <f t="shared" si="221"/>
        <v/>
      </c>
      <c r="Z902">
        <v>900</v>
      </c>
      <c r="AA902" t="str">
        <f t="shared" si="224"/>
        <v/>
      </c>
      <c r="AB902" t="str">
        <f>IFERROR(IF(MATCH($AA893,$O:$O,0)&gt;0,"},",0),"")</f>
        <v/>
      </c>
      <c r="AG902" t="str">
        <f>IF($D902="","",INDEX(CATEGORIAS!$A:$A,MATCH($D902,CATEGORIAS!$B:$B,0)))</f>
        <v/>
      </c>
      <c r="AH902" t="str">
        <f>IF($E902="","",INDEX(SUBCATEGORIAS!$A:$A,MATCH($E902,SUBCATEGORIAS!$B:$B,0)))</f>
        <v/>
      </c>
      <c r="AI902" t="str">
        <f t="shared" si="217"/>
        <v/>
      </c>
      <c r="AK902" s="2" t="str">
        <f t="shared" si="222"/>
        <v/>
      </c>
      <c r="AL902" t="str">
        <f t="shared" si="223"/>
        <v/>
      </c>
      <c r="AM902" t="str">
        <f t="shared" si="218"/>
        <v/>
      </c>
      <c r="AN902" t="str">
        <f t="shared" si="219"/>
        <v/>
      </c>
    </row>
    <row r="903" spans="1:40" x14ac:dyDescent="0.25">
      <c r="A903" t="str">
        <f>IF(C903="","",MAX($A$2:A902)+1)</f>
        <v/>
      </c>
      <c r="B903" s="3" t="str">
        <f>IF(C903="","",IF(COUNTIF($C$2:$C902,$C903)=0,MAX($B$2:$B902)+1,""))</f>
        <v/>
      </c>
      <c r="L903" s="3" t="str">
        <f t="shared" si="220"/>
        <v/>
      </c>
      <c r="M903" s="3" t="str">
        <f>IF(C903="","",IF(AND(C903&lt;&gt;"",D903&lt;&gt;"",E903&lt;&gt;"",I903&lt;&gt;"",L903&lt;&gt;"",J903&lt;&gt;"",IFERROR(MATCH(INDEX($B:$B,MATCH($C903,$C:$C,0)),IMAGENES!$B:$B,0),-1)&gt;0),"'si'","'no'"))</f>
        <v/>
      </c>
      <c r="O903" t="str">
        <f t="shared" si="210"/>
        <v/>
      </c>
      <c r="P903" t="str">
        <f t="shared" si="211"/>
        <v/>
      </c>
      <c r="Q903" t="str">
        <f t="shared" si="212"/>
        <v/>
      </c>
      <c r="R903" t="str">
        <f t="shared" si="213"/>
        <v/>
      </c>
      <c r="S903" t="str">
        <f t="shared" si="214"/>
        <v/>
      </c>
      <c r="T903" t="str">
        <f t="shared" si="215"/>
        <v/>
      </c>
      <c r="U903" t="str">
        <f>IF($S903="","",INDEX(CATEGORIAS!$A:$A,MATCH($S903,CATEGORIAS!$B:$B,0)))</f>
        <v/>
      </c>
      <c r="V903" t="str">
        <f>IF($T903="","",INDEX(SUBCATEGORIAS!$A:$A,MATCH($T903,SUBCATEGORIAS!$B:$B,0)))</f>
        <v/>
      </c>
      <c r="W903" t="str">
        <f t="shared" si="216"/>
        <v/>
      </c>
      <c r="X903" t="str">
        <f t="shared" si="221"/>
        <v/>
      </c>
      <c r="Z903">
        <v>901</v>
      </c>
      <c r="AA903">
        <f t="shared" si="224"/>
        <v>91</v>
      </c>
      <c r="AB903" t="str">
        <f>IFERROR(IF(MATCH($AA903,$O:$O,0)&gt;0,"{",0),"")</f>
        <v/>
      </c>
      <c r="AG903" t="str">
        <f>IF($D903="","",INDEX(CATEGORIAS!$A:$A,MATCH($D903,CATEGORIAS!$B:$B,0)))</f>
        <v/>
      </c>
      <c r="AH903" t="str">
        <f>IF($E903="","",INDEX(SUBCATEGORIAS!$A:$A,MATCH($E903,SUBCATEGORIAS!$B:$B,0)))</f>
        <v/>
      </c>
      <c r="AI903" t="str">
        <f t="shared" si="217"/>
        <v/>
      </c>
      <c r="AK903" s="2" t="str">
        <f t="shared" si="222"/>
        <v/>
      </c>
      <c r="AL903" t="str">
        <f t="shared" si="223"/>
        <v/>
      </c>
      <c r="AM903" t="str">
        <f t="shared" si="218"/>
        <v/>
      </c>
      <c r="AN903" t="str">
        <f t="shared" si="219"/>
        <v/>
      </c>
    </row>
    <row r="904" spans="1:40" x14ac:dyDescent="0.25">
      <c r="A904" t="str">
        <f>IF(C904="","",MAX($A$2:A903)+1)</f>
        <v/>
      </c>
      <c r="B904" s="3" t="str">
        <f>IF(C904="","",IF(COUNTIF($C$2:$C903,$C904)=0,MAX($B$2:$B903)+1,""))</f>
        <v/>
      </c>
      <c r="L904" s="3" t="str">
        <f t="shared" si="220"/>
        <v/>
      </c>
      <c r="M904" s="3" t="str">
        <f>IF(C904="","",IF(AND(C904&lt;&gt;"",D904&lt;&gt;"",E904&lt;&gt;"",I904&lt;&gt;"",L904&lt;&gt;"",J904&lt;&gt;"",IFERROR(MATCH(INDEX($B:$B,MATCH($C904,$C:$C,0)),IMAGENES!$B:$B,0),-1)&gt;0),"'si'","'no'"))</f>
        <v/>
      </c>
      <c r="O904" t="str">
        <f t="shared" si="210"/>
        <v/>
      </c>
      <c r="P904" t="str">
        <f t="shared" si="211"/>
        <v/>
      </c>
      <c r="Q904" t="str">
        <f t="shared" si="212"/>
        <v/>
      </c>
      <c r="R904" t="str">
        <f t="shared" si="213"/>
        <v/>
      </c>
      <c r="S904" t="str">
        <f t="shared" si="214"/>
        <v/>
      </c>
      <c r="T904" t="str">
        <f t="shared" si="215"/>
        <v/>
      </c>
      <c r="U904" t="str">
        <f>IF($S904="","",INDEX(CATEGORIAS!$A:$A,MATCH($S904,CATEGORIAS!$B:$B,0)))</f>
        <v/>
      </c>
      <c r="V904" t="str">
        <f>IF($T904="","",INDEX(SUBCATEGORIAS!$A:$A,MATCH($T904,SUBCATEGORIAS!$B:$B,0)))</f>
        <v/>
      </c>
      <c r="W904" t="str">
        <f t="shared" si="216"/>
        <v/>
      </c>
      <c r="X904" t="str">
        <f t="shared" si="221"/>
        <v/>
      </c>
      <c r="Z904">
        <v>902</v>
      </c>
      <c r="AA904" t="str">
        <f t="shared" si="224"/>
        <v/>
      </c>
      <c r="AB904" t="str">
        <f>IFERROR(IF(MATCH($AA903,$O:$O,0)&gt;0,CONCATENATE("id_articulo: ",$AA903,","),0),"")</f>
        <v/>
      </c>
      <c r="AG904" t="str">
        <f>IF($D904="","",INDEX(CATEGORIAS!$A:$A,MATCH($D904,CATEGORIAS!$B:$B,0)))</f>
        <v/>
      </c>
      <c r="AH904" t="str">
        <f>IF($E904="","",INDEX(SUBCATEGORIAS!$A:$A,MATCH($E904,SUBCATEGORIAS!$B:$B,0)))</f>
        <v/>
      </c>
      <c r="AI904" t="str">
        <f t="shared" si="217"/>
        <v/>
      </c>
      <c r="AK904" s="2" t="str">
        <f t="shared" si="222"/>
        <v/>
      </c>
      <c r="AL904" t="str">
        <f t="shared" si="223"/>
        <v/>
      </c>
      <c r="AM904" t="str">
        <f t="shared" si="218"/>
        <v/>
      </c>
      <c r="AN904" t="str">
        <f t="shared" si="219"/>
        <v/>
      </c>
    </row>
    <row r="905" spans="1:40" x14ac:dyDescent="0.25">
      <c r="A905" t="str">
        <f>IF(C905="","",MAX($A$2:A904)+1)</f>
        <v/>
      </c>
      <c r="B905" s="3" t="str">
        <f>IF(C905="","",IF(COUNTIF($C$2:$C904,$C905)=0,MAX($B$2:$B904)+1,""))</f>
        <v/>
      </c>
      <c r="L905" s="3" t="str">
        <f t="shared" si="220"/>
        <v/>
      </c>
      <c r="M905" s="3" t="str">
        <f>IF(C905="","",IF(AND(C905&lt;&gt;"",D905&lt;&gt;"",E905&lt;&gt;"",I905&lt;&gt;"",L905&lt;&gt;"",J905&lt;&gt;"",IFERROR(MATCH(INDEX($B:$B,MATCH($C905,$C:$C,0)),IMAGENES!$B:$B,0),-1)&gt;0),"'si'","'no'"))</f>
        <v/>
      </c>
      <c r="O905" t="str">
        <f t="shared" si="210"/>
        <v/>
      </c>
      <c r="P905" t="str">
        <f t="shared" si="211"/>
        <v/>
      </c>
      <c r="Q905" t="str">
        <f t="shared" si="212"/>
        <v/>
      </c>
      <c r="R905" t="str">
        <f t="shared" si="213"/>
        <v/>
      </c>
      <c r="S905" t="str">
        <f t="shared" si="214"/>
        <v/>
      </c>
      <c r="T905" t="str">
        <f t="shared" si="215"/>
        <v/>
      </c>
      <c r="U905" t="str">
        <f>IF($S905="","",INDEX(CATEGORIAS!$A:$A,MATCH($S905,CATEGORIAS!$B:$B,0)))</f>
        <v/>
      </c>
      <c r="V905" t="str">
        <f>IF($T905="","",INDEX(SUBCATEGORIAS!$A:$A,MATCH($T905,SUBCATEGORIAS!$B:$B,0)))</f>
        <v/>
      </c>
      <c r="W905" t="str">
        <f t="shared" si="216"/>
        <v/>
      </c>
      <c r="X905" t="str">
        <f t="shared" si="221"/>
        <v/>
      </c>
      <c r="Z905">
        <v>903</v>
      </c>
      <c r="AA905" t="str">
        <f t="shared" si="224"/>
        <v/>
      </c>
      <c r="AB905" t="str">
        <f>IFERROR(IF(MATCH($AA903,$O:$O,0)&gt;0,CONCATENATE("nombre: '",INDEX($P:$P,MATCH($AA903,$O:$O,0)),"',"),0),"")</f>
        <v/>
      </c>
      <c r="AG905" t="str">
        <f>IF($D905="","",INDEX(CATEGORIAS!$A:$A,MATCH($D905,CATEGORIAS!$B:$B,0)))</f>
        <v/>
      </c>
      <c r="AH905" t="str">
        <f>IF($E905="","",INDEX(SUBCATEGORIAS!$A:$A,MATCH($E905,SUBCATEGORIAS!$B:$B,0)))</f>
        <v/>
      </c>
      <c r="AI905" t="str">
        <f t="shared" si="217"/>
        <v/>
      </c>
      <c r="AK905" s="2" t="str">
        <f t="shared" si="222"/>
        <v/>
      </c>
      <c r="AL905" t="str">
        <f t="shared" si="223"/>
        <v/>
      </c>
      <c r="AM905" t="str">
        <f t="shared" si="218"/>
        <v/>
      </c>
      <c r="AN905" t="str">
        <f t="shared" si="219"/>
        <v/>
      </c>
    </row>
    <row r="906" spans="1:40" x14ac:dyDescent="0.25">
      <c r="A906" t="str">
        <f>IF(C906="","",MAX($A$2:A905)+1)</f>
        <v/>
      </c>
      <c r="B906" s="3" t="str">
        <f>IF(C906="","",IF(COUNTIF($C$2:$C905,$C906)=0,MAX($B$2:$B905)+1,""))</f>
        <v/>
      </c>
      <c r="L906" s="3" t="str">
        <f t="shared" si="220"/>
        <v/>
      </c>
      <c r="M906" s="3" t="str">
        <f>IF(C906="","",IF(AND(C906&lt;&gt;"",D906&lt;&gt;"",E906&lt;&gt;"",I906&lt;&gt;"",L906&lt;&gt;"",J906&lt;&gt;"",IFERROR(MATCH(INDEX($B:$B,MATCH($C906,$C:$C,0)),IMAGENES!$B:$B,0),-1)&gt;0),"'si'","'no'"))</f>
        <v/>
      </c>
      <c r="O906" t="str">
        <f t="shared" si="210"/>
        <v/>
      </c>
      <c r="P906" t="str">
        <f t="shared" si="211"/>
        <v/>
      </c>
      <c r="Q906" t="str">
        <f t="shared" si="212"/>
        <v/>
      </c>
      <c r="R906" t="str">
        <f t="shared" si="213"/>
        <v/>
      </c>
      <c r="S906" t="str">
        <f t="shared" si="214"/>
        <v/>
      </c>
      <c r="T906" t="str">
        <f t="shared" si="215"/>
        <v/>
      </c>
      <c r="U906" t="str">
        <f>IF($S906="","",INDEX(CATEGORIAS!$A:$A,MATCH($S906,CATEGORIAS!$B:$B,0)))</f>
        <v/>
      </c>
      <c r="V906" t="str">
        <f>IF($T906="","",INDEX(SUBCATEGORIAS!$A:$A,MATCH($T906,SUBCATEGORIAS!$B:$B,0)))</f>
        <v/>
      </c>
      <c r="W906" t="str">
        <f t="shared" si="216"/>
        <v/>
      </c>
      <c r="X906" t="str">
        <f t="shared" si="221"/>
        <v/>
      </c>
      <c r="Z906">
        <v>904</v>
      </c>
      <c r="AA906" t="str">
        <f t="shared" si="224"/>
        <v/>
      </c>
      <c r="AB906" t="str">
        <f>IFERROR(IF(MATCH($AA903,$O:$O,0)&gt;0,CONCATENATE("descripcion: '",INDEX($Q:$Q,MATCH($AA903,$O:$O,0)),"',"),0),"")</f>
        <v/>
      </c>
      <c r="AG906" t="str">
        <f>IF($D906="","",INDEX(CATEGORIAS!$A:$A,MATCH($D906,CATEGORIAS!$B:$B,0)))</f>
        <v/>
      </c>
      <c r="AH906" t="str">
        <f>IF($E906="","",INDEX(SUBCATEGORIAS!$A:$A,MATCH($E906,SUBCATEGORIAS!$B:$B,0)))</f>
        <v/>
      </c>
      <c r="AI906" t="str">
        <f t="shared" si="217"/>
        <v/>
      </c>
      <c r="AK906" s="2" t="str">
        <f t="shared" si="222"/>
        <v/>
      </c>
      <c r="AL906" t="str">
        <f t="shared" si="223"/>
        <v/>
      </c>
      <c r="AM906" t="str">
        <f t="shared" si="218"/>
        <v/>
      </c>
      <c r="AN906" t="str">
        <f t="shared" si="219"/>
        <v/>
      </c>
    </row>
    <row r="907" spans="1:40" x14ac:dyDescent="0.25">
      <c r="A907" t="str">
        <f>IF(C907="","",MAX($A$2:A906)+1)</f>
        <v/>
      </c>
      <c r="B907" s="3" t="str">
        <f>IF(C907="","",IF(COUNTIF($C$2:$C906,$C907)=0,MAX($B$2:$B906)+1,""))</f>
        <v/>
      </c>
      <c r="L907" s="3" t="str">
        <f t="shared" si="220"/>
        <v/>
      </c>
      <c r="M907" s="3" t="str">
        <f>IF(C907="","",IF(AND(C907&lt;&gt;"",D907&lt;&gt;"",E907&lt;&gt;"",I907&lt;&gt;"",L907&lt;&gt;"",J907&lt;&gt;"",IFERROR(MATCH(INDEX($B:$B,MATCH($C907,$C:$C,0)),IMAGENES!$B:$B,0),-1)&gt;0),"'si'","'no'"))</f>
        <v/>
      </c>
      <c r="O907" t="str">
        <f t="shared" si="210"/>
        <v/>
      </c>
      <c r="P907" t="str">
        <f t="shared" si="211"/>
        <v/>
      </c>
      <c r="Q907" t="str">
        <f t="shared" si="212"/>
        <v/>
      </c>
      <c r="R907" t="str">
        <f t="shared" si="213"/>
        <v/>
      </c>
      <c r="S907" t="str">
        <f t="shared" si="214"/>
        <v/>
      </c>
      <c r="T907" t="str">
        <f t="shared" si="215"/>
        <v/>
      </c>
      <c r="U907" t="str">
        <f>IF($S907="","",INDEX(CATEGORIAS!$A:$A,MATCH($S907,CATEGORIAS!$B:$B,0)))</f>
        <v/>
      </c>
      <c r="V907" t="str">
        <f>IF($T907="","",INDEX(SUBCATEGORIAS!$A:$A,MATCH($T907,SUBCATEGORIAS!$B:$B,0)))</f>
        <v/>
      </c>
      <c r="W907" t="str">
        <f t="shared" si="216"/>
        <v/>
      </c>
      <c r="X907" t="str">
        <f t="shared" si="221"/>
        <v/>
      </c>
      <c r="Z907">
        <v>905</v>
      </c>
      <c r="AA907" t="str">
        <f t="shared" si="224"/>
        <v/>
      </c>
      <c r="AB907" t="str">
        <f>IFERROR(IF(MATCH($AA903,$O:$O,0)&gt;0,CONCATENATE("descripcion_larga: '",INDEX($R:$R,MATCH($AA903,$O:$O,0)),"',"),0),"")</f>
        <v/>
      </c>
      <c r="AG907" t="str">
        <f>IF($D907="","",INDEX(CATEGORIAS!$A:$A,MATCH($D907,CATEGORIAS!$B:$B,0)))</f>
        <v/>
      </c>
      <c r="AH907" t="str">
        <f>IF($E907="","",INDEX(SUBCATEGORIAS!$A:$A,MATCH($E907,SUBCATEGORIAS!$B:$B,0)))</f>
        <v/>
      </c>
      <c r="AI907" t="str">
        <f t="shared" si="217"/>
        <v/>
      </c>
      <c r="AK907" s="2" t="str">
        <f t="shared" si="222"/>
        <v/>
      </c>
      <c r="AL907" t="str">
        <f t="shared" si="223"/>
        <v/>
      </c>
      <c r="AM907" t="str">
        <f t="shared" si="218"/>
        <v/>
      </c>
      <c r="AN907" t="str">
        <f t="shared" si="219"/>
        <v/>
      </c>
    </row>
    <row r="908" spans="1:40" x14ac:dyDescent="0.25">
      <c r="A908" t="str">
        <f>IF(C908="","",MAX($A$2:A907)+1)</f>
        <v/>
      </c>
      <c r="B908" s="3" t="str">
        <f>IF(C908="","",IF(COUNTIF($C$2:$C907,$C908)=0,MAX($B$2:$B907)+1,""))</f>
        <v/>
      </c>
      <c r="L908" s="3" t="str">
        <f t="shared" si="220"/>
        <v/>
      </c>
      <c r="M908" s="3" t="str">
        <f>IF(C908="","",IF(AND(C908&lt;&gt;"",D908&lt;&gt;"",E908&lt;&gt;"",I908&lt;&gt;"",L908&lt;&gt;"",J908&lt;&gt;"",IFERROR(MATCH(INDEX($B:$B,MATCH($C908,$C:$C,0)),IMAGENES!$B:$B,0),-1)&gt;0),"'si'","'no'"))</f>
        <v/>
      </c>
      <c r="O908" t="str">
        <f t="shared" si="210"/>
        <v/>
      </c>
      <c r="P908" t="str">
        <f t="shared" si="211"/>
        <v/>
      </c>
      <c r="Q908" t="str">
        <f t="shared" si="212"/>
        <v/>
      </c>
      <c r="R908" t="str">
        <f t="shared" si="213"/>
        <v/>
      </c>
      <c r="S908" t="str">
        <f t="shared" si="214"/>
        <v/>
      </c>
      <c r="T908" t="str">
        <f t="shared" si="215"/>
        <v/>
      </c>
      <c r="U908" t="str">
        <f>IF($S908="","",INDEX(CATEGORIAS!$A:$A,MATCH($S908,CATEGORIAS!$B:$B,0)))</f>
        <v/>
      </c>
      <c r="V908" t="str">
        <f>IF($T908="","",INDEX(SUBCATEGORIAS!$A:$A,MATCH($T908,SUBCATEGORIAS!$B:$B,0)))</f>
        <v/>
      </c>
      <c r="W908" t="str">
        <f t="shared" si="216"/>
        <v/>
      </c>
      <c r="X908" t="str">
        <f t="shared" si="221"/>
        <v/>
      </c>
      <c r="Z908">
        <v>906</v>
      </c>
      <c r="AA908" t="str">
        <f t="shared" si="224"/>
        <v/>
      </c>
      <c r="AB908" t="str">
        <f>IFERROR(IF(MATCH($AA903,$O:$O,0)&gt;0,CONCATENATE("id_categoria: '",INDEX($U:$U,MATCH($AA903,$O:$O,0)),"',"),0),"")</f>
        <v/>
      </c>
      <c r="AG908" t="str">
        <f>IF($D908="","",INDEX(CATEGORIAS!$A:$A,MATCH($D908,CATEGORIAS!$B:$B,0)))</f>
        <v/>
      </c>
      <c r="AH908" t="str">
        <f>IF($E908="","",INDEX(SUBCATEGORIAS!$A:$A,MATCH($E908,SUBCATEGORIAS!$B:$B,0)))</f>
        <v/>
      </c>
      <c r="AI908" t="str">
        <f t="shared" si="217"/>
        <v/>
      </c>
      <c r="AK908" s="2" t="str">
        <f t="shared" si="222"/>
        <v/>
      </c>
      <c r="AL908" t="str">
        <f t="shared" si="223"/>
        <v/>
      </c>
      <c r="AM908" t="str">
        <f t="shared" si="218"/>
        <v/>
      </c>
      <c r="AN908" t="str">
        <f t="shared" si="219"/>
        <v/>
      </c>
    </row>
    <row r="909" spans="1:40" x14ac:dyDescent="0.25">
      <c r="A909" t="str">
        <f>IF(C909="","",MAX($A$2:A908)+1)</f>
        <v/>
      </c>
      <c r="B909" s="3" t="str">
        <f>IF(C909="","",IF(COUNTIF($C$2:$C908,$C909)=0,MAX($B$2:$B908)+1,""))</f>
        <v/>
      </c>
      <c r="L909" s="3" t="str">
        <f t="shared" si="220"/>
        <v/>
      </c>
      <c r="M909" s="3" t="str">
        <f>IF(C909="","",IF(AND(C909&lt;&gt;"",D909&lt;&gt;"",E909&lt;&gt;"",I909&lt;&gt;"",L909&lt;&gt;"",J909&lt;&gt;"",IFERROR(MATCH(INDEX($B:$B,MATCH($C909,$C:$C,0)),IMAGENES!$B:$B,0),-1)&gt;0),"'si'","'no'"))</f>
        <v/>
      </c>
      <c r="O909" t="str">
        <f t="shared" si="210"/>
        <v/>
      </c>
      <c r="P909" t="str">
        <f t="shared" si="211"/>
        <v/>
      </c>
      <c r="Q909" t="str">
        <f t="shared" si="212"/>
        <v/>
      </c>
      <c r="R909" t="str">
        <f t="shared" si="213"/>
        <v/>
      </c>
      <c r="S909" t="str">
        <f t="shared" si="214"/>
        <v/>
      </c>
      <c r="T909" t="str">
        <f t="shared" si="215"/>
        <v/>
      </c>
      <c r="U909" t="str">
        <f>IF($S909="","",INDEX(CATEGORIAS!$A:$A,MATCH($S909,CATEGORIAS!$B:$B,0)))</f>
        <v/>
      </c>
      <c r="V909" t="str">
        <f>IF($T909="","",INDEX(SUBCATEGORIAS!$A:$A,MATCH($T909,SUBCATEGORIAS!$B:$B,0)))</f>
        <v/>
      </c>
      <c r="W909" t="str">
        <f t="shared" si="216"/>
        <v/>
      </c>
      <c r="X909" t="str">
        <f t="shared" si="221"/>
        <v/>
      </c>
      <c r="Z909">
        <v>907</v>
      </c>
      <c r="AA909" t="str">
        <f t="shared" si="224"/>
        <v/>
      </c>
      <c r="AB909" t="str">
        <f>IFERROR(IF(MATCH($AA903,$O:$O,0)&gt;0,CONCATENATE("id_subcategoria: '",INDEX($V:$V,MATCH($AA903,$O:$O,0)),"',"),0),"")</f>
        <v/>
      </c>
      <c r="AG909" t="str">
        <f>IF($D909="","",INDEX(CATEGORIAS!$A:$A,MATCH($D909,CATEGORIAS!$B:$B,0)))</f>
        <v/>
      </c>
      <c r="AH909" t="str">
        <f>IF($E909="","",INDEX(SUBCATEGORIAS!$A:$A,MATCH($E909,SUBCATEGORIAS!$B:$B,0)))</f>
        <v/>
      </c>
      <c r="AI909" t="str">
        <f t="shared" si="217"/>
        <v/>
      </c>
      <c r="AK909" s="2" t="str">
        <f t="shared" si="222"/>
        <v/>
      </c>
      <c r="AL909" t="str">
        <f t="shared" si="223"/>
        <v/>
      </c>
      <c r="AM909" t="str">
        <f t="shared" si="218"/>
        <v/>
      </c>
      <c r="AN909" t="str">
        <f t="shared" si="219"/>
        <v/>
      </c>
    </row>
    <row r="910" spans="1:40" x14ac:dyDescent="0.25">
      <c r="A910" t="str">
        <f>IF(C910="","",MAX($A$2:A909)+1)</f>
        <v/>
      </c>
      <c r="B910" s="3" t="str">
        <f>IF(C910="","",IF(COUNTIF($C$2:$C909,$C910)=0,MAX($B$2:$B909)+1,""))</f>
        <v/>
      </c>
      <c r="L910" s="3" t="str">
        <f t="shared" si="220"/>
        <v/>
      </c>
      <c r="M910" s="3" t="str">
        <f>IF(C910="","",IF(AND(C910&lt;&gt;"",D910&lt;&gt;"",E910&lt;&gt;"",I910&lt;&gt;"",L910&lt;&gt;"",J910&lt;&gt;"",IFERROR(MATCH(INDEX($B:$B,MATCH($C910,$C:$C,0)),IMAGENES!$B:$B,0),-1)&gt;0),"'si'","'no'"))</f>
        <v/>
      </c>
      <c r="O910" t="str">
        <f t="shared" si="210"/>
        <v/>
      </c>
      <c r="P910" t="str">
        <f t="shared" si="211"/>
        <v/>
      </c>
      <c r="Q910" t="str">
        <f t="shared" si="212"/>
        <v/>
      </c>
      <c r="R910" t="str">
        <f t="shared" si="213"/>
        <v/>
      </c>
      <c r="S910" t="str">
        <f t="shared" si="214"/>
        <v/>
      </c>
      <c r="T910" t="str">
        <f t="shared" si="215"/>
        <v/>
      </c>
      <c r="U910" t="str">
        <f>IF($S910="","",INDEX(CATEGORIAS!$A:$A,MATCH($S910,CATEGORIAS!$B:$B,0)))</f>
        <v/>
      </c>
      <c r="V910" t="str">
        <f>IF($T910="","",INDEX(SUBCATEGORIAS!$A:$A,MATCH($T910,SUBCATEGORIAS!$B:$B,0)))</f>
        <v/>
      </c>
      <c r="W910" t="str">
        <f t="shared" si="216"/>
        <v/>
      </c>
      <c r="X910" t="str">
        <f t="shared" si="221"/>
        <v/>
      </c>
      <c r="Z910">
        <v>908</v>
      </c>
      <c r="AA910" t="str">
        <f t="shared" si="224"/>
        <v/>
      </c>
      <c r="AB910" t="str">
        <f>IFERROR(IF(MATCH($AA903,$O:$O,0)&gt;0,CONCATENATE("precio: ",INDEX($W:$W,MATCH($AA903,$O:$O,0)),","),0),"")</f>
        <v/>
      </c>
      <c r="AG910" t="str">
        <f>IF($D910="","",INDEX(CATEGORIAS!$A:$A,MATCH($D910,CATEGORIAS!$B:$B,0)))</f>
        <v/>
      </c>
      <c r="AH910" t="str">
        <f>IF($E910="","",INDEX(SUBCATEGORIAS!$A:$A,MATCH($E910,SUBCATEGORIAS!$B:$B,0)))</f>
        <v/>
      </c>
      <c r="AI910" t="str">
        <f t="shared" si="217"/>
        <v/>
      </c>
      <c r="AK910" s="2" t="str">
        <f t="shared" si="222"/>
        <v/>
      </c>
      <c r="AL910" t="str">
        <f t="shared" si="223"/>
        <v/>
      </c>
      <c r="AM910" t="str">
        <f t="shared" si="218"/>
        <v/>
      </c>
      <c r="AN910" t="str">
        <f t="shared" si="219"/>
        <v/>
      </c>
    </row>
    <row r="911" spans="1:40" x14ac:dyDescent="0.25">
      <c r="A911" t="str">
        <f>IF(C911="","",MAX($A$2:A910)+1)</f>
        <v/>
      </c>
      <c r="B911" s="3" t="str">
        <f>IF(C911="","",IF(COUNTIF($C$2:$C910,$C911)=0,MAX($B$2:$B910)+1,""))</f>
        <v/>
      </c>
      <c r="L911" s="3" t="str">
        <f t="shared" si="220"/>
        <v/>
      </c>
      <c r="M911" s="3" t="str">
        <f>IF(C911="","",IF(AND(C911&lt;&gt;"",D911&lt;&gt;"",E911&lt;&gt;"",I911&lt;&gt;"",L911&lt;&gt;"",J911&lt;&gt;"",IFERROR(MATCH(INDEX($B:$B,MATCH($C911,$C:$C,0)),IMAGENES!$B:$B,0),-1)&gt;0),"'si'","'no'"))</f>
        <v/>
      </c>
      <c r="O911" t="str">
        <f t="shared" si="210"/>
        <v/>
      </c>
      <c r="P911" t="str">
        <f t="shared" si="211"/>
        <v/>
      </c>
      <c r="Q911" t="str">
        <f t="shared" si="212"/>
        <v/>
      </c>
      <c r="R911" t="str">
        <f t="shared" si="213"/>
        <v/>
      </c>
      <c r="S911" t="str">
        <f t="shared" si="214"/>
        <v/>
      </c>
      <c r="T911" t="str">
        <f t="shared" si="215"/>
        <v/>
      </c>
      <c r="U911" t="str">
        <f>IF($S911="","",INDEX(CATEGORIAS!$A:$A,MATCH($S911,CATEGORIAS!$B:$B,0)))</f>
        <v/>
      </c>
      <c r="V911" t="str">
        <f>IF($T911="","",INDEX(SUBCATEGORIAS!$A:$A,MATCH($T911,SUBCATEGORIAS!$B:$B,0)))</f>
        <v/>
      </c>
      <c r="W911" t="str">
        <f t="shared" si="216"/>
        <v/>
      </c>
      <c r="X911" t="str">
        <f t="shared" si="221"/>
        <v/>
      </c>
      <c r="Z911">
        <v>909</v>
      </c>
      <c r="AA911" t="str">
        <f t="shared" si="224"/>
        <v/>
      </c>
      <c r="AB911" t="str">
        <f>IFERROR(IF(MATCH($AA903,$O:$O,0)&gt;0,CONCATENATE("disponible: ",INDEX($X:$X,MATCH($AA903,$O:$O,0)),","),0),"")</f>
        <v/>
      </c>
      <c r="AG911" t="str">
        <f>IF($D911="","",INDEX(CATEGORIAS!$A:$A,MATCH($D911,CATEGORIAS!$B:$B,0)))</f>
        <v/>
      </c>
      <c r="AH911" t="str">
        <f>IF($E911="","",INDEX(SUBCATEGORIAS!$A:$A,MATCH($E911,SUBCATEGORIAS!$B:$B,0)))</f>
        <v/>
      </c>
      <c r="AI911" t="str">
        <f t="shared" si="217"/>
        <v/>
      </c>
      <c r="AK911" s="2" t="str">
        <f t="shared" si="222"/>
        <v/>
      </c>
      <c r="AL911" t="str">
        <f t="shared" si="223"/>
        <v/>
      </c>
      <c r="AM911" t="str">
        <f t="shared" si="218"/>
        <v/>
      </c>
      <c r="AN911" t="str">
        <f t="shared" si="219"/>
        <v/>
      </c>
    </row>
    <row r="912" spans="1:40" x14ac:dyDescent="0.25">
      <c r="A912" t="str">
        <f>IF(C912="","",MAX($A$2:A911)+1)</f>
        <v/>
      </c>
      <c r="B912" s="3" t="str">
        <f>IF(C912="","",IF(COUNTIF($C$2:$C911,$C912)=0,MAX($B$2:$B911)+1,""))</f>
        <v/>
      </c>
      <c r="L912" s="3" t="str">
        <f t="shared" si="220"/>
        <v/>
      </c>
      <c r="M912" s="3" t="str">
        <f>IF(C912="","",IF(AND(C912&lt;&gt;"",D912&lt;&gt;"",E912&lt;&gt;"",I912&lt;&gt;"",L912&lt;&gt;"",J912&lt;&gt;"",IFERROR(MATCH(INDEX($B:$B,MATCH($C912,$C:$C,0)),IMAGENES!$B:$B,0),-1)&gt;0),"'si'","'no'"))</f>
        <v/>
      </c>
      <c r="O912" t="str">
        <f t="shared" si="210"/>
        <v/>
      </c>
      <c r="P912" t="str">
        <f t="shared" si="211"/>
        <v/>
      </c>
      <c r="Q912" t="str">
        <f t="shared" si="212"/>
        <v/>
      </c>
      <c r="R912" t="str">
        <f t="shared" si="213"/>
        <v/>
      </c>
      <c r="S912" t="str">
        <f t="shared" si="214"/>
        <v/>
      </c>
      <c r="T912" t="str">
        <f t="shared" si="215"/>
        <v/>
      </c>
      <c r="U912" t="str">
        <f>IF($S912="","",INDEX(CATEGORIAS!$A:$A,MATCH($S912,CATEGORIAS!$B:$B,0)))</f>
        <v/>
      </c>
      <c r="V912" t="str">
        <f>IF($T912="","",INDEX(SUBCATEGORIAS!$A:$A,MATCH($T912,SUBCATEGORIAS!$B:$B,0)))</f>
        <v/>
      </c>
      <c r="W912" t="str">
        <f t="shared" si="216"/>
        <v/>
      </c>
      <c r="X912" t="str">
        <f t="shared" si="221"/>
        <v/>
      </c>
      <c r="Z912">
        <v>910</v>
      </c>
      <c r="AA912" t="str">
        <f t="shared" si="224"/>
        <v/>
      </c>
      <c r="AB912" t="str">
        <f>IFERROR(IF(MATCH($AA903,$O:$O,0)&gt;0,"},",0),"")</f>
        <v/>
      </c>
      <c r="AG912" t="str">
        <f>IF($D912="","",INDEX(CATEGORIAS!$A:$A,MATCH($D912,CATEGORIAS!$B:$B,0)))</f>
        <v/>
      </c>
      <c r="AH912" t="str">
        <f>IF($E912="","",INDEX(SUBCATEGORIAS!$A:$A,MATCH($E912,SUBCATEGORIAS!$B:$B,0)))</f>
        <v/>
      </c>
      <c r="AI912" t="str">
        <f t="shared" si="217"/>
        <v/>
      </c>
      <c r="AK912" s="2" t="str">
        <f t="shared" si="222"/>
        <v/>
      </c>
      <c r="AL912" t="str">
        <f t="shared" si="223"/>
        <v/>
      </c>
      <c r="AM912" t="str">
        <f t="shared" si="218"/>
        <v/>
      </c>
      <c r="AN912" t="str">
        <f t="shared" si="219"/>
        <v/>
      </c>
    </row>
    <row r="913" spans="1:40" x14ac:dyDescent="0.25">
      <c r="A913" t="str">
        <f>IF(C913="","",MAX($A$2:A912)+1)</f>
        <v/>
      </c>
      <c r="B913" s="3" t="str">
        <f>IF(C913="","",IF(COUNTIF($C$2:$C912,$C913)=0,MAX($B$2:$B912)+1,""))</f>
        <v/>
      </c>
      <c r="L913" s="3" t="str">
        <f t="shared" si="220"/>
        <v/>
      </c>
      <c r="M913" s="3" t="str">
        <f>IF(C913="","",IF(AND(C913&lt;&gt;"",D913&lt;&gt;"",E913&lt;&gt;"",I913&lt;&gt;"",L913&lt;&gt;"",J913&lt;&gt;"",IFERROR(MATCH(INDEX($B:$B,MATCH($C913,$C:$C,0)),IMAGENES!$B:$B,0),-1)&gt;0),"'si'","'no'"))</f>
        <v/>
      </c>
      <c r="O913" t="str">
        <f t="shared" si="210"/>
        <v/>
      </c>
      <c r="P913" t="str">
        <f t="shared" si="211"/>
        <v/>
      </c>
      <c r="Q913" t="str">
        <f t="shared" si="212"/>
        <v/>
      </c>
      <c r="R913" t="str">
        <f t="shared" si="213"/>
        <v/>
      </c>
      <c r="S913" t="str">
        <f t="shared" si="214"/>
        <v/>
      </c>
      <c r="T913" t="str">
        <f t="shared" si="215"/>
        <v/>
      </c>
      <c r="U913" t="str">
        <f>IF($S913="","",INDEX(CATEGORIAS!$A:$A,MATCH($S913,CATEGORIAS!$B:$B,0)))</f>
        <v/>
      </c>
      <c r="V913" t="str">
        <f>IF($T913="","",INDEX(SUBCATEGORIAS!$A:$A,MATCH($T913,SUBCATEGORIAS!$B:$B,0)))</f>
        <v/>
      </c>
      <c r="W913" t="str">
        <f t="shared" si="216"/>
        <v/>
      </c>
      <c r="X913" t="str">
        <f t="shared" si="221"/>
        <v/>
      </c>
      <c r="Z913">
        <v>911</v>
      </c>
      <c r="AA913">
        <f t="shared" si="224"/>
        <v>92</v>
      </c>
      <c r="AB913" t="str">
        <f>IFERROR(IF(MATCH($AA913,$O:$O,0)&gt;0,"{",0),"")</f>
        <v/>
      </c>
      <c r="AG913" t="str">
        <f>IF($D913="","",INDEX(CATEGORIAS!$A:$A,MATCH($D913,CATEGORIAS!$B:$B,0)))</f>
        <v/>
      </c>
      <c r="AH913" t="str">
        <f>IF($E913="","",INDEX(SUBCATEGORIAS!$A:$A,MATCH($E913,SUBCATEGORIAS!$B:$B,0)))</f>
        <v/>
      </c>
      <c r="AI913" t="str">
        <f t="shared" si="217"/>
        <v/>
      </c>
      <c r="AK913" s="2" t="str">
        <f t="shared" si="222"/>
        <v/>
      </c>
      <c r="AL913" t="str">
        <f t="shared" si="223"/>
        <v/>
      </c>
      <c r="AM913" t="str">
        <f t="shared" si="218"/>
        <v/>
      </c>
      <c r="AN913" t="str">
        <f t="shared" si="219"/>
        <v/>
      </c>
    </row>
    <row r="914" spans="1:40" x14ac:dyDescent="0.25">
      <c r="A914" t="str">
        <f>IF(C914="","",MAX($A$2:A913)+1)</f>
        <v/>
      </c>
      <c r="B914" s="3" t="str">
        <f>IF(C914="","",IF(COUNTIF($C$2:$C913,$C914)=0,MAX($B$2:$B913)+1,""))</f>
        <v/>
      </c>
      <c r="L914" s="3" t="str">
        <f t="shared" si="220"/>
        <v/>
      </c>
      <c r="M914" s="3" t="str">
        <f>IF(C914="","",IF(AND(C914&lt;&gt;"",D914&lt;&gt;"",E914&lt;&gt;"",I914&lt;&gt;"",L914&lt;&gt;"",J914&lt;&gt;"",IFERROR(MATCH(INDEX($B:$B,MATCH($C914,$C:$C,0)),IMAGENES!$B:$B,0),-1)&gt;0),"'si'","'no'"))</f>
        <v/>
      </c>
      <c r="O914" t="str">
        <f t="shared" si="210"/>
        <v/>
      </c>
      <c r="P914" t="str">
        <f t="shared" si="211"/>
        <v/>
      </c>
      <c r="Q914" t="str">
        <f t="shared" si="212"/>
        <v/>
      </c>
      <c r="R914" t="str">
        <f t="shared" si="213"/>
        <v/>
      </c>
      <c r="S914" t="str">
        <f t="shared" si="214"/>
        <v/>
      </c>
      <c r="T914" t="str">
        <f t="shared" si="215"/>
        <v/>
      </c>
      <c r="U914" t="str">
        <f>IF($S914="","",INDEX(CATEGORIAS!$A:$A,MATCH($S914,CATEGORIAS!$B:$B,0)))</f>
        <v/>
      </c>
      <c r="V914" t="str">
        <f>IF($T914="","",INDEX(SUBCATEGORIAS!$A:$A,MATCH($T914,SUBCATEGORIAS!$B:$B,0)))</f>
        <v/>
      </c>
      <c r="W914" t="str">
        <f t="shared" si="216"/>
        <v/>
      </c>
      <c r="X914" t="str">
        <f t="shared" si="221"/>
        <v/>
      </c>
      <c r="Z914">
        <v>912</v>
      </c>
      <c r="AA914" t="str">
        <f t="shared" si="224"/>
        <v/>
      </c>
      <c r="AB914" t="str">
        <f>IFERROR(IF(MATCH($AA913,$O:$O,0)&gt;0,CONCATENATE("id_articulo: ",$AA913,","),0),"")</f>
        <v/>
      </c>
      <c r="AG914" t="str">
        <f>IF($D914="","",INDEX(CATEGORIAS!$A:$A,MATCH($D914,CATEGORIAS!$B:$B,0)))</f>
        <v/>
      </c>
      <c r="AH914" t="str">
        <f>IF($E914="","",INDEX(SUBCATEGORIAS!$A:$A,MATCH($E914,SUBCATEGORIAS!$B:$B,0)))</f>
        <v/>
      </c>
      <c r="AI914" t="str">
        <f t="shared" si="217"/>
        <v/>
      </c>
      <c r="AK914" s="2" t="str">
        <f t="shared" si="222"/>
        <v/>
      </c>
      <c r="AL914" t="str">
        <f t="shared" si="223"/>
        <v/>
      </c>
      <c r="AM914" t="str">
        <f t="shared" si="218"/>
        <v/>
      </c>
      <c r="AN914" t="str">
        <f t="shared" si="219"/>
        <v/>
      </c>
    </row>
    <row r="915" spans="1:40" x14ac:dyDescent="0.25">
      <c r="A915" t="str">
        <f>IF(C915="","",MAX($A$2:A914)+1)</f>
        <v/>
      </c>
      <c r="B915" s="3" t="str">
        <f>IF(C915="","",IF(COUNTIF($C$2:$C914,$C915)=0,MAX($B$2:$B914)+1,""))</f>
        <v/>
      </c>
      <c r="L915" s="3" t="str">
        <f t="shared" si="220"/>
        <v/>
      </c>
      <c r="M915" s="3" t="str">
        <f>IF(C915="","",IF(AND(C915&lt;&gt;"",D915&lt;&gt;"",E915&lt;&gt;"",I915&lt;&gt;"",L915&lt;&gt;"",J915&lt;&gt;"",IFERROR(MATCH(INDEX($B:$B,MATCH($C915,$C:$C,0)),IMAGENES!$B:$B,0),-1)&gt;0),"'si'","'no'"))</f>
        <v/>
      </c>
      <c r="O915" t="str">
        <f t="shared" si="210"/>
        <v/>
      </c>
      <c r="P915" t="str">
        <f t="shared" si="211"/>
        <v/>
      </c>
      <c r="Q915" t="str">
        <f t="shared" si="212"/>
        <v/>
      </c>
      <c r="R915" t="str">
        <f t="shared" si="213"/>
        <v/>
      </c>
      <c r="S915" t="str">
        <f t="shared" si="214"/>
        <v/>
      </c>
      <c r="T915" t="str">
        <f t="shared" si="215"/>
        <v/>
      </c>
      <c r="U915" t="str">
        <f>IF($S915="","",INDEX(CATEGORIAS!$A:$A,MATCH($S915,CATEGORIAS!$B:$B,0)))</f>
        <v/>
      </c>
      <c r="V915" t="str">
        <f>IF($T915="","",INDEX(SUBCATEGORIAS!$A:$A,MATCH($T915,SUBCATEGORIAS!$B:$B,0)))</f>
        <v/>
      </c>
      <c r="W915" t="str">
        <f t="shared" si="216"/>
        <v/>
      </c>
      <c r="X915" t="str">
        <f t="shared" si="221"/>
        <v/>
      </c>
      <c r="Z915">
        <v>913</v>
      </c>
      <c r="AA915" t="str">
        <f t="shared" si="224"/>
        <v/>
      </c>
      <c r="AB915" t="str">
        <f>IFERROR(IF(MATCH($AA913,$O:$O,0)&gt;0,CONCATENATE("nombre: '",INDEX($P:$P,MATCH($AA913,$O:$O,0)),"',"),0),"")</f>
        <v/>
      </c>
      <c r="AG915" t="str">
        <f>IF($D915="","",INDEX(CATEGORIAS!$A:$A,MATCH($D915,CATEGORIAS!$B:$B,0)))</f>
        <v/>
      </c>
      <c r="AH915" t="str">
        <f>IF($E915="","",INDEX(SUBCATEGORIAS!$A:$A,MATCH($E915,SUBCATEGORIAS!$B:$B,0)))</f>
        <v/>
      </c>
      <c r="AI915" t="str">
        <f t="shared" si="217"/>
        <v/>
      </c>
      <c r="AK915" s="2" t="str">
        <f t="shared" si="222"/>
        <v/>
      </c>
      <c r="AL915" t="str">
        <f t="shared" si="223"/>
        <v/>
      </c>
      <c r="AM915" t="str">
        <f t="shared" si="218"/>
        <v/>
      </c>
      <c r="AN915" t="str">
        <f t="shared" si="219"/>
        <v/>
      </c>
    </row>
    <row r="916" spans="1:40" x14ac:dyDescent="0.25">
      <c r="A916" t="str">
        <f>IF(C916="","",MAX($A$2:A915)+1)</f>
        <v/>
      </c>
      <c r="B916" s="3" t="str">
        <f>IF(C916="","",IF(COUNTIF($C$2:$C915,$C916)=0,MAX($B$2:$B915)+1,""))</f>
        <v/>
      </c>
      <c r="L916" s="3" t="str">
        <f t="shared" si="220"/>
        <v/>
      </c>
      <c r="M916" s="3" t="str">
        <f>IF(C916="","",IF(AND(C916&lt;&gt;"",D916&lt;&gt;"",E916&lt;&gt;"",I916&lt;&gt;"",L916&lt;&gt;"",J916&lt;&gt;"",IFERROR(MATCH(INDEX($B:$B,MATCH($C916,$C:$C,0)),IMAGENES!$B:$B,0),-1)&gt;0),"'si'","'no'"))</f>
        <v/>
      </c>
      <c r="O916" t="str">
        <f t="shared" si="210"/>
        <v/>
      </c>
      <c r="P916" t="str">
        <f t="shared" si="211"/>
        <v/>
      </c>
      <c r="Q916" t="str">
        <f t="shared" si="212"/>
        <v/>
      </c>
      <c r="R916" t="str">
        <f t="shared" si="213"/>
        <v/>
      </c>
      <c r="S916" t="str">
        <f t="shared" si="214"/>
        <v/>
      </c>
      <c r="T916" t="str">
        <f t="shared" si="215"/>
        <v/>
      </c>
      <c r="U916" t="str">
        <f>IF($S916="","",INDEX(CATEGORIAS!$A:$A,MATCH($S916,CATEGORIAS!$B:$B,0)))</f>
        <v/>
      </c>
      <c r="V916" t="str">
        <f>IF($T916="","",INDEX(SUBCATEGORIAS!$A:$A,MATCH($T916,SUBCATEGORIAS!$B:$B,0)))</f>
        <v/>
      </c>
      <c r="W916" t="str">
        <f t="shared" si="216"/>
        <v/>
      </c>
      <c r="X916" t="str">
        <f t="shared" si="221"/>
        <v/>
      </c>
      <c r="Z916">
        <v>914</v>
      </c>
      <c r="AA916" t="str">
        <f t="shared" si="224"/>
        <v/>
      </c>
      <c r="AB916" t="str">
        <f>IFERROR(IF(MATCH($AA913,$O:$O,0)&gt;0,CONCATENATE("descripcion: '",INDEX($Q:$Q,MATCH($AA913,$O:$O,0)),"',"),0),"")</f>
        <v/>
      </c>
      <c r="AG916" t="str">
        <f>IF($D916="","",INDEX(CATEGORIAS!$A:$A,MATCH($D916,CATEGORIAS!$B:$B,0)))</f>
        <v/>
      </c>
      <c r="AH916" t="str">
        <f>IF($E916="","",INDEX(SUBCATEGORIAS!$A:$A,MATCH($E916,SUBCATEGORIAS!$B:$B,0)))</f>
        <v/>
      </c>
      <c r="AI916" t="str">
        <f t="shared" si="217"/>
        <v/>
      </c>
      <c r="AK916" s="2" t="str">
        <f t="shared" si="222"/>
        <v/>
      </c>
      <c r="AL916" t="str">
        <f t="shared" si="223"/>
        <v/>
      </c>
      <c r="AM916" t="str">
        <f t="shared" si="218"/>
        <v/>
      </c>
      <c r="AN916" t="str">
        <f t="shared" si="219"/>
        <v/>
      </c>
    </row>
    <row r="917" spans="1:40" x14ac:dyDescent="0.25">
      <c r="A917" t="str">
        <f>IF(C917="","",MAX($A$2:A916)+1)</f>
        <v/>
      </c>
      <c r="B917" s="3" t="str">
        <f>IF(C917="","",IF(COUNTIF($C$2:$C916,$C917)=0,MAX($B$2:$B916)+1,""))</f>
        <v/>
      </c>
      <c r="L917" s="3" t="str">
        <f t="shared" si="220"/>
        <v/>
      </c>
      <c r="M917" s="3" t="str">
        <f>IF(C917="","",IF(AND(C917&lt;&gt;"",D917&lt;&gt;"",E917&lt;&gt;"",I917&lt;&gt;"",L917&lt;&gt;"",J917&lt;&gt;"",IFERROR(MATCH(INDEX($B:$B,MATCH($C917,$C:$C,0)),IMAGENES!$B:$B,0),-1)&gt;0),"'si'","'no'"))</f>
        <v/>
      </c>
      <c r="O917" t="str">
        <f t="shared" si="210"/>
        <v/>
      </c>
      <c r="P917" t="str">
        <f t="shared" si="211"/>
        <v/>
      </c>
      <c r="Q917" t="str">
        <f t="shared" si="212"/>
        <v/>
      </c>
      <c r="R917" t="str">
        <f t="shared" si="213"/>
        <v/>
      </c>
      <c r="S917" t="str">
        <f t="shared" si="214"/>
        <v/>
      </c>
      <c r="T917" t="str">
        <f t="shared" si="215"/>
        <v/>
      </c>
      <c r="U917" t="str">
        <f>IF($S917="","",INDEX(CATEGORIAS!$A:$A,MATCH($S917,CATEGORIAS!$B:$B,0)))</f>
        <v/>
      </c>
      <c r="V917" t="str">
        <f>IF($T917="","",INDEX(SUBCATEGORIAS!$A:$A,MATCH($T917,SUBCATEGORIAS!$B:$B,0)))</f>
        <v/>
      </c>
      <c r="W917" t="str">
        <f t="shared" si="216"/>
        <v/>
      </c>
      <c r="X917" t="str">
        <f t="shared" si="221"/>
        <v/>
      </c>
      <c r="Z917">
        <v>915</v>
      </c>
      <c r="AA917" t="str">
        <f t="shared" si="224"/>
        <v/>
      </c>
      <c r="AB917" t="str">
        <f>IFERROR(IF(MATCH($AA913,$O:$O,0)&gt;0,CONCATENATE("descripcion_larga: '",INDEX($R:$R,MATCH($AA913,$O:$O,0)),"',"),0),"")</f>
        <v/>
      </c>
      <c r="AG917" t="str">
        <f>IF($D917="","",INDEX(CATEGORIAS!$A:$A,MATCH($D917,CATEGORIAS!$B:$B,0)))</f>
        <v/>
      </c>
      <c r="AH917" t="str">
        <f>IF($E917="","",INDEX(SUBCATEGORIAS!$A:$A,MATCH($E917,SUBCATEGORIAS!$B:$B,0)))</f>
        <v/>
      </c>
      <c r="AI917" t="str">
        <f t="shared" si="217"/>
        <v/>
      </c>
      <c r="AK917" s="2" t="str">
        <f t="shared" si="222"/>
        <v/>
      </c>
      <c r="AL917" t="str">
        <f t="shared" si="223"/>
        <v/>
      </c>
      <c r="AM917" t="str">
        <f t="shared" si="218"/>
        <v/>
      </c>
      <c r="AN917" t="str">
        <f t="shared" si="219"/>
        <v/>
      </c>
    </row>
    <row r="918" spans="1:40" x14ac:dyDescent="0.25">
      <c r="A918" t="str">
        <f>IF(C918="","",MAX($A$2:A917)+1)</f>
        <v/>
      </c>
      <c r="B918" s="3" t="str">
        <f>IF(C918="","",IF(COUNTIF($C$2:$C917,$C918)=0,MAX($B$2:$B917)+1,""))</f>
        <v/>
      </c>
      <c r="L918" s="3" t="str">
        <f t="shared" si="220"/>
        <v/>
      </c>
      <c r="M918" s="3" t="str">
        <f>IF(C918="","",IF(AND(C918&lt;&gt;"",D918&lt;&gt;"",E918&lt;&gt;"",I918&lt;&gt;"",L918&lt;&gt;"",J918&lt;&gt;"",IFERROR(MATCH(INDEX($B:$B,MATCH($C918,$C:$C,0)),IMAGENES!$B:$B,0),-1)&gt;0),"'si'","'no'"))</f>
        <v/>
      </c>
      <c r="O918" t="str">
        <f t="shared" si="210"/>
        <v/>
      </c>
      <c r="P918" t="str">
        <f t="shared" si="211"/>
        <v/>
      </c>
      <c r="Q918" t="str">
        <f t="shared" si="212"/>
        <v/>
      </c>
      <c r="R918" t="str">
        <f t="shared" si="213"/>
        <v/>
      </c>
      <c r="S918" t="str">
        <f t="shared" si="214"/>
        <v/>
      </c>
      <c r="T918" t="str">
        <f t="shared" si="215"/>
        <v/>
      </c>
      <c r="U918" t="str">
        <f>IF($S918="","",INDEX(CATEGORIAS!$A:$A,MATCH($S918,CATEGORIAS!$B:$B,0)))</f>
        <v/>
      </c>
      <c r="V918" t="str">
        <f>IF($T918="","",INDEX(SUBCATEGORIAS!$A:$A,MATCH($T918,SUBCATEGORIAS!$B:$B,0)))</f>
        <v/>
      </c>
      <c r="W918" t="str">
        <f t="shared" si="216"/>
        <v/>
      </c>
      <c r="X918" t="str">
        <f t="shared" si="221"/>
        <v/>
      </c>
      <c r="Z918">
        <v>916</v>
      </c>
      <c r="AA918" t="str">
        <f t="shared" si="224"/>
        <v/>
      </c>
      <c r="AB918" t="str">
        <f>IFERROR(IF(MATCH($AA913,$O:$O,0)&gt;0,CONCATENATE("id_categoria: '",INDEX($U:$U,MATCH($AA913,$O:$O,0)),"',"),0),"")</f>
        <v/>
      </c>
      <c r="AG918" t="str">
        <f>IF($D918="","",INDEX(CATEGORIAS!$A:$A,MATCH($D918,CATEGORIAS!$B:$B,0)))</f>
        <v/>
      </c>
      <c r="AH918" t="str">
        <f>IF($E918="","",INDEX(SUBCATEGORIAS!$A:$A,MATCH($E918,SUBCATEGORIAS!$B:$B,0)))</f>
        <v/>
      </c>
      <c r="AI918" t="str">
        <f t="shared" si="217"/>
        <v/>
      </c>
      <c r="AK918" s="2" t="str">
        <f t="shared" si="222"/>
        <v/>
      </c>
      <c r="AL918" t="str">
        <f t="shared" si="223"/>
        <v/>
      </c>
      <c r="AM918" t="str">
        <f t="shared" si="218"/>
        <v/>
      </c>
      <c r="AN918" t="str">
        <f t="shared" si="219"/>
        <v/>
      </c>
    </row>
    <row r="919" spans="1:40" x14ac:dyDescent="0.25">
      <c r="A919" t="str">
        <f>IF(C919="","",MAX($A$2:A918)+1)</f>
        <v/>
      </c>
      <c r="B919" s="3" t="str">
        <f>IF(C919="","",IF(COUNTIF($C$2:$C918,$C919)=0,MAX($B$2:$B918)+1,""))</f>
        <v/>
      </c>
      <c r="L919" s="3" t="str">
        <f t="shared" si="220"/>
        <v/>
      </c>
      <c r="M919" s="3" t="str">
        <f>IF(C919="","",IF(AND(C919&lt;&gt;"",D919&lt;&gt;"",E919&lt;&gt;"",I919&lt;&gt;"",L919&lt;&gt;"",J919&lt;&gt;"",IFERROR(MATCH(INDEX($B:$B,MATCH($C919,$C:$C,0)),IMAGENES!$B:$B,0),-1)&gt;0),"'si'","'no'"))</f>
        <v/>
      </c>
      <c r="O919" t="str">
        <f t="shared" si="210"/>
        <v/>
      </c>
      <c r="P919" t="str">
        <f t="shared" si="211"/>
        <v/>
      </c>
      <c r="Q919" t="str">
        <f t="shared" si="212"/>
        <v/>
      </c>
      <c r="R919" t="str">
        <f t="shared" si="213"/>
        <v/>
      </c>
      <c r="S919" t="str">
        <f t="shared" si="214"/>
        <v/>
      </c>
      <c r="T919" t="str">
        <f t="shared" si="215"/>
        <v/>
      </c>
      <c r="U919" t="str">
        <f>IF($S919="","",INDEX(CATEGORIAS!$A:$A,MATCH($S919,CATEGORIAS!$B:$B,0)))</f>
        <v/>
      </c>
      <c r="V919" t="str">
        <f>IF($T919="","",INDEX(SUBCATEGORIAS!$A:$A,MATCH($T919,SUBCATEGORIAS!$B:$B,0)))</f>
        <v/>
      </c>
      <c r="W919" t="str">
        <f t="shared" si="216"/>
        <v/>
      </c>
      <c r="X919" t="str">
        <f t="shared" si="221"/>
        <v/>
      </c>
      <c r="Z919">
        <v>917</v>
      </c>
      <c r="AA919" t="str">
        <f t="shared" si="224"/>
        <v/>
      </c>
      <c r="AB919" t="str">
        <f>IFERROR(IF(MATCH($AA913,$O:$O,0)&gt;0,CONCATENATE("id_subcategoria: '",INDEX($V:$V,MATCH($AA913,$O:$O,0)),"',"),0),"")</f>
        <v/>
      </c>
      <c r="AG919" t="str">
        <f>IF($D919="","",INDEX(CATEGORIAS!$A:$A,MATCH($D919,CATEGORIAS!$B:$B,0)))</f>
        <v/>
      </c>
      <c r="AH919" t="str">
        <f>IF($E919="","",INDEX(SUBCATEGORIAS!$A:$A,MATCH($E919,SUBCATEGORIAS!$B:$B,0)))</f>
        <v/>
      </c>
      <c r="AI919" t="str">
        <f t="shared" si="217"/>
        <v/>
      </c>
      <c r="AK919" s="2" t="str">
        <f t="shared" si="222"/>
        <v/>
      </c>
      <c r="AL919" t="str">
        <f t="shared" si="223"/>
        <v/>
      </c>
      <c r="AM919" t="str">
        <f t="shared" si="218"/>
        <v/>
      </c>
      <c r="AN919" t="str">
        <f t="shared" si="219"/>
        <v/>
      </c>
    </row>
    <row r="920" spans="1:40" x14ac:dyDescent="0.25">
      <c r="A920" t="str">
        <f>IF(C920="","",MAX($A$2:A919)+1)</f>
        <v/>
      </c>
      <c r="B920" s="3" t="str">
        <f>IF(C920="","",IF(COUNTIF($C$2:$C919,$C920)=0,MAX($B$2:$B919)+1,""))</f>
        <v/>
      </c>
      <c r="L920" s="3" t="str">
        <f t="shared" si="220"/>
        <v/>
      </c>
      <c r="M920" s="3" t="str">
        <f>IF(C920="","",IF(AND(C920&lt;&gt;"",D920&lt;&gt;"",E920&lt;&gt;"",I920&lt;&gt;"",L920&lt;&gt;"",J920&lt;&gt;"",IFERROR(MATCH(INDEX($B:$B,MATCH($C920,$C:$C,0)),IMAGENES!$B:$B,0),-1)&gt;0),"'si'","'no'"))</f>
        <v/>
      </c>
      <c r="O920" t="str">
        <f t="shared" si="210"/>
        <v/>
      </c>
      <c r="P920" t="str">
        <f t="shared" si="211"/>
        <v/>
      </c>
      <c r="Q920" t="str">
        <f t="shared" si="212"/>
        <v/>
      </c>
      <c r="R920" t="str">
        <f t="shared" si="213"/>
        <v/>
      </c>
      <c r="S920" t="str">
        <f t="shared" si="214"/>
        <v/>
      </c>
      <c r="T920" t="str">
        <f t="shared" si="215"/>
        <v/>
      </c>
      <c r="U920" t="str">
        <f>IF($S920="","",INDEX(CATEGORIAS!$A:$A,MATCH($S920,CATEGORIAS!$B:$B,0)))</f>
        <v/>
      </c>
      <c r="V920" t="str">
        <f>IF($T920="","",INDEX(SUBCATEGORIAS!$A:$A,MATCH($T920,SUBCATEGORIAS!$B:$B,0)))</f>
        <v/>
      </c>
      <c r="W920" t="str">
        <f t="shared" si="216"/>
        <v/>
      </c>
      <c r="X920" t="str">
        <f t="shared" si="221"/>
        <v/>
      </c>
      <c r="Z920">
        <v>918</v>
      </c>
      <c r="AA920" t="str">
        <f t="shared" si="224"/>
        <v/>
      </c>
      <c r="AB920" t="str">
        <f>IFERROR(IF(MATCH($AA913,$O:$O,0)&gt;0,CONCATENATE("precio: ",INDEX($W:$W,MATCH($AA913,$O:$O,0)),","),0),"")</f>
        <v/>
      </c>
      <c r="AG920" t="str">
        <f>IF($D920="","",INDEX(CATEGORIAS!$A:$A,MATCH($D920,CATEGORIAS!$B:$B,0)))</f>
        <v/>
      </c>
      <c r="AH920" t="str">
        <f>IF($E920="","",INDEX(SUBCATEGORIAS!$A:$A,MATCH($E920,SUBCATEGORIAS!$B:$B,0)))</f>
        <v/>
      </c>
      <c r="AI920" t="str">
        <f t="shared" si="217"/>
        <v/>
      </c>
      <c r="AK920" s="2" t="str">
        <f t="shared" si="222"/>
        <v/>
      </c>
      <c r="AL920" t="str">
        <f t="shared" si="223"/>
        <v/>
      </c>
      <c r="AM920" t="str">
        <f t="shared" si="218"/>
        <v/>
      </c>
      <c r="AN920" t="str">
        <f t="shared" si="219"/>
        <v/>
      </c>
    </row>
    <row r="921" spans="1:40" x14ac:dyDescent="0.25">
      <c r="A921" t="str">
        <f>IF(C921="","",MAX($A$2:A920)+1)</f>
        <v/>
      </c>
      <c r="B921" s="3" t="str">
        <f>IF(C921="","",IF(COUNTIF($C$2:$C920,$C921)=0,MAX($B$2:$B920)+1,""))</f>
        <v/>
      </c>
      <c r="L921" s="3" t="str">
        <f t="shared" si="220"/>
        <v/>
      </c>
      <c r="M921" s="3" t="str">
        <f>IF(C921="","",IF(AND(C921&lt;&gt;"",D921&lt;&gt;"",E921&lt;&gt;"",I921&lt;&gt;"",L921&lt;&gt;"",J921&lt;&gt;"",IFERROR(MATCH(INDEX($B:$B,MATCH($C921,$C:$C,0)),IMAGENES!$B:$B,0),-1)&gt;0),"'si'","'no'"))</f>
        <v/>
      </c>
      <c r="O921" t="str">
        <f t="shared" si="210"/>
        <v/>
      </c>
      <c r="P921" t="str">
        <f t="shared" si="211"/>
        <v/>
      </c>
      <c r="Q921" t="str">
        <f t="shared" si="212"/>
        <v/>
      </c>
      <c r="R921" t="str">
        <f t="shared" si="213"/>
        <v/>
      </c>
      <c r="S921" t="str">
        <f t="shared" si="214"/>
        <v/>
      </c>
      <c r="T921" t="str">
        <f t="shared" si="215"/>
        <v/>
      </c>
      <c r="U921" t="str">
        <f>IF($S921="","",INDEX(CATEGORIAS!$A:$A,MATCH($S921,CATEGORIAS!$B:$B,0)))</f>
        <v/>
      </c>
      <c r="V921" t="str">
        <f>IF($T921="","",INDEX(SUBCATEGORIAS!$A:$A,MATCH($T921,SUBCATEGORIAS!$B:$B,0)))</f>
        <v/>
      </c>
      <c r="W921" t="str">
        <f t="shared" si="216"/>
        <v/>
      </c>
      <c r="X921" t="str">
        <f t="shared" si="221"/>
        <v/>
      </c>
      <c r="Z921">
        <v>919</v>
      </c>
      <c r="AA921" t="str">
        <f t="shared" si="224"/>
        <v/>
      </c>
      <c r="AB921" t="str">
        <f>IFERROR(IF(MATCH($AA913,$O:$O,0)&gt;0,CONCATENATE("disponible: ",INDEX($X:$X,MATCH($AA913,$O:$O,0)),","),0),"")</f>
        <v/>
      </c>
      <c r="AG921" t="str">
        <f>IF($D921="","",INDEX(CATEGORIAS!$A:$A,MATCH($D921,CATEGORIAS!$B:$B,0)))</f>
        <v/>
      </c>
      <c r="AH921" t="str">
        <f>IF($E921="","",INDEX(SUBCATEGORIAS!$A:$A,MATCH($E921,SUBCATEGORIAS!$B:$B,0)))</f>
        <v/>
      </c>
      <c r="AI921" t="str">
        <f t="shared" si="217"/>
        <v/>
      </c>
      <c r="AK921" s="2" t="str">
        <f t="shared" si="222"/>
        <v/>
      </c>
      <c r="AL921" t="str">
        <f t="shared" si="223"/>
        <v/>
      </c>
      <c r="AM921" t="str">
        <f t="shared" si="218"/>
        <v/>
      </c>
      <c r="AN921" t="str">
        <f t="shared" si="219"/>
        <v/>
      </c>
    </row>
    <row r="922" spans="1:40" x14ac:dyDescent="0.25">
      <c r="A922" t="str">
        <f>IF(C922="","",MAX($A$2:A921)+1)</f>
        <v/>
      </c>
      <c r="B922" s="3" t="str">
        <f>IF(C922="","",IF(COUNTIF($C$2:$C921,$C922)=0,MAX($B$2:$B921)+1,""))</f>
        <v/>
      </c>
      <c r="L922" s="3" t="str">
        <f t="shared" si="220"/>
        <v/>
      </c>
      <c r="M922" s="3" t="str">
        <f>IF(C922="","",IF(AND(C922&lt;&gt;"",D922&lt;&gt;"",E922&lt;&gt;"",I922&lt;&gt;"",L922&lt;&gt;"",J922&lt;&gt;"",IFERROR(MATCH(INDEX($B:$B,MATCH($C922,$C:$C,0)),IMAGENES!$B:$B,0),-1)&gt;0),"'si'","'no'"))</f>
        <v/>
      </c>
      <c r="O922" t="str">
        <f t="shared" si="210"/>
        <v/>
      </c>
      <c r="P922" t="str">
        <f t="shared" si="211"/>
        <v/>
      </c>
      <c r="Q922" t="str">
        <f t="shared" si="212"/>
        <v/>
      </c>
      <c r="R922" t="str">
        <f t="shared" si="213"/>
        <v/>
      </c>
      <c r="S922" t="str">
        <f t="shared" si="214"/>
        <v/>
      </c>
      <c r="T922" t="str">
        <f t="shared" si="215"/>
        <v/>
      </c>
      <c r="U922" t="str">
        <f>IF($S922="","",INDEX(CATEGORIAS!$A:$A,MATCH($S922,CATEGORIAS!$B:$B,0)))</f>
        <v/>
      </c>
      <c r="V922" t="str">
        <f>IF($T922="","",INDEX(SUBCATEGORIAS!$A:$A,MATCH($T922,SUBCATEGORIAS!$B:$B,0)))</f>
        <v/>
      </c>
      <c r="W922" t="str">
        <f t="shared" si="216"/>
        <v/>
      </c>
      <c r="X922" t="str">
        <f t="shared" si="221"/>
        <v/>
      </c>
      <c r="Z922">
        <v>920</v>
      </c>
      <c r="AA922" t="str">
        <f t="shared" si="224"/>
        <v/>
      </c>
      <c r="AB922" t="str">
        <f>IFERROR(IF(MATCH($AA913,$O:$O,0)&gt;0,"},",0),"")</f>
        <v/>
      </c>
      <c r="AG922" t="str">
        <f>IF($D922="","",INDEX(CATEGORIAS!$A:$A,MATCH($D922,CATEGORIAS!$B:$B,0)))</f>
        <v/>
      </c>
      <c r="AH922" t="str">
        <f>IF($E922="","",INDEX(SUBCATEGORIAS!$A:$A,MATCH($E922,SUBCATEGORIAS!$B:$B,0)))</f>
        <v/>
      </c>
      <c r="AI922" t="str">
        <f t="shared" si="217"/>
        <v/>
      </c>
      <c r="AK922" s="2" t="str">
        <f t="shared" si="222"/>
        <v/>
      </c>
      <c r="AL922" t="str">
        <f t="shared" si="223"/>
        <v/>
      </c>
      <c r="AM922" t="str">
        <f t="shared" si="218"/>
        <v/>
      </c>
      <c r="AN922" t="str">
        <f t="shared" si="219"/>
        <v/>
      </c>
    </row>
    <row r="923" spans="1:40" x14ac:dyDescent="0.25">
      <c r="A923" t="str">
        <f>IF(C923="","",MAX($A$2:A922)+1)</f>
        <v/>
      </c>
      <c r="B923" s="3" t="str">
        <f>IF(C923="","",IF(COUNTIF($C$2:$C922,$C923)=0,MAX($B$2:$B922)+1,""))</f>
        <v/>
      </c>
      <c r="L923" s="3" t="str">
        <f t="shared" si="220"/>
        <v/>
      </c>
      <c r="M923" s="3" t="str">
        <f>IF(C923="","",IF(AND(C923&lt;&gt;"",D923&lt;&gt;"",E923&lt;&gt;"",I923&lt;&gt;"",L923&lt;&gt;"",J923&lt;&gt;"",IFERROR(MATCH(INDEX($B:$B,MATCH($C923,$C:$C,0)),IMAGENES!$B:$B,0),-1)&gt;0),"'si'","'no'"))</f>
        <v/>
      </c>
      <c r="O923" t="str">
        <f t="shared" si="210"/>
        <v/>
      </c>
      <c r="P923" t="str">
        <f t="shared" si="211"/>
        <v/>
      </c>
      <c r="Q923" t="str">
        <f t="shared" si="212"/>
        <v/>
      </c>
      <c r="R923" t="str">
        <f t="shared" si="213"/>
        <v/>
      </c>
      <c r="S923" t="str">
        <f t="shared" si="214"/>
        <v/>
      </c>
      <c r="T923" t="str">
        <f t="shared" si="215"/>
        <v/>
      </c>
      <c r="U923" t="str">
        <f>IF($S923="","",INDEX(CATEGORIAS!$A:$A,MATCH($S923,CATEGORIAS!$B:$B,0)))</f>
        <v/>
      </c>
      <c r="V923" t="str">
        <f>IF($T923="","",INDEX(SUBCATEGORIAS!$A:$A,MATCH($T923,SUBCATEGORIAS!$B:$B,0)))</f>
        <v/>
      </c>
      <c r="W923" t="str">
        <f t="shared" si="216"/>
        <v/>
      </c>
      <c r="X923" t="str">
        <f t="shared" si="221"/>
        <v/>
      </c>
      <c r="Z923">
        <v>921</v>
      </c>
      <c r="AA923">
        <f t="shared" si="224"/>
        <v>93</v>
      </c>
      <c r="AB923" t="str">
        <f>IFERROR(IF(MATCH($AA923,$O:$O,0)&gt;0,"{",0),"")</f>
        <v/>
      </c>
      <c r="AG923" t="str">
        <f>IF($D923="","",INDEX(CATEGORIAS!$A:$A,MATCH($D923,CATEGORIAS!$B:$B,0)))</f>
        <v/>
      </c>
      <c r="AH923" t="str">
        <f>IF($E923="","",INDEX(SUBCATEGORIAS!$A:$A,MATCH($E923,SUBCATEGORIAS!$B:$B,0)))</f>
        <v/>
      </c>
      <c r="AI923" t="str">
        <f t="shared" si="217"/>
        <v/>
      </c>
      <c r="AK923" s="2" t="str">
        <f t="shared" si="222"/>
        <v/>
      </c>
      <c r="AL923" t="str">
        <f t="shared" si="223"/>
        <v/>
      </c>
      <c r="AM923" t="str">
        <f t="shared" si="218"/>
        <v/>
      </c>
      <c r="AN923" t="str">
        <f t="shared" si="219"/>
        <v/>
      </c>
    </row>
    <row r="924" spans="1:40" x14ac:dyDescent="0.25">
      <c r="A924" t="str">
        <f>IF(C924="","",MAX($A$2:A923)+1)</f>
        <v/>
      </c>
      <c r="B924" s="3" t="str">
        <f>IF(C924="","",IF(COUNTIF($C$2:$C923,$C924)=0,MAX($B$2:$B923)+1,""))</f>
        <v/>
      </c>
      <c r="L924" s="3" t="str">
        <f t="shared" si="220"/>
        <v/>
      </c>
      <c r="M924" s="3" t="str">
        <f>IF(C924="","",IF(AND(C924&lt;&gt;"",D924&lt;&gt;"",E924&lt;&gt;"",I924&lt;&gt;"",L924&lt;&gt;"",J924&lt;&gt;"",IFERROR(MATCH(INDEX($B:$B,MATCH($C924,$C:$C,0)),IMAGENES!$B:$B,0),-1)&gt;0),"'si'","'no'"))</f>
        <v/>
      </c>
      <c r="O924" t="str">
        <f t="shared" si="210"/>
        <v/>
      </c>
      <c r="P924" t="str">
        <f t="shared" si="211"/>
        <v/>
      </c>
      <c r="Q924" t="str">
        <f t="shared" si="212"/>
        <v/>
      </c>
      <c r="R924" t="str">
        <f t="shared" si="213"/>
        <v/>
      </c>
      <c r="S924" t="str">
        <f t="shared" si="214"/>
        <v/>
      </c>
      <c r="T924" t="str">
        <f t="shared" si="215"/>
        <v/>
      </c>
      <c r="U924" t="str">
        <f>IF($S924="","",INDEX(CATEGORIAS!$A:$A,MATCH($S924,CATEGORIAS!$B:$B,0)))</f>
        <v/>
      </c>
      <c r="V924" t="str">
        <f>IF($T924="","",INDEX(SUBCATEGORIAS!$A:$A,MATCH($T924,SUBCATEGORIAS!$B:$B,0)))</f>
        <v/>
      </c>
      <c r="W924" t="str">
        <f t="shared" si="216"/>
        <v/>
      </c>
      <c r="X924" t="str">
        <f t="shared" si="221"/>
        <v/>
      </c>
      <c r="Z924">
        <v>922</v>
      </c>
      <c r="AA924" t="str">
        <f t="shared" si="224"/>
        <v/>
      </c>
      <c r="AB924" t="str">
        <f>IFERROR(IF(MATCH($AA923,$O:$O,0)&gt;0,CONCATENATE("id_articulo: ",$AA923,","),0),"")</f>
        <v/>
      </c>
      <c r="AG924" t="str">
        <f>IF($D924="","",INDEX(CATEGORIAS!$A:$A,MATCH($D924,CATEGORIAS!$B:$B,0)))</f>
        <v/>
      </c>
      <c r="AH924" t="str">
        <f>IF($E924="","",INDEX(SUBCATEGORIAS!$A:$A,MATCH($E924,SUBCATEGORIAS!$B:$B,0)))</f>
        <v/>
      </c>
      <c r="AI924" t="str">
        <f t="shared" si="217"/>
        <v/>
      </c>
      <c r="AK924" s="2" t="str">
        <f t="shared" si="222"/>
        <v/>
      </c>
      <c r="AL924" t="str">
        <f t="shared" si="223"/>
        <v/>
      </c>
      <c r="AM924" t="str">
        <f t="shared" si="218"/>
        <v/>
      </c>
      <c r="AN924" t="str">
        <f t="shared" si="219"/>
        <v/>
      </c>
    </row>
    <row r="925" spans="1:40" x14ac:dyDescent="0.25">
      <c r="A925" t="str">
        <f>IF(C925="","",MAX($A$2:A924)+1)</f>
        <v/>
      </c>
      <c r="B925" s="3" t="str">
        <f>IF(C925="","",IF(COUNTIF($C$2:$C924,$C925)=0,MAX($B$2:$B924)+1,""))</f>
        <v/>
      </c>
      <c r="L925" s="3" t="str">
        <f t="shared" si="220"/>
        <v/>
      </c>
      <c r="M925" s="3" t="str">
        <f>IF(C925="","",IF(AND(C925&lt;&gt;"",D925&lt;&gt;"",E925&lt;&gt;"",I925&lt;&gt;"",L925&lt;&gt;"",J925&lt;&gt;"",IFERROR(MATCH(INDEX($B:$B,MATCH($C925,$C:$C,0)),IMAGENES!$B:$B,0),-1)&gt;0),"'si'","'no'"))</f>
        <v/>
      </c>
      <c r="O925" t="str">
        <f t="shared" si="210"/>
        <v/>
      </c>
      <c r="P925" t="str">
        <f t="shared" si="211"/>
        <v/>
      </c>
      <c r="Q925" t="str">
        <f t="shared" si="212"/>
        <v/>
      </c>
      <c r="R925" t="str">
        <f t="shared" si="213"/>
        <v/>
      </c>
      <c r="S925" t="str">
        <f t="shared" si="214"/>
        <v/>
      </c>
      <c r="T925" t="str">
        <f t="shared" si="215"/>
        <v/>
      </c>
      <c r="U925" t="str">
        <f>IF($S925="","",INDEX(CATEGORIAS!$A:$A,MATCH($S925,CATEGORIAS!$B:$B,0)))</f>
        <v/>
      </c>
      <c r="V925" t="str">
        <f>IF($T925="","",INDEX(SUBCATEGORIAS!$A:$A,MATCH($T925,SUBCATEGORIAS!$B:$B,0)))</f>
        <v/>
      </c>
      <c r="W925" t="str">
        <f t="shared" si="216"/>
        <v/>
      </c>
      <c r="X925" t="str">
        <f t="shared" si="221"/>
        <v/>
      </c>
      <c r="Z925">
        <v>923</v>
      </c>
      <c r="AA925" t="str">
        <f t="shared" si="224"/>
        <v/>
      </c>
      <c r="AB925" t="str">
        <f>IFERROR(IF(MATCH($AA923,$O:$O,0)&gt;0,CONCATENATE("nombre: '",INDEX($P:$P,MATCH($AA923,$O:$O,0)),"',"),0),"")</f>
        <v/>
      </c>
      <c r="AG925" t="str">
        <f>IF($D925="","",INDEX(CATEGORIAS!$A:$A,MATCH($D925,CATEGORIAS!$B:$B,0)))</f>
        <v/>
      </c>
      <c r="AH925" t="str">
        <f>IF($E925="","",INDEX(SUBCATEGORIAS!$A:$A,MATCH($E925,SUBCATEGORIAS!$B:$B,0)))</f>
        <v/>
      </c>
      <c r="AI925" t="str">
        <f t="shared" si="217"/>
        <v/>
      </c>
      <c r="AK925" s="2" t="str">
        <f t="shared" si="222"/>
        <v/>
      </c>
      <c r="AL925" t="str">
        <f t="shared" si="223"/>
        <v/>
      </c>
      <c r="AM925" t="str">
        <f t="shared" si="218"/>
        <v/>
      </c>
      <c r="AN925" t="str">
        <f t="shared" si="219"/>
        <v/>
      </c>
    </row>
    <row r="926" spans="1:40" x14ac:dyDescent="0.25">
      <c r="A926" t="str">
        <f>IF(C926="","",MAX($A$2:A925)+1)</f>
        <v/>
      </c>
      <c r="B926" s="3" t="str">
        <f>IF(C926="","",IF(COUNTIF($C$2:$C925,$C926)=0,MAX($B$2:$B925)+1,""))</f>
        <v/>
      </c>
      <c r="L926" s="3" t="str">
        <f t="shared" si="220"/>
        <v/>
      </c>
      <c r="M926" s="3" t="str">
        <f>IF(C926="","",IF(AND(C926&lt;&gt;"",D926&lt;&gt;"",E926&lt;&gt;"",I926&lt;&gt;"",L926&lt;&gt;"",J926&lt;&gt;"",IFERROR(MATCH(INDEX($B:$B,MATCH($C926,$C:$C,0)),IMAGENES!$B:$B,0),-1)&gt;0),"'si'","'no'"))</f>
        <v/>
      </c>
      <c r="O926" t="str">
        <f t="shared" si="210"/>
        <v/>
      </c>
      <c r="P926" t="str">
        <f t="shared" si="211"/>
        <v/>
      </c>
      <c r="Q926" t="str">
        <f t="shared" si="212"/>
        <v/>
      </c>
      <c r="R926" t="str">
        <f t="shared" si="213"/>
        <v/>
      </c>
      <c r="S926" t="str">
        <f t="shared" si="214"/>
        <v/>
      </c>
      <c r="T926" t="str">
        <f t="shared" si="215"/>
        <v/>
      </c>
      <c r="U926" t="str">
        <f>IF($S926="","",INDEX(CATEGORIAS!$A:$A,MATCH($S926,CATEGORIAS!$B:$B,0)))</f>
        <v/>
      </c>
      <c r="V926" t="str">
        <f>IF($T926="","",INDEX(SUBCATEGORIAS!$A:$A,MATCH($T926,SUBCATEGORIAS!$B:$B,0)))</f>
        <v/>
      </c>
      <c r="W926" t="str">
        <f t="shared" si="216"/>
        <v/>
      </c>
      <c r="X926" t="str">
        <f t="shared" si="221"/>
        <v/>
      </c>
      <c r="Z926">
        <v>924</v>
      </c>
      <c r="AA926" t="str">
        <f t="shared" si="224"/>
        <v/>
      </c>
      <c r="AB926" t="str">
        <f>IFERROR(IF(MATCH($AA923,$O:$O,0)&gt;0,CONCATENATE("descripcion: '",INDEX($Q:$Q,MATCH($AA923,$O:$O,0)),"',"),0),"")</f>
        <v/>
      </c>
      <c r="AG926" t="str">
        <f>IF($D926="","",INDEX(CATEGORIAS!$A:$A,MATCH($D926,CATEGORIAS!$B:$B,0)))</f>
        <v/>
      </c>
      <c r="AH926" t="str">
        <f>IF($E926="","",INDEX(SUBCATEGORIAS!$A:$A,MATCH($E926,SUBCATEGORIAS!$B:$B,0)))</f>
        <v/>
      </c>
      <c r="AI926" t="str">
        <f t="shared" si="217"/>
        <v/>
      </c>
      <c r="AK926" s="2" t="str">
        <f t="shared" si="222"/>
        <v/>
      </c>
      <c r="AL926" t="str">
        <f t="shared" si="223"/>
        <v/>
      </c>
      <c r="AM926" t="str">
        <f t="shared" si="218"/>
        <v/>
      </c>
      <c r="AN926" t="str">
        <f t="shared" si="219"/>
        <v/>
      </c>
    </row>
    <row r="927" spans="1:40" x14ac:dyDescent="0.25">
      <c r="A927" t="str">
        <f>IF(C927="","",MAX($A$2:A926)+1)</f>
        <v/>
      </c>
      <c r="B927" s="3" t="str">
        <f>IF(C927="","",IF(COUNTIF($C$2:$C926,$C927)=0,MAX($B$2:$B926)+1,""))</f>
        <v/>
      </c>
      <c r="L927" s="3" t="str">
        <f t="shared" si="220"/>
        <v/>
      </c>
      <c r="M927" s="3" t="str">
        <f>IF(C927="","",IF(AND(C927&lt;&gt;"",D927&lt;&gt;"",E927&lt;&gt;"",I927&lt;&gt;"",L927&lt;&gt;"",J927&lt;&gt;"",IFERROR(MATCH(INDEX($B:$B,MATCH($C927,$C:$C,0)),IMAGENES!$B:$B,0),-1)&gt;0),"'si'","'no'"))</f>
        <v/>
      </c>
      <c r="O927" t="str">
        <f t="shared" si="210"/>
        <v/>
      </c>
      <c r="P927" t="str">
        <f t="shared" si="211"/>
        <v/>
      </c>
      <c r="Q927" t="str">
        <f t="shared" si="212"/>
        <v/>
      </c>
      <c r="R927" t="str">
        <f t="shared" si="213"/>
        <v/>
      </c>
      <c r="S927" t="str">
        <f t="shared" si="214"/>
        <v/>
      </c>
      <c r="T927" t="str">
        <f t="shared" si="215"/>
        <v/>
      </c>
      <c r="U927" t="str">
        <f>IF($S927="","",INDEX(CATEGORIAS!$A:$A,MATCH($S927,CATEGORIAS!$B:$B,0)))</f>
        <v/>
      </c>
      <c r="V927" t="str">
        <f>IF($T927="","",INDEX(SUBCATEGORIAS!$A:$A,MATCH($T927,SUBCATEGORIAS!$B:$B,0)))</f>
        <v/>
      </c>
      <c r="W927" t="str">
        <f t="shared" si="216"/>
        <v/>
      </c>
      <c r="X927" t="str">
        <f t="shared" si="221"/>
        <v/>
      </c>
      <c r="Z927">
        <v>925</v>
      </c>
      <c r="AA927" t="str">
        <f t="shared" si="224"/>
        <v/>
      </c>
      <c r="AB927" t="str">
        <f>IFERROR(IF(MATCH($AA923,$O:$O,0)&gt;0,CONCATENATE("descripcion_larga: '",INDEX($R:$R,MATCH($AA923,$O:$O,0)),"',"),0),"")</f>
        <v/>
      </c>
      <c r="AG927" t="str">
        <f>IF($D927="","",INDEX(CATEGORIAS!$A:$A,MATCH($D927,CATEGORIAS!$B:$B,0)))</f>
        <v/>
      </c>
      <c r="AH927" t="str">
        <f>IF($E927="","",INDEX(SUBCATEGORIAS!$A:$A,MATCH($E927,SUBCATEGORIAS!$B:$B,0)))</f>
        <v/>
      </c>
      <c r="AI927" t="str">
        <f t="shared" si="217"/>
        <v/>
      </c>
      <c r="AK927" s="2" t="str">
        <f t="shared" si="222"/>
        <v/>
      </c>
      <c r="AL927" t="str">
        <f t="shared" si="223"/>
        <v/>
      </c>
      <c r="AM927" t="str">
        <f t="shared" si="218"/>
        <v/>
      </c>
      <c r="AN927" t="str">
        <f t="shared" si="219"/>
        <v/>
      </c>
    </row>
    <row r="928" spans="1:40" x14ac:dyDescent="0.25">
      <c r="A928" t="str">
        <f>IF(C928="","",MAX($A$2:A927)+1)</f>
        <v/>
      </c>
      <c r="B928" s="3" t="str">
        <f>IF(C928="","",IF(COUNTIF($C$2:$C927,$C928)=0,MAX($B$2:$B927)+1,""))</f>
        <v/>
      </c>
      <c r="L928" s="3" t="str">
        <f t="shared" si="220"/>
        <v/>
      </c>
      <c r="M928" s="3" t="str">
        <f>IF(C928="","",IF(AND(C928&lt;&gt;"",D928&lt;&gt;"",E928&lt;&gt;"",I928&lt;&gt;"",L928&lt;&gt;"",J928&lt;&gt;"",IFERROR(MATCH(INDEX($B:$B,MATCH($C928,$C:$C,0)),IMAGENES!$B:$B,0),-1)&gt;0),"'si'","'no'"))</f>
        <v/>
      </c>
      <c r="O928" t="str">
        <f t="shared" si="210"/>
        <v/>
      </c>
      <c r="P928" t="str">
        <f t="shared" si="211"/>
        <v/>
      </c>
      <c r="Q928" t="str">
        <f t="shared" si="212"/>
        <v/>
      </c>
      <c r="R928" t="str">
        <f t="shared" si="213"/>
        <v/>
      </c>
      <c r="S928" t="str">
        <f t="shared" si="214"/>
        <v/>
      </c>
      <c r="T928" t="str">
        <f t="shared" si="215"/>
        <v/>
      </c>
      <c r="U928" t="str">
        <f>IF($S928="","",INDEX(CATEGORIAS!$A:$A,MATCH($S928,CATEGORIAS!$B:$B,0)))</f>
        <v/>
      </c>
      <c r="V928" t="str">
        <f>IF($T928="","",INDEX(SUBCATEGORIAS!$A:$A,MATCH($T928,SUBCATEGORIAS!$B:$B,0)))</f>
        <v/>
      </c>
      <c r="W928" t="str">
        <f t="shared" si="216"/>
        <v/>
      </c>
      <c r="X928" t="str">
        <f t="shared" si="221"/>
        <v/>
      </c>
      <c r="Z928">
        <v>926</v>
      </c>
      <c r="AA928" t="str">
        <f t="shared" si="224"/>
        <v/>
      </c>
      <c r="AB928" t="str">
        <f>IFERROR(IF(MATCH($AA923,$O:$O,0)&gt;0,CONCATENATE("id_categoria: '",INDEX($U:$U,MATCH($AA923,$O:$O,0)),"',"),0),"")</f>
        <v/>
      </c>
      <c r="AG928" t="str">
        <f>IF($D928="","",INDEX(CATEGORIAS!$A:$A,MATCH($D928,CATEGORIAS!$B:$B,0)))</f>
        <v/>
      </c>
      <c r="AH928" t="str">
        <f>IF($E928="","",INDEX(SUBCATEGORIAS!$A:$A,MATCH($E928,SUBCATEGORIAS!$B:$B,0)))</f>
        <v/>
      </c>
      <c r="AI928" t="str">
        <f t="shared" si="217"/>
        <v/>
      </c>
      <c r="AK928" s="2" t="str">
        <f t="shared" si="222"/>
        <v/>
      </c>
      <c r="AL928" t="str">
        <f t="shared" si="223"/>
        <v/>
      </c>
      <c r="AM928" t="str">
        <f t="shared" si="218"/>
        <v/>
      </c>
      <c r="AN928" t="str">
        <f t="shared" si="219"/>
        <v/>
      </c>
    </row>
    <row r="929" spans="1:40" x14ac:dyDescent="0.25">
      <c r="A929" t="str">
        <f>IF(C929="","",MAX($A$2:A928)+1)</f>
        <v/>
      </c>
      <c r="B929" s="3" t="str">
        <f>IF(C929="","",IF(COUNTIF($C$2:$C928,$C929)=0,MAX($B$2:$B928)+1,""))</f>
        <v/>
      </c>
      <c r="L929" s="3" t="str">
        <f t="shared" si="220"/>
        <v/>
      </c>
      <c r="M929" s="3" t="str">
        <f>IF(C929="","",IF(AND(C929&lt;&gt;"",D929&lt;&gt;"",E929&lt;&gt;"",I929&lt;&gt;"",L929&lt;&gt;"",J929&lt;&gt;"",IFERROR(MATCH(INDEX($B:$B,MATCH($C929,$C:$C,0)),IMAGENES!$B:$B,0),-1)&gt;0),"'si'","'no'"))</f>
        <v/>
      </c>
      <c r="O929" t="str">
        <f t="shared" si="210"/>
        <v/>
      </c>
      <c r="P929" t="str">
        <f t="shared" si="211"/>
        <v/>
      </c>
      <c r="Q929" t="str">
        <f t="shared" si="212"/>
        <v/>
      </c>
      <c r="R929" t="str">
        <f t="shared" si="213"/>
        <v/>
      </c>
      <c r="S929" t="str">
        <f t="shared" si="214"/>
        <v/>
      </c>
      <c r="T929" t="str">
        <f t="shared" si="215"/>
        <v/>
      </c>
      <c r="U929" t="str">
        <f>IF($S929="","",INDEX(CATEGORIAS!$A:$A,MATCH($S929,CATEGORIAS!$B:$B,0)))</f>
        <v/>
      </c>
      <c r="V929" t="str">
        <f>IF($T929="","",INDEX(SUBCATEGORIAS!$A:$A,MATCH($T929,SUBCATEGORIAS!$B:$B,0)))</f>
        <v/>
      </c>
      <c r="W929" t="str">
        <f t="shared" si="216"/>
        <v/>
      </c>
      <c r="X929" t="str">
        <f t="shared" si="221"/>
        <v/>
      </c>
      <c r="Z929">
        <v>927</v>
      </c>
      <c r="AA929" t="str">
        <f t="shared" si="224"/>
        <v/>
      </c>
      <c r="AB929" t="str">
        <f>IFERROR(IF(MATCH($AA923,$O:$O,0)&gt;0,CONCATENATE("id_subcategoria: '",INDEX($V:$V,MATCH($AA923,$O:$O,0)),"',"),0),"")</f>
        <v/>
      </c>
      <c r="AG929" t="str">
        <f>IF($D929="","",INDEX(CATEGORIAS!$A:$A,MATCH($D929,CATEGORIAS!$B:$B,0)))</f>
        <v/>
      </c>
      <c r="AH929" t="str">
        <f>IF($E929="","",INDEX(SUBCATEGORIAS!$A:$A,MATCH($E929,SUBCATEGORIAS!$B:$B,0)))</f>
        <v/>
      </c>
      <c r="AI929" t="str">
        <f t="shared" si="217"/>
        <v/>
      </c>
      <c r="AK929" s="2" t="str">
        <f t="shared" si="222"/>
        <v/>
      </c>
      <c r="AL929" t="str">
        <f t="shared" si="223"/>
        <v/>
      </c>
      <c r="AM929" t="str">
        <f t="shared" si="218"/>
        <v/>
      </c>
      <c r="AN929" t="str">
        <f t="shared" si="219"/>
        <v/>
      </c>
    </row>
    <row r="930" spans="1:40" x14ac:dyDescent="0.25">
      <c r="A930" t="str">
        <f>IF(C930="","",MAX($A$2:A929)+1)</f>
        <v/>
      </c>
      <c r="B930" s="3" t="str">
        <f>IF(C930="","",IF(COUNTIF($C$2:$C929,$C930)=0,MAX($B$2:$B929)+1,""))</f>
        <v/>
      </c>
      <c r="L930" s="3" t="str">
        <f t="shared" si="220"/>
        <v/>
      </c>
      <c r="M930" s="3" t="str">
        <f>IF(C930="","",IF(AND(C930&lt;&gt;"",D930&lt;&gt;"",E930&lt;&gt;"",I930&lt;&gt;"",L930&lt;&gt;"",J930&lt;&gt;"",IFERROR(MATCH(INDEX($B:$B,MATCH($C930,$C:$C,0)),IMAGENES!$B:$B,0),-1)&gt;0),"'si'","'no'"))</f>
        <v/>
      </c>
      <c r="O930" t="str">
        <f t="shared" si="210"/>
        <v/>
      </c>
      <c r="P930" t="str">
        <f t="shared" si="211"/>
        <v/>
      </c>
      <c r="Q930" t="str">
        <f t="shared" si="212"/>
        <v/>
      </c>
      <c r="R930" t="str">
        <f t="shared" si="213"/>
        <v/>
      </c>
      <c r="S930" t="str">
        <f t="shared" si="214"/>
        <v/>
      </c>
      <c r="T930" t="str">
        <f t="shared" si="215"/>
        <v/>
      </c>
      <c r="U930" t="str">
        <f>IF($S930="","",INDEX(CATEGORIAS!$A:$A,MATCH($S930,CATEGORIAS!$B:$B,0)))</f>
        <v/>
      </c>
      <c r="V930" t="str">
        <f>IF($T930="","",INDEX(SUBCATEGORIAS!$A:$A,MATCH($T930,SUBCATEGORIAS!$B:$B,0)))</f>
        <v/>
      </c>
      <c r="W930" t="str">
        <f t="shared" si="216"/>
        <v/>
      </c>
      <c r="X930" t="str">
        <f t="shared" si="221"/>
        <v/>
      </c>
      <c r="Z930">
        <v>928</v>
      </c>
      <c r="AA930" t="str">
        <f t="shared" si="224"/>
        <v/>
      </c>
      <c r="AB930" t="str">
        <f>IFERROR(IF(MATCH($AA923,$O:$O,0)&gt;0,CONCATENATE("precio: ",INDEX($W:$W,MATCH($AA923,$O:$O,0)),","),0),"")</f>
        <v/>
      </c>
      <c r="AG930" t="str">
        <f>IF($D930="","",INDEX(CATEGORIAS!$A:$A,MATCH($D930,CATEGORIAS!$B:$B,0)))</f>
        <v/>
      </c>
      <c r="AH930" t="str">
        <f>IF($E930="","",INDEX(SUBCATEGORIAS!$A:$A,MATCH($E930,SUBCATEGORIAS!$B:$B,0)))</f>
        <v/>
      </c>
      <c r="AI930" t="str">
        <f t="shared" si="217"/>
        <v/>
      </c>
      <c r="AK930" s="2" t="str">
        <f t="shared" si="222"/>
        <v/>
      </c>
      <c r="AL930" t="str">
        <f t="shared" si="223"/>
        <v/>
      </c>
      <c r="AM930" t="str">
        <f t="shared" si="218"/>
        <v/>
      </c>
      <c r="AN930" t="str">
        <f t="shared" si="219"/>
        <v/>
      </c>
    </row>
    <row r="931" spans="1:40" x14ac:dyDescent="0.25">
      <c r="A931" t="str">
        <f>IF(C931="","",MAX($A$2:A930)+1)</f>
        <v/>
      </c>
      <c r="B931" s="3" t="str">
        <f>IF(C931="","",IF(COUNTIF($C$2:$C930,$C931)=0,MAX($B$2:$B930)+1,""))</f>
        <v/>
      </c>
      <c r="L931" s="3" t="str">
        <f t="shared" si="220"/>
        <v/>
      </c>
      <c r="M931" s="3" t="str">
        <f>IF(C931="","",IF(AND(C931&lt;&gt;"",D931&lt;&gt;"",E931&lt;&gt;"",I931&lt;&gt;"",L931&lt;&gt;"",J931&lt;&gt;"",IFERROR(MATCH(INDEX($B:$B,MATCH($C931,$C:$C,0)),IMAGENES!$B:$B,0),-1)&gt;0),"'si'","'no'"))</f>
        <v/>
      </c>
      <c r="O931" t="str">
        <f t="shared" si="210"/>
        <v/>
      </c>
      <c r="P931" t="str">
        <f t="shared" si="211"/>
        <v/>
      </c>
      <c r="Q931" t="str">
        <f t="shared" si="212"/>
        <v/>
      </c>
      <c r="R931" t="str">
        <f t="shared" si="213"/>
        <v/>
      </c>
      <c r="S931" t="str">
        <f t="shared" si="214"/>
        <v/>
      </c>
      <c r="T931" t="str">
        <f t="shared" si="215"/>
        <v/>
      </c>
      <c r="U931" t="str">
        <f>IF($S931="","",INDEX(CATEGORIAS!$A:$A,MATCH($S931,CATEGORIAS!$B:$B,0)))</f>
        <v/>
      </c>
      <c r="V931" t="str">
        <f>IF($T931="","",INDEX(SUBCATEGORIAS!$A:$A,MATCH($T931,SUBCATEGORIAS!$B:$B,0)))</f>
        <v/>
      </c>
      <c r="W931" t="str">
        <f t="shared" si="216"/>
        <v/>
      </c>
      <c r="X931" t="str">
        <f t="shared" si="221"/>
        <v/>
      </c>
      <c r="Z931">
        <v>929</v>
      </c>
      <c r="AA931" t="str">
        <f t="shared" si="224"/>
        <v/>
      </c>
      <c r="AB931" t="str">
        <f>IFERROR(IF(MATCH($AA923,$O:$O,0)&gt;0,CONCATENATE("disponible: ",INDEX($X:$X,MATCH($AA923,$O:$O,0)),","),0),"")</f>
        <v/>
      </c>
      <c r="AG931" t="str">
        <f>IF($D931="","",INDEX(CATEGORIAS!$A:$A,MATCH($D931,CATEGORIAS!$B:$B,0)))</f>
        <v/>
      </c>
      <c r="AH931" t="str">
        <f>IF($E931="","",INDEX(SUBCATEGORIAS!$A:$A,MATCH($E931,SUBCATEGORIAS!$B:$B,0)))</f>
        <v/>
      </c>
      <c r="AI931" t="str">
        <f t="shared" si="217"/>
        <v/>
      </c>
      <c r="AK931" s="2" t="str">
        <f t="shared" si="222"/>
        <v/>
      </c>
      <c r="AL931" t="str">
        <f t="shared" si="223"/>
        <v/>
      </c>
      <c r="AM931" t="str">
        <f t="shared" si="218"/>
        <v/>
      </c>
      <c r="AN931" t="str">
        <f t="shared" si="219"/>
        <v/>
      </c>
    </row>
    <row r="932" spans="1:40" x14ac:dyDescent="0.25">
      <c r="A932" t="str">
        <f>IF(C932="","",MAX($A$2:A931)+1)</f>
        <v/>
      </c>
      <c r="B932" s="3" t="str">
        <f>IF(C932="","",IF(COUNTIF($C$2:$C931,$C932)=0,MAX($B$2:$B931)+1,""))</f>
        <v/>
      </c>
      <c r="L932" s="3" t="str">
        <f t="shared" si="220"/>
        <v/>
      </c>
      <c r="M932" s="3" t="str">
        <f>IF(C932="","",IF(AND(C932&lt;&gt;"",D932&lt;&gt;"",E932&lt;&gt;"",I932&lt;&gt;"",L932&lt;&gt;"",J932&lt;&gt;"",IFERROR(MATCH(INDEX($B:$B,MATCH($C932,$C:$C,0)),IMAGENES!$B:$B,0),-1)&gt;0),"'si'","'no'"))</f>
        <v/>
      </c>
      <c r="O932" t="str">
        <f t="shared" si="210"/>
        <v/>
      </c>
      <c r="P932" t="str">
        <f t="shared" si="211"/>
        <v/>
      </c>
      <c r="Q932" t="str">
        <f t="shared" si="212"/>
        <v/>
      </c>
      <c r="R932" t="str">
        <f t="shared" si="213"/>
        <v/>
      </c>
      <c r="S932" t="str">
        <f t="shared" si="214"/>
        <v/>
      </c>
      <c r="T932" t="str">
        <f t="shared" si="215"/>
        <v/>
      </c>
      <c r="U932" t="str">
        <f>IF($S932="","",INDEX(CATEGORIAS!$A:$A,MATCH($S932,CATEGORIAS!$B:$B,0)))</f>
        <v/>
      </c>
      <c r="V932" t="str">
        <f>IF($T932="","",INDEX(SUBCATEGORIAS!$A:$A,MATCH($T932,SUBCATEGORIAS!$B:$B,0)))</f>
        <v/>
      </c>
      <c r="W932" t="str">
        <f t="shared" si="216"/>
        <v/>
      </c>
      <c r="X932" t="str">
        <f t="shared" si="221"/>
        <v/>
      </c>
      <c r="Z932">
        <v>930</v>
      </c>
      <c r="AA932" t="str">
        <f t="shared" si="224"/>
        <v/>
      </c>
      <c r="AB932" t="str">
        <f>IFERROR(IF(MATCH($AA923,$O:$O,0)&gt;0,"},",0),"")</f>
        <v/>
      </c>
      <c r="AG932" t="str">
        <f>IF($D932="","",INDEX(CATEGORIAS!$A:$A,MATCH($D932,CATEGORIAS!$B:$B,0)))</f>
        <v/>
      </c>
      <c r="AH932" t="str">
        <f>IF($E932="","",INDEX(SUBCATEGORIAS!$A:$A,MATCH($E932,SUBCATEGORIAS!$B:$B,0)))</f>
        <v/>
      </c>
      <c r="AI932" t="str">
        <f t="shared" si="217"/>
        <v/>
      </c>
      <c r="AK932" s="2" t="str">
        <f t="shared" si="222"/>
        <v/>
      </c>
      <c r="AL932" t="str">
        <f t="shared" si="223"/>
        <v/>
      </c>
      <c r="AM932" t="str">
        <f t="shared" si="218"/>
        <v/>
      </c>
      <c r="AN932" t="str">
        <f t="shared" si="219"/>
        <v/>
      </c>
    </row>
    <row r="933" spans="1:40" x14ac:dyDescent="0.25">
      <c r="A933" t="str">
        <f>IF(C933="","",MAX($A$2:A932)+1)</f>
        <v/>
      </c>
      <c r="B933" s="3" t="str">
        <f>IF(C933="","",IF(COUNTIF($C$2:$C932,$C933)=0,MAX($B$2:$B932)+1,""))</f>
        <v/>
      </c>
      <c r="L933" s="3" t="str">
        <f t="shared" si="220"/>
        <v/>
      </c>
      <c r="M933" s="3" t="str">
        <f>IF(C933="","",IF(AND(C933&lt;&gt;"",D933&lt;&gt;"",E933&lt;&gt;"",I933&lt;&gt;"",L933&lt;&gt;"",J933&lt;&gt;"",IFERROR(MATCH(INDEX($B:$B,MATCH($C933,$C:$C,0)),IMAGENES!$B:$B,0),-1)&gt;0),"'si'","'no'"))</f>
        <v/>
      </c>
      <c r="O933" t="str">
        <f t="shared" si="210"/>
        <v/>
      </c>
      <c r="P933" t="str">
        <f t="shared" si="211"/>
        <v/>
      </c>
      <c r="Q933" t="str">
        <f t="shared" si="212"/>
        <v/>
      </c>
      <c r="R933" t="str">
        <f t="shared" si="213"/>
        <v/>
      </c>
      <c r="S933" t="str">
        <f t="shared" si="214"/>
        <v/>
      </c>
      <c r="T933" t="str">
        <f t="shared" si="215"/>
        <v/>
      </c>
      <c r="U933" t="str">
        <f>IF($S933="","",INDEX(CATEGORIAS!$A:$A,MATCH($S933,CATEGORIAS!$B:$B,0)))</f>
        <v/>
      </c>
      <c r="V933" t="str">
        <f>IF($T933="","",INDEX(SUBCATEGORIAS!$A:$A,MATCH($T933,SUBCATEGORIAS!$B:$B,0)))</f>
        <v/>
      </c>
      <c r="W933" t="str">
        <f t="shared" si="216"/>
        <v/>
      </c>
      <c r="X933" t="str">
        <f t="shared" si="221"/>
        <v/>
      </c>
      <c r="Z933">
        <v>931</v>
      </c>
      <c r="AA933">
        <f t="shared" si="224"/>
        <v>94</v>
      </c>
      <c r="AB933" t="str">
        <f>IFERROR(IF(MATCH($AA933,$O:$O,0)&gt;0,"{",0),"")</f>
        <v/>
      </c>
      <c r="AG933" t="str">
        <f>IF($D933="","",INDEX(CATEGORIAS!$A:$A,MATCH($D933,CATEGORIAS!$B:$B,0)))</f>
        <v/>
      </c>
      <c r="AH933" t="str">
        <f>IF($E933="","",INDEX(SUBCATEGORIAS!$A:$A,MATCH($E933,SUBCATEGORIAS!$B:$B,0)))</f>
        <v/>
      </c>
      <c r="AI933" t="str">
        <f t="shared" si="217"/>
        <v/>
      </c>
      <c r="AK933" s="2" t="str">
        <f t="shared" si="222"/>
        <v/>
      </c>
      <c r="AL933" t="str">
        <f t="shared" si="223"/>
        <v/>
      </c>
      <c r="AM933" t="str">
        <f t="shared" si="218"/>
        <v/>
      </c>
      <c r="AN933" t="str">
        <f t="shared" si="219"/>
        <v/>
      </c>
    </row>
    <row r="934" spans="1:40" x14ac:dyDescent="0.25">
      <c r="A934" t="str">
        <f>IF(C934="","",MAX($A$2:A933)+1)</f>
        <v/>
      </c>
      <c r="B934" s="3" t="str">
        <f>IF(C934="","",IF(COUNTIF($C$2:$C933,$C934)=0,MAX($B$2:$B933)+1,""))</f>
        <v/>
      </c>
      <c r="L934" s="3" t="str">
        <f t="shared" si="220"/>
        <v/>
      </c>
      <c r="M934" s="3" t="str">
        <f>IF(C934="","",IF(AND(C934&lt;&gt;"",D934&lt;&gt;"",E934&lt;&gt;"",I934&lt;&gt;"",L934&lt;&gt;"",J934&lt;&gt;"",IFERROR(MATCH(INDEX($B:$B,MATCH($C934,$C:$C,0)),IMAGENES!$B:$B,0),-1)&gt;0),"'si'","'no'"))</f>
        <v/>
      </c>
      <c r="O934" t="str">
        <f t="shared" si="210"/>
        <v/>
      </c>
      <c r="P934" t="str">
        <f t="shared" si="211"/>
        <v/>
      </c>
      <c r="Q934" t="str">
        <f t="shared" si="212"/>
        <v/>
      </c>
      <c r="R934" t="str">
        <f t="shared" si="213"/>
        <v/>
      </c>
      <c r="S934" t="str">
        <f t="shared" si="214"/>
        <v/>
      </c>
      <c r="T934" t="str">
        <f t="shared" si="215"/>
        <v/>
      </c>
      <c r="U934" t="str">
        <f>IF($S934="","",INDEX(CATEGORIAS!$A:$A,MATCH($S934,CATEGORIAS!$B:$B,0)))</f>
        <v/>
      </c>
      <c r="V934" t="str">
        <f>IF($T934="","",INDEX(SUBCATEGORIAS!$A:$A,MATCH($T934,SUBCATEGORIAS!$B:$B,0)))</f>
        <v/>
      </c>
      <c r="W934" t="str">
        <f t="shared" si="216"/>
        <v/>
      </c>
      <c r="X934" t="str">
        <f t="shared" si="221"/>
        <v/>
      </c>
      <c r="Z934">
        <v>932</v>
      </c>
      <c r="AA934" t="str">
        <f t="shared" si="224"/>
        <v/>
      </c>
      <c r="AB934" t="str">
        <f>IFERROR(IF(MATCH($AA933,$O:$O,0)&gt;0,CONCATENATE("id_articulo: ",$AA933,","),0),"")</f>
        <v/>
      </c>
      <c r="AG934" t="str">
        <f>IF($D934="","",INDEX(CATEGORIAS!$A:$A,MATCH($D934,CATEGORIAS!$B:$B,0)))</f>
        <v/>
      </c>
      <c r="AH934" t="str">
        <f>IF($E934="","",INDEX(SUBCATEGORIAS!$A:$A,MATCH($E934,SUBCATEGORIAS!$B:$B,0)))</f>
        <v/>
      </c>
      <c r="AI934" t="str">
        <f t="shared" si="217"/>
        <v/>
      </c>
      <c r="AK934" s="2" t="str">
        <f t="shared" si="222"/>
        <v/>
      </c>
      <c r="AL934" t="str">
        <f t="shared" si="223"/>
        <v/>
      </c>
      <c r="AM934" t="str">
        <f t="shared" si="218"/>
        <v/>
      </c>
      <c r="AN934" t="str">
        <f t="shared" si="219"/>
        <v/>
      </c>
    </row>
    <row r="935" spans="1:40" x14ac:dyDescent="0.25">
      <c r="A935" t="str">
        <f>IF(C935="","",MAX($A$2:A934)+1)</f>
        <v/>
      </c>
      <c r="B935" s="3" t="str">
        <f>IF(C935="","",IF(COUNTIF($C$2:$C934,$C935)=0,MAX($B$2:$B934)+1,""))</f>
        <v/>
      </c>
      <c r="L935" s="3" t="str">
        <f t="shared" si="220"/>
        <v/>
      </c>
      <c r="M935" s="3" t="str">
        <f>IF(C935="","",IF(AND(C935&lt;&gt;"",D935&lt;&gt;"",E935&lt;&gt;"",I935&lt;&gt;"",L935&lt;&gt;"",J935&lt;&gt;"",IFERROR(MATCH(INDEX($B:$B,MATCH($C935,$C:$C,0)),IMAGENES!$B:$B,0),-1)&gt;0),"'si'","'no'"))</f>
        <v/>
      </c>
      <c r="O935" t="str">
        <f t="shared" si="210"/>
        <v/>
      </c>
      <c r="P935" t="str">
        <f t="shared" si="211"/>
        <v/>
      </c>
      <c r="Q935" t="str">
        <f t="shared" si="212"/>
        <v/>
      </c>
      <c r="R935" t="str">
        <f t="shared" si="213"/>
        <v/>
      </c>
      <c r="S935" t="str">
        <f t="shared" si="214"/>
        <v/>
      </c>
      <c r="T935" t="str">
        <f t="shared" si="215"/>
        <v/>
      </c>
      <c r="U935" t="str">
        <f>IF($S935="","",INDEX(CATEGORIAS!$A:$A,MATCH($S935,CATEGORIAS!$B:$B,0)))</f>
        <v/>
      </c>
      <c r="V935" t="str">
        <f>IF($T935="","",INDEX(SUBCATEGORIAS!$A:$A,MATCH($T935,SUBCATEGORIAS!$B:$B,0)))</f>
        <v/>
      </c>
      <c r="W935" t="str">
        <f t="shared" si="216"/>
        <v/>
      </c>
      <c r="X935" t="str">
        <f t="shared" si="221"/>
        <v/>
      </c>
      <c r="Z935">
        <v>933</v>
      </c>
      <c r="AA935" t="str">
        <f t="shared" si="224"/>
        <v/>
      </c>
      <c r="AB935" t="str">
        <f>IFERROR(IF(MATCH($AA933,$O:$O,0)&gt;0,CONCATENATE("nombre: '",INDEX($P:$P,MATCH($AA933,$O:$O,0)),"',"),0),"")</f>
        <v/>
      </c>
      <c r="AG935" t="str">
        <f>IF($D935="","",INDEX(CATEGORIAS!$A:$A,MATCH($D935,CATEGORIAS!$B:$B,0)))</f>
        <v/>
      </c>
      <c r="AH935" t="str">
        <f>IF($E935="","",INDEX(SUBCATEGORIAS!$A:$A,MATCH($E935,SUBCATEGORIAS!$B:$B,0)))</f>
        <v/>
      </c>
      <c r="AI935" t="str">
        <f t="shared" si="217"/>
        <v/>
      </c>
      <c r="AK935" s="2" t="str">
        <f t="shared" si="222"/>
        <v/>
      </c>
      <c r="AL935" t="str">
        <f t="shared" si="223"/>
        <v/>
      </c>
      <c r="AM935" t="str">
        <f t="shared" si="218"/>
        <v/>
      </c>
      <c r="AN935" t="str">
        <f t="shared" si="219"/>
        <v/>
      </c>
    </row>
    <row r="936" spans="1:40" x14ac:dyDescent="0.25">
      <c r="A936" t="str">
        <f>IF(C936="","",MAX($A$2:A935)+1)</f>
        <v/>
      </c>
      <c r="B936" s="3" t="str">
        <f>IF(C936="","",IF(COUNTIF($C$2:$C935,$C936)=0,MAX($B$2:$B935)+1,""))</f>
        <v/>
      </c>
      <c r="L936" s="3" t="str">
        <f t="shared" si="220"/>
        <v/>
      </c>
      <c r="M936" s="3" t="str">
        <f>IF(C936="","",IF(AND(C936&lt;&gt;"",D936&lt;&gt;"",E936&lt;&gt;"",I936&lt;&gt;"",L936&lt;&gt;"",J936&lt;&gt;"",IFERROR(MATCH(INDEX($B:$B,MATCH($C936,$C:$C,0)),IMAGENES!$B:$B,0),-1)&gt;0),"'si'","'no'"))</f>
        <v/>
      </c>
      <c r="O936" t="str">
        <f t="shared" si="210"/>
        <v/>
      </c>
      <c r="P936" t="str">
        <f t="shared" si="211"/>
        <v/>
      </c>
      <c r="Q936" t="str">
        <f t="shared" si="212"/>
        <v/>
      </c>
      <c r="R936" t="str">
        <f t="shared" si="213"/>
        <v/>
      </c>
      <c r="S936" t="str">
        <f t="shared" si="214"/>
        <v/>
      </c>
      <c r="T936" t="str">
        <f t="shared" si="215"/>
        <v/>
      </c>
      <c r="U936" t="str">
        <f>IF($S936="","",INDEX(CATEGORIAS!$A:$A,MATCH($S936,CATEGORIAS!$B:$B,0)))</f>
        <v/>
      </c>
      <c r="V936" t="str">
        <f>IF($T936="","",INDEX(SUBCATEGORIAS!$A:$A,MATCH($T936,SUBCATEGORIAS!$B:$B,0)))</f>
        <v/>
      </c>
      <c r="W936" t="str">
        <f t="shared" si="216"/>
        <v/>
      </c>
      <c r="X936" t="str">
        <f t="shared" si="221"/>
        <v/>
      </c>
      <c r="Z936">
        <v>934</v>
      </c>
      <c r="AA936" t="str">
        <f t="shared" si="224"/>
        <v/>
      </c>
      <c r="AB936" t="str">
        <f>IFERROR(IF(MATCH($AA933,$O:$O,0)&gt;0,CONCATENATE("descripcion: '",INDEX($Q:$Q,MATCH($AA933,$O:$O,0)),"',"),0),"")</f>
        <v/>
      </c>
      <c r="AG936" t="str">
        <f>IF($D936="","",INDEX(CATEGORIAS!$A:$A,MATCH($D936,CATEGORIAS!$B:$B,0)))</f>
        <v/>
      </c>
      <c r="AH936" t="str">
        <f>IF($E936="","",INDEX(SUBCATEGORIAS!$A:$A,MATCH($E936,SUBCATEGORIAS!$B:$B,0)))</f>
        <v/>
      </c>
      <c r="AI936" t="str">
        <f t="shared" si="217"/>
        <v/>
      </c>
      <c r="AK936" s="2" t="str">
        <f t="shared" si="222"/>
        <v/>
      </c>
      <c r="AL936" t="str">
        <f t="shared" si="223"/>
        <v/>
      </c>
      <c r="AM936" t="str">
        <f t="shared" si="218"/>
        <v/>
      </c>
      <c r="AN936" t="str">
        <f t="shared" si="219"/>
        <v/>
      </c>
    </row>
    <row r="937" spans="1:40" x14ac:dyDescent="0.25">
      <c r="A937" t="str">
        <f>IF(C937="","",MAX($A$2:A936)+1)</f>
        <v/>
      </c>
      <c r="B937" s="3" t="str">
        <f>IF(C937="","",IF(COUNTIF($C$2:$C936,$C937)=0,MAX($B$2:$B936)+1,""))</f>
        <v/>
      </c>
      <c r="L937" s="3" t="str">
        <f t="shared" si="220"/>
        <v/>
      </c>
      <c r="M937" s="3" t="str">
        <f>IF(C937="","",IF(AND(C937&lt;&gt;"",D937&lt;&gt;"",E937&lt;&gt;"",I937&lt;&gt;"",L937&lt;&gt;"",J937&lt;&gt;"",IFERROR(MATCH(INDEX($B:$B,MATCH($C937,$C:$C,0)),IMAGENES!$B:$B,0),-1)&gt;0),"'si'","'no'"))</f>
        <v/>
      </c>
      <c r="O937" t="str">
        <f t="shared" si="210"/>
        <v/>
      </c>
      <c r="P937" t="str">
        <f t="shared" si="211"/>
        <v/>
      </c>
      <c r="Q937" t="str">
        <f t="shared" si="212"/>
        <v/>
      </c>
      <c r="R937" t="str">
        <f t="shared" si="213"/>
        <v/>
      </c>
      <c r="S937" t="str">
        <f t="shared" si="214"/>
        <v/>
      </c>
      <c r="T937" t="str">
        <f t="shared" si="215"/>
        <v/>
      </c>
      <c r="U937" t="str">
        <f>IF($S937="","",INDEX(CATEGORIAS!$A:$A,MATCH($S937,CATEGORIAS!$B:$B,0)))</f>
        <v/>
      </c>
      <c r="V937" t="str">
        <f>IF($T937="","",INDEX(SUBCATEGORIAS!$A:$A,MATCH($T937,SUBCATEGORIAS!$B:$B,0)))</f>
        <v/>
      </c>
      <c r="W937" t="str">
        <f t="shared" si="216"/>
        <v/>
      </c>
      <c r="X937" t="str">
        <f t="shared" si="221"/>
        <v/>
      </c>
      <c r="Z937">
        <v>935</v>
      </c>
      <c r="AA937" t="str">
        <f t="shared" si="224"/>
        <v/>
      </c>
      <c r="AB937" t="str">
        <f>IFERROR(IF(MATCH($AA933,$O:$O,0)&gt;0,CONCATENATE("descripcion_larga: '",INDEX($R:$R,MATCH($AA933,$O:$O,0)),"',"),0),"")</f>
        <v/>
      </c>
      <c r="AG937" t="str">
        <f>IF($D937="","",INDEX(CATEGORIAS!$A:$A,MATCH($D937,CATEGORIAS!$B:$B,0)))</f>
        <v/>
      </c>
      <c r="AH937" t="str">
        <f>IF($E937="","",INDEX(SUBCATEGORIAS!$A:$A,MATCH($E937,SUBCATEGORIAS!$B:$B,0)))</f>
        <v/>
      </c>
      <c r="AI937" t="str">
        <f t="shared" si="217"/>
        <v/>
      </c>
      <c r="AK937" s="2" t="str">
        <f t="shared" si="222"/>
        <v/>
      </c>
      <c r="AL937" t="str">
        <f t="shared" si="223"/>
        <v/>
      </c>
      <c r="AM937" t="str">
        <f t="shared" si="218"/>
        <v/>
      </c>
      <c r="AN937" t="str">
        <f t="shared" si="219"/>
        <v/>
      </c>
    </row>
    <row r="938" spans="1:40" x14ac:dyDescent="0.25">
      <c r="A938" t="str">
        <f>IF(C938="","",MAX($A$2:A937)+1)</f>
        <v/>
      </c>
      <c r="B938" s="3" t="str">
        <f>IF(C938="","",IF(COUNTIF($C$2:$C937,$C938)=0,MAX($B$2:$B937)+1,""))</f>
        <v/>
      </c>
      <c r="L938" s="3" t="str">
        <f t="shared" si="220"/>
        <v/>
      </c>
      <c r="M938" s="3" t="str">
        <f>IF(C938="","",IF(AND(C938&lt;&gt;"",D938&lt;&gt;"",E938&lt;&gt;"",I938&lt;&gt;"",L938&lt;&gt;"",J938&lt;&gt;"",IFERROR(MATCH(INDEX($B:$B,MATCH($C938,$C:$C,0)),IMAGENES!$B:$B,0),-1)&gt;0),"'si'","'no'"))</f>
        <v/>
      </c>
      <c r="O938" t="str">
        <f t="shared" si="210"/>
        <v/>
      </c>
      <c r="P938" t="str">
        <f t="shared" si="211"/>
        <v/>
      </c>
      <c r="Q938" t="str">
        <f t="shared" si="212"/>
        <v/>
      </c>
      <c r="R938" t="str">
        <f t="shared" si="213"/>
        <v/>
      </c>
      <c r="S938" t="str">
        <f t="shared" si="214"/>
        <v/>
      </c>
      <c r="T938" t="str">
        <f t="shared" si="215"/>
        <v/>
      </c>
      <c r="U938" t="str">
        <f>IF($S938="","",INDEX(CATEGORIAS!$A:$A,MATCH($S938,CATEGORIAS!$B:$B,0)))</f>
        <v/>
      </c>
      <c r="V938" t="str">
        <f>IF($T938="","",INDEX(SUBCATEGORIAS!$A:$A,MATCH($T938,SUBCATEGORIAS!$B:$B,0)))</f>
        <v/>
      </c>
      <c r="W938" t="str">
        <f t="shared" si="216"/>
        <v/>
      </c>
      <c r="X938" t="str">
        <f t="shared" si="221"/>
        <v/>
      </c>
      <c r="Z938">
        <v>936</v>
      </c>
      <c r="AA938" t="str">
        <f t="shared" si="224"/>
        <v/>
      </c>
      <c r="AB938" t="str">
        <f>IFERROR(IF(MATCH($AA933,$O:$O,0)&gt;0,CONCATENATE("id_categoria: '",INDEX($U:$U,MATCH($AA933,$O:$O,0)),"',"),0),"")</f>
        <v/>
      </c>
      <c r="AG938" t="str">
        <f>IF($D938="","",INDEX(CATEGORIAS!$A:$A,MATCH($D938,CATEGORIAS!$B:$B,0)))</f>
        <v/>
      </c>
      <c r="AH938" t="str">
        <f>IF($E938="","",INDEX(SUBCATEGORIAS!$A:$A,MATCH($E938,SUBCATEGORIAS!$B:$B,0)))</f>
        <v/>
      </c>
      <c r="AI938" t="str">
        <f t="shared" si="217"/>
        <v/>
      </c>
      <c r="AK938" s="2" t="str">
        <f t="shared" si="222"/>
        <v/>
      </c>
      <c r="AL938" t="str">
        <f t="shared" si="223"/>
        <v/>
      </c>
      <c r="AM938" t="str">
        <f t="shared" si="218"/>
        <v/>
      </c>
      <c r="AN938" t="str">
        <f t="shared" si="219"/>
        <v/>
      </c>
    </row>
    <row r="939" spans="1:40" x14ac:dyDescent="0.25">
      <c r="A939" t="str">
        <f>IF(C939="","",MAX($A$2:A938)+1)</f>
        <v/>
      </c>
      <c r="B939" s="3" t="str">
        <f>IF(C939="","",IF(COUNTIF($C$2:$C938,$C939)=0,MAX($B$2:$B938)+1,""))</f>
        <v/>
      </c>
      <c r="L939" s="3" t="str">
        <f t="shared" si="220"/>
        <v/>
      </c>
      <c r="M939" s="3" t="str">
        <f>IF(C939="","",IF(AND(C939&lt;&gt;"",D939&lt;&gt;"",E939&lt;&gt;"",I939&lt;&gt;"",L939&lt;&gt;"",J939&lt;&gt;"",IFERROR(MATCH(INDEX($B:$B,MATCH($C939,$C:$C,0)),IMAGENES!$B:$B,0),-1)&gt;0),"'si'","'no'"))</f>
        <v/>
      </c>
      <c r="O939" t="str">
        <f t="shared" si="210"/>
        <v/>
      </c>
      <c r="P939" t="str">
        <f t="shared" si="211"/>
        <v/>
      </c>
      <c r="Q939" t="str">
        <f t="shared" si="212"/>
        <v/>
      </c>
      <c r="R939" t="str">
        <f t="shared" si="213"/>
        <v/>
      </c>
      <c r="S939" t="str">
        <f t="shared" si="214"/>
        <v/>
      </c>
      <c r="T939" t="str">
        <f t="shared" si="215"/>
        <v/>
      </c>
      <c r="U939" t="str">
        <f>IF($S939="","",INDEX(CATEGORIAS!$A:$A,MATCH($S939,CATEGORIAS!$B:$B,0)))</f>
        <v/>
      </c>
      <c r="V939" t="str">
        <f>IF($T939="","",INDEX(SUBCATEGORIAS!$A:$A,MATCH($T939,SUBCATEGORIAS!$B:$B,0)))</f>
        <v/>
      </c>
      <c r="W939" t="str">
        <f t="shared" si="216"/>
        <v/>
      </c>
      <c r="X939" t="str">
        <f t="shared" si="221"/>
        <v/>
      </c>
      <c r="Z939">
        <v>937</v>
      </c>
      <c r="AA939" t="str">
        <f t="shared" si="224"/>
        <v/>
      </c>
      <c r="AB939" t="str">
        <f>IFERROR(IF(MATCH($AA933,$O:$O,0)&gt;0,CONCATENATE("id_subcategoria: '",INDEX($V:$V,MATCH($AA933,$O:$O,0)),"',"),0),"")</f>
        <v/>
      </c>
      <c r="AG939" t="str">
        <f>IF($D939="","",INDEX(CATEGORIAS!$A:$A,MATCH($D939,CATEGORIAS!$B:$B,0)))</f>
        <v/>
      </c>
      <c r="AH939" t="str">
        <f>IF($E939="","",INDEX(SUBCATEGORIAS!$A:$A,MATCH($E939,SUBCATEGORIAS!$B:$B,0)))</f>
        <v/>
      </c>
      <c r="AI939" t="str">
        <f t="shared" si="217"/>
        <v/>
      </c>
      <c r="AK939" s="2" t="str">
        <f t="shared" si="222"/>
        <v/>
      </c>
      <c r="AL939" t="str">
        <f t="shared" si="223"/>
        <v/>
      </c>
      <c r="AM939" t="str">
        <f t="shared" si="218"/>
        <v/>
      </c>
      <c r="AN939" t="str">
        <f t="shared" si="219"/>
        <v/>
      </c>
    </row>
    <row r="940" spans="1:40" x14ac:dyDescent="0.25">
      <c r="A940" t="str">
        <f>IF(C940="","",MAX($A$2:A939)+1)</f>
        <v/>
      </c>
      <c r="B940" s="3" t="str">
        <f>IF(C940="","",IF(COUNTIF($C$2:$C939,$C940)=0,MAX($B$2:$B939)+1,""))</f>
        <v/>
      </c>
      <c r="L940" s="3" t="str">
        <f t="shared" si="220"/>
        <v/>
      </c>
      <c r="M940" s="3" t="str">
        <f>IF(C940="","",IF(AND(C940&lt;&gt;"",D940&lt;&gt;"",E940&lt;&gt;"",I940&lt;&gt;"",L940&lt;&gt;"",J940&lt;&gt;"",IFERROR(MATCH(INDEX($B:$B,MATCH($C940,$C:$C,0)),IMAGENES!$B:$B,0),-1)&gt;0),"'si'","'no'"))</f>
        <v/>
      </c>
      <c r="O940" t="str">
        <f t="shared" si="210"/>
        <v/>
      </c>
      <c r="P940" t="str">
        <f t="shared" si="211"/>
        <v/>
      </c>
      <c r="Q940" t="str">
        <f t="shared" si="212"/>
        <v/>
      </c>
      <c r="R940" t="str">
        <f t="shared" si="213"/>
        <v/>
      </c>
      <c r="S940" t="str">
        <f t="shared" si="214"/>
        <v/>
      </c>
      <c r="T940" t="str">
        <f t="shared" si="215"/>
        <v/>
      </c>
      <c r="U940" t="str">
        <f>IF($S940="","",INDEX(CATEGORIAS!$A:$A,MATCH($S940,CATEGORIAS!$B:$B,0)))</f>
        <v/>
      </c>
      <c r="V940" t="str">
        <f>IF($T940="","",INDEX(SUBCATEGORIAS!$A:$A,MATCH($T940,SUBCATEGORIAS!$B:$B,0)))</f>
        <v/>
      </c>
      <c r="W940" t="str">
        <f t="shared" si="216"/>
        <v/>
      </c>
      <c r="X940" t="str">
        <f t="shared" si="221"/>
        <v/>
      </c>
      <c r="Z940">
        <v>938</v>
      </c>
      <c r="AA940" t="str">
        <f t="shared" si="224"/>
        <v/>
      </c>
      <c r="AB940" t="str">
        <f>IFERROR(IF(MATCH($AA933,$O:$O,0)&gt;0,CONCATENATE("precio: ",INDEX($W:$W,MATCH($AA933,$O:$O,0)),","),0),"")</f>
        <v/>
      </c>
      <c r="AG940" t="str">
        <f>IF($D940="","",INDEX(CATEGORIAS!$A:$A,MATCH($D940,CATEGORIAS!$B:$B,0)))</f>
        <v/>
      </c>
      <c r="AH940" t="str">
        <f>IF($E940="","",INDEX(SUBCATEGORIAS!$A:$A,MATCH($E940,SUBCATEGORIAS!$B:$B,0)))</f>
        <v/>
      </c>
      <c r="AI940" t="str">
        <f t="shared" si="217"/>
        <v/>
      </c>
      <c r="AK940" s="2" t="str">
        <f t="shared" si="222"/>
        <v/>
      </c>
      <c r="AL940" t="str">
        <f t="shared" si="223"/>
        <v/>
      </c>
      <c r="AM940" t="str">
        <f t="shared" si="218"/>
        <v/>
      </c>
      <c r="AN940" t="str">
        <f t="shared" si="219"/>
        <v/>
      </c>
    </row>
    <row r="941" spans="1:40" x14ac:dyDescent="0.25">
      <c r="A941" t="str">
        <f>IF(C941="","",MAX($A$2:A940)+1)</f>
        <v/>
      </c>
      <c r="B941" s="3" t="str">
        <f>IF(C941="","",IF(COUNTIF($C$2:$C940,$C941)=0,MAX($B$2:$B940)+1,""))</f>
        <v/>
      </c>
      <c r="L941" s="3" t="str">
        <f t="shared" si="220"/>
        <v/>
      </c>
      <c r="M941" s="3" t="str">
        <f>IF(C941="","",IF(AND(C941&lt;&gt;"",D941&lt;&gt;"",E941&lt;&gt;"",I941&lt;&gt;"",L941&lt;&gt;"",J941&lt;&gt;"",IFERROR(MATCH(INDEX($B:$B,MATCH($C941,$C:$C,0)),IMAGENES!$B:$B,0),-1)&gt;0),"'si'","'no'"))</f>
        <v/>
      </c>
      <c r="O941" t="str">
        <f t="shared" si="210"/>
        <v/>
      </c>
      <c r="P941" t="str">
        <f t="shared" si="211"/>
        <v/>
      </c>
      <c r="Q941" t="str">
        <f t="shared" si="212"/>
        <v/>
      </c>
      <c r="R941" t="str">
        <f t="shared" si="213"/>
        <v/>
      </c>
      <c r="S941" t="str">
        <f t="shared" si="214"/>
        <v/>
      </c>
      <c r="T941" t="str">
        <f t="shared" si="215"/>
        <v/>
      </c>
      <c r="U941" t="str">
        <f>IF($S941="","",INDEX(CATEGORIAS!$A:$A,MATCH($S941,CATEGORIAS!$B:$B,0)))</f>
        <v/>
      </c>
      <c r="V941" t="str">
        <f>IF($T941="","",INDEX(SUBCATEGORIAS!$A:$A,MATCH($T941,SUBCATEGORIAS!$B:$B,0)))</f>
        <v/>
      </c>
      <c r="W941" t="str">
        <f t="shared" si="216"/>
        <v/>
      </c>
      <c r="X941" t="str">
        <f t="shared" si="221"/>
        <v/>
      </c>
      <c r="Z941">
        <v>939</v>
      </c>
      <c r="AA941" t="str">
        <f t="shared" si="224"/>
        <v/>
      </c>
      <c r="AB941" t="str">
        <f>IFERROR(IF(MATCH($AA933,$O:$O,0)&gt;0,CONCATENATE("disponible: ",INDEX($X:$X,MATCH($AA933,$O:$O,0)),","),0),"")</f>
        <v/>
      </c>
      <c r="AG941" t="str">
        <f>IF($D941="","",INDEX(CATEGORIAS!$A:$A,MATCH($D941,CATEGORIAS!$B:$B,0)))</f>
        <v/>
      </c>
      <c r="AH941" t="str">
        <f>IF($E941="","",INDEX(SUBCATEGORIAS!$A:$A,MATCH($E941,SUBCATEGORIAS!$B:$B,0)))</f>
        <v/>
      </c>
      <c r="AI941" t="str">
        <f t="shared" si="217"/>
        <v/>
      </c>
      <c r="AK941" s="2" t="str">
        <f t="shared" si="222"/>
        <v/>
      </c>
      <c r="AL941" t="str">
        <f t="shared" si="223"/>
        <v/>
      </c>
      <c r="AM941" t="str">
        <f t="shared" si="218"/>
        <v/>
      </c>
      <c r="AN941" t="str">
        <f t="shared" si="219"/>
        <v/>
      </c>
    </row>
    <row r="942" spans="1:40" x14ac:dyDescent="0.25">
      <c r="A942" t="str">
        <f>IF(C942="","",MAX($A$2:A941)+1)</f>
        <v/>
      </c>
      <c r="B942" s="3" t="str">
        <f>IF(C942="","",IF(COUNTIF($C$2:$C941,$C942)=0,MAX($B$2:$B941)+1,""))</f>
        <v/>
      </c>
      <c r="L942" s="3" t="str">
        <f t="shared" si="220"/>
        <v/>
      </c>
      <c r="M942" s="3" t="str">
        <f>IF(C942="","",IF(AND(C942&lt;&gt;"",D942&lt;&gt;"",E942&lt;&gt;"",I942&lt;&gt;"",L942&lt;&gt;"",J942&lt;&gt;"",IFERROR(MATCH(INDEX($B:$B,MATCH($C942,$C:$C,0)),IMAGENES!$B:$B,0),-1)&gt;0),"'si'","'no'"))</f>
        <v/>
      </c>
      <c r="O942" t="str">
        <f t="shared" si="210"/>
        <v/>
      </c>
      <c r="P942" t="str">
        <f t="shared" si="211"/>
        <v/>
      </c>
      <c r="Q942" t="str">
        <f t="shared" si="212"/>
        <v/>
      </c>
      <c r="R942" t="str">
        <f t="shared" si="213"/>
        <v/>
      </c>
      <c r="S942" t="str">
        <f t="shared" si="214"/>
        <v/>
      </c>
      <c r="T942" t="str">
        <f t="shared" si="215"/>
        <v/>
      </c>
      <c r="U942" t="str">
        <f>IF($S942="","",INDEX(CATEGORIAS!$A:$A,MATCH($S942,CATEGORIAS!$B:$B,0)))</f>
        <v/>
      </c>
      <c r="V942" t="str">
        <f>IF($T942="","",INDEX(SUBCATEGORIAS!$A:$A,MATCH($T942,SUBCATEGORIAS!$B:$B,0)))</f>
        <v/>
      </c>
      <c r="W942" t="str">
        <f t="shared" si="216"/>
        <v/>
      </c>
      <c r="X942" t="str">
        <f t="shared" si="221"/>
        <v/>
      </c>
      <c r="Z942">
        <v>940</v>
      </c>
      <c r="AA942" t="str">
        <f t="shared" si="224"/>
        <v/>
      </c>
      <c r="AB942" t="str">
        <f>IFERROR(IF(MATCH($AA933,$O:$O,0)&gt;0,"},",0),"")</f>
        <v/>
      </c>
      <c r="AG942" t="str">
        <f>IF($D942="","",INDEX(CATEGORIAS!$A:$A,MATCH($D942,CATEGORIAS!$B:$B,0)))</f>
        <v/>
      </c>
      <c r="AH942" t="str">
        <f>IF($E942="","",INDEX(SUBCATEGORIAS!$A:$A,MATCH($E942,SUBCATEGORIAS!$B:$B,0)))</f>
        <v/>
      </c>
      <c r="AI942" t="str">
        <f t="shared" si="217"/>
        <v/>
      </c>
      <c r="AK942" s="2" t="str">
        <f t="shared" si="222"/>
        <v/>
      </c>
      <c r="AL942" t="str">
        <f t="shared" si="223"/>
        <v/>
      </c>
      <c r="AM942" t="str">
        <f t="shared" si="218"/>
        <v/>
      </c>
      <c r="AN942" t="str">
        <f t="shared" si="219"/>
        <v/>
      </c>
    </row>
    <row r="943" spans="1:40" x14ac:dyDescent="0.25">
      <c r="A943" t="str">
        <f>IF(C943="","",MAX($A$2:A942)+1)</f>
        <v/>
      </c>
      <c r="B943" s="3" t="str">
        <f>IF(C943="","",IF(COUNTIF($C$2:$C942,$C943)=0,MAX($B$2:$B942)+1,""))</f>
        <v/>
      </c>
      <c r="L943" s="3" t="str">
        <f t="shared" si="220"/>
        <v/>
      </c>
      <c r="M943" s="3" t="str">
        <f>IF(C943="","",IF(AND(C943&lt;&gt;"",D943&lt;&gt;"",E943&lt;&gt;"",I943&lt;&gt;"",L943&lt;&gt;"",J943&lt;&gt;"",IFERROR(MATCH(INDEX($B:$B,MATCH($C943,$C:$C,0)),IMAGENES!$B:$B,0),-1)&gt;0),"'si'","'no'"))</f>
        <v/>
      </c>
      <c r="O943" t="str">
        <f t="shared" si="210"/>
        <v/>
      </c>
      <c r="P943" t="str">
        <f t="shared" si="211"/>
        <v/>
      </c>
      <c r="Q943" t="str">
        <f t="shared" si="212"/>
        <v/>
      </c>
      <c r="R943" t="str">
        <f t="shared" si="213"/>
        <v/>
      </c>
      <c r="S943" t="str">
        <f t="shared" si="214"/>
        <v/>
      </c>
      <c r="T943" t="str">
        <f t="shared" si="215"/>
        <v/>
      </c>
      <c r="U943" t="str">
        <f>IF($S943="","",INDEX(CATEGORIAS!$A:$A,MATCH($S943,CATEGORIAS!$B:$B,0)))</f>
        <v/>
      </c>
      <c r="V943" t="str">
        <f>IF($T943="","",INDEX(SUBCATEGORIAS!$A:$A,MATCH($T943,SUBCATEGORIAS!$B:$B,0)))</f>
        <v/>
      </c>
      <c r="W943" t="str">
        <f t="shared" si="216"/>
        <v/>
      </c>
      <c r="X943" t="str">
        <f t="shared" si="221"/>
        <v/>
      </c>
      <c r="Z943">
        <v>941</v>
      </c>
      <c r="AA943">
        <f t="shared" si="224"/>
        <v>95</v>
      </c>
      <c r="AB943" t="str">
        <f>IFERROR(IF(MATCH($AA943,$O:$O,0)&gt;0,"{",0),"")</f>
        <v/>
      </c>
      <c r="AG943" t="str">
        <f>IF($D943="","",INDEX(CATEGORIAS!$A:$A,MATCH($D943,CATEGORIAS!$B:$B,0)))</f>
        <v/>
      </c>
      <c r="AH943" t="str">
        <f>IF($E943="","",INDEX(SUBCATEGORIAS!$A:$A,MATCH($E943,SUBCATEGORIAS!$B:$B,0)))</f>
        <v/>
      </c>
      <c r="AI943" t="str">
        <f t="shared" si="217"/>
        <v/>
      </c>
      <c r="AK943" s="2" t="str">
        <f t="shared" si="222"/>
        <v/>
      </c>
      <c r="AL943" t="str">
        <f t="shared" si="223"/>
        <v/>
      </c>
      <c r="AM943" t="str">
        <f t="shared" si="218"/>
        <v/>
      </c>
      <c r="AN943" t="str">
        <f t="shared" si="219"/>
        <v/>
      </c>
    </row>
    <row r="944" spans="1:40" x14ac:dyDescent="0.25">
      <c r="A944" t="str">
        <f>IF(C944="","",MAX($A$2:A943)+1)</f>
        <v/>
      </c>
      <c r="B944" s="3" t="str">
        <f>IF(C944="","",IF(COUNTIF($C$2:$C943,$C944)=0,MAX($B$2:$B943)+1,""))</f>
        <v/>
      </c>
      <c r="L944" s="3" t="str">
        <f t="shared" si="220"/>
        <v/>
      </c>
      <c r="M944" s="3" t="str">
        <f>IF(C944="","",IF(AND(C944&lt;&gt;"",D944&lt;&gt;"",E944&lt;&gt;"",I944&lt;&gt;"",L944&lt;&gt;"",J944&lt;&gt;"",IFERROR(MATCH(INDEX($B:$B,MATCH($C944,$C:$C,0)),IMAGENES!$B:$B,0),-1)&gt;0),"'si'","'no'"))</f>
        <v/>
      </c>
      <c r="O944" t="str">
        <f t="shared" si="210"/>
        <v/>
      </c>
      <c r="P944" t="str">
        <f t="shared" si="211"/>
        <v/>
      </c>
      <c r="Q944" t="str">
        <f t="shared" si="212"/>
        <v/>
      </c>
      <c r="R944" t="str">
        <f t="shared" si="213"/>
        <v/>
      </c>
      <c r="S944" t="str">
        <f t="shared" si="214"/>
        <v/>
      </c>
      <c r="T944" t="str">
        <f t="shared" si="215"/>
        <v/>
      </c>
      <c r="U944" t="str">
        <f>IF($S944="","",INDEX(CATEGORIAS!$A:$A,MATCH($S944,CATEGORIAS!$B:$B,0)))</f>
        <v/>
      </c>
      <c r="V944" t="str">
        <f>IF($T944="","",INDEX(SUBCATEGORIAS!$A:$A,MATCH($T944,SUBCATEGORIAS!$B:$B,0)))</f>
        <v/>
      </c>
      <c r="W944" t="str">
        <f t="shared" si="216"/>
        <v/>
      </c>
      <c r="X944" t="str">
        <f t="shared" si="221"/>
        <v/>
      </c>
      <c r="Z944">
        <v>942</v>
      </c>
      <c r="AA944" t="str">
        <f t="shared" si="224"/>
        <v/>
      </c>
      <c r="AB944" t="str">
        <f>IFERROR(IF(MATCH($AA943,$O:$O,0)&gt;0,CONCATENATE("id_articulo: ",$AA943,","),0),"")</f>
        <v/>
      </c>
      <c r="AG944" t="str">
        <f>IF($D944="","",INDEX(CATEGORIAS!$A:$A,MATCH($D944,CATEGORIAS!$B:$B,0)))</f>
        <v/>
      </c>
      <c r="AH944" t="str">
        <f>IF($E944="","",INDEX(SUBCATEGORIAS!$A:$A,MATCH($E944,SUBCATEGORIAS!$B:$B,0)))</f>
        <v/>
      </c>
      <c r="AI944" t="str">
        <f t="shared" si="217"/>
        <v/>
      </c>
      <c r="AK944" s="2" t="str">
        <f t="shared" si="222"/>
        <v/>
      </c>
      <c r="AL944" t="str">
        <f t="shared" si="223"/>
        <v/>
      </c>
      <c r="AM944" t="str">
        <f t="shared" si="218"/>
        <v/>
      </c>
      <c r="AN944" t="str">
        <f t="shared" si="219"/>
        <v/>
      </c>
    </row>
    <row r="945" spans="1:40" x14ac:dyDescent="0.25">
      <c r="A945" t="str">
        <f>IF(C945="","",MAX($A$2:A944)+1)</f>
        <v/>
      </c>
      <c r="B945" s="3" t="str">
        <f>IF(C945="","",IF(COUNTIF($C$2:$C944,$C945)=0,MAX($B$2:$B944)+1,""))</f>
        <v/>
      </c>
      <c r="L945" s="3" t="str">
        <f t="shared" si="220"/>
        <v/>
      </c>
      <c r="M945" s="3" t="str">
        <f>IF(C945="","",IF(AND(C945&lt;&gt;"",D945&lt;&gt;"",E945&lt;&gt;"",I945&lt;&gt;"",L945&lt;&gt;"",J945&lt;&gt;"",IFERROR(MATCH(INDEX($B:$B,MATCH($C945,$C:$C,0)),IMAGENES!$B:$B,0),-1)&gt;0),"'si'","'no'"))</f>
        <v/>
      </c>
      <c r="O945" t="str">
        <f t="shared" si="210"/>
        <v/>
      </c>
      <c r="P945" t="str">
        <f t="shared" si="211"/>
        <v/>
      </c>
      <c r="Q945" t="str">
        <f t="shared" si="212"/>
        <v/>
      </c>
      <c r="R945" t="str">
        <f t="shared" si="213"/>
        <v/>
      </c>
      <c r="S945" t="str">
        <f t="shared" si="214"/>
        <v/>
      </c>
      <c r="T945" t="str">
        <f t="shared" si="215"/>
        <v/>
      </c>
      <c r="U945" t="str">
        <f>IF($S945="","",INDEX(CATEGORIAS!$A:$A,MATCH($S945,CATEGORIAS!$B:$B,0)))</f>
        <v/>
      </c>
      <c r="V945" t="str">
        <f>IF($T945="","",INDEX(SUBCATEGORIAS!$A:$A,MATCH($T945,SUBCATEGORIAS!$B:$B,0)))</f>
        <v/>
      </c>
      <c r="W945" t="str">
        <f t="shared" si="216"/>
        <v/>
      </c>
      <c r="X945" t="str">
        <f t="shared" si="221"/>
        <v/>
      </c>
      <c r="Z945">
        <v>943</v>
      </c>
      <c r="AA945" t="str">
        <f t="shared" si="224"/>
        <v/>
      </c>
      <c r="AB945" t="str">
        <f>IFERROR(IF(MATCH($AA943,$O:$O,0)&gt;0,CONCATENATE("nombre: '",INDEX($P:$P,MATCH($AA943,$O:$O,0)),"',"),0),"")</f>
        <v/>
      </c>
      <c r="AG945" t="str">
        <f>IF($D945="","",INDEX(CATEGORIAS!$A:$A,MATCH($D945,CATEGORIAS!$B:$B,0)))</f>
        <v/>
      </c>
      <c r="AH945" t="str">
        <f>IF($E945="","",INDEX(SUBCATEGORIAS!$A:$A,MATCH($E945,SUBCATEGORIAS!$B:$B,0)))</f>
        <v/>
      </c>
      <c r="AI945" t="str">
        <f t="shared" si="217"/>
        <v/>
      </c>
      <c r="AK945" s="2" t="str">
        <f t="shared" si="222"/>
        <v/>
      </c>
      <c r="AL945" t="str">
        <f t="shared" si="223"/>
        <v/>
      </c>
      <c r="AM945" t="str">
        <f t="shared" si="218"/>
        <v/>
      </c>
      <c r="AN945" t="str">
        <f t="shared" si="219"/>
        <v/>
      </c>
    </row>
    <row r="946" spans="1:40" x14ac:dyDescent="0.25">
      <c r="A946" t="str">
        <f>IF(C946="","",MAX($A$2:A945)+1)</f>
        <v/>
      </c>
      <c r="B946" s="3" t="str">
        <f>IF(C946="","",IF(COUNTIF($C$2:$C945,$C946)=0,MAX($B$2:$B945)+1,""))</f>
        <v/>
      </c>
      <c r="L946" s="3" t="str">
        <f t="shared" si="220"/>
        <v/>
      </c>
      <c r="M946" s="3" t="str">
        <f>IF(C946="","",IF(AND(C946&lt;&gt;"",D946&lt;&gt;"",E946&lt;&gt;"",I946&lt;&gt;"",L946&lt;&gt;"",J946&lt;&gt;"",IFERROR(MATCH(INDEX($B:$B,MATCH($C946,$C:$C,0)),IMAGENES!$B:$B,0),-1)&gt;0),"'si'","'no'"))</f>
        <v/>
      </c>
      <c r="O946" t="str">
        <f t="shared" si="210"/>
        <v/>
      </c>
      <c r="P946" t="str">
        <f t="shared" si="211"/>
        <v/>
      </c>
      <c r="Q946" t="str">
        <f t="shared" si="212"/>
        <v/>
      </c>
      <c r="R946" t="str">
        <f t="shared" si="213"/>
        <v/>
      </c>
      <c r="S946" t="str">
        <f t="shared" si="214"/>
        <v/>
      </c>
      <c r="T946" t="str">
        <f t="shared" si="215"/>
        <v/>
      </c>
      <c r="U946" t="str">
        <f>IF($S946="","",INDEX(CATEGORIAS!$A:$A,MATCH($S946,CATEGORIAS!$B:$B,0)))</f>
        <v/>
      </c>
      <c r="V946" t="str">
        <f>IF($T946="","",INDEX(SUBCATEGORIAS!$A:$A,MATCH($T946,SUBCATEGORIAS!$B:$B,0)))</f>
        <v/>
      </c>
      <c r="W946" t="str">
        <f t="shared" si="216"/>
        <v/>
      </c>
      <c r="X946" t="str">
        <f t="shared" si="221"/>
        <v/>
      </c>
      <c r="Z946">
        <v>944</v>
      </c>
      <c r="AA946" t="str">
        <f t="shared" si="224"/>
        <v/>
      </c>
      <c r="AB946" t="str">
        <f>IFERROR(IF(MATCH($AA943,$O:$O,0)&gt;0,CONCATENATE("descripcion: '",INDEX($Q:$Q,MATCH($AA943,$O:$O,0)),"',"),0),"")</f>
        <v/>
      </c>
      <c r="AG946" t="str">
        <f>IF($D946="","",INDEX(CATEGORIAS!$A:$A,MATCH($D946,CATEGORIAS!$B:$B,0)))</f>
        <v/>
      </c>
      <c r="AH946" t="str">
        <f>IF($E946="","",INDEX(SUBCATEGORIAS!$A:$A,MATCH($E946,SUBCATEGORIAS!$B:$B,0)))</f>
        <v/>
      </c>
      <c r="AI946" t="str">
        <f t="shared" si="217"/>
        <v/>
      </c>
      <c r="AK946" s="2" t="str">
        <f t="shared" si="222"/>
        <v/>
      </c>
      <c r="AL946" t="str">
        <f t="shared" si="223"/>
        <v/>
      </c>
      <c r="AM946" t="str">
        <f t="shared" si="218"/>
        <v/>
      </c>
      <c r="AN946" t="str">
        <f t="shared" si="219"/>
        <v/>
      </c>
    </row>
    <row r="947" spans="1:40" x14ac:dyDescent="0.25">
      <c r="A947" t="str">
        <f>IF(C947="","",MAX($A$2:A946)+1)</f>
        <v/>
      </c>
      <c r="B947" s="3" t="str">
        <f>IF(C947="","",IF(COUNTIF($C$2:$C946,$C947)=0,MAX($B$2:$B946)+1,""))</f>
        <v/>
      </c>
      <c r="L947" s="3" t="str">
        <f t="shared" si="220"/>
        <v/>
      </c>
      <c r="M947" s="3" t="str">
        <f>IF(C947="","",IF(AND(C947&lt;&gt;"",D947&lt;&gt;"",E947&lt;&gt;"",I947&lt;&gt;"",L947&lt;&gt;"",J947&lt;&gt;"",IFERROR(MATCH(INDEX($B:$B,MATCH($C947,$C:$C,0)),IMAGENES!$B:$B,0),-1)&gt;0),"'si'","'no'"))</f>
        <v/>
      </c>
      <c r="O947" t="str">
        <f t="shared" si="210"/>
        <v/>
      </c>
      <c r="P947" t="str">
        <f t="shared" si="211"/>
        <v/>
      </c>
      <c r="Q947" t="str">
        <f t="shared" si="212"/>
        <v/>
      </c>
      <c r="R947" t="str">
        <f t="shared" si="213"/>
        <v/>
      </c>
      <c r="S947" t="str">
        <f t="shared" si="214"/>
        <v/>
      </c>
      <c r="T947" t="str">
        <f t="shared" si="215"/>
        <v/>
      </c>
      <c r="U947" t="str">
        <f>IF($S947="","",INDEX(CATEGORIAS!$A:$A,MATCH($S947,CATEGORIAS!$B:$B,0)))</f>
        <v/>
      </c>
      <c r="V947" t="str">
        <f>IF($T947="","",INDEX(SUBCATEGORIAS!$A:$A,MATCH($T947,SUBCATEGORIAS!$B:$B,0)))</f>
        <v/>
      </c>
      <c r="W947" t="str">
        <f t="shared" si="216"/>
        <v/>
      </c>
      <c r="X947" t="str">
        <f t="shared" si="221"/>
        <v/>
      </c>
      <c r="Z947">
        <v>945</v>
      </c>
      <c r="AA947" t="str">
        <f t="shared" si="224"/>
        <v/>
      </c>
      <c r="AB947" t="str">
        <f>IFERROR(IF(MATCH($AA943,$O:$O,0)&gt;0,CONCATENATE("descripcion_larga: '",INDEX($R:$R,MATCH($AA943,$O:$O,0)),"',"),0),"")</f>
        <v/>
      </c>
      <c r="AG947" t="str">
        <f>IF($D947="","",INDEX(CATEGORIAS!$A:$A,MATCH($D947,CATEGORIAS!$B:$B,0)))</f>
        <v/>
      </c>
      <c r="AH947" t="str">
        <f>IF($E947="","",INDEX(SUBCATEGORIAS!$A:$A,MATCH($E947,SUBCATEGORIAS!$B:$B,0)))</f>
        <v/>
      </c>
      <c r="AI947" t="str">
        <f t="shared" si="217"/>
        <v/>
      </c>
      <c r="AK947" s="2" t="str">
        <f t="shared" si="222"/>
        <v/>
      </c>
      <c r="AL947" t="str">
        <f t="shared" si="223"/>
        <v/>
      </c>
      <c r="AM947" t="str">
        <f t="shared" si="218"/>
        <v/>
      </c>
      <c r="AN947" t="str">
        <f t="shared" si="219"/>
        <v/>
      </c>
    </row>
    <row r="948" spans="1:40" x14ac:dyDescent="0.25">
      <c r="A948" t="str">
        <f>IF(C948="","",MAX($A$2:A947)+1)</f>
        <v/>
      </c>
      <c r="B948" s="3" t="str">
        <f>IF(C948="","",IF(COUNTIF($C$2:$C947,$C948)=0,MAX($B$2:$B947)+1,""))</f>
        <v/>
      </c>
      <c r="L948" s="3" t="str">
        <f t="shared" si="220"/>
        <v/>
      </c>
      <c r="M948" s="3" t="str">
        <f>IF(C948="","",IF(AND(C948&lt;&gt;"",D948&lt;&gt;"",E948&lt;&gt;"",I948&lt;&gt;"",L948&lt;&gt;"",J948&lt;&gt;"",IFERROR(MATCH(INDEX($B:$B,MATCH($C948,$C:$C,0)),IMAGENES!$B:$B,0),-1)&gt;0),"'si'","'no'"))</f>
        <v/>
      </c>
      <c r="O948" t="str">
        <f t="shared" si="210"/>
        <v/>
      </c>
      <c r="P948" t="str">
        <f t="shared" si="211"/>
        <v/>
      </c>
      <c r="Q948" t="str">
        <f t="shared" si="212"/>
        <v/>
      </c>
      <c r="R948" t="str">
        <f t="shared" si="213"/>
        <v/>
      </c>
      <c r="S948" t="str">
        <f t="shared" si="214"/>
        <v/>
      </c>
      <c r="T948" t="str">
        <f t="shared" si="215"/>
        <v/>
      </c>
      <c r="U948" t="str">
        <f>IF($S948="","",INDEX(CATEGORIAS!$A:$A,MATCH($S948,CATEGORIAS!$B:$B,0)))</f>
        <v/>
      </c>
      <c r="V948" t="str">
        <f>IF($T948="","",INDEX(SUBCATEGORIAS!$A:$A,MATCH($T948,SUBCATEGORIAS!$B:$B,0)))</f>
        <v/>
      </c>
      <c r="W948" t="str">
        <f t="shared" si="216"/>
        <v/>
      </c>
      <c r="X948" t="str">
        <f t="shared" si="221"/>
        <v/>
      </c>
      <c r="Z948">
        <v>946</v>
      </c>
      <c r="AA948" t="str">
        <f t="shared" si="224"/>
        <v/>
      </c>
      <c r="AB948" t="str">
        <f>IFERROR(IF(MATCH($AA943,$O:$O,0)&gt;0,CONCATENATE("id_categoria: '",INDEX($U:$U,MATCH($AA943,$O:$O,0)),"',"),0),"")</f>
        <v/>
      </c>
      <c r="AG948" t="str">
        <f>IF($D948="","",INDEX(CATEGORIAS!$A:$A,MATCH($D948,CATEGORIAS!$B:$B,0)))</f>
        <v/>
      </c>
      <c r="AH948" t="str">
        <f>IF($E948="","",INDEX(SUBCATEGORIAS!$A:$A,MATCH($E948,SUBCATEGORIAS!$B:$B,0)))</f>
        <v/>
      </c>
      <c r="AI948" t="str">
        <f t="shared" si="217"/>
        <v/>
      </c>
      <c r="AK948" s="2" t="str">
        <f t="shared" si="222"/>
        <v/>
      </c>
      <c r="AL948" t="str">
        <f t="shared" si="223"/>
        <v/>
      </c>
      <c r="AM948" t="str">
        <f t="shared" si="218"/>
        <v/>
      </c>
      <c r="AN948" t="str">
        <f t="shared" si="219"/>
        <v/>
      </c>
    </row>
    <row r="949" spans="1:40" x14ac:dyDescent="0.25">
      <c r="A949" t="str">
        <f>IF(C949="","",MAX($A$2:A948)+1)</f>
        <v/>
      </c>
      <c r="B949" s="3" t="str">
        <f>IF(C949="","",IF(COUNTIF($C$2:$C948,$C949)=0,MAX($B$2:$B948)+1,""))</f>
        <v/>
      </c>
      <c r="L949" s="3" t="str">
        <f t="shared" si="220"/>
        <v/>
      </c>
      <c r="M949" s="3" t="str">
        <f>IF(C949="","",IF(AND(C949&lt;&gt;"",D949&lt;&gt;"",E949&lt;&gt;"",I949&lt;&gt;"",L949&lt;&gt;"",J949&lt;&gt;"",IFERROR(MATCH(INDEX($B:$B,MATCH($C949,$C:$C,0)),IMAGENES!$B:$B,0),-1)&gt;0),"'si'","'no'"))</f>
        <v/>
      </c>
      <c r="O949" t="str">
        <f t="shared" si="210"/>
        <v/>
      </c>
      <c r="P949" t="str">
        <f t="shared" si="211"/>
        <v/>
      </c>
      <c r="Q949" t="str">
        <f t="shared" si="212"/>
        <v/>
      </c>
      <c r="R949" t="str">
        <f t="shared" si="213"/>
        <v/>
      </c>
      <c r="S949" t="str">
        <f t="shared" si="214"/>
        <v/>
      </c>
      <c r="T949" t="str">
        <f t="shared" si="215"/>
        <v/>
      </c>
      <c r="U949" t="str">
        <f>IF($S949="","",INDEX(CATEGORIAS!$A:$A,MATCH($S949,CATEGORIAS!$B:$B,0)))</f>
        <v/>
      </c>
      <c r="V949" t="str">
        <f>IF($T949="","",INDEX(SUBCATEGORIAS!$A:$A,MATCH($T949,SUBCATEGORIAS!$B:$B,0)))</f>
        <v/>
      </c>
      <c r="W949" t="str">
        <f t="shared" si="216"/>
        <v/>
      </c>
      <c r="X949" t="str">
        <f t="shared" si="221"/>
        <v/>
      </c>
      <c r="Z949">
        <v>947</v>
      </c>
      <c r="AA949" t="str">
        <f t="shared" si="224"/>
        <v/>
      </c>
      <c r="AB949" t="str">
        <f>IFERROR(IF(MATCH($AA943,$O:$O,0)&gt;0,CONCATENATE("id_subcategoria: '",INDEX($V:$V,MATCH($AA943,$O:$O,0)),"',"),0),"")</f>
        <v/>
      </c>
      <c r="AG949" t="str">
        <f>IF($D949="","",INDEX(CATEGORIAS!$A:$A,MATCH($D949,CATEGORIAS!$B:$B,0)))</f>
        <v/>
      </c>
      <c r="AH949" t="str">
        <f>IF($E949="","",INDEX(SUBCATEGORIAS!$A:$A,MATCH($E949,SUBCATEGORIAS!$B:$B,0)))</f>
        <v/>
      </c>
      <c r="AI949" t="str">
        <f t="shared" si="217"/>
        <v/>
      </c>
      <c r="AK949" s="2" t="str">
        <f t="shared" si="222"/>
        <v/>
      </c>
      <c r="AL949" t="str">
        <f t="shared" si="223"/>
        <v/>
      </c>
      <c r="AM949" t="str">
        <f t="shared" si="218"/>
        <v/>
      </c>
      <c r="AN949" t="str">
        <f t="shared" si="219"/>
        <v/>
      </c>
    </row>
    <row r="950" spans="1:40" x14ac:dyDescent="0.25">
      <c r="A950" t="str">
        <f>IF(C950="","",MAX($A$2:A949)+1)</f>
        <v/>
      </c>
      <c r="B950" s="3" t="str">
        <f>IF(C950="","",IF(COUNTIF($C$2:$C949,$C950)=0,MAX($B$2:$B949)+1,""))</f>
        <v/>
      </c>
      <c r="L950" s="3" t="str">
        <f t="shared" si="220"/>
        <v/>
      </c>
      <c r="M950" s="3" t="str">
        <f>IF(C950="","",IF(AND(C950&lt;&gt;"",D950&lt;&gt;"",E950&lt;&gt;"",I950&lt;&gt;"",L950&lt;&gt;"",J950&lt;&gt;"",IFERROR(MATCH(INDEX($B:$B,MATCH($C950,$C:$C,0)),IMAGENES!$B:$B,0),-1)&gt;0),"'si'","'no'"))</f>
        <v/>
      </c>
      <c r="O950" t="str">
        <f t="shared" si="210"/>
        <v/>
      </c>
      <c r="P950" t="str">
        <f t="shared" si="211"/>
        <v/>
      </c>
      <c r="Q950" t="str">
        <f t="shared" si="212"/>
        <v/>
      </c>
      <c r="R950" t="str">
        <f t="shared" si="213"/>
        <v/>
      </c>
      <c r="S950" t="str">
        <f t="shared" si="214"/>
        <v/>
      </c>
      <c r="T950" t="str">
        <f t="shared" si="215"/>
        <v/>
      </c>
      <c r="U950" t="str">
        <f>IF($S950="","",INDEX(CATEGORIAS!$A:$A,MATCH($S950,CATEGORIAS!$B:$B,0)))</f>
        <v/>
      </c>
      <c r="V950" t="str">
        <f>IF($T950="","",INDEX(SUBCATEGORIAS!$A:$A,MATCH($T950,SUBCATEGORIAS!$B:$B,0)))</f>
        <v/>
      </c>
      <c r="W950" t="str">
        <f t="shared" si="216"/>
        <v/>
      </c>
      <c r="X950" t="str">
        <f t="shared" si="221"/>
        <v/>
      </c>
      <c r="Z950">
        <v>948</v>
      </c>
      <c r="AA950" t="str">
        <f t="shared" si="224"/>
        <v/>
      </c>
      <c r="AB950" t="str">
        <f>IFERROR(IF(MATCH($AA943,$O:$O,0)&gt;0,CONCATENATE("precio: ",INDEX($W:$W,MATCH($AA943,$O:$O,0)),","),0),"")</f>
        <v/>
      </c>
      <c r="AG950" t="str">
        <f>IF($D950="","",INDEX(CATEGORIAS!$A:$A,MATCH($D950,CATEGORIAS!$B:$B,0)))</f>
        <v/>
      </c>
      <c r="AH950" t="str">
        <f>IF($E950="","",INDEX(SUBCATEGORIAS!$A:$A,MATCH($E950,SUBCATEGORIAS!$B:$B,0)))</f>
        <v/>
      </c>
      <c r="AI950" t="str">
        <f t="shared" si="217"/>
        <v/>
      </c>
      <c r="AK950" s="2" t="str">
        <f t="shared" si="222"/>
        <v/>
      </c>
      <c r="AL950" t="str">
        <f t="shared" si="223"/>
        <v/>
      </c>
      <c r="AM950" t="str">
        <f t="shared" si="218"/>
        <v/>
      </c>
      <c r="AN950" t="str">
        <f t="shared" si="219"/>
        <v/>
      </c>
    </row>
    <row r="951" spans="1:40" x14ac:dyDescent="0.25">
      <c r="A951" t="str">
        <f>IF(C951="","",MAX($A$2:A950)+1)</f>
        <v/>
      </c>
      <c r="B951" s="3" t="str">
        <f>IF(C951="","",IF(COUNTIF($C$2:$C950,$C951)=0,MAX($B$2:$B950)+1,""))</f>
        <v/>
      </c>
      <c r="L951" s="3" t="str">
        <f t="shared" si="220"/>
        <v/>
      </c>
      <c r="M951" s="3" t="str">
        <f>IF(C951="","",IF(AND(C951&lt;&gt;"",D951&lt;&gt;"",E951&lt;&gt;"",I951&lt;&gt;"",L951&lt;&gt;"",J951&lt;&gt;"",IFERROR(MATCH(INDEX($B:$B,MATCH($C951,$C:$C,0)),IMAGENES!$B:$B,0),-1)&gt;0),"'si'","'no'"))</f>
        <v/>
      </c>
      <c r="O951" t="str">
        <f t="shared" si="210"/>
        <v/>
      </c>
      <c r="P951" t="str">
        <f t="shared" si="211"/>
        <v/>
      </c>
      <c r="Q951" t="str">
        <f t="shared" si="212"/>
        <v/>
      </c>
      <c r="R951" t="str">
        <f t="shared" si="213"/>
        <v/>
      </c>
      <c r="S951" t="str">
        <f t="shared" si="214"/>
        <v/>
      </c>
      <c r="T951" t="str">
        <f t="shared" si="215"/>
        <v/>
      </c>
      <c r="U951" t="str">
        <f>IF($S951="","",INDEX(CATEGORIAS!$A:$A,MATCH($S951,CATEGORIAS!$B:$B,0)))</f>
        <v/>
      </c>
      <c r="V951" t="str">
        <f>IF($T951="","",INDEX(SUBCATEGORIAS!$A:$A,MATCH($T951,SUBCATEGORIAS!$B:$B,0)))</f>
        <v/>
      </c>
      <c r="W951" t="str">
        <f t="shared" si="216"/>
        <v/>
      </c>
      <c r="X951" t="str">
        <f t="shared" si="221"/>
        <v/>
      </c>
      <c r="Z951">
        <v>949</v>
      </c>
      <c r="AA951" t="str">
        <f t="shared" si="224"/>
        <v/>
      </c>
      <c r="AB951" t="str">
        <f>IFERROR(IF(MATCH($AA943,$O:$O,0)&gt;0,CONCATENATE("disponible: ",INDEX($X:$X,MATCH($AA943,$O:$O,0)),","),0),"")</f>
        <v/>
      </c>
      <c r="AG951" t="str">
        <f>IF($D951="","",INDEX(CATEGORIAS!$A:$A,MATCH($D951,CATEGORIAS!$B:$B,0)))</f>
        <v/>
      </c>
      <c r="AH951" t="str">
        <f>IF($E951="","",INDEX(SUBCATEGORIAS!$A:$A,MATCH($E951,SUBCATEGORIAS!$B:$B,0)))</f>
        <v/>
      </c>
      <c r="AI951" t="str">
        <f t="shared" si="217"/>
        <v/>
      </c>
      <c r="AK951" s="2" t="str">
        <f t="shared" si="222"/>
        <v/>
      </c>
      <c r="AL951" t="str">
        <f t="shared" si="223"/>
        <v/>
      </c>
      <c r="AM951" t="str">
        <f t="shared" si="218"/>
        <v/>
      </c>
      <c r="AN951" t="str">
        <f t="shared" si="219"/>
        <v/>
      </c>
    </row>
    <row r="952" spans="1:40" x14ac:dyDescent="0.25">
      <c r="A952" t="str">
        <f>IF(C952="","",MAX($A$2:A951)+1)</f>
        <v/>
      </c>
      <c r="B952" s="3" t="str">
        <f>IF(C952="","",IF(COUNTIF($C$2:$C951,$C952)=0,MAX($B$2:$B951)+1,""))</f>
        <v/>
      </c>
      <c r="L952" s="3" t="str">
        <f t="shared" si="220"/>
        <v/>
      </c>
      <c r="M952" s="3" t="str">
        <f>IF(C952="","",IF(AND(C952&lt;&gt;"",D952&lt;&gt;"",E952&lt;&gt;"",I952&lt;&gt;"",L952&lt;&gt;"",J952&lt;&gt;"",IFERROR(MATCH(INDEX($B:$B,MATCH($C952,$C:$C,0)),IMAGENES!$B:$B,0),-1)&gt;0),"'si'","'no'"))</f>
        <v/>
      </c>
      <c r="O952" t="str">
        <f t="shared" si="210"/>
        <v/>
      </c>
      <c r="P952" t="str">
        <f t="shared" si="211"/>
        <v/>
      </c>
      <c r="Q952" t="str">
        <f t="shared" si="212"/>
        <v/>
      </c>
      <c r="R952" t="str">
        <f t="shared" si="213"/>
        <v/>
      </c>
      <c r="S952" t="str">
        <f t="shared" si="214"/>
        <v/>
      </c>
      <c r="T952" t="str">
        <f t="shared" si="215"/>
        <v/>
      </c>
      <c r="U952" t="str">
        <f>IF($S952="","",INDEX(CATEGORIAS!$A:$A,MATCH($S952,CATEGORIAS!$B:$B,0)))</f>
        <v/>
      </c>
      <c r="V952" t="str">
        <f>IF($T952="","",INDEX(SUBCATEGORIAS!$A:$A,MATCH($T952,SUBCATEGORIAS!$B:$B,0)))</f>
        <v/>
      </c>
      <c r="W952" t="str">
        <f t="shared" si="216"/>
        <v/>
      </c>
      <c r="X952" t="str">
        <f t="shared" si="221"/>
        <v/>
      </c>
      <c r="Z952">
        <v>950</v>
      </c>
      <c r="AA952" t="str">
        <f t="shared" si="224"/>
        <v/>
      </c>
      <c r="AB952" t="str">
        <f>IFERROR(IF(MATCH($AA943,$O:$O,0)&gt;0,"},",0),"")</f>
        <v/>
      </c>
      <c r="AG952" t="str">
        <f>IF($D952="","",INDEX(CATEGORIAS!$A:$A,MATCH($D952,CATEGORIAS!$B:$B,0)))</f>
        <v/>
      </c>
      <c r="AH952" t="str">
        <f>IF($E952="","",INDEX(SUBCATEGORIAS!$A:$A,MATCH($E952,SUBCATEGORIAS!$B:$B,0)))</f>
        <v/>
      </c>
      <c r="AI952" t="str">
        <f t="shared" si="217"/>
        <v/>
      </c>
      <c r="AK952" s="2" t="str">
        <f t="shared" si="222"/>
        <v/>
      </c>
      <c r="AL952" t="str">
        <f t="shared" si="223"/>
        <v/>
      </c>
      <c r="AM952" t="str">
        <f t="shared" si="218"/>
        <v/>
      </c>
      <c r="AN952" t="str">
        <f t="shared" si="219"/>
        <v/>
      </c>
    </row>
    <row r="953" spans="1:40" x14ac:dyDescent="0.25">
      <c r="A953" t="str">
        <f>IF(C953="","",MAX($A$2:A952)+1)</f>
        <v/>
      </c>
      <c r="B953" s="3" t="str">
        <f>IF(C953="","",IF(COUNTIF($C$2:$C952,$C953)=0,MAX($B$2:$B952)+1,""))</f>
        <v/>
      </c>
      <c r="L953" s="3" t="str">
        <f t="shared" si="220"/>
        <v/>
      </c>
      <c r="M953" s="3" t="str">
        <f>IF(C953="","",IF(AND(C953&lt;&gt;"",D953&lt;&gt;"",E953&lt;&gt;"",I953&lt;&gt;"",L953&lt;&gt;"",J953&lt;&gt;"",IFERROR(MATCH(INDEX($B:$B,MATCH($C953,$C:$C,0)),IMAGENES!$B:$B,0),-1)&gt;0),"'si'","'no'"))</f>
        <v/>
      </c>
      <c r="O953" t="str">
        <f t="shared" si="210"/>
        <v/>
      </c>
      <c r="P953" t="str">
        <f t="shared" si="211"/>
        <v/>
      </c>
      <c r="Q953" t="str">
        <f t="shared" si="212"/>
        <v/>
      </c>
      <c r="R953" t="str">
        <f t="shared" si="213"/>
        <v/>
      </c>
      <c r="S953" t="str">
        <f t="shared" si="214"/>
        <v/>
      </c>
      <c r="T953" t="str">
        <f t="shared" si="215"/>
        <v/>
      </c>
      <c r="U953" t="str">
        <f>IF($S953="","",INDEX(CATEGORIAS!$A:$A,MATCH($S953,CATEGORIAS!$B:$B,0)))</f>
        <v/>
      </c>
      <c r="V953" t="str">
        <f>IF($T953="","",INDEX(SUBCATEGORIAS!$A:$A,MATCH($T953,SUBCATEGORIAS!$B:$B,0)))</f>
        <v/>
      </c>
      <c r="W953" t="str">
        <f t="shared" si="216"/>
        <v/>
      </c>
      <c r="X953" t="str">
        <f t="shared" si="221"/>
        <v/>
      </c>
      <c r="Z953">
        <v>951</v>
      </c>
      <c r="AA953">
        <f t="shared" si="224"/>
        <v>96</v>
      </c>
      <c r="AB953" t="str">
        <f>IFERROR(IF(MATCH($AA953,$O:$O,0)&gt;0,"{",0),"")</f>
        <v/>
      </c>
      <c r="AG953" t="str">
        <f>IF($D953="","",INDEX(CATEGORIAS!$A:$A,MATCH($D953,CATEGORIAS!$B:$B,0)))</f>
        <v/>
      </c>
      <c r="AH953" t="str">
        <f>IF($E953="","",INDEX(SUBCATEGORIAS!$A:$A,MATCH($E953,SUBCATEGORIAS!$B:$B,0)))</f>
        <v/>
      </c>
      <c r="AI953" t="str">
        <f t="shared" si="217"/>
        <v/>
      </c>
      <c r="AK953" s="2" t="str">
        <f t="shared" si="222"/>
        <v/>
      </c>
      <c r="AL953" t="str">
        <f t="shared" si="223"/>
        <v/>
      </c>
      <c r="AM953" t="str">
        <f t="shared" si="218"/>
        <v/>
      </c>
      <c r="AN953" t="str">
        <f t="shared" si="219"/>
        <v/>
      </c>
    </row>
    <row r="954" spans="1:40" x14ac:dyDescent="0.25">
      <c r="A954" t="str">
        <f>IF(C954="","",MAX($A$2:A953)+1)</f>
        <v/>
      </c>
      <c r="B954" s="3" t="str">
        <f>IF(C954="","",IF(COUNTIF($C$2:$C953,$C954)=0,MAX($B$2:$B953)+1,""))</f>
        <v/>
      </c>
      <c r="L954" s="3" t="str">
        <f t="shared" si="220"/>
        <v/>
      </c>
      <c r="M954" s="3" t="str">
        <f>IF(C954="","",IF(AND(C954&lt;&gt;"",D954&lt;&gt;"",E954&lt;&gt;"",I954&lt;&gt;"",L954&lt;&gt;"",J954&lt;&gt;"",IFERROR(MATCH(INDEX($B:$B,MATCH($C954,$C:$C,0)),IMAGENES!$B:$B,0),-1)&gt;0),"'si'","'no'"))</f>
        <v/>
      </c>
      <c r="O954" t="str">
        <f t="shared" si="210"/>
        <v/>
      </c>
      <c r="P954" t="str">
        <f t="shared" si="211"/>
        <v/>
      </c>
      <c r="Q954" t="str">
        <f t="shared" si="212"/>
        <v/>
      </c>
      <c r="R954" t="str">
        <f t="shared" si="213"/>
        <v/>
      </c>
      <c r="S954" t="str">
        <f t="shared" si="214"/>
        <v/>
      </c>
      <c r="T954" t="str">
        <f t="shared" si="215"/>
        <v/>
      </c>
      <c r="U954" t="str">
        <f>IF($S954="","",INDEX(CATEGORIAS!$A:$A,MATCH($S954,CATEGORIAS!$B:$B,0)))</f>
        <v/>
      </c>
      <c r="V954" t="str">
        <f>IF($T954="","",INDEX(SUBCATEGORIAS!$A:$A,MATCH($T954,SUBCATEGORIAS!$B:$B,0)))</f>
        <v/>
      </c>
      <c r="W954" t="str">
        <f t="shared" si="216"/>
        <v/>
      </c>
      <c r="X954" t="str">
        <f t="shared" si="221"/>
        <v/>
      </c>
      <c r="Z954">
        <v>952</v>
      </c>
      <c r="AA954" t="str">
        <f t="shared" si="224"/>
        <v/>
      </c>
      <c r="AB954" t="str">
        <f>IFERROR(IF(MATCH($AA953,$O:$O,0)&gt;0,CONCATENATE("id_articulo: ",$AA953,","),0),"")</f>
        <v/>
      </c>
      <c r="AG954" t="str">
        <f>IF($D954="","",INDEX(CATEGORIAS!$A:$A,MATCH($D954,CATEGORIAS!$B:$B,0)))</f>
        <v/>
      </c>
      <c r="AH954" t="str">
        <f>IF($E954="","",INDEX(SUBCATEGORIAS!$A:$A,MATCH($E954,SUBCATEGORIAS!$B:$B,0)))</f>
        <v/>
      </c>
      <c r="AI954" t="str">
        <f t="shared" si="217"/>
        <v/>
      </c>
      <c r="AK954" s="2" t="str">
        <f t="shared" si="222"/>
        <v/>
      </c>
      <c r="AL954" t="str">
        <f t="shared" si="223"/>
        <v/>
      </c>
      <c r="AM954" t="str">
        <f t="shared" si="218"/>
        <v/>
      </c>
      <c r="AN954" t="str">
        <f t="shared" si="219"/>
        <v/>
      </c>
    </row>
    <row r="955" spans="1:40" x14ac:dyDescent="0.25">
      <c r="A955" t="str">
        <f>IF(C955="","",MAX($A$2:A954)+1)</f>
        <v/>
      </c>
      <c r="B955" s="3" t="str">
        <f>IF(C955="","",IF(COUNTIF($C$2:$C954,$C955)=0,MAX($B$2:$B954)+1,""))</f>
        <v/>
      </c>
      <c r="L955" s="3" t="str">
        <f t="shared" si="220"/>
        <v/>
      </c>
      <c r="M955" s="3" t="str">
        <f>IF(C955="","",IF(AND(C955&lt;&gt;"",D955&lt;&gt;"",E955&lt;&gt;"",I955&lt;&gt;"",L955&lt;&gt;"",J955&lt;&gt;"",IFERROR(MATCH(INDEX($B:$B,MATCH($C955,$C:$C,0)),IMAGENES!$B:$B,0),-1)&gt;0),"'si'","'no'"))</f>
        <v/>
      </c>
      <c r="O955" t="str">
        <f t="shared" si="210"/>
        <v/>
      </c>
      <c r="P955" t="str">
        <f t="shared" si="211"/>
        <v/>
      </c>
      <c r="Q955" t="str">
        <f t="shared" si="212"/>
        <v/>
      </c>
      <c r="R955" t="str">
        <f t="shared" si="213"/>
        <v/>
      </c>
      <c r="S955" t="str">
        <f t="shared" si="214"/>
        <v/>
      </c>
      <c r="T955" t="str">
        <f t="shared" si="215"/>
        <v/>
      </c>
      <c r="U955" t="str">
        <f>IF($S955="","",INDEX(CATEGORIAS!$A:$A,MATCH($S955,CATEGORIAS!$B:$B,0)))</f>
        <v/>
      </c>
      <c r="V955" t="str">
        <f>IF($T955="","",INDEX(SUBCATEGORIAS!$A:$A,MATCH($T955,SUBCATEGORIAS!$B:$B,0)))</f>
        <v/>
      </c>
      <c r="W955" t="str">
        <f t="shared" si="216"/>
        <v/>
      </c>
      <c r="X955" t="str">
        <f t="shared" si="221"/>
        <v/>
      </c>
      <c r="Z955">
        <v>953</v>
      </c>
      <c r="AA955" t="str">
        <f t="shared" si="224"/>
        <v/>
      </c>
      <c r="AB955" t="str">
        <f>IFERROR(IF(MATCH($AA953,$O:$O,0)&gt;0,CONCATENATE("nombre: '",INDEX($P:$P,MATCH($AA953,$O:$O,0)),"',"),0),"")</f>
        <v/>
      </c>
      <c r="AG955" t="str">
        <f>IF($D955="","",INDEX(CATEGORIAS!$A:$A,MATCH($D955,CATEGORIAS!$B:$B,0)))</f>
        <v/>
      </c>
      <c r="AH955" t="str">
        <f>IF($E955="","",INDEX(SUBCATEGORIAS!$A:$A,MATCH($E955,SUBCATEGORIAS!$B:$B,0)))</f>
        <v/>
      </c>
      <c r="AI955" t="str">
        <f t="shared" si="217"/>
        <v/>
      </c>
      <c r="AK955" s="2" t="str">
        <f t="shared" si="222"/>
        <v/>
      </c>
      <c r="AL955" t="str">
        <f t="shared" si="223"/>
        <v/>
      </c>
      <c r="AM955" t="str">
        <f t="shared" si="218"/>
        <v/>
      </c>
      <c r="AN955" t="str">
        <f t="shared" si="219"/>
        <v/>
      </c>
    </row>
    <row r="956" spans="1:40" x14ac:dyDescent="0.25">
      <c r="A956" t="str">
        <f>IF(C956="","",MAX($A$2:A955)+1)</f>
        <v/>
      </c>
      <c r="B956" s="3" t="str">
        <f>IF(C956="","",IF(COUNTIF($C$2:$C955,$C956)=0,MAX($B$2:$B955)+1,""))</f>
        <v/>
      </c>
      <c r="L956" s="3" t="str">
        <f t="shared" si="220"/>
        <v/>
      </c>
      <c r="M956" s="3" t="str">
        <f>IF(C956="","",IF(AND(C956&lt;&gt;"",D956&lt;&gt;"",E956&lt;&gt;"",I956&lt;&gt;"",L956&lt;&gt;"",J956&lt;&gt;"",IFERROR(MATCH(INDEX($B:$B,MATCH($C956,$C:$C,0)),IMAGENES!$B:$B,0),-1)&gt;0),"'si'","'no'"))</f>
        <v/>
      </c>
      <c r="O956" t="str">
        <f t="shared" si="210"/>
        <v/>
      </c>
      <c r="P956" t="str">
        <f t="shared" si="211"/>
        <v/>
      </c>
      <c r="Q956" t="str">
        <f t="shared" si="212"/>
        <v/>
      </c>
      <c r="R956" t="str">
        <f t="shared" si="213"/>
        <v/>
      </c>
      <c r="S956" t="str">
        <f t="shared" si="214"/>
        <v/>
      </c>
      <c r="T956" t="str">
        <f t="shared" si="215"/>
        <v/>
      </c>
      <c r="U956" t="str">
        <f>IF($S956="","",INDEX(CATEGORIAS!$A:$A,MATCH($S956,CATEGORIAS!$B:$B,0)))</f>
        <v/>
      </c>
      <c r="V956" t="str">
        <f>IF($T956="","",INDEX(SUBCATEGORIAS!$A:$A,MATCH($T956,SUBCATEGORIAS!$B:$B,0)))</f>
        <v/>
      </c>
      <c r="W956" t="str">
        <f t="shared" si="216"/>
        <v/>
      </c>
      <c r="X956" t="str">
        <f t="shared" si="221"/>
        <v/>
      </c>
      <c r="Z956">
        <v>954</v>
      </c>
      <c r="AA956" t="str">
        <f t="shared" si="224"/>
        <v/>
      </c>
      <c r="AB956" t="str">
        <f>IFERROR(IF(MATCH($AA953,$O:$O,0)&gt;0,CONCATENATE("descripcion: '",INDEX($Q:$Q,MATCH($AA953,$O:$O,0)),"',"),0),"")</f>
        <v/>
      </c>
      <c r="AG956" t="str">
        <f>IF($D956="","",INDEX(CATEGORIAS!$A:$A,MATCH($D956,CATEGORIAS!$B:$B,0)))</f>
        <v/>
      </c>
      <c r="AH956" t="str">
        <f>IF($E956="","",INDEX(SUBCATEGORIAS!$A:$A,MATCH($E956,SUBCATEGORIAS!$B:$B,0)))</f>
        <v/>
      </c>
      <c r="AI956" t="str">
        <f t="shared" si="217"/>
        <v/>
      </c>
      <c r="AK956" s="2" t="str">
        <f t="shared" si="222"/>
        <v/>
      </c>
      <c r="AL956" t="str">
        <f t="shared" si="223"/>
        <v/>
      </c>
      <c r="AM956" t="str">
        <f t="shared" si="218"/>
        <v/>
      </c>
      <c r="AN956" t="str">
        <f t="shared" si="219"/>
        <v/>
      </c>
    </row>
    <row r="957" spans="1:40" x14ac:dyDescent="0.25">
      <c r="A957" t="str">
        <f>IF(C957="","",MAX($A$2:A956)+1)</f>
        <v/>
      </c>
      <c r="B957" s="3" t="str">
        <f>IF(C957="","",IF(COUNTIF($C$2:$C956,$C957)=0,MAX($B$2:$B956)+1,""))</f>
        <v/>
      </c>
      <c r="L957" s="3" t="str">
        <f t="shared" si="220"/>
        <v/>
      </c>
      <c r="M957" s="3" t="str">
        <f>IF(C957="","",IF(AND(C957&lt;&gt;"",D957&lt;&gt;"",E957&lt;&gt;"",I957&lt;&gt;"",L957&lt;&gt;"",J957&lt;&gt;"",IFERROR(MATCH(INDEX($B:$B,MATCH($C957,$C:$C,0)),IMAGENES!$B:$B,0),-1)&gt;0),"'si'","'no'"))</f>
        <v/>
      </c>
      <c r="O957" t="str">
        <f t="shared" si="210"/>
        <v/>
      </c>
      <c r="P957" t="str">
        <f t="shared" si="211"/>
        <v/>
      </c>
      <c r="Q957" t="str">
        <f t="shared" si="212"/>
        <v/>
      </c>
      <c r="R957" t="str">
        <f t="shared" si="213"/>
        <v/>
      </c>
      <c r="S957" t="str">
        <f t="shared" si="214"/>
        <v/>
      </c>
      <c r="T957" t="str">
        <f t="shared" si="215"/>
        <v/>
      </c>
      <c r="U957" t="str">
        <f>IF($S957="","",INDEX(CATEGORIAS!$A:$A,MATCH($S957,CATEGORIAS!$B:$B,0)))</f>
        <v/>
      </c>
      <c r="V957" t="str">
        <f>IF($T957="","",INDEX(SUBCATEGORIAS!$A:$A,MATCH($T957,SUBCATEGORIAS!$B:$B,0)))</f>
        <v/>
      </c>
      <c r="W957" t="str">
        <f t="shared" si="216"/>
        <v/>
      </c>
      <c r="X957" t="str">
        <f t="shared" si="221"/>
        <v/>
      </c>
      <c r="Z957">
        <v>955</v>
      </c>
      <c r="AA957" t="str">
        <f t="shared" si="224"/>
        <v/>
      </c>
      <c r="AB957" t="str">
        <f>IFERROR(IF(MATCH($AA953,$O:$O,0)&gt;0,CONCATENATE("descripcion_larga: '",INDEX($R:$R,MATCH($AA953,$O:$O,0)),"',"),0),"")</f>
        <v/>
      </c>
      <c r="AG957" t="str">
        <f>IF($D957="","",INDEX(CATEGORIAS!$A:$A,MATCH($D957,CATEGORIAS!$B:$B,0)))</f>
        <v/>
      </c>
      <c r="AH957" t="str">
        <f>IF($E957="","",INDEX(SUBCATEGORIAS!$A:$A,MATCH($E957,SUBCATEGORIAS!$B:$B,0)))</f>
        <v/>
      </c>
      <c r="AI957" t="str">
        <f t="shared" si="217"/>
        <v/>
      </c>
      <c r="AK957" s="2" t="str">
        <f t="shared" si="222"/>
        <v/>
      </c>
      <c r="AL957" t="str">
        <f t="shared" si="223"/>
        <v/>
      </c>
      <c r="AM957" t="str">
        <f t="shared" si="218"/>
        <v/>
      </c>
      <c r="AN957" t="str">
        <f t="shared" si="219"/>
        <v/>
      </c>
    </row>
    <row r="958" spans="1:40" x14ac:dyDescent="0.25">
      <c r="A958" t="str">
        <f>IF(C958="","",MAX($A$2:A957)+1)</f>
        <v/>
      </c>
      <c r="B958" s="3" t="str">
        <f>IF(C958="","",IF(COUNTIF($C$2:$C957,$C958)=0,MAX($B$2:$B957)+1,""))</f>
        <v/>
      </c>
      <c r="L958" s="3" t="str">
        <f t="shared" si="220"/>
        <v/>
      </c>
      <c r="M958" s="3" t="str">
        <f>IF(C958="","",IF(AND(C958&lt;&gt;"",D958&lt;&gt;"",E958&lt;&gt;"",I958&lt;&gt;"",L958&lt;&gt;"",J958&lt;&gt;"",IFERROR(MATCH(INDEX($B:$B,MATCH($C958,$C:$C,0)),IMAGENES!$B:$B,0),-1)&gt;0),"'si'","'no'"))</f>
        <v/>
      </c>
      <c r="O958" t="str">
        <f t="shared" si="210"/>
        <v/>
      </c>
      <c r="P958" t="str">
        <f t="shared" si="211"/>
        <v/>
      </c>
      <c r="Q958" t="str">
        <f t="shared" si="212"/>
        <v/>
      </c>
      <c r="R958" t="str">
        <f t="shared" si="213"/>
        <v/>
      </c>
      <c r="S958" t="str">
        <f t="shared" si="214"/>
        <v/>
      </c>
      <c r="T958" t="str">
        <f t="shared" si="215"/>
        <v/>
      </c>
      <c r="U958" t="str">
        <f>IF($S958="","",INDEX(CATEGORIAS!$A:$A,MATCH($S958,CATEGORIAS!$B:$B,0)))</f>
        <v/>
      </c>
      <c r="V958" t="str">
        <f>IF($T958="","",INDEX(SUBCATEGORIAS!$A:$A,MATCH($T958,SUBCATEGORIAS!$B:$B,0)))</f>
        <v/>
      </c>
      <c r="W958" t="str">
        <f t="shared" si="216"/>
        <v/>
      </c>
      <c r="X958" t="str">
        <f t="shared" si="221"/>
        <v/>
      </c>
      <c r="Z958">
        <v>956</v>
      </c>
      <c r="AA958" t="str">
        <f t="shared" si="224"/>
        <v/>
      </c>
      <c r="AB958" t="str">
        <f>IFERROR(IF(MATCH($AA953,$O:$O,0)&gt;0,CONCATENATE("id_categoria: '",INDEX($U:$U,MATCH($AA953,$O:$O,0)),"',"),0),"")</f>
        <v/>
      </c>
      <c r="AG958" t="str">
        <f>IF($D958="","",INDEX(CATEGORIAS!$A:$A,MATCH($D958,CATEGORIAS!$B:$B,0)))</f>
        <v/>
      </c>
      <c r="AH958" t="str">
        <f>IF($E958="","",INDEX(SUBCATEGORIAS!$A:$A,MATCH($E958,SUBCATEGORIAS!$B:$B,0)))</f>
        <v/>
      </c>
      <c r="AI958" t="str">
        <f t="shared" si="217"/>
        <v/>
      </c>
      <c r="AK958" s="2" t="str">
        <f t="shared" si="222"/>
        <v/>
      </c>
      <c r="AL958" t="str">
        <f t="shared" si="223"/>
        <v/>
      </c>
      <c r="AM958" t="str">
        <f t="shared" si="218"/>
        <v/>
      </c>
      <c r="AN958" t="str">
        <f t="shared" si="219"/>
        <v/>
      </c>
    </row>
    <row r="959" spans="1:40" x14ac:dyDescent="0.25">
      <c r="A959" t="str">
        <f>IF(C959="","",MAX($A$2:A958)+1)</f>
        <v/>
      </c>
      <c r="B959" s="3" t="str">
        <f>IF(C959="","",IF(COUNTIF($C$2:$C958,$C959)=0,MAX($B$2:$B958)+1,""))</f>
        <v/>
      </c>
      <c r="L959" s="3" t="str">
        <f t="shared" si="220"/>
        <v/>
      </c>
      <c r="M959" s="3" t="str">
        <f>IF(C959="","",IF(AND(C959&lt;&gt;"",D959&lt;&gt;"",E959&lt;&gt;"",I959&lt;&gt;"",L959&lt;&gt;"",J959&lt;&gt;"",IFERROR(MATCH(INDEX($B:$B,MATCH($C959,$C:$C,0)),IMAGENES!$B:$B,0),-1)&gt;0),"'si'","'no'"))</f>
        <v/>
      </c>
      <c r="O959" t="str">
        <f t="shared" si="210"/>
        <v/>
      </c>
      <c r="P959" t="str">
        <f t="shared" si="211"/>
        <v/>
      </c>
      <c r="Q959" t="str">
        <f t="shared" si="212"/>
        <v/>
      </c>
      <c r="R959" t="str">
        <f t="shared" si="213"/>
        <v/>
      </c>
      <c r="S959" t="str">
        <f t="shared" si="214"/>
        <v/>
      </c>
      <c r="T959" t="str">
        <f t="shared" si="215"/>
        <v/>
      </c>
      <c r="U959" t="str">
        <f>IF($S959="","",INDEX(CATEGORIAS!$A:$A,MATCH($S959,CATEGORIAS!$B:$B,0)))</f>
        <v/>
      </c>
      <c r="V959" t="str">
        <f>IF($T959="","",INDEX(SUBCATEGORIAS!$A:$A,MATCH($T959,SUBCATEGORIAS!$B:$B,0)))</f>
        <v/>
      </c>
      <c r="W959" t="str">
        <f t="shared" si="216"/>
        <v/>
      </c>
      <c r="X959" t="str">
        <f t="shared" si="221"/>
        <v/>
      </c>
      <c r="Z959">
        <v>957</v>
      </c>
      <c r="AA959" t="str">
        <f t="shared" si="224"/>
        <v/>
      </c>
      <c r="AB959" t="str">
        <f>IFERROR(IF(MATCH($AA953,$O:$O,0)&gt;0,CONCATENATE("id_subcategoria: '",INDEX($V:$V,MATCH($AA953,$O:$O,0)),"',"),0),"")</f>
        <v/>
      </c>
      <c r="AG959" t="str">
        <f>IF($D959="","",INDEX(CATEGORIAS!$A:$A,MATCH($D959,CATEGORIAS!$B:$B,0)))</f>
        <v/>
      </c>
      <c r="AH959" t="str">
        <f>IF($E959="","",INDEX(SUBCATEGORIAS!$A:$A,MATCH($E959,SUBCATEGORIAS!$B:$B,0)))</f>
        <v/>
      </c>
      <c r="AI959" t="str">
        <f t="shared" si="217"/>
        <v/>
      </c>
      <c r="AK959" s="2" t="str">
        <f t="shared" si="222"/>
        <v/>
      </c>
      <c r="AL959" t="str">
        <f t="shared" si="223"/>
        <v/>
      </c>
      <c r="AM959" t="str">
        <f t="shared" si="218"/>
        <v/>
      </c>
      <c r="AN959" t="str">
        <f t="shared" si="219"/>
        <v/>
      </c>
    </row>
    <row r="960" spans="1:40" x14ac:dyDescent="0.25">
      <c r="A960" t="str">
        <f>IF(C960="","",MAX($A$2:A959)+1)</f>
        <v/>
      </c>
      <c r="B960" s="3" t="str">
        <f>IF(C960="","",IF(COUNTIF($C$2:$C959,$C960)=0,MAX($B$2:$B959)+1,""))</f>
        <v/>
      </c>
      <c r="L960" s="3" t="str">
        <f t="shared" si="220"/>
        <v/>
      </c>
      <c r="M960" s="3" t="str">
        <f>IF(C960="","",IF(AND(C960&lt;&gt;"",D960&lt;&gt;"",E960&lt;&gt;"",I960&lt;&gt;"",L960&lt;&gt;"",J960&lt;&gt;"",IFERROR(MATCH(INDEX($B:$B,MATCH($C960,$C:$C,0)),IMAGENES!$B:$B,0),-1)&gt;0),"'si'","'no'"))</f>
        <v/>
      </c>
      <c r="O960" t="str">
        <f t="shared" si="210"/>
        <v/>
      </c>
      <c r="P960" t="str">
        <f t="shared" si="211"/>
        <v/>
      </c>
      <c r="Q960" t="str">
        <f t="shared" si="212"/>
        <v/>
      </c>
      <c r="R960" t="str">
        <f t="shared" si="213"/>
        <v/>
      </c>
      <c r="S960" t="str">
        <f t="shared" si="214"/>
        <v/>
      </c>
      <c r="T960" t="str">
        <f t="shared" si="215"/>
        <v/>
      </c>
      <c r="U960" t="str">
        <f>IF($S960="","",INDEX(CATEGORIAS!$A:$A,MATCH($S960,CATEGORIAS!$B:$B,0)))</f>
        <v/>
      </c>
      <c r="V960" t="str">
        <f>IF($T960="","",INDEX(SUBCATEGORIAS!$A:$A,MATCH($T960,SUBCATEGORIAS!$B:$B,0)))</f>
        <v/>
      </c>
      <c r="W960" t="str">
        <f t="shared" si="216"/>
        <v/>
      </c>
      <c r="X960" t="str">
        <f t="shared" si="221"/>
        <v/>
      </c>
      <c r="Z960">
        <v>958</v>
      </c>
      <c r="AA960" t="str">
        <f t="shared" si="224"/>
        <v/>
      </c>
      <c r="AB960" t="str">
        <f>IFERROR(IF(MATCH($AA953,$O:$O,0)&gt;0,CONCATENATE("precio: ",INDEX($W:$W,MATCH($AA953,$O:$O,0)),","),0),"")</f>
        <v/>
      </c>
      <c r="AG960" t="str">
        <f>IF($D960="","",INDEX(CATEGORIAS!$A:$A,MATCH($D960,CATEGORIAS!$B:$B,0)))</f>
        <v/>
      </c>
      <c r="AH960" t="str">
        <f>IF($E960="","",INDEX(SUBCATEGORIAS!$A:$A,MATCH($E960,SUBCATEGORIAS!$B:$B,0)))</f>
        <v/>
      </c>
      <c r="AI960" t="str">
        <f t="shared" si="217"/>
        <v/>
      </c>
      <c r="AK960" s="2" t="str">
        <f t="shared" si="222"/>
        <v/>
      </c>
      <c r="AL960" t="str">
        <f t="shared" si="223"/>
        <v/>
      </c>
      <c r="AM960" t="str">
        <f t="shared" si="218"/>
        <v/>
      </c>
      <c r="AN960" t="str">
        <f t="shared" si="219"/>
        <v/>
      </c>
    </row>
    <row r="961" spans="1:40" x14ac:dyDescent="0.25">
      <c r="A961" t="str">
        <f>IF(C961="","",MAX($A$2:A960)+1)</f>
        <v/>
      </c>
      <c r="B961" s="3" t="str">
        <f>IF(C961="","",IF(COUNTIF($C$2:$C960,$C961)=0,MAX($B$2:$B960)+1,""))</f>
        <v/>
      </c>
      <c r="L961" s="3" t="str">
        <f t="shared" si="220"/>
        <v/>
      </c>
      <c r="M961" s="3" t="str">
        <f>IF(C961="","",IF(AND(C961&lt;&gt;"",D961&lt;&gt;"",E961&lt;&gt;"",I961&lt;&gt;"",L961&lt;&gt;"",J961&lt;&gt;"",IFERROR(MATCH(INDEX($B:$B,MATCH($C961,$C:$C,0)),IMAGENES!$B:$B,0),-1)&gt;0),"'si'","'no'"))</f>
        <v/>
      </c>
      <c r="O961" t="str">
        <f t="shared" si="210"/>
        <v/>
      </c>
      <c r="P961" t="str">
        <f t="shared" si="211"/>
        <v/>
      </c>
      <c r="Q961" t="str">
        <f t="shared" si="212"/>
        <v/>
      </c>
      <c r="R961" t="str">
        <f t="shared" si="213"/>
        <v/>
      </c>
      <c r="S961" t="str">
        <f t="shared" si="214"/>
        <v/>
      </c>
      <c r="T961" t="str">
        <f t="shared" si="215"/>
        <v/>
      </c>
      <c r="U961" t="str">
        <f>IF($S961="","",INDEX(CATEGORIAS!$A:$A,MATCH($S961,CATEGORIAS!$B:$B,0)))</f>
        <v/>
      </c>
      <c r="V961" t="str">
        <f>IF($T961="","",INDEX(SUBCATEGORIAS!$A:$A,MATCH($T961,SUBCATEGORIAS!$B:$B,0)))</f>
        <v/>
      </c>
      <c r="W961" t="str">
        <f t="shared" si="216"/>
        <v/>
      </c>
      <c r="X961" t="str">
        <f t="shared" si="221"/>
        <v/>
      </c>
      <c r="Z961">
        <v>959</v>
      </c>
      <c r="AA961" t="str">
        <f t="shared" si="224"/>
        <v/>
      </c>
      <c r="AB961" t="str">
        <f>IFERROR(IF(MATCH($AA953,$O:$O,0)&gt;0,CONCATENATE("disponible: ",INDEX($X:$X,MATCH($AA953,$O:$O,0)),","),0),"")</f>
        <v/>
      </c>
      <c r="AG961" t="str">
        <f>IF($D961="","",INDEX(CATEGORIAS!$A:$A,MATCH($D961,CATEGORIAS!$B:$B,0)))</f>
        <v/>
      </c>
      <c r="AH961" t="str">
        <f>IF($E961="","",INDEX(SUBCATEGORIAS!$A:$A,MATCH($E961,SUBCATEGORIAS!$B:$B,0)))</f>
        <v/>
      </c>
      <c r="AI961" t="str">
        <f t="shared" si="217"/>
        <v/>
      </c>
      <c r="AK961" s="2" t="str">
        <f t="shared" si="222"/>
        <v/>
      </c>
      <c r="AL961" t="str">
        <f t="shared" si="223"/>
        <v/>
      </c>
      <c r="AM961" t="str">
        <f t="shared" si="218"/>
        <v/>
      </c>
      <c r="AN961" t="str">
        <f t="shared" si="219"/>
        <v/>
      </c>
    </row>
    <row r="962" spans="1:40" x14ac:dyDescent="0.25">
      <c r="A962" t="str">
        <f>IF(C962="","",MAX($A$2:A961)+1)</f>
        <v/>
      </c>
      <c r="B962" s="3" t="str">
        <f>IF(C962="","",IF(COUNTIF($C$2:$C961,$C962)=0,MAX($B$2:$B961)+1,""))</f>
        <v/>
      </c>
      <c r="L962" s="3" t="str">
        <f t="shared" si="220"/>
        <v/>
      </c>
      <c r="M962" s="3" t="str">
        <f>IF(C962="","",IF(AND(C962&lt;&gt;"",D962&lt;&gt;"",E962&lt;&gt;"",I962&lt;&gt;"",L962&lt;&gt;"",J962&lt;&gt;"",IFERROR(MATCH(INDEX($B:$B,MATCH($C962,$C:$C,0)),IMAGENES!$B:$B,0),-1)&gt;0),"'si'","'no'"))</f>
        <v/>
      </c>
      <c r="O962" t="str">
        <f t="shared" si="210"/>
        <v/>
      </c>
      <c r="P962" t="str">
        <f t="shared" si="211"/>
        <v/>
      </c>
      <c r="Q962" t="str">
        <f t="shared" si="212"/>
        <v/>
      </c>
      <c r="R962" t="str">
        <f t="shared" si="213"/>
        <v/>
      </c>
      <c r="S962" t="str">
        <f t="shared" si="214"/>
        <v/>
      </c>
      <c r="T962" t="str">
        <f t="shared" si="215"/>
        <v/>
      </c>
      <c r="U962" t="str">
        <f>IF($S962="","",INDEX(CATEGORIAS!$A:$A,MATCH($S962,CATEGORIAS!$B:$B,0)))</f>
        <v/>
      </c>
      <c r="V962" t="str">
        <f>IF($T962="","",INDEX(SUBCATEGORIAS!$A:$A,MATCH($T962,SUBCATEGORIAS!$B:$B,0)))</f>
        <v/>
      </c>
      <c r="W962" t="str">
        <f t="shared" si="216"/>
        <v/>
      </c>
      <c r="X962" t="str">
        <f t="shared" si="221"/>
        <v/>
      </c>
      <c r="Z962">
        <v>960</v>
      </c>
      <c r="AA962" t="str">
        <f t="shared" si="224"/>
        <v/>
      </c>
      <c r="AB962" t="str">
        <f>IFERROR(IF(MATCH($AA953,$O:$O,0)&gt;0,"},",0),"")</f>
        <v/>
      </c>
      <c r="AG962" t="str">
        <f>IF($D962="","",INDEX(CATEGORIAS!$A:$A,MATCH($D962,CATEGORIAS!$B:$B,0)))</f>
        <v/>
      </c>
      <c r="AH962" t="str">
        <f>IF($E962="","",INDEX(SUBCATEGORIAS!$A:$A,MATCH($E962,SUBCATEGORIAS!$B:$B,0)))</f>
        <v/>
      </c>
      <c r="AI962" t="str">
        <f t="shared" si="217"/>
        <v/>
      </c>
      <c r="AK962" s="2" t="str">
        <f t="shared" si="222"/>
        <v/>
      </c>
      <c r="AL962" t="str">
        <f t="shared" si="223"/>
        <v/>
      </c>
      <c r="AM962" t="str">
        <f t="shared" si="218"/>
        <v/>
      </c>
      <c r="AN962" t="str">
        <f t="shared" si="219"/>
        <v/>
      </c>
    </row>
    <row r="963" spans="1:40" x14ac:dyDescent="0.25">
      <c r="A963" t="str">
        <f>IF(C963="","",MAX($A$2:A962)+1)</f>
        <v/>
      </c>
      <c r="B963" s="3" t="str">
        <f>IF(C963="","",IF(COUNTIF($C$2:$C962,$C963)=0,MAX($B$2:$B962)+1,""))</f>
        <v/>
      </c>
      <c r="L963" s="3" t="str">
        <f t="shared" si="220"/>
        <v/>
      </c>
      <c r="M963" s="3" t="str">
        <f>IF(C963="","",IF(AND(C963&lt;&gt;"",D963&lt;&gt;"",E963&lt;&gt;"",I963&lt;&gt;"",L963&lt;&gt;"",J963&lt;&gt;"",IFERROR(MATCH(INDEX($B:$B,MATCH($C963,$C:$C,0)),IMAGENES!$B:$B,0),-1)&gt;0),"'si'","'no'"))</f>
        <v/>
      </c>
      <c r="O963" t="str">
        <f t="shared" ref="O963:O1001" si="225">IFERROR(INDEX($B:$B,MATCH($A963,$B:$B,0)),"")</f>
        <v/>
      </c>
      <c r="P963" t="str">
        <f t="shared" ref="P963:P1001" si="226">IF($O963="","",INDEX($C:$C,MATCH($O963,$B:$B,0)))</f>
        <v/>
      </c>
      <c r="Q963" t="str">
        <f t="shared" ref="Q963:Q1001" si="227">IF($O963="","",INDEX($J:$J,MATCH($O963,$B:$B,0)))</f>
        <v/>
      </c>
      <c r="R963" t="str">
        <f t="shared" ref="R963:R1001" si="228">IF($O963="","",INDEX($K:$K,MATCH($O963,$B:$B,0)))</f>
        <v/>
      </c>
      <c r="S963" t="str">
        <f t="shared" ref="S963:S1001" si="229">IF($O963="","",INDEX($D:$D,MATCH($O963,$B:$B,0)))</f>
        <v/>
      </c>
      <c r="T963" t="str">
        <f t="shared" ref="T963:T1001" si="230">IF($O963="","",INDEX($E:$E,MATCH($O963,$B:$B,0)))</f>
        <v/>
      </c>
      <c r="U963" t="str">
        <f>IF($S963="","",INDEX(CATEGORIAS!$A:$A,MATCH($S963,CATEGORIAS!$B:$B,0)))</f>
        <v/>
      </c>
      <c r="V963" t="str">
        <f>IF($T963="","",INDEX(SUBCATEGORIAS!$A:$A,MATCH($T963,SUBCATEGORIAS!$B:$B,0)))</f>
        <v/>
      </c>
      <c r="W963" t="str">
        <f t="shared" ref="W963:W1001" si="231">IF($O963="","",INDEX($I:$I,MATCH($O963,$B:$B,0)))</f>
        <v/>
      </c>
      <c r="X963" t="str">
        <f t="shared" si="221"/>
        <v/>
      </c>
      <c r="Z963">
        <v>961</v>
      </c>
      <c r="AA963">
        <f t="shared" si="224"/>
        <v>97</v>
      </c>
      <c r="AB963" t="str">
        <f>IFERROR(IF(MATCH($AA963,$O:$O,0)&gt;0,"{",0),"")</f>
        <v/>
      </c>
      <c r="AG963" t="str">
        <f>IF($D963="","",INDEX(CATEGORIAS!$A:$A,MATCH($D963,CATEGORIAS!$B:$B,0)))</f>
        <v/>
      </c>
      <c r="AH963" t="str">
        <f>IF($E963="","",INDEX(SUBCATEGORIAS!$A:$A,MATCH($E963,SUBCATEGORIAS!$B:$B,0)))</f>
        <v/>
      </c>
      <c r="AI963" t="str">
        <f t="shared" ref="AI963:AI1001" si="232">IF(A963="","",A963)</f>
        <v/>
      </c>
      <c r="AK963" s="2" t="str">
        <f t="shared" si="222"/>
        <v/>
      </c>
      <c r="AL963" t="str">
        <f t="shared" si="223"/>
        <v/>
      </c>
      <c r="AM963" t="str">
        <f t="shared" ref="AM963:AM1001" si="233">IF(A963="","",IF(A963/100&gt;0,IF(A963/10&gt;0,CONCATENATE("00",A963),CONCATENATE("0",A963)),A963))</f>
        <v/>
      </c>
      <c r="AN963" t="str">
        <f t="shared" ref="AN963:AN1001" si="234">IF(A963="","",CONCATENATE("{ id_sku: '",CONCATENATE(AK963,AL963,AM963),"', id_articulo: '",INDEX($B:$B,MATCH($C963,$C:$C,0)),"', variacion: '",L963,"' },"))</f>
        <v/>
      </c>
    </row>
    <row r="964" spans="1:40" x14ac:dyDescent="0.25">
      <c r="A964" t="str">
        <f>IF(C964="","",MAX($A$2:A963)+1)</f>
        <v/>
      </c>
      <c r="B964" s="3" t="str">
        <f>IF(C964="","",IF(COUNTIF($C$2:$C963,$C964)=0,MAX($B$2:$B963)+1,""))</f>
        <v/>
      </c>
      <c r="L964" s="3" t="str">
        <f t="shared" ref="L964:L1000" si="235">_xlfn.TEXTJOIN(" - ",TRUE,F964:H964)</f>
        <v/>
      </c>
      <c r="M964" s="3" t="str">
        <f>IF(C964="","",IF(AND(C964&lt;&gt;"",D964&lt;&gt;"",E964&lt;&gt;"",I964&lt;&gt;"",L964&lt;&gt;"",J964&lt;&gt;"",IFERROR(MATCH(INDEX($B:$B,MATCH($C964,$C:$C,0)),IMAGENES!$B:$B,0),-1)&gt;0),"'si'","'no'"))</f>
        <v/>
      </c>
      <c r="O964" t="str">
        <f t="shared" si="225"/>
        <v/>
      </c>
      <c r="P964" t="str">
        <f t="shared" si="226"/>
        <v/>
      </c>
      <c r="Q964" t="str">
        <f t="shared" si="227"/>
        <v/>
      </c>
      <c r="R964" t="str">
        <f t="shared" si="228"/>
        <v/>
      </c>
      <c r="S964" t="str">
        <f t="shared" si="229"/>
        <v/>
      </c>
      <c r="T964" t="str">
        <f t="shared" si="230"/>
        <v/>
      </c>
      <c r="U964" t="str">
        <f>IF($S964="","",INDEX(CATEGORIAS!$A:$A,MATCH($S964,CATEGORIAS!$B:$B,0)))</f>
        <v/>
      </c>
      <c r="V964" t="str">
        <f>IF($T964="","",INDEX(SUBCATEGORIAS!$A:$A,MATCH($T964,SUBCATEGORIAS!$B:$B,0)))</f>
        <v/>
      </c>
      <c r="W964" t="str">
        <f t="shared" si="231"/>
        <v/>
      </c>
      <c r="X964" t="str">
        <f t="shared" ref="X964:X1001" si="236">IF($O964="","",INDEX($M:$M,MATCH($O964,$B:$B,0)))</f>
        <v/>
      </c>
      <c r="Z964">
        <v>962</v>
      </c>
      <c r="AA964" t="str">
        <f t="shared" si="224"/>
        <v/>
      </c>
      <c r="AB964" t="str">
        <f>IFERROR(IF(MATCH($AA963,$O:$O,0)&gt;0,CONCATENATE("id_articulo: ",$AA963,","),0),"")</f>
        <v/>
      </c>
      <c r="AG964" t="str">
        <f>IF($D964="","",INDEX(CATEGORIAS!$A:$A,MATCH($D964,CATEGORIAS!$B:$B,0)))</f>
        <v/>
      </c>
      <c r="AH964" t="str">
        <f>IF($E964="","",INDEX(SUBCATEGORIAS!$A:$A,MATCH($E964,SUBCATEGORIAS!$B:$B,0)))</f>
        <v/>
      </c>
      <c r="AI964" t="str">
        <f t="shared" si="232"/>
        <v/>
      </c>
      <c r="AK964" s="2" t="str">
        <f t="shared" ref="AK964:AK1001" si="237">IF(AG964="","",IF(AG964/100&gt;0,IF(AG964/10&gt;0,CONCATENATE("00",AG964),CONCATENATE("0",AG964)),AG964))</f>
        <v/>
      </c>
      <c r="AL964" t="str">
        <f t="shared" ref="AL964:AL1001" si="238">IF(AH964="","",IF(AH964/100&gt;0,IF(AH964/10&gt;0,CONCATENATE("00",AH964),CONCATENATE("0",AH964)),AH964))</f>
        <v/>
      </c>
      <c r="AM964" t="str">
        <f t="shared" si="233"/>
        <v/>
      </c>
      <c r="AN964" t="str">
        <f t="shared" si="234"/>
        <v/>
      </c>
    </row>
    <row r="965" spans="1:40" x14ac:dyDescent="0.25">
      <c r="A965" t="str">
        <f>IF(C965="","",MAX($A$2:A964)+1)</f>
        <v/>
      </c>
      <c r="B965" s="3" t="str">
        <f>IF(C965="","",IF(COUNTIF($C$2:$C964,$C965)=0,MAX($B$2:$B964)+1,""))</f>
        <v/>
      </c>
      <c r="L965" s="3" t="str">
        <f t="shared" si="235"/>
        <v/>
      </c>
      <c r="M965" s="3" t="str">
        <f>IF(C965="","",IF(AND(C965&lt;&gt;"",D965&lt;&gt;"",E965&lt;&gt;"",I965&lt;&gt;"",L965&lt;&gt;"",J965&lt;&gt;"",IFERROR(MATCH(INDEX($B:$B,MATCH($C965,$C:$C,0)),IMAGENES!$B:$B,0),-1)&gt;0),"'si'","'no'"))</f>
        <v/>
      </c>
      <c r="O965" t="str">
        <f t="shared" si="225"/>
        <v/>
      </c>
      <c r="P965" t="str">
        <f t="shared" si="226"/>
        <v/>
      </c>
      <c r="Q965" t="str">
        <f t="shared" si="227"/>
        <v/>
      </c>
      <c r="R965" t="str">
        <f t="shared" si="228"/>
        <v/>
      </c>
      <c r="S965" t="str">
        <f t="shared" si="229"/>
        <v/>
      </c>
      <c r="T965" t="str">
        <f t="shared" si="230"/>
        <v/>
      </c>
      <c r="U965" t="str">
        <f>IF($S965="","",INDEX(CATEGORIAS!$A:$A,MATCH($S965,CATEGORIAS!$B:$B,0)))</f>
        <v/>
      </c>
      <c r="V965" t="str">
        <f>IF($T965="","",INDEX(SUBCATEGORIAS!$A:$A,MATCH($T965,SUBCATEGORIAS!$B:$B,0)))</f>
        <v/>
      </c>
      <c r="W965" t="str">
        <f t="shared" si="231"/>
        <v/>
      </c>
      <c r="X965" t="str">
        <f t="shared" si="236"/>
        <v/>
      </c>
      <c r="Z965">
        <v>963</v>
      </c>
      <c r="AA965" t="str">
        <f t="shared" ref="AA965:AA1001" si="239">IF(Z964/10=INT(Z964/10),Z964/10+1,"")</f>
        <v/>
      </c>
      <c r="AB965" t="str">
        <f>IFERROR(IF(MATCH($AA963,$O:$O,0)&gt;0,CONCATENATE("nombre: '",INDEX($P:$P,MATCH($AA963,$O:$O,0)),"',"),0),"")</f>
        <v/>
      </c>
      <c r="AG965" t="str">
        <f>IF($D965="","",INDEX(CATEGORIAS!$A:$A,MATCH($D965,CATEGORIAS!$B:$B,0)))</f>
        <v/>
      </c>
      <c r="AH965" t="str">
        <f>IF($E965="","",INDEX(SUBCATEGORIAS!$A:$A,MATCH($E965,SUBCATEGORIAS!$B:$B,0)))</f>
        <v/>
      </c>
      <c r="AI965" t="str">
        <f t="shared" si="232"/>
        <v/>
      </c>
      <c r="AK965" s="2" t="str">
        <f t="shared" si="237"/>
        <v/>
      </c>
      <c r="AL965" t="str">
        <f t="shared" si="238"/>
        <v/>
      </c>
      <c r="AM965" t="str">
        <f t="shared" si="233"/>
        <v/>
      </c>
      <c r="AN965" t="str">
        <f t="shared" si="234"/>
        <v/>
      </c>
    </row>
    <row r="966" spans="1:40" x14ac:dyDescent="0.25">
      <c r="A966" t="str">
        <f>IF(C966="","",MAX($A$2:A965)+1)</f>
        <v/>
      </c>
      <c r="B966" s="3" t="str">
        <f>IF(C966="","",IF(COUNTIF($C$2:$C965,$C966)=0,MAX($B$2:$B965)+1,""))</f>
        <v/>
      </c>
      <c r="L966" s="3" t="str">
        <f t="shared" si="235"/>
        <v/>
      </c>
      <c r="M966" s="3" t="str">
        <f>IF(C966="","",IF(AND(C966&lt;&gt;"",D966&lt;&gt;"",E966&lt;&gt;"",I966&lt;&gt;"",L966&lt;&gt;"",J966&lt;&gt;"",IFERROR(MATCH(INDEX($B:$B,MATCH($C966,$C:$C,0)),IMAGENES!$B:$B,0),-1)&gt;0),"'si'","'no'"))</f>
        <v/>
      </c>
      <c r="O966" t="str">
        <f t="shared" si="225"/>
        <v/>
      </c>
      <c r="P966" t="str">
        <f t="shared" si="226"/>
        <v/>
      </c>
      <c r="Q966" t="str">
        <f t="shared" si="227"/>
        <v/>
      </c>
      <c r="R966" t="str">
        <f t="shared" si="228"/>
        <v/>
      </c>
      <c r="S966" t="str">
        <f t="shared" si="229"/>
        <v/>
      </c>
      <c r="T966" t="str">
        <f t="shared" si="230"/>
        <v/>
      </c>
      <c r="U966" t="str">
        <f>IF($S966="","",INDEX(CATEGORIAS!$A:$A,MATCH($S966,CATEGORIAS!$B:$B,0)))</f>
        <v/>
      </c>
      <c r="V966" t="str">
        <f>IF($T966="","",INDEX(SUBCATEGORIAS!$A:$A,MATCH($T966,SUBCATEGORIAS!$B:$B,0)))</f>
        <v/>
      </c>
      <c r="W966" t="str">
        <f t="shared" si="231"/>
        <v/>
      </c>
      <c r="X966" t="str">
        <f t="shared" si="236"/>
        <v/>
      </c>
      <c r="Z966">
        <v>964</v>
      </c>
      <c r="AA966" t="str">
        <f t="shared" si="239"/>
        <v/>
      </c>
      <c r="AB966" t="str">
        <f>IFERROR(IF(MATCH($AA963,$O:$O,0)&gt;0,CONCATENATE("descripcion: '",INDEX($Q:$Q,MATCH($AA963,$O:$O,0)),"',"),0),"")</f>
        <v/>
      </c>
      <c r="AG966" t="str">
        <f>IF($D966="","",INDEX(CATEGORIAS!$A:$A,MATCH($D966,CATEGORIAS!$B:$B,0)))</f>
        <v/>
      </c>
      <c r="AH966" t="str">
        <f>IF($E966="","",INDEX(SUBCATEGORIAS!$A:$A,MATCH($E966,SUBCATEGORIAS!$B:$B,0)))</f>
        <v/>
      </c>
      <c r="AI966" t="str">
        <f t="shared" si="232"/>
        <v/>
      </c>
      <c r="AK966" s="2" t="str">
        <f t="shared" si="237"/>
        <v/>
      </c>
      <c r="AL966" t="str">
        <f t="shared" si="238"/>
        <v/>
      </c>
      <c r="AM966" t="str">
        <f t="shared" si="233"/>
        <v/>
      </c>
      <c r="AN966" t="str">
        <f t="shared" si="234"/>
        <v/>
      </c>
    </row>
    <row r="967" spans="1:40" x14ac:dyDescent="0.25">
      <c r="A967" t="str">
        <f>IF(C967="","",MAX($A$2:A966)+1)</f>
        <v/>
      </c>
      <c r="B967" s="3" t="str">
        <f>IF(C967="","",IF(COUNTIF($C$2:$C966,$C967)=0,MAX($B$2:$B966)+1,""))</f>
        <v/>
      </c>
      <c r="L967" s="3" t="str">
        <f t="shared" si="235"/>
        <v/>
      </c>
      <c r="M967" s="3" t="str">
        <f>IF(C967="","",IF(AND(C967&lt;&gt;"",D967&lt;&gt;"",E967&lt;&gt;"",I967&lt;&gt;"",L967&lt;&gt;"",J967&lt;&gt;"",IFERROR(MATCH(INDEX($B:$B,MATCH($C967,$C:$C,0)),IMAGENES!$B:$B,0),-1)&gt;0),"'si'","'no'"))</f>
        <v/>
      </c>
      <c r="O967" t="str">
        <f t="shared" si="225"/>
        <v/>
      </c>
      <c r="P967" t="str">
        <f t="shared" si="226"/>
        <v/>
      </c>
      <c r="Q967" t="str">
        <f t="shared" si="227"/>
        <v/>
      </c>
      <c r="R967" t="str">
        <f t="shared" si="228"/>
        <v/>
      </c>
      <c r="S967" t="str">
        <f t="shared" si="229"/>
        <v/>
      </c>
      <c r="T967" t="str">
        <f t="shared" si="230"/>
        <v/>
      </c>
      <c r="U967" t="str">
        <f>IF($S967="","",INDEX(CATEGORIAS!$A:$A,MATCH($S967,CATEGORIAS!$B:$B,0)))</f>
        <v/>
      </c>
      <c r="V967" t="str">
        <f>IF($T967="","",INDEX(SUBCATEGORIAS!$A:$A,MATCH($T967,SUBCATEGORIAS!$B:$B,0)))</f>
        <v/>
      </c>
      <c r="W967" t="str">
        <f t="shared" si="231"/>
        <v/>
      </c>
      <c r="X967" t="str">
        <f t="shared" si="236"/>
        <v/>
      </c>
      <c r="Z967">
        <v>965</v>
      </c>
      <c r="AA967" t="str">
        <f t="shared" si="239"/>
        <v/>
      </c>
      <c r="AB967" t="str">
        <f>IFERROR(IF(MATCH($AA963,$O:$O,0)&gt;0,CONCATENATE("descripcion_larga: '",INDEX($R:$R,MATCH($AA963,$O:$O,0)),"',"),0),"")</f>
        <v/>
      </c>
      <c r="AG967" t="str">
        <f>IF($D967="","",INDEX(CATEGORIAS!$A:$A,MATCH($D967,CATEGORIAS!$B:$B,0)))</f>
        <v/>
      </c>
      <c r="AH967" t="str">
        <f>IF($E967="","",INDEX(SUBCATEGORIAS!$A:$A,MATCH($E967,SUBCATEGORIAS!$B:$B,0)))</f>
        <v/>
      </c>
      <c r="AI967" t="str">
        <f t="shared" si="232"/>
        <v/>
      </c>
      <c r="AK967" s="2" t="str">
        <f t="shared" si="237"/>
        <v/>
      </c>
      <c r="AL967" t="str">
        <f t="shared" si="238"/>
        <v/>
      </c>
      <c r="AM967" t="str">
        <f t="shared" si="233"/>
        <v/>
      </c>
      <c r="AN967" t="str">
        <f t="shared" si="234"/>
        <v/>
      </c>
    </row>
    <row r="968" spans="1:40" x14ac:dyDescent="0.25">
      <c r="A968" t="str">
        <f>IF(C968="","",MAX($A$2:A967)+1)</f>
        <v/>
      </c>
      <c r="B968" s="3" t="str">
        <f>IF(C968="","",IF(COUNTIF($C$2:$C967,$C968)=0,MAX($B$2:$B967)+1,""))</f>
        <v/>
      </c>
      <c r="L968" s="3" t="str">
        <f t="shared" si="235"/>
        <v/>
      </c>
      <c r="M968" s="3" t="str">
        <f>IF(C968="","",IF(AND(C968&lt;&gt;"",D968&lt;&gt;"",E968&lt;&gt;"",I968&lt;&gt;"",L968&lt;&gt;"",J968&lt;&gt;"",IFERROR(MATCH(INDEX($B:$B,MATCH($C968,$C:$C,0)),IMAGENES!$B:$B,0),-1)&gt;0),"'si'","'no'"))</f>
        <v/>
      </c>
      <c r="O968" t="str">
        <f t="shared" si="225"/>
        <v/>
      </c>
      <c r="P968" t="str">
        <f t="shared" si="226"/>
        <v/>
      </c>
      <c r="Q968" t="str">
        <f t="shared" si="227"/>
        <v/>
      </c>
      <c r="R968" t="str">
        <f t="shared" si="228"/>
        <v/>
      </c>
      <c r="S968" t="str">
        <f t="shared" si="229"/>
        <v/>
      </c>
      <c r="T968" t="str">
        <f t="shared" si="230"/>
        <v/>
      </c>
      <c r="U968" t="str">
        <f>IF($S968="","",INDEX(CATEGORIAS!$A:$A,MATCH($S968,CATEGORIAS!$B:$B,0)))</f>
        <v/>
      </c>
      <c r="V968" t="str">
        <f>IF($T968="","",INDEX(SUBCATEGORIAS!$A:$A,MATCH($T968,SUBCATEGORIAS!$B:$B,0)))</f>
        <v/>
      </c>
      <c r="W968" t="str">
        <f t="shared" si="231"/>
        <v/>
      </c>
      <c r="X968" t="str">
        <f t="shared" si="236"/>
        <v/>
      </c>
      <c r="Z968">
        <v>966</v>
      </c>
      <c r="AA968" t="str">
        <f t="shared" si="239"/>
        <v/>
      </c>
      <c r="AB968" t="str">
        <f>IFERROR(IF(MATCH($AA963,$O:$O,0)&gt;0,CONCATENATE("id_categoria: '",INDEX($U:$U,MATCH($AA963,$O:$O,0)),"',"),0),"")</f>
        <v/>
      </c>
      <c r="AG968" t="str">
        <f>IF($D968="","",INDEX(CATEGORIAS!$A:$A,MATCH($D968,CATEGORIAS!$B:$B,0)))</f>
        <v/>
      </c>
      <c r="AH968" t="str">
        <f>IF($E968="","",INDEX(SUBCATEGORIAS!$A:$A,MATCH($E968,SUBCATEGORIAS!$B:$B,0)))</f>
        <v/>
      </c>
      <c r="AI968" t="str">
        <f t="shared" si="232"/>
        <v/>
      </c>
      <c r="AK968" s="2" t="str">
        <f t="shared" si="237"/>
        <v/>
      </c>
      <c r="AL968" t="str">
        <f t="shared" si="238"/>
        <v/>
      </c>
      <c r="AM968" t="str">
        <f t="shared" si="233"/>
        <v/>
      </c>
      <c r="AN968" t="str">
        <f t="shared" si="234"/>
        <v/>
      </c>
    </row>
    <row r="969" spans="1:40" x14ac:dyDescent="0.25">
      <c r="A969" t="str">
        <f>IF(C969="","",MAX($A$2:A968)+1)</f>
        <v/>
      </c>
      <c r="B969" s="3" t="str">
        <f>IF(C969="","",IF(COUNTIF($C$2:$C968,$C969)=0,MAX($B$2:$B968)+1,""))</f>
        <v/>
      </c>
      <c r="L969" s="3" t="str">
        <f t="shared" si="235"/>
        <v/>
      </c>
      <c r="M969" s="3" t="str">
        <f>IF(C969="","",IF(AND(C969&lt;&gt;"",D969&lt;&gt;"",E969&lt;&gt;"",I969&lt;&gt;"",L969&lt;&gt;"",J969&lt;&gt;"",IFERROR(MATCH(INDEX($B:$B,MATCH($C969,$C:$C,0)),IMAGENES!$B:$B,0),-1)&gt;0),"'si'","'no'"))</f>
        <v/>
      </c>
      <c r="O969" t="str">
        <f t="shared" si="225"/>
        <v/>
      </c>
      <c r="P969" t="str">
        <f t="shared" si="226"/>
        <v/>
      </c>
      <c r="Q969" t="str">
        <f t="shared" si="227"/>
        <v/>
      </c>
      <c r="R969" t="str">
        <f t="shared" si="228"/>
        <v/>
      </c>
      <c r="S969" t="str">
        <f t="shared" si="229"/>
        <v/>
      </c>
      <c r="T969" t="str">
        <f t="shared" si="230"/>
        <v/>
      </c>
      <c r="U969" t="str">
        <f>IF($S969="","",INDEX(CATEGORIAS!$A:$A,MATCH($S969,CATEGORIAS!$B:$B,0)))</f>
        <v/>
      </c>
      <c r="V969" t="str">
        <f>IF($T969="","",INDEX(SUBCATEGORIAS!$A:$A,MATCH($T969,SUBCATEGORIAS!$B:$B,0)))</f>
        <v/>
      </c>
      <c r="W969" t="str">
        <f t="shared" si="231"/>
        <v/>
      </c>
      <c r="X969" t="str">
        <f t="shared" si="236"/>
        <v/>
      </c>
      <c r="Z969">
        <v>967</v>
      </c>
      <c r="AA969" t="str">
        <f t="shared" si="239"/>
        <v/>
      </c>
      <c r="AB969" t="str">
        <f>IFERROR(IF(MATCH($AA963,$O:$O,0)&gt;0,CONCATENATE("id_subcategoria: '",INDEX($V:$V,MATCH($AA963,$O:$O,0)),"',"),0),"")</f>
        <v/>
      </c>
      <c r="AG969" t="str">
        <f>IF($D969="","",INDEX(CATEGORIAS!$A:$A,MATCH($D969,CATEGORIAS!$B:$B,0)))</f>
        <v/>
      </c>
      <c r="AH969" t="str">
        <f>IF($E969="","",INDEX(SUBCATEGORIAS!$A:$A,MATCH($E969,SUBCATEGORIAS!$B:$B,0)))</f>
        <v/>
      </c>
      <c r="AI969" t="str">
        <f t="shared" si="232"/>
        <v/>
      </c>
      <c r="AK969" s="2" t="str">
        <f t="shared" si="237"/>
        <v/>
      </c>
      <c r="AL969" t="str">
        <f t="shared" si="238"/>
        <v/>
      </c>
      <c r="AM969" t="str">
        <f t="shared" si="233"/>
        <v/>
      </c>
      <c r="AN969" t="str">
        <f t="shared" si="234"/>
        <v/>
      </c>
    </row>
    <row r="970" spans="1:40" x14ac:dyDescent="0.25">
      <c r="A970" t="str">
        <f>IF(C970="","",MAX($A$2:A969)+1)</f>
        <v/>
      </c>
      <c r="B970" s="3" t="str">
        <f>IF(C970="","",IF(COUNTIF($C$2:$C969,$C970)=0,MAX($B$2:$B969)+1,""))</f>
        <v/>
      </c>
      <c r="L970" s="3" t="str">
        <f t="shared" si="235"/>
        <v/>
      </c>
      <c r="M970" s="3" t="str">
        <f>IF(C970="","",IF(AND(C970&lt;&gt;"",D970&lt;&gt;"",E970&lt;&gt;"",I970&lt;&gt;"",L970&lt;&gt;"",J970&lt;&gt;"",IFERROR(MATCH(INDEX($B:$B,MATCH($C970,$C:$C,0)),IMAGENES!$B:$B,0),-1)&gt;0),"'si'","'no'"))</f>
        <v/>
      </c>
      <c r="O970" t="str">
        <f t="shared" si="225"/>
        <v/>
      </c>
      <c r="P970" t="str">
        <f t="shared" si="226"/>
        <v/>
      </c>
      <c r="Q970" t="str">
        <f t="shared" si="227"/>
        <v/>
      </c>
      <c r="R970" t="str">
        <f t="shared" si="228"/>
        <v/>
      </c>
      <c r="S970" t="str">
        <f t="shared" si="229"/>
        <v/>
      </c>
      <c r="T970" t="str">
        <f t="shared" si="230"/>
        <v/>
      </c>
      <c r="U970" t="str">
        <f>IF($S970="","",INDEX(CATEGORIAS!$A:$A,MATCH($S970,CATEGORIAS!$B:$B,0)))</f>
        <v/>
      </c>
      <c r="V970" t="str">
        <f>IF($T970="","",INDEX(SUBCATEGORIAS!$A:$A,MATCH($T970,SUBCATEGORIAS!$B:$B,0)))</f>
        <v/>
      </c>
      <c r="W970" t="str">
        <f t="shared" si="231"/>
        <v/>
      </c>
      <c r="X970" t="str">
        <f t="shared" si="236"/>
        <v/>
      </c>
      <c r="Z970">
        <v>968</v>
      </c>
      <c r="AA970" t="str">
        <f t="shared" si="239"/>
        <v/>
      </c>
      <c r="AB970" t="str">
        <f>IFERROR(IF(MATCH($AA963,$O:$O,0)&gt;0,CONCATENATE("precio: ",INDEX($W:$W,MATCH($AA963,$O:$O,0)),","),0),"")</f>
        <v/>
      </c>
      <c r="AG970" t="str">
        <f>IF($D970="","",INDEX(CATEGORIAS!$A:$A,MATCH($D970,CATEGORIAS!$B:$B,0)))</f>
        <v/>
      </c>
      <c r="AH970" t="str">
        <f>IF($E970="","",INDEX(SUBCATEGORIAS!$A:$A,MATCH($E970,SUBCATEGORIAS!$B:$B,0)))</f>
        <v/>
      </c>
      <c r="AI970" t="str">
        <f t="shared" si="232"/>
        <v/>
      </c>
      <c r="AK970" s="2" t="str">
        <f t="shared" si="237"/>
        <v/>
      </c>
      <c r="AL970" t="str">
        <f t="shared" si="238"/>
        <v/>
      </c>
      <c r="AM970" t="str">
        <f t="shared" si="233"/>
        <v/>
      </c>
      <c r="AN970" t="str">
        <f t="shared" si="234"/>
        <v/>
      </c>
    </row>
    <row r="971" spans="1:40" x14ac:dyDescent="0.25">
      <c r="A971" t="str">
        <f>IF(C971="","",MAX($A$2:A970)+1)</f>
        <v/>
      </c>
      <c r="B971" s="3" t="str">
        <f>IF(C971="","",IF(COUNTIF($C$2:$C970,$C971)=0,MAX($B$2:$B970)+1,""))</f>
        <v/>
      </c>
      <c r="L971" s="3" t="str">
        <f t="shared" si="235"/>
        <v/>
      </c>
      <c r="M971" s="3" t="str">
        <f>IF(C971="","",IF(AND(C971&lt;&gt;"",D971&lt;&gt;"",E971&lt;&gt;"",I971&lt;&gt;"",L971&lt;&gt;"",J971&lt;&gt;"",IFERROR(MATCH(INDEX($B:$B,MATCH($C971,$C:$C,0)),IMAGENES!$B:$B,0),-1)&gt;0),"'si'","'no'"))</f>
        <v/>
      </c>
      <c r="O971" t="str">
        <f t="shared" si="225"/>
        <v/>
      </c>
      <c r="P971" t="str">
        <f t="shared" si="226"/>
        <v/>
      </c>
      <c r="Q971" t="str">
        <f t="shared" si="227"/>
        <v/>
      </c>
      <c r="R971" t="str">
        <f t="shared" si="228"/>
        <v/>
      </c>
      <c r="S971" t="str">
        <f t="shared" si="229"/>
        <v/>
      </c>
      <c r="T971" t="str">
        <f t="shared" si="230"/>
        <v/>
      </c>
      <c r="U971" t="str">
        <f>IF($S971="","",INDEX(CATEGORIAS!$A:$A,MATCH($S971,CATEGORIAS!$B:$B,0)))</f>
        <v/>
      </c>
      <c r="V971" t="str">
        <f>IF($T971="","",INDEX(SUBCATEGORIAS!$A:$A,MATCH($T971,SUBCATEGORIAS!$B:$B,0)))</f>
        <v/>
      </c>
      <c r="W971" t="str">
        <f t="shared" si="231"/>
        <v/>
      </c>
      <c r="X971" t="str">
        <f t="shared" si="236"/>
        <v/>
      </c>
      <c r="Z971">
        <v>969</v>
      </c>
      <c r="AA971" t="str">
        <f t="shared" si="239"/>
        <v/>
      </c>
      <c r="AB971" t="str">
        <f>IFERROR(IF(MATCH($AA963,$O:$O,0)&gt;0,CONCATENATE("disponible: ",INDEX($X:$X,MATCH($AA963,$O:$O,0)),","),0),"")</f>
        <v/>
      </c>
      <c r="AG971" t="str">
        <f>IF($D971="","",INDEX(CATEGORIAS!$A:$A,MATCH($D971,CATEGORIAS!$B:$B,0)))</f>
        <v/>
      </c>
      <c r="AH971" t="str">
        <f>IF($E971="","",INDEX(SUBCATEGORIAS!$A:$A,MATCH($E971,SUBCATEGORIAS!$B:$B,0)))</f>
        <v/>
      </c>
      <c r="AI971" t="str">
        <f t="shared" si="232"/>
        <v/>
      </c>
      <c r="AK971" s="2" t="str">
        <f t="shared" si="237"/>
        <v/>
      </c>
      <c r="AL971" t="str">
        <f t="shared" si="238"/>
        <v/>
      </c>
      <c r="AM971" t="str">
        <f t="shared" si="233"/>
        <v/>
      </c>
      <c r="AN971" t="str">
        <f t="shared" si="234"/>
        <v/>
      </c>
    </row>
    <row r="972" spans="1:40" x14ac:dyDescent="0.25">
      <c r="A972" t="str">
        <f>IF(C972="","",MAX($A$2:A971)+1)</f>
        <v/>
      </c>
      <c r="B972" s="3" t="str">
        <f>IF(C972="","",IF(COUNTIF($C$2:$C971,$C972)=0,MAX($B$2:$B971)+1,""))</f>
        <v/>
      </c>
      <c r="L972" s="3" t="str">
        <f t="shared" si="235"/>
        <v/>
      </c>
      <c r="M972" s="3" t="str">
        <f>IF(C972="","",IF(AND(C972&lt;&gt;"",D972&lt;&gt;"",E972&lt;&gt;"",I972&lt;&gt;"",L972&lt;&gt;"",J972&lt;&gt;"",IFERROR(MATCH(INDEX($B:$B,MATCH($C972,$C:$C,0)),IMAGENES!$B:$B,0),-1)&gt;0),"'si'","'no'"))</f>
        <v/>
      </c>
      <c r="O972" t="str">
        <f t="shared" si="225"/>
        <v/>
      </c>
      <c r="P972" t="str">
        <f t="shared" si="226"/>
        <v/>
      </c>
      <c r="Q972" t="str">
        <f t="shared" si="227"/>
        <v/>
      </c>
      <c r="R972" t="str">
        <f t="shared" si="228"/>
        <v/>
      </c>
      <c r="S972" t="str">
        <f t="shared" si="229"/>
        <v/>
      </c>
      <c r="T972" t="str">
        <f t="shared" si="230"/>
        <v/>
      </c>
      <c r="U972" t="str">
        <f>IF($S972="","",INDEX(CATEGORIAS!$A:$A,MATCH($S972,CATEGORIAS!$B:$B,0)))</f>
        <v/>
      </c>
      <c r="V972" t="str">
        <f>IF($T972="","",INDEX(SUBCATEGORIAS!$A:$A,MATCH($T972,SUBCATEGORIAS!$B:$B,0)))</f>
        <v/>
      </c>
      <c r="W972" t="str">
        <f t="shared" si="231"/>
        <v/>
      </c>
      <c r="X972" t="str">
        <f t="shared" si="236"/>
        <v/>
      </c>
      <c r="Z972">
        <v>970</v>
      </c>
      <c r="AA972" t="str">
        <f t="shared" si="239"/>
        <v/>
      </c>
      <c r="AB972" t="str">
        <f>IFERROR(IF(MATCH($AA963,$O:$O,0)&gt;0,"},",0),"")</f>
        <v/>
      </c>
      <c r="AG972" t="str">
        <f>IF($D972="","",INDEX(CATEGORIAS!$A:$A,MATCH($D972,CATEGORIAS!$B:$B,0)))</f>
        <v/>
      </c>
      <c r="AH972" t="str">
        <f>IF($E972="","",INDEX(SUBCATEGORIAS!$A:$A,MATCH($E972,SUBCATEGORIAS!$B:$B,0)))</f>
        <v/>
      </c>
      <c r="AI972" t="str">
        <f t="shared" si="232"/>
        <v/>
      </c>
      <c r="AK972" s="2" t="str">
        <f t="shared" si="237"/>
        <v/>
      </c>
      <c r="AL972" t="str">
        <f t="shared" si="238"/>
        <v/>
      </c>
      <c r="AM972" t="str">
        <f t="shared" si="233"/>
        <v/>
      </c>
      <c r="AN972" t="str">
        <f t="shared" si="234"/>
        <v/>
      </c>
    </row>
    <row r="973" spans="1:40" x14ac:dyDescent="0.25">
      <c r="A973" t="str">
        <f>IF(C973="","",MAX($A$2:A972)+1)</f>
        <v/>
      </c>
      <c r="B973" s="3" t="str">
        <f>IF(C973="","",IF(COUNTIF($C$2:$C972,$C973)=0,MAX($B$2:$B972)+1,""))</f>
        <v/>
      </c>
      <c r="L973" s="3" t="str">
        <f t="shared" si="235"/>
        <v/>
      </c>
      <c r="M973" s="3" t="str">
        <f>IF(C973="","",IF(AND(C973&lt;&gt;"",D973&lt;&gt;"",E973&lt;&gt;"",I973&lt;&gt;"",L973&lt;&gt;"",J973&lt;&gt;"",IFERROR(MATCH(INDEX($B:$B,MATCH($C973,$C:$C,0)),IMAGENES!$B:$B,0),-1)&gt;0),"'si'","'no'"))</f>
        <v/>
      </c>
      <c r="O973" t="str">
        <f t="shared" si="225"/>
        <v/>
      </c>
      <c r="P973" t="str">
        <f t="shared" si="226"/>
        <v/>
      </c>
      <c r="Q973" t="str">
        <f t="shared" si="227"/>
        <v/>
      </c>
      <c r="R973" t="str">
        <f t="shared" si="228"/>
        <v/>
      </c>
      <c r="S973" t="str">
        <f t="shared" si="229"/>
        <v/>
      </c>
      <c r="T973" t="str">
        <f t="shared" si="230"/>
        <v/>
      </c>
      <c r="U973" t="str">
        <f>IF($S973="","",INDEX(CATEGORIAS!$A:$A,MATCH($S973,CATEGORIAS!$B:$B,0)))</f>
        <v/>
      </c>
      <c r="V973" t="str">
        <f>IF($T973="","",INDEX(SUBCATEGORIAS!$A:$A,MATCH($T973,SUBCATEGORIAS!$B:$B,0)))</f>
        <v/>
      </c>
      <c r="W973" t="str">
        <f t="shared" si="231"/>
        <v/>
      </c>
      <c r="X973" t="str">
        <f t="shared" si="236"/>
        <v/>
      </c>
      <c r="Z973">
        <v>971</v>
      </c>
      <c r="AA973">
        <f t="shared" si="239"/>
        <v>98</v>
      </c>
      <c r="AB973" t="str">
        <f>IFERROR(IF(MATCH($AA973,$O:$O,0)&gt;0,"{",0),"")</f>
        <v/>
      </c>
      <c r="AG973" t="str">
        <f>IF($D973="","",INDEX(CATEGORIAS!$A:$A,MATCH($D973,CATEGORIAS!$B:$B,0)))</f>
        <v/>
      </c>
      <c r="AH973" t="str">
        <f>IF($E973="","",INDEX(SUBCATEGORIAS!$A:$A,MATCH($E973,SUBCATEGORIAS!$B:$B,0)))</f>
        <v/>
      </c>
      <c r="AI973" t="str">
        <f t="shared" si="232"/>
        <v/>
      </c>
      <c r="AK973" s="2" t="str">
        <f t="shared" si="237"/>
        <v/>
      </c>
      <c r="AL973" t="str">
        <f t="shared" si="238"/>
        <v/>
      </c>
      <c r="AM973" t="str">
        <f t="shared" si="233"/>
        <v/>
      </c>
      <c r="AN973" t="str">
        <f t="shared" si="234"/>
        <v/>
      </c>
    </row>
    <row r="974" spans="1:40" x14ac:dyDescent="0.25">
      <c r="A974" t="str">
        <f>IF(C974="","",MAX($A$2:A973)+1)</f>
        <v/>
      </c>
      <c r="B974" s="3" t="str">
        <f>IF(C974="","",IF(COUNTIF($C$2:$C973,$C974)=0,MAX($B$2:$B973)+1,""))</f>
        <v/>
      </c>
      <c r="L974" s="3" t="str">
        <f t="shared" si="235"/>
        <v/>
      </c>
      <c r="M974" s="3" t="str">
        <f>IF(C974="","",IF(AND(C974&lt;&gt;"",D974&lt;&gt;"",E974&lt;&gt;"",I974&lt;&gt;"",L974&lt;&gt;"",J974&lt;&gt;"",IFERROR(MATCH(INDEX($B:$B,MATCH($C974,$C:$C,0)),IMAGENES!$B:$B,0),-1)&gt;0),"'si'","'no'"))</f>
        <v/>
      </c>
      <c r="O974" t="str">
        <f t="shared" si="225"/>
        <v/>
      </c>
      <c r="P974" t="str">
        <f t="shared" si="226"/>
        <v/>
      </c>
      <c r="Q974" t="str">
        <f t="shared" si="227"/>
        <v/>
      </c>
      <c r="R974" t="str">
        <f t="shared" si="228"/>
        <v/>
      </c>
      <c r="S974" t="str">
        <f t="shared" si="229"/>
        <v/>
      </c>
      <c r="T974" t="str">
        <f t="shared" si="230"/>
        <v/>
      </c>
      <c r="U974" t="str">
        <f>IF($S974="","",INDEX(CATEGORIAS!$A:$A,MATCH($S974,CATEGORIAS!$B:$B,0)))</f>
        <v/>
      </c>
      <c r="V974" t="str">
        <f>IF($T974="","",INDEX(SUBCATEGORIAS!$A:$A,MATCH($T974,SUBCATEGORIAS!$B:$B,0)))</f>
        <v/>
      </c>
      <c r="W974" t="str">
        <f t="shared" si="231"/>
        <v/>
      </c>
      <c r="X974" t="str">
        <f t="shared" si="236"/>
        <v/>
      </c>
      <c r="Z974">
        <v>972</v>
      </c>
      <c r="AA974" t="str">
        <f t="shared" si="239"/>
        <v/>
      </c>
      <c r="AB974" t="str">
        <f>IFERROR(IF(MATCH($AA973,$O:$O,0)&gt;0,CONCATENATE("id_articulo: ",$AA973,","),0),"")</f>
        <v/>
      </c>
      <c r="AG974" t="str">
        <f>IF($D974="","",INDEX(CATEGORIAS!$A:$A,MATCH($D974,CATEGORIAS!$B:$B,0)))</f>
        <v/>
      </c>
      <c r="AH974" t="str">
        <f>IF($E974="","",INDEX(SUBCATEGORIAS!$A:$A,MATCH($E974,SUBCATEGORIAS!$B:$B,0)))</f>
        <v/>
      </c>
      <c r="AI974" t="str">
        <f t="shared" si="232"/>
        <v/>
      </c>
      <c r="AK974" s="2" t="str">
        <f t="shared" si="237"/>
        <v/>
      </c>
      <c r="AL974" t="str">
        <f t="shared" si="238"/>
        <v/>
      </c>
      <c r="AM974" t="str">
        <f t="shared" si="233"/>
        <v/>
      </c>
      <c r="AN974" t="str">
        <f t="shared" si="234"/>
        <v/>
      </c>
    </row>
    <row r="975" spans="1:40" x14ac:dyDescent="0.25">
      <c r="A975" t="str">
        <f>IF(C975="","",MAX($A$2:A974)+1)</f>
        <v/>
      </c>
      <c r="B975" s="3" t="str">
        <f>IF(C975="","",IF(COUNTIF($C$2:$C974,$C975)=0,MAX($B$2:$B974)+1,""))</f>
        <v/>
      </c>
      <c r="L975" s="3" t="str">
        <f t="shared" si="235"/>
        <v/>
      </c>
      <c r="M975" s="3" t="str">
        <f>IF(C975="","",IF(AND(C975&lt;&gt;"",D975&lt;&gt;"",E975&lt;&gt;"",I975&lt;&gt;"",L975&lt;&gt;"",J975&lt;&gt;"",IFERROR(MATCH(INDEX($B:$B,MATCH($C975,$C:$C,0)),IMAGENES!$B:$B,0),-1)&gt;0),"'si'","'no'"))</f>
        <v/>
      </c>
      <c r="O975" t="str">
        <f t="shared" si="225"/>
        <v/>
      </c>
      <c r="P975" t="str">
        <f t="shared" si="226"/>
        <v/>
      </c>
      <c r="Q975" t="str">
        <f t="shared" si="227"/>
        <v/>
      </c>
      <c r="R975" t="str">
        <f t="shared" si="228"/>
        <v/>
      </c>
      <c r="S975" t="str">
        <f t="shared" si="229"/>
        <v/>
      </c>
      <c r="T975" t="str">
        <f t="shared" si="230"/>
        <v/>
      </c>
      <c r="U975" t="str">
        <f>IF($S975="","",INDEX(CATEGORIAS!$A:$A,MATCH($S975,CATEGORIAS!$B:$B,0)))</f>
        <v/>
      </c>
      <c r="V975" t="str">
        <f>IF($T975="","",INDEX(SUBCATEGORIAS!$A:$A,MATCH($T975,SUBCATEGORIAS!$B:$B,0)))</f>
        <v/>
      </c>
      <c r="W975" t="str">
        <f t="shared" si="231"/>
        <v/>
      </c>
      <c r="X975" t="str">
        <f t="shared" si="236"/>
        <v/>
      </c>
      <c r="Z975">
        <v>973</v>
      </c>
      <c r="AA975" t="str">
        <f t="shared" si="239"/>
        <v/>
      </c>
      <c r="AB975" t="str">
        <f>IFERROR(IF(MATCH($AA973,$O:$O,0)&gt;0,CONCATENATE("nombre: '",INDEX($P:$P,MATCH($AA973,$O:$O,0)),"',"),0),"")</f>
        <v/>
      </c>
      <c r="AG975" t="str">
        <f>IF($D975="","",INDEX(CATEGORIAS!$A:$A,MATCH($D975,CATEGORIAS!$B:$B,0)))</f>
        <v/>
      </c>
      <c r="AH975" t="str">
        <f>IF($E975="","",INDEX(SUBCATEGORIAS!$A:$A,MATCH($E975,SUBCATEGORIAS!$B:$B,0)))</f>
        <v/>
      </c>
      <c r="AI975" t="str">
        <f t="shared" si="232"/>
        <v/>
      </c>
      <c r="AK975" s="2" t="str">
        <f t="shared" si="237"/>
        <v/>
      </c>
      <c r="AL975" t="str">
        <f t="shared" si="238"/>
        <v/>
      </c>
      <c r="AM975" t="str">
        <f t="shared" si="233"/>
        <v/>
      </c>
      <c r="AN975" t="str">
        <f t="shared" si="234"/>
        <v/>
      </c>
    </row>
    <row r="976" spans="1:40" x14ac:dyDescent="0.25">
      <c r="A976" t="str">
        <f>IF(C976="","",MAX($A$2:A975)+1)</f>
        <v/>
      </c>
      <c r="B976" s="3" t="str">
        <f>IF(C976="","",IF(COUNTIF($C$2:$C975,$C976)=0,MAX($B$2:$B975)+1,""))</f>
        <v/>
      </c>
      <c r="L976" s="3" t="str">
        <f t="shared" si="235"/>
        <v/>
      </c>
      <c r="M976" s="3" t="str">
        <f>IF(C976="","",IF(AND(C976&lt;&gt;"",D976&lt;&gt;"",E976&lt;&gt;"",I976&lt;&gt;"",L976&lt;&gt;"",J976&lt;&gt;"",IFERROR(MATCH(INDEX($B:$B,MATCH($C976,$C:$C,0)),IMAGENES!$B:$B,0),-1)&gt;0),"'si'","'no'"))</f>
        <v/>
      </c>
      <c r="O976" t="str">
        <f t="shared" si="225"/>
        <v/>
      </c>
      <c r="P976" t="str">
        <f t="shared" si="226"/>
        <v/>
      </c>
      <c r="Q976" t="str">
        <f t="shared" si="227"/>
        <v/>
      </c>
      <c r="R976" t="str">
        <f t="shared" si="228"/>
        <v/>
      </c>
      <c r="S976" t="str">
        <f t="shared" si="229"/>
        <v/>
      </c>
      <c r="T976" t="str">
        <f t="shared" si="230"/>
        <v/>
      </c>
      <c r="U976" t="str">
        <f>IF($S976="","",INDEX(CATEGORIAS!$A:$A,MATCH($S976,CATEGORIAS!$B:$B,0)))</f>
        <v/>
      </c>
      <c r="V976" t="str">
        <f>IF($T976="","",INDEX(SUBCATEGORIAS!$A:$A,MATCH($T976,SUBCATEGORIAS!$B:$B,0)))</f>
        <v/>
      </c>
      <c r="W976" t="str">
        <f t="shared" si="231"/>
        <v/>
      </c>
      <c r="X976" t="str">
        <f t="shared" si="236"/>
        <v/>
      </c>
      <c r="Z976">
        <v>974</v>
      </c>
      <c r="AA976" t="str">
        <f t="shared" si="239"/>
        <v/>
      </c>
      <c r="AB976" t="str">
        <f>IFERROR(IF(MATCH($AA973,$O:$O,0)&gt;0,CONCATENATE("descripcion: '",INDEX($Q:$Q,MATCH($AA973,$O:$O,0)),"',"),0),"")</f>
        <v/>
      </c>
      <c r="AG976" t="str">
        <f>IF($D976="","",INDEX(CATEGORIAS!$A:$A,MATCH($D976,CATEGORIAS!$B:$B,0)))</f>
        <v/>
      </c>
      <c r="AH976" t="str">
        <f>IF($E976="","",INDEX(SUBCATEGORIAS!$A:$A,MATCH($E976,SUBCATEGORIAS!$B:$B,0)))</f>
        <v/>
      </c>
      <c r="AI976" t="str">
        <f t="shared" si="232"/>
        <v/>
      </c>
      <c r="AK976" s="2" t="str">
        <f t="shared" si="237"/>
        <v/>
      </c>
      <c r="AL976" t="str">
        <f t="shared" si="238"/>
        <v/>
      </c>
      <c r="AM976" t="str">
        <f t="shared" si="233"/>
        <v/>
      </c>
      <c r="AN976" t="str">
        <f t="shared" si="234"/>
        <v/>
      </c>
    </row>
    <row r="977" spans="1:40" x14ac:dyDescent="0.25">
      <c r="A977" t="str">
        <f>IF(C977="","",MAX($A$2:A976)+1)</f>
        <v/>
      </c>
      <c r="B977" s="3" t="str">
        <f>IF(C977="","",IF(COUNTIF($C$2:$C976,$C977)=0,MAX($B$2:$B976)+1,""))</f>
        <v/>
      </c>
      <c r="L977" s="3" t="str">
        <f t="shared" si="235"/>
        <v/>
      </c>
      <c r="M977" s="3" t="str">
        <f>IF(C977="","",IF(AND(C977&lt;&gt;"",D977&lt;&gt;"",E977&lt;&gt;"",I977&lt;&gt;"",L977&lt;&gt;"",J977&lt;&gt;"",IFERROR(MATCH(INDEX($B:$B,MATCH($C977,$C:$C,0)),IMAGENES!$B:$B,0),-1)&gt;0),"'si'","'no'"))</f>
        <v/>
      </c>
      <c r="O977" t="str">
        <f t="shared" si="225"/>
        <v/>
      </c>
      <c r="P977" t="str">
        <f t="shared" si="226"/>
        <v/>
      </c>
      <c r="Q977" t="str">
        <f t="shared" si="227"/>
        <v/>
      </c>
      <c r="R977" t="str">
        <f t="shared" si="228"/>
        <v/>
      </c>
      <c r="S977" t="str">
        <f t="shared" si="229"/>
        <v/>
      </c>
      <c r="T977" t="str">
        <f t="shared" si="230"/>
        <v/>
      </c>
      <c r="U977" t="str">
        <f>IF($S977="","",INDEX(CATEGORIAS!$A:$A,MATCH($S977,CATEGORIAS!$B:$B,0)))</f>
        <v/>
      </c>
      <c r="V977" t="str">
        <f>IF($T977="","",INDEX(SUBCATEGORIAS!$A:$A,MATCH($T977,SUBCATEGORIAS!$B:$B,0)))</f>
        <v/>
      </c>
      <c r="W977" t="str">
        <f t="shared" si="231"/>
        <v/>
      </c>
      <c r="X977" t="str">
        <f t="shared" si="236"/>
        <v/>
      </c>
      <c r="Z977">
        <v>975</v>
      </c>
      <c r="AA977" t="str">
        <f t="shared" si="239"/>
        <v/>
      </c>
      <c r="AB977" t="str">
        <f>IFERROR(IF(MATCH($AA973,$O:$O,0)&gt;0,CONCATENATE("descripcion_larga: '",INDEX($R:$R,MATCH($AA973,$O:$O,0)),"',"),0),"")</f>
        <v/>
      </c>
      <c r="AG977" t="str">
        <f>IF($D977="","",INDEX(CATEGORIAS!$A:$A,MATCH($D977,CATEGORIAS!$B:$B,0)))</f>
        <v/>
      </c>
      <c r="AH977" t="str">
        <f>IF($E977="","",INDEX(SUBCATEGORIAS!$A:$A,MATCH($E977,SUBCATEGORIAS!$B:$B,0)))</f>
        <v/>
      </c>
      <c r="AI977" t="str">
        <f t="shared" si="232"/>
        <v/>
      </c>
      <c r="AK977" s="2" t="str">
        <f t="shared" si="237"/>
        <v/>
      </c>
      <c r="AL977" t="str">
        <f t="shared" si="238"/>
        <v/>
      </c>
      <c r="AM977" t="str">
        <f t="shared" si="233"/>
        <v/>
      </c>
      <c r="AN977" t="str">
        <f t="shared" si="234"/>
        <v/>
      </c>
    </row>
    <row r="978" spans="1:40" x14ac:dyDescent="0.25">
      <c r="A978" t="str">
        <f>IF(C978="","",MAX($A$2:A977)+1)</f>
        <v/>
      </c>
      <c r="B978" s="3" t="str">
        <f>IF(C978="","",IF(COUNTIF($C$2:$C977,$C978)=0,MAX($B$2:$B977)+1,""))</f>
        <v/>
      </c>
      <c r="L978" s="3" t="str">
        <f t="shared" si="235"/>
        <v/>
      </c>
      <c r="M978" s="3" t="str">
        <f>IF(C978="","",IF(AND(C978&lt;&gt;"",D978&lt;&gt;"",E978&lt;&gt;"",I978&lt;&gt;"",L978&lt;&gt;"",J978&lt;&gt;"",IFERROR(MATCH(INDEX($B:$B,MATCH($C978,$C:$C,0)),IMAGENES!$B:$B,0),-1)&gt;0),"'si'","'no'"))</f>
        <v/>
      </c>
      <c r="O978" t="str">
        <f t="shared" si="225"/>
        <v/>
      </c>
      <c r="P978" t="str">
        <f t="shared" si="226"/>
        <v/>
      </c>
      <c r="Q978" t="str">
        <f t="shared" si="227"/>
        <v/>
      </c>
      <c r="R978" t="str">
        <f t="shared" si="228"/>
        <v/>
      </c>
      <c r="S978" t="str">
        <f t="shared" si="229"/>
        <v/>
      </c>
      <c r="T978" t="str">
        <f t="shared" si="230"/>
        <v/>
      </c>
      <c r="U978" t="str">
        <f>IF($S978="","",INDEX(CATEGORIAS!$A:$A,MATCH($S978,CATEGORIAS!$B:$B,0)))</f>
        <v/>
      </c>
      <c r="V978" t="str">
        <f>IF($T978="","",INDEX(SUBCATEGORIAS!$A:$A,MATCH($T978,SUBCATEGORIAS!$B:$B,0)))</f>
        <v/>
      </c>
      <c r="W978" t="str">
        <f t="shared" si="231"/>
        <v/>
      </c>
      <c r="X978" t="str">
        <f t="shared" si="236"/>
        <v/>
      </c>
      <c r="Z978">
        <v>976</v>
      </c>
      <c r="AA978" t="str">
        <f t="shared" si="239"/>
        <v/>
      </c>
      <c r="AB978" t="str">
        <f>IFERROR(IF(MATCH($AA973,$O:$O,0)&gt;0,CONCATENATE("id_categoria: '",INDEX($U:$U,MATCH($AA973,$O:$O,0)),"',"),0),"")</f>
        <v/>
      </c>
      <c r="AG978" t="str">
        <f>IF($D978="","",INDEX(CATEGORIAS!$A:$A,MATCH($D978,CATEGORIAS!$B:$B,0)))</f>
        <v/>
      </c>
      <c r="AH978" t="str">
        <f>IF($E978="","",INDEX(SUBCATEGORIAS!$A:$A,MATCH($E978,SUBCATEGORIAS!$B:$B,0)))</f>
        <v/>
      </c>
      <c r="AI978" t="str">
        <f t="shared" si="232"/>
        <v/>
      </c>
      <c r="AK978" s="2" t="str">
        <f t="shared" si="237"/>
        <v/>
      </c>
      <c r="AL978" t="str">
        <f t="shared" si="238"/>
        <v/>
      </c>
      <c r="AM978" t="str">
        <f t="shared" si="233"/>
        <v/>
      </c>
      <c r="AN978" t="str">
        <f t="shared" si="234"/>
        <v/>
      </c>
    </row>
    <row r="979" spans="1:40" x14ac:dyDescent="0.25">
      <c r="A979" t="str">
        <f>IF(C979="","",MAX($A$2:A978)+1)</f>
        <v/>
      </c>
      <c r="B979" s="3" t="str">
        <f>IF(C979="","",IF(COUNTIF($C$2:$C978,$C979)=0,MAX($B$2:$B978)+1,""))</f>
        <v/>
      </c>
      <c r="L979" s="3" t="str">
        <f t="shared" si="235"/>
        <v/>
      </c>
      <c r="M979" s="3" t="str">
        <f>IF(C979="","",IF(AND(C979&lt;&gt;"",D979&lt;&gt;"",E979&lt;&gt;"",I979&lt;&gt;"",L979&lt;&gt;"",J979&lt;&gt;"",IFERROR(MATCH(INDEX($B:$B,MATCH($C979,$C:$C,0)),IMAGENES!$B:$B,0),-1)&gt;0),"'si'","'no'"))</f>
        <v/>
      </c>
      <c r="O979" t="str">
        <f t="shared" si="225"/>
        <v/>
      </c>
      <c r="P979" t="str">
        <f t="shared" si="226"/>
        <v/>
      </c>
      <c r="Q979" t="str">
        <f t="shared" si="227"/>
        <v/>
      </c>
      <c r="R979" t="str">
        <f t="shared" si="228"/>
        <v/>
      </c>
      <c r="S979" t="str">
        <f t="shared" si="229"/>
        <v/>
      </c>
      <c r="T979" t="str">
        <f t="shared" si="230"/>
        <v/>
      </c>
      <c r="U979" t="str">
        <f>IF($S979="","",INDEX(CATEGORIAS!$A:$A,MATCH($S979,CATEGORIAS!$B:$B,0)))</f>
        <v/>
      </c>
      <c r="V979" t="str">
        <f>IF($T979="","",INDEX(SUBCATEGORIAS!$A:$A,MATCH($T979,SUBCATEGORIAS!$B:$B,0)))</f>
        <v/>
      </c>
      <c r="W979" t="str">
        <f t="shared" si="231"/>
        <v/>
      </c>
      <c r="X979" t="str">
        <f t="shared" si="236"/>
        <v/>
      </c>
      <c r="Z979">
        <v>977</v>
      </c>
      <c r="AA979" t="str">
        <f t="shared" si="239"/>
        <v/>
      </c>
      <c r="AB979" t="str">
        <f>IFERROR(IF(MATCH($AA973,$O:$O,0)&gt;0,CONCATENATE("id_subcategoria: '",INDEX($V:$V,MATCH($AA973,$O:$O,0)),"',"),0),"")</f>
        <v/>
      </c>
      <c r="AG979" t="str">
        <f>IF($D979="","",INDEX(CATEGORIAS!$A:$A,MATCH($D979,CATEGORIAS!$B:$B,0)))</f>
        <v/>
      </c>
      <c r="AH979" t="str">
        <f>IF($E979="","",INDEX(SUBCATEGORIAS!$A:$A,MATCH($E979,SUBCATEGORIAS!$B:$B,0)))</f>
        <v/>
      </c>
      <c r="AI979" t="str">
        <f t="shared" si="232"/>
        <v/>
      </c>
      <c r="AK979" s="2" t="str">
        <f t="shared" si="237"/>
        <v/>
      </c>
      <c r="AL979" t="str">
        <f t="shared" si="238"/>
        <v/>
      </c>
      <c r="AM979" t="str">
        <f t="shared" si="233"/>
        <v/>
      </c>
      <c r="AN979" t="str">
        <f t="shared" si="234"/>
        <v/>
      </c>
    </row>
    <row r="980" spans="1:40" x14ac:dyDescent="0.25">
      <c r="A980" t="str">
        <f>IF(C980="","",MAX($A$2:A979)+1)</f>
        <v/>
      </c>
      <c r="B980" s="3" t="str">
        <f>IF(C980="","",IF(COUNTIF($C$2:$C979,$C980)=0,MAX($B$2:$B979)+1,""))</f>
        <v/>
      </c>
      <c r="L980" s="3" t="str">
        <f t="shared" si="235"/>
        <v/>
      </c>
      <c r="M980" s="3" t="str">
        <f>IF(C980="","",IF(AND(C980&lt;&gt;"",D980&lt;&gt;"",E980&lt;&gt;"",I980&lt;&gt;"",L980&lt;&gt;"",J980&lt;&gt;"",IFERROR(MATCH(INDEX($B:$B,MATCH($C980,$C:$C,0)),IMAGENES!$B:$B,0),-1)&gt;0),"'si'","'no'"))</f>
        <v/>
      </c>
      <c r="O980" t="str">
        <f t="shared" si="225"/>
        <v/>
      </c>
      <c r="P980" t="str">
        <f t="shared" si="226"/>
        <v/>
      </c>
      <c r="Q980" t="str">
        <f t="shared" si="227"/>
        <v/>
      </c>
      <c r="R980" t="str">
        <f t="shared" si="228"/>
        <v/>
      </c>
      <c r="S980" t="str">
        <f t="shared" si="229"/>
        <v/>
      </c>
      <c r="T980" t="str">
        <f t="shared" si="230"/>
        <v/>
      </c>
      <c r="U980" t="str">
        <f>IF($S980="","",INDEX(CATEGORIAS!$A:$A,MATCH($S980,CATEGORIAS!$B:$B,0)))</f>
        <v/>
      </c>
      <c r="V980" t="str">
        <f>IF($T980="","",INDEX(SUBCATEGORIAS!$A:$A,MATCH($T980,SUBCATEGORIAS!$B:$B,0)))</f>
        <v/>
      </c>
      <c r="W980" t="str">
        <f t="shared" si="231"/>
        <v/>
      </c>
      <c r="X980" t="str">
        <f t="shared" si="236"/>
        <v/>
      </c>
      <c r="Z980">
        <v>978</v>
      </c>
      <c r="AA980" t="str">
        <f t="shared" si="239"/>
        <v/>
      </c>
      <c r="AB980" t="str">
        <f>IFERROR(IF(MATCH($AA973,$O:$O,0)&gt;0,CONCATENATE("precio: ",INDEX($W:$W,MATCH($AA973,$O:$O,0)),","),0),"")</f>
        <v/>
      </c>
      <c r="AG980" t="str">
        <f>IF($D980="","",INDEX(CATEGORIAS!$A:$A,MATCH($D980,CATEGORIAS!$B:$B,0)))</f>
        <v/>
      </c>
      <c r="AH980" t="str">
        <f>IF($E980="","",INDEX(SUBCATEGORIAS!$A:$A,MATCH($E980,SUBCATEGORIAS!$B:$B,0)))</f>
        <v/>
      </c>
      <c r="AI980" t="str">
        <f t="shared" si="232"/>
        <v/>
      </c>
      <c r="AK980" s="2" t="str">
        <f t="shared" si="237"/>
        <v/>
      </c>
      <c r="AL980" t="str">
        <f t="shared" si="238"/>
        <v/>
      </c>
      <c r="AM980" t="str">
        <f t="shared" si="233"/>
        <v/>
      </c>
      <c r="AN980" t="str">
        <f t="shared" si="234"/>
        <v/>
      </c>
    </row>
    <row r="981" spans="1:40" x14ac:dyDescent="0.25">
      <c r="A981" t="str">
        <f>IF(C981="","",MAX($A$2:A980)+1)</f>
        <v/>
      </c>
      <c r="B981" s="3" t="str">
        <f>IF(C981="","",IF(COUNTIF($C$2:$C980,$C981)=0,MAX($B$2:$B980)+1,""))</f>
        <v/>
      </c>
      <c r="L981" s="3" t="str">
        <f t="shared" si="235"/>
        <v/>
      </c>
      <c r="M981" s="3" t="str">
        <f>IF(C981="","",IF(AND(C981&lt;&gt;"",D981&lt;&gt;"",E981&lt;&gt;"",I981&lt;&gt;"",L981&lt;&gt;"",J981&lt;&gt;"",IFERROR(MATCH(INDEX($B:$B,MATCH($C981,$C:$C,0)),IMAGENES!$B:$B,0),-1)&gt;0),"'si'","'no'"))</f>
        <v/>
      </c>
      <c r="O981" t="str">
        <f t="shared" si="225"/>
        <v/>
      </c>
      <c r="P981" t="str">
        <f t="shared" si="226"/>
        <v/>
      </c>
      <c r="Q981" t="str">
        <f t="shared" si="227"/>
        <v/>
      </c>
      <c r="R981" t="str">
        <f t="shared" si="228"/>
        <v/>
      </c>
      <c r="S981" t="str">
        <f t="shared" si="229"/>
        <v/>
      </c>
      <c r="T981" t="str">
        <f t="shared" si="230"/>
        <v/>
      </c>
      <c r="U981" t="str">
        <f>IF($S981="","",INDEX(CATEGORIAS!$A:$A,MATCH($S981,CATEGORIAS!$B:$B,0)))</f>
        <v/>
      </c>
      <c r="V981" t="str">
        <f>IF($T981="","",INDEX(SUBCATEGORIAS!$A:$A,MATCH($T981,SUBCATEGORIAS!$B:$B,0)))</f>
        <v/>
      </c>
      <c r="W981" t="str">
        <f t="shared" si="231"/>
        <v/>
      </c>
      <c r="X981" t="str">
        <f t="shared" si="236"/>
        <v/>
      </c>
      <c r="Z981">
        <v>979</v>
      </c>
      <c r="AA981" t="str">
        <f t="shared" si="239"/>
        <v/>
      </c>
      <c r="AB981" t="str">
        <f>IFERROR(IF(MATCH($AA973,$O:$O,0)&gt;0,CONCATENATE("disponible: ",INDEX($X:$X,MATCH($AA973,$O:$O,0)),","),0),"")</f>
        <v/>
      </c>
      <c r="AG981" t="str">
        <f>IF($D981="","",INDEX(CATEGORIAS!$A:$A,MATCH($D981,CATEGORIAS!$B:$B,0)))</f>
        <v/>
      </c>
      <c r="AH981" t="str">
        <f>IF($E981="","",INDEX(SUBCATEGORIAS!$A:$A,MATCH($E981,SUBCATEGORIAS!$B:$B,0)))</f>
        <v/>
      </c>
      <c r="AI981" t="str">
        <f t="shared" si="232"/>
        <v/>
      </c>
      <c r="AK981" s="2" t="str">
        <f t="shared" si="237"/>
        <v/>
      </c>
      <c r="AL981" t="str">
        <f t="shared" si="238"/>
        <v/>
      </c>
      <c r="AM981" t="str">
        <f t="shared" si="233"/>
        <v/>
      </c>
      <c r="AN981" t="str">
        <f t="shared" si="234"/>
        <v/>
      </c>
    </row>
    <row r="982" spans="1:40" x14ac:dyDescent="0.25">
      <c r="A982" t="str">
        <f>IF(C982="","",MAX($A$2:A981)+1)</f>
        <v/>
      </c>
      <c r="B982" s="3" t="str">
        <f>IF(C982="","",IF(COUNTIF($C$2:$C981,$C982)=0,MAX($B$2:$B981)+1,""))</f>
        <v/>
      </c>
      <c r="L982" s="3" t="str">
        <f t="shared" si="235"/>
        <v/>
      </c>
      <c r="M982" s="3" t="str">
        <f>IF(C982="","",IF(AND(C982&lt;&gt;"",D982&lt;&gt;"",E982&lt;&gt;"",I982&lt;&gt;"",L982&lt;&gt;"",J982&lt;&gt;"",IFERROR(MATCH(INDEX($B:$B,MATCH($C982,$C:$C,0)),IMAGENES!$B:$B,0),-1)&gt;0),"'si'","'no'"))</f>
        <v/>
      </c>
      <c r="O982" t="str">
        <f t="shared" si="225"/>
        <v/>
      </c>
      <c r="P982" t="str">
        <f t="shared" si="226"/>
        <v/>
      </c>
      <c r="Q982" t="str">
        <f t="shared" si="227"/>
        <v/>
      </c>
      <c r="R982" t="str">
        <f t="shared" si="228"/>
        <v/>
      </c>
      <c r="S982" t="str">
        <f t="shared" si="229"/>
        <v/>
      </c>
      <c r="T982" t="str">
        <f t="shared" si="230"/>
        <v/>
      </c>
      <c r="U982" t="str">
        <f>IF($S982="","",INDEX(CATEGORIAS!$A:$A,MATCH($S982,CATEGORIAS!$B:$B,0)))</f>
        <v/>
      </c>
      <c r="V982" t="str">
        <f>IF($T982="","",INDEX(SUBCATEGORIAS!$A:$A,MATCH($T982,SUBCATEGORIAS!$B:$B,0)))</f>
        <v/>
      </c>
      <c r="W982" t="str">
        <f t="shared" si="231"/>
        <v/>
      </c>
      <c r="X982" t="str">
        <f t="shared" si="236"/>
        <v/>
      </c>
      <c r="Z982">
        <v>980</v>
      </c>
      <c r="AA982" t="str">
        <f t="shared" si="239"/>
        <v/>
      </c>
      <c r="AB982" t="str">
        <f>IFERROR(IF(MATCH($AA973,$O:$O,0)&gt;0,"},",0),"")</f>
        <v/>
      </c>
      <c r="AG982" t="str">
        <f>IF($D982="","",INDEX(CATEGORIAS!$A:$A,MATCH($D982,CATEGORIAS!$B:$B,0)))</f>
        <v/>
      </c>
      <c r="AH982" t="str">
        <f>IF($E982="","",INDEX(SUBCATEGORIAS!$A:$A,MATCH($E982,SUBCATEGORIAS!$B:$B,0)))</f>
        <v/>
      </c>
      <c r="AI982" t="str">
        <f t="shared" si="232"/>
        <v/>
      </c>
      <c r="AK982" s="2" t="str">
        <f t="shared" si="237"/>
        <v/>
      </c>
      <c r="AL982" t="str">
        <f t="shared" si="238"/>
        <v/>
      </c>
      <c r="AM982" t="str">
        <f t="shared" si="233"/>
        <v/>
      </c>
      <c r="AN982" t="str">
        <f t="shared" si="234"/>
        <v/>
      </c>
    </row>
    <row r="983" spans="1:40" x14ac:dyDescent="0.25">
      <c r="A983" t="str">
        <f>IF(C983="","",MAX($A$2:A982)+1)</f>
        <v/>
      </c>
      <c r="B983" s="3" t="str">
        <f>IF(C983="","",IF(COUNTIF($C$2:$C982,$C983)=0,MAX($B$2:$B982)+1,""))</f>
        <v/>
      </c>
      <c r="L983" s="3" t="str">
        <f t="shared" si="235"/>
        <v/>
      </c>
      <c r="M983" s="3" t="str">
        <f>IF(C983="","",IF(AND(C983&lt;&gt;"",D983&lt;&gt;"",E983&lt;&gt;"",I983&lt;&gt;"",L983&lt;&gt;"",J983&lt;&gt;"",IFERROR(MATCH(INDEX($B:$B,MATCH($C983,$C:$C,0)),IMAGENES!$B:$B,0),-1)&gt;0),"'si'","'no'"))</f>
        <v/>
      </c>
      <c r="O983" t="str">
        <f t="shared" si="225"/>
        <v/>
      </c>
      <c r="P983" t="str">
        <f t="shared" si="226"/>
        <v/>
      </c>
      <c r="Q983" t="str">
        <f t="shared" si="227"/>
        <v/>
      </c>
      <c r="R983" t="str">
        <f t="shared" si="228"/>
        <v/>
      </c>
      <c r="S983" t="str">
        <f t="shared" si="229"/>
        <v/>
      </c>
      <c r="T983" t="str">
        <f t="shared" si="230"/>
        <v/>
      </c>
      <c r="U983" t="str">
        <f>IF($S983="","",INDEX(CATEGORIAS!$A:$A,MATCH($S983,CATEGORIAS!$B:$B,0)))</f>
        <v/>
      </c>
      <c r="V983" t="str">
        <f>IF($T983="","",INDEX(SUBCATEGORIAS!$A:$A,MATCH($T983,SUBCATEGORIAS!$B:$B,0)))</f>
        <v/>
      </c>
      <c r="W983" t="str">
        <f t="shared" si="231"/>
        <v/>
      </c>
      <c r="X983" t="str">
        <f t="shared" si="236"/>
        <v/>
      </c>
      <c r="Z983">
        <v>981</v>
      </c>
      <c r="AA983">
        <f t="shared" si="239"/>
        <v>99</v>
      </c>
      <c r="AB983" t="str">
        <f>IFERROR(IF(MATCH($AA983,$O:$O,0)&gt;0,"{",0),"")</f>
        <v/>
      </c>
      <c r="AG983" t="str">
        <f>IF($D983="","",INDEX(CATEGORIAS!$A:$A,MATCH($D983,CATEGORIAS!$B:$B,0)))</f>
        <v/>
      </c>
      <c r="AH983" t="str">
        <f>IF($E983="","",INDEX(SUBCATEGORIAS!$A:$A,MATCH($E983,SUBCATEGORIAS!$B:$B,0)))</f>
        <v/>
      </c>
      <c r="AI983" t="str">
        <f t="shared" si="232"/>
        <v/>
      </c>
      <c r="AK983" s="2" t="str">
        <f t="shared" si="237"/>
        <v/>
      </c>
      <c r="AL983" t="str">
        <f t="shared" si="238"/>
        <v/>
      </c>
      <c r="AM983" t="str">
        <f t="shared" si="233"/>
        <v/>
      </c>
      <c r="AN983" t="str">
        <f t="shared" si="234"/>
        <v/>
      </c>
    </row>
    <row r="984" spans="1:40" x14ac:dyDescent="0.25">
      <c r="A984" t="str">
        <f>IF(C984="","",MAX($A$2:A983)+1)</f>
        <v/>
      </c>
      <c r="B984" s="3" t="str">
        <f>IF(C984="","",IF(COUNTIF($C$2:$C983,$C984)=0,MAX($B$2:$B983)+1,""))</f>
        <v/>
      </c>
      <c r="L984" s="3" t="str">
        <f t="shared" si="235"/>
        <v/>
      </c>
      <c r="M984" s="3" t="str">
        <f>IF(C984="","",IF(AND(C984&lt;&gt;"",D984&lt;&gt;"",E984&lt;&gt;"",I984&lt;&gt;"",L984&lt;&gt;"",J984&lt;&gt;"",IFERROR(MATCH(INDEX($B:$B,MATCH($C984,$C:$C,0)),IMAGENES!$B:$B,0),-1)&gt;0),"'si'","'no'"))</f>
        <v/>
      </c>
      <c r="O984" t="str">
        <f t="shared" si="225"/>
        <v/>
      </c>
      <c r="P984" t="str">
        <f t="shared" si="226"/>
        <v/>
      </c>
      <c r="Q984" t="str">
        <f t="shared" si="227"/>
        <v/>
      </c>
      <c r="R984" t="str">
        <f t="shared" si="228"/>
        <v/>
      </c>
      <c r="S984" t="str">
        <f t="shared" si="229"/>
        <v/>
      </c>
      <c r="T984" t="str">
        <f t="shared" si="230"/>
        <v/>
      </c>
      <c r="U984" t="str">
        <f>IF($S984="","",INDEX(CATEGORIAS!$A:$A,MATCH($S984,CATEGORIAS!$B:$B,0)))</f>
        <v/>
      </c>
      <c r="V984" t="str">
        <f>IF($T984="","",INDEX(SUBCATEGORIAS!$A:$A,MATCH($T984,SUBCATEGORIAS!$B:$B,0)))</f>
        <v/>
      </c>
      <c r="W984" t="str">
        <f t="shared" si="231"/>
        <v/>
      </c>
      <c r="X984" t="str">
        <f t="shared" si="236"/>
        <v/>
      </c>
      <c r="Z984">
        <v>982</v>
      </c>
      <c r="AA984" t="str">
        <f t="shared" si="239"/>
        <v/>
      </c>
      <c r="AB984" t="str">
        <f>IFERROR(IF(MATCH($AA983,$O:$O,0)&gt;0,CONCATENATE("id_articulo: ",$AA983,","),0),"")</f>
        <v/>
      </c>
      <c r="AG984" t="str">
        <f>IF($D984="","",INDEX(CATEGORIAS!$A:$A,MATCH($D984,CATEGORIAS!$B:$B,0)))</f>
        <v/>
      </c>
      <c r="AH984" t="str">
        <f>IF($E984="","",INDEX(SUBCATEGORIAS!$A:$A,MATCH($E984,SUBCATEGORIAS!$B:$B,0)))</f>
        <v/>
      </c>
      <c r="AI984" t="str">
        <f t="shared" si="232"/>
        <v/>
      </c>
      <c r="AK984" s="2" t="str">
        <f t="shared" si="237"/>
        <v/>
      </c>
      <c r="AL984" t="str">
        <f t="shared" si="238"/>
        <v/>
      </c>
      <c r="AM984" t="str">
        <f t="shared" si="233"/>
        <v/>
      </c>
      <c r="AN984" t="str">
        <f t="shared" si="234"/>
        <v/>
      </c>
    </row>
    <row r="985" spans="1:40" x14ac:dyDescent="0.25">
      <c r="A985" t="str">
        <f>IF(C985="","",MAX($A$2:A984)+1)</f>
        <v/>
      </c>
      <c r="B985" s="3" t="str">
        <f>IF(C985="","",IF(COUNTIF($C$2:$C984,$C985)=0,MAX($B$2:$B984)+1,""))</f>
        <v/>
      </c>
      <c r="L985" s="3" t="str">
        <f t="shared" si="235"/>
        <v/>
      </c>
      <c r="M985" s="3" t="str">
        <f>IF(C985="","",IF(AND(C985&lt;&gt;"",D985&lt;&gt;"",E985&lt;&gt;"",I985&lt;&gt;"",L985&lt;&gt;"",J985&lt;&gt;"",IFERROR(MATCH(INDEX($B:$B,MATCH($C985,$C:$C,0)),IMAGENES!$B:$B,0),-1)&gt;0),"'si'","'no'"))</f>
        <v/>
      </c>
      <c r="O985" t="str">
        <f t="shared" si="225"/>
        <v/>
      </c>
      <c r="P985" t="str">
        <f t="shared" si="226"/>
        <v/>
      </c>
      <c r="Q985" t="str">
        <f t="shared" si="227"/>
        <v/>
      </c>
      <c r="R985" t="str">
        <f t="shared" si="228"/>
        <v/>
      </c>
      <c r="S985" t="str">
        <f t="shared" si="229"/>
        <v/>
      </c>
      <c r="T985" t="str">
        <f t="shared" si="230"/>
        <v/>
      </c>
      <c r="U985" t="str">
        <f>IF($S985="","",INDEX(CATEGORIAS!$A:$A,MATCH($S985,CATEGORIAS!$B:$B,0)))</f>
        <v/>
      </c>
      <c r="V985" t="str">
        <f>IF($T985="","",INDEX(SUBCATEGORIAS!$A:$A,MATCH($T985,SUBCATEGORIAS!$B:$B,0)))</f>
        <v/>
      </c>
      <c r="W985" t="str">
        <f t="shared" si="231"/>
        <v/>
      </c>
      <c r="X985" t="str">
        <f t="shared" si="236"/>
        <v/>
      </c>
      <c r="Z985">
        <v>983</v>
      </c>
      <c r="AA985" t="str">
        <f t="shared" si="239"/>
        <v/>
      </c>
      <c r="AB985" t="str">
        <f>IFERROR(IF(MATCH($AA983,$O:$O,0)&gt;0,CONCATENATE("nombre: '",INDEX($P:$P,MATCH($AA983,$O:$O,0)),"',"),0),"")</f>
        <v/>
      </c>
      <c r="AG985" t="str">
        <f>IF($D985="","",INDEX(CATEGORIAS!$A:$A,MATCH($D985,CATEGORIAS!$B:$B,0)))</f>
        <v/>
      </c>
      <c r="AH985" t="str">
        <f>IF($E985="","",INDEX(SUBCATEGORIAS!$A:$A,MATCH($E985,SUBCATEGORIAS!$B:$B,0)))</f>
        <v/>
      </c>
      <c r="AI985" t="str">
        <f t="shared" si="232"/>
        <v/>
      </c>
      <c r="AK985" s="2" t="str">
        <f t="shared" si="237"/>
        <v/>
      </c>
      <c r="AL985" t="str">
        <f t="shared" si="238"/>
        <v/>
      </c>
      <c r="AM985" t="str">
        <f t="shared" si="233"/>
        <v/>
      </c>
      <c r="AN985" t="str">
        <f t="shared" si="234"/>
        <v/>
      </c>
    </row>
    <row r="986" spans="1:40" x14ac:dyDescent="0.25">
      <c r="A986" t="str">
        <f>IF(C986="","",MAX($A$2:A985)+1)</f>
        <v/>
      </c>
      <c r="B986" s="3" t="str">
        <f>IF(C986="","",IF(COUNTIF($C$2:$C985,$C986)=0,MAX($B$2:$B985)+1,""))</f>
        <v/>
      </c>
      <c r="L986" s="3" t="str">
        <f t="shared" si="235"/>
        <v/>
      </c>
      <c r="M986" s="3" t="str">
        <f>IF(C986="","",IF(AND(C986&lt;&gt;"",D986&lt;&gt;"",E986&lt;&gt;"",I986&lt;&gt;"",L986&lt;&gt;"",J986&lt;&gt;"",IFERROR(MATCH(INDEX($B:$B,MATCH($C986,$C:$C,0)),IMAGENES!$B:$B,0),-1)&gt;0),"'si'","'no'"))</f>
        <v/>
      </c>
      <c r="O986" t="str">
        <f t="shared" si="225"/>
        <v/>
      </c>
      <c r="P986" t="str">
        <f t="shared" si="226"/>
        <v/>
      </c>
      <c r="Q986" t="str">
        <f t="shared" si="227"/>
        <v/>
      </c>
      <c r="R986" t="str">
        <f t="shared" si="228"/>
        <v/>
      </c>
      <c r="S986" t="str">
        <f t="shared" si="229"/>
        <v/>
      </c>
      <c r="T986" t="str">
        <f t="shared" si="230"/>
        <v/>
      </c>
      <c r="U986" t="str">
        <f>IF($S986="","",INDEX(CATEGORIAS!$A:$A,MATCH($S986,CATEGORIAS!$B:$B,0)))</f>
        <v/>
      </c>
      <c r="V986" t="str">
        <f>IF($T986="","",INDEX(SUBCATEGORIAS!$A:$A,MATCH($T986,SUBCATEGORIAS!$B:$B,0)))</f>
        <v/>
      </c>
      <c r="W986" t="str">
        <f t="shared" si="231"/>
        <v/>
      </c>
      <c r="X986" t="str">
        <f t="shared" si="236"/>
        <v/>
      </c>
      <c r="Z986">
        <v>984</v>
      </c>
      <c r="AA986" t="str">
        <f t="shared" si="239"/>
        <v/>
      </c>
      <c r="AB986" t="str">
        <f>IFERROR(IF(MATCH($AA983,$O:$O,0)&gt;0,CONCATENATE("descripcion: '",INDEX($Q:$Q,MATCH($AA983,$O:$O,0)),"',"),0),"")</f>
        <v/>
      </c>
      <c r="AG986" t="str">
        <f>IF($D986="","",INDEX(CATEGORIAS!$A:$A,MATCH($D986,CATEGORIAS!$B:$B,0)))</f>
        <v/>
      </c>
      <c r="AH986" t="str">
        <f>IF($E986="","",INDEX(SUBCATEGORIAS!$A:$A,MATCH($E986,SUBCATEGORIAS!$B:$B,0)))</f>
        <v/>
      </c>
      <c r="AI986" t="str">
        <f t="shared" si="232"/>
        <v/>
      </c>
      <c r="AK986" s="2" t="str">
        <f t="shared" si="237"/>
        <v/>
      </c>
      <c r="AL986" t="str">
        <f t="shared" si="238"/>
        <v/>
      </c>
      <c r="AM986" t="str">
        <f t="shared" si="233"/>
        <v/>
      </c>
      <c r="AN986" t="str">
        <f t="shared" si="234"/>
        <v/>
      </c>
    </row>
    <row r="987" spans="1:40" x14ac:dyDescent="0.25">
      <c r="A987" t="str">
        <f>IF(C987="","",MAX($A$2:A986)+1)</f>
        <v/>
      </c>
      <c r="B987" s="3" t="str">
        <f>IF(C987="","",IF(COUNTIF($C$2:$C986,$C987)=0,MAX($B$2:$B986)+1,""))</f>
        <v/>
      </c>
      <c r="L987" s="3" t="str">
        <f t="shared" si="235"/>
        <v/>
      </c>
      <c r="M987" s="3" t="str">
        <f>IF(C987="","",IF(AND(C987&lt;&gt;"",D987&lt;&gt;"",E987&lt;&gt;"",I987&lt;&gt;"",L987&lt;&gt;"",J987&lt;&gt;"",IFERROR(MATCH(INDEX($B:$B,MATCH($C987,$C:$C,0)),IMAGENES!$B:$B,0),-1)&gt;0),"'si'","'no'"))</f>
        <v/>
      </c>
      <c r="O987" t="str">
        <f t="shared" si="225"/>
        <v/>
      </c>
      <c r="P987" t="str">
        <f t="shared" si="226"/>
        <v/>
      </c>
      <c r="Q987" t="str">
        <f t="shared" si="227"/>
        <v/>
      </c>
      <c r="R987" t="str">
        <f t="shared" si="228"/>
        <v/>
      </c>
      <c r="S987" t="str">
        <f t="shared" si="229"/>
        <v/>
      </c>
      <c r="T987" t="str">
        <f t="shared" si="230"/>
        <v/>
      </c>
      <c r="U987" t="str">
        <f>IF($S987="","",INDEX(CATEGORIAS!$A:$A,MATCH($S987,CATEGORIAS!$B:$B,0)))</f>
        <v/>
      </c>
      <c r="V987" t="str">
        <f>IF($T987="","",INDEX(SUBCATEGORIAS!$A:$A,MATCH($T987,SUBCATEGORIAS!$B:$B,0)))</f>
        <v/>
      </c>
      <c r="W987" t="str">
        <f t="shared" si="231"/>
        <v/>
      </c>
      <c r="X987" t="str">
        <f t="shared" si="236"/>
        <v/>
      </c>
      <c r="Z987">
        <v>985</v>
      </c>
      <c r="AA987" t="str">
        <f t="shared" si="239"/>
        <v/>
      </c>
      <c r="AB987" t="str">
        <f>IFERROR(IF(MATCH($AA983,$O:$O,0)&gt;0,CONCATENATE("descripcion_larga: '",INDEX($R:$R,MATCH($AA983,$O:$O,0)),"',"),0),"")</f>
        <v/>
      </c>
      <c r="AG987" t="str">
        <f>IF($D987="","",INDEX(CATEGORIAS!$A:$A,MATCH($D987,CATEGORIAS!$B:$B,0)))</f>
        <v/>
      </c>
      <c r="AH987" t="str">
        <f>IF($E987="","",INDEX(SUBCATEGORIAS!$A:$A,MATCH($E987,SUBCATEGORIAS!$B:$B,0)))</f>
        <v/>
      </c>
      <c r="AI987" t="str">
        <f t="shared" si="232"/>
        <v/>
      </c>
      <c r="AK987" s="2" t="str">
        <f t="shared" si="237"/>
        <v/>
      </c>
      <c r="AL987" t="str">
        <f t="shared" si="238"/>
        <v/>
      </c>
      <c r="AM987" t="str">
        <f t="shared" si="233"/>
        <v/>
      </c>
      <c r="AN987" t="str">
        <f t="shared" si="234"/>
        <v/>
      </c>
    </row>
    <row r="988" spans="1:40" x14ac:dyDescent="0.25">
      <c r="A988" t="str">
        <f>IF(C988="","",MAX($A$2:A987)+1)</f>
        <v/>
      </c>
      <c r="B988" s="3" t="str">
        <f>IF(C988="","",IF(COUNTIF($C$2:$C987,$C988)=0,MAX($B$2:$B987)+1,""))</f>
        <v/>
      </c>
      <c r="L988" s="3" t="str">
        <f t="shared" si="235"/>
        <v/>
      </c>
      <c r="M988" s="3" t="str">
        <f>IF(C988="","",IF(AND(C988&lt;&gt;"",D988&lt;&gt;"",E988&lt;&gt;"",I988&lt;&gt;"",L988&lt;&gt;"",J988&lt;&gt;"",IFERROR(MATCH(INDEX($B:$B,MATCH($C988,$C:$C,0)),IMAGENES!$B:$B,0),-1)&gt;0),"'si'","'no'"))</f>
        <v/>
      </c>
      <c r="O988" t="str">
        <f t="shared" si="225"/>
        <v/>
      </c>
      <c r="P988" t="str">
        <f t="shared" si="226"/>
        <v/>
      </c>
      <c r="Q988" t="str">
        <f t="shared" si="227"/>
        <v/>
      </c>
      <c r="R988" t="str">
        <f t="shared" si="228"/>
        <v/>
      </c>
      <c r="S988" t="str">
        <f t="shared" si="229"/>
        <v/>
      </c>
      <c r="T988" t="str">
        <f t="shared" si="230"/>
        <v/>
      </c>
      <c r="U988" t="str">
        <f>IF($S988="","",INDEX(CATEGORIAS!$A:$A,MATCH($S988,CATEGORIAS!$B:$B,0)))</f>
        <v/>
      </c>
      <c r="V988" t="str">
        <f>IF($T988="","",INDEX(SUBCATEGORIAS!$A:$A,MATCH($T988,SUBCATEGORIAS!$B:$B,0)))</f>
        <v/>
      </c>
      <c r="W988" t="str">
        <f t="shared" si="231"/>
        <v/>
      </c>
      <c r="X988" t="str">
        <f t="shared" si="236"/>
        <v/>
      </c>
      <c r="Z988">
        <v>986</v>
      </c>
      <c r="AA988" t="str">
        <f t="shared" si="239"/>
        <v/>
      </c>
      <c r="AB988" t="str">
        <f>IFERROR(IF(MATCH($AA983,$O:$O,0)&gt;0,CONCATENATE("id_categoria: '",INDEX($U:$U,MATCH($AA983,$O:$O,0)),"',"),0),"")</f>
        <v/>
      </c>
      <c r="AG988" t="str">
        <f>IF($D988="","",INDEX(CATEGORIAS!$A:$A,MATCH($D988,CATEGORIAS!$B:$B,0)))</f>
        <v/>
      </c>
      <c r="AH988" t="str">
        <f>IF($E988="","",INDEX(SUBCATEGORIAS!$A:$A,MATCH($E988,SUBCATEGORIAS!$B:$B,0)))</f>
        <v/>
      </c>
      <c r="AI988" t="str">
        <f t="shared" si="232"/>
        <v/>
      </c>
      <c r="AK988" s="2" t="str">
        <f t="shared" si="237"/>
        <v/>
      </c>
      <c r="AL988" t="str">
        <f t="shared" si="238"/>
        <v/>
      </c>
      <c r="AM988" t="str">
        <f t="shared" si="233"/>
        <v/>
      </c>
      <c r="AN988" t="str">
        <f t="shared" si="234"/>
        <v/>
      </c>
    </row>
    <row r="989" spans="1:40" x14ac:dyDescent="0.25">
      <c r="A989" t="str">
        <f>IF(C989="","",MAX($A$2:A988)+1)</f>
        <v/>
      </c>
      <c r="B989" s="3" t="str">
        <f>IF(C989="","",IF(COUNTIF($C$2:$C988,$C989)=0,MAX($B$2:$B988)+1,""))</f>
        <v/>
      </c>
      <c r="L989" s="3" t="str">
        <f t="shared" si="235"/>
        <v/>
      </c>
      <c r="M989" s="3" t="str">
        <f>IF(C989="","",IF(AND(C989&lt;&gt;"",D989&lt;&gt;"",E989&lt;&gt;"",I989&lt;&gt;"",L989&lt;&gt;"",J989&lt;&gt;"",IFERROR(MATCH(INDEX($B:$B,MATCH($C989,$C:$C,0)),IMAGENES!$B:$B,0),-1)&gt;0),"'si'","'no'"))</f>
        <v/>
      </c>
      <c r="O989" t="str">
        <f t="shared" si="225"/>
        <v/>
      </c>
      <c r="P989" t="str">
        <f t="shared" si="226"/>
        <v/>
      </c>
      <c r="Q989" t="str">
        <f t="shared" si="227"/>
        <v/>
      </c>
      <c r="R989" t="str">
        <f t="shared" si="228"/>
        <v/>
      </c>
      <c r="S989" t="str">
        <f t="shared" si="229"/>
        <v/>
      </c>
      <c r="T989" t="str">
        <f t="shared" si="230"/>
        <v/>
      </c>
      <c r="U989" t="str">
        <f>IF($S989="","",INDEX(CATEGORIAS!$A:$A,MATCH($S989,CATEGORIAS!$B:$B,0)))</f>
        <v/>
      </c>
      <c r="V989" t="str">
        <f>IF($T989="","",INDEX(SUBCATEGORIAS!$A:$A,MATCH($T989,SUBCATEGORIAS!$B:$B,0)))</f>
        <v/>
      </c>
      <c r="W989" t="str">
        <f t="shared" si="231"/>
        <v/>
      </c>
      <c r="X989" t="str">
        <f t="shared" si="236"/>
        <v/>
      </c>
      <c r="Z989">
        <v>987</v>
      </c>
      <c r="AA989" t="str">
        <f t="shared" si="239"/>
        <v/>
      </c>
      <c r="AB989" t="str">
        <f>IFERROR(IF(MATCH($AA983,$O:$O,0)&gt;0,CONCATENATE("id_subcategoria: '",INDEX($V:$V,MATCH($AA983,$O:$O,0)),"',"),0),"")</f>
        <v/>
      </c>
      <c r="AG989" t="str">
        <f>IF($D989="","",INDEX(CATEGORIAS!$A:$A,MATCH($D989,CATEGORIAS!$B:$B,0)))</f>
        <v/>
      </c>
      <c r="AH989" t="str">
        <f>IF($E989="","",INDEX(SUBCATEGORIAS!$A:$A,MATCH($E989,SUBCATEGORIAS!$B:$B,0)))</f>
        <v/>
      </c>
      <c r="AI989" t="str">
        <f t="shared" si="232"/>
        <v/>
      </c>
      <c r="AK989" s="2" t="str">
        <f t="shared" si="237"/>
        <v/>
      </c>
      <c r="AL989" t="str">
        <f t="shared" si="238"/>
        <v/>
      </c>
      <c r="AM989" t="str">
        <f t="shared" si="233"/>
        <v/>
      </c>
      <c r="AN989" t="str">
        <f t="shared" si="234"/>
        <v/>
      </c>
    </row>
    <row r="990" spans="1:40" x14ac:dyDescent="0.25">
      <c r="A990" t="str">
        <f>IF(C990="","",MAX($A$2:A989)+1)</f>
        <v/>
      </c>
      <c r="B990" s="3" t="str">
        <f>IF(C990="","",IF(COUNTIF($C$2:$C989,$C990)=0,MAX($B$2:$B989)+1,""))</f>
        <v/>
      </c>
      <c r="L990" s="3" t="str">
        <f t="shared" si="235"/>
        <v/>
      </c>
      <c r="M990" s="3" t="str">
        <f>IF(C990="","",IF(AND(C990&lt;&gt;"",D990&lt;&gt;"",E990&lt;&gt;"",I990&lt;&gt;"",L990&lt;&gt;"",J990&lt;&gt;"",IFERROR(MATCH(INDEX($B:$B,MATCH($C990,$C:$C,0)),IMAGENES!$B:$B,0),-1)&gt;0),"'si'","'no'"))</f>
        <v/>
      </c>
      <c r="O990" t="str">
        <f t="shared" si="225"/>
        <v/>
      </c>
      <c r="P990" t="str">
        <f t="shared" si="226"/>
        <v/>
      </c>
      <c r="Q990" t="str">
        <f t="shared" si="227"/>
        <v/>
      </c>
      <c r="R990" t="str">
        <f t="shared" si="228"/>
        <v/>
      </c>
      <c r="S990" t="str">
        <f t="shared" si="229"/>
        <v/>
      </c>
      <c r="T990" t="str">
        <f t="shared" si="230"/>
        <v/>
      </c>
      <c r="U990" t="str">
        <f>IF($S990="","",INDEX(CATEGORIAS!$A:$A,MATCH($S990,CATEGORIAS!$B:$B,0)))</f>
        <v/>
      </c>
      <c r="V990" t="str">
        <f>IF($T990="","",INDEX(SUBCATEGORIAS!$A:$A,MATCH($T990,SUBCATEGORIAS!$B:$B,0)))</f>
        <v/>
      </c>
      <c r="W990" t="str">
        <f t="shared" si="231"/>
        <v/>
      </c>
      <c r="X990" t="str">
        <f t="shared" si="236"/>
        <v/>
      </c>
      <c r="Z990">
        <v>988</v>
      </c>
      <c r="AA990" t="str">
        <f t="shared" si="239"/>
        <v/>
      </c>
      <c r="AB990" t="str">
        <f>IFERROR(IF(MATCH($AA983,$O:$O,0)&gt;0,CONCATENATE("precio: ",INDEX($W:$W,MATCH($AA983,$O:$O,0)),","),0),"")</f>
        <v/>
      </c>
      <c r="AG990" t="str">
        <f>IF($D990="","",INDEX(CATEGORIAS!$A:$A,MATCH($D990,CATEGORIAS!$B:$B,0)))</f>
        <v/>
      </c>
      <c r="AH990" t="str">
        <f>IF($E990="","",INDEX(SUBCATEGORIAS!$A:$A,MATCH($E990,SUBCATEGORIAS!$B:$B,0)))</f>
        <v/>
      </c>
      <c r="AI990" t="str">
        <f t="shared" si="232"/>
        <v/>
      </c>
      <c r="AK990" s="2" t="str">
        <f t="shared" si="237"/>
        <v/>
      </c>
      <c r="AL990" t="str">
        <f t="shared" si="238"/>
        <v/>
      </c>
      <c r="AM990" t="str">
        <f t="shared" si="233"/>
        <v/>
      </c>
      <c r="AN990" t="str">
        <f t="shared" si="234"/>
        <v/>
      </c>
    </row>
    <row r="991" spans="1:40" x14ac:dyDescent="0.25">
      <c r="A991" t="str">
        <f>IF(C991="","",MAX($A$2:A990)+1)</f>
        <v/>
      </c>
      <c r="B991" s="3" t="str">
        <f>IF(C991="","",IF(COUNTIF($C$2:$C990,$C991)=0,MAX($B$2:$B990)+1,""))</f>
        <v/>
      </c>
      <c r="L991" s="3" t="str">
        <f t="shared" si="235"/>
        <v/>
      </c>
      <c r="M991" s="3" t="str">
        <f>IF(C991="","",IF(AND(C991&lt;&gt;"",D991&lt;&gt;"",E991&lt;&gt;"",I991&lt;&gt;"",L991&lt;&gt;"",J991&lt;&gt;"",IFERROR(MATCH(INDEX($B:$B,MATCH($C991,$C:$C,0)),IMAGENES!$B:$B,0),-1)&gt;0),"'si'","'no'"))</f>
        <v/>
      </c>
      <c r="O991" t="str">
        <f t="shared" si="225"/>
        <v/>
      </c>
      <c r="P991" t="str">
        <f t="shared" si="226"/>
        <v/>
      </c>
      <c r="Q991" t="str">
        <f t="shared" si="227"/>
        <v/>
      </c>
      <c r="R991" t="str">
        <f t="shared" si="228"/>
        <v/>
      </c>
      <c r="S991" t="str">
        <f t="shared" si="229"/>
        <v/>
      </c>
      <c r="T991" t="str">
        <f t="shared" si="230"/>
        <v/>
      </c>
      <c r="U991" t="str">
        <f>IF($S991="","",INDEX(CATEGORIAS!$A:$A,MATCH($S991,CATEGORIAS!$B:$B,0)))</f>
        <v/>
      </c>
      <c r="V991" t="str">
        <f>IF($T991="","",INDEX(SUBCATEGORIAS!$A:$A,MATCH($T991,SUBCATEGORIAS!$B:$B,0)))</f>
        <v/>
      </c>
      <c r="W991" t="str">
        <f t="shared" si="231"/>
        <v/>
      </c>
      <c r="X991" t="str">
        <f t="shared" si="236"/>
        <v/>
      </c>
      <c r="Z991">
        <v>989</v>
      </c>
      <c r="AA991" t="str">
        <f t="shared" si="239"/>
        <v/>
      </c>
      <c r="AB991" t="str">
        <f>IFERROR(IF(MATCH($AA983,$O:$O,0)&gt;0,CONCATENATE("disponible: ",INDEX($X:$X,MATCH($AA983,$O:$O,0)),","),0),"")</f>
        <v/>
      </c>
      <c r="AG991" t="str">
        <f>IF($D991="","",INDEX(CATEGORIAS!$A:$A,MATCH($D991,CATEGORIAS!$B:$B,0)))</f>
        <v/>
      </c>
      <c r="AH991" t="str">
        <f>IF($E991="","",INDEX(SUBCATEGORIAS!$A:$A,MATCH($E991,SUBCATEGORIAS!$B:$B,0)))</f>
        <v/>
      </c>
      <c r="AI991" t="str">
        <f t="shared" si="232"/>
        <v/>
      </c>
      <c r="AK991" s="2" t="str">
        <f t="shared" si="237"/>
        <v/>
      </c>
      <c r="AL991" t="str">
        <f t="shared" si="238"/>
        <v/>
      </c>
      <c r="AM991" t="str">
        <f t="shared" si="233"/>
        <v/>
      </c>
      <c r="AN991" t="str">
        <f t="shared" si="234"/>
        <v/>
      </c>
    </row>
    <row r="992" spans="1:40" x14ac:dyDescent="0.25">
      <c r="A992" t="str">
        <f>IF(C992="","",MAX($A$2:A991)+1)</f>
        <v/>
      </c>
      <c r="B992" s="3" t="str">
        <f>IF(C992="","",IF(COUNTIF($C$2:$C991,$C992)=0,MAX($B$2:$B991)+1,""))</f>
        <v/>
      </c>
      <c r="L992" s="3" t="str">
        <f t="shared" si="235"/>
        <v/>
      </c>
      <c r="M992" s="3" t="str">
        <f>IF(C992="","",IF(AND(C992&lt;&gt;"",D992&lt;&gt;"",E992&lt;&gt;"",I992&lt;&gt;"",L992&lt;&gt;"",J992&lt;&gt;"",IFERROR(MATCH(INDEX($B:$B,MATCH($C992,$C:$C,0)),IMAGENES!$B:$B,0),-1)&gt;0),"'si'","'no'"))</f>
        <v/>
      </c>
      <c r="O992" t="str">
        <f t="shared" si="225"/>
        <v/>
      </c>
      <c r="P992" t="str">
        <f t="shared" si="226"/>
        <v/>
      </c>
      <c r="Q992" t="str">
        <f t="shared" si="227"/>
        <v/>
      </c>
      <c r="R992" t="str">
        <f t="shared" si="228"/>
        <v/>
      </c>
      <c r="S992" t="str">
        <f t="shared" si="229"/>
        <v/>
      </c>
      <c r="T992" t="str">
        <f t="shared" si="230"/>
        <v/>
      </c>
      <c r="U992" t="str">
        <f>IF($S992="","",INDEX(CATEGORIAS!$A:$A,MATCH($S992,CATEGORIAS!$B:$B,0)))</f>
        <v/>
      </c>
      <c r="V992" t="str">
        <f>IF($T992="","",INDEX(SUBCATEGORIAS!$A:$A,MATCH($T992,SUBCATEGORIAS!$B:$B,0)))</f>
        <v/>
      </c>
      <c r="W992" t="str">
        <f t="shared" si="231"/>
        <v/>
      </c>
      <c r="X992" t="str">
        <f t="shared" si="236"/>
        <v/>
      </c>
      <c r="Z992">
        <v>990</v>
      </c>
      <c r="AA992" t="str">
        <f t="shared" si="239"/>
        <v/>
      </c>
      <c r="AB992" t="str">
        <f>IFERROR(IF(MATCH($AA983,$O:$O,0)&gt;0,"},",0),"")</f>
        <v/>
      </c>
      <c r="AG992" t="str">
        <f>IF($D992="","",INDEX(CATEGORIAS!$A:$A,MATCH($D992,CATEGORIAS!$B:$B,0)))</f>
        <v/>
      </c>
      <c r="AH992" t="str">
        <f>IF($E992="","",INDEX(SUBCATEGORIAS!$A:$A,MATCH($E992,SUBCATEGORIAS!$B:$B,0)))</f>
        <v/>
      </c>
      <c r="AI992" t="str">
        <f t="shared" si="232"/>
        <v/>
      </c>
      <c r="AK992" s="2" t="str">
        <f t="shared" si="237"/>
        <v/>
      </c>
      <c r="AL992" t="str">
        <f t="shared" si="238"/>
        <v/>
      </c>
      <c r="AM992" t="str">
        <f t="shared" si="233"/>
        <v/>
      </c>
      <c r="AN992" t="str">
        <f t="shared" si="234"/>
        <v/>
      </c>
    </row>
    <row r="993" spans="1:40" x14ac:dyDescent="0.25">
      <c r="A993" t="str">
        <f>IF(C993="","",MAX($A$2:A992)+1)</f>
        <v/>
      </c>
      <c r="B993" s="3" t="str">
        <f>IF(C993="","",IF(COUNTIF($C$2:$C992,$C993)=0,MAX($B$2:$B992)+1,""))</f>
        <v/>
      </c>
      <c r="L993" s="3" t="str">
        <f t="shared" si="235"/>
        <v/>
      </c>
      <c r="M993" s="3" t="str">
        <f>IF(C993="","",IF(AND(C993&lt;&gt;"",D993&lt;&gt;"",E993&lt;&gt;"",I993&lt;&gt;"",L993&lt;&gt;"",J993&lt;&gt;"",IFERROR(MATCH(INDEX($B:$B,MATCH($C993,$C:$C,0)),IMAGENES!$B:$B,0),-1)&gt;0),"'si'","'no'"))</f>
        <v/>
      </c>
      <c r="O993" t="str">
        <f t="shared" si="225"/>
        <v/>
      </c>
      <c r="P993" t="str">
        <f t="shared" si="226"/>
        <v/>
      </c>
      <c r="Q993" t="str">
        <f t="shared" si="227"/>
        <v/>
      </c>
      <c r="R993" t="str">
        <f t="shared" si="228"/>
        <v/>
      </c>
      <c r="S993" t="str">
        <f t="shared" si="229"/>
        <v/>
      </c>
      <c r="T993" t="str">
        <f t="shared" si="230"/>
        <v/>
      </c>
      <c r="U993" t="str">
        <f>IF($S993="","",INDEX(CATEGORIAS!$A:$A,MATCH($S993,CATEGORIAS!$B:$B,0)))</f>
        <v/>
      </c>
      <c r="V993" t="str">
        <f>IF($T993="","",INDEX(SUBCATEGORIAS!$A:$A,MATCH($T993,SUBCATEGORIAS!$B:$B,0)))</f>
        <v/>
      </c>
      <c r="W993" t="str">
        <f t="shared" si="231"/>
        <v/>
      </c>
      <c r="X993" t="str">
        <f t="shared" si="236"/>
        <v/>
      </c>
      <c r="Z993">
        <v>991</v>
      </c>
      <c r="AA993">
        <f t="shared" si="239"/>
        <v>100</v>
      </c>
      <c r="AB993" t="str">
        <f>IFERROR(IF(MATCH($AA993,$O:$O,0)&gt;0,"{",0),"")</f>
        <v/>
      </c>
      <c r="AG993" t="str">
        <f>IF($D993="","",INDEX(CATEGORIAS!$A:$A,MATCH($D993,CATEGORIAS!$B:$B,0)))</f>
        <v/>
      </c>
      <c r="AH993" t="str">
        <f>IF($E993="","",INDEX(SUBCATEGORIAS!$A:$A,MATCH($E993,SUBCATEGORIAS!$B:$B,0)))</f>
        <v/>
      </c>
      <c r="AI993" t="str">
        <f t="shared" si="232"/>
        <v/>
      </c>
      <c r="AK993" s="2" t="str">
        <f t="shared" si="237"/>
        <v/>
      </c>
      <c r="AL993" t="str">
        <f t="shared" si="238"/>
        <v/>
      </c>
      <c r="AM993" t="str">
        <f t="shared" si="233"/>
        <v/>
      </c>
      <c r="AN993" t="str">
        <f t="shared" si="234"/>
        <v/>
      </c>
    </row>
    <row r="994" spans="1:40" x14ac:dyDescent="0.25">
      <c r="A994" t="str">
        <f>IF(C994="","",MAX($A$2:A993)+1)</f>
        <v/>
      </c>
      <c r="B994" s="3" t="str">
        <f>IF(C994="","",IF(COUNTIF($C$2:$C993,$C994)=0,MAX($B$2:$B993)+1,""))</f>
        <v/>
      </c>
      <c r="L994" s="3" t="str">
        <f t="shared" si="235"/>
        <v/>
      </c>
      <c r="M994" s="3" t="str">
        <f>IF(C994="","",IF(AND(C994&lt;&gt;"",D994&lt;&gt;"",E994&lt;&gt;"",I994&lt;&gt;"",L994&lt;&gt;"",J994&lt;&gt;"",IFERROR(MATCH(INDEX($B:$B,MATCH($C994,$C:$C,0)),IMAGENES!$B:$B,0),-1)&gt;0),"'si'","'no'"))</f>
        <v/>
      </c>
      <c r="O994" t="str">
        <f t="shared" si="225"/>
        <v/>
      </c>
      <c r="P994" t="str">
        <f t="shared" si="226"/>
        <v/>
      </c>
      <c r="Q994" t="str">
        <f t="shared" si="227"/>
        <v/>
      </c>
      <c r="R994" t="str">
        <f t="shared" si="228"/>
        <v/>
      </c>
      <c r="S994" t="str">
        <f t="shared" si="229"/>
        <v/>
      </c>
      <c r="T994" t="str">
        <f t="shared" si="230"/>
        <v/>
      </c>
      <c r="U994" t="str">
        <f>IF($S994="","",INDEX(CATEGORIAS!$A:$A,MATCH($S994,CATEGORIAS!$B:$B,0)))</f>
        <v/>
      </c>
      <c r="V994" t="str">
        <f>IF($T994="","",INDEX(SUBCATEGORIAS!$A:$A,MATCH($T994,SUBCATEGORIAS!$B:$B,0)))</f>
        <v/>
      </c>
      <c r="W994" t="str">
        <f t="shared" si="231"/>
        <v/>
      </c>
      <c r="X994" t="str">
        <f t="shared" si="236"/>
        <v/>
      </c>
      <c r="Z994">
        <v>992</v>
      </c>
      <c r="AA994" t="str">
        <f t="shared" si="239"/>
        <v/>
      </c>
      <c r="AB994" t="str">
        <f>IFERROR(IF(MATCH($AA993,$O:$O,0)&gt;0,CONCATENATE("id_articulo: ",$AA993,","),0),"")</f>
        <v/>
      </c>
      <c r="AG994" t="str">
        <f>IF($D994="","",INDEX(CATEGORIAS!$A:$A,MATCH($D994,CATEGORIAS!$B:$B,0)))</f>
        <v/>
      </c>
      <c r="AH994" t="str">
        <f>IF($E994="","",INDEX(SUBCATEGORIAS!$A:$A,MATCH($E994,SUBCATEGORIAS!$B:$B,0)))</f>
        <v/>
      </c>
      <c r="AI994" t="str">
        <f t="shared" si="232"/>
        <v/>
      </c>
      <c r="AK994" s="2" t="str">
        <f t="shared" si="237"/>
        <v/>
      </c>
      <c r="AL994" t="str">
        <f t="shared" si="238"/>
        <v/>
      </c>
      <c r="AM994" t="str">
        <f t="shared" si="233"/>
        <v/>
      </c>
      <c r="AN994" t="str">
        <f t="shared" si="234"/>
        <v/>
      </c>
    </row>
    <row r="995" spans="1:40" x14ac:dyDescent="0.25">
      <c r="A995" t="str">
        <f>IF(C995="","",MAX($A$2:A994)+1)</f>
        <v/>
      </c>
      <c r="B995" s="3" t="str">
        <f>IF(C995="","",IF(COUNTIF($C$2:$C994,$C995)=0,MAX($B$2:$B994)+1,""))</f>
        <v/>
      </c>
      <c r="L995" s="3" t="str">
        <f t="shared" si="235"/>
        <v/>
      </c>
      <c r="M995" s="3" t="str">
        <f>IF(C995="","",IF(AND(C995&lt;&gt;"",D995&lt;&gt;"",E995&lt;&gt;"",I995&lt;&gt;"",L995&lt;&gt;"",J995&lt;&gt;"",IFERROR(MATCH(INDEX($B:$B,MATCH($C995,$C:$C,0)),IMAGENES!$B:$B,0),-1)&gt;0),"'si'","'no'"))</f>
        <v/>
      </c>
      <c r="O995" t="str">
        <f t="shared" si="225"/>
        <v/>
      </c>
      <c r="P995" t="str">
        <f t="shared" si="226"/>
        <v/>
      </c>
      <c r="Q995" t="str">
        <f t="shared" si="227"/>
        <v/>
      </c>
      <c r="R995" t="str">
        <f t="shared" si="228"/>
        <v/>
      </c>
      <c r="S995" t="str">
        <f t="shared" si="229"/>
        <v/>
      </c>
      <c r="T995" t="str">
        <f t="shared" si="230"/>
        <v/>
      </c>
      <c r="U995" t="str">
        <f>IF($S995="","",INDEX(CATEGORIAS!$A:$A,MATCH($S995,CATEGORIAS!$B:$B,0)))</f>
        <v/>
      </c>
      <c r="V995" t="str">
        <f>IF($T995="","",INDEX(SUBCATEGORIAS!$A:$A,MATCH($T995,SUBCATEGORIAS!$B:$B,0)))</f>
        <v/>
      </c>
      <c r="W995" t="str">
        <f t="shared" si="231"/>
        <v/>
      </c>
      <c r="X995" t="str">
        <f t="shared" si="236"/>
        <v/>
      </c>
      <c r="Z995">
        <v>993</v>
      </c>
      <c r="AA995" t="str">
        <f t="shared" si="239"/>
        <v/>
      </c>
      <c r="AB995" t="str">
        <f>IFERROR(IF(MATCH($AA993,$O:$O,0)&gt;0,CONCATENATE("nombre: '",INDEX($P:$P,MATCH($AA993,$O:$O,0)),"',"),0),"")</f>
        <v/>
      </c>
      <c r="AG995" t="str">
        <f>IF($D995="","",INDEX(CATEGORIAS!$A:$A,MATCH($D995,CATEGORIAS!$B:$B,0)))</f>
        <v/>
      </c>
      <c r="AH995" t="str">
        <f>IF($E995="","",INDEX(SUBCATEGORIAS!$A:$A,MATCH($E995,SUBCATEGORIAS!$B:$B,0)))</f>
        <v/>
      </c>
      <c r="AI995" t="str">
        <f t="shared" si="232"/>
        <v/>
      </c>
      <c r="AK995" s="2" t="str">
        <f t="shared" si="237"/>
        <v/>
      </c>
      <c r="AL995" t="str">
        <f t="shared" si="238"/>
        <v/>
      </c>
      <c r="AM995" t="str">
        <f t="shared" si="233"/>
        <v/>
      </c>
      <c r="AN995" t="str">
        <f t="shared" si="234"/>
        <v/>
      </c>
    </row>
    <row r="996" spans="1:40" x14ac:dyDescent="0.25">
      <c r="A996" t="str">
        <f>IF(C996="","",MAX($A$2:A995)+1)</f>
        <v/>
      </c>
      <c r="B996" s="3" t="str">
        <f>IF(C996="","",IF(COUNTIF($C$2:$C995,$C996)=0,MAX($B$2:$B995)+1,""))</f>
        <v/>
      </c>
      <c r="L996" s="3" t="str">
        <f t="shared" si="235"/>
        <v/>
      </c>
      <c r="M996" s="3" t="str">
        <f>IF(C996="","",IF(AND(C996&lt;&gt;"",D996&lt;&gt;"",E996&lt;&gt;"",I996&lt;&gt;"",L996&lt;&gt;"",J996&lt;&gt;"",IFERROR(MATCH(INDEX($B:$B,MATCH($C996,$C:$C,0)),IMAGENES!$B:$B,0),-1)&gt;0),"'si'","'no'"))</f>
        <v/>
      </c>
      <c r="O996" t="str">
        <f t="shared" si="225"/>
        <v/>
      </c>
      <c r="P996" t="str">
        <f t="shared" si="226"/>
        <v/>
      </c>
      <c r="Q996" t="str">
        <f t="shared" si="227"/>
        <v/>
      </c>
      <c r="R996" t="str">
        <f t="shared" si="228"/>
        <v/>
      </c>
      <c r="S996" t="str">
        <f t="shared" si="229"/>
        <v/>
      </c>
      <c r="T996" t="str">
        <f t="shared" si="230"/>
        <v/>
      </c>
      <c r="U996" t="str">
        <f>IF($S996="","",INDEX(CATEGORIAS!$A:$A,MATCH($S996,CATEGORIAS!$B:$B,0)))</f>
        <v/>
      </c>
      <c r="V996" t="str">
        <f>IF($T996="","",INDEX(SUBCATEGORIAS!$A:$A,MATCH($T996,SUBCATEGORIAS!$B:$B,0)))</f>
        <v/>
      </c>
      <c r="W996" t="str">
        <f t="shared" si="231"/>
        <v/>
      </c>
      <c r="X996" t="str">
        <f t="shared" si="236"/>
        <v/>
      </c>
      <c r="Z996">
        <v>994</v>
      </c>
      <c r="AA996" t="str">
        <f t="shared" si="239"/>
        <v/>
      </c>
      <c r="AB996" t="str">
        <f>IFERROR(IF(MATCH($AA993,$O:$O,0)&gt;0,CONCATENATE("descripcion: '",INDEX($Q:$Q,MATCH($AA993,$O:$O,0)),"',"),0),"")</f>
        <v/>
      </c>
      <c r="AG996" t="str">
        <f>IF($D996="","",INDEX(CATEGORIAS!$A:$A,MATCH($D996,CATEGORIAS!$B:$B,0)))</f>
        <v/>
      </c>
      <c r="AH996" t="str">
        <f>IF($E996="","",INDEX(SUBCATEGORIAS!$A:$A,MATCH($E996,SUBCATEGORIAS!$B:$B,0)))</f>
        <v/>
      </c>
      <c r="AI996" t="str">
        <f t="shared" si="232"/>
        <v/>
      </c>
      <c r="AK996" s="2" t="str">
        <f t="shared" si="237"/>
        <v/>
      </c>
      <c r="AL996" t="str">
        <f t="shared" si="238"/>
        <v/>
      </c>
      <c r="AM996" t="str">
        <f t="shared" si="233"/>
        <v/>
      </c>
      <c r="AN996" t="str">
        <f t="shared" si="234"/>
        <v/>
      </c>
    </row>
    <row r="997" spans="1:40" x14ac:dyDescent="0.25">
      <c r="A997" t="str">
        <f>IF(C997="","",MAX($A$2:A996)+1)</f>
        <v/>
      </c>
      <c r="B997" s="3" t="str">
        <f>IF(C997="","",IF(COUNTIF($C$2:$C996,$C997)=0,MAX($B$2:$B996)+1,""))</f>
        <v/>
      </c>
      <c r="L997" s="3" t="str">
        <f t="shared" si="235"/>
        <v/>
      </c>
      <c r="M997" s="3" t="str">
        <f>IF(C997="","",IF(AND(C997&lt;&gt;"",D997&lt;&gt;"",E997&lt;&gt;"",I997&lt;&gt;"",L997&lt;&gt;"",J997&lt;&gt;"",IFERROR(MATCH(INDEX($B:$B,MATCH($C997,$C:$C,0)),IMAGENES!$B:$B,0),-1)&gt;0),"'si'","'no'"))</f>
        <v/>
      </c>
      <c r="O997" t="str">
        <f t="shared" si="225"/>
        <v/>
      </c>
      <c r="P997" t="str">
        <f t="shared" si="226"/>
        <v/>
      </c>
      <c r="Q997" t="str">
        <f t="shared" si="227"/>
        <v/>
      </c>
      <c r="R997" t="str">
        <f t="shared" si="228"/>
        <v/>
      </c>
      <c r="S997" t="str">
        <f t="shared" si="229"/>
        <v/>
      </c>
      <c r="T997" t="str">
        <f t="shared" si="230"/>
        <v/>
      </c>
      <c r="U997" t="str">
        <f>IF($S997="","",INDEX(CATEGORIAS!$A:$A,MATCH($S997,CATEGORIAS!$B:$B,0)))</f>
        <v/>
      </c>
      <c r="V997" t="str">
        <f>IF($T997="","",INDEX(SUBCATEGORIAS!$A:$A,MATCH($T997,SUBCATEGORIAS!$B:$B,0)))</f>
        <v/>
      </c>
      <c r="W997" t="str">
        <f t="shared" si="231"/>
        <v/>
      </c>
      <c r="X997" t="str">
        <f t="shared" si="236"/>
        <v/>
      </c>
      <c r="Z997">
        <v>995</v>
      </c>
      <c r="AA997" t="str">
        <f t="shared" si="239"/>
        <v/>
      </c>
      <c r="AB997" t="str">
        <f>IFERROR(IF(MATCH($AA993,$O:$O,0)&gt;0,CONCATENATE("descripcion_larga: '",INDEX($R:$R,MATCH($AA993,$O:$O,0)),"',"),0),"")</f>
        <v/>
      </c>
      <c r="AG997" t="str">
        <f>IF($D997="","",INDEX(CATEGORIAS!$A:$A,MATCH($D997,CATEGORIAS!$B:$B,0)))</f>
        <v/>
      </c>
      <c r="AH997" t="str">
        <f>IF($E997="","",INDEX(SUBCATEGORIAS!$A:$A,MATCH($E997,SUBCATEGORIAS!$B:$B,0)))</f>
        <v/>
      </c>
      <c r="AI997" t="str">
        <f t="shared" si="232"/>
        <v/>
      </c>
      <c r="AK997" s="2" t="str">
        <f t="shared" si="237"/>
        <v/>
      </c>
      <c r="AL997" t="str">
        <f t="shared" si="238"/>
        <v/>
      </c>
      <c r="AM997" t="str">
        <f t="shared" si="233"/>
        <v/>
      </c>
      <c r="AN997" t="str">
        <f t="shared" si="234"/>
        <v/>
      </c>
    </row>
    <row r="998" spans="1:40" x14ac:dyDescent="0.25">
      <c r="A998" t="str">
        <f>IF(C998="","",MAX($A$2:A997)+1)</f>
        <v/>
      </c>
      <c r="B998" s="3" t="str">
        <f>IF(C998="","",IF(COUNTIF($C$2:$C997,$C998)=0,MAX($B$2:$B997)+1,""))</f>
        <v/>
      </c>
      <c r="L998" s="3" t="str">
        <f t="shared" si="235"/>
        <v/>
      </c>
      <c r="M998" s="3" t="str">
        <f>IF(C998="","",IF(AND(C998&lt;&gt;"",D998&lt;&gt;"",E998&lt;&gt;"",I998&lt;&gt;"",L998&lt;&gt;"",J998&lt;&gt;"",IFERROR(MATCH(INDEX($B:$B,MATCH($C998,$C:$C,0)),IMAGENES!$B:$B,0),-1)&gt;0),"'si'","'no'"))</f>
        <v/>
      </c>
      <c r="O998" t="str">
        <f t="shared" si="225"/>
        <v/>
      </c>
      <c r="P998" t="str">
        <f t="shared" si="226"/>
        <v/>
      </c>
      <c r="Q998" t="str">
        <f t="shared" si="227"/>
        <v/>
      </c>
      <c r="R998" t="str">
        <f t="shared" si="228"/>
        <v/>
      </c>
      <c r="S998" t="str">
        <f t="shared" si="229"/>
        <v/>
      </c>
      <c r="T998" t="str">
        <f t="shared" si="230"/>
        <v/>
      </c>
      <c r="U998" t="str">
        <f>IF($S998="","",INDEX(CATEGORIAS!$A:$A,MATCH($S998,CATEGORIAS!$B:$B,0)))</f>
        <v/>
      </c>
      <c r="V998" t="str">
        <f>IF($T998="","",INDEX(SUBCATEGORIAS!$A:$A,MATCH($T998,SUBCATEGORIAS!$B:$B,0)))</f>
        <v/>
      </c>
      <c r="W998" t="str">
        <f t="shared" si="231"/>
        <v/>
      </c>
      <c r="X998" t="str">
        <f t="shared" si="236"/>
        <v/>
      </c>
      <c r="Z998">
        <v>996</v>
      </c>
      <c r="AA998" t="str">
        <f t="shared" si="239"/>
        <v/>
      </c>
      <c r="AB998" t="str">
        <f>IFERROR(IF(MATCH($AA993,$O:$O,0)&gt;0,CONCATENATE("id_categoria: '",INDEX($U:$U,MATCH($AA993,$O:$O,0)),"',"),0),"")</f>
        <v/>
      </c>
      <c r="AG998" t="str">
        <f>IF($D998="","",INDEX(CATEGORIAS!$A:$A,MATCH($D998,CATEGORIAS!$B:$B,0)))</f>
        <v/>
      </c>
      <c r="AH998" t="str">
        <f>IF($E998="","",INDEX(SUBCATEGORIAS!$A:$A,MATCH($E998,SUBCATEGORIAS!$B:$B,0)))</f>
        <v/>
      </c>
      <c r="AI998" t="str">
        <f t="shared" si="232"/>
        <v/>
      </c>
      <c r="AK998" s="2" t="str">
        <f t="shared" si="237"/>
        <v/>
      </c>
      <c r="AL998" t="str">
        <f t="shared" si="238"/>
        <v/>
      </c>
      <c r="AM998" t="str">
        <f t="shared" si="233"/>
        <v/>
      </c>
      <c r="AN998" t="str">
        <f t="shared" si="234"/>
        <v/>
      </c>
    </row>
    <row r="999" spans="1:40" x14ac:dyDescent="0.25">
      <c r="A999" t="str">
        <f>IF(C999="","",MAX($A$2:A998)+1)</f>
        <v/>
      </c>
      <c r="B999" s="3" t="str">
        <f>IF(C999="","",IF(COUNTIF($C$2:$C998,$C999)=0,MAX($B$2:$B998)+1,""))</f>
        <v/>
      </c>
      <c r="L999" s="3" t="str">
        <f t="shared" si="235"/>
        <v/>
      </c>
      <c r="M999" s="3" t="str">
        <f>IF(C999="","",IF(AND(C999&lt;&gt;"",D999&lt;&gt;"",E999&lt;&gt;"",I999&lt;&gt;"",L999&lt;&gt;"",J999&lt;&gt;"",IFERROR(MATCH(INDEX($B:$B,MATCH($C999,$C:$C,0)),IMAGENES!$B:$B,0),-1)&gt;0),"'si'","'no'"))</f>
        <v/>
      </c>
      <c r="O999" t="str">
        <f t="shared" si="225"/>
        <v/>
      </c>
      <c r="P999" t="str">
        <f t="shared" si="226"/>
        <v/>
      </c>
      <c r="Q999" t="str">
        <f t="shared" si="227"/>
        <v/>
      </c>
      <c r="R999" t="str">
        <f t="shared" si="228"/>
        <v/>
      </c>
      <c r="S999" t="str">
        <f t="shared" si="229"/>
        <v/>
      </c>
      <c r="T999" t="str">
        <f t="shared" si="230"/>
        <v/>
      </c>
      <c r="U999" t="str">
        <f>IF($S999="","",INDEX(CATEGORIAS!$A:$A,MATCH($S999,CATEGORIAS!$B:$B,0)))</f>
        <v/>
      </c>
      <c r="V999" t="str">
        <f>IF($T999="","",INDEX(SUBCATEGORIAS!$A:$A,MATCH($T999,SUBCATEGORIAS!$B:$B,0)))</f>
        <v/>
      </c>
      <c r="W999" t="str">
        <f t="shared" si="231"/>
        <v/>
      </c>
      <c r="X999" t="str">
        <f t="shared" si="236"/>
        <v/>
      </c>
      <c r="Z999">
        <v>997</v>
      </c>
      <c r="AA999" t="str">
        <f t="shared" si="239"/>
        <v/>
      </c>
      <c r="AB999" t="str">
        <f>IFERROR(IF(MATCH($AA993,$O:$O,0)&gt;0,CONCATENATE("id_subcategoria: '",INDEX($V:$V,MATCH($AA993,$O:$O,0)),"',"),0),"")</f>
        <v/>
      </c>
      <c r="AG999" t="str">
        <f>IF($D999="","",INDEX(CATEGORIAS!$A:$A,MATCH($D999,CATEGORIAS!$B:$B,0)))</f>
        <v/>
      </c>
      <c r="AH999" t="str">
        <f>IF($E999="","",INDEX(SUBCATEGORIAS!$A:$A,MATCH($E999,SUBCATEGORIAS!$B:$B,0)))</f>
        <v/>
      </c>
      <c r="AI999" t="str">
        <f t="shared" si="232"/>
        <v/>
      </c>
      <c r="AK999" s="2" t="str">
        <f t="shared" si="237"/>
        <v/>
      </c>
      <c r="AL999" t="str">
        <f t="shared" si="238"/>
        <v/>
      </c>
      <c r="AM999" t="str">
        <f t="shared" si="233"/>
        <v/>
      </c>
      <c r="AN999" t="str">
        <f t="shared" si="234"/>
        <v/>
      </c>
    </row>
    <row r="1000" spans="1:40" x14ac:dyDescent="0.25">
      <c r="A1000" t="str">
        <f>IF(C1000="","",MAX($A$2:A999)+1)</f>
        <v/>
      </c>
      <c r="B1000" s="3" t="str">
        <f>IF(C1000="","",IF(COUNTIF($C$2:$C999,$C1000)=0,MAX($B$2:$B999)+1,""))</f>
        <v/>
      </c>
      <c r="L1000" s="3" t="str">
        <f t="shared" si="235"/>
        <v/>
      </c>
      <c r="M1000" s="3" t="str">
        <f>IF(C1000="","",IF(AND(C1000&lt;&gt;"",D1000&lt;&gt;"",E1000&lt;&gt;"",I1000&lt;&gt;"",L1000&lt;&gt;"",J1000&lt;&gt;"",IFERROR(MATCH(INDEX($B:$B,MATCH($C1000,$C:$C,0)),IMAGENES!$B:$B,0),-1)&gt;0),"'si'","'no'"))</f>
        <v/>
      </c>
      <c r="O1000" t="str">
        <f t="shared" si="225"/>
        <v/>
      </c>
      <c r="P1000" t="str">
        <f t="shared" si="226"/>
        <v/>
      </c>
      <c r="Q1000" t="str">
        <f t="shared" si="227"/>
        <v/>
      </c>
      <c r="R1000" t="str">
        <f t="shared" si="228"/>
        <v/>
      </c>
      <c r="S1000" t="str">
        <f t="shared" si="229"/>
        <v/>
      </c>
      <c r="T1000" t="str">
        <f t="shared" si="230"/>
        <v/>
      </c>
      <c r="U1000" t="str">
        <f>IF($S1000="","",INDEX(CATEGORIAS!$A:$A,MATCH($S1000,CATEGORIAS!$B:$B,0)))</f>
        <v/>
      </c>
      <c r="V1000" t="str">
        <f>IF($T1000="","",INDEX(SUBCATEGORIAS!$A:$A,MATCH($T1000,SUBCATEGORIAS!$B:$B,0)))</f>
        <v/>
      </c>
      <c r="W1000" t="str">
        <f t="shared" si="231"/>
        <v/>
      </c>
      <c r="X1000" t="str">
        <f t="shared" si="236"/>
        <v/>
      </c>
      <c r="Z1000">
        <v>998</v>
      </c>
      <c r="AA1000" t="str">
        <f t="shared" si="239"/>
        <v/>
      </c>
      <c r="AB1000" t="str">
        <f>IFERROR(IF(MATCH($AA993,$O:$O,0)&gt;0,CONCATENATE("precio: ",INDEX($W:$W,MATCH($AA993,$O:$O,0)),","),0),"")</f>
        <v/>
      </c>
      <c r="AG1000" t="str">
        <f>IF($D1000="","",INDEX(CATEGORIAS!$A:$A,MATCH($D1000,CATEGORIAS!$B:$B,0)))</f>
        <v/>
      </c>
      <c r="AH1000" t="str">
        <f>IF($E1000="","",INDEX(SUBCATEGORIAS!$A:$A,MATCH($E1000,SUBCATEGORIAS!$B:$B,0)))</f>
        <v/>
      </c>
      <c r="AI1000" t="str">
        <f t="shared" si="232"/>
        <v/>
      </c>
      <c r="AK1000" s="2" t="str">
        <f t="shared" si="237"/>
        <v/>
      </c>
      <c r="AL1000" t="str">
        <f t="shared" si="238"/>
        <v/>
      </c>
      <c r="AM1000" t="str">
        <f t="shared" si="233"/>
        <v/>
      </c>
      <c r="AN1000" t="str">
        <f t="shared" si="234"/>
        <v/>
      </c>
    </row>
    <row r="1001" spans="1:40" x14ac:dyDescent="0.25">
      <c r="O1001" t="str">
        <f t="shared" si="225"/>
        <v/>
      </c>
      <c r="P1001" t="str">
        <f t="shared" si="226"/>
        <v/>
      </c>
      <c r="Q1001" t="str">
        <f t="shared" si="227"/>
        <v/>
      </c>
      <c r="R1001" t="str">
        <f t="shared" si="228"/>
        <v/>
      </c>
      <c r="S1001" t="str">
        <f t="shared" si="229"/>
        <v/>
      </c>
      <c r="T1001" t="str">
        <f t="shared" si="230"/>
        <v/>
      </c>
      <c r="U1001" t="str">
        <f>IF($S1001="","",INDEX(CATEGORIAS!$A:$A,MATCH($S1001,CATEGORIAS!$B:$B,0)))</f>
        <v/>
      </c>
      <c r="V1001" t="str">
        <f>IF($T1001="","",INDEX(SUBCATEGORIAS!$A:$A,MATCH($T1001,SUBCATEGORIAS!$B:$B,0)))</f>
        <v/>
      </c>
      <c r="W1001" t="str">
        <f t="shared" si="231"/>
        <v/>
      </c>
      <c r="X1001" t="str">
        <f t="shared" si="236"/>
        <v/>
      </c>
      <c r="Z1001">
        <v>999</v>
      </c>
      <c r="AA1001" t="str">
        <f t="shared" si="239"/>
        <v/>
      </c>
      <c r="AB1001" t="str">
        <f>IFERROR(IF(MATCH($AA993,$O:$O,0)&gt;0,CONCATENATE("disponible: ",INDEX($X:$X,MATCH($AA993,$O:$O,0)),","),0),"")</f>
        <v/>
      </c>
      <c r="AG1001" t="str">
        <f>IF($D1001="","",INDEX(CATEGORIAS!$A:$A,MATCH($D1001,CATEGORIAS!$B:$B,0)))</f>
        <v/>
      </c>
      <c r="AH1001" t="str">
        <f>IF($E1001="","",INDEX(SUBCATEGORIAS!$A:$A,MATCH($E1001,SUBCATEGORIAS!$B:$B,0)))</f>
        <v/>
      </c>
      <c r="AI1001" t="str">
        <f t="shared" si="232"/>
        <v/>
      </c>
      <c r="AK1001" s="2" t="str">
        <f t="shared" si="237"/>
        <v/>
      </c>
      <c r="AL1001" t="str">
        <f t="shared" si="238"/>
        <v/>
      </c>
      <c r="AM1001" t="str">
        <f t="shared" si="233"/>
        <v/>
      </c>
      <c r="AN1001" t="str">
        <f t="shared" si="234"/>
        <v/>
      </c>
    </row>
    <row r="1002" spans="1:40" x14ac:dyDescent="0.25">
      <c r="AB1002" t="str">
        <f>IFERROR(IF(MATCH($AA993,$O:$O,0)&gt;0,"},",0),"")</f>
        <v/>
      </c>
    </row>
  </sheetData>
  <mergeCells count="4">
    <mergeCell ref="O1:W1"/>
    <mergeCell ref="Z1:AB1"/>
    <mergeCell ref="AG1:AI1"/>
    <mergeCell ref="C1:K1"/>
  </mergeCells>
  <phoneticPr fontId="2" type="noConversion"/>
  <conditionalFormatting sqref="A3:M3 A4:L100 M4:M1000">
    <cfRule type="expression" dxfId="1" priority="2">
      <formula>$M3="'no'"</formula>
    </cfRule>
  </conditionalFormatting>
  <conditionalFormatting sqref="I1:I1048576">
    <cfRule type="cellIs" dxfId="0" priority="1" operator="between">
      <formula>1</formula>
      <formula>999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45E8C5C-8BD2-4B69-A212-5D9B5116D45D}">
          <x14:formula1>
            <xm:f>SUBCATEGORIAS!$B$2:$B$100</xm:f>
          </x14:formula1>
          <xm:sqref>E3:E1000</xm:sqref>
        </x14:dataValidation>
        <x14:dataValidation type="list" allowBlank="1" showInputMessage="1" showErrorMessage="1" xr:uid="{BF404604-D9C5-4166-B230-78C43C3F31AC}">
          <x14:formula1>
            <xm:f>CATEGORIAS!$B$2:$B$100</xm:f>
          </x14:formula1>
          <xm:sqref>D3:D1000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F1093-12A5-46A8-B50C-2CB96C30DF55}">
  <dimension ref="A1:F100"/>
  <sheetViews>
    <sheetView zoomScale="87" workbookViewId="0">
      <pane ySplit="1" topLeftCell="A76" activePane="bottomLeft" state="frozen"/>
      <selection pane="bottomLeft" activeCell="F2" sqref="F2:F94"/>
    </sheetView>
  </sheetViews>
  <sheetFormatPr baseColWidth="10" defaultRowHeight="15" x14ac:dyDescent="0.25"/>
  <cols>
    <col min="1" max="2" width="15.140625" style="3" customWidth="1"/>
    <col min="3" max="3" width="43.140625" bestFit="1" customWidth="1"/>
    <col min="4" max="4" width="42.5703125" customWidth="1"/>
    <col min="5" max="5" width="11.42578125" style="3"/>
  </cols>
  <sheetData>
    <row r="1" spans="1:6" x14ac:dyDescent="0.25">
      <c r="A1" s="3" t="s">
        <v>74</v>
      </c>
      <c r="B1" s="3" t="s">
        <v>51</v>
      </c>
      <c r="C1" t="s">
        <v>72</v>
      </c>
      <c r="D1" t="s">
        <v>73</v>
      </c>
      <c r="E1" s="3" t="s">
        <v>51</v>
      </c>
      <c r="F1" t="s">
        <v>58</v>
      </c>
    </row>
    <row r="2" spans="1:6" x14ac:dyDescent="0.25">
      <c r="A2" s="3">
        <f>IF(C2="","",MAX($A$1:A1)+1)</f>
        <v>1</v>
      </c>
      <c r="B2" s="3">
        <f>IFERROR(INDEX(ARTICULOS!$B:$B,MATCH(C2,ARTICULOS!$C:$C,0)),"")</f>
        <v>1</v>
      </c>
      <c r="C2" t="s">
        <v>55</v>
      </c>
      <c r="D2" t="s">
        <v>284</v>
      </c>
      <c r="E2" s="3">
        <f>IF(C2="","",INDEX(ARTICULOS!$O:$O,MATCH($C2,ARTICULOS!$P:$P,0)))</f>
        <v>1</v>
      </c>
      <c r="F2" t="str">
        <f t="shared" ref="F2:F65" si="0">IF(C2="","",CONCATENATE("{ id_imagen: ",$A2,",id_articulo: ",$E2,",url: require('../images/articulos/",$D2,"')"," },"))</f>
        <v>{ id_imagen: 1,id_articulo: 1,url: require('../images/articulos/001/1.jpg') },</v>
      </c>
    </row>
    <row r="3" spans="1:6" x14ac:dyDescent="0.25">
      <c r="A3" s="3">
        <f>IF(C3="","",MAX($A$1:A2)+1)</f>
        <v>2</v>
      </c>
      <c r="B3" s="3">
        <f>IFERROR(INDEX(ARTICULOS!$B:$B,MATCH(C3,ARTICULOS!$C:$C,0)),"")</f>
        <v>1</v>
      </c>
      <c r="C3" t="s">
        <v>55</v>
      </c>
      <c r="D3" t="s">
        <v>282</v>
      </c>
      <c r="E3" s="3">
        <f>IF(C3="","",INDEX(ARTICULOS!$O:$O,MATCH($C3,ARTICULOS!$P:$P,0)))</f>
        <v>1</v>
      </c>
      <c r="F3" t="str">
        <f t="shared" si="0"/>
        <v>{ id_imagen: 2,id_articulo: 1,url: require('../images/articulos/001/2.png') },</v>
      </c>
    </row>
    <row r="4" spans="1:6" x14ac:dyDescent="0.25">
      <c r="A4" s="3">
        <f>IF(C4="","",MAX($A$1:A3)+1)</f>
        <v>3</v>
      </c>
      <c r="B4" s="3">
        <f>IFERROR(INDEX(ARTICULOS!$B:$B,MATCH(C4,ARTICULOS!$C:$C,0)),"")</f>
        <v>1</v>
      </c>
      <c r="C4" t="s">
        <v>55</v>
      </c>
      <c r="D4" t="s">
        <v>283</v>
      </c>
      <c r="E4" s="3">
        <f>IF(C4="","",INDEX(ARTICULOS!$O:$O,MATCH($C4,ARTICULOS!$P:$P,0)))</f>
        <v>1</v>
      </c>
      <c r="F4" t="str">
        <f t="shared" si="0"/>
        <v>{ id_imagen: 3,id_articulo: 1,url: require('../images/articulos/001/3.png') },</v>
      </c>
    </row>
    <row r="5" spans="1:6" x14ac:dyDescent="0.25">
      <c r="A5" s="3">
        <f>IF(C5="","",MAX($A$1:A4)+1)</f>
        <v>4</v>
      </c>
      <c r="B5" s="3">
        <f>IFERROR(INDEX(ARTICULOS!$B:$B,MATCH(C5,ARTICULOS!$C:$C,0)),"")</f>
        <v>1</v>
      </c>
      <c r="C5" t="s">
        <v>55</v>
      </c>
      <c r="D5" t="s">
        <v>285</v>
      </c>
      <c r="E5" s="3">
        <f>IF(C5="","",INDEX(ARTICULOS!$O:$O,MATCH($C5,ARTICULOS!$P:$P,0)))</f>
        <v>1</v>
      </c>
      <c r="F5" t="str">
        <f t="shared" si="0"/>
        <v>{ id_imagen: 4,id_articulo: 1,url: require('../images/articulos/001/4.png') },</v>
      </c>
    </row>
    <row r="6" spans="1:6" x14ac:dyDescent="0.25">
      <c r="A6" s="3">
        <f>IF(C6="","",MAX($A$1:A5)+1)</f>
        <v>5</v>
      </c>
      <c r="B6" s="3">
        <f>IFERROR(INDEX(ARTICULOS!$B:$B,MATCH(C6,ARTICULOS!$C:$C,0)),"")</f>
        <v>6</v>
      </c>
      <c r="C6" t="s">
        <v>20</v>
      </c>
      <c r="D6" t="s">
        <v>141</v>
      </c>
      <c r="E6" s="3">
        <f>IF(C6="","",INDEX(ARTICULOS!$O:$O,MATCH($C6,ARTICULOS!$P:$P,0)))</f>
        <v>6</v>
      </c>
      <c r="F6" t="str">
        <f t="shared" si="0"/>
        <v>{ id_imagen: 5,id_articulo: 6,url: require('../images/articulos/006/brb1.jpeg') },</v>
      </c>
    </row>
    <row r="7" spans="1:6" x14ac:dyDescent="0.25">
      <c r="A7" s="3">
        <f>IF(C7="","",MAX($A$1:A6)+1)</f>
        <v>6</v>
      </c>
      <c r="B7" s="3">
        <f>IFERROR(INDEX(ARTICULOS!$B:$B,MATCH(C7,ARTICULOS!$C:$C,0)),"")</f>
        <v>6</v>
      </c>
      <c r="C7" t="s">
        <v>20</v>
      </c>
      <c r="D7" t="s">
        <v>143</v>
      </c>
      <c r="E7" s="3">
        <f>IF(C7="","",INDEX(ARTICULOS!$O:$O,MATCH($C7,ARTICULOS!$P:$P,0)))</f>
        <v>6</v>
      </c>
      <c r="F7" t="str">
        <f t="shared" si="0"/>
        <v>{ id_imagen: 6,id_articulo: 6,url: require('../images/articulos/006/brb2.jpeg') },</v>
      </c>
    </row>
    <row r="8" spans="1:6" x14ac:dyDescent="0.25">
      <c r="A8" s="3">
        <f>IF(C8="","",MAX($A$1:A7)+1)</f>
        <v>7</v>
      </c>
      <c r="B8" s="3">
        <f>IFERROR(INDEX(ARTICULOS!$B:$B,MATCH(C8,ARTICULOS!$C:$C,0)),"")</f>
        <v>6</v>
      </c>
      <c r="C8" t="s">
        <v>20</v>
      </c>
      <c r="D8" t="s">
        <v>142</v>
      </c>
      <c r="E8" s="3">
        <f>IF(C8="","",INDEX(ARTICULOS!$O:$O,MATCH($C8,ARTICULOS!$P:$P,0)))</f>
        <v>6</v>
      </c>
      <c r="F8" t="str">
        <f t="shared" si="0"/>
        <v>{ id_imagen: 7,id_articulo: 6,url: require('../images/articulos/006/brb3.jpeg') },</v>
      </c>
    </row>
    <row r="9" spans="1:6" x14ac:dyDescent="0.25">
      <c r="A9" s="3">
        <f>IF(C9="","",MAX($A$1:A8)+1)</f>
        <v>8</v>
      </c>
      <c r="B9" s="3">
        <f>IFERROR(INDEX(ARTICULOS!$B:$B,MATCH(C9,ARTICULOS!$C:$C,0)),"")</f>
        <v>6</v>
      </c>
      <c r="C9" t="s">
        <v>20</v>
      </c>
      <c r="D9" t="s">
        <v>144</v>
      </c>
      <c r="E9" s="3">
        <f>IF(C9="","",INDEX(ARTICULOS!$O:$O,MATCH($C9,ARTICULOS!$P:$P,0)))</f>
        <v>6</v>
      </c>
      <c r="F9" t="str">
        <f t="shared" si="0"/>
        <v>{ id_imagen: 8,id_articulo: 6,url: require('../images/articulos/006/brb4.jpeg') },</v>
      </c>
    </row>
    <row r="10" spans="1:6" x14ac:dyDescent="0.25">
      <c r="A10" s="3">
        <f>IF(C10="","",MAX($A$1:A9)+1)</f>
        <v>9</v>
      </c>
      <c r="B10" s="3">
        <f>IFERROR(INDEX(ARTICULOS!$B:$B,MATCH(C10,ARTICULOS!$C:$C,0)),"")</f>
        <v>8</v>
      </c>
      <c r="C10" t="s">
        <v>267</v>
      </c>
      <c r="D10" t="s">
        <v>145</v>
      </c>
      <c r="E10" s="3">
        <f>IF(C10="","",INDEX(ARTICULOS!$O:$O,MATCH($C10,ARTICULOS!$P:$P,0)))</f>
        <v>8</v>
      </c>
      <c r="F10" t="str">
        <f t="shared" si="0"/>
        <v>{ id_imagen: 9,id_articulo: 8,url: require('../images/articulos/008/laberinto1.jpeg') },</v>
      </c>
    </row>
    <row r="11" spans="1:6" x14ac:dyDescent="0.25">
      <c r="A11" s="3">
        <f>IF(C11="","",MAX($A$1:A10)+1)</f>
        <v>10</v>
      </c>
      <c r="B11" s="3">
        <f>IFERROR(INDEX(ARTICULOS!$B:$B,MATCH(C11,ARTICULOS!$C:$C,0)),"")</f>
        <v>8</v>
      </c>
      <c r="C11" t="s">
        <v>267</v>
      </c>
      <c r="D11" t="s">
        <v>146</v>
      </c>
      <c r="E11" s="3">
        <f>IF(C11="","",INDEX(ARTICULOS!$O:$O,MATCH($C11,ARTICULOS!$P:$P,0)))</f>
        <v>8</v>
      </c>
      <c r="F11" t="str">
        <f t="shared" si="0"/>
        <v>{ id_imagen: 10,id_articulo: 8,url: require('../images/articulos/008/laberinto2.jpeg') },</v>
      </c>
    </row>
    <row r="12" spans="1:6" x14ac:dyDescent="0.25">
      <c r="A12" s="3">
        <f>IF(C12="","",MAX($A$1:A11)+1)</f>
        <v>11</v>
      </c>
      <c r="B12" s="3">
        <f>IFERROR(INDEX(ARTICULOS!$B:$B,MATCH(C12,ARTICULOS!$C:$C,0)),"")</f>
        <v>8</v>
      </c>
      <c r="C12" t="s">
        <v>267</v>
      </c>
      <c r="D12" t="s">
        <v>147</v>
      </c>
      <c r="E12" s="3">
        <f>IF(C12="","",INDEX(ARTICULOS!$O:$O,MATCH($C12,ARTICULOS!$P:$P,0)))</f>
        <v>8</v>
      </c>
      <c r="F12" t="str">
        <f t="shared" si="0"/>
        <v>{ id_imagen: 11,id_articulo: 8,url: require('../images/articulos/008/laberinto3.jpeg') },</v>
      </c>
    </row>
    <row r="13" spans="1:6" x14ac:dyDescent="0.25">
      <c r="A13" s="3">
        <f>IF(C13="","",MAX($A$1:A12)+1)</f>
        <v>12</v>
      </c>
      <c r="B13" s="3">
        <f>IFERROR(INDEX(ARTICULOS!$B:$B,MATCH(C13,ARTICULOS!$C:$C,0)),"")</f>
        <v>8</v>
      </c>
      <c r="C13" t="s">
        <v>267</v>
      </c>
      <c r="D13" t="s">
        <v>148</v>
      </c>
      <c r="E13" s="3">
        <f>IF(C13="","",INDEX(ARTICULOS!$O:$O,MATCH($C13,ARTICULOS!$P:$P,0)))</f>
        <v>8</v>
      </c>
      <c r="F13" t="str">
        <f t="shared" si="0"/>
        <v>{ id_imagen: 12,id_articulo: 8,url: require('../images/articulos/008/laberinto4.jpeg') },</v>
      </c>
    </row>
    <row r="14" spans="1:6" x14ac:dyDescent="0.25">
      <c r="A14" s="3">
        <f>IF(C14="","",MAX($A$1:A13)+1)</f>
        <v>13</v>
      </c>
      <c r="B14" s="3">
        <f>IFERROR(INDEX(ARTICULOS!$B:$B,MATCH(C14,ARTICULOS!$C:$C,0)),"")</f>
        <v>15</v>
      </c>
      <c r="C14" t="s">
        <v>240</v>
      </c>
      <c r="D14" t="s">
        <v>206</v>
      </c>
      <c r="E14" s="3">
        <f>IF(C14="","",INDEX(ARTICULOS!$O:$O,MATCH($C14,ARTICULOS!$P:$P,0)))</f>
        <v>15</v>
      </c>
      <c r="F14" t="str">
        <f t="shared" si="0"/>
        <v>{ id_imagen: 13,id_articulo: 15,url: require('../images/articulos/013/1.jpg') },</v>
      </c>
    </row>
    <row r="15" spans="1:6" x14ac:dyDescent="0.25">
      <c r="A15" s="3">
        <f>IF(C15="","",MAX($A$1:A14)+1)</f>
        <v>14</v>
      </c>
      <c r="B15" s="3">
        <f>IFERROR(INDEX(ARTICULOS!$B:$B,MATCH(C15,ARTICULOS!$C:$C,0)),"")</f>
        <v>15</v>
      </c>
      <c r="C15" t="s">
        <v>240</v>
      </c>
      <c r="D15" t="s">
        <v>207</v>
      </c>
      <c r="E15" s="3">
        <f>IF(C15="","",INDEX(ARTICULOS!$O:$O,MATCH($C15,ARTICULOS!$P:$P,0)))</f>
        <v>15</v>
      </c>
      <c r="F15" t="str">
        <f t="shared" si="0"/>
        <v>{ id_imagen: 14,id_articulo: 15,url: require('../images/articulos/013/2.jpg') },</v>
      </c>
    </row>
    <row r="16" spans="1:6" x14ac:dyDescent="0.25">
      <c r="A16" s="3">
        <f>IF(C16="","",MAX($A$1:A15)+1)</f>
        <v>15</v>
      </c>
      <c r="B16" s="3">
        <f>IFERROR(INDEX(ARTICULOS!$B:$B,MATCH(C16,ARTICULOS!$C:$C,0)),"")</f>
        <v>16</v>
      </c>
      <c r="C16" t="s">
        <v>241</v>
      </c>
      <c r="D16" t="s">
        <v>208</v>
      </c>
      <c r="E16" s="3">
        <f>IF(C16="","",INDEX(ARTICULOS!$O:$O,MATCH($C16,ARTICULOS!$P:$P,0)))</f>
        <v>16</v>
      </c>
      <c r="F16" t="str">
        <f t="shared" si="0"/>
        <v>{ id_imagen: 15,id_articulo: 16,url: require('../images/articulos/013/3.jpg') },</v>
      </c>
    </row>
    <row r="17" spans="1:6" x14ac:dyDescent="0.25">
      <c r="A17" s="3">
        <f>IF(C17="","",MAX($A$1:A16)+1)</f>
        <v>16</v>
      </c>
      <c r="B17" s="3">
        <f>IFERROR(INDEX(ARTICULOS!$B:$B,MATCH(C17,ARTICULOS!$C:$C,0)),"")</f>
        <v>16</v>
      </c>
      <c r="C17" t="s">
        <v>241</v>
      </c>
      <c r="D17" t="s">
        <v>209</v>
      </c>
      <c r="E17" s="3">
        <f>IF(C17="","",INDEX(ARTICULOS!$O:$O,MATCH($C17,ARTICULOS!$P:$P,0)))</f>
        <v>16</v>
      </c>
      <c r="F17" t="str">
        <f t="shared" si="0"/>
        <v>{ id_imagen: 16,id_articulo: 16,url: require('../images/articulos/013/4.jpg') },</v>
      </c>
    </row>
    <row r="18" spans="1:6" x14ac:dyDescent="0.25">
      <c r="A18" s="3">
        <f>IF(C18="","",MAX($A$1:A17)+1)</f>
        <v>17</v>
      </c>
      <c r="B18" s="3">
        <f>IFERROR(INDEX(ARTICULOS!$B:$B,MATCH(C18,ARTICULOS!$C:$C,0)),"")</f>
        <v>17</v>
      </c>
      <c r="C18" t="s">
        <v>242</v>
      </c>
      <c r="D18" t="s">
        <v>210</v>
      </c>
      <c r="E18" s="3">
        <f>IF(C18="","",INDEX(ARTICULOS!$O:$O,MATCH($C18,ARTICULOS!$P:$P,0)))</f>
        <v>17</v>
      </c>
      <c r="F18" t="str">
        <f t="shared" si="0"/>
        <v>{ id_imagen: 17,id_articulo: 17,url: require('../images/articulos/013/5.jpg') },</v>
      </c>
    </row>
    <row r="19" spans="1:6" x14ac:dyDescent="0.25">
      <c r="A19" s="3">
        <f>IF(C19="","",MAX($A$1:A18)+1)</f>
        <v>18</v>
      </c>
      <c r="B19" s="3">
        <f>IFERROR(INDEX(ARTICULOS!$B:$B,MATCH(C19,ARTICULOS!$C:$C,0)),"")</f>
        <v>17</v>
      </c>
      <c r="C19" t="s">
        <v>242</v>
      </c>
      <c r="D19" t="s">
        <v>211</v>
      </c>
      <c r="E19" s="3">
        <f>IF(C19="","",INDEX(ARTICULOS!$O:$O,MATCH($C19,ARTICULOS!$P:$P,0)))</f>
        <v>17</v>
      </c>
      <c r="F19" t="str">
        <f t="shared" si="0"/>
        <v>{ id_imagen: 18,id_articulo: 17,url: require('../images/articulos/013/6.jpg') },</v>
      </c>
    </row>
    <row r="20" spans="1:6" x14ac:dyDescent="0.25">
      <c r="A20" s="3">
        <f>IF(C20="","",MAX($A$1:A19)+1)</f>
        <v>19</v>
      </c>
      <c r="B20" s="3">
        <f>IFERROR(INDEX(ARTICULOS!$B:$B,MATCH(C20,ARTICULOS!$C:$C,0)),"")</f>
        <v>18</v>
      </c>
      <c r="C20" t="s">
        <v>90</v>
      </c>
      <c r="D20" t="s">
        <v>157</v>
      </c>
      <c r="E20" s="3">
        <f>IF(C20="","",INDEX(ARTICULOS!$O:$O,MATCH($C20,ARTICULOS!$P:$P,0)))</f>
        <v>18</v>
      </c>
      <c r="F20" t="str">
        <f t="shared" si="0"/>
        <v>{ id_imagen: 19,id_articulo: 18,url: require('../images/articulos/014/Tapa.jpeg') },</v>
      </c>
    </row>
    <row r="21" spans="1:6" x14ac:dyDescent="0.25">
      <c r="A21" s="3">
        <f>IF(C21="","",MAX($A$1:A20)+1)</f>
        <v>20</v>
      </c>
      <c r="B21" s="3">
        <f>IFERROR(INDEX(ARTICULOS!$B:$B,MATCH(C21,ARTICULOS!$C:$C,0)),"")</f>
        <v>18</v>
      </c>
      <c r="C21" t="s">
        <v>90</v>
      </c>
      <c r="D21" t="s">
        <v>158</v>
      </c>
      <c r="E21" s="3">
        <f>IF(C21="","",INDEX(ARTICULOS!$O:$O,MATCH($C21,ARTICULOS!$P:$P,0)))</f>
        <v>18</v>
      </c>
      <c r="F21" t="str">
        <f t="shared" si="0"/>
        <v>{ id_imagen: 20,id_articulo: 18,url: require('../images/articulos/014/Interior.jpeg') },</v>
      </c>
    </row>
    <row r="22" spans="1:6" x14ac:dyDescent="0.25">
      <c r="A22" s="3">
        <f>IF(C22="","",MAX($A$1:A21)+1)</f>
        <v>21</v>
      </c>
      <c r="B22" s="3">
        <f>IFERROR(INDEX(ARTICULOS!$B:$B,MATCH(C22,ARTICULOS!$C:$C,0)),"")</f>
        <v>18</v>
      </c>
      <c r="C22" t="s">
        <v>90</v>
      </c>
      <c r="D22" t="s">
        <v>159</v>
      </c>
      <c r="E22" s="3">
        <f>IF(C22="","",INDEX(ARTICULOS!$O:$O,MATCH($C22,ARTICULOS!$P:$P,0)))</f>
        <v>18</v>
      </c>
      <c r="F22" t="str">
        <f t="shared" si="0"/>
        <v>{ id_imagen: 21,id_articulo: 18,url: require('../images/articulos/014/Interior1.jpeg') },</v>
      </c>
    </row>
    <row r="23" spans="1:6" x14ac:dyDescent="0.25">
      <c r="A23" s="3">
        <f>IF(C23="","",MAX($A$1:A22)+1)</f>
        <v>22</v>
      </c>
      <c r="B23" s="3">
        <f>IFERROR(INDEX(ARTICULOS!$B:$B,MATCH(C23,ARTICULOS!$C:$C,0)),"")</f>
        <v>3</v>
      </c>
      <c r="C23" t="s">
        <v>15</v>
      </c>
      <c r="D23" t="s">
        <v>122</v>
      </c>
      <c r="E23" s="3">
        <f>IF(C23="","",INDEX(ARTICULOS!$O:$O,MATCH($C23,ARTICULOS!$P:$P,0)))</f>
        <v>3</v>
      </c>
      <c r="F23" t="str">
        <f t="shared" si="0"/>
        <v>{ id_imagen: 22,id_articulo: 3,url: require('../images/articulos/003/1.jpg') },</v>
      </c>
    </row>
    <row r="24" spans="1:6" x14ac:dyDescent="0.25">
      <c r="A24" s="3">
        <f>IF(C24="","",MAX($A$1:A23)+1)</f>
        <v>23</v>
      </c>
      <c r="B24" s="3">
        <f>IFERROR(INDEX(ARTICULOS!$B:$B,MATCH(C24,ARTICULOS!$C:$C,0)),"")</f>
        <v>3</v>
      </c>
      <c r="C24" t="s">
        <v>15</v>
      </c>
      <c r="D24" t="s">
        <v>123</v>
      </c>
      <c r="E24" s="3">
        <f>IF(C24="","",INDEX(ARTICULOS!$O:$O,MATCH($C24,ARTICULOS!$P:$P,0)))</f>
        <v>3</v>
      </c>
      <c r="F24" t="str">
        <f t="shared" si="0"/>
        <v>{ id_imagen: 23,id_articulo: 3,url: require('../images/articulos/003/2.jpg') },</v>
      </c>
    </row>
    <row r="25" spans="1:6" x14ac:dyDescent="0.25">
      <c r="A25" s="3">
        <f>IF(C25="","",MAX($A$1:A24)+1)</f>
        <v>24</v>
      </c>
      <c r="B25" s="3">
        <f>IFERROR(INDEX(ARTICULOS!$B:$B,MATCH(C25,ARTICULOS!$C:$C,0)),"")</f>
        <v>3</v>
      </c>
      <c r="C25" t="s">
        <v>15</v>
      </c>
      <c r="D25" t="s">
        <v>124</v>
      </c>
      <c r="E25" s="3">
        <f>IF(C25="","",INDEX(ARTICULOS!$O:$O,MATCH($C25,ARTICULOS!$P:$P,0)))</f>
        <v>3</v>
      </c>
      <c r="F25" t="str">
        <f t="shared" si="0"/>
        <v>{ id_imagen: 24,id_articulo: 3,url: require('../images/articulos/003/3.jpg') },</v>
      </c>
    </row>
    <row r="26" spans="1:6" x14ac:dyDescent="0.25">
      <c r="A26" s="3">
        <f>IF(C26="","",MAX($A$1:A25)+1)</f>
        <v>25</v>
      </c>
      <c r="B26" s="3">
        <f>IFERROR(INDEX(ARTICULOS!$B:$B,MATCH(C26,ARTICULOS!$C:$C,0)),"")</f>
        <v>10</v>
      </c>
      <c r="C26" t="s">
        <v>238</v>
      </c>
      <c r="D26" t="s">
        <v>115</v>
      </c>
      <c r="E26" s="3">
        <f>IF(C26="","",INDEX(ARTICULOS!$O:$O,MATCH($C26,ARTICULOS!$P:$P,0)))</f>
        <v>10</v>
      </c>
      <c r="F26" t="str">
        <f t="shared" si="0"/>
        <v>{ id_imagen: 25,id_articulo: 10,url: require('../images/articulos/009/1.jpg') },</v>
      </c>
    </row>
    <row r="27" spans="1:6" x14ac:dyDescent="0.25">
      <c r="A27" s="3">
        <f>IF(C27="","",MAX($A$1:A26)+1)</f>
        <v>26</v>
      </c>
      <c r="B27" s="3">
        <f>IFERROR(INDEX(ARTICULOS!$B:$B,MATCH(C27,ARTICULOS!$C:$C,0)),"")</f>
        <v>9</v>
      </c>
      <c r="C27" t="s">
        <v>237</v>
      </c>
      <c r="D27" t="s">
        <v>116</v>
      </c>
      <c r="E27" s="3">
        <f>IF(C27="","",INDEX(ARTICULOS!$O:$O,MATCH($C27,ARTICULOS!$P:$P,0)))</f>
        <v>9</v>
      </c>
      <c r="F27" t="str">
        <f t="shared" si="0"/>
        <v>{ id_imagen: 26,id_articulo: 9,url: require('../images/articulos/009/2.jpg') },</v>
      </c>
    </row>
    <row r="28" spans="1:6" x14ac:dyDescent="0.25">
      <c r="A28" s="3">
        <f>IF(C28="","",MAX($A$1:A27)+1)</f>
        <v>27</v>
      </c>
      <c r="B28" s="3">
        <f>IFERROR(INDEX(ARTICULOS!$B:$B,MATCH(C28,ARTICULOS!$C:$C,0)),"")</f>
        <v>11</v>
      </c>
      <c r="C28" t="s">
        <v>239</v>
      </c>
      <c r="D28" t="s">
        <v>117</v>
      </c>
      <c r="E28" s="3">
        <f>IF(C28="","",INDEX(ARTICULOS!$O:$O,MATCH($C28,ARTICULOS!$P:$P,0)))</f>
        <v>11</v>
      </c>
      <c r="F28" t="str">
        <f t="shared" si="0"/>
        <v>{ id_imagen: 27,id_articulo: 11,url: require('../images/articulos/009/3.jpg') },</v>
      </c>
    </row>
    <row r="29" spans="1:6" x14ac:dyDescent="0.25">
      <c r="A29" s="3">
        <f>IF(C29="","",MAX($A$1:A28)+1)</f>
        <v>28</v>
      </c>
      <c r="B29" s="3">
        <f>IFERROR(INDEX(ARTICULOS!$B:$B,MATCH(C29,ARTICULOS!$C:$C,0)),"")</f>
        <v>19</v>
      </c>
      <c r="C29" t="s">
        <v>91</v>
      </c>
      <c r="D29" t="s">
        <v>118</v>
      </c>
      <c r="E29" s="3">
        <f>IF(C29="","",INDEX(ARTICULOS!$O:$O,MATCH($C29,ARTICULOS!$P:$P,0)))</f>
        <v>19</v>
      </c>
      <c r="F29" t="str">
        <f t="shared" si="0"/>
        <v>{ id_imagen: 28,id_articulo: 19,url: require('../images/articulos/015/1.jpg') },</v>
      </c>
    </row>
    <row r="30" spans="1:6" x14ac:dyDescent="0.25">
      <c r="A30" s="3">
        <f>IF(C30="","",MAX($A$1:A29)+1)</f>
        <v>29</v>
      </c>
      <c r="B30" s="3">
        <f>IFERROR(INDEX(ARTICULOS!$B:$B,MATCH(C30,ARTICULOS!$C:$C,0)),"")</f>
        <v>19</v>
      </c>
      <c r="C30" t="s">
        <v>91</v>
      </c>
      <c r="D30" t="s">
        <v>119</v>
      </c>
      <c r="E30" s="3">
        <f>IF(C30="","",INDEX(ARTICULOS!$O:$O,MATCH($C30,ARTICULOS!$P:$P,0)))</f>
        <v>19</v>
      </c>
      <c r="F30" t="str">
        <f t="shared" si="0"/>
        <v>{ id_imagen: 29,id_articulo: 19,url: require('../images/articulos/015/2.jpg') },</v>
      </c>
    </row>
    <row r="31" spans="1:6" x14ac:dyDescent="0.25">
      <c r="A31" s="3">
        <f>IF(C31="","",MAX($A$1:A30)+1)</f>
        <v>30</v>
      </c>
      <c r="B31" s="3">
        <f>IFERROR(INDEX(ARTICULOS!$B:$B,MATCH(C31,ARTICULOS!$C:$C,0)),"")</f>
        <v>20</v>
      </c>
      <c r="C31" t="s">
        <v>92</v>
      </c>
      <c r="D31" t="s">
        <v>120</v>
      </c>
      <c r="E31" s="3">
        <f>IF(C31="","",INDEX(ARTICULOS!$O:$O,MATCH($C31,ARTICULOS!$P:$P,0)))</f>
        <v>20</v>
      </c>
      <c r="F31" t="str">
        <f t="shared" si="0"/>
        <v>{ id_imagen: 30,id_articulo: 20,url: require('../images/articulos/016/1.jpg') },</v>
      </c>
    </row>
    <row r="32" spans="1:6" x14ac:dyDescent="0.25">
      <c r="A32" s="3">
        <f>IF(C32="","",MAX($A$1:A31)+1)</f>
        <v>31</v>
      </c>
      <c r="B32" s="3">
        <f>IFERROR(INDEX(ARTICULOS!$B:$B,MATCH(C32,ARTICULOS!$C:$C,0)),"")</f>
        <v>20</v>
      </c>
      <c r="C32" t="s">
        <v>92</v>
      </c>
      <c r="D32" t="s">
        <v>121</v>
      </c>
      <c r="E32" s="3">
        <f>IF(C32="","",INDEX(ARTICULOS!$O:$O,MATCH($C32,ARTICULOS!$P:$P,0)))</f>
        <v>20</v>
      </c>
      <c r="F32" t="str">
        <f t="shared" si="0"/>
        <v>{ id_imagen: 31,id_articulo: 20,url: require('../images/articulos/016/2.jpg') },</v>
      </c>
    </row>
    <row r="33" spans="1:6" x14ac:dyDescent="0.25">
      <c r="A33" s="3">
        <f>IF(C33="","",MAX($A$1:A32)+1)</f>
        <v>32</v>
      </c>
      <c r="B33" s="3">
        <f>IFERROR(INDEX(ARTICULOS!$B:$B,MATCH(C33,ARTICULOS!$C:$C,0)),"")</f>
        <v>26</v>
      </c>
      <c r="C33" t="s">
        <v>243</v>
      </c>
      <c r="D33" t="s">
        <v>212</v>
      </c>
      <c r="E33" s="3">
        <f>IF(C33="","",INDEX(ARTICULOS!$O:$O,MATCH($C33,ARTICULOS!$P:$P,0)))</f>
        <v>26</v>
      </c>
      <c r="F33" t="str">
        <f t="shared" si="0"/>
        <v>{ id_imagen: 32,id_articulo: 26,url: require('../images/articulos/022/1.jpg') },</v>
      </c>
    </row>
    <row r="34" spans="1:6" x14ac:dyDescent="0.25">
      <c r="A34" s="3">
        <f>IF(C34="","",MAX($A$1:A33)+1)</f>
        <v>33</v>
      </c>
      <c r="B34" s="3">
        <f>IFERROR(INDEX(ARTICULOS!$B:$B,MATCH(C34,ARTICULOS!$C:$C,0)),"")</f>
        <v>26</v>
      </c>
      <c r="C34" t="s">
        <v>243</v>
      </c>
      <c r="D34" t="s">
        <v>132</v>
      </c>
      <c r="E34" s="3">
        <f>IF(C34="","",INDEX(ARTICULOS!$O:$O,MATCH($C34,ARTICULOS!$P:$P,0)))</f>
        <v>26</v>
      </c>
      <c r="F34" t="str">
        <f t="shared" si="0"/>
        <v>{ id_imagen: 33,id_articulo: 26,url: require('../images/articulos/022/2.png') },</v>
      </c>
    </row>
    <row r="35" spans="1:6" x14ac:dyDescent="0.25">
      <c r="A35" s="3">
        <f>IF(C35="","",MAX($A$1:A34)+1)</f>
        <v>34</v>
      </c>
      <c r="B35" s="3">
        <f>IFERROR(INDEX(ARTICULOS!$B:$B,MATCH(C35,ARTICULOS!$C:$C,0)),"")</f>
        <v>26</v>
      </c>
      <c r="C35" t="s">
        <v>243</v>
      </c>
      <c r="D35" t="s">
        <v>133</v>
      </c>
      <c r="E35" s="3">
        <f>IF(C35="","",INDEX(ARTICULOS!$O:$O,MATCH($C35,ARTICULOS!$P:$P,0)))</f>
        <v>26</v>
      </c>
      <c r="F35" t="str">
        <f t="shared" si="0"/>
        <v>{ id_imagen: 34,id_articulo: 26,url: require('../images/articulos/022/3.png') },</v>
      </c>
    </row>
    <row r="36" spans="1:6" x14ac:dyDescent="0.25">
      <c r="A36" s="3">
        <f>IF(C36="","",MAX($A$1:A35)+1)</f>
        <v>35</v>
      </c>
      <c r="B36" s="3">
        <f>IFERROR(INDEX(ARTICULOS!$B:$B,MATCH(C36,ARTICULOS!$C:$C,0)),"")</f>
        <v>27</v>
      </c>
      <c r="C36" t="s">
        <v>244</v>
      </c>
      <c r="D36" t="s">
        <v>134</v>
      </c>
      <c r="E36" s="3">
        <f>IF(C36="","",INDEX(ARTICULOS!$O:$O,MATCH($C36,ARTICULOS!$P:$P,0)))</f>
        <v>27</v>
      </c>
      <c r="F36" t="str">
        <f t="shared" si="0"/>
        <v>{ id_imagen: 35,id_articulo: 27,url: require('../images/articulos/022/4.png') },</v>
      </c>
    </row>
    <row r="37" spans="1:6" x14ac:dyDescent="0.25">
      <c r="A37" s="3">
        <f>IF(C37="","",MAX($A$1:A36)+1)</f>
        <v>36</v>
      </c>
      <c r="B37" s="3">
        <f>IFERROR(INDEX(ARTICULOS!$B:$B,MATCH(C37,ARTICULOS!$C:$C,0)),"")</f>
        <v>27</v>
      </c>
      <c r="C37" t="s">
        <v>244</v>
      </c>
      <c r="D37" t="s">
        <v>135</v>
      </c>
      <c r="E37" s="3">
        <f>IF(C37="","",INDEX(ARTICULOS!$O:$O,MATCH($C37,ARTICULOS!$P:$P,0)))</f>
        <v>27</v>
      </c>
      <c r="F37" t="str">
        <f t="shared" si="0"/>
        <v>{ id_imagen: 36,id_articulo: 27,url: require('../images/articulos/022/5.png') },</v>
      </c>
    </row>
    <row r="38" spans="1:6" x14ac:dyDescent="0.25">
      <c r="A38" s="3">
        <f>IF(C38="","",MAX($A$1:A37)+1)</f>
        <v>37</v>
      </c>
      <c r="B38" s="3">
        <f>IFERROR(INDEX(ARTICULOS!$B:$B,MATCH(C38,ARTICULOS!$C:$C,0)),"")</f>
        <v>21</v>
      </c>
      <c r="C38" t="s">
        <v>106</v>
      </c>
      <c r="D38" t="s">
        <v>151</v>
      </c>
      <c r="E38" s="3">
        <f>IF(C38="","",INDEX(ARTICULOS!$O:$O,MATCH($C38,ARTICULOS!$P:$P,0)))</f>
        <v>21</v>
      </c>
      <c r="F38" t="str">
        <f t="shared" si="0"/>
        <v>{ id_imagen: 37,id_articulo: 21,url: require('../images/articulos/017/1.png') },</v>
      </c>
    </row>
    <row r="39" spans="1:6" x14ac:dyDescent="0.25">
      <c r="A39" s="3">
        <f>IF(C39="","",MAX($A$1:A38)+1)</f>
        <v>38</v>
      </c>
      <c r="B39" s="3">
        <f>IFERROR(INDEX(ARTICULOS!$B:$B,MATCH(C39,ARTICULOS!$C:$C,0)),"")</f>
        <v>22</v>
      </c>
      <c r="C39" t="s">
        <v>107</v>
      </c>
      <c r="D39" t="s">
        <v>152</v>
      </c>
      <c r="E39" s="3">
        <f>IF(C39="","",INDEX(ARTICULOS!$O:$O,MATCH($C39,ARTICULOS!$P:$P,0)))</f>
        <v>22</v>
      </c>
      <c r="F39" t="str">
        <f t="shared" si="0"/>
        <v>{ id_imagen: 38,id_articulo: 22,url: require('../images/articulos/018/1.png') },</v>
      </c>
    </row>
    <row r="40" spans="1:6" x14ac:dyDescent="0.25">
      <c r="A40" s="3">
        <f>IF(C40="","",MAX($A$1:A39)+1)</f>
        <v>39</v>
      </c>
      <c r="B40" s="3">
        <f>IFERROR(INDEX(ARTICULOS!$B:$B,MATCH(C40,ARTICULOS!$C:$C,0)),"")</f>
        <v>28</v>
      </c>
      <c r="C40" t="s">
        <v>171</v>
      </c>
      <c r="D40" t="s">
        <v>178</v>
      </c>
      <c r="E40" s="3">
        <f>IF(C40="","",INDEX(ARTICULOS!$O:$O,MATCH($C40,ARTICULOS!$P:$P,0)))</f>
        <v>28</v>
      </c>
      <c r="F40" t="str">
        <f t="shared" si="0"/>
        <v>{ id_imagen: 39,id_articulo: 28,url: require('../images/articulos/023/1.png') },</v>
      </c>
    </row>
    <row r="41" spans="1:6" x14ac:dyDescent="0.25">
      <c r="A41" s="3">
        <f>IF(C41="","",MAX($A$1:A40)+1)</f>
        <v>40</v>
      </c>
      <c r="B41" s="3">
        <f>IFERROR(INDEX(ARTICULOS!$B:$B,MATCH(C41,ARTICULOS!$C:$C,0)),"")</f>
        <v>29</v>
      </c>
      <c r="C41" t="s">
        <v>174</v>
      </c>
      <c r="D41" t="s">
        <v>179</v>
      </c>
      <c r="E41" s="3">
        <f>IF(C41="","",INDEX(ARTICULOS!$O:$O,MATCH($C41,ARTICULOS!$P:$P,0)))</f>
        <v>29</v>
      </c>
      <c r="F41" t="str">
        <f t="shared" si="0"/>
        <v>{ id_imagen: 40,id_articulo: 29,url: require('../images/articulos/024/1.png') },</v>
      </c>
    </row>
    <row r="42" spans="1:6" x14ac:dyDescent="0.25">
      <c r="A42" s="3">
        <f>IF(C42="","",MAX($A$1:A41)+1)</f>
        <v>41</v>
      </c>
      <c r="B42" s="3">
        <f>IFERROR(INDEX(ARTICULOS!$B:$B,MATCH(C42,ARTICULOS!$C:$C,0)),"")</f>
        <v>30</v>
      </c>
      <c r="C42" t="s">
        <v>180</v>
      </c>
      <c r="D42" t="s">
        <v>183</v>
      </c>
      <c r="E42" s="3">
        <f>IF(C42="","",INDEX(ARTICULOS!$O:$O,MATCH($C42,ARTICULOS!$P:$P,0)))</f>
        <v>30</v>
      </c>
      <c r="F42" t="str">
        <f t="shared" si="0"/>
        <v>{ id_imagen: 41,id_articulo: 30,url: require('../images/articulos/025/1.png') },</v>
      </c>
    </row>
    <row r="43" spans="1:6" x14ac:dyDescent="0.25">
      <c r="A43" s="3">
        <f>IF(C43="","",MAX($A$1:A42)+1)</f>
        <v>42</v>
      </c>
      <c r="B43" s="3">
        <f>IFERROR(INDEX(ARTICULOS!$B:$B,MATCH(C43,ARTICULOS!$C:$C,0)),"")</f>
        <v>31</v>
      </c>
      <c r="C43" t="s">
        <v>245</v>
      </c>
      <c r="D43" t="s">
        <v>190</v>
      </c>
      <c r="E43" s="3">
        <f>IF(C43="","",INDEX(ARTICULOS!$O:$O,MATCH($C43,ARTICULOS!$P:$P,0)))</f>
        <v>31</v>
      </c>
      <c r="F43" t="str">
        <f t="shared" si="0"/>
        <v>{ id_imagen: 42,id_articulo: 31,url: require('../images/articulos/026/1.png') },</v>
      </c>
    </row>
    <row r="44" spans="1:6" x14ac:dyDescent="0.25">
      <c r="A44" s="3">
        <f>IF(C44="","",MAX($A$1:A43)+1)</f>
        <v>43</v>
      </c>
      <c r="B44" s="3">
        <f>IFERROR(INDEX(ARTICULOS!$B:$B,MATCH(C44,ARTICULOS!$C:$C,0)),"")</f>
        <v>31</v>
      </c>
      <c r="C44" t="s">
        <v>245</v>
      </c>
      <c r="D44" t="s">
        <v>192</v>
      </c>
      <c r="E44" s="3">
        <f>IF(C44="","",INDEX(ARTICULOS!$O:$O,MATCH($C44,ARTICULOS!$P:$P,0)))</f>
        <v>31</v>
      </c>
      <c r="F44" t="str">
        <f t="shared" si="0"/>
        <v>{ id_imagen: 43,id_articulo: 31,url: require('../images/articulos/026/3.png') },</v>
      </c>
    </row>
    <row r="45" spans="1:6" x14ac:dyDescent="0.25">
      <c r="A45" s="3">
        <f>IF(C45="","",MAX($A$1:A44)+1)</f>
        <v>44</v>
      </c>
      <c r="B45" s="3">
        <f>IFERROR(INDEX(ARTICULOS!$B:$B,MATCH(C45,ARTICULOS!$C:$C,0)),"")</f>
        <v>32</v>
      </c>
      <c r="C45" t="s">
        <v>246</v>
      </c>
      <c r="D45" t="s">
        <v>191</v>
      </c>
      <c r="E45" s="3">
        <f>IF(C45="","",INDEX(ARTICULOS!$O:$O,MATCH($C45,ARTICULOS!$P:$P,0)))</f>
        <v>32</v>
      </c>
      <c r="F45" t="str">
        <f t="shared" si="0"/>
        <v>{ id_imagen: 44,id_articulo: 32,url: require('../images/articulos/026/2.png') },</v>
      </c>
    </row>
    <row r="46" spans="1:6" x14ac:dyDescent="0.25">
      <c r="A46" s="3">
        <f>IF(C46="","",MAX($A$1:A45)+1)</f>
        <v>45</v>
      </c>
      <c r="B46" s="3">
        <f>IFERROR(INDEX(ARTICULOS!$B:$B,MATCH(C46,ARTICULOS!$C:$C,0)),"")</f>
        <v>32</v>
      </c>
      <c r="C46" t="s">
        <v>246</v>
      </c>
      <c r="D46" t="s">
        <v>192</v>
      </c>
      <c r="E46" s="3">
        <f>IF(C46="","",INDEX(ARTICULOS!$O:$O,MATCH($C46,ARTICULOS!$P:$P,0)))</f>
        <v>32</v>
      </c>
      <c r="F46" t="str">
        <f t="shared" si="0"/>
        <v>{ id_imagen: 45,id_articulo: 32,url: require('../images/articulos/026/3.png') },</v>
      </c>
    </row>
    <row r="47" spans="1:6" x14ac:dyDescent="0.25">
      <c r="A47" s="3">
        <f>IF(C47="","",MAX($A$1:A46)+1)</f>
        <v>46</v>
      </c>
      <c r="B47" s="3">
        <f>IFERROR(INDEX(ARTICULOS!$B:$B,MATCH(C47,ARTICULOS!$C:$C,0)),"")</f>
        <v>33</v>
      </c>
      <c r="C47" t="s">
        <v>286</v>
      </c>
      <c r="D47" t="s">
        <v>219</v>
      </c>
      <c r="E47" s="3">
        <f>IF(C47="","",INDEX(ARTICULOS!$O:$O,MATCH($C47,ARTICULOS!$P:$P,0)))</f>
        <v>33</v>
      </c>
      <c r="F47" t="str">
        <f t="shared" si="0"/>
        <v>{ id_imagen: 46,id_articulo: 33,url: require('../images/articulos/027/1.png') },</v>
      </c>
    </row>
    <row r="48" spans="1:6" x14ac:dyDescent="0.25">
      <c r="A48" s="3">
        <f>IF(C48="","",MAX($A$1:A47)+1)</f>
        <v>47</v>
      </c>
      <c r="B48" s="3">
        <f>IFERROR(INDEX(ARTICULOS!$B:$B,MATCH(C48,ARTICULOS!$C:$C,0)),"")</f>
        <v>33</v>
      </c>
      <c r="C48" t="s">
        <v>286</v>
      </c>
      <c r="D48" t="s">
        <v>220</v>
      </c>
      <c r="E48" s="3">
        <f>IF(C48="","",INDEX(ARTICULOS!$O:$O,MATCH($C48,ARTICULOS!$P:$P,0)))</f>
        <v>33</v>
      </c>
      <c r="F48" t="str">
        <f t="shared" si="0"/>
        <v>{ id_imagen: 47,id_articulo: 33,url: require('../images/articulos/027/2.png') },</v>
      </c>
    </row>
    <row r="49" spans="1:6" x14ac:dyDescent="0.25">
      <c r="A49" s="3">
        <f>IF(C49="","",MAX($A$1:A48)+1)</f>
        <v>48</v>
      </c>
      <c r="B49" s="3">
        <f>IFERROR(INDEX(ARTICULOS!$B:$B,MATCH(C49,ARTICULOS!$C:$C,0)),"")</f>
        <v>34</v>
      </c>
      <c r="C49" t="s">
        <v>233</v>
      </c>
      <c r="D49" t="s">
        <v>200</v>
      </c>
      <c r="E49" s="3">
        <f>IF(C49="","",INDEX(ARTICULOS!$O:$O,MATCH($C49,ARTICULOS!$P:$P,0)))</f>
        <v>34</v>
      </c>
      <c r="F49" t="str">
        <f t="shared" si="0"/>
        <v>{ id_imagen: 48,id_articulo: 34,url: require('../images/articulos/028/1.png') },</v>
      </c>
    </row>
    <row r="50" spans="1:6" x14ac:dyDescent="0.25">
      <c r="A50" s="3">
        <f>IF(C50="","",MAX($A$1:A49)+1)</f>
        <v>49</v>
      </c>
      <c r="B50" s="3">
        <f>IFERROR(INDEX(ARTICULOS!$B:$B,MATCH(C50,ARTICULOS!$C:$C,0)),"")</f>
        <v>34</v>
      </c>
      <c r="C50" t="s">
        <v>233</v>
      </c>
      <c r="D50" t="s">
        <v>201</v>
      </c>
      <c r="E50" s="3">
        <f>IF(C50="","",INDEX(ARTICULOS!$O:$O,MATCH($C50,ARTICULOS!$P:$P,0)))</f>
        <v>34</v>
      </c>
      <c r="F50" t="str">
        <f t="shared" si="0"/>
        <v>{ id_imagen: 49,id_articulo: 34,url: require('../images/articulos/028/2.png') },</v>
      </c>
    </row>
    <row r="51" spans="1:6" x14ac:dyDescent="0.25">
      <c r="A51" s="3">
        <f>IF(C51="","",MAX($A$1:A50)+1)</f>
        <v>50</v>
      </c>
      <c r="B51" s="3">
        <f>IFERROR(INDEX(ARTICULOS!$B:$B,MATCH(C51,ARTICULOS!$C:$C,0)),"")</f>
        <v>35</v>
      </c>
      <c r="C51" t="s">
        <v>234</v>
      </c>
      <c r="D51" t="s">
        <v>202</v>
      </c>
      <c r="E51" s="3">
        <f>IF(C51="","",INDEX(ARTICULOS!$O:$O,MATCH($C51,ARTICULOS!$P:$P,0)))</f>
        <v>35</v>
      </c>
      <c r="F51" t="str">
        <f t="shared" si="0"/>
        <v>{ id_imagen: 50,id_articulo: 35,url: require('../images/articulos/028/3.png') },</v>
      </c>
    </row>
    <row r="52" spans="1:6" x14ac:dyDescent="0.25">
      <c r="A52" s="3">
        <f>IF(C52="","",MAX($A$1:A51)+1)</f>
        <v>51</v>
      </c>
      <c r="B52" s="3">
        <f>IFERROR(INDEX(ARTICULOS!$B:$B,MATCH(C52,ARTICULOS!$C:$C,0)),"")</f>
        <v>35</v>
      </c>
      <c r="C52" t="s">
        <v>234</v>
      </c>
      <c r="D52" t="s">
        <v>203</v>
      </c>
      <c r="E52" s="3">
        <f>IF(C52="","",INDEX(ARTICULOS!$O:$O,MATCH($C52,ARTICULOS!$P:$P,0)))</f>
        <v>35</v>
      </c>
      <c r="F52" t="str">
        <f t="shared" si="0"/>
        <v>{ id_imagen: 51,id_articulo: 35,url: require('../images/articulos/028/4.png') },</v>
      </c>
    </row>
    <row r="53" spans="1:6" x14ac:dyDescent="0.25">
      <c r="A53" s="3">
        <f>IF(C53="","",MAX($A$1:A52)+1)</f>
        <v>52</v>
      </c>
      <c r="B53" s="3">
        <f>IFERROR(INDEX(ARTICULOS!$B:$B,MATCH(C53,ARTICULOS!$C:$C,0)),"")</f>
        <v>36</v>
      </c>
      <c r="C53" t="s">
        <v>235</v>
      </c>
      <c r="D53" t="s">
        <v>204</v>
      </c>
      <c r="E53" s="3">
        <f>IF(C53="","",INDEX(ARTICULOS!$O:$O,MATCH($C53,ARTICULOS!$P:$P,0)))</f>
        <v>36</v>
      </c>
      <c r="F53" t="str">
        <f t="shared" si="0"/>
        <v>{ id_imagen: 52,id_articulo: 36,url: require('../images/articulos/028/5.png') },</v>
      </c>
    </row>
    <row r="54" spans="1:6" x14ac:dyDescent="0.25">
      <c r="A54" s="3">
        <f>IF(C54="","",MAX($A$1:A53)+1)</f>
        <v>53</v>
      </c>
      <c r="B54" s="3">
        <f>IFERROR(INDEX(ARTICULOS!$B:$B,MATCH(C54,ARTICULOS!$C:$C,0)),"")</f>
        <v>36</v>
      </c>
      <c r="C54" t="s">
        <v>235</v>
      </c>
      <c r="D54" t="s">
        <v>205</v>
      </c>
      <c r="E54" s="3">
        <f>IF(C54="","",INDEX(ARTICULOS!$O:$O,MATCH($C54,ARTICULOS!$P:$P,0)))</f>
        <v>36</v>
      </c>
      <c r="F54" t="str">
        <f t="shared" si="0"/>
        <v>{ id_imagen: 53,id_articulo: 36,url: require('../images/articulos/028/6.png') },</v>
      </c>
    </row>
    <row r="55" spans="1:6" x14ac:dyDescent="0.25">
      <c r="A55" s="3">
        <f>IF(C55="","",MAX($A$1:A54)+1)</f>
        <v>54</v>
      </c>
      <c r="B55" s="3">
        <f>IFERROR(INDEX(ARTICULOS!$B:$B,MATCH(C55,ARTICULOS!$C:$C,0)),"")</f>
        <v>37</v>
      </c>
      <c r="C55" t="s">
        <v>229</v>
      </c>
      <c r="D55" t="s">
        <v>236</v>
      </c>
      <c r="E55" s="3">
        <f>IF(C55="","",INDEX(ARTICULOS!$O:$O,MATCH($C55,ARTICULOS!$P:$P,0)))</f>
        <v>37</v>
      </c>
      <c r="F55" t="str">
        <f t="shared" si="0"/>
        <v>{ id_imagen: 54,id_articulo: 37,url: require('../images/articulos/031/1.png') },</v>
      </c>
    </row>
    <row r="56" spans="1:6" x14ac:dyDescent="0.25">
      <c r="A56" s="3">
        <f>IF(C56="","",MAX($A$1:A55)+1)</f>
        <v>55</v>
      </c>
      <c r="B56" s="3">
        <f>IFERROR(INDEX(ARTICULOS!$B:$B,MATCH(C56,ARTICULOS!$C:$C,0)),"")</f>
        <v>38</v>
      </c>
      <c r="C56" t="s">
        <v>247</v>
      </c>
      <c r="D56" t="s">
        <v>251</v>
      </c>
      <c r="E56" s="3">
        <f>IF(C56="","",INDEX(ARTICULOS!$O:$O,MATCH($C56,ARTICULOS!$P:$P,0)))</f>
        <v>38</v>
      </c>
      <c r="F56" t="str">
        <f t="shared" si="0"/>
        <v>{ id_imagen: 55,id_articulo: 38,url: require('../images/articulos/042/1.png') },</v>
      </c>
    </row>
    <row r="57" spans="1:6" x14ac:dyDescent="0.25">
      <c r="A57" s="3">
        <f>IF(C57="","",MAX($A$1:A56)+1)</f>
        <v>56</v>
      </c>
      <c r="B57" s="3">
        <f>IFERROR(INDEX(ARTICULOS!$B:$B,MATCH(C57,ARTICULOS!$C:$C,0)),"")</f>
        <v>39</v>
      </c>
      <c r="C57" t="s">
        <v>287</v>
      </c>
      <c r="D57" t="s">
        <v>256</v>
      </c>
      <c r="E57" s="3">
        <f>IF(C57="","",INDEX(ARTICULOS!$O:$O,MATCH($C57,ARTICULOS!$P:$P,0)))</f>
        <v>39</v>
      </c>
      <c r="F57" t="str">
        <f t="shared" si="0"/>
        <v>{ id_imagen: 56,id_articulo: 39,url: require('../images/articulos/043/1.png') },</v>
      </c>
    </row>
    <row r="58" spans="1:6" x14ac:dyDescent="0.25">
      <c r="A58" s="3">
        <f>IF(C58="","",MAX($A$1:A57)+1)</f>
        <v>57</v>
      </c>
      <c r="B58" s="3">
        <f>IFERROR(INDEX(ARTICULOS!$B:$B,MATCH(C58,ARTICULOS!$C:$C,0)),"")</f>
        <v>39</v>
      </c>
      <c r="C58" t="s">
        <v>287</v>
      </c>
      <c r="D58" t="s">
        <v>257</v>
      </c>
      <c r="E58" s="3">
        <f>IF(C58="","",INDEX(ARTICULOS!$O:$O,MATCH($C58,ARTICULOS!$P:$P,0)))</f>
        <v>39</v>
      </c>
      <c r="F58" t="str">
        <f t="shared" si="0"/>
        <v>{ id_imagen: 57,id_articulo: 39,url: require('../images/articulos/043/2.png') },</v>
      </c>
    </row>
    <row r="59" spans="1:6" x14ac:dyDescent="0.25">
      <c r="A59" s="3">
        <f>IF(C59="","",MAX($A$1:A58)+1)</f>
        <v>58</v>
      </c>
      <c r="B59" s="3">
        <f>IFERROR(INDEX(ARTICULOS!$B:$B,MATCH(C59,ARTICULOS!$C:$C,0)),"")</f>
        <v>39</v>
      </c>
      <c r="C59" t="s">
        <v>287</v>
      </c>
      <c r="D59" t="s">
        <v>258</v>
      </c>
      <c r="E59" s="3">
        <f>IF(C59="","",INDEX(ARTICULOS!$O:$O,MATCH($C59,ARTICULOS!$P:$P,0)))</f>
        <v>39</v>
      </c>
      <c r="F59" t="str">
        <f t="shared" si="0"/>
        <v>{ id_imagen: 58,id_articulo: 39,url: require('../images/articulos/043/3.png') },</v>
      </c>
    </row>
    <row r="60" spans="1:6" x14ac:dyDescent="0.25">
      <c r="A60" s="3">
        <f>IF(C60="","",MAX($A$1:A59)+1)</f>
        <v>59</v>
      </c>
      <c r="B60" s="3">
        <f>IFERROR(INDEX(ARTICULOS!$B:$B,MATCH(C60,ARTICULOS!$C:$C,0)),"")</f>
        <v>39</v>
      </c>
      <c r="C60" t="s">
        <v>287</v>
      </c>
      <c r="D60" t="s">
        <v>259</v>
      </c>
      <c r="E60" s="3">
        <f>IF(C60="","",INDEX(ARTICULOS!$O:$O,MATCH($C60,ARTICULOS!$P:$P,0)))</f>
        <v>39</v>
      </c>
      <c r="F60" t="str">
        <f t="shared" si="0"/>
        <v>{ id_imagen: 59,id_articulo: 39,url: require('../images/articulos/043/4.png') },</v>
      </c>
    </row>
    <row r="61" spans="1:6" x14ac:dyDescent="0.25">
      <c r="A61" s="3">
        <f>IF(C61="","",MAX($A$1:A60)+1)</f>
        <v>60</v>
      </c>
      <c r="B61" s="3">
        <f>IFERROR(INDEX(ARTICULOS!$B:$B,MATCH(C61,ARTICULOS!$C:$C,0)),"")</f>
        <v>25</v>
      </c>
      <c r="C61" t="s">
        <v>96</v>
      </c>
      <c r="D61" t="s">
        <v>263</v>
      </c>
      <c r="E61" s="3">
        <f>IF(C61="","",INDEX(ARTICULOS!$O:$O,MATCH($C61,ARTICULOS!$P:$P,0)))</f>
        <v>25</v>
      </c>
      <c r="F61" t="str">
        <f t="shared" si="0"/>
        <v>{ id_imagen: 60,id_articulo: 25,url: require('../images/articulos/025_2/1.png') },</v>
      </c>
    </row>
    <row r="62" spans="1:6" x14ac:dyDescent="0.25">
      <c r="A62" s="3">
        <f>IF(C62="","",MAX($A$1:A61)+1)</f>
        <v>61</v>
      </c>
      <c r="B62" s="3">
        <f>IFERROR(INDEX(ARTICULOS!$B:$B,MATCH(C62,ARTICULOS!$C:$C,0)),"")</f>
        <v>25</v>
      </c>
      <c r="C62" t="s">
        <v>96</v>
      </c>
      <c r="D62" t="s">
        <v>266</v>
      </c>
      <c r="E62" s="3">
        <f>IF(C62="","",INDEX(ARTICULOS!$O:$O,MATCH($C62,ARTICULOS!$P:$P,0)))</f>
        <v>25</v>
      </c>
      <c r="F62" t="str">
        <f t="shared" si="0"/>
        <v>{ id_imagen: 61,id_articulo: 25,url: require('../images/articulos/025_2/2.jpg') },</v>
      </c>
    </row>
    <row r="63" spans="1:6" x14ac:dyDescent="0.25">
      <c r="A63" s="3">
        <f>IF(C63="","",MAX($A$1:A62)+1)</f>
        <v>62</v>
      </c>
      <c r="B63" s="3">
        <f>IFERROR(INDEX(ARTICULOS!$B:$B,MATCH(C63,ARTICULOS!$C:$C,0)),"")</f>
        <v>24</v>
      </c>
      <c r="C63" t="s">
        <v>99</v>
      </c>
      <c r="D63" t="s">
        <v>265</v>
      </c>
      <c r="E63" s="3">
        <f>IF(C63="","",INDEX(ARTICULOS!$O:$O,MATCH($C63,ARTICULOS!$P:$P,0)))</f>
        <v>24</v>
      </c>
      <c r="F63" t="str">
        <f t="shared" si="0"/>
        <v>{ id_imagen: 62,id_articulo: 24,url: require('../images/articulos/024_2/1.png') },</v>
      </c>
    </row>
    <row r="64" spans="1:6" x14ac:dyDescent="0.25">
      <c r="A64" s="3">
        <f>IF(C64="","",MAX($A$1:A63)+1)</f>
        <v>63</v>
      </c>
      <c r="B64" s="3">
        <f>IFERROR(INDEX(ARTICULOS!$B:$B,MATCH(C64,ARTICULOS!$C:$C,0)),"")</f>
        <v>40</v>
      </c>
      <c r="C64" t="s">
        <v>288</v>
      </c>
      <c r="D64" t="s">
        <v>273</v>
      </c>
      <c r="E64" s="3">
        <f>IF(C64="","",INDEX(ARTICULOS!$O:$O,MATCH($C64,ARTICULOS!$P:$P,0)))</f>
        <v>40</v>
      </c>
      <c r="F64" t="str">
        <f t="shared" si="0"/>
        <v>{ id_imagen: 63,id_articulo: 40,url: require('../images/articulos/041_2/1.jpg') },</v>
      </c>
    </row>
    <row r="65" spans="1:6" x14ac:dyDescent="0.25">
      <c r="A65" s="3">
        <f>IF(C65="","",MAX($A$1:A64)+1)</f>
        <v>64</v>
      </c>
      <c r="B65" s="3">
        <f>IFERROR(INDEX(ARTICULOS!$B:$B,MATCH(C65,ARTICULOS!$C:$C,0)),"")</f>
        <v>40</v>
      </c>
      <c r="C65" t="s">
        <v>288</v>
      </c>
      <c r="D65" t="s">
        <v>272</v>
      </c>
      <c r="E65" s="3">
        <f>IF(C65="","",INDEX(ARTICULOS!$O:$O,MATCH($C65,ARTICULOS!$P:$P,0)))</f>
        <v>40</v>
      </c>
      <c r="F65" t="str">
        <f t="shared" si="0"/>
        <v>{ id_imagen: 64,id_articulo: 40,url: require('../images/articulos/041_2/2.png') },</v>
      </c>
    </row>
    <row r="66" spans="1:6" x14ac:dyDescent="0.25">
      <c r="A66" s="3">
        <f>IF(C66="","",MAX($A$1:A65)+1)</f>
        <v>65</v>
      </c>
      <c r="B66" s="3">
        <f>IFERROR(INDEX(ARTICULOS!$B:$B,MATCH(C66,ARTICULOS!$C:$C,0)),"")</f>
        <v>14</v>
      </c>
      <c r="C66" t="s">
        <v>30</v>
      </c>
      <c r="D66" t="s">
        <v>271</v>
      </c>
      <c r="E66" s="3">
        <f>IF(C66="","",INDEX(ARTICULOS!$O:$O,MATCH($C66,ARTICULOS!$P:$P,0)))</f>
        <v>14</v>
      </c>
      <c r="F66" t="str">
        <f t="shared" ref="F66:F100" si="1">IF(C66="","",CONCATENATE("{ id_imagen: ",$A66,",id_articulo: ",$E66,",url: require('../images/articulos/",$D66,"')"," },"))</f>
        <v>{ id_imagen: 65,id_articulo: 14,url: require('../images/articulos/014_2/1.png') },</v>
      </c>
    </row>
    <row r="67" spans="1:6" x14ac:dyDescent="0.25">
      <c r="A67" s="3">
        <f>IF(C67="","",MAX($A$1:A66)+1)</f>
        <v>66</v>
      </c>
      <c r="B67" s="3">
        <f>IFERROR(INDEX(ARTICULOS!$B:$B,MATCH(C67,ARTICULOS!$C:$C,0)),"")</f>
        <v>2</v>
      </c>
      <c r="C67" t="s">
        <v>12</v>
      </c>
      <c r="D67" t="s">
        <v>276</v>
      </c>
      <c r="E67" s="3">
        <f>IF(C67="","",INDEX(ARTICULOS!$O:$O,MATCH($C67,ARTICULOS!$P:$P,0)))</f>
        <v>2</v>
      </c>
      <c r="F67" t="str">
        <f t="shared" si="1"/>
        <v>{ id_imagen: 66,id_articulo: 2,url: require('../images/articulos/002/1.jpg') },</v>
      </c>
    </row>
    <row r="68" spans="1:6" x14ac:dyDescent="0.25">
      <c r="A68" s="3">
        <f>IF(C68="","",MAX($A$1:A67)+1)</f>
        <v>67</v>
      </c>
      <c r="B68" s="3">
        <f>IFERROR(INDEX(ARTICULOS!$B:$B,MATCH(C68,ARTICULOS!$C:$C,0)),"")</f>
        <v>2</v>
      </c>
      <c r="C68" t="s">
        <v>12</v>
      </c>
      <c r="D68" t="s">
        <v>277</v>
      </c>
      <c r="E68" s="3">
        <f>IF(C68="","",INDEX(ARTICULOS!$O:$O,MATCH($C68,ARTICULOS!$P:$P,0)))</f>
        <v>2</v>
      </c>
      <c r="F68" t="str">
        <f t="shared" si="1"/>
        <v>{ id_imagen: 67,id_articulo: 2,url: require('../images/articulos/002/2.png') },</v>
      </c>
    </row>
    <row r="69" spans="1:6" x14ac:dyDescent="0.25">
      <c r="A69" s="3">
        <f>IF(C69="","",MAX($A$1:A68)+1)</f>
        <v>68</v>
      </c>
      <c r="B69" s="3">
        <f>IFERROR(INDEX(ARTICULOS!$B:$B,MATCH(C69,ARTICULOS!$C:$C,0)),"")</f>
        <v>2</v>
      </c>
      <c r="C69" t="s">
        <v>12</v>
      </c>
      <c r="D69" t="s">
        <v>278</v>
      </c>
      <c r="E69" s="3">
        <f>IF(C69="","",INDEX(ARTICULOS!$O:$O,MATCH($C69,ARTICULOS!$P:$P,0)))</f>
        <v>2</v>
      </c>
      <c r="F69" t="str">
        <f t="shared" si="1"/>
        <v>{ id_imagen: 68,id_articulo: 2,url: require('../images/articulos/002/3.png') },</v>
      </c>
    </row>
    <row r="70" spans="1:6" x14ac:dyDescent="0.25">
      <c r="A70" s="3">
        <f>IF(C70="","",MAX($A$1:A69)+1)</f>
        <v>69</v>
      </c>
      <c r="B70" s="3">
        <f>IFERROR(INDEX(ARTICULOS!$B:$B,MATCH(C70,ARTICULOS!$C:$C,0)),"")</f>
        <v>2</v>
      </c>
      <c r="C70" t="s">
        <v>12</v>
      </c>
      <c r="D70" t="s">
        <v>279</v>
      </c>
      <c r="E70" s="3">
        <f>IF(C70="","",INDEX(ARTICULOS!$O:$O,MATCH($C70,ARTICULOS!$P:$P,0)))</f>
        <v>2</v>
      </c>
      <c r="F70" t="str">
        <f t="shared" si="1"/>
        <v>{ id_imagen: 69,id_articulo: 2,url: require('../images/articulos/002/4.png') },</v>
      </c>
    </row>
    <row r="71" spans="1:6" x14ac:dyDescent="0.25">
      <c r="A71" s="3">
        <f>IF(C71="","",MAX($A$1:A70)+1)</f>
        <v>70</v>
      </c>
      <c r="B71" s="3">
        <f>IFERROR(INDEX(ARTICULOS!$B:$B,MATCH(C71,ARTICULOS!$C:$C,0)),"")</f>
        <v>2</v>
      </c>
      <c r="C71" t="s">
        <v>12</v>
      </c>
      <c r="D71" t="s">
        <v>280</v>
      </c>
      <c r="E71" s="3">
        <f>IF(C71="","",INDEX(ARTICULOS!$O:$O,MATCH($C71,ARTICULOS!$P:$P,0)))</f>
        <v>2</v>
      </c>
      <c r="F71" t="str">
        <f t="shared" si="1"/>
        <v>{ id_imagen: 70,id_articulo: 2,url: require('../images/articulos/002/5.png') },</v>
      </c>
    </row>
    <row r="72" spans="1:6" x14ac:dyDescent="0.25">
      <c r="A72" s="3">
        <f>IF(C72="","",MAX($A$1:A71)+1)</f>
        <v>71</v>
      </c>
      <c r="B72" s="3">
        <f>IFERROR(INDEX(ARTICULOS!$B:$B,MATCH(C72,ARTICULOS!$C:$C,0)),"")</f>
        <v>2</v>
      </c>
      <c r="C72" t="s">
        <v>12</v>
      </c>
      <c r="D72" t="s">
        <v>281</v>
      </c>
      <c r="E72" s="3">
        <f>IF(C72="","",INDEX(ARTICULOS!$O:$O,MATCH($C72,ARTICULOS!$P:$P,0)))</f>
        <v>2</v>
      </c>
      <c r="F72" t="str">
        <f t="shared" si="1"/>
        <v>{ id_imagen: 71,id_articulo: 2,url: require('../images/articulos/002/6.png') },</v>
      </c>
    </row>
    <row r="73" spans="1:6" x14ac:dyDescent="0.25">
      <c r="A73" s="3">
        <f>IF(C73="","",MAX($A$1:A72)+1)</f>
        <v>72</v>
      </c>
      <c r="B73" s="3">
        <f>IFERROR(INDEX(ARTICULOS!$B:$B,MATCH(C73,ARTICULOS!$C:$C,0)),"")</f>
        <v>41</v>
      </c>
      <c r="C73" t="s">
        <v>289</v>
      </c>
      <c r="D73" t="s">
        <v>306</v>
      </c>
      <c r="E73" s="3">
        <f>IF(C73="","",INDEX(ARTICULOS!$O:$O,MATCH($C73,ARTICULOS!$P:$P,0)))</f>
        <v>41</v>
      </c>
      <c r="F73" t="str">
        <f t="shared" si="1"/>
        <v>{ id_imagen: 72,id_articulo: 41,url: require('../images/articulos/041/1.jpg') },</v>
      </c>
    </row>
    <row r="74" spans="1:6" x14ac:dyDescent="0.25">
      <c r="A74" s="3">
        <f>IF(C74="","",MAX($A$1:A73)+1)</f>
        <v>73</v>
      </c>
      <c r="B74" s="3">
        <f>IFERROR(INDEX(ARTICULOS!$B:$B,MATCH(C74,ARTICULOS!$C:$C,0)),"")</f>
        <v>41</v>
      </c>
      <c r="C74" t="s">
        <v>289</v>
      </c>
      <c r="D74" t="s">
        <v>307</v>
      </c>
      <c r="E74" s="3">
        <f>IF(C74="","",INDEX(ARTICULOS!$O:$O,MATCH($C74,ARTICULOS!$P:$P,0)))</f>
        <v>41</v>
      </c>
      <c r="F74" t="str">
        <f t="shared" si="1"/>
        <v>{ id_imagen: 73,id_articulo: 41,url: require('../images/articulos/041/2.jpg') },</v>
      </c>
    </row>
    <row r="75" spans="1:6" x14ac:dyDescent="0.25">
      <c r="A75" s="3">
        <f>IF(C75="","",MAX($A$1:A74)+1)</f>
        <v>74</v>
      </c>
      <c r="B75" s="3">
        <f>IFERROR(INDEX(ARTICULOS!$B:$B,MATCH(C75,ARTICULOS!$C:$C,0)),"")</f>
        <v>41</v>
      </c>
      <c r="C75" t="s">
        <v>289</v>
      </c>
      <c r="D75" t="s">
        <v>308</v>
      </c>
      <c r="E75" s="3">
        <f>IF(C75="","",INDEX(ARTICULOS!$O:$O,MATCH($C75,ARTICULOS!$P:$P,0)))</f>
        <v>41</v>
      </c>
      <c r="F75" t="str">
        <f t="shared" si="1"/>
        <v>{ id_imagen: 74,id_articulo: 41,url: require('../images/articulos/041/3.jpg') },</v>
      </c>
    </row>
    <row r="76" spans="1:6" x14ac:dyDescent="0.25">
      <c r="A76" s="3">
        <f>IF(C76="","",MAX($A$1:A75)+1)</f>
        <v>75</v>
      </c>
      <c r="B76" s="3">
        <f>IFERROR(INDEX(ARTICULOS!$B:$B,MATCH(C76,ARTICULOS!$C:$C,0)),"")</f>
        <v>41</v>
      </c>
      <c r="C76" t="s">
        <v>289</v>
      </c>
      <c r="D76" t="s">
        <v>309</v>
      </c>
      <c r="E76" s="3">
        <f>IF(C76="","",INDEX(ARTICULOS!$O:$O,MATCH($C76,ARTICULOS!$P:$P,0)))</f>
        <v>41</v>
      </c>
      <c r="F76" t="str">
        <f t="shared" si="1"/>
        <v>{ id_imagen: 75,id_articulo: 41,url: require('../images/articulos/041/4.jpg') },</v>
      </c>
    </row>
    <row r="77" spans="1:6" x14ac:dyDescent="0.25">
      <c r="A77" s="3">
        <f>IF(C77="","",MAX($A$1:A76)+1)</f>
        <v>76</v>
      </c>
      <c r="B77" s="3">
        <f>IFERROR(INDEX(ARTICULOS!$B:$B,MATCH(C77,ARTICULOS!$C:$C,0)),"")</f>
        <v>41</v>
      </c>
      <c r="C77" t="s">
        <v>289</v>
      </c>
      <c r="D77" t="s">
        <v>310</v>
      </c>
      <c r="E77" s="3">
        <f>IF(C77="","",INDEX(ARTICULOS!$O:$O,MATCH($C77,ARTICULOS!$P:$P,0)))</f>
        <v>41</v>
      </c>
      <c r="F77" t="str">
        <f t="shared" si="1"/>
        <v>{ id_imagen: 76,id_articulo: 41,url: require('../images/articulos/041/5.jpg') },</v>
      </c>
    </row>
    <row r="78" spans="1:6" x14ac:dyDescent="0.25">
      <c r="A78" s="3">
        <f>IF(C78="","",MAX($A$1:A77)+1)</f>
        <v>77</v>
      </c>
      <c r="B78" s="3">
        <f>IFERROR(INDEX(ARTICULOS!$B:$B,MATCH(C78,ARTICULOS!$C:$C,0)),"")</f>
        <v>41</v>
      </c>
      <c r="C78" t="s">
        <v>289</v>
      </c>
      <c r="D78" t="s">
        <v>311</v>
      </c>
      <c r="E78" s="3">
        <f>IF(C78="","",INDEX(ARTICULOS!$O:$O,MATCH($C78,ARTICULOS!$P:$P,0)))</f>
        <v>41</v>
      </c>
      <c r="F78" t="str">
        <f t="shared" si="1"/>
        <v>{ id_imagen: 77,id_articulo: 41,url: require('../images/articulos/041/6.jpg') },</v>
      </c>
    </row>
    <row r="79" spans="1:6" x14ac:dyDescent="0.25">
      <c r="A79" s="3">
        <f>IF(C79="","",MAX($A$1:A78)+1)</f>
        <v>78</v>
      </c>
      <c r="B79" s="3">
        <f>IFERROR(INDEX(ARTICULOS!$B:$B,MATCH(C79,ARTICULOS!$C:$C,0)),"")</f>
        <v>41</v>
      </c>
      <c r="C79" t="s">
        <v>289</v>
      </c>
      <c r="D79" t="s">
        <v>312</v>
      </c>
      <c r="E79" s="3">
        <f>IF(C79="","",INDEX(ARTICULOS!$O:$O,MATCH($C79,ARTICULOS!$P:$P,0)))</f>
        <v>41</v>
      </c>
      <c r="F79" t="str">
        <f t="shared" si="1"/>
        <v>{ id_imagen: 78,id_articulo: 41,url: require('../images/articulos/041/7.jpg') },</v>
      </c>
    </row>
    <row r="80" spans="1:6" x14ac:dyDescent="0.25">
      <c r="A80" s="3">
        <f>IF(C80="","",MAX($A$1:A79)+1)</f>
        <v>79</v>
      </c>
      <c r="B80" s="3">
        <f>IFERROR(INDEX(ARTICULOS!$B:$B,MATCH(C80,ARTICULOS!$C:$C,0)),"")</f>
        <v>41</v>
      </c>
      <c r="C80" t="s">
        <v>289</v>
      </c>
      <c r="D80" t="s">
        <v>313</v>
      </c>
      <c r="E80" s="3">
        <f>IF(C80="","",INDEX(ARTICULOS!$O:$O,MATCH($C80,ARTICULOS!$P:$P,0)))</f>
        <v>41</v>
      </c>
      <c r="F80" t="str">
        <f t="shared" si="1"/>
        <v>{ id_imagen: 79,id_articulo: 41,url: require('../images/articulos/041/8.jpg') },</v>
      </c>
    </row>
    <row r="81" spans="1:6" x14ac:dyDescent="0.25">
      <c r="A81" s="3">
        <f>IF(C81="","",MAX($A$1:A80)+1)</f>
        <v>80</v>
      </c>
      <c r="B81" s="3">
        <f>IFERROR(INDEX(ARTICULOS!$B:$B,MATCH(C81,ARTICULOS!$C:$C,0)),"")</f>
        <v>42</v>
      </c>
      <c r="C81" t="s">
        <v>299</v>
      </c>
      <c r="D81" t="s">
        <v>314</v>
      </c>
      <c r="E81" s="3">
        <f>IF(C81="","",INDEX(ARTICULOS!$O:$O,MATCH($C81,ARTICULOS!$P:$P,0)))</f>
        <v>42</v>
      </c>
      <c r="F81" t="str">
        <f t="shared" si="1"/>
        <v>{ id_imagen: 80,id_articulo: 42,url: require('../images/articulos/042_2/1.jpg') },</v>
      </c>
    </row>
    <row r="82" spans="1:6" x14ac:dyDescent="0.25">
      <c r="A82" s="3">
        <f>IF(C82="","",MAX($A$1:A81)+1)</f>
        <v>81</v>
      </c>
      <c r="B82" s="3">
        <f>IFERROR(INDEX(ARTICULOS!$B:$B,MATCH(C82,ARTICULOS!$C:$C,0)),"")</f>
        <v>42</v>
      </c>
      <c r="C82" t="s">
        <v>299</v>
      </c>
      <c r="D82" t="s">
        <v>315</v>
      </c>
      <c r="E82" s="3">
        <f>IF(C82="","",INDEX(ARTICULOS!$O:$O,MATCH($C82,ARTICULOS!$P:$P,0)))</f>
        <v>42</v>
      </c>
      <c r="F82" t="str">
        <f t="shared" si="1"/>
        <v>{ id_imagen: 81,id_articulo: 42,url: require('../images/articulos/042_2/2.jpg') },</v>
      </c>
    </row>
    <row r="83" spans="1:6" x14ac:dyDescent="0.25">
      <c r="A83" s="3">
        <f>IF(C83="","",MAX($A$1:A82)+1)</f>
        <v>82</v>
      </c>
      <c r="B83" s="3">
        <f>IFERROR(INDEX(ARTICULOS!$B:$B,MATCH(C83,ARTICULOS!$C:$C,0)),"")</f>
        <v>43</v>
      </c>
      <c r="C83" t="s">
        <v>301</v>
      </c>
      <c r="D83" t="s">
        <v>316</v>
      </c>
      <c r="E83" s="3">
        <f>IF(C83="","",INDEX(ARTICULOS!$O:$O,MATCH($C83,ARTICULOS!$P:$P,0)))</f>
        <v>43</v>
      </c>
      <c r="F83" t="str">
        <f t="shared" si="1"/>
        <v>{ id_imagen: 82,id_articulo: 43,url: require('../images/articulos/043_2/1.jpg') },</v>
      </c>
    </row>
    <row r="84" spans="1:6" x14ac:dyDescent="0.25">
      <c r="A84" s="3">
        <f>IF(C84="","",MAX($A$1:A83)+1)</f>
        <v>83</v>
      </c>
      <c r="B84" s="3">
        <f>IFERROR(INDEX(ARTICULOS!$B:$B,MATCH(C84,ARTICULOS!$C:$C,0)),"")</f>
        <v>43</v>
      </c>
      <c r="C84" t="s">
        <v>301</v>
      </c>
      <c r="D84" t="s">
        <v>317</v>
      </c>
      <c r="E84" s="3">
        <f>IF(C84="","",INDEX(ARTICULOS!$O:$O,MATCH($C84,ARTICULOS!$P:$P,0)))</f>
        <v>43</v>
      </c>
      <c r="F84" t="str">
        <f t="shared" si="1"/>
        <v>{ id_imagen: 83,id_articulo: 43,url: require('../images/articulos/043_2/2.jpg') },</v>
      </c>
    </row>
    <row r="85" spans="1:6" x14ac:dyDescent="0.25">
      <c r="A85" s="3">
        <f>IF(C85="","",MAX($A$1:A84)+1)</f>
        <v>84</v>
      </c>
      <c r="B85" s="3">
        <f>IFERROR(INDEX(ARTICULOS!$B:$B,MATCH(C85,ARTICULOS!$C:$C,0)),"")</f>
        <v>43</v>
      </c>
      <c r="C85" t="s">
        <v>301</v>
      </c>
      <c r="D85" t="s">
        <v>318</v>
      </c>
      <c r="E85" s="3">
        <f>IF(C85="","",INDEX(ARTICULOS!$O:$O,MATCH($C85,ARTICULOS!$P:$P,0)))</f>
        <v>43</v>
      </c>
      <c r="F85" t="str">
        <f t="shared" si="1"/>
        <v>{ id_imagen: 84,id_articulo: 43,url: require('../images/articulos/043_2/3.jpg') },</v>
      </c>
    </row>
    <row r="86" spans="1:6" x14ac:dyDescent="0.25">
      <c r="A86" s="3">
        <f>IF(C86="","",MAX($A$1:A85)+1)</f>
        <v>85</v>
      </c>
      <c r="B86" s="3">
        <f>IFERROR(INDEX(ARTICULOS!$B:$B,MATCH(C86,ARTICULOS!$C:$C,0)),"")</f>
        <v>43</v>
      </c>
      <c r="C86" t="s">
        <v>301</v>
      </c>
      <c r="D86" t="s">
        <v>319</v>
      </c>
      <c r="E86" s="3">
        <f>IF(C86="","",INDEX(ARTICULOS!$O:$O,MATCH($C86,ARTICULOS!$P:$P,0)))</f>
        <v>43</v>
      </c>
      <c r="F86" t="str">
        <f t="shared" si="1"/>
        <v>{ id_imagen: 85,id_articulo: 43,url: require('../images/articulos/043_2/4.jpg') },</v>
      </c>
    </row>
    <row r="87" spans="1:6" x14ac:dyDescent="0.25">
      <c r="A87" s="3">
        <f>IF(C87="","",MAX($A$1:A86)+1)</f>
        <v>86</v>
      </c>
      <c r="B87" s="3">
        <f>IFERROR(INDEX(ARTICULOS!$B:$B,MATCH(C87,ARTICULOS!$C:$C,0)),"")</f>
        <v>44</v>
      </c>
      <c r="C87" t="s">
        <v>303</v>
      </c>
      <c r="D87" t="s">
        <v>320</v>
      </c>
      <c r="E87" s="3">
        <f>IF(C87="","",INDEX(ARTICULOS!$O:$O,MATCH($C87,ARTICULOS!$P:$P,0)))</f>
        <v>44</v>
      </c>
      <c r="F87" t="str">
        <f t="shared" si="1"/>
        <v>{ id_imagen: 86,id_articulo: 44,url: require('../images/articulos/044/1.png') },</v>
      </c>
    </row>
    <row r="88" spans="1:6" x14ac:dyDescent="0.25">
      <c r="A88" s="3">
        <f>IF(C88="","",MAX($A$1:A87)+1)</f>
        <v>87</v>
      </c>
      <c r="B88" s="3">
        <f>IFERROR(INDEX(ARTICULOS!$B:$B,MATCH(C88,ARTICULOS!$C:$C,0)),"")</f>
        <v>44</v>
      </c>
      <c r="C88" t="s">
        <v>303</v>
      </c>
      <c r="D88" t="s">
        <v>321</v>
      </c>
      <c r="E88" s="3">
        <f>IF(C88="","",INDEX(ARTICULOS!$O:$O,MATCH($C88,ARTICULOS!$P:$P,0)))</f>
        <v>44</v>
      </c>
      <c r="F88" t="str">
        <f t="shared" si="1"/>
        <v>{ id_imagen: 87,id_articulo: 44,url: require('../images/articulos/044/2.png') },</v>
      </c>
    </row>
    <row r="89" spans="1:6" x14ac:dyDescent="0.25">
      <c r="A89" s="3">
        <f>IF(C89="","",MAX($A$1:A88)+1)</f>
        <v>88</v>
      </c>
      <c r="B89" s="3">
        <f>IFERROR(INDEX(ARTICULOS!$B:$B,MATCH(C89,ARTICULOS!$C:$C,0)),"")</f>
        <v>44</v>
      </c>
      <c r="C89" t="s">
        <v>303</v>
      </c>
      <c r="D89" t="s">
        <v>322</v>
      </c>
      <c r="E89" s="3">
        <f>IF(C89="","",INDEX(ARTICULOS!$O:$O,MATCH($C89,ARTICULOS!$P:$P,0)))</f>
        <v>44</v>
      </c>
      <c r="F89" t="str">
        <f t="shared" si="1"/>
        <v>{ id_imagen: 88,id_articulo: 44,url: require('../images/articulos/044/3.png') },</v>
      </c>
    </row>
    <row r="90" spans="1:6" x14ac:dyDescent="0.25">
      <c r="A90" s="3">
        <f>IF(C90="","",MAX($A$1:A89)+1)</f>
        <v>89</v>
      </c>
      <c r="B90" s="3">
        <f>IFERROR(INDEX(ARTICULOS!$B:$B,MATCH(C90,ARTICULOS!$C:$C,0)),"")</f>
        <v>44</v>
      </c>
      <c r="C90" t="s">
        <v>303</v>
      </c>
      <c r="D90" t="s">
        <v>323</v>
      </c>
      <c r="E90" s="3">
        <f>IF(C90="","",INDEX(ARTICULOS!$O:$O,MATCH($C90,ARTICULOS!$P:$P,0)))</f>
        <v>44</v>
      </c>
      <c r="F90" t="str">
        <f t="shared" si="1"/>
        <v>{ id_imagen: 89,id_articulo: 44,url: require('../images/articulos/044/4.png') },</v>
      </c>
    </row>
    <row r="91" spans="1:6" x14ac:dyDescent="0.25">
      <c r="A91" s="3">
        <f>IF(C91="","",MAX($A$1:A90)+1)</f>
        <v>90</v>
      </c>
      <c r="B91" s="3">
        <f>IFERROR(INDEX(ARTICULOS!$B:$B,MATCH(C91,ARTICULOS!$C:$C,0)),"")</f>
        <v>45</v>
      </c>
      <c r="C91" t="s">
        <v>305</v>
      </c>
      <c r="D91" t="s">
        <v>324</v>
      </c>
      <c r="E91" s="3">
        <f>IF(C91="","",INDEX(ARTICULOS!$O:$O,MATCH($C91,ARTICULOS!$P:$P,0)))</f>
        <v>45</v>
      </c>
      <c r="F91" t="str">
        <f t="shared" si="1"/>
        <v>{ id_imagen: 90,id_articulo: 45,url: require('../images/articulos/045/1.jpg') },</v>
      </c>
    </row>
    <row r="92" spans="1:6" x14ac:dyDescent="0.25">
      <c r="A92" s="3">
        <f>IF(C92="","",MAX($A$1:A91)+1)</f>
        <v>91</v>
      </c>
      <c r="B92" s="3">
        <f>IFERROR(INDEX(ARTICULOS!$B:$B,MATCH(C92,ARTICULOS!$C:$C,0)),"")</f>
        <v>45</v>
      </c>
      <c r="C92" t="s">
        <v>305</v>
      </c>
      <c r="D92" t="s">
        <v>325</v>
      </c>
      <c r="E92" s="3">
        <f>IF(C92="","",INDEX(ARTICULOS!$O:$O,MATCH($C92,ARTICULOS!$P:$P,0)))</f>
        <v>45</v>
      </c>
      <c r="F92" t="str">
        <f t="shared" si="1"/>
        <v>{ id_imagen: 91,id_articulo: 45,url: require('../images/articulos/045/2.jpg') },</v>
      </c>
    </row>
    <row r="93" spans="1:6" x14ac:dyDescent="0.25">
      <c r="A93" s="3">
        <f>IF(C93="","",MAX($A$1:A92)+1)</f>
        <v>92</v>
      </c>
      <c r="B93" s="3">
        <f>IFERROR(INDEX(ARTICULOS!$B:$B,MATCH(C93,ARTICULOS!$C:$C,0)),"")</f>
        <v>45</v>
      </c>
      <c r="C93" t="s">
        <v>305</v>
      </c>
      <c r="D93" t="s">
        <v>326</v>
      </c>
      <c r="E93" s="3">
        <f>IF(C93="","",INDEX(ARTICULOS!$O:$O,MATCH($C93,ARTICULOS!$P:$P,0)))</f>
        <v>45</v>
      </c>
      <c r="F93" t="str">
        <f t="shared" si="1"/>
        <v>{ id_imagen: 92,id_articulo: 45,url: require('../images/articulos/045/3.jpg') },</v>
      </c>
    </row>
    <row r="94" spans="1:6" x14ac:dyDescent="0.25">
      <c r="A94" s="3">
        <f>IF(C94="","",MAX($A$1:A93)+1)</f>
        <v>93</v>
      </c>
      <c r="B94" s="3">
        <f>IFERROR(INDEX(ARTICULOS!$B:$B,MATCH(C94,ARTICULOS!$C:$C,0)),"")</f>
        <v>45</v>
      </c>
      <c r="C94" t="s">
        <v>305</v>
      </c>
      <c r="D94" t="s">
        <v>327</v>
      </c>
      <c r="E94" s="3">
        <f>IF(C94="","",INDEX(ARTICULOS!$O:$O,MATCH($C94,ARTICULOS!$P:$P,0)))</f>
        <v>45</v>
      </c>
      <c r="F94" t="str">
        <f t="shared" si="1"/>
        <v>{ id_imagen: 93,id_articulo: 45,url: require('../images/articulos/045/4.jpg') },</v>
      </c>
    </row>
    <row r="95" spans="1:6" x14ac:dyDescent="0.25">
      <c r="A95" s="3" t="str">
        <f>IF(C95="","",MAX($A$1:A94)+1)</f>
        <v/>
      </c>
      <c r="B95" s="3" t="str">
        <f>IFERROR(INDEX(ARTICULOS!$B:$B,MATCH(C95,ARTICULOS!$C:$C,0)),"")</f>
        <v/>
      </c>
      <c r="E95" s="3" t="str">
        <f>IF(C95="","",INDEX(ARTICULOS!$O:$O,MATCH($C95,ARTICULOS!$P:$P,0)))</f>
        <v/>
      </c>
      <c r="F95" t="str">
        <f t="shared" si="1"/>
        <v/>
      </c>
    </row>
    <row r="96" spans="1:6" x14ac:dyDescent="0.25">
      <c r="A96" s="3" t="str">
        <f>IF(C96="","",MAX($A$1:A95)+1)</f>
        <v/>
      </c>
      <c r="B96" s="3" t="str">
        <f>IFERROR(INDEX(ARTICULOS!$B:$B,MATCH(C96,ARTICULOS!$C:$C,0)),"")</f>
        <v/>
      </c>
      <c r="E96" s="3" t="str">
        <f>IF(C96="","",INDEX(ARTICULOS!$O:$O,MATCH($C96,ARTICULOS!$P:$P,0)))</f>
        <v/>
      </c>
      <c r="F96" t="str">
        <f t="shared" si="1"/>
        <v/>
      </c>
    </row>
    <row r="97" spans="1:6" x14ac:dyDescent="0.25">
      <c r="A97" s="3" t="str">
        <f>IF(C97="","",MAX($A$1:A96)+1)</f>
        <v/>
      </c>
      <c r="B97" s="3" t="str">
        <f>IFERROR(INDEX(ARTICULOS!$B:$B,MATCH(C97,ARTICULOS!$C:$C,0)),"")</f>
        <v/>
      </c>
      <c r="E97" s="3" t="str">
        <f>IF(C97="","",INDEX(ARTICULOS!$O:$O,MATCH($C97,ARTICULOS!$P:$P,0)))</f>
        <v/>
      </c>
      <c r="F97" t="str">
        <f t="shared" si="1"/>
        <v/>
      </c>
    </row>
    <row r="98" spans="1:6" x14ac:dyDescent="0.25">
      <c r="A98" s="3" t="str">
        <f>IF(C98="","",MAX($A$1:A97)+1)</f>
        <v/>
      </c>
      <c r="B98" s="3" t="str">
        <f>IFERROR(INDEX(ARTICULOS!$B:$B,MATCH(C98,ARTICULOS!$C:$C,0)),"")</f>
        <v/>
      </c>
      <c r="E98" s="3" t="str">
        <f>IF(C98="","",INDEX(ARTICULOS!$O:$O,MATCH($C98,ARTICULOS!$P:$P,0)))</f>
        <v/>
      </c>
      <c r="F98" t="str">
        <f t="shared" si="1"/>
        <v/>
      </c>
    </row>
    <row r="99" spans="1:6" x14ac:dyDescent="0.25">
      <c r="A99" s="3" t="str">
        <f>IF(C99="","",MAX($A$1:A98)+1)</f>
        <v/>
      </c>
      <c r="B99" s="3" t="str">
        <f>IFERROR(INDEX(ARTICULOS!$B:$B,MATCH(C99,ARTICULOS!$C:$C,0)),"")</f>
        <v/>
      </c>
      <c r="E99" s="3" t="str">
        <f>IF(C99="","",INDEX(ARTICULOS!$O:$O,MATCH($C99,ARTICULOS!$P:$P,0)))</f>
        <v/>
      </c>
      <c r="F99" t="str">
        <f t="shared" si="1"/>
        <v/>
      </c>
    </row>
    <row r="100" spans="1:6" x14ac:dyDescent="0.25">
      <c r="A100" s="3" t="str">
        <f>IF(C100="","",MAX($A$1:A99)+1)</f>
        <v/>
      </c>
      <c r="B100" s="3" t="str">
        <f>IFERROR(INDEX(ARTICULOS!$B:$B,MATCH(C100,ARTICULOS!$C:$C,0)),"")</f>
        <v/>
      </c>
      <c r="E100" s="3" t="str">
        <f>IF(C100="","",INDEX(ARTICULOS!$O:$O,MATCH($C100,ARTICULOS!$P:$P,0)))</f>
        <v/>
      </c>
      <c r="F100" t="str">
        <f t="shared" si="1"/>
        <v/>
      </c>
    </row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7EB382-F535-4975-99FE-7E774019ECA8}">
          <x14:formula1>
            <xm:f>ARTICULOS!$P$3:$P$1001</xm:f>
          </x14:formula1>
          <xm:sqref>C2:C100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0FCD7-15CD-42A1-B949-462FEF87CC2B}">
  <dimension ref="A1:A7"/>
  <sheetViews>
    <sheetView workbookViewId="0">
      <selection activeCell="A8" sqref="A8"/>
    </sheetView>
  </sheetViews>
  <sheetFormatPr baseColWidth="10" defaultRowHeight="15" x14ac:dyDescent="0.25"/>
  <sheetData>
    <row r="1" spans="1:1" x14ac:dyDescent="0.25">
      <c r="A1" t="s">
        <v>110</v>
      </c>
    </row>
    <row r="3" spans="1:1" x14ac:dyDescent="0.25">
      <c r="A3" t="s">
        <v>111</v>
      </c>
    </row>
    <row r="4" spans="1:1" x14ac:dyDescent="0.25">
      <c r="A4" t="s">
        <v>112</v>
      </c>
    </row>
    <row r="5" spans="1:1" x14ac:dyDescent="0.25">
      <c r="A5" t="s">
        <v>113</v>
      </c>
    </row>
    <row r="6" spans="1:1" x14ac:dyDescent="0.25">
      <c r="A6" t="s">
        <v>114</v>
      </c>
    </row>
    <row r="7" spans="1:1" x14ac:dyDescent="0.25">
      <c r="A7" t="s">
        <v>260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BBDD2-EA07-4EA2-8536-B735F96AEBC0}">
  <dimension ref="A1:G100"/>
  <sheetViews>
    <sheetView workbookViewId="0">
      <selection activeCell="C12" sqref="C12"/>
    </sheetView>
  </sheetViews>
  <sheetFormatPr baseColWidth="10" defaultRowHeight="15" x14ac:dyDescent="0.25"/>
  <cols>
    <col min="1" max="1" width="26.85546875" bestFit="1" customWidth="1"/>
    <col min="4" max="6" width="11.42578125" style="6"/>
  </cols>
  <sheetData>
    <row r="1" spans="1:7" x14ac:dyDescent="0.25">
      <c r="A1" s="7" t="s">
        <v>221</v>
      </c>
      <c r="B1" s="7" t="s">
        <v>222</v>
      </c>
      <c r="C1" s="8" t="s">
        <v>223</v>
      </c>
      <c r="D1" s="9">
        <v>3</v>
      </c>
      <c r="E1" s="9">
        <v>2</v>
      </c>
      <c r="F1" s="9">
        <v>1.5</v>
      </c>
      <c r="G1" s="7" t="s">
        <v>224</v>
      </c>
    </row>
    <row r="2" spans="1:7" x14ac:dyDescent="0.25">
      <c r="A2" s="7" t="s">
        <v>171</v>
      </c>
      <c r="B2" s="7">
        <v>1100</v>
      </c>
      <c r="C2" s="8">
        <v>3300</v>
      </c>
      <c r="D2" s="10">
        <f>IF($B2="","",ROUND($B2*D$1,0))</f>
        <v>3300</v>
      </c>
      <c r="E2" s="10">
        <f t="shared" ref="E2:F17" si="0">IF($B2="","",ROUND($B2*E$1,0))</f>
        <v>2200</v>
      </c>
      <c r="F2" s="10">
        <f t="shared" si="0"/>
        <v>1650</v>
      </c>
      <c r="G2" s="11">
        <f>IF(C2="","",C2/B2)</f>
        <v>3</v>
      </c>
    </row>
    <row r="3" spans="1:7" x14ac:dyDescent="0.25">
      <c r="A3" s="7" t="s">
        <v>189</v>
      </c>
      <c r="B3" s="7">
        <v>470</v>
      </c>
      <c r="C3" s="8">
        <v>1450</v>
      </c>
      <c r="D3" s="10">
        <f>IF($B3="","",ROUND($B3*D$1,0))</f>
        <v>1410</v>
      </c>
      <c r="E3" s="10">
        <f t="shared" si="0"/>
        <v>940</v>
      </c>
      <c r="F3" s="10">
        <f t="shared" si="0"/>
        <v>705</v>
      </c>
      <c r="G3" s="11">
        <f t="shared" ref="G3:G66" si="1">IF(C3="","",C3/B3)</f>
        <v>3.0851063829787235</v>
      </c>
    </row>
    <row r="4" spans="1:7" x14ac:dyDescent="0.25">
      <c r="A4" s="7" t="s">
        <v>127</v>
      </c>
      <c r="B4" s="7">
        <v>530</v>
      </c>
      <c r="C4" s="8">
        <v>2000</v>
      </c>
      <c r="D4" s="10">
        <f t="shared" ref="D4:F35" si="2">IF($B4="","",ROUND($B4*D$1,0))</f>
        <v>1590</v>
      </c>
      <c r="E4" s="10">
        <f t="shared" si="0"/>
        <v>1060</v>
      </c>
      <c r="F4" s="10">
        <f t="shared" si="0"/>
        <v>795</v>
      </c>
      <c r="G4" s="11">
        <f t="shared" si="1"/>
        <v>3.7735849056603774</v>
      </c>
    </row>
    <row r="5" spans="1:7" x14ac:dyDescent="0.25">
      <c r="A5" s="7" t="s">
        <v>225</v>
      </c>
      <c r="B5" s="7">
        <v>990</v>
      </c>
      <c r="C5" s="8">
        <v>3000</v>
      </c>
      <c r="D5" s="10">
        <f t="shared" si="2"/>
        <v>2970</v>
      </c>
      <c r="E5" s="10">
        <f t="shared" si="0"/>
        <v>1980</v>
      </c>
      <c r="F5" s="10">
        <f t="shared" si="0"/>
        <v>1485</v>
      </c>
      <c r="G5" s="11">
        <f t="shared" si="1"/>
        <v>3.0303030303030303</v>
      </c>
    </row>
    <row r="6" spans="1:7" x14ac:dyDescent="0.25">
      <c r="A6" s="7" t="s">
        <v>174</v>
      </c>
      <c r="B6" s="7">
        <v>1540</v>
      </c>
      <c r="C6" s="8">
        <v>3000</v>
      </c>
      <c r="D6" s="10">
        <f t="shared" si="2"/>
        <v>4620</v>
      </c>
      <c r="E6" s="10">
        <f t="shared" si="0"/>
        <v>3080</v>
      </c>
      <c r="F6" s="10">
        <f t="shared" si="0"/>
        <v>2310</v>
      </c>
      <c r="G6" s="11">
        <f t="shared" si="1"/>
        <v>1.948051948051948</v>
      </c>
    </row>
    <row r="7" spans="1:7" x14ac:dyDescent="0.25">
      <c r="A7" s="7" t="s">
        <v>180</v>
      </c>
      <c r="B7" s="7">
        <v>1050</v>
      </c>
      <c r="C7" s="8">
        <v>3000</v>
      </c>
      <c r="D7" s="10">
        <f t="shared" si="2"/>
        <v>3150</v>
      </c>
      <c r="E7" s="10">
        <f t="shared" si="0"/>
        <v>2100</v>
      </c>
      <c r="F7" s="10">
        <f t="shared" si="0"/>
        <v>1575</v>
      </c>
      <c r="G7" s="11">
        <f t="shared" si="1"/>
        <v>2.8571428571428572</v>
      </c>
    </row>
    <row r="8" spans="1:7" x14ac:dyDescent="0.25">
      <c r="A8" s="7" t="s">
        <v>226</v>
      </c>
      <c r="B8" s="7">
        <v>2300</v>
      </c>
      <c r="C8" s="8">
        <v>4990</v>
      </c>
      <c r="D8" s="10">
        <f t="shared" si="2"/>
        <v>6900</v>
      </c>
      <c r="E8" s="10">
        <f t="shared" si="0"/>
        <v>4600</v>
      </c>
      <c r="F8" s="10">
        <f t="shared" si="0"/>
        <v>3450</v>
      </c>
      <c r="G8" s="11">
        <f t="shared" si="1"/>
        <v>2.1695652173913045</v>
      </c>
    </row>
    <row r="9" spans="1:7" x14ac:dyDescent="0.25">
      <c r="A9" s="7" t="s">
        <v>227</v>
      </c>
      <c r="B9" s="7">
        <v>630</v>
      </c>
      <c r="C9" s="8">
        <v>1300</v>
      </c>
      <c r="D9" s="10">
        <f t="shared" si="2"/>
        <v>1890</v>
      </c>
      <c r="E9" s="10">
        <f t="shared" si="0"/>
        <v>1260</v>
      </c>
      <c r="F9" s="10">
        <f t="shared" si="0"/>
        <v>945</v>
      </c>
      <c r="G9" s="11">
        <f t="shared" si="1"/>
        <v>2.0634920634920637</v>
      </c>
    </row>
    <row r="10" spans="1:7" x14ac:dyDescent="0.25">
      <c r="A10" s="7" t="s">
        <v>228</v>
      </c>
      <c r="B10" s="7">
        <v>1550</v>
      </c>
      <c r="C10" s="8">
        <v>3000</v>
      </c>
      <c r="D10" s="10">
        <f t="shared" si="2"/>
        <v>4650</v>
      </c>
      <c r="E10" s="10">
        <f t="shared" si="0"/>
        <v>3100</v>
      </c>
      <c r="F10" s="10">
        <f t="shared" si="0"/>
        <v>2325</v>
      </c>
      <c r="G10" s="11">
        <f t="shared" si="1"/>
        <v>1.935483870967742</v>
      </c>
    </row>
    <row r="11" spans="1:7" x14ac:dyDescent="0.25">
      <c r="A11" t="s">
        <v>247</v>
      </c>
      <c r="B11" s="12">
        <v>350</v>
      </c>
      <c r="C11" s="13">
        <v>1000</v>
      </c>
      <c r="D11" s="6">
        <f t="shared" si="2"/>
        <v>1050</v>
      </c>
      <c r="E11" s="6">
        <f t="shared" si="0"/>
        <v>700</v>
      </c>
      <c r="F11" s="6">
        <f t="shared" si="0"/>
        <v>525</v>
      </c>
      <c r="G11" s="5">
        <f t="shared" si="1"/>
        <v>2.8571428571428572</v>
      </c>
    </row>
    <row r="12" spans="1:7" x14ac:dyDescent="0.25">
      <c r="D12" s="6" t="str">
        <f t="shared" si="2"/>
        <v/>
      </c>
      <c r="E12" s="6" t="str">
        <f t="shared" si="0"/>
        <v/>
      </c>
      <c r="F12" s="6" t="str">
        <f t="shared" si="0"/>
        <v/>
      </c>
      <c r="G12" s="5" t="str">
        <f t="shared" si="1"/>
        <v/>
      </c>
    </row>
    <row r="13" spans="1:7" x14ac:dyDescent="0.25">
      <c r="D13" s="6" t="str">
        <f t="shared" si="2"/>
        <v/>
      </c>
      <c r="E13" s="6" t="str">
        <f t="shared" si="0"/>
        <v/>
      </c>
      <c r="F13" s="6" t="str">
        <f t="shared" si="0"/>
        <v/>
      </c>
      <c r="G13" s="5" t="str">
        <f t="shared" si="1"/>
        <v/>
      </c>
    </row>
    <row r="14" spans="1:7" x14ac:dyDescent="0.25">
      <c r="D14" s="6" t="str">
        <f t="shared" si="2"/>
        <v/>
      </c>
      <c r="E14" s="6" t="str">
        <f t="shared" si="0"/>
        <v/>
      </c>
      <c r="F14" s="6" t="str">
        <f t="shared" si="0"/>
        <v/>
      </c>
      <c r="G14" s="5" t="str">
        <f t="shared" si="1"/>
        <v/>
      </c>
    </row>
    <row r="15" spans="1:7" x14ac:dyDescent="0.25">
      <c r="D15" s="6" t="str">
        <f t="shared" si="2"/>
        <v/>
      </c>
      <c r="E15" s="6" t="str">
        <f t="shared" si="0"/>
        <v/>
      </c>
      <c r="F15" s="6" t="str">
        <f t="shared" si="0"/>
        <v/>
      </c>
      <c r="G15" s="5" t="str">
        <f t="shared" si="1"/>
        <v/>
      </c>
    </row>
    <row r="16" spans="1:7" x14ac:dyDescent="0.25">
      <c r="D16" s="6" t="str">
        <f t="shared" si="2"/>
        <v/>
      </c>
      <c r="E16" s="6" t="str">
        <f t="shared" si="0"/>
        <v/>
      </c>
      <c r="F16" s="6" t="str">
        <f t="shared" si="0"/>
        <v/>
      </c>
      <c r="G16" s="5" t="str">
        <f t="shared" si="1"/>
        <v/>
      </c>
    </row>
    <row r="17" spans="4:7" x14ac:dyDescent="0.25">
      <c r="D17" s="6" t="str">
        <f t="shared" si="2"/>
        <v/>
      </c>
      <c r="E17" s="6" t="str">
        <f t="shared" si="0"/>
        <v/>
      </c>
      <c r="F17" s="6" t="str">
        <f t="shared" si="0"/>
        <v/>
      </c>
      <c r="G17" s="5" t="str">
        <f t="shared" si="1"/>
        <v/>
      </c>
    </row>
    <row r="18" spans="4:7" x14ac:dyDescent="0.25">
      <c r="D18" s="6" t="str">
        <f t="shared" si="2"/>
        <v/>
      </c>
      <c r="E18" s="6" t="str">
        <f t="shared" si="2"/>
        <v/>
      </c>
      <c r="F18" s="6" t="str">
        <f t="shared" si="2"/>
        <v/>
      </c>
      <c r="G18" s="5" t="str">
        <f t="shared" si="1"/>
        <v/>
      </c>
    </row>
    <row r="19" spans="4:7" x14ac:dyDescent="0.25">
      <c r="D19" s="6" t="str">
        <f t="shared" si="2"/>
        <v/>
      </c>
      <c r="E19" s="6" t="str">
        <f t="shared" si="2"/>
        <v/>
      </c>
      <c r="F19" s="6" t="str">
        <f t="shared" si="2"/>
        <v/>
      </c>
      <c r="G19" s="5" t="str">
        <f t="shared" si="1"/>
        <v/>
      </c>
    </row>
    <row r="20" spans="4:7" x14ac:dyDescent="0.25">
      <c r="D20" s="6" t="str">
        <f t="shared" si="2"/>
        <v/>
      </c>
      <c r="E20" s="6" t="str">
        <f t="shared" si="2"/>
        <v/>
      </c>
      <c r="F20" s="6" t="str">
        <f t="shared" si="2"/>
        <v/>
      </c>
      <c r="G20" s="5" t="str">
        <f t="shared" si="1"/>
        <v/>
      </c>
    </row>
    <row r="21" spans="4:7" x14ac:dyDescent="0.25">
      <c r="D21" s="6" t="str">
        <f t="shared" si="2"/>
        <v/>
      </c>
      <c r="E21" s="6" t="str">
        <f t="shared" si="2"/>
        <v/>
      </c>
      <c r="F21" s="6" t="str">
        <f t="shared" si="2"/>
        <v/>
      </c>
      <c r="G21" s="5" t="str">
        <f t="shared" si="1"/>
        <v/>
      </c>
    </row>
    <row r="22" spans="4:7" x14ac:dyDescent="0.25">
      <c r="D22" s="6" t="str">
        <f t="shared" si="2"/>
        <v/>
      </c>
      <c r="E22" s="6" t="str">
        <f t="shared" si="2"/>
        <v/>
      </c>
      <c r="F22" s="6" t="str">
        <f t="shared" si="2"/>
        <v/>
      </c>
      <c r="G22" s="5" t="str">
        <f t="shared" si="1"/>
        <v/>
      </c>
    </row>
    <row r="23" spans="4:7" x14ac:dyDescent="0.25">
      <c r="D23" s="6" t="str">
        <f t="shared" si="2"/>
        <v/>
      </c>
      <c r="E23" s="6" t="str">
        <f t="shared" si="2"/>
        <v/>
      </c>
      <c r="F23" s="6" t="str">
        <f t="shared" si="2"/>
        <v/>
      </c>
      <c r="G23" s="5" t="str">
        <f t="shared" si="1"/>
        <v/>
      </c>
    </row>
    <row r="24" spans="4:7" x14ac:dyDescent="0.25">
      <c r="D24" s="6" t="str">
        <f t="shared" si="2"/>
        <v/>
      </c>
      <c r="E24" s="6" t="str">
        <f t="shared" si="2"/>
        <v/>
      </c>
      <c r="F24" s="6" t="str">
        <f t="shared" si="2"/>
        <v/>
      </c>
      <c r="G24" s="5" t="str">
        <f t="shared" si="1"/>
        <v/>
      </c>
    </row>
    <row r="25" spans="4:7" x14ac:dyDescent="0.25">
      <c r="D25" s="6" t="str">
        <f t="shared" si="2"/>
        <v/>
      </c>
      <c r="E25" s="6" t="str">
        <f t="shared" si="2"/>
        <v/>
      </c>
      <c r="F25" s="6" t="str">
        <f t="shared" si="2"/>
        <v/>
      </c>
      <c r="G25" s="5" t="str">
        <f t="shared" si="1"/>
        <v/>
      </c>
    </row>
    <row r="26" spans="4:7" x14ac:dyDescent="0.25">
      <c r="D26" s="6" t="str">
        <f t="shared" si="2"/>
        <v/>
      </c>
      <c r="E26" s="6" t="str">
        <f t="shared" si="2"/>
        <v/>
      </c>
      <c r="F26" s="6" t="str">
        <f t="shared" si="2"/>
        <v/>
      </c>
      <c r="G26" s="5" t="str">
        <f t="shared" si="1"/>
        <v/>
      </c>
    </row>
    <row r="27" spans="4:7" x14ac:dyDescent="0.25">
      <c r="D27" s="6" t="str">
        <f t="shared" si="2"/>
        <v/>
      </c>
      <c r="E27" s="6" t="str">
        <f t="shared" si="2"/>
        <v/>
      </c>
      <c r="F27" s="6" t="str">
        <f t="shared" si="2"/>
        <v/>
      </c>
      <c r="G27" s="5" t="str">
        <f t="shared" si="1"/>
        <v/>
      </c>
    </row>
    <row r="28" spans="4:7" x14ac:dyDescent="0.25">
      <c r="D28" s="6" t="str">
        <f t="shared" si="2"/>
        <v/>
      </c>
      <c r="E28" s="6" t="str">
        <f t="shared" si="2"/>
        <v/>
      </c>
      <c r="F28" s="6" t="str">
        <f t="shared" si="2"/>
        <v/>
      </c>
      <c r="G28" s="5" t="str">
        <f t="shared" si="1"/>
        <v/>
      </c>
    </row>
    <row r="29" spans="4:7" x14ac:dyDescent="0.25">
      <c r="D29" s="6" t="str">
        <f t="shared" si="2"/>
        <v/>
      </c>
      <c r="E29" s="6" t="str">
        <f t="shared" si="2"/>
        <v/>
      </c>
      <c r="F29" s="6" t="str">
        <f t="shared" si="2"/>
        <v/>
      </c>
      <c r="G29" s="5" t="str">
        <f t="shared" si="1"/>
        <v/>
      </c>
    </row>
    <row r="30" spans="4:7" x14ac:dyDescent="0.25">
      <c r="D30" s="6" t="str">
        <f t="shared" si="2"/>
        <v/>
      </c>
      <c r="E30" s="6" t="str">
        <f t="shared" si="2"/>
        <v/>
      </c>
      <c r="F30" s="6" t="str">
        <f t="shared" si="2"/>
        <v/>
      </c>
      <c r="G30" s="5" t="str">
        <f t="shared" si="1"/>
        <v/>
      </c>
    </row>
    <row r="31" spans="4:7" x14ac:dyDescent="0.25">
      <c r="D31" s="6" t="str">
        <f t="shared" si="2"/>
        <v/>
      </c>
      <c r="E31" s="6" t="str">
        <f t="shared" si="2"/>
        <v/>
      </c>
      <c r="F31" s="6" t="str">
        <f t="shared" si="2"/>
        <v/>
      </c>
      <c r="G31" s="5" t="str">
        <f t="shared" si="1"/>
        <v/>
      </c>
    </row>
    <row r="32" spans="4:7" x14ac:dyDescent="0.25">
      <c r="D32" s="6" t="str">
        <f t="shared" si="2"/>
        <v/>
      </c>
      <c r="E32" s="6" t="str">
        <f t="shared" si="2"/>
        <v/>
      </c>
      <c r="F32" s="6" t="str">
        <f t="shared" si="2"/>
        <v/>
      </c>
      <c r="G32" s="5" t="str">
        <f t="shared" si="1"/>
        <v/>
      </c>
    </row>
    <row r="33" spans="4:7" x14ac:dyDescent="0.25">
      <c r="D33" s="6" t="str">
        <f t="shared" si="2"/>
        <v/>
      </c>
      <c r="E33" s="6" t="str">
        <f t="shared" si="2"/>
        <v/>
      </c>
      <c r="F33" s="6" t="str">
        <f t="shared" si="2"/>
        <v/>
      </c>
      <c r="G33" s="5" t="str">
        <f t="shared" si="1"/>
        <v/>
      </c>
    </row>
    <row r="34" spans="4:7" x14ac:dyDescent="0.25">
      <c r="D34" s="6" t="str">
        <f t="shared" si="2"/>
        <v/>
      </c>
      <c r="E34" s="6" t="str">
        <f t="shared" si="2"/>
        <v/>
      </c>
      <c r="F34" s="6" t="str">
        <f t="shared" si="2"/>
        <v/>
      </c>
      <c r="G34" s="5" t="str">
        <f t="shared" si="1"/>
        <v/>
      </c>
    </row>
    <row r="35" spans="4:7" x14ac:dyDescent="0.25">
      <c r="D35" s="6" t="str">
        <f t="shared" si="2"/>
        <v/>
      </c>
      <c r="E35" s="6" t="str">
        <f t="shared" si="2"/>
        <v/>
      </c>
      <c r="F35" s="6" t="str">
        <f t="shared" si="2"/>
        <v/>
      </c>
      <c r="G35" s="5" t="str">
        <f t="shared" si="1"/>
        <v/>
      </c>
    </row>
    <row r="36" spans="4:7" x14ac:dyDescent="0.25">
      <c r="D36" s="6" t="str">
        <f t="shared" ref="D36:F67" si="3">IF($B36="","",ROUND($B36*D$1,0))</f>
        <v/>
      </c>
      <c r="E36" s="6" t="str">
        <f t="shared" si="3"/>
        <v/>
      </c>
      <c r="F36" s="6" t="str">
        <f t="shared" si="3"/>
        <v/>
      </c>
      <c r="G36" s="5" t="str">
        <f t="shared" si="1"/>
        <v/>
      </c>
    </row>
    <row r="37" spans="4:7" x14ac:dyDescent="0.25">
      <c r="D37" s="6" t="str">
        <f t="shared" si="3"/>
        <v/>
      </c>
      <c r="E37" s="6" t="str">
        <f t="shared" si="3"/>
        <v/>
      </c>
      <c r="F37" s="6" t="str">
        <f t="shared" si="3"/>
        <v/>
      </c>
      <c r="G37" s="5" t="str">
        <f t="shared" si="1"/>
        <v/>
      </c>
    </row>
    <row r="38" spans="4:7" x14ac:dyDescent="0.25">
      <c r="D38" s="6" t="str">
        <f t="shared" si="3"/>
        <v/>
      </c>
      <c r="E38" s="6" t="str">
        <f t="shared" si="3"/>
        <v/>
      </c>
      <c r="F38" s="6" t="str">
        <f t="shared" si="3"/>
        <v/>
      </c>
      <c r="G38" s="5" t="str">
        <f t="shared" si="1"/>
        <v/>
      </c>
    </row>
    <row r="39" spans="4:7" x14ac:dyDescent="0.25">
      <c r="D39" s="6" t="str">
        <f t="shared" si="3"/>
        <v/>
      </c>
      <c r="E39" s="6" t="str">
        <f t="shared" si="3"/>
        <v/>
      </c>
      <c r="F39" s="6" t="str">
        <f t="shared" si="3"/>
        <v/>
      </c>
      <c r="G39" s="5" t="str">
        <f t="shared" si="1"/>
        <v/>
      </c>
    </row>
    <row r="40" spans="4:7" x14ac:dyDescent="0.25">
      <c r="D40" s="6" t="str">
        <f t="shared" si="3"/>
        <v/>
      </c>
      <c r="E40" s="6" t="str">
        <f t="shared" si="3"/>
        <v/>
      </c>
      <c r="F40" s="6" t="str">
        <f t="shared" si="3"/>
        <v/>
      </c>
      <c r="G40" s="5" t="str">
        <f t="shared" si="1"/>
        <v/>
      </c>
    </row>
    <row r="41" spans="4:7" x14ac:dyDescent="0.25">
      <c r="D41" s="6" t="str">
        <f t="shared" si="3"/>
        <v/>
      </c>
      <c r="E41" s="6" t="str">
        <f t="shared" si="3"/>
        <v/>
      </c>
      <c r="F41" s="6" t="str">
        <f t="shared" si="3"/>
        <v/>
      </c>
      <c r="G41" s="5" t="str">
        <f t="shared" si="1"/>
        <v/>
      </c>
    </row>
    <row r="42" spans="4:7" x14ac:dyDescent="0.25">
      <c r="D42" s="6" t="str">
        <f t="shared" si="3"/>
        <v/>
      </c>
      <c r="E42" s="6" t="str">
        <f t="shared" si="3"/>
        <v/>
      </c>
      <c r="F42" s="6" t="str">
        <f t="shared" si="3"/>
        <v/>
      </c>
      <c r="G42" s="5" t="str">
        <f t="shared" si="1"/>
        <v/>
      </c>
    </row>
    <row r="43" spans="4:7" x14ac:dyDescent="0.25">
      <c r="D43" s="6" t="str">
        <f t="shared" si="3"/>
        <v/>
      </c>
      <c r="E43" s="6" t="str">
        <f t="shared" si="3"/>
        <v/>
      </c>
      <c r="F43" s="6" t="str">
        <f t="shared" si="3"/>
        <v/>
      </c>
      <c r="G43" s="5" t="str">
        <f t="shared" si="1"/>
        <v/>
      </c>
    </row>
    <row r="44" spans="4:7" x14ac:dyDescent="0.25">
      <c r="D44" s="6" t="str">
        <f t="shared" si="3"/>
        <v/>
      </c>
      <c r="E44" s="6" t="str">
        <f t="shared" si="3"/>
        <v/>
      </c>
      <c r="F44" s="6" t="str">
        <f t="shared" si="3"/>
        <v/>
      </c>
      <c r="G44" s="5" t="str">
        <f t="shared" si="1"/>
        <v/>
      </c>
    </row>
    <row r="45" spans="4:7" x14ac:dyDescent="0.25">
      <c r="D45" s="6" t="str">
        <f t="shared" si="3"/>
        <v/>
      </c>
      <c r="E45" s="6" t="str">
        <f t="shared" si="3"/>
        <v/>
      </c>
      <c r="F45" s="6" t="str">
        <f t="shared" si="3"/>
        <v/>
      </c>
      <c r="G45" s="5" t="str">
        <f t="shared" si="1"/>
        <v/>
      </c>
    </row>
    <row r="46" spans="4:7" x14ac:dyDescent="0.25">
      <c r="D46" s="6" t="str">
        <f t="shared" si="3"/>
        <v/>
      </c>
      <c r="E46" s="6" t="str">
        <f t="shared" si="3"/>
        <v/>
      </c>
      <c r="F46" s="6" t="str">
        <f t="shared" si="3"/>
        <v/>
      </c>
      <c r="G46" s="5" t="str">
        <f t="shared" si="1"/>
        <v/>
      </c>
    </row>
    <row r="47" spans="4:7" x14ac:dyDescent="0.25">
      <c r="D47" s="6" t="str">
        <f t="shared" si="3"/>
        <v/>
      </c>
      <c r="E47" s="6" t="str">
        <f t="shared" si="3"/>
        <v/>
      </c>
      <c r="F47" s="6" t="str">
        <f t="shared" si="3"/>
        <v/>
      </c>
      <c r="G47" s="5" t="str">
        <f t="shared" si="1"/>
        <v/>
      </c>
    </row>
    <row r="48" spans="4:7" x14ac:dyDescent="0.25">
      <c r="D48" s="6" t="str">
        <f t="shared" si="3"/>
        <v/>
      </c>
      <c r="E48" s="6" t="str">
        <f t="shared" si="3"/>
        <v/>
      </c>
      <c r="F48" s="6" t="str">
        <f t="shared" si="3"/>
        <v/>
      </c>
      <c r="G48" s="5" t="str">
        <f t="shared" si="1"/>
        <v/>
      </c>
    </row>
    <row r="49" spans="4:7" x14ac:dyDescent="0.25">
      <c r="D49" s="6" t="str">
        <f t="shared" si="3"/>
        <v/>
      </c>
      <c r="E49" s="6" t="str">
        <f t="shared" si="3"/>
        <v/>
      </c>
      <c r="F49" s="6" t="str">
        <f t="shared" si="3"/>
        <v/>
      </c>
      <c r="G49" s="5" t="str">
        <f t="shared" si="1"/>
        <v/>
      </c>
    </row>
    <row r="50" spans="4:7" x14ac:dyDescent="0.25">
      <c r="D50" s="6" t="str">
        <f t="shared" si="3"/>
        <v/>
      </c>
      <c r="E50" s="6" t="str">
        <f t="shared" si="3"/>
        <v/>
      </c>
      <c r="F50" s="6" t="str">
        <f t="shared" si="3"/>
        <v/>
      </c>
      <c r="G50" s="5" t="str">
        <f t="shared" si="1"/>
        <v/>
      </c>
    </row>
    <row r="51" spans="4:7" x14ac:dyDescent="0.25">
      <c r="D51" s="6" t="str">
        <f t="shared" si="3"/>
        <v/>
      </c>
      <c r="E51" s="6" t="str">
        <f t="shared" si="3"/>
        <v/>
      </c>
      <c r="F51" s="6" t="str">
        <f t="shared" si="3"/>
        <v/>
      </c>
      <c r="G51" s="5" t="str">
        <f t="shared" si="1"/>
        <v/>
      </c>
    </row>
    <row r="52" spans="4:7" x14ac:dyDescent="0.25">
      <c r="D52" s="6" t="str">
        <f t="shared" si="3"/>
        <v/>
      </c>
      <c r="E52" s="6" t="str">
        <f t="shared" si="3"/>
        <v/>
      </c>
      <c r="F52" s="6" t="str">
        <f t="shared" si="3"/>
        <v/>
      </c>
      <c r="G52" s="5" t="str">
        <f t="shared" si="1"/>
        <v/>
      </c>
    </row>
    <row r="53" spans="4:7" x14ac:dyDescent="0.25">
      <c r="D53" s="6" t="str">
        <f t="shared" si="3"/>
        <v/>
      </c>
      <c r="E53" s="6" t="str">
        <f t="shared" si="3"/>
        <v/>
      </c>
      <c r="F53" s="6" t="str">
        <f t="shared" si="3"/>
        <v/>
      </c>
      <c r="G53" s="5" t="str">
        <f t="shared" si="1"/>
        <v/>
      </c>
    </row>
    <row r="54" spans="4:7" x14ac:dyDescent="0.25">
      <c r="D54" s="6" t="str">
        <f t="shared" si="3"/>
        <v/>
      </c>
      <c r="E54" s="6" t="str">
        <f t="shared" si="3"/>
        <v/>
      </c>
      <c r="F54" s="6" t="str">
        <f t="shared" si="3"/>
        <v/>
      </c>
      <c r="G54" s="5" t="str">
        <f t="shared" si="1"/>
        <v/>
      </c>
    </row>
    <row r="55" spans="4:7" x14ac:dyDescent="0.25">
      <c r="D55" s="6" t="str">
        <f t="shared" si="3"/>
        <v/>
      </c>
      <c r="E55" s="6" t="str">
        <f t="shared" si="3"/>
        <v/>
      </c>
      <c r="F55" s="6" t="str">
        <f t="shared" si="3"/>
        <v/>
      </c>
      <c r="G55" s="5" t="str">
        <f t="shared" si="1"/>
        <v/>
      </c>
    </row>
    <row r="56" spans="4:7" x14ac:dyDescent="0.25">
      <c r="D56" s="6" t="str">
        <f t="shared" si="3"/>
        <v/>
      </c>
      <c r="E56" s="6" t="str">
        <f t="shared" si="3"/>
        <v/>
      </c>
      <c r="F56" s="6" t="str">
        <f t="shared" si="3"/>
        <v/>
      </c>
      <c r="G56" s="5" t="str">
        <f t="shared" si="1"/>
        <v/>
      </c>
    </row>
    <row r="57" spans="4:7" x14ac:dyDescent="0.25">
      <c r="D57" s="6" t="str">
        <f t="shared" si="3"/>
        <v/>
      </c>
      <c r="E57" s="6" t="str">
        <f t="shared" si="3"/>
        <v/>
      </c>
      <c r="F57" s="6" t="str">
        <f t="shared" si="3"/>
        <v/>
      </c>
      <c r="G57" s="5" t="str">
        <f t="shared" si="1"/>
        <v/>
      </c>
    </row>
    <row r="58" spans="4:7" x14ac:dyDescent="0.25">
      <c r="D58" s="6" t="str">
        <f t="shared" si="3"/>
        <v/>
      </c>
      <c r="E58" s="6" t="str">
        <f t="shared" si="3"/>
        <v/>
      </c>
      <c r="F58" s="6" t="str">
        <f t="shared" si="3"/>
        <v/>
      </c>
      <c r="G58" s="5" t="str">
        <f t="shared" si="1"/>
        <v/>
      </c>
    </row>
    <row r="59" spans="4:7" x14ac:dyDescent="0.25">
      <c r="D59" s="6" t="str">
        <f t="shared" si="3"/>
        <v/>
      </c>
      <c r="E59" s="6" t="str">
        <f t="shared" si="3"/>
        <v/>
      </c>
      <c r="F59" s="6" t="str">
        <f t="shared" si="3"/>
        <v/>
      </c>
      <c r="G59" s="5" t="str">
        <f t="shared" si="1"/>
        <v/>
      </c>
    </row>
    <row r="60" spans="4:7" x14ac:dyDescent="0.25">
      <c r="D60" s="6" t="str">
        <f t="shared" si="3"/>
        <v/>
      </c>
      <c r="E60" s="6" t="str">
        <f t="shared" si="3"/>
        <v/>
      </c>
      <c r="F60" s="6" t="str">
        <f t="shared" si="3"/>
        <v/>
      </c>
      <c r="G60" s="5" t="str">
        <f t="shared" si="1"/>
        <v/>
      </c>
    </row>
    <row r="61" spans="4:7" x14ac:dyDescent="0.25">
      <c r="D61" s="6" t="str">
        <f t="shared" si="3"/>
        <v/>
      </c>
      <c r="E61" s="6" t="str">
        <f t="shared" si="3"/>
        <v/>
      </c>
      <c r="F61" s="6" t="str">
        <f t="shared" si="3"/>
        <v/>
      </c>
      <c r="G61" s="5" t="str">
        <f t="shared" si="1"/>
        <v/>
      </c>
    </row>
    <row r="62" spans="4:7" x14ac:dyDescent="0.25">
      <c r="D62" s="6" t="str">
        <f t="shared" si="3"/>
        <v/>
      </c>
      <c r="E62" s="6" t="str">
        <f t="shared" si="3"/>
        <v/>
      </c>
      <c r="F62" s="6" t="str">
        <f t="shared" si="3"/>
        <v/>
      </c>
      <c r="G62" s="5" t="str">
        <f t="shared" si="1"/>
        <v/>
      </c>
    </row>
    <row r="63" spans="4:7" x14ac:dyDescent="0.25">
      <c r="D63" s="6" t="str">
        <f t="shared" si="3"/>
        <v/>
      </c>
      <c r="E63" s="6" t="str">
        <f t="shared" si="3"/>
        <v/>
      </c>
      <c r="F63" s="6" t="str">
        <f t="shared" si="3"/>
        <v/>
      </c>
      <c r="G63" s="5" t="str">
        <f t="shared" si="1"/>
        <v/>
      </c>
    </row>
    <row r="64" spans="4:7" x14ac:dyDescent="0.25">
      <c r="D64" s="6" t="str">
        <f t="shared" si="3"/>
        <v/>
      </c>
      <c r="E64" s="6" t="str">
        <f t="shared" si="3"/>
        <v/>
      </c>
      <c r="F64" s="6" t="str">
        <f t="shared" si="3"/>
        <v/>
      </c>
      <c r="G64" s="5" t="str">
        <f t="shared" si="1"/>
        <v/>
      </c>
    </row>
    <row r="65" spans="4:7" x14ac:dyDescent="0.25">
      <c r="D65" s="6" t="str">
        <f t="shared" si="3"/>
        <v/>
      </c>
      <c r="E65" s="6" t="str">
        <f t="shared" si="3"/>
        <v/>
      </c>
      <c r="F65" s="6" t="str">
        <f t="shared" si="3"/>
        <v/>
      </c>
      <c r="G65" s="5" t="str">
        <f t="shared" si="1"/>
        <v/>
      </c>
    </row>
    <row r="66" spans="4:7" x14ac:dyDescent="0.25">
      <c r="D66" s="6" t="str">
        <f t="shared" si="3"/>
        <v/>
      </c>
      <c r="E66" s="6" t="str">
        <f t="shared" si="3"/>
        <v/>
      </c>
      <c r="F66" s="6" t="str">
        <f t="shared" si="3"/>
        <v/>
      </c>
      <c r="G66" s="5" t="str">
        <f t="shared" si="1"/>
        <v/>
      </c>
    </row>
    <row r="67" spans="4:7" x14ac:dyDescent="0.25">
      <c r="D67" s="6" t="str">
        <f t="shared" si="3"/>
        <v/>
      </c>
      <c r="E67" s="6" t="str">
        <f t="shared" si="3"/>
        <v/>
      </c>
      <c r="F67" s="6" t="str">
        <f t="shared" si="3"/>
        <v/>
      </c>
      <c r="G67" s="5" t="str">
        <f t="shared" ref="G67:G100" si="4">IF(C67="","",C67/B67)</f>
        <v/>
      </c>
    </row>
    <row r="68" spans="4:7" x14ac:dyDescent="0.25">
      <c r="D68" s="6" t="str">
        <f t="shared" ref="D68:F100" si="5">IF($B68="","",ROUND($B68*D$1,0))</f>
        <v/>
      </c>
      <c r="E68" s="6" t="str">
        <f t="shared" si="5"/>
        <v/>
      </c>
      <c r="F68" s="6" t="str">
        <f t="shared" si="5"/>
        <v/>
      </c>
      <c r="G68" s="5" t="str">
        <f t="shared" si="4"/>
        <v/>
      </c>
    </row>
    <row r="69" spans="4:7" x14ac:dyDescent="0.25">
      <c r="D69" s="6" t="str">
        <f t="shared" si="5"/>
        <v/>
      </c>
      <c r="E69" s="6" t="str">
        <f t="shared" si="5"/>
        <v/>
      </c>
      <c r="F69" s="6" t="str">
        <f t="shared" si="5"/>
        <v/>
      </c>
      <c r="G69" s="5" t="str">
        <f t="shared" si="4"/>
        <v/>
      </c>
    </row>
    <row r="70" spans="4:7" x14ac:dyDescent="0.25">
      <c r="D70" s="6" t="str">
        <f t="shared" si="5"/>
        <v/>
      </c>
      <c r="E70" s="6" t="str">
        <f t="shared" si="5"/>
        <v/>
      </c>
      <c r="F70" s="6" t="str">
        <f t="shared" si="5"/>
        <v/>
      </c>
      <c r="G70" s="5" t="str">
        <f t="shared" si="4"/>
        <v/>
      </c>
    </row>
    <row r="71" spans="4:7" x14ac:dyDescent="0.25">
      <c r="D71" s="6" t="str">
        <f t="shared" si="5"/>
        <v/>
      </c>
      <c r="E71" s="6" t="str">
        <f t="shared" si="5"/>
        <v/>
      </c>
      <c r="F71" s="6" t="str">
        <f t="shared" si="5"/>
        <v/>
      </c>
      <c r="G71" s="5" t="str">
        <f t="shared" si="4"/>
        <v/>
      </c>
    </row>
    <row r="72" spans="4:7" x14ac:dyDescent="0.25">
      <c r="D72" s="6" t="str">
        <f t="shared" si="5"/>
        <v/>
      </c>
      <c r="E72" s="6" t="str">
        <f t="shared" si="5"/>
        <v/>
      </c>
      <c r="F72" s="6" t="str">
        <f t="shared" si="5"/>
        <v/>
      </c>
      <c r="G72" s="5" t="str">
        <f t="shared" si="4"/>
        <v/>
      </c>
    </row>
    <row r="73" spans="4:7" x14ac:dyDescent="0.25">
      <c r="D73" s="6" t="str">
        <f t="shared" si="5"/>
        <v/>
      </c>
      <c r="E73" s="6" t="str">
        <f t="shared" si="5"/>
        <v/>
      </c>
      <c r="F73" s="6" t="str">
        <f t="shared" si="5"/>
        <v/>
      </c>
      <c r="G73" s="5" t="str">
        <f t="shared" si="4"/>
        <v/>
      </c>
    </row>
    <row r="74" spans="4:7" x14ac:dyDescent="0.25">
      <c r="D74" s="6" t="str">
        <f t="shared" si="5"/>
        <v/>
      </c>
      <c r="E74" s="6" t="str">
        <f t="shared" si="5"/>
        <v/>
      </c>
      <c r="F74" s="6" t="str">
        <f t="shared" si="5"/>
        <v/>
      </c>
      <c r="G74" s="5" t="str">
        <f t="shared" si="4"/>
        <v/>
      </c>
    </row>
    <row r="75" spans="4:7" x14ac:dyDescent="0.25">
      <c r="D75" s="6" t="str">
        <f t="shared" si="5"/>
        <v/>
      </c>
      <c r="E75" s="6" t="str">
        <f t="shared" si="5"/>
        <v/>
      </c>
      <c r="F75" s="6" t="str">
        <f t="shared" si="5"/>
        <v/>
      </c>
      <c r="G75" s="5" t="str">
        <f t="shared" si="4"/>
        <v/>
      </c>
    </row>
    <row r="76" spans="4:7" x14ac:dyDescent="0.25">
      <c r="D76" s="6" t="str">
        <f t="shared" si="5"/>
        <v/>
      </c>
      <c r="E76" s="6" t="str">
        <f t="shared" si="5"/>
        <v/>
      </c>
      <c r="F76" s="6" t="str">
        <f t="shared" si="5"/>
        <v/>
      </c>
      <c r="G76" s="5" t="str">
        <f t="shared" si="4"/>
        <v/>
      </c>
    </row>
    <row r="77" spans="4:7" x14ac:dyDescent="0.25">
      <c r="D77" s="6" t="str">
        <f t="shared" si="5"/>
        <v/>
      </c>
      <c r="E77" s="6" t="str">
        <f t="shared" si="5"/>
        <v/>
      </c>
      <c r="F77" s="6" t="str">
        <f t="shared" si="5"/>
        <v/>
      </c>
      <c r="G77" s="5" t="str">
        <f t="shared" si="4"/>
        <v/>
      </c>
    </row>
    <row r="78" spans="4:7" x14ac:dyDescent="0.25">
      <c r="D78" s="6" t="str">
        <f t="shared" si="5"/>
        <v/>
      </c>
      <c r="E78" s="6" t="str">
        <f t="shared" si="5"/>
        <v/>
      </c>
      <c r="F78" s="6" t="str">
        <f t="shared" si="5"/>
        <v/>
      </c>
      <c r="G78" s="5" t="str">
        <f t="shared" si="4"/>
        <v/>
      </c>
    </row>
    <row r="79" spans="4:7" x14ac:dyDescent="0.25">
      <c r="D79" s="6" t="str">
        <f t="shared" si="5"/>
        <v/>
      </c>
      <c r="E79" s="6" t="str">
        <f t="shared" si="5"/>
        <v/>
      </c>
      <c r="F79" s="6" t="str">
        <f t="shared" si="5"/>
        <v/>
      </c>
      <c r="G79" s="5" t="str">
        <f t="shared" si="4"/>
        <v/>
      </c>
    </row>
    <row r="80" spans="4:7" x14ac:dyDescent="0.25">
      <c r="D80" s="6" t="str">
        <f t="shared" si="5"/>
        <v/>
      </c>
      <c r="E80" s="6" t="str">
        <f t="shared" si="5"/>
        <v/>
      </c>
      <c r="F80" s="6" t="str">
        <f t="shared" si="5"/>
        <v/>
      </c>
      <c r="G80" s="5" t="str">
        <f t="shared" si="4"/>
        <v/>
      </c>
    </row>
    <row r="81" spans="4:7" x14ac:dyDescent="0.25">
      <c r="D81" s="6" t="str">
        <f t="shared" si="5"/>
        <v/>
      </c>
      <c r="E81" s="6" t="str">
        <f t="shared" si="5"/>
        <v/>
      </c>
      <c r="F81" s="6" t="str">
        <f t="shared" si="5"/>
        <v/>
      </c>
      <c r="G81" s="5" t="str">
        <f t="shared" si="4"/>
        <v/>
      </c>
    </row>
    <row r="82" spans="4:7" x14ac:dyDescent="0.25">
      <c r="D82" s="6" t="str">
        <f t="shared" si="5"/>
        <v/>
      </c>
      <c r="E82" s="6" t="str">
        <f t="shared" si="5"/>
        <v/>
      </c>
      <c r="F82" s="6" t="str">
        <f t="shared" si="5"/>
        <v/>
      </c>
      <c r="G82" s="5" t="str">
        <f t="shared" si="4"/>
        <v/>
      </c>
    </row>
    <row r="83" spans="4:7" x14ac:dyDescent="0.25">
      <c r="D83" s="6" t="str">
        <f t="shared" si="5"/>
        <v/>
      </c>
      <c r="E83" s="6" t="str">
        <f t="shared" si="5"/>
        <v/>
      </c>
      <c r="F83" s="6" t="str">
        <f t="shared" si="5"/>
        <v/>
      </c>
      <c r="G83" s="5" t="str">
        <f t="shared" si="4"/>
        <v/>
      </c>
    </row>
    <row r="84" spans="4:7" x14ac:dyDescent="0.25">
      <c r="D84" s="6" t="str">
        <f t="shared" si="5"/>
        <v/>
      </c>
      <c r="E84" s="6" t="str">
        <f t="shared" si="5"/>
        <v/>
      </c>
      <c r="F84" s="6" t="str">
        <f t="shared" si="5"/>
        <v/>
      </c>
      <c r="G84" s="5" t="str">
        <f t="shared" si="4"/>
        <v/>
      </c>
    </row>
    <row r="85" spans="4:7" x14ac:dyDescent="0.25">
      <c r="D85" s="6" t="str">
        <f t="shared" si="5"/>
        <v/>
      </c>
      <c r="E85" s="6" t="str">
        <f t="shared" si="5"/>
        <v/>
      </c>
      <c r="F85" s="6" t="str">
        <f t="shared" si="5"/>
        <v/>
      </c>
      <c r="G85" s="5" t="str">
        <f t="shared" si="4"/>
        <v/>
      </c>
    </row>
    <row r="86" spans="4:7" x14ac:dyDescent="0.25">
      <c r="D86" s="6" t="str">
        <f t="shared" si="5"/>
        <v/>
      </c>
      <c r="E86" s="6" t="str">
        <f t="shared" si="5"/>
        <v/>
      </c>
      <c r="F86" s="6" t="str">
        <f t="shared" si="5"/>
        <v/>
      </c>
      <c r="G86" s="5" t="str">
        <f t="shared" si="4"/>
        <v/>
      </c>
    </row>
    <row r="87" spans="4:7" x14ac:dyDescent="0.25">
      <c r="D87" s="6" t="str">
        <f t="shared" si="5"/>
        <v/>
      </c>
      <c r="E87" s="6" t="str">
        <f t="shared" si="5"/>
        <v/>
      </c>
      <c r="F87" s="6" t="str">
        <f t="shared" si="5"/>
        <v/>
      </c>
      <c r="G87" s="5" t="str">
        <f t="shared" si="4"/>
        <v/>
      </c>
    </row>
    <row r="88" spans="4:7" x14ac:dyDescent="0.25">
      <c r="D88" s="6" t="str">
        <f t="shared" si="5"/>
        <v/>
      </c>
      <c r="E88" s="6" t="str">
        <f t="shared" si="5"/>
        <v/>
      </c>
      <c r="F88" s="6" t="str">
        <f t="shared" si="5"/>
        <v/>
      </c>
      <c r="G88" s="5" t="str">
        <f t="shared" si="4"/>
        <v/>
      </c>
    </row>
    <row r="89" spans="4:7" x14ac:dyDescent="0.25">
      <c r="D89" s="6" t="str">
        <f t="shared" si="5"/>
        <v/>
      </c>
      <c r="E89" s="6" t="str">
        <f t="shared" si="5"/>
        <v/>
      </c>
      <c r="F89" s="6" t="str">
        <f t="shared" si="5"/>
        <v/>
      </c>
      <c r="G89" s="5" t="str">
        <f t="shared" si="4"/>
        <v/>
      </c>
    </row>
    <row r="90" spans="4:7" x14ac:dyDescent="0.25">
      <c r="D90" s="6" t="str">
        <f t="shared" si="5"/>
        <v/>
      </c>
      <c r="E90" s="6" t="str">
        <f t="shared" si="5"/>
        <v/>
      </c>
      <c r="F90" s="6" t="str">
        <f t="shared" si="5"/>
        <v/>
      </c>
      <c r="G90" s="5" t="str">
        <f t="shared" si="4"/>
        <v/>
      </c>
    </row>
    <row r="91" spans="4:7" x14ac:dyDescent="0.25">
      <c r="D91" s="6" t="str">
        <f t="shared" si="5"/>
        <v/>
      </c>
      <c r="E91" s="6" t="str">
        <f t="shared" si="5"/>
        <v/>
      </c>
      <c r="F91" s="6" t="str">
        <f t="shared" si="5"/>
        <v/>
      </c>
      <c r="G91" s="5" t="str">
        <f t="shared" si="4"/>
        <v/>
      </c>
    </row>
    <row r="92" spans="4:7" x14ac:dyDescent="0.25">
      <c r="D92" s="6" t="str">
        <f t="shared" si="5"/>
        <v/>
      </c>
      <c r="E92" s="6" t="str">
        <f t="shared" si="5"/>
        <v/>
      </c>
      <c r="F92" s="6" t="str">
        <f t="shared" si="5"/>
        <v/>
      </c>
      <c r="G92" s="5" t="str">
        <f t="shared" si="4"/>
        <v/>
      </c>
    </row>
    <row r="93" spans="4:7" x14ac:dyDescent="0.25">
      <c r="D93" s="6" t="str">
        <f t="shared" si="5"/>
        <v/>
      </c>
      <c r="E93" s="6" t="str">
        <f t="shared" si="5"/>
        <v/>
      </c>
      <c r="F93" s="6" t="str">
        <f t="shared" si="5"/>
        <v/>
      </c>
      <c r="G93" s="5" t="str">
        <f t="shared" si="4"/>
        <v/>
      </c>
    </row>
    <row r="94" spans="4:7" x14ac:dyDescent="0.25">
      <c r="D94" s="6" t="str">
        <f t="shared" si="5"/>
        <v/>
      </c>
      <c r="E94" s="6" t="str">
        <f t="shared" si="5"/>
        <v/>
      </c>
      <c r="F94" s="6" t="str">
        <f t="shared" si="5"/>
        <v/>
      </c>
      <c r="G94" s="5" t="str">
        <f t="shared" si="4"/>
        <v/>
      </c>
    </row>
    <row r="95" spans="4:7" x14ac:dyDescent="0.25">
      <c r="D95" s="6" t="str">
        <f t="shared" si="5"/>
        <v/>
      </c>
      <c r="E95" s="6" t="str">
        <f t="shared" si="5"/>
        <v/>
      </c>
      <c r="F95" s="6" t="str">
        <f t="shared" si="5"/>
        <v/>
      </c>
      <c r="G95" s="5" t="str">
        <f t="shared" si="4"/>
        <v/>
      </c>
    </row>
    <row r="96" spans="4:7" x14ac:dyDescent="0.25">
      <c r="D96" s="6" t="str">
        <f t="shared" si="5"/>
        <v/>
      </c>
      <c r="E96" s="6" t="str">
        <f t="shared" si="5"/>
        <v/>
      </c>
      <c r="F96" s="6" t="str">
        <f t="shared" si="5"/>
        <v/>
      </c>
      <c r="G96" s="5" t="str">
        <f t="shared" si="4"/>
        <v/>
      </c>
    </row>
    <row r="97" spans="4:7" x14ac:dyDescent="0.25">
      <c r="D97" s="6" t="str">
        <f t="shared" si="5"/>
        <v/>
      </c>
      <c r="E97" s="6" t="str">
        <f t="shared" si="5"/>
        <v/>
      </c>
      <c r="F97" s="6" t="str">
        <f t="shared" si="5"/>
        <v/>
      </c>
      <c r="G97" s="5" t="str">
        <f t="shared" si="4"/>
        <v/>
      </c>
    </row>
    <row r="98" spans="4:7" x14ac:dyDescent="0.25">
      <c r="D98" s="6" t="str">
        <f t="shared" si="5"/>
        <v/>
      </c>
      <c r="E98" s="6" t="str">
        <f t="shared" si="5"/>
        <v/>
      </c>
      <c r="F98" s="6" t="str">
        <f t="shared" si="5"/>
        <v/>
      </c>
      <c r="G98" s="5" t="str">
        <f t="shared" si="4"/>
        <v/>
      </c>
    </row>
    <row r="99" spans="4:7" x14ac:dyDescent="0.25">
      <c r="D99" s="6" t="str">
        <f t="shared" si="5"/>
        <v/>
      </c>
      <c r="E99" s="6" t="str">
        <f t="shared" si="5"/>
        <v/>
      </c>
      <c r="F99" s="6" t="str">
        <f t="shared" si="5"/>
        <v/>
      </c>
      <c r="G99" s="5" t="str">
        <f t="shared" si="4"/>
        <v/>
      </c>
    </row>
    <row r="100" spans="4:7" x14ac:dyDescent="0.25">
      <c r="D100" s="6" t="str">
        <f t="shared" si="5"/>
        <v/>
      </c>
      <c r="E100" s="6" t="str">
        <f t="shared" si="5"/>
        <v/>
      </c>
      <c r="F100" s="6" t="str">
        <f t="shared" si="5"/>
        <v/>
      </c>
      <c r="G100" s="5" t="str">
        <f t="shared" si="4"/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889B6-022F-422B-BE83-AA0108EDA1CC}">
          <x14:formula1>
            <xm:f>ARTICULOS!$C$3:$C$100</xm:f>
          </x14:formula1>
          <xm:sqref>A2:A4 A6:A7 A11:A100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CATEGORIAS</vt:lpstr>
      <vt:lpstr>SUBCATEGORIAS</vt:lpstr>
      <vt:lpstr>ARTICULOS</vt:lpstr>
      <vt:lpstr>IMAGENES</vt:lpstr>
      <vt:lpstr>revision</vt:lpstr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Cortez E.</dc:creator>
  <cp:lastModifiedBy>Manuel Cortez E.</cp:lastModifiedBy>
  <dcterms:created xsi:type="dcterms:W3CDTF">2015-06-05T18:19:34Z</dcterms:created>
  <dcterms:modified xsi:type="dcterms:W3CDTF">2024-08-17T15:42:19Z</dcterms:modified>
</cp:coreProperties>
</file>