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MLFKnowledgeManagementSystem/Shared Documents/General/02-DRIs/Contributions_Treasurer/"/>
    </mc:Choice>
  </mc:AlternateContent>
  <xr:revisionPtr revIDLastSave="4805" documentId="8_{BD7FCF88-A485-4DEB-A331-DD1BB687A4CD}" xr6:coauthVersionLast="47" xr6:coauthVersionMax="47" xr10:uidLastSave="{962B8897-01D4-442E-9949-ECF58CCBE8FC}"/>
  <bookViews>
    <workbookView xWindow="-28920" yWindow="-120" windowWidth="29040" windowHeight="15720" xr2:uid="{6CFB3963-819A-440F-BE4E-458C47ED9117}"/>
  </bookViews>
  <sheets>
    <sheet name="Interest" sheetId="1" r:id="rId1"/>
    <sheet name="FERM" sheetId="2" r:id="rId2"/>
    <sheet name="Disputed Contributions" sheetId="3" r:id="rId3"/>
  </sheets>
  <definedNames>
    <definedName name="_xlnm._FilterDatabase" localSheetId="1" hidden="1">FERM!$A$2:$C$879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5" i="1"/>
  <c r="G110" i="1" s="1"/>
  <c r="G102" i="1" l="1"/>
  <c r="G104" i="1"/>
  <c r="G103" i="1"/>
  <c r="G101" i="1" l="1"/>
  <c r="C27" i="3" l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9" i="2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9" i="2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4" i="2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9" i="2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4" i="2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9" i="2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4" i="2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9" i="2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4" i="2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C272" i="2"/>
  <c r="B279" i="2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4" i="2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9" i="2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9" i="2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4" i="2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9" i="2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4" i="2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9" i="2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4" i="2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9" i="2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4" i="2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9" i="2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4" i="2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9" i="2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4" i="2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9" i="2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4" i="2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9" i="2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4" i="2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9" i="2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4" i="2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9" i="2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4" i="2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G92" i="1"/>
  <c r="G82" i="1"/>
  <c r="G48" i="1"/>
  <c r="G28" i="1"/>
  <c r="G18" i="1"/>
  <c r="G72" i="1"/>
  <c r="G55" i="1"/>
  <c r="C879" i="2" l="1"/>
  <c r="G24" i="1"/>
  <c r="D62" i="1"/>
  <c r="E62" i="1"/>
  <c r="F62" i="1"/>
  <c r="C62" i="1"/>
  <c r="D52" i="1"/>
  <c r="E52" i="1"/>
  <c r="F52" i="1"/>
  <c r="C52" i="1"/>
  <c r="D42" i="1"/>
  <c r="E42" i="1"/>
  <c r="F42" i="1"/>
  <c r="C42" i="1"/>
  <c r="G34" i="1"/>
  <c r="D32" i="1"/>
  <c r="E32" i="1"/>
  <c r="F32" i="1"/>
  <c r="C32" i="1"/>
  <c r="D22" i="1"/>
  <c r="E22" i="1"/>
  <c r="F22" i="1"/>
  <c r="C22" i="1"/>
  <c r="D12" i="1"/>
  <c r="E12" i="1"/>
  <c r="F12" i="1"/>
  <c r="C12" i="1"/>
  <c r="G10" i="1"/>
  <c r="G7" i="1"/>
  <c r="G8" i="1"/>
  <c r="G9" i="1"/>
  <c r="G11" i="1"/>
  <c r="G109" i="1" s="1"/>
  <c r="G14" i="1"/>
  <c r="G15" i="1"/>
  <c r="G16" i="1"/>
  <c r="G17" i="1"/>
  <c r="G19" i="1"/>
  <c r="G20" i="1"/>
  <c r="G21" i="1"/>
  <c r="G25" i="1"/>
  <c r="G26" i="1"/>
  <c r="G27" i="1"/>
  <c r="G29" i="1"/>
  <c r="G30" i="1"/>
  <c r="G31" i="1"/>
  <c r="G35" i="1"/>
  <c r="G36" i="1"/>
  <c r="G37" i="1"/>
  <c r="G38" i="1"/>
  <c r="G39" i="1"/>
  <c r="G40" i="1"/>
  <c r="G41" i="1"/>
  <c r="G45" i="1"/>
  <c r="G46" i="1"/>
  <c r="G47" i="1"/>
  <c r="G49" i="1"/>
  <c r="G50" i="1"/>
  <c r="G51" i="1"/>
  <c r="G58" i="1"/>
  <c r="G5" i="1"/>
  <c r="G6" i="1"/>
  <c r="G4" i="1"/>
  <c r="G106" i="1" l="1"/>
  <c r="G107" i="1"/>
  <c r="G42" i="1"/>
  <c r="G62" i="1"/>
  <c r="G52" i="1"/>
  <c r="G22" i="1"/>
  <c r="G32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ajibadem</author>
  </authors>
  <commentList>
    <comment ref="G97" authorId="0" shapeId="0" xr:uid="{8D4FF199-A153-4691-A197-31CF0C08200D}">
      <text>
        <r>
          <rPr>
            <b/>
            <sz val="8"/>
            <color indexed="81"/>
            <rFont val="Tahoma"/>
            <family val="2"/>
          </rPr>
          <t>ajibadem:</t>
        </r>
        <r>
          <rPr>
            <sz val="8"/>
            <color indexed="81"/>
            <rFont val="Tahoma"/>
            <family val="2"/>
          </rPr>
          <t xml:space="preserve">
US $68190 is interest reported by UNDP on Australia's returned funds
</t>
        </r>
      </text>
    </comment>
  </commentList>
</comments>
</file>

<file path=xl/sharedStrings.xml><?xml version="1.0" encoding="utf-8"?>
<sst xmlns="http://schemas.openxmlformats.org/spreadsheetml/2006/main" count="950" uniqueCount="75">
  <si>
    <t>Summary of Multilateral Fund Interest Accrued (US $) from 2015 to 2024</t>
  </si>
  <si>
    <t xml:space="preserve">Agency </t>
  </si>
  <si>
    <t xml:space="preserve">Year </t>
  </si>
  <si>
    <t>Quarter 1</t>
  </si>
  <si>
    <t>Quarter 2</t>
  </si>
  <si>
    <t>Quarter 3</t>
  </si>
  <si>
    <t>Quarter 4</t>
  </si>
  <si>
    <t xml:space="preserve">Total </t>
  </si>
  <si>
    <t>World Bank</t>
  </si>
  <si>
    <t>UNDP</t>
  </si>
  <si>
    <t>UNEP</t>
  </si>
  <si>
    <t>UNIDO</t>
  </si>
  <si>
    <t>Treasurer (Cash Pool)</t>
  </si>
  <si>
    <t>China (FECO)</t>
  </si>
  <si>
    <t>Italy</t>
  </si>
  <si>
    <t>Spain</t>
  </si>
  <si>
    <t>France</t>
  </si>
  <si>
    <t>Summary of Multilateral Fund  FERM  (US $) from 2000 to 2024</t>
  </si>
  <si>
    <t>Country</t>
  </si>
  <si>
    <t>Year</t>
  </si>
  <si>
    <t>Ferm loss/(Gain)</t>
  </si>
  <si>
    <t>Australia</t>
  </si>
  <si>
    <t>Austria</t>
  </si>
  <si>
    <t>Belgium</t>
  </si>
  <si>
    <t>Canada</t>
  </si>
  <si>
    <t>Croatia</t>
  </si>
  <si>
    <t>Cyprus</t>
  </si>
  <si>
    <t>Czech Republic</t>
  </si>
  <si>
    <t>Denmark</t>
  </si>
  <si>
    <t>Estonia</t>
  </si>
  <si>
    <t>Finland</t>
  </si>
  <si>
    <t>Germany</t>
  </si>
  <si>
    <t>Greece</t>
  </si>
  <si>
    <t>Hungary</t>
  </si>
  <si>
    <t>Iceland</t>
  </si>
  <si>
    <t>Ireland</t>
  </si>
  <si>
    <t>Latvia</t>
  </si>
  <si>
    <t>Lithuania</t>
  </si>
  <si>
    <t>Luxembourg</t>
  </si>
  <si>
    <t>Malta</t>
  </si>
  <si>
    <t>Monaco</t>
  </si>
  <si>
    <t>New Zealand</t>
  </si>
  <si>
    <t>Norway</t>
  </si>
  <si>
    <t>Poland</t>
  </si>
  <si>
    <t>Portugal</t>
  </si>
  <si>
    <t>Romania</t>
  </si>
  <si>
    <t>Russia</t>
  </si>
  <si>
    <t>SanMarino</t>
  </si>
  <si>
    <t>Solvenia</t>
  </si>
  <si>
    <t>Slovakia</t>
  </si>
  <si>
    <t>Sweden</t>
  </si>
  <si>
    <t>Switzerland</t>
  </si>
  <si>
    <t>UK</t>
  </si>
  <si>
    <t>TOTAL</t>
  </si>
  <si>
    <t>Summary of Multilateral Fund Disputed Contributions</t>
  </si>
  <si>
    <t>Parties</t>
  </si>
  <si>
    <t>Period</t>
  </si>
  <si>
    <t>Disputed contribution ($ US)</t>
  </si>
  <si>
    <t>1991-96</t>
  </si>
  <si>
    <t>Japan</t>
  </si>
  <si>
    <t>United Kingdom</t>
  </si>
  <si>
    <t>Subtotal</t>
  </si>
  <si>
    <t>United States of America</t>
  </si>
  <si>
    <t>Total</t>
  </si>
  <si>
    <t>1991-1993</t>
  </si>
  <si>
    <t>1994-1996</t>
  </si>
  <si>
    <t>1997-1999</t>
  </si>
  <si>
    <t>2000-2002</t>
  </si>
  <si>
    <t>2003-2005</t>
  </si>
  <si>
    <t>2006-2008</t>
  </si>
  <si>
    <t>2009-2011</t>
  </si>
  <si>
    <t>2012-2014</t>
  </si>
  <si>
    <t>TOTAL INTEREST BY TRIENNIUM/YEAR</t>
  </si>
  <si>
    <t>1991-2023</t>
  </si>
  <si>
    <t>2015-2023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</si>
</sst>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&quot;$&quot;#,##0.00;[Red]\-&quot;$&quot;#,##0.0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sz val="11"/>
      <name val="Arial"/>
      <family val="2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</font>
    <font>
      <sz val="11"/>
      <name val="Aptos Narrow"/>
      <family val="2"/>
    </font>
    <font>
      <i/>
      <sz val="11"/>
      <name val="Aptos Narrow"/>
      <family val="2"/>
    </font>
    <font>
      <sz val="11"/>
      <color rgb="FF000000"/>
      <name val="Aptos Narro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D5AE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AAA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AAA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/>
    <xf numFmtId="44" fontId="0" fillId="0" borderId="0" xfId="0" applyNumberFormat="1"/>
    <xf numFmtId="44" fontId="0" fillId="2" borderId="1" xfId="1" applyNumberFormat="1" applyFont="1" applyFill="1" applyBorder="1"/>
    <xf numFmtId="44" fontId="4" fillId="2" borderId="1" xfId="1" applyNumberFormat="1" applyFont="1" applyFill="1" applyBorder="1"/>
    <xf numFmtId="44" fontId="0" fillId="2" borderId="1" xfId="0" applyNumberFormat="1" applyFill="1" applyBorder="1"/>
    <xf numFmtId="44" fontId="0" fillId="3" borderId="1" xfId="0" applyNumberFormat="1" applyFill="1" applyBorder="1"/>
    <xf numFmtId="0" fontId="0" fillId="2" borderId="1" xfId="0" applyFill="1" applyBorder="1"/>
    <xf numFmtId="43" fontId="0" fillId="2" borderId="1" xfId="1" applyFont="1" applyFill="1" applyBorder="1"/>
    <xf numFmtId="44" fontId="0" fillId="2" borderId="1" xfId="2" applyFont="1" applyFill="1" applyBorder="1"/>
    <xf numFmtId="44" fontId="0" fillId="2" borderId="1" xfId="1" applyNumberFormat="1" applyFont="1" applyFill="1" applyBorder="1" applyAlignment="1">
      <alignment horizontal="right"/>
    </xf>
    <xf numFmtId="44" fontId="0" fillId="3" borderId="2" xfId="0" applyNumberFormat="1" applyFill="1" applyBorder="1"/>
    <xf numFmtId="0" fontId="0" fillId="3" borderId="3" xfId="0" applyFill="1" applyBorder="1"/>
    <xf numFmtId="0" fontId="2" fillId="3" borderId="3" xfId="0" applyFont="1" applyFill="1" applyBorder="1" applyAlignment="1">
      <alignment horizontal="right"/>
    </xf>
    <xf numFmtId="0" fontId="0" fillId="3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44" fontId="2" fillId="3" borderId="1" xfId="0" applyNumberFormat="1" applyFont="1" applyFill="1" applyBorder="1"/>
    <xf numFmtId="44" fontId="2" fillId="2" borderId="1" xfId="0" applyNumberFormat="1" applyFont="1" applyFill="1" applyBorder="1"/>
    <xf numFmtId="0" fontId="0" fillId="3" borderId="3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3" xfId="0" applyFont="1" applyFill="1" applyBorder="1" applyAlignment="1">
      <alignment horizontal="right"/>
    </xf>
    <xf numFmtId="0" fontId="0" fillId="3" borderId="2" xfId="0" applyFill="1" applyBorder="1"/>
    <xf numFmtId="44" fontId="0" fillId="3" borderId="1" xfId="2" applyFont="1" applyFill="1" applyBorder="1"/>
    <xf numFmtId="44" fontId="0" fillId="3" borderId="0" xfId="2" applyFont="1" applyFill="1"/>
    <xf numFmtId="44" fontId="2" fillId="2" borderId="1" xfId="2" applyFont="1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44" fontId="1" fillId="2" borderId="1" xfId="2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44" fontId="0" fillId="6" borderId="1" xfId="2" applyFont="1" applyFill="1" applyBorder="1"/>
    <xf numFmtId="0" fontId="0" fillId="4" borderId="0" xfId="0" applyFill="1"/>
    <xf numFmtId="0" fontId="0" fillId="3" borderId="0" xfId="0" applyFill="1"/>
    <xf numFmtId="0" fontId="0" fillId="3" borderId="1" xfId="0" applyFill="1" applyBorder="1" applyAlignment="1">
      <alignment horizontal="right"/>
    </xf>
    <xf numFmtId="44" fontId="1" fillId="3" borderId="1" xfId="2" applyFont="1" applyFill="1" applyBorder="1"/>
    <xf numFmtId="0" fontId="0" fillId="5" borderId="1" xfId="0" applyFill="1" applyBorder="1"/>
    <xf numFmtId="0" fontId="0" fillId="0" borderId="1" xfId="0" applyBorder="1"/>
    <xf numFmtId="44" fontId="0" fillId="0" borderId="0" xfId="2" applyFont="1"/>
    <xf numFmtId="3" fontId="0" fillId="0" borderId="0" xfId="0" applyNumberFormat="1"/>
    <xf numFmtId="0" fontId="0" fillId="5" borderId="8" xfId="0" applyFill="1" applyBorder="1"/>
    <xf numFmtId="0" fontId="0" fillId="0" borderId="8" xfId="0" applyBorder="1"/>
    <xf numFmtId="164" fontId="0" fillId="0" borderId="0" xfId="0" applyNumberFormat="1"/>
    <xf numFmtId="0" fontId="2" fillId="6" borderId="4" xfId="0" applyFont="1" applyFill="1" applyBorder="1"/>
    <xf numFmtId="0" fontId="0" fillId="7" borderId="1" xfId="0" applyFill="1" applyBorder="1"/>
    <xf numFmtId="44" fontId="4" fillId="7" borderId="1" xfId="2" applyFont="1" applyFill="1" applyBorder="1" applyAlignment="1">
      <alignment vertical="center"/>
    </xf>
    <xf numFmtId="44" fontId="0" fillId="7" borderId="1" xfId="2" applyFont="1" applyFill="1" applyBorder="1"/>
    <xf numFmtId="44" fontId="4" fillId="2" borderId="1" xfId="2" applyFont="1" applyFill="1" applyBorder="1" applyAlignment="1">
      <alignment vertical="center"/>
    </xf>
    <xf numFmtId="0" fontId="0" fillId="8" borderId="1" xfId="0" applyFill="1" applyBorder="1"/>
    <xf numFmtId="0" fontId="5" fillId="8" borderId="1" xfId="0" applyFont="1" applyFill="1" applyBorder="1"/>
    <xf numFmtId="44" fontId="0" fillId="8" borderId="1" xfId="0" applyNumberFormat="1" applyFill="1" applyBorder="1"/>
    <xf numFmtId="44" fontId="1" fillId="0" borderId="1" xfId="2" applyFont="1" applyBorder="1"/>
    <xf numFmtId="44" fontId="1" fillId="0" borderId="1" xfId="2" applyFont="1" applyFill="1" applyBorder="1"/>
    <xf numFmtId="44" fontId="6" fillId="0" borderId="1" xfId="2" applyFont="1" applyFill="1" applyBorder="1"/>
    <xf numFmtId="44" fontId="6" fillId="0" borderId="1" xfId="2" applyFont="1" applyFill="1" applyBorder="1" applyAlignment="1">
      <alignment horizontal="right"/>
    </xf>
    <xf numFmtId="44" fontId="8" fillId="0" borderId="1" xfId="2" applyFont="1" applyFill="1" applyBorder="1"/>
    <xf numFmtId="44" fontId="4" fillId="0" borderId="1" xfId="2" applyFont="1" applyFill="1" applyBorder="1"/>
    <xf numFmtId="0" fontId="2" fillId="2" borderId="10" xfId="0" applyFont="1" applyFill="1" applyBorder="1" applyAlignment="1">
      <alignment horizontal="right"/>
    </xf>
    <xf numFmtId="44" fontId="0" fillId="2" borderId="4" xfId="0" applyNumberFormat="1" applyFill="1" applyBorder="1"/>
    <xf numFmtId="44" fontId="2" fillId="2" borderId="4" xfId="0" applyNumberFormat="1" applyFont="1" applyFill="1" applyBorder="1"/>
    <xf numFmtId="44" fontId="0" fillId="4" borderId="1" xfId="0" applyNumberFormat="1" applyFill="1" applyBorder="1"/>
    <xf numFmtId="44" fontId="10" fillId="5" borderId="8" xfId="2" applyFont="1" applyFill="1" applyBorder="1"/>
    <xf numFmtId="44" fontId="10" fillId="0" borderId="0" xfId="2" applyFont="1" applyFill="1" applyBorder="1"/>
    <xf numFmtId="44" fontId="10" fillId="0" borderId="12" xfId="2" applyFont="1" applyFill="1" applyBorder="1"/>
    <xf numFmtId="44" fontId="10" fillId="0" borderId="8" xfId="2" applyFont="1" applyFill="1" applyBorder="1"/>
    <xf numFmtId="44" fontId="0" fillId="4" borderId="4" xfId="0" applyNumberFormat="1" applyFill="1" applyBorder="1"/>
    <xf numFmtId="0" fontId="0" fillId="4" borderId="6" xfId="0" applyFill="1" applyBorder="1"/>
    <xf numFmtId="0" fontId="0" fillId="4" borderId="10" xfId="0" applyFill="1" applyBorder="1" applyAlignment="1">
      <alignment horizontal="right"/>
    </xf>
    <xf numFmtId="0" fontId="0" fillId="9" borderId="1" xfId="0" applyFill="1" applyBorder="1"/>
    <xf numFmtId="0" fontId="0" fillId="9" borderId="8" xfId="0" applyFill="1" applyBorder="1"/>
    <xf numFmtId="0" fontId="9" fillId="9" borderId="1" xfId="0" applyFont="1" applyFill="1" applyBorder="1"/>
    <xf numFmtId="0" fontId="9" fillId="9" borderId="8" xfId="0" applyFont="1" applyFill="1" applyBorder="1"/>
    <xf numFmtId="0" fontId="0" fillId="9" borderId="4" xfId="0" applyFill="1" applyBorder="1"/>
    <xf numFmtId="0" fontId="0" fillId="9" borderId="9" xfId="0" applyFill="1" applyBorder="1"/>
    <xf numFmtId="0" fontId="0" fillId="9" borderId="11" xfId="0" applyFill="1" applyBorder="1"/>
    <xf numFmtId="44" fontId="4" fillId="4" borderId="1" xfId="2" applyFont="1" applyFill="1" applyBorder="1" applyAlignment="1" applyProtection="1">
      <alignment vertical="center"/>
      <protection locked="0"/>
    </xf>
    <xf numFmtId="0" fontId="0" fillId="4" borderId="4" xfId="0" applyFill="1" applyBorder="1"/>
    <xf numFmtId="0" fontId="0" fillId="4" borderId="3" xfId="0" applyFill="1" applyBorder="1"/>
    <xf numFmtId="0" fontId="0" fillId="4" borderId="5" xfId="0" applyFill="1" applyBorder="1"/>
    <xf numFmtId="44" fontId="11" fillId="9" borderId="11" xfId="2" applyFont="1" applyFill="1" applyBorder="1"/>
    <xf numFmtId="0" fontId="2" fillId="4" borderId="3" xfId="0" applyFont="1" applyFill="1" applyBorder="1" applyAlignment="1">
      <alignment horizontal="right"/>
    </xf>
    <xf numFmtId="44" fontId="1" fillId="0" borderId="4" xfId="2" applyFont="1" applyBorder="1"/>
    <xf numFmtId="44" fontId="6" fillId="0" borderId="4" xfId="2" applyFont="1" applyFill="1" applyBorder="1"/>
    <xf numFmtId="44" fontId="1" fillId="0" borderId="4" xfId="2" applyFont="1" applyFill="1" applyBorder="1"/>
    <xf numFmtId="44" fontId="7" fillId="0" borderId="4" xfId="2" applyFont="1" applyFill="1" applyBorder="1"/>
    <xf numFmtId="44" fontId="4" fillId="0" borderId="4" xfId="2" applyFont="1" applyFill="1" applyBorder="1"/>
    <xf numFmtId="44" fontId="1" fillId="0" borderId="2" xfId="2" applyFont="1" applyBorder="1"/>
    <xf numFmtId="44" fontId="1" fillId="0" borderId="5" xfId="2" applyFont="1" applyBorder="1"/>
    <xf numFmtId="44" fontId="6" fillId="0" borderId="2" xfId="2" applyFont="1" applyBorder="1"/>
    <xf numFmtId="44" fontId="1" fillId="0" borderId="5" xfId="2" applyFont="1" applyFill="1" applyBorder="1"/>
    <xf numFmtId="44" fontId="6" fillId="0" borderId="2" xfId="2" applyFont="1" applyFill="1" applyBorder="1"/>
    <xf numFmtId="44" fontId="1" fillId="0" borderId="2" xfId="2" applyFont="1" applyFill="1" applyBorder="1"/>
    <xf numFmtId="44" fontId="6" fillId="0" borderId="5" xfId="2" applyFont="1" applyFill="1" applyBorder="1"/>
    <xf numFmtId="44" fontId="4" fillId="0" borderId="2" xfId="2" applyFont="1" applyBorder="1"/>
    <xf numFmtId="44" fontId="4" fillId="0" borderId="2" xfId="2" applyFont="1" applyFill="1" applyBorder="1"/>
    <xf numFmtId="44" fontId="4" fillId="0" borderId="5" xfId="2" applyFont="1" applyFill="1" applyBorder="1"/>
    <xf numFmtId="44" fontId="12" fillId="9" borderId="11" xfId="2" applyFont="1" applyFill="1" applyBorder="1"/>
    <xf numFmtId="44" fontId="11" fillId="9" borderId="11" xfId="2" applyFont="1" applyFill="1" applyBorder="1" applyAlignment="1">
      <alignment vertical="top"/>
    </xf>
    <xf numFmtId="44" fontId="14" fillId="9" borderId="11" xfId="2" applyFont="1" applyFill="1" applyBorder="1"/>
    <xf numFmtId="44" fontId="13" fillId="9" borderId="11" xfId="2" applyFont="1" applyFill="1" applyBorder="1"/>
    <xf numFmtId="0" fontId="14" fillId="10" borderId="1" xfId="0" applyFont="1" applyFill="1" applyBorder="1"/>
    <xf numFmtId="0" fontId="14" fillId="10" borderId="3" xfId="0" applyFont="1" applyFill="1" applyBorder="1"/>
    <xf numFmtId="165" fontId="12" fillId="10" borderId="3" xfId="0" applyNumberFormat="1" applyFont="1" applyFill="1" applyBorder="1"/>
    <xf numFmtId="0" fontId="14" fillId="10" borderId="5" xfId="0" applyFont="1" applyFill="1" applyBorder="1"/>
    <xf numFmtId="0" fontId="14" fillId="10" borderId="7" xfId="0" applyFont="1" applyFill="1" applyBorder="1"/>
    <xf numFmtId="165" fontId="12" fillId="10" borderId="7" xfId="0" applyNumberFormat="1" applyFont="1" applyFill="1" applyBorder="1"/>
    <xf numFmtId="44" fontId="2" fillId="0" borderId="0" xfId="2" applyFont="1" applyFill="1" applyBorder="1"/>
    <xf numFmtId="0" fontId="0" fillId="0" borderId="13" xfId="0" applyBorder="1" applyAlignment="1">
      <alignment horizontal="right"/>
    </xf>
    <xf numFmtId="44" fontId="0" fillId="0" borderId="13" xfId="0" applyNumberFormat="1" applyBorder="1"/>
    <xf numFmtId="44" fontId="2" fillId="4" borderId="1" xfId="0" applyNumberFormat="1" applyFont="1" applyFill="1" applyBorder="1"/>
    <xf numFmtId="0" fontId="2" fillId="5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2AAAF"/>
      <color rgb="FFCCD5AE"/>
      <color rgb="FFFEFAE0"/>
      <color rgb="FFE0E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F6A5-8C12-499C-8660-32BB6BB103C8}">
  <dimension ref="A1:L219"/>
  <sheetViews>
    <sheetView tabSelected="1" zoomScale="80" zoomScaleNormal="80" workbookViewId="0">
      <pane ySplit="2" topLeftCell="A76" activePane="bottomLeft" state="frozen"/>
      <selection pane="bottomLeft" activeCell="J88" sqref="J88"/>
    </sheetView>
  </sheetViews>
  <sheetFormatPr defaultRowHeight="14.5" x14ac:dyDescent="0.35"/>
  <cols>
    <col min="1" max="1" width="32.54296875" bestFit="1" customWidth="1"/>
    <col min="2" max="2" width="19.453125" bestFit="1" customWidth="1"/>
    <col min="3" max="3" width="14.54296875" bestFit="1" customWidth="1"/>
    <col min="4" max="4" width="16.453125" bestFit="1" customWidth="1"/>
    <col min="5" max="5" width="14.54296875" bestFit="1" customWidth="1"/>
    <col min="6" max="6" width="15.7265625" bestFit="1" customWidth="1"/>
    <col min="7" max="7" width="16.08984375" bestFit="1" customWidth="1"/>
    <col min="8" max="8" width="16.453125" bestFit="1" customWidth="1"/>
    <col min="9" max="9" width="19.453125" bestFit="1" customWidth="1"/>
    <col min="10" max="10" width="14.81640625" bestFit="1" customWidth="1"/>
    <col min="11" max="11" width="12.1796875" bestFit="1" customWidth="1"/>
    <col min="12" max="12" width="11.1796875" bestFit="1" customWidth="1"/>
  </cols>
  <sheetData>
    <row r="1" spans="1:11" x14ac:dyDescent="0.35">
      <c r="A1" s="116" t="s">
        <v>0</v>
      </c>
      <c r="B1" s="116"/>
      <c r="C1" s="116"/>
      <c r="D1" s="116"/>
      <c r="E1" s="116"/>
      <c r="F1" s="116"/>
      <c r="G1" s="116"/>
    </row>
    <row r="2" spans="1:1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1" x14ac:dyDescent="0.35">
      <c r="A3" s="23" t="s">
        <v>8</v>
      </c>
      <c r="B3" s="7">
        <v>2015</v>
      </c>
      <c r="C3" s="10">
        <v>0</v>
      </c>
      <c r="D3" s="10">
        <v>0</v>
      </c>
      <c r="E3" s="10">
        <v>0</v>
      </c>
      <c r="F3" s="10">
        <v>0</v>
      </c>
      <c r="G3" s="4">
        <v>143569</v>
      </c>
    </row>
    <row r="4" spans="1:11" x14ac:dyDescent="0.35">
      <c r="A4" s="25"/>
      <c r="B4" s="22">
        <v>2016</v>
      </c>
      <c r="C4" s="3">
        <v>105260</v>
      </c>
      <c r="D4" s="3">
        <v>161014</v>
      </c>
      <c r="E4" s="3">
        <v>144258</v>
      </c>
      <c r="F4" s="4">
        <v>131618</v>
      </c>
      <c r="G4" s="5">
        <f t="shared" ref="G4:G11" si="0">SUM(C4:F4)</f>
        <v>542150</v>
      </c>
    </row>
    <row r="5" spans="1:11" x14ac:dyDescent="0.35">
      <c r="A5" s="25"/>
      <c r="B5" s="22">
        <v>2017</v>
      </c>
      <c r="C5" s="9">
        <v>209335.06666666665</v>
      </c>
      <c r="D5" s="9">
        <v>0</v>
      </c>
      <c r="E5" s="9">
        <v>349701.52666666667</v>
      </c>
      <c r="F5" s="9">
        <v>166039.40666666668</v>
      </c>
      <c r="G5" s="5">
        <f t="shared" si="0"/>
        <v>725076</v>
      </c>
      <c r="I5" s="2"/>
      <c r="J5" s="2"/>
      <c r="K5" s="2"/>
    </row>
    <row r="6" spans="1:11" x14ac:dyDescent="0.35">
      <c r="A6" s="25"/>
      <c r="B6" s="22">
        <v>2018</v>
      </c>
      <c r="C6" s="5">
        <v>135262</v>
      </c>
      <c r="D6" s="5">
        <v>164079</v>
      </c>
      <c r="E6" s="5">
        <v>245242.13</v>
      </c>
      <c r="F6" s="5">
        <v>441942.87</v>
      </c>
      <c r="G6" s="5">
        <f t="shared" si="0"/>
        <v>986526</v>
      </c>
    </row>
    <row r="7" spans="1:11" x14ac:dyDescent="0.35">
      <c r="A7" s="25"/>
      <c r="B7" s="22">
        <v>2019</v>
      </c>
      <c r="C7" s="5">
        <v>414040</v>
      </c>
      <c r="D7" s="5">
        <v>427300.74</v>
      </c>
      <c r="E7" s="5">
        <v>375580.19</v>
      </c>
      <c r="F7" s="5">
        <v>271399.05</v>
      </c>
      <c r="G7" s="5">
        <f t="shared" si="0"/>
        <v>1488319.98</v>
      </c>
      <c r="H7" s="44"/>
    </row>
    <row r="8" spans="1:11" x14ac:dyDescent="0.35">
      <c r="A8" s="25"/>
      <c r="B8" s="22">
        <v>2020</v>
      </c>
      <c r="C8" s="9">
        <v>0</v>
      </c>
      <c r="D8" s="9">
        <v>0</v>
      </c>
      <c r="E8" s="9">
        <v>0</v>
      </c>
      <c r="F8" s="8">
        <v>421303</v>
      </c>
      <c r="G8" s="5">
        <f t="shared" si="0"/>
        <v>421303</v>
      </c>
      <c r="H8" s="44"/>
    </row>
    <row r="9" spans="1:11" x14ac:dyDescent="0.35">
      <c r="A9" s="25"/>
      <c r="B9" s="22">
        <v>2021</v>
      </c>
      <c r="C9" s="5">
        <v>63703</v>
      </c>
      <c r="D9" s="5">
        <v>0</v>
      </c>
      <c r="E9" s="5">
        <v>0</v>
      </c>
      <c r="F9" s="5">
        <v>2275</v>
      </c>
      <c r="G9" s="5">
        <f t="shared" si="0"/>
        <v>65978</v>
      </c>
      <c r="H9" s="44"/>
    </row>
    <row r="10" spans="1:11" x14ac:dyDescent="0.35">
      <c r="A10" s="25"/>
      <c r="B10" s="22">
        <v>2022</v>
      </c>
      <c r="C10" s="5">
        <v>1431.78</v>
      </c>
      <c r="D10" s="5">
        <v>23497.45</v>
      </c>
      <c r="E10" s="5">
        <v>77205.899999999994</v>
      </c>
      <c r="F10" s="5">
        <v>228218.87</v>
      </c>
      <c r="G10" s="5">
        <f t="shared" si="0"/>
        <v>330354</v>
      </c>
      <c r="H10" s="44"/>
    </row>
    <row r="11" spans="1:11" x14ac:dyDescent="0.35">
      <c r="A11" s="25"/>
      <c r="B11" s="22">
        <v>2023</v>
      </c>
      <c r="C11" s="5">
        <v>329614.62</v>
      </c>
      <c r="D11" s="5">
        <v>0</v>
      </c>
      <c r="E11" s="5">
        <v>1173851</v>
      </c>
      <c r="F11" s="5">
        <v>705796.32</v>
      </c>
      <c r="G11" s="5">
        <f t="shared" si="0"/>
        <v>2209261.94</v>
      </c>
      <c r="H11" s="44"/>
    </row>
    <row r="12" spans="1:11" x14ac:dyDescent="0.35">
      <c r="A12" s="26"/>
      <c r="B12" s="27" t="s">
        <v>74</v>
      </c>
      <c r="C12" s="5">
        <f>SUM(C3:C11)</f>
        <v>1258646.4666666668</v>
      </c>
      <c r="D12" s="5">
        <f>SUM(D3:D11)</f>
        <v>775891.19</v>
      </c>
      <c r="E12" s="5">
        <f>SUM(E3:E11)</f>
        <v>2365838.7466666666</v>
      </c>
      <c r="F12" s="5">
        <f>SUM(F3:F11)</f>
        <v>2368592.5166666666</v>
      </c>
      <c r="G12" s="19">
        <f>SUM(G3:G11)</f>
        <v>6912537.9199999999</v>
      </c>
    </row>
    <row r="13" spans="1:11" x14ac:dyDescent="0.35">
      <c r="A13" s="28" t="s">
        <v>9</v>
      </c>
      <c r="B13" s="12">
        <v>2015</v>
      </c>
      <c r="C13" s="6">
        <v>0</v>
      </c>
      <c r="D13" s="6">
        <v>0</v>
      </c>
      <c r="E13" s="6">
        <v>0</v>
      </c>
      <c r="F13" s="11">
        <v>0</v>
      </c>
      <c r="G13" s="6">
        <v>505346</v>
      </c>
    </row>
    <row r="14" spans="1:11" x14ac:dyDescent="0.35">
      <c r="A14" s="16"/>
      <c r="B14" s="12">
        <v>2016</v>
      </c>
      <c r="C14" s="6">
        <v>194586</v>
      </c>
      <c r="D14" s="6">
        <v>152417</v>
      </c>
      <c r="E14" s="6">
        <v>152417</v>
      </c>
      <c r="F14" s="6">
        <v>160248</v>
      </c>
      <c r="G14" s="6">
        <f t="shared" ref="G14:G21" si="1">SUM(C14:F14)</f>
        <v>659668</v>
      </c>
      <c r="I14" s="2"/>
    </row>
    <row r="15" spans="1:11" x14ac:dyDescent="0.35">
      <c r="A15" s="16"/>
      <c r="B15" s="12">
        <v>2017</v>
      </c>
      <c r="C15" s="6">
        <v>200000</v>
      </c>
      <c r="D15" s="6">
        <v>0</v>
      </c>
      <c r="E15" s="6">
        <v>200000</v>
      </c>
      <c r="F15" s="6">
        <v>634258</v>
      </c>
      <c r="G15" s="6">
        <f t="shared" si="1"/>
        <v>1034258</v>
      </c>
    </row>
    <row r="16" spans="1:11" x14ac:dyDescent="0.35">
      <c r="A16" s="16"/>
      <c r="B16" s="12">
        <v>2018</v>
      </c>
      <c r="C16" s="6">
        <v>200000</v>
      </c>
      <c r="D16" s="6">
        <v>0</v>
      </c>
      <c r="E16" s="6">
        <v>0</v>
      </c>
      <c r="F16" s="6">
        <v>1127039</v>
      </c>
      <c r="G16" s="6">
        <f t="shared" si="1"/>
        <v>1327039</v>
      </c>
    </row>
    <row r="17" spans="1:10" x14ac:dyDescent="0.35">
      <c r="A17" s="16"/>
      <c r="B17" s="12">
        <v>2019</v>
      </c>
      <c r="C17" s="6">
        <v>200000</v>
      </c>
      <c r="D17" s="6">
        <v>0</v>
      </c>
      <c r="E17" s="6">
        <v>300000</v>
      </c>
      <c r="F17" s="6">
        <v>0</v>
      </c>
      <c r="G17" s="6">
        <f t="shared" si="1"/>
        <v>500000</v>
      </c>
    </row>
    <row r="18" spans="1:10" x14ac:dyDescent="0.35">
      <c r="A18" s="16"/>
      <c r="B18" s="12">
        <v>2020</v>
      </c>
      <c r="C18" s="6">
        <v>0</v>
      </c>
      <c r="D18" s="6">
        <v>0</v>
      </c>
      <c r="E18" s="6">
        <v>0</v>
      </c>
      <c r="F18" s="6">
        <v>1040734</v>
      </c>
      <c r="G18" s="6">
        <f t="shared" si="1"/>
        <v>1040734</v>
      </c>
    </row>
    <row r="19" spans="1:10" x14ac:dyDescent="0.35">
      <c r="A19" s="16"/>
      <c r="B19" s="12">
        <v>2021</v>
      </c>
      <c r="C19" s="6">
        <v>740734</v>
      </c>
      <c r="D19" s="6">
        <v>0</v>
      </c>
      <c r="E19" s="6">
        <v>0</v>
      </c>
      <c r="F19" s="6">
        <v>-266089</v>
      </c>
      <c r="G19" s="6">
        <f t="shared" si="1"/>
        <v>474645</v>
      </c>
    </row>
    <row r="20" spans="1:10" x14ac:dyDescent="0.35">
      <c r="A20" s="16"/>
      <c r="B20" s="12">
        <v>2022</v>
      </c>
      <c r="C20" s="6">
        <v>150000</v>
      </c>
      <c r="D20" s="6">
        <v>0</v>
      </c>
      <c r="E20" s="6">
        <v>49999.87</v>
      </c>
      <c r="F20" s="6">
        <v>457877.13</v>
      </c>
      <c r="G20" s="6">
        <f t="shared" si="1"/>
        <v>657877</v>
      </c>
    </row>
    <row r="21" spans="1:10" x14ac:dyDescent="0.35">
      <c r="A21" s="16"/>
      <c r="B21" s="12">
        <v>2023</v>
      </c>
      <c r="C21" s="6">
        <v>150000</v>
      </c>
      <c r="D21" s="6">
        <v>0</v>
      </c>
      <c r="E21" s="6">
        <v>0</v>
      </c>
      <c r="F21" s="6">
        <v>1350813</v>
      </c>
      <c r="G21" s="6">
        <f t="shared" si="1"/>
        <v>1500813</v>
      </c>
    </row>
    <row r="22" spans="1:10" x14ac:dyDescent="0.35">
      <c r="A22" s="17"/>
      <c r="B22" s="13" t="s">
        <v>74</v>
      </c>
      <c r="C22" s="6">
        <f>SUM(C13:C21)</f>
        <v>1835320</v>
      </c>
      <c r="D22" s="6">
        <f>SUM(D13:D21)</f>
        <v>152417</v>
      </c>
      <c r="E22" s="6">
        <f>SUM(E13:E21)</f>
        <v>702416.87</v>
      </c>
      <c r="F22" s="6">
        <f>SUM(F13:F21)</f>
        <v>4504880.13</v>
      </c>
      <c r="G22" s="18">
        <f>SUM(G13:G21)</f>
        <v>7700380</v>
      </c>
    </row>
    <row r="23" spans="1:10" x14ac:dyDescent="0.35">
      <c r="A23" s="23" t="s">
        <v>10</v>
      </c>
      <c r="B23" s="21">
        <v>2015</v>
      </c>
      <c r="C23" s="5">
        <v>0</v>
      </c>
      <c r="D23" s="5">
        <v>0</v>
      </c>
      <c r="E23" s="5">
        <v>0</v>
      </c>
      <c r="F23" s="5">
        <v>0</v>
      </c>
      <c r="G23" s="5">
        <v>217633</v>
      </c>
    </row>
    <row r="24" spans="1:10" x14ac:dyDescent="0.35">
      <c r="A24" s="25"/>
      <c r="B24" s="22">
        <v>2016</v>
      </c>
      <c r="C24" s="5">
        <v>85125.78</v>
      </c>
      <c r="D24" s="5">
        <v>0</v>
      </c>
      <c r="E24" s="5">
        <v>0</v>
      </c>
      <c r="F24" s="5">
        <v>176323.22</v>
      </c>
      <c r="G24" s="5">
        <f t="shared" ref="G24:G31" si="2">SUM(C24:F24)</f>
        <v>261449</v>
      </c>
      <c r="I24" s="2"/>
      <c r="J24" s="2"/>
    </row>
    <row r="25" spans="1:10" x14ac:dyDescent="0.35">
      <c r="A25" s="25"/>
      <c r="B25" s="22">
        <v>2017</v>
      </c>
      <c r="C25" s="5">
        <v>145024</v>
      </c>
      <c r="D25" s="5">
        <v>0</v>
      </c>
      <c r="E25" s="5">
        <v>0</v>
      </c>
      <c r="F25" s="5">
        <v>0</v>
      </c>
      <c r="G25" s="5">
        <f t="shared" si="2"/>
        <v>145024</v>
      </c>
    </row>
    <row r="26" spans="1:10" x14ac:dyDescent="0.35">
      <c r="A26" s="25"/>
      <c r="B26" s="22">
        <v>2018</v>
      </c>
      <c r="C26" s="5">
        <v>0</v>
      </c>
      <c r="D26" s="5">
        <v>335074.33</v>
      </c>
      <c r="E26" s="5">
        <v>0</v>
      </c>
      <c r="F26" s="5">
        <v>281341.67</v>
      </c>
      <c r="G26" s="5">
        <f t="shared" si="2"/>
        <v>616416</v>
      </c>
    </row>
    <row r="27" spans="1:10" x14ac:dyDescent="0.35">
      <c r="A27" s="25"/>
      <c r="B27" s="22">
        <v>2019</v>
      </c>
      <c r="C27" s="5">
        <v>0</v>
      </c>
      <c r="D27" s="5">
        <v>661219.12</v>
      </c>
      <c r="E27" s="5">
        <v>0</v>
      </c>
      <c r="F27" s="5">
        <v>100409.39</v>
      </c>
      <c r="G27" s="5">
        <f t="shared" si="2"/>
        <v>761628.51</v>
      </c>
      <c r="I27" s="2"/>
    </row>
    <row r="28" spans="1:10" x14ac:dyDescent="0.35">
      <c r="A28" s="25"/>
      <c r="B28" s="22">
        <v>2020</v>
      </c>
      <c r="C28" s="5">
        <v>0</v>
      </c>
      <c r="D28" s="5">
        <v>0</v>
      </c>
      <c r="E28" s="5">
        <v>0</v>
      </c>
      <c r="F28" s="5">
        <v>-138099</v>
      </c>
      <c r="G28" s="5">
        <f t="shared" si="2"/>
        <v>-138099</v>
      </c>
    </row>
    <row r="29" spans="1:10" x14ac:dyDescent="0.35">
      <c r="A29" s="25"/>
      <c r="B29" s="22">
        <v>2021</v>
      </c>
      <c r="C29" s="5">
        <v>0</v>
      </c>
      <c r="D29" s="5">
        <v>0</v>
      </c>
      <c r="E29" s="5">
        <v>0</v>
      </c>
      <c r="F29" s="5">
        <v>-1087737</v>
      </c>
      <c r="G29" s="5">
        <f t="shared" si="2"/>
        <v>-1087737</v>
      </c>
    </row>
    <row r="30" spans="1:10" x14ac:dyDescent="0.35">
      <c r="A30" s="25"/>
      <c r="B30" s="22">
        <v>2022</v>
      </c>
      <c r="C30" s="5">
        <v>-165120</v>
      </c>
      <c r="D30" s="5">
        <v>0</v>
      </c>
      <c r="E30" s="5">
        <v>694695</v>
      </c>
      <c r="F30" s="5">
        <v>0</v>
      </c>
      <c r="G30" s="5">
        <f t="shared" si="2"/>
        <v>529575</v>
      </c>
    </row>
    <row r="31" spans="1:10" x14ac:dyDescent="0.35">
      <c r="A31" s="25"/>
      <c r="B31" s="22">
        <v>2023</v>
      </c>
      <c r="C31" s="5">
        <v>412247.66</v>
      </c>
      <c r="D31" s="5">
        <v>0</v>
      </c>
      <c r="E31" s="5">
        <v>459723.34</v>
      </c>
      <c r="F31" s="5">
        <v>0</v>
      </c>
      <c r="G31" s="5">
        <f t="shared" si="2"/>
        <v>871971</v>
      </c>
    </row>
    <row r="32" spans="1:10" x14ac:dyDescent="0.35">
      <c r="A32" s="26"/>
      <c r="B32" s="27" t="s">
        <v>74</v>
      </c>
      <c r="C32" s="5">
        <f>SUM(C23:C31)</f>
        <v>477277.43999999994</v>
      </c>
      <c r="D32" s="5">
        <f>SUM(D23:D31)</f>
        <v>996293.45</v>
      </c>
      <c r="E32" s="5">
        <f>SUM(E23:E31)</f>
        <v>1154418.3400000001</v>
      </c>
      <c r="F32" s="5">
        <f>SUM(F23:F31)</f>
        <v>-667761.72</v>
      </c>
      <c r="G32" s="19">
        <f>SUM(G23:G31)</f>
        <v>2177860.5099999998</v>
      </c>
    </row>
    <row r="33" spans="1:12" x14ac:dyDescent="0.35">
      <c r="A33" s="14" t="s">
        <v>11</v>
      </c>
      <c r="B33" s="20">
        <v>2015</v>
      </c>
      <c r="C33" s="6">
        <v>0</v>
      </c>
      <c r="D33" s="6">
        <v>0</v>
      </c>
      <c r="E33" s="6">
        <v>0</v>
      </c>
      <c r="F33" s="6">
        <v>0</v>
      </c>
      <c r="G33" s="29">
        <v>753474.37000000011</v>
      </c>
    </row>
    <row r="34" spans="1:12" x14ac:dyDescent="0.35">
      <c r="A34" s="16"/>
      <c r="B34" s="12">
        <v>2016</v>
      </c>
      <c r="C34" s="6">
        <v>35333</v>
      </c>
      <c r="D34" s="6">
        <v>72027</v>
      </c>
      <c r="E34" s="6">
        <v>99361.06</v>
      </c>
      <c r="F34" s="30">
        <v>43420.94</v>
      </c>
      <c r="G34" s="6">
        <f t="shared" ref="G34:G41" si="3">SUM(C34:F34)</f>
        <v>250142</v>
      </c>
    </row>
    <row r="35" spans="1:12" x14ac:dyDescent="0.35">
      <c r="A35" s="16"/>
      <c r="B35" s="12">
        <v>2017</v>
      </c>
      <c r="C35" s="6">
        <v>186763.75</v>
      </c>
      <c r="D35" s="6">
        <v>210158.09</v>
      </c>
      <c r="E35" s="6">
        <v>240750.69</v>
      </c>
      <c r="F35" s="6">
        <v>98442.47</v>
      </c>
      <c r="G35" s="6">
        <f t="shared" si="3"/>
        <v>736115</v>
      </c>
      <c r="I35" s="2"/>
      <c r="J35" s="2"/>
      <c r="K35" s="2"/>
      <c r="L35" s="2"/>
    </row>
    <row r="36" spans="1:12" x14ac:dyDescent="0.35">
      <c r="A36" s="16"/>
      <c r="B36" s="12">
        <v>2018</v>
      </c>
      <c r="C36" s="6">
        <v>249083</v>
      </c>
      <c r="D36" s="6"/>
      <c r="E36" s="6">
        <v>824102</v>
      </c>
      <c r="F36" s="6">
        <v>60000</v>
      </c>
      <c r="G36" s="6">
        <f t="shared" si="3"/>
        <v>1133185</v>
      </c>
    </row>
    <row r="37" spans="1:12" x14ac:dyDescent="0.35">
      <c r="A37" s="16"/>
      <c r="B37" s="12">
        <v>2019</v>
      </c>
      <c r="C37" s="6">
        <v>627340.22</v>
      </c>
      <c r="D37" s="6">
        <v>557247.23</v>
      </c>
      <c r="E37" s="6">
        <v>532445.31999999995</v>
      </c>
      <c r="F37" s="6">
        <v>0</v>
      </c>
      <c r="G37" s="6">
        <f t="shared" si="3"/>
        <v>1717032.77</v>
      </c>
    </row>
    <row r="38" spans="1:12" x14ac:dyDescent="0.35">
      <c r="A38" s="16"/>
      <c r="B38" s="12">
        <v>2020</v>
      </c>
      <c r="C38" s="6">
        <v>0</v>
      </c>
      <c r="D38" s="6">
        <v>0</v>
      </c>
      <c r="E38" s="6"/>
      <c r="F38" s="6">
        <v>697948.46</v>
      </c>
      <c r="G38" s="6">
        <f t="shared" si="3"/>
        <v>697948.46</v>
      </c>
      <c r="I38" s="2"/>
    </row>
    <row r="39" spans="1:12" x14ac:dyDescent="0.35">
      <c r="A39" s="16"/>
      <c r="B39" s="12">
        <v>2021</v>
      </c>
      <c r="C39" s="6">
        <v>93860</v>
      </c>
      <c r="D39" s="6">
        <v>0</v>
      </c>
      <c r="E39" s="6">
        <v>0</v>
      </c>
      <c r="F39" s="6">
        <v>61217</v>
      </c>
      <c r="G39" s="6">
        <f t="shared" si="3"/>
        <v>155077</v>
      </c>
    </row>
    <row r="40" spans="1:12" x14ac:dyDescent="0.35">
      <c r="A40" s="16"/>
      <c r="B40" s="12">
        <v>2022</v>
      </c>
      <c r="C40" s="6">
        <v>60721.27</v>
      </c>
      <c r="D40" s="6">
        <v>136686.14000000001</v>
      </c>
      <c r="E40" s="6">
        <v>334576.14</v>
      </c>
      <c r="F40" s="6">
        <v>21654.45000000007</v>
      </c>
      <c r="G40" s="6">
        <f t="shared" si="3"/>
        <v>553638.00000000012</v>
      </c>
    </row>
    <row r="41" spans="1:12" x14ac:dyDescent="0.35">
      <c r="A41" s="16"/>
      <c r="B41" s="12">
        <v>2023</v>
      </c>
      <c r="C41" s="6">
        <v>691614.71</v>
      </c>
      <c r="D41" s="6">
        <v>621074.99</v>
      </c>
      <c r="E41" s="6">
        <v>796206.63</v>
      </c>
      <c r="F41" s="6">
        <v>711785.41</v>
      </c>
      <c r="G41" s="6">
        <f t="shared" si="3"/>
        <v>2820681.74</v>
      </c>
    </row>
    <row r="42" spans="1:12" x14ac:dyDescent="0.35">
      <c r="A42" s="24"/>
      <c r="B42" s="13" t="s">
        <v>74</v>
      </c>
      <c r="C42" s="6">
        <f>SUM(C33:C41)</f>
        <v>1944715.95</v>
      </c>
      <c r="D42" s="6">
        <f>SUM(D33:D41)</f>
        <v>1597193.45</v>
      </c>
      <c r="E42" s="6">
        <f>SUM(E33:E41)</f>
        <v>2827441.84</v>
      </c>
      <c r="F42" s="6">
        <f>SUM(F33:F41)</f>
        <v>1694468.73</v>
      </c>
      <c r="G42" s="18">
        <f>SUM(G33:G41)</f>
        <v>8817294.3399999999</v>
      </c>
    </row>
    <row r="43" spans="1:12" x14ac:dyDescent="0.35">
      <c r="A43" s="23" t="s">
        <v>12</v>
      </c>
      <c r="B43" s="21">
        <v>2015</v>
      </c>
      <c r="C43" s="5">
        <v>0</v>
      </c>
      <c r="D43" s="5">
        <v>0</v>
      </c>
      <c r="E43" s="5"/>
      <c r="F43" s="5">
        <v>0</v>
      </c>
      <c r="G43" s="5">
        <v>447635.34</v>
      </c>
    </row>
    <row r="44" spans="1:12" x14ac:dyDescent="0.35">
      <c r="A44" s="25"/>
      <c r="B44" s="22">
        <v>2016</v>
      </c>
      <c r="C44" s="5">
        <v>0</v>
      </c>
      <c r="D44" s="5">
        <v>0</v>
      </c>
      <c r="E44" s="5">
        <v>0</v>
      </c>
      <c r="F44" s="5">
        <v>0</v>
      </c>
      <c r="G44" s="5">
        <v>759783.91</v>
      </c>
    </row>
    <row r="45" spans="1:12" x14ac:dyDescent="0.35">
      <c r="A45" s="25"/>
      <c r="B45" s="22">
        <v>2017</v>
      </c>
      <c r="C45" s="5">
        <v>0</v>
      </c>
      <c r="D45" s="5">
        <v>295492</v>
      </c>
      <c r="E45" s="5">
        <v>0</v>
      </c>
      <c r="F45" s="5">
        <v>898423</v>
      </c>
      <c r="G45" s="5">
        <f t="shared" ref="G45:G51" si="4">SUM(C45:F45)</f>
        <v>1193915</v>
      </c>
    </row>
    <row r="46" spans="1:12" x14ac:dyDescent="0.35">
      <c r="A46" s="25"/>
      <c r="B46" s="22">
        <v>2018</v>
      </c>
      <c r="C46" s="5">
        <v>0</v>
      </c>
      <c r="D46" s="5">
        <v>947362</v>
      </c>
      <c r="E46" s="5">
        <v>0</v>
      </c>
      <c r="F46" s="5">
        <v>2388120.7200000002</v>
      </c>
      <c r="G46" s="5">
        <f t="shared" si="4"/>
        <v>3335482.72</v>
      </c>
    </row>
    <row r="47" spans="1:12" x14ac:dyDescent="0.35">
      <c r="A47" s="25"/>
      <c r="B47" s="22">
        <v>2019</v>
      </c>
      <c r="C47" s="5">
        <v>0</v>
      </c>
      <c r="D47" s="5">
        <v>1750318.34</v>
      </c>
      <c r="E47" s="5">
        <v>0</v>
      </c>
      <c r="F47" s="5">
        <v>2792491.29</v>
      </c>
      <c r="G47" s="5">
        <f t="shared" si="4"/>
        <v>4542809.63</v>
      </c>
    </row>
    <row r="48" spans="1:12" x14ac:dyDescent="0.35">
      <c r="A48" s="25"/>
      <c r="B48" s="22">
        <v>2020</v>
      </c>
      <c r="C48" s="5">
        <v>0</v>
      </c>
      <c r="D48" s="5">
        <v>0</v>
      </c>
      <c r="E48" s="5">
        <v>0</v>
      </c>
      <c r="F48" s="5">
        <v>6257519</v>
      </c>
      <c r="G48" s="5">
        <f t="shared" si="4"/>
        <v>6257519</v>
      </c>
    </row>
    <row r="49" spans="1:7" x14ac:dyDescent="0.35">
      <c r="A49" s="25"/>
      <c r="B49" s="22">
        <v>2021</v>
      </c>
      <c r="C49" s="5">
        <v>0</v>
      </c>
      <c r="D49" s="5">
        <v>0</v>
      </c>
      <c r="E49" s="5">
        <v>0</v>
      </c>
      <c r="F49" s="5">
        <v>626335</v>
      </c>
      <c r="G49" s="5">
        <f t="shared" si="4"/>
        <v>626335</v>
      </c>
    </row>
    <row r="50" spans="1:7" x14ac:dyDescent="0.35">
      <c r="A50" s="25"/>
      <c r="B50" s="22">
        <v>2022</v>
      </c>
      <c r="C50" s="5">
        <v>0</v>
      </c>
      <c r="D50" s="5">
        <v>0</v>
      </c>
      <c r="E50" s="5">
        <v>0</v>
      </c>
      <c r="F50" s="5">
        <v>1169958.72</v>
      </c>
      <c r="G50" s="5">
        <f t="shared" si="4"/>
        <v>1169958.72</v>
      </c>
    </row>
    <row r="51" spans="1:7" x14ac:dyDescent="0.35">
      <c r="A51" s="25"/>
      <c r="B51" s="22">
        <v>2023</v>
      </c>
      <c r="C51" s="5">
        <v>0</v>
      </c>
      <c r="D51" s="5">
        <v>4334875.95</v>
      </c>
      <c r="E51" s="5">
        <v>0</v>
      </c>
      <c r="F51" s="5">
        <v>23279674.43</v>
      </c>
      <c r="G51" s="5">
        <f t="shared" si="4"/>
        <v>27614550.379999999</v>
      </c>
    </row>
    <row r="52" spans="1:7" x14ac:dyDescent="0.35">
      <c r="A52" s="15"/>
      <c r="B52" s="27" t="s">
        <v>74</v>
      </c>
      <c r="C52" s="34">
        <f>SUM(C43:C51)</f>
        <v>0</v>
      </c>
      <c r="D52" s="34">
        <f>SUM(D43:D51)</f>
        <v>7328048.29</v>
      </c>
      <c r="E52" s="34">
        <f>SUM(E43:E51)</f>
        <v>0</v>
      </c>
      <c r="F52" s="34">
        <f>SUM(F43:F51)</f>
        <v>37412522.159999996</v>
      </c>
      <c r="G52" s="31">
        <f>SUM(G43:G51)</f>
        <v>45947989.700000003</v>
      </c>
    </row>
    <row r="53" spans="1:7" x14ac:dyDescent="0.35">
      <c r="A53" s="14" t="s">
        <v>13</v>
      </c>
      <c r="B53" s="20">
        <v>2015</v>
      </c>
      <c r="C53" s="29">
        <v>0</v>
      </c>
      <c r="D53" s="29">
        <v>0</v>
      </c>
      <c r="E53" s="29">
        <v>0</v>
      </c>
      <c r="F53" s="29">
        <v>0</v>
      </c>
      <c r="G53" s="29">
        <v>221312</v>
      </c>
    </row>
    <row r="54" spans="1:7" x14ac:dyDescent="0.35">
      <c r="A54" s="16"/>
      <c r="B54" s="12">
        <v>2016</v>
      </c>
      <c r="C54" s="29">
        <v>0</v>
      </c>
      <c r="D54" s="29">
        <v>0</v>
      </c>
      <c r="E54" s="29">
        <v>0</v>
      </c>
      <c r="F54" s="29">
        <v>0</v>
      </c>
      <c r="G54" s="6">
        <v>197720</v>
      </c>
    </row>
    <row r="55" spans="1:7" x14ac:dyDescent="0.35">
      <c r="A55" s="16"/>
      <c r="B55" s="12">
        <v>2017</v>
      </c>
      <c r="C55" s="29">
        <v>166162</v>
      </c>
      <c r="D55" s="29">
        <v>0</v>
      </c>
      <c r="E55" s="29">
        <v>0</v>
      </c>
      <c r="F55" s="29">
        <v>0</v>
      </c>
      <c r="G55" s="6">
        <f>SUM(C55:F55)</f>
        <v>166162</v>
      </c>
    </row>
    <row r="56" spans="1:7" x14ac:dyDescent="0.35">
      <c r="A56" s="16"/>
      <c r="B56" s="12">
        <v>2018</v>
      </c>
      <c r="C56" s="29">
        <v>0</v>
      </c>
      <c r="D56" s="29">
        <v>0</v>
      </c>
      <c r="E56" s="29">
        <v>0</v>
      </c>
      <c r="F56" s="29">
        <v>0</v>
      </c>
      <c r="G56" s="6">
        <v>291930</v>
      </c>
    </row>
    <row r="57" spans="1:7" x14ac:dyDescent="0.35">
      <c r="A57" s="16"/>
      <c r="B57" s="12">
        <v>2019</v>
      </c>
      <c r="C57" s="29">
        <v>0</v>
      </c>
      <c r="D57" s="29">
        <v>0</v>
      </c>
      <c r="E57" s="29">
        <v>0</v>
      </c>
      <c r="F57" s="29">
        <v>0</v>
      </c>
      <c r="G57" s="6">
        <v>173966</v>
      </c>
    </row>
    <row r="58" spans="1:7" x14ac:dyDescent="0.35">
      <c r="A58" s="16"/>
      <c r="B58" s="12">
        <v>2020</v>
      </c>
      <c r="C58" s="29">
        <v>0</v>
      </c>
      <c r="D58" s="29">
        <v>0</v>
      </c>
      <c r="E58" s="29">
        <v>0</v>
      </c>
      <c r="F58" s="29">
        <v>130994</v>
      </c>
      <c r="G58" s="6">
        <f>SUM(C58:F58)</f>
        <v>130994</v>
      </c>
    </row>
    <row r="59" spans="1:7" x14ac:dyDescent="0.35">
      <c r="A59" s="16"/>
      <c r="B59" s="12">
        <v>2021</v>
      </c>
      <c r="C59" s="29">
        <v>0</v>
      </c>
      <c r="D59" s="29">
        <v>0</v>
      </c>
      <c r="E59" s="29">
        <v>0</v>
      </c>
      <c r="F59" s="29">
        <v>0</v>
      </c>
      <c r="G59" s="6">
        <v>99483</v>
      </c>
    </row>
    <row r="60" spans="1:7" x14ac:dyDescent="0.35">
      <c r="A60" s="16"/>
      <c r="B60" s="12">
        <v>2022</v>
      </c>
      <c r="C60" s="29">
        <v>0</v>
      </c>
      <c r="D60" s="29">
        <v>0</v>
      </c>
      <c r="E60" s="29">
        <v>0</v>
      </c>
      <c r="F60" s="29">
        <v>0</v>
      </c>
      <c r="G60" s="6">
        <v>64876</v>
      </c>
    </row>
    <row r="61" spans="1:7" x14ac:dyDescent="0.35">
      <c r="A61" s="16"/>
      <c r="B61" s="12">
        <v>2023</v>
      </c>
      <c r="C61" s="29">
        <v>0</v>
      </c>
      <c r="D61" s="29">
        <v>0</v>
      </c>
      <c r="E61" s="29">
        <v>0</v>
      </c>
      <c r="F61" s="29">
        <v>0</v>
      </c>
      <c r="G61" s="6">
        <v>47843</v>
      </c>
    </row>
    <row r="62" spans="1:7" x14ac:dyDescent="0.35">
      <c r="A62" s="17"/>
      <c r="B62" s="13" t="s">
        <v>74</v>
      </c>
      <c r="C62" s="6">
        <f>SUM(C53:C61)</f>
        <v>166162</v>
      </c>
      <c r="D62" s="6">
        <f>SUM(D53:D61)</f>
        <v>0</v>
      </c>
      <c r="E62" s="6">
        <f>SUM(E53:E61)</f>
        <v>0</v>
      </c>
      <c r="F62" s="6">
        <f>SUM(F53:F61)</f>
        <v>130994</v>
      </c>
      <c r="G62" s="18">
        <f>SUM(G53:G61)</f>
        <v>1394286</v>
      </c>
    </row>
    <row r="63" spans="1:7" x14ac:dyDescent="0.35">
      <c r="A63" s="25" t="s">
        <v>14</v>
      </c>
      <c r="B63" s="21">
        <v>2015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</row>
    <row r="64" spans="1:7" x14ac:dyDescent="0.35">
      <c r="A64" s="25"/>
      <c r="B64" s="21">
        <v>2016</v>
      </c>
      <c r="C64" s="5">
        <v>0</v>
      </c>
      <c r="D64" s="5">
        <v>0</v>
      </c>
      <c r="E64" s="5">
        <v>0</v>
      </c>
      <c r="F64" s="5">
        <v>0</v>
      </c>
      <c r="G64" s="5">
        <v>0</v>
      </c>
    </row>
    <row r="65" spans="1:7" x14ac:dyDescent="0.35">
      <c r="A65" s="25"/>
      <c r="B65" s="21">
        <v>2017</v>
      </c>
      <c r="C65" s="5">
        <v>0</v>
      </c>
      <c r="D65" s="5">
        <v>0</v>
      </c>
      <c r="E65" s="5">
        <v>0</v>
      </c>
      <c r="F65" s="5">
        <v>0</v>
      </c>
      <c r="G65" s="5">
        <v>10356.19</v>
      </c>
    </row>
    <row r="66" spans="1:7" x14ac:dyDescent="0.35">
      <c r="A66" s="25"/>
      <c r="B66" s="21">
        <v>2018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</row>
    <row r="67" spans="1:7" x14ac:dyDescent="0.35">
      <c r="A67" s="32"/>
      <c r="B67" s="33">
        <v>2019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</row>
    <row r="68" spans="1:7" x14ac:dyDescent="0.35">
      <c r="A68" s="25"/>
      <c r="B68" s="21">
        <v>2020</v>
      </c>
      <c r="C68" s="34">
        <v>0</v>
      </c>
      <c r="D68" s="34">
        <v>0</v>
      </c>
      <c r="E68" s="34">
        <v>0</v>
      </c>
      <c r="F68" s="34">
        <v>0</v>
      </c>
      <c r="G68" s="34">
        <v>0</v>
      </c>
    </row>
    <row r="69" spans="1:7" x14ac:dyDescent="0.35">
      <c r="A69" s="25"/>
      <c r="B69" s="21">
        <v>2021</v>
      </c>
      <c r="C69" s="34">
        <v>0</v>
      </c>
      <c r="D69" s="34">
        <v>0</v>
      </c>
      <c r="E69" s="34">
        <v>0</v>
      </c>
      <c r="F69" s="34">
        <v>0</v>
      </c>
      <c r="G69" s="9">
        <v>0</v>
      </c>
    </row>
    <row r="70" spans="1:7" x14ac:dyDescent="0.35">
      <c r="A70" s="25"/>
      <c r="B70" s="21">
        <v>2022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</row>
    <row r="71" spans="1:7" x14ac:dyDescent="0.35">
      <c r="A71" s="25"/>
      <c r="B71" s="21">
        <v>2023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</row>
    <row r="72" spans="1:7" x14ac:dyDescent="0.35">
      <c r="A72" s="25"/>
      <c r="B72" s="27" t="s">
        <v>74</v>
      </c>
      <c r="C72" s="5">
        <v>0</v>
      </c>
      <c r="D72" s="5">
        <v>0</v>
      </c>
      <c r="E72" s="5">
        <v>0</v>
      </c>
      <c r="F72" s="5">
        <v>0</v>
      </c>
      <c r="G72" s="19">
        <f>SUM(G63:G71)</f>
        <v>10356.19</v>
      </c>
    </row>
    <row r="73" spans="1:7" x14ac:dyDescent="0.35">
      <c r="A73" s="16" t="s">
        <v>15</v>
      </c>
      <c r="B73" s="20">
        <v>2015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</row>
    <row r="74" spans="1:7" x14ac:dyDescent="0.35">
      <c r="A74" s="16"/>
      <c r="B74" s="20">
        <v>2016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</row>
    <row r="75" spans="1:7" x14ac:dyDescent="0.35">
      <c r="A75" s="16"/>
      <c r="B75" s="20">
        <v>2017</v>
      </c>
      <c r="C75" s="6">
        <v>0</v>
      </c>
      <c r="D75" s="6">
        <v>0</v>
      </c>
      <c r="E75" s="6">
        <v>0</v>
      </c>
      <c r="F75" s="6">
        <v>0</v>
      </c>
      <c r="G75" s="6">
        <v>5398.72</v>
      </c>
    </row>
    <row r="76" spans="1:7" x14ac:dyDescent="0.35">
      <c r="A76" s="16"/>
      <c r="B76" s="20">
        <v>2018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</row>
    <row r="77" spans="1:7" x14ac:dyDescent="0.35">
      <c r="A77" s="39"/>
      <c r="B77" s="40">
        <v>2019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</row>
    <row r="78" spans="1:7" x14ac:dyDescent="0.35">
      <c r="A78" s="16"/>
      <c r="B78" s="20">
        <v>2020</v>
      </c>
      <c r="C78" s="41">
        <v>0</v>
      </c>
      <c r="D78" s="41">
        <v>0</v>
      </c>
      <c r="E78" s="41">
        <v>0</v>
      </c>
      <c r="F78" s="41">
        <v>0</v>
      </c>
      <c r="G78" s="41">
        <v>0</v>
      </c>
    </row>
    <row r="79" spans="1:7" x14ac:dyDescent="0.35">
      <c r="A79" s="16"/>
      <c r="B79" s="20">
        <v>2021</v>
      </c>
      <c r="C79" s="41">
        <v>0</v>
      </c>
      <c r="D79" s="41">
        <v>0</v>
      </c>
      <c r="E79" s="41">
        <v>0</v>
      </c>
      <c r="F79" s="41">
        <v>0</v>
      </c>
      <c r="G79" s="29">
        <v>0</v>
      </c>
    </row>
    <row r="80" spans="1:7" x14ac:dyDescent="0.35">
      <c r="A80" s="16"/>
      <c r="B80" s="20">
        <v>2022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</row>
    <row r="81" spans="1:7" x14ac:dyDescent="0.35">
      <c r="A81" s="16"/>
      <c r="B81" s="20">
        <v>2023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</row>
    <row r="82" spans="1:7" x14ac:dyDescent="0.35">
      <c r="A82" s="16"/>
      <c r="B82" s="13" t="s">
        <v>74</v>
      </c>
      <c r="C82" s="6">
        <v>0</v>
      </c>
      <c r="D82" s="6">
        <v>0</v>
      </c>
      <c r="E82" s="6">
        <v>0</v>
      </c>
      <c r="F82" s="6">
        <v>0</v>
      </c>
      <c r="G82" s="18">
        <f>SUM(G73:G81)</f>
        <v>5398.72</v>
      </c>
    </row>
    <row r="83" spans="1:7" x14ac:dyDescent="0.35">
      <c r="A83" s="25" t="s">
        <v>16</v>
      </c>
      <c r="B83" s="21">
        <v>2015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</row>
    <row r="84" spans="1:7" x14ac:dyDescent="0.35">
      <c r="A84" s="25"/>
      <c r="B84" s="21">
        <v>2016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</row>
    <row r="85" spans="1:7" x14ac:dyDescent="0.35">
      <c r="A85" s="25"/>
      <c r="B85" s="21">
        <v>2017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</row>
    <row r="86" spans="1:7" x14ac:dyDescent="0.35">
      <c r="A86" s="25"/>
      <c r="B86" s="21">
        <v>2018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</row>
    <row r="87" spans="1:7" ht="14.25" customHeight="1" x14ac:dyDescent="0.35">
      <c r="A87" s="32"/>
      <c r="B87" s="33">
        <v>2019</v>
      </c>
      <c r="C87" s="5">
        <v>0</v>
      </c>
      <c r="D87" s="5">
        <v>0</v>
      </c>
      <c r="E87" s="5">
        <v>0</v>
      </c>
      <c r="F87" s="5">
        <v>0</v>
      </c>
      <c r="G87" s="5">
        <v>10406</v>
      </c>
    </row>
    <row r="88" spans="1:7" x14ac:dyDescent="0.35">
      <c r="A88" s="25"/>
      <c r="B88" s="21">
        <v>2020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</row>
    <row r="89" spans="1:7" x14ac:dyDescent="0.35">
      <c r="A89" s="25"/>
      <c r="B89" s="21">
        <v>2021</v>
      </c>
      <c r="C89" s="34">
        <v>0</v>
      </c>
      <c r="D89" s="34">
        <v>0</v>
      </c>
      <c r="E89" s="34">
        <v>0</v>
      </c>
      <c r="F89" s="34">
        <v>0</v>
      </c>
      <c r="G89" s="9">
        <v>0</v>
      </c>
    </row>
    <row r="90" spans="1:7" x14ac:dyDescent="0.35">
      <c r="A90" s="25"/>
      <c r="B90" s="21">
        <v>2022</v>
      </c>
      <c r="C90" s="5">
        <v>0</v>
      </c>
      <c r="D90" s="5">
        <v>0</v>
      </c>
      <c r="E90" s="5">
        <v>0</v>
      </c>
      <c r="F90" s="5">
        <v>0</v>
      </c>
      <c r="G90" s="5">
        <v>1232</v>
      </c>
    </row>
    <row r="91" spans="1:7" x14ac:dyDescent="0.35">
      <c r="A91" s="25"/>
      <c r="B91" s="21">
        <v>2023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</row>
    <row r="92" spans="1:7" x14ac:dyDescent="0.35">
      <c r="A92" s="25"/>
      <c r="B92" s="63" t="s">
        <v>74</v>
      </c>
      <c r="C92" s="64">
        <v>0</v>
      </c>
      <c r="D92" s="64">
        <v>0</v>
      </c>
      <c r="E92" s="64">
        <v>0</v>
      </c>
      <c r="F92" s="64">
        <v>0</v>
      </c>
      <c r="G92" s="65">
        <f>SUM(G83:G91)</f>
        <v>11638</v>
      </c>
    </row>
    <row r="93" spans="1:7" x14ac:dyDescent="0.35">
      <c r="A93" s="82" t="s">
        <v>72</v>
      </c>
      <c r="B93" s="73" t="s">
        <v>64</v>
      </c>
      <c r="C93" s="71">
        <v>0</v>
      </c>
      <c r="D93" s="71">
        <v>0</v>
      </c>
      <c r="E93" s="71">
        <v>0</v>
      </c>
      <c r="F93" s="71">
        <v>0</v>
      </c>
      <c r="G93" s="81">
        <v>5323644</v>
      </c>
    </row>
    <row r="94" spans="1:7" x14ac:dyDescent="0.35">
      <c r="A94" s="72"/>
      <c r="B94" s="73" t="s">
        <v>65</v>
      </c>
      <c r="C94" s="71">
        <v>0</v>
      </c>
      <c r="D94" s="71">
        <v>0</v>
      </c>
      <c r="E94" s="71">
        <v>0</v>
      </c>
      <c r="F94" s="71">
        <v>0</v>
      </c>
      <c r="G94" s="81">
        <v>28525733</v>
      </c>
    </row>
    <row r="95" spans="1:7" x14ac:dyDescent="0.35">
      <c r="A95" s="72"/>
      <c r="B95" s="73" t="s">
        <v>66</v>
      </c>
      <c r="C95" s="71">
        <v>0</v>
      </c>
      <c r="D95" s="71">
        <v>0</v>
      </c>
      <c r="E95" s="71">
        <v>0</v>
      </c>
      <c r="F95" s="71">
        <v>0</v>
      </c>
      <c r="G95" s="81">
        <v>44685516</v>
      </c>
    </row>
    <row r="96" spans="1:7" x14ac:dyDescent="0.35">
      <c r="A96" s="72"/>
      <c r="B96" s="73" t="s">
        <v>67</v>
      </c>
      <c r="C96" s="71">
        <v>0</v>
      </c>
      <c r="D96" s="71">
        <v>0</v>
      </c>
      <c r="E96" s="71">
        <v>0</v>
      </c>
      <c r="F96" s="71">
        <v>0</v>
      </c>
      <c r="G96" s="81">
        <v>53946601</v>
      </c>
    </row>
    <row r="97" spans="1:9" x14ac:dyDescent="0.35">
      <c r="A97" s="72"/>
      <c r="B97" s="73" t="s">
        <v>68</v>
      </c>
      <c r="C97" s="71">
        <v>0</v>
      </c>
      <c r="D97" s="71">
        <v>0</v>
      </c>
      <c r="E97" s="71">
        <v>0</v>
      </c>
      <c r="F97" s="71">
        <v>0</v>
      </c>
      <c r="G97" s="81">
        <v>19374449</v>
      </c>
    </row>
    <row r="98" spans="1:9" x14ac:dyDescent="0.35">
      <c r="A98" s="72"/>
      <c r="B98" s="73" t="s">
        <v>69</v>
      </c>
      <c r="C98" s="71">
        <v>0</v>
      </c>
      <c r="D98" s="71">
        <v>0</v>
      </c>
      <c r="E98" s="71">
        <v>0</v>
      </c>
      <c r="F98" s="71">
        <v>0</v>
      </c>
      <c r="G98" s="81">
        <v>43537814</v>
      </c>
    </row>
    <row r="99" spans="1:9" x14ac:dyDescent="0.35">
      <c r="A99" s="72"/>
      <c r="B99" s="73" t="s">
        <v>70</v>
      </c>
      <c r="C99" s="71">
        <v>0</v>
      </c>
      <c r="D99" s="71">
        <v>0</v>
      </c>
      <c r="E99" s="71">
        <v>0</v>
      </c>
      <c r="F99" s="71">
        <v>0</v>
      </c>
      <c r="G99" s="81">
        <v>10544631</v>
      </c>
    </row>
    <row r="100" spans="1:9" x14ac:dyDescent="0.35">
      <c r="A100" s="72"/>
      <c r="B100" s="73" t="s">
        <v>71</v>
      </c>
      <c r="C100" s="71">
        <v>0</v>
      </c>
      <c r="D100" s="71">
        <v>0</v>
      </c>
      <c r="E100" s="71">
        <v>0</v>
      </c>
      <c r="F100" s="71">
        <v>0</v>
      </c>
      <c r="G100" s="81">
        <v>6615053</v>
      </c>
    </row>
    <row r="101" spans="1:9" x14ac:dyDescent="0.35">
      <c r="A101" s="72"/>
      <c r="B101" s="83">
        <v>2015</v>
      </c>
      <c r="C101" s="66">
        <v>0</v>
      </c>
      <c r="D101" s="66">
        <v>0</v>
      </c>
      <c r="E101" s="66">
        <v>0</v>
      </c>
      <c r="F101" s="66">
        <v>0</v>
      </c>
      <c r="G101" s="66">
        <f>G3+G13+G23+G33+G43+G53+G63+G73+G83</f>
        <v>2288969.71</v>
      </c>
    </row>
    <row r="102" spans="1:9" x14ac:dyDescent="0.35">
      <c r="A102" s="72"/>
      <c r="B102" s="83">
        <v>2016</v>
      </c>
      <c r="C102" s="66">
        <v>420304.78</v>
      </c>
      <c r="D102" s="66">
        <v>385458</v>
      </c>
      <c r="E102" s="66">
        <v>396036.06</v>
      </c>
      <c r="F102" s="66">
        <v>511610.16</v>
      </c>
      <c r="G102" s="66">
        <f>G4+G14+G24+G34+G44+G54+G64+G74+G84</f>
        <v>2670912.91</v>
      </c>
    </row>
    <row r="103" spans="1:9" x14ac:dyDescent="0.35">
      <c r="A103" s="72"/>
      <c r="B103" s="83">
        <v>2017</v>
      </c>
      <c r="C103" s="66">
        <v>907284.81666666665</v>
      </c>
      <c r="D103" s="66">
        <v>505650.08999999997</v>
      </c>
      <c r="E103" s="66">
        <v>790452.21666666656</v>
      </c>
      <c r="F103" s="66">
        <v>1797162.8766666667</v>
      </c>
      <c r="G103" s="66">
        <f>G5+G15+G25+G35+G45+G55+G65+G75+G85-139551</f>
        <v>3876753.91</v>
      </c>
      <c r="I103" s="2"/>
    </row>
    <row r="104" spans="1:9" x14ac:dyDescent="0.35">
      <c r="A104" s="72"/>
      <c r="B104" s="83">
        <v>2018</v>
      </c>
      <c r="C104" s="66">
        <v>584345</v>
      </c>
      <c r="D104" s="66">
        <v>1446515.33</v>
      </c>
      <c r="E104" s="66">
        <v>1069344.1299999999</v>
      </c>
      <c r="F104" s="66">
        <v>4298444.26</v>
      </c>
      <c r="G104" s="66">
        <f>SUM(G86,G76,G66,G56,G46,G36,G26,G16,G6)+111631.77-111587</f>
        <v>7690623.4900000002</v>
      </c>
      <c r="I104" s="2"/>
    </row>
    <row r="105" spans="1:9" x14ac:dyDescent="0.35">
      <c r="A105" s="72"/>
      <c r="B105" s="83">
        <v>2019</v>
      </c>
      <c r="C105" s="66">
        <v>1241380.22</v>
      </c>
      <c r="D105" s="66">
        <v>3396085.4299999997</v>
      </c>
      <c r="E105" s="66">
        <v>1208025.5099999998</v>
      </c>
      <c r="F105" s="66">
        <v>3164299.73</v>
      </c>
      <c r="G105" s="66">
        <f>SUM(G7,G17,G27,G37,G47,G57,G67,G77,G87)</f>
        <v>9194162.8900000006</v>
      </c>
    </row>
    <row r="106" spans="1:9" x14ac:dyDescent="0.35">
      <c r="A106" s="72"/>
      <c r="B106" s="83">
        <v>2020</v>
      </c>
      <c r="C106" s="66">
        <v>0</v>
      </c>
      <c r="D106" s="66">
        <v>0</v>
      </c>
      <c r="E106" s="66">
        <v>0</v>
      </c>
      <c r="F106" s="66">
        <v>8410399.4600000009</v>
      </c>
      <c r="G106" s="66">
        <f>G8+G18+G28+G38+G48+G58+G68+G78+G88</f>
        <v>8410399.4600000009</v>
      </c>
    </row>
    <row r="107" spans="1:9" x14ac:dyDescent="0.35">
      <c r="A107" s="72"/>
      <c r="B107" s="83">
        <v>2021</v>
      </c>
      <c r="C107" s="66">
        <v>898297</v>
      </c>
      <c r="D107" s="66">
        <v>0</v>
      </c>
      <c r="E107" s="66">
        <v>0</v>
      </c>
      <c r="F107" s="66">
        <v>-663999</v>
      </c>
      <c r="G107" s="66">
        <f>G9+G19+G29+G39+G49+G59+G69+G79+G89</f>
        <v>333781</v>
      </c>
    </row>
    <row r="108" spans="1:9" x14ac:dyDescent="0.35">
      <c r="A108" s="72"/>
      <c r="B108" s="83">
        <v>2022</v>
      </c>
      <c r="C108" s="66">
        <v>47033.049999999996</v>
      </c>
      <c r="D108" s="66">
        <v>160183.59000000003</v>
      </c>
      <c r="E108" s="66">
        <v>1156476.9100000001</v>
      </c>
      <c r="F108" s="66">
        <v>1877709.17</v>
      </c>
      <c r="G108" s="66">
        <f>G10+G20+G30+G40+G50+G60+G70+G80+G90</f>
        <v>3307510.7199999997</v>
      </c>
    </row>
    <row r="109" spans="1:9" x14ac:dyDescent="0.35">
      <c r="A109" s="72"/>
      <c r="B109" s="83">
        <v>2023</v>
      </c>
      <c r="C109" s="66">
        <v>1583476.99</v>
      </c>
      <c r="D109" s="66">
        <v>4955950.9400000004</v>
      </c>
      <c r="E109" s="66">
        <v>2429780.9700000002</v>
      </c>
      <c r="F109" s="66">
        <v>26048069.16</v>
      </c>
      <c r="G109" s="66">
        <f>G11+G21+G31+G41+G51+G61+G71+G81+G91</f>
        <v>35065121.060000002</v>
      </c>
    </row>
    <row r="110" spans="1:9" x14ac:dyDescent="0.35">
      <c r="A110" s="84"/>
      <c r="B110" s="86" t="s">
        <v>73</v>
      </c>
      <c r="C110" s="66">
        <v>7022741.2766666664</v>
      </c>
      <c r="D110" s="66">
        <v>10849843.379999999</v>
      </c>
      <c r="E110" s="66">
        <v>7050115.7966666669</v>
      </c>
      <c r="F110" s="66">
        <v>45593695.816666663</v>
      </c>
      <c r="G110" s="115">
        <f>SUM(G93:G109)</f>
        <v>285391676.15000004</v>
      </c>
    </row>
    <row r="111" spans="1:9" x14ac:dyDescent="0.35">
      <c r="B111" s="113"/>
      <c r="C111" s="114"/>
      <c r="D111" s="2"/>
      <c r="E111" s="2"/>
      <c r="F111" s="2"/>
      <c r="G111" s="112"/>
      <c r="H111" s="2"/>
    </row>
    <row r="112" spans="1:9" x14ac:dyDescent="0.35">
      <c r="C112" s="2"/>
      <c r="D112" s="2"/>
      <c r="E112" s="2"/>
      <c r="F112" s="2"/>
      <c r="G112" s="2"/>
    </row>
    <row r="113" spans="3:7" x14ac:dyDescent="0.35">
      <c r="C113" s="2"/>
      <c r="D113" s="2"/>
      <c r="E113" s="2"/>
      <c r="F113" s="2"/>
      <c r="G113" s="2"/>
    </row>
    <row r="114" spans="3:7" x14ac:dyDescent="0.35">
      <c r="C114" s="2"/>
      <c r="D114" s="2"/>
      <c r="E114" s="2"/>
      <c r="F114" s="2"/>
      <c r="G114" s="2"/>
    </row>
    <row r="115" spans="3:7" x14ac:dyDescent="0.35">
      <c r="C115" s="2"/>
      <c r="D115" s="2"/>
      <c r="E115" s="2"/>
      <c r="F115" s="2"/>
      <c r="G115" s="2"/>
    </row>
    <row r="116" spans="3:7" x14ac:dyDescent="0.35">
      <c r="C116" s="2"/>
      <c r="D116" s="2"/>
      <c r="E116" s="2"/>
      <c r="F116" s="2"/>
      <c r="G116" s="2"/>
    </row>
    <row r="117" spans="3:7" x14ac:dyDescent="0.35">
      <c r="C117" s="2"/>
      <c r="D117" s="2"/>
      <c r="E117" s="2"/>
      <c r="F117" s="2"/>
      <c r="G117" s="2"/>
    </row>
    <row r="118" spans="3:7" x14ac:dyDescent="0.35">
      <c r="C118" s="2"/>
      <c r="D118" s="2"/>
      <c r="E118" s="2"/>
      <c r="F118" s="2"/>
      <c r="G118" s="2"/>
    </row>
    <row r="119" spans="3:7" x14ac:dyDescent="0.35">
      <c r="C119" s="2"/>
      <c r="D119" s="2"/>
      <c r="E119" s="2"/>
      <c r="F119" s="2"/>
    </row>
    <row r="120" spans="3:7" x14ac:dyDescent="0.35">
      <c r="C120" s="2"/>
      <c r="D120" s="2"/>
      <c r="E120" s="2"/>
      <c r="F120" s="2"/>
    </row>
    <row r="121" spans="3:7" x14ac:dyDescent="0.35">
      <c r="C121" s="2"/>
      <c r="D121" s="2"/>
      <c r="E121" s="2"/>
      <c r="F121" s="2"/>
    </row>
    <row r="122" spans="3:7" x14ac:dyDescent="0.35">
      <c r="C122" s="2"/>
      <c r="D122" s="2"/>
      <c r="E122" s="2"/>
      <c r="F122" s="2"/>
    </row>
    <row r="123" spans="3:7" x14ac:dyDescent="0.35">
      <c r="C123" s="2"/>
      <c r="D123" s="2"/>
      <c r="E123" s="2"/>
      <c r="F123" s="2"/>
    </row>
    <row r="124" spans="3:7" x14ac:dyDescent="0.35">
      <c r="C124" s="2"/>
      <c r="D124" s="2"/>
      <c r="E124" s="2"/>
      <c r="F124" s="2"/>
    </row>
    <row r="125" spans="3:7" x14ac:dyDescent="0.35">
      <c r="C125" s="2"/>
      <c r="D125" s="2"/>
      <c r="E125" s="2"/>
      <c r="F125" s="2"/>
    </row>
    <row r="126" spans="3:7" x14ac:dyDescent="0.35">
      <c r="C126" s="2"/>
      <c r="D126" s="2"/>
      <c r="E126" s="2"/>
      <c r="F126" s="2"/>
    </row>
    <row r="127" spans="3:7" x14ac:dyDescent="0.35">
      <c r="C127" s="2"/>
      <c r="D127" s="2"/>
      <c r="E127" s="2"/>
      <c r="F127" s="2"/>
    </row>
    <row r="128" spans="3:7" x14ac:dyDescent="0.35">
      <c r="C128" s="2"/>
      <c r="D128" s="2"/>
      <c r="E128" s="2"/>
      <c r="F128" s="2"/>
    </row>
    <row r="129" spans="3:6" x14ac:dyDescent="0.35">
      <c r="C129" s="2"/>
      <c r="D129" s="2"/>
      <c r="E129" s="2"/>
      <c r="F129" s="2"/>
    </row>
    <row r="130" spans="3:6" x14ac:dyDescent="0.35">
      <c r="C130" s="2"/>
      <c r="D130" s="2"/>
      <c r="E130" s="2"/>
      <c r="F130" s="2"/>
    </row>
    <row r="131" spans="3:6" x14ac:dyDescent="0.35">
      <c r="C131" s="2"/>
      <c r="D131" s="2"/>
      <c r="E131" s="2"/>
      <c r="F131" s="2"/>
    </row>
    <row r="132" spans="3:6" x14ac:dyDescent="0.35">
      <c r="C132" s="2"/>
      <c r="D132" s="2"/>
      <c r="E132" s="2"/>
      <c r="F132" s="2"/>
    </row>
    <row r="133" spans="3:6" x14ac:dyDescent="0.35">
      <c r="C133" s="2"/>
      <c r="D133" s="2"/>
      <c r="E133" s="2"/>
      <c r="F133" s="2"/>
    </row>
    <row r="134" spans="3:6" x14ac:dyDescent="0.35">
      <c r="C134" s="2"/>
      <c r="D134" s="2"/>
      <c r="E134" s="2"/>
      <c r="F134" s="2"/>
    </row>
    <row r="135" spans="3:6" x14ac:dyDescent="0.35">
      <c r="C135" s="2"/>
      <c r="D135" s="2"/>
      <c r="E135" s="2"/>
      <c r="F135" s="2"/>
    </row>
    <row r="136" spans="3:6" x14ac:dyDescent="0.35">
      <c r="C136" s="2"/>
      <c r="D136" s="2"/>
      <c r="E136" s="2"/>
      <c r="F136" s="2"/>
    </row>
    <row r="137" spans="3:6" x14ac:dyDescent="0.35">
      <c r="C137" s="2"/>
      <c r="D137" s="2"/>
      <c r="E137" s="2"/>
      <c r="F137" s="2"/>
    </row>
    <row r="138" spans="3:6" x14ac:dyDescent="0.35">
      <c r="C138" s="2"/>
      <c r="D138" s="2"/>
      <c r="E138" s="2"/>
      <c r="F138" s="2"/>
    </row>
    <row r="139" spans="3:6" x14ac:dyDescent="0.35">
      <c r="C139" s="2"/>
      <c r="D139" s="2"/>
      <c r="E139" s="2"/>
      <c r="F139" s="2"/>
    </row>
    <row r="140" spans="3:6" x14ac:dyDescent="0.35">
      <c r="C140" s="2"/>
      <c r="D140" s="2"/>
      <c r="E140" s="2"/>
      <c r="F140" s="2"/>
    </row>
    <row r="141" spans="3:6" x14ac:dyDescent="0.35">
      <c r="C141" s="2"/>
      <c r="D141" s="2"/>
      <c r="E141" s="2"/>
      <c r="F141" s="2"/>
    </row>
    <row r="142" spans="3:6" x14ac:dyDescent="0.35">
      <c r="C142" s="2"/>
      <c r="D142" s="2"/>
      <c r="E142" s="2"/>
      <c r="F142" s="2"/>
    </row>
    <row r="143" spans="3:6" x14ac:dyDescent="0.35">
      <c r="C143" s="2"/>
      <c r="D143" s="2"/>
      <c r="E143" s="2"/>
      <c r="F143" s="2"/>
    </row>
    <row r="144" spans="3:6" x14ac:dyDescent="0.35">
      <c r="C144" s="2"/>
      <c r="D144" s="2"/>
      <c r="E144" s="2"/>
      <c r="F144" s="2"/>
    </row>
    <row r="145" spans="3:6" x14ac:dyDescent="0.35">
      <c r="C145" s="2"/>
      <c r="D145" s="2"/>
      <c r="E145" s="2"/>
      <c r="F145" s="2"/>
    </row>
    <row r="146" spans="3:6" x14ac:dyDescent="0.35">
      <c r="C146" s="2"/>
      <c r="D146" s="2"/>
      <c r="E146" s="2"/>
      <c r="F146" s="2"/>
    </row>
    <row r="147" spans="3:6" x14ac:dyDescent="0.35">
      <c r="C147" s="2"/>
      <c r="D147" s="2"/>
      <c r="E147" s="2"/>
      <c r="F147" s="2"/>
    </row>
    <row r="148" spans="3:6" x14ac:dyDescent="0.35">
      <c r="C148" s="2"/>
      <c r="D148" s="2"/>
      <c r="E148" s="2"/>
      <c r="F148" s="2"/>
    </row>
    <row r="149" spans="3:6" x14ac:dyDescent="0.35">
      <c r="C149" s="2"/>
      <c r="D149" s="2"/>
      <c r="E149" s="2"/>
      <c r="F149" s="2"/>
    </row>
    <row r="150" spans="3:6" x14ac:dyDescent="0.35">
      <c r="C150" s="2"/>
      <c r="D150" s="2"/>
      <c r="E150" s="2"/>
      <c r="F150" s="2"/>
    </row>
    <row r="151" spans="3:6" x14ac:dyDescent="0.35">
      <c r="C151" s="2"/>
      <c r="D151" s="2"/>
      <c r="E151" s="2"/>
      <c r="F151" s="2"/>
    </row>
    <row r="152" spans="3:6" x14ac:dyDescent="0.35">
      <c r="C152" s="2"/>
      <c r="D152" s="2"/>
      <c r="E152" s="2"/>
      <c r="F152" s="2"/>
    </row>
    <row r="153" spans="3:6" x14ac:dyDescent="0.35">
      <c r="C153" s="2"/>
      <c r="D153" s="2"/>
      <c r="E153" s="2"/>
      <c r="F153" s="2"/>
    </row>
    <row r="154" spans="3:6" x14ac:dyDescent="0.35">
      <c r="C154" s="2"/>
      <c r="D154" s="2"/>
      <c r="E154" s="2"/>
      <c r="F154" s="2"/>
    </row>
    <row r="155" spans="3:6" x14ac:dyDescent="0.35">
      <c r="C155" s="2"/>
      <c r="D155" s="2"/>
      <c r="E155" s="2"/>
      <c r="F155" s="2"/>
    </row>
    <row r="156" spans="3:6" x14ac:dyDescent="0.35">
      <c r="C156" s="2"/>
      <c r="D156" s="2"/>
      <c r="E156" s="2"/>
      <c r="F156" s="2"/>
    </row>
    <row r="157" spans="3:6" x14ac:dyDescent="0.35">
      <c r="C157" s="2"/>
      <c r="D157" s="2"/>
      <c r="E157" s="2"/>
      <c r="F157" s="2"/>
    </row>
    <row r="158" spans="3:6" x14ac:dyDescent="0.35">
      <c r="C158" s="2"/>
      <c r="D158" s="2"/>
      <c r="E158" s="2"/>
      <c r="F158" s="2"/>
    </row>
    <row r="159" spans="3:6" x14ac:dyDescent="0.35">
      <c r="C159" s="2"/>
      <c r="D159" s="2"/>
      <c r="E159" s="2"/>
      <c r="F159" s="2"/>
    </row>
    <row r="160" spans="3:6" x14ac:dyDescent="0.35">
      <c r="C160" s="2"/>
      <c r="D160" s="2"/>
      <c r="E160" s="2"/>
      <c r="F160" s="2"/>
    </row>
    <row r="161" spans="3:6" x14ac:dyDescent="0.35">
      <c r="C161" s="2"/>
      <c r="D161" s="2"/>
      <c r="E161" s="2"/>
      <c r="F161" s="2"/>
    </row>
    <row r="162" spans="3:6" x14ac:dyDescent="0.35">
      <c r="C162" s="2"/>
      <c r="D162" s="2"/>
      <c r="E162" s="2"/>
      <c r="F162" s="2"/>
    </row>
    <row r="163" spans="3:6" x14ac:dyDescent="0.35">
      <c r="C163" s="2"/>
      <c r="D163" s="2"/>
      <c r="E163" s="2"/>
      <c r="F163" s="2"/>
    </row>
    <row r="164" spans="3:6" x14ac:dyDescent="0.35">
      <c r="C164" s="2"/>
      <c r="D164" s="2"/>
      <c r="E164" s="2"/>
      <c r="F164" s="2"/>
    </row>
    <row r="165" spans="3:6" x14ac:dyDescent="0.35">
      <c r="C165" s="2"/>
      <c r="D165" s="2"/>
      <c r="E165" s="2"/>
      <c r="F165" s="2"/>
    </row>
    <row r="166" spans="3:6" x14ac:dyDescent="0.35">
      <c r="C166" s="2"/>
      <c r="D166" s="2"/>
      <c r="E166" s="2"/>
      <c r="F166" s="2"/>
    </row>
    <row r="167" spans="3:6" x14ac:dyDescent="0.35">
      <c r="C167" s="2"/>
      <c r="D167" s="2"/>
      <c r="E167" s="2"/>
      <c r="F167" s="2"/>
    </row>
    <row r="168" spans="3:6" x14ac:dyDescent="0.35">
      <c r="C168" s="2"/>
      <c r="D168" s="2"/>
      <c r="E168" s="2"/>
      <c r="F168" s="2"/>
    </row>
    <row r="169" spans="3:6" x14ac:dyDescent="0.35">
      <c r="C169" s="2"/>
      <c r="D169" s="2"/>
      <c r="E169" s="2"/>
      <c r="F169" s="2"/>
    </row>
    <row r="170" spans="3:6" x14ac:dyDescent="0.35">
      <c r="C170" s="2"/>
      <c r="D170" s="2"/>
      <c r="E170" s="2"/>
      <c r="F170" s="2"/>
    </row>
    <row r="171" spans="3:6" x14ac:dyDescent="0.35">
      <c r="C171" s="2"/>
      <c r="D171" s="2"/>
      <c r="E171" s="2"/>
      <c r="F171" s="2"/>
    </row>
    <row r="172" spans="3:6" x14ac:dyDescent="0.35">
      <c r="C172" s="2"/>
      <c r="D172" s="2"/>
      <c r="E172" s="2"/>
      <c r="F172" s="2"/>
    </row>
    <row r="173" spans="3:6" x14ac:dyDescent="0.35">
      <c r="C173" s="2"/>
      <c r="D173" s="2"/>
      <c r="E173" s="2"/>
      <c r="F173" s="2"/>
    </row>
    <row r="174" spans="3:6" x14ac:dyDescent="0.35">
      <c r="C174" s="2"/>
      <c r="D174" s="2"/>
      <c r="E174" s="2"/>
      <c r="F174" s="2"/>
    </row>
    <row r="175" spans="3:6" x14ac:dyDescent="0.35">
      <c r="C175" s="2"/>
      <c r="D175" s="2"/>
      <c r="E175" s="2"/>
      <c r="F175" s="2"/>
    </row>
    <row r="176" spans="3:6" x14ac:dyDescent="0.35">
      <c r="C176" s="2"/>
      <c r="D176" s="2"/>
      <c r="E176" s="2"/>
      <c r="F176" s="2"/>
    </row>
    <row r="177" spans="3:6" x14ac:dyDescent="0.35">
      <c r="C177" s="2"/>
      <c r="D177" s="2"/>
      <c r="E177" s="2"/>
      <c r="F177" s="2"/>
    </row>
    <row r="178" spans="3:6" x14ac:dyDescent="0.35">
      <c r="C178" s="2"/>
      <c r="D178" s="2"/>
      <c r="E178" s="2"/>
      <c r="F178" s="2"/>
    </row>
    <row r="179" spans="3:6" x14ac:dyDescent="0.35">
      <c r="C179" s="2"/>
      <c r="D179" s="2"/>
      <c r="E179" s="2"/>
      <c r="F179" s="2"/>
    </row>
    <row r="180" spans="3:6" x14ac:dyDescent="0.35">
      <c r="C180" s="2"/>
      <c r="D180" s="2"/>
      <c r="E180" s="2"/>
      <c r="F180" s="2"/>
    </row>
    <row r="181" spans="3:6" x14ac:dyDescent="0.35">
      <c r="C181" s="2"/>
      <c r="D181" s="2"/>
      <c r="E181" s="2"/>
      <c r="F181" s="2"/>
    </row>
    <row r="182" spans="3:6" x14ac:dyDescent="0.35">
      <c r="C182" s="2"/>
      <c r="D182" s="2"/>
      <c r="E182" s="2"/>
      <c r="F182" s="2"/>
    </row>
    <row r="183" spans="3:6" x14ac:dyDescent="0.35">
      <c r="C183" s="2"/>
      <c r="D183" s="2"/>
      <c r="E183" s="2"/>
      <c r="F183" s="2"/>
    </row>
    <row r="184" spans="3:6" x14ac:dyDescent="0.35">
      <c r="C184" s="2"/>
      <c r="D184" s="2"/>
      <c r="E184" s="2"/>
      <c r="F184" s="2"/>
    </row>
    <row r="185" spans="3:6" x14ac:dyDescent="0.35">
      <c r="C185" s="2"/>
      <c r="D185" s="2"/>
      <c r="E185" s="2"/>
      <c r="F185" s="2"/>
    </row>
    <row r="186" spans="3:6" x14ac:dyDescent="0.35">
      <c r="C186" s="2"/>
      <c r="D186" s="2"/>
      <c r="E186" s="2"/>
      <c r="F186" s="2"/>
    </row>
    <row r="187" spans="3:6" x14ac:dyDescent="0.35">
      <c r="C187" s="2"/>
      <c r="D187" s="2"/>
      <c r="E187" s="2"/>
      <c r="F187" s="2"/>
    </row>
    <row r="188" spans="3:6" x14ac:dyDescent="0.35">
      <c r="C188" s="2"/>
      <c r="D188" s="2"/>
      <c r="E188" s="2"/>
      <c r="F188" s="2"/>
    </row>
    <row r="189" spans="3:6" x14ac:dyDescent="0.35">
      <c r="C189" s="2"/>
      <c r="D189" s="2"/>
      <c r="E189" s="2"/>
      <c r="F189" s="2"/>
    </row>
    <row r="190" spans="3:6" x14ac:dyDescent="0.35">
      <c r="C190" s="2"/>
      <c r="D190" s="2"/>
      <c r="E190" s="2"/>
      <c r="F190" s="2"/>
    </row>
    <row r="191" spans="3:6" x14ac:dyDescent="0.35">
      <c r="C191" s="2"/>
      <c r="D191" s="2"/>
      <c r="E191" s="2"/>
      <c r="F191" s="2"/>
    </row>
    <row r="192" spans="3:6" x14ac:dyDescent="0.35">
      <c r="C192" s="2"/>
      <c r="D192" s="2"/>
      <c r="E192" s="2"/>
      <c r="F192" s="2"/>
    </row>
    <row r="193" spans="3:6" x14ac:dyDescent="0.35">
      <c r="C193" s="2"/>
      <c r="D193" s="2"/>
      <c r="E193" s="2"/>
      <c r="F193" s="2"/>
    </row>
    <row r="194" spans="3:6" x14ac:dyDescent="0.35">
      <c r="C194" s="2"/>
      <c r="D194" s="2"/>
      <c r="E194" s="2"/>
      <c r="F194" s="2"/>
    </row>
    <row r="195" spans="3:6" x14ac:dyDescent="0.35">
      <c r="C195" s="2"/>
      <c r="D195" s="2"/>
      <c r="E195" s="2"/>
      <c r="F195" s="2"/>
    </row>
    <row r="196" spans="3:6" x14ac:dyDescent="0.35">
      <c r="C196" s="2"/>
      <c r="D196" s="2"/>
      <c r="E196" s="2"/>
      <c r="F196" s="2"/>
    </row>
    <row r="197" spans="3:6" x14ac:dyDescent="0.35">
      <c r="C197" s="2"/>
      <c r="D197" s="2"/>
      <c r="E197" s="2"/>
      <c r="F197" s="2"/>
    </row>
    <row r="198" spans="3:6" x14ac:dyDescent="0.35">
      <c r="C198" s="2"/>
      <c r="D198" s="2"/>
      <c r="E198" s="2"/>
      <c r="F198" s="2"/>
    </row>
    <row r="199" spans="3:6" x14ac:dyDescent="0.35">
      <c r="C199" s="2"/>
      <c r="D199" s="2"/>
      <c r="E199" s="2"/>
      <c r="F199" s="2"/>
    </row>
    <row r="200" spans="3:6" x14ac:dyDescent="0.35">
      <c r="C200" s="2"/>
      <c r="D200" s="2"/>
      <c r="E200" s="2"/>
      <c r="F200" s="2"/>
    </row>
    <row r="201" spans="3:6" x14ac:dyDescent="0.35">
      <c r="C201" s="2"/>
      <c r="D201" s="2"/>
      <c r="E201" s="2"/>
      <c r="F201" s="2"/>
    </row>
    <row r="202" spans="3:6" x14ac:dyDescent="0.35">
      <c r="C202" s="2"/>
      <c r="D202" s="2"/>
      <c r="E202" s="2"/>
      <c r="F202" s="2"/>
    </row>
    <row r="203" spans="3:6" x14ac:dyDescent="0.35">
      <c r="C203" s="2"/>
      <c r="D203" s="2"/>
      <c r="E203" s="2"/>
      <c r="F203" s="2"/>
    </row>
    <row r="204" spans="3:6" x14ac:dyDescent="0.35">
      <c r="C204" s="2"/>
      <c r="D204" s="2"/>
      <c r="E204" s="2"/>
      <c r="F204" s="2"/>
    </row>
    <row r="205" spans="3:6" x14ac:dyDescent="0.35">
      <c r="C205" s="2"/>
      <c r="D205" s="2"/>
      <c r="E205" s="2"/>
      <c r="F205" s="2"/>
    </row>
    <row r="206" spans="3:6" x14ac:dyDescent="0.35">
      <c r="C206" s="2"/>
      <c r="D206" s="2"/>
      <c r="E206" s="2"/>
      <c r="F206" s="2"/>
    </row>
    <row r="207" spans="3:6" x14ac:dyDescent="0.35">
      <c r="C207" s="2"/>
      <c r="D207" s="2"/>
      <c r="E207" s="2"/>
      <c r="F207" s="2"/>
    </row>
    <row r="208" spans="3:6" x14ac:dyDescent="0.35">
      <c r="C208" s="2"/>
      <c r="D208" s="2"/>
      <c r="E208" s="2"/>
      <c r="F208" s="2"/>
    </row>
    <row r="209" spans="3:6" x14ac:dyDescent="0.35">
      <c r="C209" s="2"/>
      <c r="D209" s="2"/>
      <c r="E209" s="2"/>
      <c r="F209" s="2"/>
    </row>
    <row r="210" spans="3:6" x14ac:dyDescent="0.35">
      <c r="C210" s="2"/>
      <c r="D210" s="2"/>
      <c r="E210" s="2"/>
      <c r="F210" s="2"/>
    </row>
    <row r="211" spans="3:6" x14ac:dyDescent="0.35">
      <c r="C211" s="2"/>
      <c r="D211" s="2"/>
      <c r="E211" s="2"/>
      <c r="F211" s="2"/>
    </row>
    <row r="212" spans="3:6" x14ac:dyDescent="0.35">
      <c r="C212" s="2"/>
      <c r="D212" s="2"/>
      <c r="E212" s="2"/>
      <c r="F212" s="2"/>
    </row>
    <row r="213" spans="3:6" x14ac:dyDescent="0.35">
      <c r="C213" s="2"/>
      <c r="D213" s="2"/>
      <c r="E213" s="2"/>
      <c r="F213" s="2"/>
    </row>
    <row r="214" spans="3:6" x14ac:dyDescent="0.35">
      <c r="C214" s="2"/>
      <c r="D214" s="2"/>
      <c r="E214" s="2"/>
      <c r="F214" s="2"/>
    </row>
    <row r="215" spans="3:6" x14ac:dyDescent="0.35">
      <c r="C215" s="2"/>
      <c r="D215" s="2"/>
      <c r="E215" s="2"/>
      <c r="F215" s="2"/>
    </row>
    <row r="216" spans="3:6" x14ac:dyDescent="0.35">
      <c r="C216" s="2"/>
      <c r="D216" s="2"/>
      <c r="E216" s="2"/>
      <c r="F216" s="2"/>
    </row>
    <row r="217" spans="3:6" x14ac:dyDescent="0.35">
      <c r="C217" s="2"/>
      <c r="D217" s="2"/>
      <c r="E217" s="2"/>
      <c r="F217" s="2"/>
    </row>
    <row r="218" spans="3:6" x14ac:dyDescent="0.35">
      <c r="C218" s="2"/>
      <c r="D218" s="2"/>
      <c r="E218" s="2"/>
      <c r="F218" s="2"/>
    </row>
    <row r="219" spans="3:6" x14ac:dyDescent="0.35">
      <c r="C219" s="2"/>
      <c r="D219" s="2"/>
      <c r="E219" s="2"/>
      <c r="F219" s="2"/>
    </row>
  </sheetData>
  <mergeCells count="1">
    <mergeCell ref="A1:G1"/>
  </mergeCells>
  <phoneticPr fontId="3" type="noConversion"/>
  <pageMargins left="0.7" right="0.7" top="0.75" bottom="0.75" header="0.3" footer="0.3"/>
  <ignoredErrors>
    <ignoredError sqref="G4:G5 G10 G19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3863-BE48-4AB0-9558-8E993F80CF6E}">
  <dimension ref="A1:F954"/>
  <sheetViews>
    <sheetView topLeftCell="A858" workbookViewId="0">
      <selection activeCell="G886" sqref="G886"/>
    </sheetView>
  </sheetViews>
  <sheetFormatPr defaultRowHeight="14.5" x14ac:dyDescent="0.35"/>
  <cols>
    <col min="1" max="1" width="21.453125" customWidth="1"/>
    <col min="2" max="2" width="22" customWidth="1"/>
    <col min="3" max="3" width="36.453125" style="70" customWidth="1"/>
    <col min="4" max="4" width="9.81640625" customWidth="1"/>
    <col min="6" max="6" width="0" hidden="1" customWidth="1"/>
  </cols>
  <sheetData>
    <row r="1" spans="1:6" x14ac:dyDescent="0.35">
      <c r="A1" s="116" t="s">
        <v>17</v>
      </c>
      <c r="B1" s="116"/>
      <c r="C1" s="116"/>
      <c r="D1" s="116"/>
      <c r="E1" s="116"/>
      <c r="F1" s="116"/>
    </row>
    <row r="2" spans="1:6" x14ac:dyDescent="0.35">
      <c r="A2" s="42" t="s">
        <v>18</v>
      </c>
      <c r="B2" s="46" t="s">
        <v>19</v>
      </c>
      <c r="C2" s="67" t="s">
        <v>20</v>
      </c>
    </row>
    <row r="3" spans="1:6" x14ac:dyDescent="0.35">
      <c r="A3" s="43" t="s">
        <v>21</v>
      </c>
      <c r="B3" s="47">
        <v>2000</v>
      </c>
      <c r="C3" s="57">
        <v>122205.63</v>
      </c>
    </row>
    <row r="4" spans="1:6" x14ac:dyDescent="0.35">
      <c r="A4" s="43" t="s">
        <v>21</v>
      </c>
      <c r="B4" s="47">
        <f t="shared" ref="B4:B27" si="0">B3+1</f>
        <v>2001</v>
      </c>
      <c r="C4" s="57">
        <v>387899.41</v>
      </c>
    </row>
    <row r="5" spans="1:6" x14ac:dyDescent="0.35">
      <c r="A5" s="43" t="s">
        <v>21</v>
      </c>
      <c r="B5" s="47">
        <f t="shared" si="0"/>
        <v>2002</v>
      </c>
      <c r="C5" s="57">
        <v>288692.05</v>
      </c>
    </row>
    <row r="6" spans="1:6" x14ac:dyDescent="0.35">
      <c r="A6" s="43" t="s">
        <v>21</v>
      </c>
      <c r="B6" s="47">
        <f t="shared" si="0"/>
        <v>2003</v>
      </c>
      <c r="C6" s="57">
        <v>0</v>
      </c>
    </row>
    <row r="7" spans="1:6" x14ac:dyDescent="0.35">
      <c r="A7" s="43" t="s">
        <v>21</v>
      </c>
      <c r="B7" s="47">
        <f t="shared" si="0"/>
        <v>2004</v>
      </c>
      <c r="C7" s="57">
        <v>0</v>
      </c>
    </row>
    <row r="8" spans="1:6" x14ac:dyDescent="0.35">
      <c r="A8" s="43" t="s">
        <v>21</v>
      </c>
      <c r="B8" s="47">
        <f t="shared" si="0"/>
        <v>2005</v>
      </c>
      <c r="C8" s="57">
        <v>0</v>
      </c>
    </row>
    <row r="9" spans="1:6" x14ac:dyDescent="0.35">
      <c r="A9" s="43" t="s">
        <v>21</v>
      </c>
      <c r="B9" s="47">
        <f t="shared" si="0"/>
        <v>2006</v>
      </c>
      <c r="C9" s="57">
        <v>-35416.699999999997</v>
      </c>
    </row>
    <row r="10" spans="1:6" x14ac:dyDescent="0.35">
      <c r="A10" s="43" t="s">
        <v>21</v>
      </c>
      <c r="B10" s="47">
        <f t="shared" si="0"/>
        <v>2007</v>
      </c>
      <c r="C10" s="57">
        <v>-338493.81</v>
      </c>
    </row>
    <row r="11" spans="1:6" x14ac:dyDescent="0.35">
      <c r="A11" s="43" t="s">
        <v>21</v>
      </c>
      <c r="B11" s="47">
        <f t="shared" si="0"/>
        <v>2008</v>
      </c>
      <c r="C11" s="57">
        <v>-629927.99</v>
      </c>
    </row>
    <row r="12" spans="1:6" x14ac:dyDescent="0.35">
      <c r="A12" s="43" t="s">
        <v>21</v>
      </c>
      <c r="B12" s="47">
        <f t="shared" si="0"/>
        <v>2009</v>
      </c>
      <c r="C12" s="57">
        <v>830366.18</v>
      </c>
    </row>
    <row r="13" spans="1:6" x14ac:dyDescent="0.35">
      <c r="A13" s="43" t="s">
        <v>21</v>
      </c>
      <c r="B13" s="47">
        <f t="shared" si="0"/>
        <v>2010</v>
      </c>
      <c r="C13" s="57">
        <v>160757.37</v>
      </c>
    </row>
    <row r="14" spans="1:6" x14ac:dyDescent="0.35">
      <c r="A14" s="43" t="s">
        <v>21</v>
      </c>
      <c r="B14" s="47">
        <f t="shared" si="0"/>
        <v>2011</v>
      </c>
      <c r="C14" s="57">
        <v>-263611.53999999998</v>
      </c>
    </row>
    <row r="15" spans="1:6" x14ac:dyDescent="0.35">
      <c r="A15" s="43" t="s">
        <v>21</v>
      </c>
      <c r="B15" s="47">
        <f t="shared" si="0"/>
        <v>2012</v>
      </c>
      <c r="C15" s="57">
        <v>-136923.98000000001</v>
      </c>
    </row>
    <row r="16" spans="1:6" x14ac:dyDescent="0.35">
      <c r="A16" s="43" t="s">
        <v>21</v>
      </c>
      <c r="B16" s="47">
        <f t="shared" si="0"/>
        <v>2013</v>
      </c>
      <c r="C16" s="87">
        <v>-31710.799999999999</v>
      </c>
    </row>
    <row r="17" spans="1:3" x14ac:dyDescent="0.35">
      <c r="A17" s="74" t="s">
        <v>21</v>
      </c>
      <c r="B17" s="75">
        <f t="shared" si="0"/>
        <v>2014</v>
      </c>
      <c r="C17" s="85">
        <v>453465.36</v>
      </c>
    </row>
    <row r="18" spans="1:3" x14ac:dyDescent="0.35">
      <c r="A18" s="74" t="s">
        <v>21</v>
      </c>
      <c r="B18" s="75">
        <f t="shared" si="0"/>
        <v>2015</v>
      </c>
      <c r="C18" s="85">
        <v>671945.04</v>
      </c>
    </row>
    <row r="19" spans="1:3" x14ac:dyDescent="0.35">
      <c r="A19" s="74" t="s">
        <v>21</v>
      </c>
      <c r="B19" s="75">
        <f t="shared" si="0"/>
        <v>2016</v>
      </c>
      <c r="C19" s="85">
        <v>675643.02</v>
      </c>
    </row>
    <row r="20" spans="1:3" x14ac:dyDescent="0.35">
      <c r="A20" s="74" t="s">
        <v>21</v>
      </c>
      <c r="B20" s="75">
        <f t="shared" si="0"/>
        <v>2017</v>
      </c>
      <c r="C20" s="85">
        <v>678403.8</v>
      </c>
    </row>
    <row r="21" spans="1:3" x14ac:dyDescent="0.35">
      <c r="A21" s="74" t="s">
        <v>21</v>
      </c>
      <c r="B21" s="75">
        <f t="shared" si="0"/>
        <v>2018</v>
      </c>
      <c r="C21" s="85">
        <v>90253.06</v>
      </c>
    </row>
    <row r="22" spans="1:3" x14ac:dyDescent="0.35">
      <c r="A22" s="74" t="s">
        <v>21</v>
      </c>
      <c r="B22" s="75">
        <f t="shared" si="0"/>
        <v>2019</v>
      </c>
      <c r="C22" s="85">
        <v>340153.51</v>
      </c>
    </row>
    <row r="23" spans="1:3" x14ac:dyDescent="0.35">
      <c r="A23" s="74" t="s">
        <v>21</v>
      </c>
      <c r="B23" s="75">
        <f t="shared" si="0"/>
        <v>2020</v>
      </c>
      <c r="C23" s="85">
        <v>480379.78</v>
      </c>
    </row>
    <row r="24" spans="1:3" x14ac:dyDescent="0.35">
      <c r="A24" s="43" t="s">
        <v>21</v>
      </c>
      <c r="B24" s="47">
        <f t="shared" si="0"/>
        <v>2021</v>
      </c>
      <c r="C24" s="92">
        <v>-776300.33</v>
      </c>
    </row>
    <row r="25" spans="1:3" x14ac:dyDescent="0.35">
      <c r="A25" s="74" t="s">
        <v>21</v>
      </c>
      <c r="B25" s="75">
        <f t="shared" si="0"/>
        <v>2022</v>
      </c>
      <c r="C25" s="85">
        <v>-480962.68</v>
      </c>
    </row>
    <row r="26" spans="1:3" x14ac:dyDescent="0.35">
      <c r="A26" s="74" t="s">
        <v>21</v>
      </c>
      <c r="B26" s="75">
        <f t="shared" si="0"/>
        <v>2023</v>
      </c>
      <c r="C26" s="85">
        <v>-71477.740000000005</v>
      </c>
    </row>
    <row r="27" spans="1:3" x14ac:dyDescent="0.35">
      <c r="A27" s="74" t="s">
        <v>21</v>
      </c>
      <c r="B27" s="75">
        <f t="shared" si="0"/>
        <v>2024</v>
      </c>
      <c r="C27" s="85">
        <v>196743.47</v>
      </c>
    </row>
    <row r="28" spans="1:3" x14ac:dyDescent="0.35">
      <c r="A28" s="43" t="s">
        <v>22</v>
      </c>
      <c r="B28" s="47">
        <v>2000</v>
      </c>
      <c r="C28" s="93">
        <v>300733.34000000003</v>
      </c>
    </row>
    <row r="29" spans="1:3" x14ac:dyDescent="0.35">
      <c r="A29" s="43" t="s">
        <v>22</v>
      </c>
      <c r="B29" s="47">
        <f t="shared" ref="B29:B52" si="1">B28+1</f>
        <v>2001</v>
      </c>
      <c r="C29" s="57">
        <v>231653.09</v>
      </c>
    </row>
    <row r="30" spans="1:3" x14ac:dyDescent="0.35">
      <c r="A30" s="43" t="s">
        <v>22</v>
      </c>
      <c r="B30" s="47">
        <f t="shared" si="1"/>
        <v>2002</v>
      </c>
      <c r="C30" s="57">
        <v>139013.62</v>
      </c>
    </row>
    <row r="31" spans="1:3" x14ac:dyDescent="0.35">
      <c r="A31" s="43" t="s">
        <v>22</v>
      </c>
      <c r="B31" s="47">
        <f t="shared" si="1"/>
        <v>2003</v>
      </c>
      <c r="C31" s="57">
        <v>-394473.62</v>
      </c>
    </row>
    <row r="32" spans="1:3" x14ac:dyDescent="0.35">
      <c r="A32" s="43" t="s">
        <v>22</v>
      </c>
      <c r="B32" s="47">
        <f t="shared" si="1"/>
        <v>2004</v>
      </c>
      <c r="C32" s="57">
        <v>-557479.93999999994</v>
      </c>
    </row>
    <row r="33" spans="1:3" x14ac:dyDescent="0.35">
      <c r="A33" s="43" t="s">
        <v>22</v>
      </c>
      <c r="B33" s="47">
        <f t="shared" si="1"/>
        <v>2005</v>
      </c>
      <c r="C33" s="57">
        <v>-730188.54</v>
      </c>
    </row>
    <row r="34" spans="1:3" x14ac:dyDescent="0.35">
      <c r="A34" s="43" t="s">
        <v>22</v>
      </c>
      <c r="B34" s="47">
        <f t="shared" si="1"/>
        <v>2006</v>
      </c>
      <c r="C34" s="57">
        <v>37708.239999999998</v>
      </c>
    </row>
    <row r="35" spans="1:3" x14ac:dyDescent="0.35">
      <c r="A35" s="43" t="s">
        <v>22</v>
      </c>
      <c r="B35" s="47">
        <f t="shared" si="1"/>
        <v>2007</v>
      </c>
      <c r="C35" s="57">
        <v>-116928.88</v>
      </c>
    </row>
    <row r="36" spans="1:3" x14ac:dyDescent="0.35">
      <c r="A36" s="43" t="s">
        <v>22</v>
      </c>
      <c r="B36" s="47">
        <f t="shared" si="1"/>
        <v>2008</v>
      </c>
      <c r="C36" s="59">
        <v>-308114.5</v>
      </c>
    </row>
    <row r="37" spans="1:3" x14ac:dyDescent="0.35">
      <c r="A37" s="43" t="s">
        <v>22</v>
      </c>
      <c r="B37" s="47">
        <f t="shared" si="1"/>
        <v>2009</v>
      </c>
      <c r="C37" s="57">
        <v>134020.71</v>
      </c>
    </row>
    <row r="38" spans="1:3" x14ac:dyDescent="0.35">
      <c r="A38" s="43" t="s">
        <v>22</v>
      </c>
      <c r="B38" s="47">
        <f t="shared" si="1"/>
        <v>2010</v>
      </c>
      <c r="C38" s="57">
        <v>237977.02</v>
      </c>
    </row>
    <row r="39" spans="1:3" x14ac:dyDescent="0.35">
      <c r="A39" s="43" t="s">
        <v>22</v>
      </c>
      <c r="B39" s="47">
        <f t="shared" si="1"/>
        <v>2011</v>
      </c>
      <c r="C39" s="59">
        <v>146967.10999999999</v>
      </c>
    </row>
    <row r="40" spans="1:3" x14ac:dyDescent="0.35">
      <c r="A40" s="43" t="s">
        <v>22</v>
      </c>
      <c r="B40" s="47">
        <f t="shared" si="1"/>
        <v>2012</v>
      </c>
      <c r="C40" s="59">
        <v>95836.84</v>
      </c>
    </row>
    <row r="41" spans="1:3" x14ac:dyDescent="0.35">
      <c r="A41" s="43" t="s">
        <v>22</v>
      </c>
      <c r="B41" s="47">
        <f t="shared" si="1"/>
        <v>2013</v>
      </c>
      <c r="C41" s="88">
        <v>35460.239999999998</v>
      </c>
    </row>
    <row r="42" spans="1:3" x14ac:dyDescent="0.35">
      <c r="A42" s="74" t="s">
        <v>22</v>
      </c>
      <c r="B42" s="75">
        <f t="shared" si="1"/>
        <v>2014</v>
      </c>
      <c r="C42" s="102">
        <v>37962.550000000003</v>
      </c>
    </row>
    <row r="43" spans="1:3" x14ac:dyDescent="0.35">
      <c r="A43" s="74" t="s">
        <v>22</v>
      </c>
      <c r="B43" s="75">
        <f t="shared" si="1"/>
        <v>2015</v>
      </c>
      <c r="C43" s="102">
        <v>336068.5</v>
      </c>
    </row>
    <row r="44" spans="1:3" x14ac:dyDescent="0.35">
      <c r="A44" s="74" t="s">
        <v>22</v>
      </c>
      <c r="B44" s="75">
        <f t="shared" si="1"/>
        <v>2016</v>
      </c>
      <c r="C44" s="102">
        <v>307944.06</v>
      </c>
    </row>
    <row r="45" spans="1:3" x14ac:dyDescent="0.35">
      <c r="A45" s="74" t="s">
        <v>22</v>
      </c>
      <c r="B45" s="75">
        <f t="shared" si="1"/>
        <v>2017</v>
      </c>
      <c r="C45" s="102">
        <v>358357.14</v>
      </c>
    </row>
    <row r="46" spans="1:3" x14ac:dyDescent="0.35">
      <c r="A46" s="74" t="s">
        <v>22</v>
      </c>
      <c r="B46" s="75">
        <f t="shared" si="1"/>
        <v>2018</v>
      </c>
      <c r="C46" s="102">
        <v>0</v>
      </c>
    </row>
    <row r="47" spans="1:3" x14ac:dyDescent="0.35">
      <c r="A47" s="74" t="s">
        <v>22</v>
      </c>
      <c r="B47" s="75">
        <f t="shared" si="1"/>
        <v>2019</v>
      </c>
      <c r="C47" s="102">
        <v>0</v>
      </c>
    </row>
    <row r="48" spans="1:3" x14ac:dyDescent="0.35">
      <c r="A48" s="74" t="s">
        <v>22</v>
      </c>
      <c r="B48" s="75">
        <f t="shared" si="1"/>
        <v>2020</v>
      </c>
      <c r="C48" s="102">
        <v>0</v>
      </c>
    </row>
    <row r="49" spans="1:3" x14ac:dyDescent="0.35">
      <c r="A49" s="43" t="s">
        <v>22</v>
      </c>
      <c r="B49" s="47">
        <f t="shared" si="1"/>
        <v>2021</v>
      </c>
      <c r="C49" s="94">
        <v>-457.03</v>
      </c>
    </row>
    <row r="50" spans="1:3" x14ac:dyDescent="0.35">
      <c r="A50" s="74" t="s">
        <v>22</v>
      </c>
      <c r="B50" s="75">
        <f t="shared" si="1"/>
        <v>2022</v>
      </c>
      <c r="C50" s="102">
        <v>169407.05</v>
      </c>
    </row>
    <row r="51" spans="1:3" x14ac:dyDescent="0.35">
      <c r="A51" s="74" t="s">
        <v>22</v>
      </c>
      <c r="B51" s="75">
        <f t="shared" si="1"/>
        <v>2023</v>
      </c>
      <c r="C51" s="102">
        <v>56091.65</v>
      </c>
    </row>
    <row r="52" spans="1:3" x14ac:dyDescent="0.35">
      <c r="A52" s="74" t="s">
        <v>22</v>
      </c>
      <c r="B52" s="75">
        <f t="shared" si="1"/>
        <v>2024</v>
      </c>
      <c r="C52" s="85">
        <v>0</v>
      </c>
    </row>
    <row r="53" spans="1:3" x14ac:dyDescent="0.35">
      <c r="A53" s="43" t="s">
        <v>23</v>
      </c>
      <c r="B53" s="47">
        <v>2000</v>
      </c>
      <c r="C53" s="95">
        <v>282629.95</v>
      </c>
    </row>
    <row r="54" spans="1:3" x14ac:dyDescent="0.35">
      <c r="A54" s="43" t="s">
        <v>23</v>
      </c>
      <c r="B54" s="47">
        <f t="shared" ref="B54:B77" si="2">B53+1</f>
        <v>2001</v>
      </c>
      <c r="C54" s="59">
        <v>319544.15999999997</v>
      </c>
    </row>
    <row r="55" spans="1:3" x14ac:dyDescent="0.35">
      <c r="A55" s="43" t="s">
        <v>23</v>
      </c>
      <c r="B55" s="47">
        <f t="shared" si="2"/>
        <v>2002</v>
      </c>
      <c r="C55" s="58">
        <v>136549.84</v>
      </c>
    </row>
    <row r="56" spans="1:3" x14ac:dyDescent="0.35">
      <c r="A56" s="43" t="s">
        <v>23</v>
      </c>
      <c r="B56" s="47">
        <f t="shared" si="2"/>
        <v>2003</v>
      </c>
      <c r="C56" s="58">
        <v>0</v>
      </c>
    </row>
    <row r="57" spans="1:3" x14ac:dyDescent="0.35">
      <c r="A57" s="43" t="s">
        <v>23</v>
      </c>
      <c r="B57" s="47">
        <f t="shared" si="2"/>
        <v>2004</v>
      </c>
      <c r="C57" s="58">
        <v>0</v>
      </c>
    </row>
    <row r="58" spans="1:3" x14ac:dyDescent="0.35">
      <c r="A58" s="43" t="s">
        <v>23</v>
      </c>
      <c r="B58" s="47">
        <f t="shared" si="2"/>
        <v>2005</v>
      </c>
      <c r="C58" s="58">
        <v>0</v>
      </c>
    </row>
    <row r="59" spans="1:3" x14ac:dyDescent="0.35">
      <c r="A59" s="43" t="s">
        <v>23</v>
      </c>
      <c r="B59" s="47">
        <f t="shared" si="2"/>
        <v>2006</v>
      </c>
      <c r="C59" s="59">
        <v>-124068.18</v>
      </c>
    </row>
    <row r="60" spans="1:3" x14ac:dyDescent="0.35">
      <c r="A60" s="43" t="s">
        <v>23</v>
      </c>
      <c r="B60" s="47">
        <f t="shared" si="2"/>
        <v>2007</v>
      </c>
      <c r="C60" s="59">
        <v>-162930.67000000001</v>
      </c>
    </row>
    <row r="61" spans="1:3" x14ac:dyDescent="0.35">
      <c r="A61" s="43" t="s">
        <v>23</v>
      </c>
      <c r="B61" s="47">
        <f t="shared" si="2"/>
        <v>2008</v>
      </c>
      <c r="C61" s="58">
        <v>-257783.95</v>
      </c>
    </row>
    <row r="62" spans="1:3" x14ac:dyDescent="0.35">
      <c r="A62" s="43" t="s">
        <v>23</v>
      </c>
      <c r="B62" s="47">
        <f t="shared" si="2"/>
        <v>2009</v>
      </c>
      <c r="C62" s="59">
        <v>49306.13</v>
      </c>
    </row>
    <row r="63" spans="1:3" x14ac:dyDescent="0.35">
      <c r="A63" s="43" t="s">
        <v>23</v>
      </c>
      <c r="B63" s="47">
        <f t="shared" si="2"/>
        <v>2010</v>
      </c>
      <c r="C63" s="59">
        <v>354026</v>
      </c>
    </row>
    <row r="64" spans="1:3" x14ac:dyDescent="0.35">
      <c r="A64" s="43" t="s">
        <v>23</v>
      </c>
      <c r="B64" s="47">
        <f t="shared" si="2"/>
        <v>2011</v>
      </c>
      <c r="C64" s="59">
        <v>113531.7</v>
      </c>
    </row>
    <row r="65" spans="1:3" x14ac:dyDescent="0.35">
      <c r="A65" s="43" t="s">
        <v>23</v>
      </c>
      <c r="B65" s="47">
        <f t="shared" si="2"/>
        <v>2012</v>
      </c>
      <c r="C65" s="59">
        <v>240378.79</v>
      </c>
    </row>
    <row r="66" spans="1:3" x14ac:dyDescent="0.35">
      <c r="A66" s="43" t="s">
        <v>23</v>
      </c>
      <c r="B66" s="47">
        <f t="shared" si="2"/>
        <v>2013</v>
      </c>
      <c r="C66" s="88">
        <v>105774.36</v>
      </c>
    </row>
    <row r="67" spans="1:3" x14ac:dyDescent="0.35">
      <c r="A67" s="74" t="s">
        <v>23</v>
      </c>
      <c r="B67" s="75">
        <f t="shared" si="2"/>
        <v>2014</v>
      </c>
      <c r="C67" s="102">
        <v>11340.52</v>
      </c>
    </row>
    <row r="68" spans="1:3" x14ac:dyDescent="0.35">
      <c r="A68" s="74" t="s">
        <v>23</v>
      </c>
      <c r="B68" s="75">
        <f t="shared" si="2"/>
        <v>2015</v>
      </c>
      <c r="C68" s="85">
        <v>428979.20000000001</v>
      </c>
    </row>
    <row r="69" spans="1:3" x14ac:dyDescent="0.35">
      <c r="A69" s="74" t="s">
        <v>23</v>
      </c>
      <c r="B69" s="75">
        <f t="shared" si="2"/>
        <v>2016</v>
      </c>
      <c r="C69" s="102">
        <v>369670.46</v>
      </c>
    </row>
    <row r="70" spans="1:3" x14ac:dyDescent="0.35">
      <c r="A70" s="74" t="s">
        <v>23</v>
      </c>
      <c r="B70" s="75">
        <f t="shared" si="2"/>
        <v>2017</v>
      </c>
      <c r="C70" s="102">
        <v>440899.82</v>
      </c>
    </row>
    <row r="71" spans="1:3" x14ac:dyDescent="0.35">
      <c r="A71" s="74" t="s">
        <v>23</v>
      </c>
      <c r="B71" s="75">
        <f t="shared" si="2"/>
        <v>2018</v>
      </c>
      <c r="C71" s="102">
        <v>0</v>
      </c>
    </row>
    <row r="72" spans="1:3" x14ac:dyDescent="0.35">
      <c r="A72" s="74" t="s">
        <v>23</v>
      </c>
      <c r="B72" s="75">
        <f t="shared" si="2"/>
        <v>2019</v>
      </c>
      <c r="C72" s="102">
        <v>0</v>
      </c>
    </row>
    <row r="73" spans="1:3" x14ac:dyDescent="0.35">
      <c r="A73" s="74" t="s">
        <v>23</v>
      </c>
      <c r="B73" s="75">
        <f t="shared" si="2"/>
        <v>2020</v>
      </c>
      <c r="C73" s="102">
        <v>0</v>
      </c>
    </row>
    <row r="74" spans="1:3" x14ac:dyDescent="0.35">
      <c r="A74" s="43" t="s">
        <v>23</v>
      </c>
      <c r="B74" s="47">
        <f t="shared" si="2"/>
        <v>2021</v>
      </c>
      <c r="C74" s="96">
        <v>-96906.35</v>
      </c>
    </row>
    <row r="75" spans="1:3" x14ac:dyDescent="0.35">
      <c r="A75" s="74" t="s">
        <v>23</v>
      </c>
      <c r="B75" s="75">
        <f t="shared" si="2"/>
        <v>2022</v>
      </c>
      <c r="C75" s="102">
        <v>321567.59000000003</v>
      </c>
    </row>
    <row r="76" spans="1:3" x14ac:dyDescent="0.35">
      <c r="A76" s="74" t="s">
        <v>23</v>
      </c>
      <c r="B76" s="75">
        <f t="shared" si="2"/>
        <v>2023</v>
      </c>
      <c r="C76" s="102">
        <v>4610.26</v>
      </c>
    </row>
    <row r="77" spans="1:3" x14ac:dyDescent="0.35">
      <c r="A77" s="74" t="s">
        <v>23</v>
      </c>
      <c r="B77" s="75">
        <f t="shared" si="2"/>
        <v>2024</v>
      </c>
      <c r="C77" s="102">
        <v>6908.48</v>
      </c>
    </row>
    <row r="78" spans="1:3" x14ac:dyDescent="0.35">
      <c r="A78" s="43" t="s">
        <v>24</v>
      </c>
      <c r="B78" s="47">
        <v>2000</v>
      </c>
      <c r="C78" s="95">
        <v>175290.7</v>
      </c>
    </row>
    <row r="79" spans="1:3" x14ac:dyDescent="0.35">
      <c r="A79" s="43" t="s">
        <v>24</v>
      </c>
      <c r="B79" s="47">
        <f t="shared" ref="B79:B102" si="3">B78+1</f>
        <v>2001</v>
      </c>
      <c r="C79" s="59">
        <v>236990.52</v>
      </c>
    </row>
    <row r="80" spans="1:3" x14ac:dyDescent="0.35">
      <c r="A80" s="43" t="s">
        <v>24</v>
      </c>
      <c r="B80" s="47">
        <f t="shared" si="3"/>
        <v>2002</v>
      </c>
      <c r="C80" s="59">
        <v>105755.83</v>
      </c>
    </row>
    <row r="81" spans="1:3" x14ac:dyDescent="0.35">
      <c r="A81" s="43" t="s">
        <v>24</v>
      </c>
      <c r="B81" s="47">
        <f t="shared" si="3"/>
        <v>2003</v>
      </c>
      <c r="C81" s="59">
        <v>-537361.11</v>
      </c>
    </row>
    <row r="82" spans="1:3" x14ac:dyDescent="0.35">
      <c r="A82" s="43" t="s">
        <v>24</v>
      </c>
      <c r="B82" s="47">
        <f t="shared" si="3"/>
        <v>2004</v>
      </c>
      <c r="C82" s="59">
        <v>-1237624.17</v>
      </c>
    </row>
    <row r="83" spans="1:3" x14ac:dyDescent="0.35">
      <c r="A83" s="43" t="s">
        <v>24</v>
      </c>
      <c r="B83" s="47">
        <f t="shared" si="3"/>
        <v>2005</v>
      </c>
      <c r="C83" s="58">
        <v>-1436927.32</v>
      </c>
    </row>
    <row r="84" spans="1:3" x14ac:dyDescent="0.35">
      <c r="A84" s="43" t="s">
        <v>24</v>
      </c>
      <c r="B84" s="47">
        <f t="shared" si="3"/>
        <v>2006</v>
      </c>
      <c r="C84" s="58">
        <v>-376639.4</v>
      </c>
    </row>
    <row r="85" spans="1:3" x14ac:dyDescent="0.35">
      <c r="A85" s="43" t="s">
        <v>24</v>
      </c>
      <c r="B85" s="47">
        <f t="shared" si="3"/>
        <v>2007</v>
      </c>
      <c r="C85" s="59">
        <v>-782838.07</v>
      </c>
    </row>
    <row r="86" spans="1:3" x14ac:dyDescent="0.35">
      <c r="A86" s="43" t="s">
        <v>24</v>
      </c>
      <c r="B86" s="47">
        <f t="shared" si="3"/>
        <v>2008</v>
      </c>
      <c r="C86" s="59">
        <v>-732606.95</v>
      </c>
    </row>
    <row r="87" spans="1:3" x14ac:dyDescent="0.35">
      <c r="A87" s="43" t="s">
        <v>24</v>
      </c>
      <c r="B87" s="47">
        <f t="shared" si="3"/>
        <v>2009</v>
      </c>
      <c r="C87" s="59">
        <v>346990.84</v>
      </c>
    </row>
    <row r="88" spans="1:3" x14ac:dyDescent="0.35">
      <c r="A88" s="43" t="s">
        <v>24</v>
      </c>
      <c r="B88" s="47">
        <f t="shared" si="3"/>
        <v>2010</v>
      </c>
      <c r="C88" s="59">
        <v>66444.41</v>
      </c>
    </row>
    <row r="89" spans="1:3" x14ac:dyDescent="0.35">
      <c r="A89" s="43" t="s">
        <v>24</v>
      </c>
      <c r="B89" s="47">
        <f t="shared" si="3"/>
        <v>2011</v>
      </c>
      <c r="C89" s="59">
        <v>-26489.37</v>
      </c>
    </row>
    <row r="90" spans="1:3" x14ac:dyDescent="0.35">
      <c r="A90" s="43" t="s">
        <v>24</v>
      </c>
      <c r="B90" s="47">
        <f t="shared" si="3"/>
        <v>2012</v>
      </c>
      <c r="C90" s="59">
        <v>189112.89</v>
      </c>
    </row>
    <row r="91" spans="1:3" x14ac:dyDescent="0.35">
      <c r="A91" s="43" t="s">
        <v>24</v>
      </c>
      <c r="B91" s="47">
        <f t="shared" si="3"/>
        <v>2013</v>
      </c>
      <c r="C91" s="89">
        <v>278670.59999999998</v>
      </c>
    </row>
    <row r="92" spans="1:3" x14ac:dyDescent="0.35">
      <c r="A92" s="74" t="s">
        <v>24</v>
      </c>
      <c r="B92" s="75">
        <f t="shared" si="3"/>
        <v>2014</v>
      </c>
      <c r="C92" s="102">
        <v>617524.51</v>
      </c>
    </row>
    <row r="93" spans="1:3" x14ac:dyDescent="0.35">
      <c r="A93" s="74" t="s">
        <v>24</v>
      </c>
      <c r="B93" s="75">
        <f t="shared" si="3"/>
        <v>2015</v>
      </c>
      <c r="C93" s="102">
        <v>786426.39</v>
      </c>
    </row>
    <row r="94" spans="1:3" x14ac:dyDescent="0.35">
      <c r="A94" s="74" t="s">
        <v>24</v>
      </c>
      <c r="B94" s="75">
        <f t="shared" si="3"/>
        <v>2016</v>
      </c>
      <c r="C94" s="102">
        <v>914285.92</v>
      </c>
    </row>
    <row r="95" spans="1:3" x14ac:dyDescent="0.35">
      <c r="A95" s="74" t="s">
        <v>24</v>
      </c>
      <c r="B95" s="75">
        <f t="shared" si="3"/>
        <v>2017</v>
      </c>
      <c r="C95" s="102">
        <v>1101575.83</v>
      </c>
    </row>
    <row r="96" spans="1:3" x14ac:dyDescent="0.35">
      <c r="A96" s="74" t="s">
        <v>24</v>
      </c>
      <c r="B96" s="75">
        <f t="shared" si="3"/>
        <v>2018</v>
      </c>
      <c r="C96" s="102">
        <v>-118804.05</v>
      </c>
    </row>
    <row r="97" spans="1:3" x14ac:dyDescent="0.35">
      <c r="A97" s="74" t="s">
        <v>24</v>
      </c>
      <c r="B97" s="75">
        <f t="shared" si="3"/>
        <v>2019</v>
      </c>
      <c r="C97" s="102">
        <v>52912.88</v>
      </c>
    </row>
    <row r="98" spans="1:3" x14ac:dyDescent="0.35">
      <c r="A98" s="74" t="s">
        <v>24</v>
      </c>
      <c r="B98" s="75">
        <f t="shared" si="3"/>
        <v>2020</v>
      </c>
      <c r="C98" s="102">
        <v>-18941.11</v>
      </c>
    </row>
    <row r="99" spans="1:3" x14ac:dyDescent="0.35">
      <c r="A99" s="43" t="s">
        <v>24</v>
      </c>
      <c r="B99" s="47">
        <f t="shared" si="3"/>
        <v>2021</v>
      </c>
      <c r="C99" s="96">
        <v>-559069.76</v>
      </c>
    </row>
    <row r="100" spans="1:3" x14ac:dyDescent="0.35">
      <c r="A100" s="74" t="s">
        <v>24</v>
      </c>
      <c r="B100" s="75">
        <f t="shared" si="3"/>
        <v>2022</v>
      </c>
      <c r="C100" s="102">
        <v>-20158.88</v>
      </c>
    </row>
    <row r="101" spans="1:3" x14ac:dyDescent="0.35">
      <c r="A101" s="74" t="s">
        <v>24</v>
      </c>
      <c r="B101" s="75">
        <f t="shared" si="3"/>
        <v>2023</v>
      </c>
      <c r="C101" s="102">
        <v>0</v>
      </c>
    </row>
    <row r="102" spans="1:3" x14ac:dyDescent="0.35">
      <c r="A102" s="74" t="s">
        <v>24</v>
      </c>
      <c r="B102" s="75">
        <f t="shared" si="3"/>
        <v>2024</v>
      </c>
      <c r="C102" s="85">
        <v>-95338.05</v>
      </c>
    </row>
    <row r="103" spans="1:3" x14ac:dyDescent="0.35">
      <c r="A103" s="43" t="s">
        <v>25</v>
      </c>
      <c r="B103" s="47">
        <v>2000</v>
      </c>
      <c r="C103" s="95">
        <v>0</v>
      </c>
    </row>
    <row r="104" spans="1:3" x14ac:dyDescent="0.35">
      <c r="A104" s="43" t="s">
        <v>25</v>
      </c>
      <c r="B104" s="47">
        <f t="shared" ref="B104:B127" si="4">B103+1</f>
        <v>2001</v>
      </c>
      <c r="C104" s="58">
        <v>0</v>
      </c>
    </row>
    <row r="105" spans="1:3" x14ac:dyDescent="0.35">
      <c r="A105" s="43" t="s">
        <v>25</v>
      </c>
      <c r="B105" s="47">
        <f t="shared" si="4"/>
        <v>2002</v>
      </c>
      <c r="C105" s="58">
        <v>0</v>
      </c>
    </row>
    <row r="106" spans="1:3" x14ac:dyDescent="0.35">
      <c r="A106" s="43" t="s">
        <v>25</v>
      </c>
      <c r="B106" s="47">
        <f t="shared" si="4"/>
        <v>2003</v>
      </c>
      <c r="C106" s="58">
        <v>0</v>
      </c>
    </row>
    <row r="107" spans="1:3" x14ac:dyDescent="0.35">
      <c r="A107" s="43" t="s">
        <v>25</v>
      </c>
      <c r="B107" s="47">
        <f t="shared" si="4"/>
        <v>2004</v>
      </c>
      <c r="C107" s="58">
        <v>0</v>
      </c>
    </row>
    <row r="108" spans="1:3" x14ac:dyDescent="0.35">
      <c r="A108" s="43" t="s">
        <v>25</v>
      </c>
      <c r="B108" s="47">
        <f t="shared" si="4"/>
        <v>2005</v>
      </c>
      <c r="C108" s="58">
        <v>0</v>
      </c>
    </row>
    <row r="109" spans="1:3" x14ac:dyDescent="0.35">
      <c r="A109" s="43" t="s">
        <v>25</v>
      </c>
      <c r="B109" s="47">
        <f t="shared" si="4"/>
        <v>2006</v>
      </c>
      <c r="C109" s="58">
        <v>0</v>
      </c>
    </row>
    <row r="110" spans="1:3" x14ac:dyDescent="0.35">
      <c r="A110" s="43" t="s">
        <v>25</v>
      </c>
      <c r="B110" s="47">
        <f t="shared" si="4"/>
        <v>2007</v>
      </c>
      <c r="C110" s="58">
        <v>0</v>
      </c>
    </row>
    <row r="111" spans="1:3" x14ac:dyDescent="0.35">
      <c r="A111" s="43" t="s">
        <v>25</v>
      </c>
      <c r="B111" s="47">
        <f t="shared" si="4"/>
        <v>2008</v>
      </c>
      <c r="C111" s="58">
        <v>0</v>
      </c>
    </row>
    <row r="112" spans="1:3" x14ac:dyDescent="0.35">
      <c r="A112" s="43" t="s">
        <v>25</v>
      </c>
      <c r="B112" s="47">
        <f t="shared" si="4"/>
        <v>2009</v>
      </c>
      <c r="C112" s="58">
        <v>0</v>
      </c>
    </row>
    <row r="113" spans="1:3" x14ac:dyDescent="0.35">
      <c r="A113" s="43" t="s">
        <v>25</v>
      </c>
      <c r="B113" s="47">
        <f t="shared" si="4"/>
        <v>2010</v>
      </c>
      <c r="C113" s="58">
        <v>0</v>
      </c>
    </row>
    <row r="114" spans="1:3" x14ac:dyDescent="0.35">
      <c r="A114" s="43" t="s">
        <v>25</v>
      </c>
      <c r="B114" s="47">
        <f t="shared" si="4"/>
        <v>2011</v>
      </c>
      <c r="C114" s="58">
        <v>0</v>
      </c>
    </row>
    <row r="115" spans="1:3" x14ac:dyDescent="0.35">
      <c r="A115" s="43" t="s">
        <v>25</v>
      </c>
      <c r="B115" s="47">
        <f t="shared" si="4"/>
        <v>2012</v>
      </c>
      <c r="C115" s="58">
        <v>0</v>
      </c>
    </row>
    <row r="116" spans="1:3" x14ac:dyDescent="0.35">
      <c r="A116" s="43" t="s">
        <v>25</v>
      </c>
      <c r="B116" s="47">
        <f t="shared" si="4"/>
        <v>2013</v>
      </c>
      <c r="C116" s="89">
        <v>0</v>
      </c>
    </row>
    <row r="117" spans="1:3" x14ac:dyDescent="0.35">
      <c r="A117" s="74" t="s">
        <v>25</v>
      </c>
      <c r="B117" s="75">
        <f t="shared" si="4"/>
        <v>2014</v>
      </c>
      <c r="C117" s="85">
        <v>0</v>
      </c>
    </row>
    <row r="118" spans="1:3" x14ac:dyDescent="0.35">
      <c r="A118" s="74" t="s">
        <v>25</v>
      </c>
      <c r="B118" s="75">
        <f t="shared" si="4"/>
        <v>2015</v>
      </c>
      <c r="C118" s="85">
        <v>58225.37</v>
      </c>
    </row>
    <row r="119" spans="1:3" x14ac:dyDescent="0.35">
      <c r="A119" s="74" t="s">
        <v>25</v>
      </c>
      <c r="B119" s="75">
        <f t="shared" si="4"/>
        <v>2016</v>
      </c>
      <c r="C119" s="85">
        <v>46863.65</v>
      </c>
    </row>
    <row r="120" spans="1:3" x14ac:dyDescent="0.35">
      <c r="A120" s="74" t="s">
        <v>25</v>
      </c>
      <c r="B120" s="75">
        <f t="shared" si="4"/>
        <v>2017</v>
      </c>
      <c r="C120" s="102">
        <v>52967.199999999997</v>
      </c>
    </row>
    <row r="121" spans="1:3" x14ac:dyDescent="0.35">
      <c r="A121" s="74" t="s">
        <v>25</v>
      </c>
      <c r="B121" s="75">
        <f t="shared" si="4"/>
        <v>2018</v>
      </c>
      <c r="C121" s="85">
        <v>0</v>
      </c>
    </row>
    <row r="122" spans="1:3" x14ac:dyDescent="0.35">
      <c r="A122" s="74" t="s">
        <v>25</v>
      </c>
      <c r="B122" s="75">
        <f t="shared" si="4"/>
        <v>2019</v>
      </c>
      <c r="C122" s="85">
        <v>0</v>
      </c>
    </row>
    <row r="123" spans="1:3" x14ac:dyDescent="0.35">
      <c r="A123" s="74" t="s">
        <v>25</v>
      </c>
      <c r="B123" s="75">
        <f t="shared" si="4"/>
        <v>2020</v>
      </c>
      <c r="C123" s="85">
        <v>0</v>
      </c>
    </row>
    <row r="124" spans="1:3" x14ac:dyDescent="0.35">
      <c r="A124" s="43" t="s">
        <v>25</v>
      </c>
      <c r="B124" s="47">
        <f t="shared" si="4"/>
        <v>2021</v>
      </c>
      <c r="C124" s="96">
        <v>-13540.56</v>
      </c>
    </row>
    <row r="125" spans="1:3" x14ac:dyDescent="0.35">
      <c r="A125" s="74" t="s">
        <v>25</v>
      </c>
      <c r="B125" s="75">
        <f t="shared" si="4"/>
        <v>2022</v>
      </c>
      <c r="C125" s="85">
        <v>32750.77</v>
      </c>
    </row>
    <row r="126" spans="1:3" x14ac:dyDescent="0.35">
      <c r="A126" s="74" t="s">
        <v>25</v>
      </c>
      <c r="B126" s="75">
        <f t="shared" si="4"/>
        <v>2023</v>
      </c>
      <c r="C126" s="102">
        <v>2498.02</v>
      </c>
    </row>
    <row r="127" spans="1:3" x14ac:dyDescent="0.35">
      <c r="A127" s="74" t="s">
        <v>25</v>
      </c>
      <c r="B127" s="75">
        <f t="shared" si="4"/>
        <v>2024</v>
      </c>
      <c r="C127" s="85">
        <v>0</v>
      </c>
    </row>
    <row r="128" spans="1:3" x14ac:dyDescent="0.35">
      <c r="A128" s="43" t="s">
        <v>26</v>
      </c>
      <c r="B128" s="47">
        <v>2000</v>
      </c>
      <c r="C128" s="95">
        <v>0</v>
      </c>
    </row>
    <row r="129" spans="1:3" x14ac:dyDescent="0.35">
      <c r="A129" s="43" t="s">
        <v>26</v>
      </c>
      <c r="B129" s="47">
        <f t="shared" ref="B129:B152" si="5">B128+1</f>
        <v>2001</v>
      </c>
      <c r="C129" s="58">
        <v>0</v>
      </c>
    </row>
    <row r="130" spans="1:3" x14ac:dyDescent="0.35">
      <c r="A130" s="43" t="s">
        <v>26</v>
      </c>
      <c r="B130" s="47">
        <f t="shared" si="5"/>
        <v>2002</v>
      </c>
      <c r="C130" s="58">
        <v>0</v>
      </c>
    </row>
    <row r="131" spans="1:3" x14ac:dyDescent="0.35">
      <c r="A131" s="43" t="s">
        <v>26</v>
      </c>
      <c r="B131" s="47">
        <f t="shared" si="5"/>
        <v>2003</v>
      </c>
      <c r="C131" s="58">
        <v>0</v>
      </c>
    </row>
    <row r="132" spans="1:3" x14ac:dyDescent="0.35">
      <c r="A132" s="43" t="s">
        <v>26</v>
      </c>
      <c r="B132" s="47">
        <f t="shared" si="5"/>
        <v>2004</v>
      </c>
      <c r="C132" s="58">
        <v>0</v>
      </c>
    </row>
    <row r="133" spans="1:3" x14ac:dyDescent="0.35">
      <c r="A133" s="43" t="s">
        <v>26</v>
      </c>
      <c r="B133" s="47">
        <f t="shared" si="5"/>
        <v>2005</v>
      </c>
      <c r="C133" s="58">
        <v>0</v>
      </c>
    </row>
    <row r="134" spans="1:3" x14ac:dyDescent="0.35">
      <c r="A134" s="43" t="s">
        <v>26</v>
      </c>
      <c r="B134" s="47">
        <f t="shared" si="5"/>
        <v>2006</v>
      </c>
      <c r="C134" s="58">
        <v>0</v>
      </c>
    </row>
    <row r="135" spans="1:3" x14ac:dyDescent="0.35">
      <c r="A135" s="43" t="s">
        <v>26</v>
      </c>
      <c r="B135" s="47">
        <f t="shared" si="5"/>
        <v>2007</v>
      </c>
      <c r="C135" s="58">
        <v>0</v>
      </c>
    </row>
    <row r="136" spans="1:3" x14ac:dyDescent="0.35">
      <c r="A136" s="43" t="s">
        <v>26</v>
      </c>
      <c r="B136" s="47">
        <f t="shared" si="5"/>
        <v>2008</v>
      </c>
      <c r="C136" s="58">
        <v>0</v>
      </c>
    </row>
    <row r="137" spans="1:3" x14ac:dyDescent="0.35">
      <c r="A137" s="43" t="s">
        <v>26</v>
      </c>
      <c r="B137" s="47">
        <f t="shared" si="5"/>
        <v>2009</v>
      </c>
      <c r="C137" s="58">
        <v>0</v>
      </c>
    </row>
    <row r="138" spans="1:3" x14ac:dyDescent="0.35">
      <c r="A138" s="43" t="s">
        <v>26</v>
      </c>
      <c r="B138" s="47">
        <f t="shared" si="5"/>
        <v>2010</v>
      </c>
      <c r="C138" s="58">
        <v>0</v>
      </c>
    </row>
    <row r="139" spans="1:3" x14ac:dyDescent="0.35">
      <c r="A139" s="43" t="s">
        <v>26</v>
      </c>
      <c r="B139" s="47">
        <f t="shared" si="5"/>
        <v>2011</v>
      </c>
      <c r="C139" s="58">
        <v>0</v>
      </c>
    </row>
    <row r="140" spans="1:3" x14ac:dyDescent="0.35">
      <c r="A140" s="43" t="s">
        <v>26</v>
      </c>
      <c r="B140" s="47">
        <f t="shared" si="5"/>
        <v>2012</v>
      </c>
      <c r="C140" s="58">
        <v>0</v>
      </c>
    </row>
    <row r="141" spans="1:3" x14ac:dyDescent="0.35">
      <c r="A141" s="43" t="s">
        <v>26</v>
      </c>
      <c r="B141" s="47">
        <f t="shared" si="5"/>
        <v>2013</v>
      </c>
      <c r="C141" s="89">
        <v>0</v>
      </c>
    </row>
    <row r="142" spans="1:3" x14ac:dyDescent="0.35">
      <c r="A142" s="74" t="s">
        <v>26</v>
      </c>
      <c r="B142" s="75">
        <f t="shared" si="5"/>
        <v>2014</v>
      </c>
      <c r="C142" s="85">
        <v>0</v>
      </c>
    </row>
    <row r="143" spans="1:3" x14ac:dyDescent="0.35">
      <c r="A143" s="74" t="s">
        <v>26</v>
      </c>
      <c r="B143" s="75">
        <f t="shared" si="5"/>
        <v>2015</v>
      </c>
      <c r="C143" s="85">
        <v>19028.34</v>
      </c>
    </row>
    <row r="144" spans="1:3" x14ac:dyDescent="0.35">
      <c r="A144" s="74" t="s">
        <v>26</v>
      </c>
      <c r="B144" s="75">
        <f t="shared" si="5"/>
        <v>2016</v>
      </c>
      <c r="C144" s="85">
        <v>16750.18</v>
      </c>
    </row>
    <row r="145" spans="1:3" x14ac:dyDescent="0.35">
      <c r="A145" s="74" t="s">
        <v>26</v>
      </c>
      <c r="B145" s="75">
        <f t="shared" si="5"/>
        <v>2017</v>
      </c>
      <c r="C145" s="85">
        <v>19640.669999999998</v>
      </c>
    </row>
    <row r="146" spans="1:3" x14ac:dyDescent="0.35">
      <c r="A146" s="74" t="s">
        <v>26</v>
      </c>
      <c r="B146" s="75">
        <f t="shared" si="5"/>
        <v>2018</v>
      </c>
      <c r="C146" s="85">
        <v>0</v>
      </c>
    </row>
    <row r="147" spans="1:3" x14ac:dyDescent="0.35">
      <c r="A147" s="74" t="s">
        <v>26</v>
      </c>
      <c r="B147" s="75">
        <f t="shared" si="5"/>
        <v>2019</v>
      </c>
      <c r="C147" s="85">
        <v>0</v>
      </c>
    </row>
    <row r="148" spans="1:3" x14ac:dyDescent="0.35">
      <c r="A148" s="74" t="s">
        <v>26</v>
      </c>
      <c r="B148" s="75">
        <f t="shared" si="5"/>
        <v>2020</v>
      </c>
      <c r="C148" s="85">
        <v>0</v>
      </c>
    </row>
    <row r="149" spans="1:3" x14ac:dyDescent="0.35">
      <c r="A149" s="43" t="s">
        <v>26</v>
      </c>
      <c r="B149" s="47">
        <f t="shared" si="5"/>
        <v>2021</v>
      </c>
      <c r="C149" s="97">
        <v>-8320.56</v>
      </c>
    </row>
    <row r="150" spans="1:3" x14ac:dyDescent="0.35">
      <c r="A150" s="74" t="s">
        <v>26</v>
      </c>
      <c r="B150" s="75">
        <f t="shared" si="5"/>
        <v>2022</v>
      </c>
      <c r="C150" s="85">
        <v>2720.91</v>
      </c>
    </row>
    <row r="151" spans="1:3" x14ac:dyDescent="0.35">
      <c r="A151" s="74" t="s">
        <v>26</v>
      </c>
      <c r="B151" s="75">
        <f t="shared" si="5"/>
        <v>2023</v>
      </c>
      <c r="C151" s="85">
        <v>688.09</v>
      </c>
    </row>
    <row r="152" spans="1:3" x14ac:dyDescent="0.35">
      <c r="A152" s="74" t="s">
        <v>26</v>
      </c>
      <c r="B152" s="75">
        <f t="shared" si="5"/>
        <v>2024</v>
      </c>
      <c r="C152" s="85">
        <v>0</v>
      </c>
    </row>
    <row r="153" spans="1:3" x14ac:dyDescent="0.35">
      <c r="A153" s="43" t="s">
        <v>27</v>
      </c>
      <c r="B153" s="47">
        <v>2000</v>
      </c>
      <c r="C153" s="95">
        <v>13896.71</v>
      </c>
    </row>
    <row r="154" spans="1:3" x14ac:dyDescent="0.35">
      <c r="A154" s="43" t="s">
        <v>27</v>
      </c>
      <c r="B154" s="47">
        <f t="shared" ref="B154:B177" si="6">B153+1</f>
        <v>2001</v>
      </c>
      <c r="C154" s="59">
        <v>25618.15</v>
      </c>
    </row>
    <row r="155" spans="1:3" x14ac:dyDescent="0.35">
      <c r="A155" s="43" t="s">
        <v>27</v>
      </c>
      <c r="B155" s="47">
        <f t="shared" si="6"/>
        <v>2002</v>
      </c>
      <c r="C155" s="58">
        <v>0</v>
      </c>
    </row>
    <row r="156" spans="1:3" x14ac:dyDescent="0.35">
      <c r="A156" s="43" t="s">
        <v>27</v>
      </c>
      <c r="B156" s="47">
        <f t="shared" si="6"/>
        <v>2003</v>
      </c>
      <c r="C156" s="58">
        <v>0</v>
      </c>
    </row>
    <row r="157" spans="1:3" x14ac:dyDescent="0.35">
      <c r="A157" s="43" t="s">
        <v>27</v>
      </c>
      <c r="B157" s="47">
        <f t="shared" si="6"/>
        <v>2004</v>
      </c>
      <c r="C157" s="58">
        <v>0</v>
      </c>
    </row>
    <row r="158" spans="1:3" x14ac:dyDescent="0.35">
      <c r="A158" s="43" t="s">
        <v>27</v>
      </c>
      <c r="B158" s="47">
        <f t="shared" si="6"/>
        <v>2005</v>
      </c>
      <c r="C158" s="58">
        <v>0</v>
      </c>
    </row>
    <row r="159" spans="1:3" x14ac:dyDescent="0.35">
      <c r="A159" s="43" t="s">
        <v>27</v>
      </c>
      <c r="B159" s="47">
        <f t="shared" si="6"/>
        <v>2006</v>
      </c>
      <c r="C159" s="58">
        <v>0</v>
      </c>
    </row>
    <row r="160" spans="1:3" x14ac:dyDescent="0.35">
      <c r="A160" s="43" t="s">
        <v>27</v>
      </c>
      <c r="B160" s="47">
        <f t="shared" si="6"/>
        <v>2007</v>
      </c>
      <c r="C160" s="58">
        <v>0</v>
      </c>
    </row>
    <row r="161" spans="1:3" x14ac:dyDescent="0.35">
      <c r="A161" s="43" t="s">
        <v>27</v>
      </c>
      <c r="B161" s="47">
        <f t="shared" si="6"/>
        <v>2008</v>
      </c>
      <c r="C161" s="58">
        <v>0</v>
      </c>
    </row>
    <row r="162" spans="1:3" x14ac:dyDescent="0.35">
      <c r="A162" s="43" t="s">
        <v>27</v>
      </c>
      <c r="B162" s="47">
        <f t="shared" si="6"/>
        <v>2009</v>
      </c>
      <c r="C162" s="58">
        <v>50942.98</v>
      </c>
    </row>
    <row r="163" spans="1:3" x14ac:dyDescent="0.35">
      <c r="A163" s="43" t="s">
        <v>27</v>
      </c>
      <c r="B163" s="47">
        <f t="shared" si="6"/>
        <v>2010</v>
      </c>
      <c r="C163" s="58">
        <v>18628.86</v>
      </c>
    </row>
    <row r="164" spans="1:3" x14ac:dyDescent="0.35">
      <c r="A164" s="43" t="s">
        <v>27</v>
      </c>
      <c r="B164" s="47">
        <f t="shared" si="6"/>
        <v>2011</v>
      </c>
      <c r="C164" s="59">
        <v>64390.74</v>
      </c>
    </row>
    <row r="165" spans="1:3" x14ac:dyDescent="0.35">
      <c r="A165" s="43" t="s">
        <v>27</v>
      </c>
      <c r="B165" s="47">
        <f t="shared" si="6"/>
        <v>2012</v>
      </c>
      <c r="C165" s="59">
        <v>65041.26</v>
      </c>
    </row>
    <row r="166" spans="1:3" x14ac:dyDescent="0.35">
      <c r="A166" s="43" t="s">
        <v>27</v>
      </c>
      <c r="B166" s="47">
        <f t="shared" si="6"/>
        <v>2013</v>
      </c>
      <c r="C166" s="88">
        <v>41741.800000000003</v>
      </c>
    </row>
    <row r="167" spans="1:3" x14ac:dyDescent="0.35">
      <c r="A167" s="74" t="s">
        <v>27</v>
      </c>
      <c r="B167" s="75">
        <f t="shared" si="6"/>
        <v>2014</v>
      </c>
      <c r="C167" s="102">
        <v>66459.710000000006</v>
      </c>
    </row>
    <row r="168" spans="1:3" x14ac:dyDescent="0.35">
      <c r="A168" s="74" t="s">
        <v>27</v>
      </c>
      <c r="B168" s="75">
        <f t="shared" si="6"/>
        <v>2015</v>
      </c>
      <c r="C168" s="102">
        <v>87879.039999999994</v>
      </c>
    </row>
    <row r="169" spans="1:3" x14ac:dyDescent="0.35">
      <c r="A169" s="74" t="s">
        <v>27</v>
      </c>
      <c r="B169" s="75">
        <f t="shared" si="6"/>
        <v>2016</v>
      </c>
      <c r="C169" s="102">
        <v>150906.37</v>
      </c>
    </row>
    <row r="170" spans="1:3" x14ac:dyDescent="0.35">
      <c r="A170" s="74" t="s">
        <v>27</v>
      </c>
      <c r="B170" s="75">
        <f t="shared" si="6"/>
        <v>2017</v>
      </c>
      <c r="C170" s="102">
        <v>140579.18</v>
      </c>
    </row>
    <row r="171" spans="1:3" x14ac:dyDescent="0.35">
      <c r="A171" s="74" t="s">
        <v>27</v>
      </c>
      <c r="B171" s="75">
        <f t="shared" si="6"/>
        <v>2018</v>
      </c>
      <c r="C171" s="85">
        <v>0</v>
      </c>
    </row>
    <row r="172" spans="1:3" x14ac:dyDescent="0.35">
      <c r="A172" s="74" t="s">
        <v>27</v>
      </c>
      <c r="B172" s="75">
        <f t="shared" si="6"/>
        <v>2019</v>
      </c>
      <c r="C172" s="85">
        <v>0</v>
      </c>
    </row>
    <row r="173" spans="1:3" x14ac:dyDescent="0.35">
      <c r="A173" s="74" t="s">
        <v>27</v>
      </c>
      <c r="B173" s="75">
        <f t="shared" si="6"/>
        <v>2020</v>
      </c>
      <c r="C173" s="85">
        <v>0</v>
      </c>
    </row>
    <row r="174" spans="1:3" x14ac:dyDescent="0.35">
      <c r="A174" s="43" t="s">
        <v>27</v>
      </c>
      <c r="B174" s="47">
        <f t="shared" si="6"/>
        <v>2021</v>
      </c>
      <c r="C174" s="97">
        <v>0</v>
      </c>
    </row>
    <row r="175" spans="1:3" x14ac:dyDescent="0.35">
      <c r="A175" s="74" t="s">
        <v>27</v>
      </c>
      <c r="B175" s="75">
        <f t="shared" si="6"/>
        <v>2022</v>
      </c>
      <c r="C175" s="85">
        <v>0</v>
      </c>
    </row>
    <row r="176" spans="1:3" x14ac:dyDescent="0.35">
      <c r="A176" s="74" t="s">
        <v>27</v>
      </c>
      <c r="B176" s="75">
        <f t="shared" si="6"/>
        <v>2023</v>
      </c>
      <c r="C176" s="85">
        <v>0</v>
      </c>
    </row>
    <row r="177" spans="1:3" x14ac:dyDescent="0.35">
      <c r="A177" s="74" t="s">
        <v>27</v>
      </c>
      <c r="B177" s="75">
        <f t="shared" si="6"/>
        <v>2024</v>
      </c>
      <c r="C177" s="85">
        <v>0</v>
      </c>
    </row>
    <row r="178" spans="1:3" x14ac:dyDescent="0.35">
      <c r="A178" s="43" t="s">
        <v>28</v>
      </c>
      <c r="B178" s="47">
        <v>2000</v>
      </c>
      <c r="C178" s="98">
        <v>138148.48000000001</v>
      </c>
    </row>
    <row r="179" spans="1:3" x14ac:dyDescent="0.35">
      <c r="A179" s="43" t="s">
        <v>28</v>
      </c>
      <c r="B179" s="47">
        <f t="shared" ref="B179:B202" si="7">B178+1</f>
        <v>2001</v>
      </c>
      <c r="C179" s="58">
        <v>230832.6</v>
      </c>
    </row>
    <row r="180" spans="1:3" x14ac:dyDescent="0.35">
      <c r="A180" s="43" t="s">
        <v>28</v>
      </c>
      <c r="B180" s="47">
        <f t="shared" si="7"/>
        <v>2002</v>
      </c>
      <c r="C180" s="59">
        <v>63159.49</v>
      </c>
    </row>
    <row r="181" spans="1:3" x14ac:dyDescent="0.35">
      <c r="A181" s="43" t="s">
        <v>28</v>
      </c>
      <c r="B181" s="47">
        <f t="shared" si="7"/>
        <v>2003</v>
      </c>
      <c r="C181" s="58">
        <v>-501349.15</v>
      </c>
    </row>
    <row r="182" spans="1:3" x14ac:dyDescent="0.35">
      <c r="A182" s="43" t="s">
        <v>28</v>
      </c>
      <c r="B182" s="47">
        <f t="shared" si="7"/>
        <v>2004</v>
      </c>
      <c r="C182" s="58">
        <v>-501349.15</v>
      </c>
    </row>
    <row r="183" spans="1:3" x14ac:dyDescent="0.35">
      <c r="A183" s="43" t="s">
        <v>28</v>
      </c>
      <c r="B183" s="47">
        <f t="shared" si="7"/>
        <v>2005</v>
      </c>
      <c r="C183" s="58">
        <v>-472502.54</v>
      </c>
    </row>
    <row r="184" spans="1:3" x14ac:dyDescent="0.35">
      <c r="A184" s="43" t="s">
        <v>28</v>
      </c>
      <c r="B184" s="47">
        <f t="shared" si="7"/>
        <v>2006</v>
      </c>
      <c r="C184" s="58">
        <v>0</v>
      </c>
    </row>
    <row r="185" spans="1:3" x14ac:dyDescent="0.35">
      <c r="A185" s="43" t="s">
        <v>28</v>
      </c>
      <c r="B185" s="47">
        <f t="shared" si="7"/>
        <v>2007</v>
      </c>
      <c r="C185" s="58">
        <v>0</v>
      </c>
    </row>
    <row r="186" spans="1:3" x14ac:dyDescent="0.35">
      <c r="A186" s="43" t="s">
        <v>28</v>
      </c>
      <c r="B186" s="47">
        <f t="shared" si="7"/>
        <v>2008</v>
      </c>
      <c r="C186" s="58">
        <v>-228663.34</v>
      </c>
    </row>
    <row r="187" spans="1:3" x14ac:dyDescent="0.35">
      <c r="A187" s="43" t="s">
        <v>28</v>
      </c>
      <c r="B187" s="47">
        <f t="shared" si="7"/>
        <v>2009</v>
      </c>
      <c r="C187" s="59">
        <v>103043.36</v>
      </c>
    </row>
    <row r="188" spans="1:3" x14ac:dyDescent="0.35">
      <c r="A188" s="43" t="s">
        <v>28</v>
      </c>
      <c r="B188" s="47">
        <f t="shared" si="7"/>
        <v>2010</v>
      </c>
      <c r="C188" s="59">
        <v>120109.15</v>
      </c>
    </row>
    <row r="189" spans="1:3" x14ac:dyDescent="0.35">
      <c r="A189" s="43" t="s">
        <v>28</v>
      </c>
      <c r="B189" s="47">
        <f t="shared" si="7"/>
        <v>2011</v>
      </c>
      <c r="C189" s="59">
        <v>131509.49</v>
      </c>
    </row>
    <row r="190" spans="1:3" x14ac:dyDescent="0.35">
      <c r="A190" s="43" t="s">
        <v>28</v>
      </c>
      <c r="B190" s="47">
        <f t="shared" si="7"/>
        <v>2012</v>
      </c>
      <c r="C190" s="59">
        <v>122685.99</v>
      </c>
    </row>
    <row r="191" spans="1:3" x14ac:dyDescent="0.35">
      <c r="A191" s="43" t="s">
        <v>28</v>
      </c>
      <c r="B191" s="47">
        <f t="shared" si="7"/>
        <v>2013</v>
      </c>
      <c r="C191" s="88">
        <v>67244.92</v>
      </c>
    </row>
    <row r="192" spans="1:3" x14ac:dyDescent="0.35">
      <c r="A192" s="74" t="s">
        <v>28</v>
      </c>
      <c r="B192" s="75">
        <f t="shared" si="7"/>
        <v>2014</v>
      </c>
      <c r="C192" s="85">
        <v>15246.11</v>
      </c>
    </row>
    <row r="193" spans="1:3" x14ac:dyDescent="0.35">
      <c r="A193" s="74" t="s">
        <v>28</v>
      </c>
      <c r="B193" s="75">
        <f t="shared" si="7"/>
        <v>2015</v>
      </c>
      <c r="C193" s="103">
        <v>292204.07</v>
      </c>
    </row>
    <row r="194" spans="1:3" x14ac:dyDescent="0.35">
      <c r="A194" s="74" t="s">
        <v>28</v>
      </c>
      <c r="B194" s="75">
        <f t="shared" si="7"/>
        <v>2016</v>
      </c>
      <c r="C194" s="102">
        <v>331183.15000000002</v>
      </c>
    </row>
    <row r="195" spans="1:3" x14ac:dyDescent="0.35">
      <c r="A195" s="74" t="s">
        <v>28</v>
      </c>
      <c r="B195" s="75">
        <f t="shared" si="7"/>
        <v>2017</v>
      </c>
      <c r="C195" s="102">
        <v>301891.77</v>
      </c>
    </row>
    <row r="196" spans="1:3" x14ac:dyDescent="0.35">
      <c r="A196" s="74" t="s">
        <v>28</v>
      </c>
      <c r="B196" s="75">
        <f t="shared" si="7"/>
        <v>2018</v>
      </c>
      <c r="C196" s="102">
        <v>-107242.41</v>
      </c>
    </row>
    <row r="197" spans="1:3" x14ac:dyDescent="0.35">
      <c r="A197" s="74" t="s">
        <v>28</v>
      </c>
      <c r="B197" s="75">
        <f t="shared" si="7"/>
        <v>2019</v>
      </c>
      <c r="C197" s="85">
        <v>-30655.919999999998</v>
      </c>
    </row>
    <row r="198" spans="1:3" x14ac:dyDescent="0.35">
      <c r="A198" s="74" t="s">
        <v>28</v>
      </c>
      <c r="B198" s="75">
        <f t="shared" si="7"/>
        <v>2020</v>
      </c>
      <c r="C198" s="102">
        <v>-14472.66</v>
      </c>
    </row>
    <row r="199" spans="1:3" x14ac:dyDescent="0.35">
      <c r="A199" s="43" t="s">
        <v>28</v>
      </c>
      <c r="B199" s="47">
        <f t="shared" si="7"/>
        <v>2021</v>
      </c>
      <c r="C199" s="97">
        <v>-36126.65</v>
      </c>
    </row>
    <row r="200" spans="1:3" x14ac:dyDescent="0.35">
      <c r="A200" s="74" t="s">
        <v>28</v>
      </c>
      <c r="B200" s="75">
        <f t="shared" si="7"/>
        <v>2022</v>
      </c>
      <c r="C200" s="85">
        <v>-36126.65</v>
      </c>
    </row>
    <row r="201" spans="1:3" x14ac:dyDescent="0.35">
      <c r="A201" s="74" t="s">
        <v>28</v>
      </c>
      <c r="B201" s="75">
        <f t="shared" si="7"/>
        <v>2023</v>
      </c>
      <c r="C201" s="85">
        <v>15609.14</v>
      </c>
    </row>
    <row r="202" spans="1:3" x14ac:dyDescent="0.35">
      <c r="A202" s="74" t="s">
        <v>28</v>
      </c>
      <c r="B202" s="75">
        <f t="shared" si="7"/>
        <v>2024</v>
      </c>
      <c r="C202" s="85">
        <v>0</v>
      </c>
    </row>
    <row r="203" spans="1:3" x14ac:dyDescent="0.35">
      <c r="A203" s="43" t="s">
        <v>29</v>
      </c>
      <c r="B203" s="47">
        <v>2000</v>
      </c>
      <c r="C203" s="95">
        <v>0</v>
      </c>
    </row>
    <row r="204" spans="1:3" x14ac:dyDescent="0.35">
      <c r="A204" s="43" t="s">
        <v>29</v>
      </c>
      <c r="B204" s="47">
        <f t="shared" ref="B204:B227" si="8">B203+1</f>
        <v>2001</v>
      </c>
      <c r="C204" s="58">
        <v>0</v>
      </c>
    </row>
    <row r="205" spans="1:3" x14ac:dyDescent="0.35">
      <c r="A205" s="43" t="s">
        <v>29</v>
      </c>
      <c r="B205" s="47">
        <f t="shared" si="8"/>
        <v>2002</v>
      </c>
      <c r="C205" s="58">
        <v>0</v>
      </c>
    </row>
    <row r="206" spans="1:3" x14ac:dyDescent="0.35">
      <c r="A206" s="43" t="s">
        <v>29</v>
      </c>
      <c r="B206" s="47">
        <f t="shared" si="8"/>
        <v>2003</v>
      </c>
      <c r="C206" s="58">
        <v>0</v>
      </c>
    </row>
    <row r="207" spans="1:3" x14ac:dyDescent="0.35">
      <c r="A207" s="43" t="s">
        <v>29</v>
      </c>
      <c r="B207" s="47">
        <f t="shared" si="8"/>
        <v>2004</v>
      </c>
      <c r="C207" s="58">
        <v>0</v>
      </c>
    </row>
    <row r="208" spans="1:3" x14ac:dyDescent="0.35">
      <c r="A208" s="43" t="s">
        <v>29</v>
      </c>
      <c r="B208" s="47">
        <f t="shared" si="8"/>
        <v>2005</v>
      </c>
      <c r="C208" s="58">
        <v>0</v>
      </c>
    </row>
    <row r="209" spans="1:3" x14ac:dyDescent="0.35">
      <c r="A209" s="43" t="s">
        <v>29</v>
      </c>
      <c r="B209" s="47">
        <f t="shared" si="8"/>
        <v>2006</v>
      </c>
      <c r="C209" s="58">
        <v>0</v>
      </c>
    </row>
    <row r="210" spans="1:3" x14ac:dyDescent="0.35">
      <c r="A210" s="43" t="s">
        <v>29</v>
      </c>
      <c r="B210" s="47">
        <f t="shared" si="8"/>
        <v>2007</v>
      </c>
      <c r="C210" s="58">
        <v>0</v>
      </c>
    </row>
    <row r="211" spans="1:3" x14ac:dyDescent="0.35">
      <c r="A211" s="43" t="s">
        <v>29</v>
      </c>
      <c r="B211" s="47">
        <f t="shared" si="8"/>
        <v>2008</v>
      </c>
      <c r="C211" s="58">
        <v>0</v>
      </c>
    </row>
    <row r="212" spans="1:3" x14ac:dyDescent="0.35">
      <c r="A212" s="43" t="s">
        <v>29</v>
      </c>
      <c r="B212" s="47">
        <f t="shared" si="8"/>
        <v>2009</v>
      </c>
      <c r="C212" s="59">
        <v>3431.92</v>
      </c>
    </row>
    <row r="213" spans="1:3" x14ac:dyDescent="0.35">
      <c r="A213" s="43" t="s">
        <v>29</v>
      </c>
      <c r="B213" s="47">
        <f t="shared" si="8"/>
        <v>2010</v>
      </c>
      <c r="C213" s="59">
        <v>4514.72</v>
      </c>
    </row>
    <row r="214" spans="1:3" x14ac:dyDescent="0.35">
      <c r="A214" s="43" t="s">
        <v>29</v>
      </c>
      <c r="B214" s="47">
        <f t="shared" si="8"/>
        <v>2011</v>
      </c>
      <c r="C214" s="59">
        <v>2885.49</v>
      </c>
    </row>
    <row r="215" spans="1:3" x14ac:dyDescent="0.35">
      <c r="A215" s="43" t="s">
        <v>29</v>
      </c>
      <c r="B215" s="47">
        <f t="shared" si="8"/>
        <v>2012</v>
      </c>
      <c r="C215" s="59">
        <v>3743.19</v>
      </c>
    </row>
    <row r="216" spans="1:3" x14ac:dyDescent="0.35">
      <c r="A216" s="43" t="s">
        <v>29</v>
      </c>
      <c r="B216" s="47">
        <f t="shared" si="8"/>
        <v>2013</v>
      </c>
      <c r="C216" s="90">
        <v>4433.75</v>
      </c>
    </row>
    <row r="217" spans="1:3" x14ac:dyDescent="0.35">
      <c r="A217" s="74" t="s">
        <v>29</v>
      </c>
      <c r="B217" s="75">
        <f t="shared" si="8"/>
        <v>2014</v>
      </c>
      <c r="C217" s="102">
        <v>2003.83</v>
      </c>
    </row>
    <row r="218" spans="1:3" x14ac:dyDescent="0.35">
      <c r="A218" s="74" t="s">
        <v>29</v>
      </c>
      <c r="B218" s="75">
        <f t="shared" si="8"/>
        <v>2015</v>
      </c>
      <c r="C218" s="102">
        <v>16036.28</v>
      </c>
    </row>
    <row r="219" spans="1:3" x14ac:dyDescent="0.35">
      <c r="A219" s="74" t="s">
        <v>29</v>
      </c>
      <c r="B219" s="75">
        <f t="shared" si="8"/>
        <v>2016</v>
      </c>
      <c r="C219" s="102">
        <v>15459.47</v>
      </c>
    </row>
    <row r="220" spans="1:3" x14ac:dyDescent="0.35">
      <c r="A220" s="74" t="s">
        <v>29</v>
      </c>
      <c r="B220" s="75">
        <f t="shared" si="8"/>
        <v>2017</v>
      </c>
      <c r="C220" s="102">
        <v>18019.89</v>
      </c>
    </row>
    <row r="221" spans="1:3" x14ac:dyDescent="0.35">
      <c r="A221" s="74" t="s">
        <v>29</v>
      </c>
      <c r="B221" s="75">
        <f t="shared" si="8"/>
        <v>2018</v>
      </c>
      <c r="C221" s="102">
        <v>-13775.58</v>
      </c>
    </row>
    <row r="222" spans="1:3" x14ac:dyDescent="0.35">
      <c r="A222" s="74" t="s">
        <v>29</v>
      </c>
      <c r="B222" s="75">
        <f t="shared" si="8"/>
        <v>2019</v>
      </c>
      <c r="C222" s="102">
        <v>-3573.03</v>
      </c>
    </row>
    <row r="223" spans="1:3" x14ac:dyDescent="0.35">
      <c r="A223" s="74" t="s">
        <v>29</v>
      </c>
      <c r="B223" s="75">
        <f t="shared" si="8"/>
        <v>2020</v>
      </c>
      <c r="C223" s="102">
        <v>2052.04</v>
      </c>
    </row>
    <row r="224" spans="1:3" x14ac:dyDescent="0.35">
      <c r="A224" s="43" t="s">
        <v>29</v>
      </c>
      <c r="B224" s="47">
        <f t="shared" si="8"/>
        <v>2021</v>
      </c>
      <c r="C224" s="99">
        <v>-9162.7800000000007</v>
      </c>
    </row>
    <row r="225" spans="1:3" x14ac:dyDescent="0.35">
      <c r="A225" s="74" t="s">
        <v>29</v>
      </c>
      <c r="B225" s="75">
        <f t="shared" si="8"/>
        <v>2022</v>
      </c>
      <c r="C225" s="102">
        <v>9830.2199999999993</v>
      </c>
    </row>
    <row r="226" spans="1:3" x14ac:dyDescent="0.35">
      <c r="A226" s="74" t="s">
        <v>29</v>
      </c>
      <c r="B226" s="75">
        <f t="shared" si="8"/>
        <v>2023</v>
      </c>
      <c r="C226" s="102">
        <v>2765.07</v>
      </c>
    </row>
    <row r="227" spans="1:3" x14ac:dyDescent="0.35">
      <c r="A227" s="74" t="s">
        <v>29</v>
      </c>
      <c r="B227" s="75">
        <f t="shared" si="8"/>
        <v>2024</v>
      </c>
      <c r="C227" s="102">
        <v>186.16</v>
      </c>
    </row>
    <row r="228" spans="1:3" x14ac:dyDescent="0.35">
      <c r="A228" s="43" t="s">
        <v>30</v>
      </c>
      <c r="B228" s="47">
        <v>2000</v>
      </c>
      <c r="C228" s="98">
        <v>115890.07</v>
      </c>
    </row>
    <row r="229" spans="1:3" x14ac:dyDescent="0.35">
      <c r="A229" s="43" t="s">
        <v>30</v>
      </c>
      <c r="B229" s="47">
        <f t="shared" ref="B229:B252" si="9">B228+1</f>
        <v>2001</v>
      </c>
      <c r="C229" s="59">
        <v>141495.79</v>
      </c>
    </row>
    <row r="230" spans="1:3" x14ac:dyDescent="0.35">
      <c r="A230" s="43" t="s">
        <v>30</v>
      </c>
      <c r="B230" s="47">
        <f t="shared" si="9"/>
        <v>2002</v>
      </c>
      <c r="C230" s="59">
        <v>69111.89</v>
      </c>
    </row>
    <row r="231" spans="1:3" x14ac:dyDescent="0.35">
      <c r="A231" s="43" t="s">
        <v>30</v>
      </c>
      <c r="B231" s="47">
        <f t="shared" si="9"/>
        <v>2003</v>
      </c>
      <c r="C231" s="59">
        <v>-274427.95</v>
      </c>
    </row>
    <row r="232" spans="1:3" x14ac:dyDescent="0.35">
      <c r="A232" s="43" t="s">
        <v>30</v>
      </c>
      <c r="B232" s="47">
        <f t="shared" si="9"/>
        <v>2004</v>
      </c>
      <c r="C232" s="59">
        <v>-432559.14</v>
      </c>
    </row>
    <row r="233" spans="1:3" x14ac:dyDescent="0.35">
      <c r="A233" s="43" t="s">
        <v>30</v>
      </c>
      <c r="B233" s="47">
        <f t="shared" si="9"/>
        <v>2005</v>
      </c>
      <c r="C233" s="59">
        <v>-299025.13</v>
      </c>
    </row>
    <row r="234" spans="1:3" x14ac:dyDescent="0.35">
      <c r="A234" s="43" t="s">
        <v>30</v>
      </c>
      <c r="B234" s="47">
        <f t="shared" si="9"/>
        <v>2006</v>
      </c>
      <c r="C234" s="59">
        <v>-22460.68</v>
      </c>
    </row>
    <row r="235" spans="1:3" x14ac:dyDescent="0.35">
      <c r="A235" s="43" t="s">
        <v>30</v>
      </c>
      <c r="B235" s="47">
        <f t="shared" si="9"/>
        <v>2007</v>
      </c>
      <c r="C235" s="59">
        <v>-68318.91</v>
      </c>
    </row>
    <row r="236" spans="1:3" x14ac:dyDescent="0.35">
      <c r="A236" s="43" t="s">
        <v>30</v>
      </c>
      <c r="B236" s="47">
        <f t="shared" si="9"/>
        <v>2008</v>
      </c>
      <c r="C236" s="59">
        <v>-227925.64</v>
      </c>
    </row>
    <row r="237" spans="1:3" x14ac:dyDescent="0.35">
      <c r="A237" s="43" t="s">
        <v>30</v>
      </c>
      <c r="B237" s="47">
        <f t="shared" si="9"/>
        <v>2009</v>
      </c>
      <c r="C237" s="59">
        <v>112329.34</v>
      </c>
    </row>
    <row r="238" spans="1:3" x14ac:dyDescent="0.35">
      <c r="A238" s="43" t="s">
        <v>30</v>
      </c>
      <c r="B238" s="47">
        <f t="shared" si="9"/>
        <v>2010</v>
      </c>
      <c r="C238" s="58">
        <v>102612.15</v>
      </c>
    </row>
    <row r="239" spans="1:3" x14ac:dyDescent="0.35">
      <c r="A239" s="43" t="s">
        <v>30</v>
      </c>
      <c r="B239" s="47">
        <f t="shared" si="9"/>
        <v>2011</v>
      </c>
      <c r="C239" s="59">
        <v>74540.31</v>
      </c>
    </row>
    <row r="240" spans="1:3" x14ac:dyDescent="0.35">
      <c r="A240" s="43" t="s">
        <v>30</v>
      </c>
      <c r="B240" s="47">
        <f t="shared" si="9"/>
        <v>2012</v>
      </c>
      <c r="C240" s="59">
        <v>51530.79</v>
      </c>
    </row>
    <row r="241" spans="1:3" x14ac:dyDescent="0.35">
      <c r="A241" s="43" t="s">
        <v>30</v>
      </c>
      <c r="B241" s="47">
        <f t="shared" si="9"/>
        <v>2013</v>
      </c>
      <c r="C241" s="88">
        <v>58812.04</v>
      </c>
    </row>
    <row r="242" spans="1:3" x14ac:dyDescent="0.35">
      <c r="A242" s="74" t="s">
        <v>30</v>
      </c>
      <c r="B242" s="75">
        <f t="shared" si="9"/>
        <v>2014</v>
      </c>
      <c r="C242" s="102">
        <v>19770.689999999999</v>
      </c>
    </row>
    <row r="243" spans="1:3" x14ac:dyDescent="0.35">
      <c r="A243" s="74" t="s">
        <v>30</v>
      </c>
      <c r="B243" s="75">
        <f t="shared" si="9"/>
        <v>2015</v>
      </c>
      <c r="C243" s="102">
        <v>206090.82</v>
      </c>
    </row>
    <row r="244" spans="1:3" x14ac:dyDescent="0.35">
      <c r="A244" s="74" t="s">
        <v>30</v>
      </c>
      <c r="B244" s="75">
        <f t="shared" si="9"/>
        <v>2016</v>
      </c>
      <c r="C244" s="102">
        <v>236786.15</v>
      </c>
    </row>
    <row r="245" spans="1:3" x14ac:dyDescent="0.35">
      <c r="A245" s="74" t="s">
        <v>30</v>
      </c>
      <c r="B245" s="75">
        <f t="shared" si="9"/>
        <v>2017</v>
      </c>
      <c r="C245" s="102">
        <v>198749.1</v>
      </c>
    </row>
    <row r="246" spans="1:3" x14ac:dyDescent="0.35">
      <c r="A246" s="74" t="s">
        <v>30</v>
      </c>
      <c r="B246" s="75">
        <f t="shared" si="9"/>
        <v>2018</v>
      </c>
      <c r="C246" s="102">
        <v>-82348.490000000005</v>
      </c>
    </row>
    <row r="247" spans="1:3" x14ac:dyDescent="0.35">
      <c r="A247" s="74" t="s">
        <v>30</v>
      </c>
      <c r="B247" s="75">
        <f t="shared" si="9"/>
        <v>2019</v>
      </c>
      <c r="C247" s="102">
        <v>-38479.879999999997</v>
      </c>
    </row>
    <row r="248" spans="1:3" x14ac:dyDescent="0.35">
      <c r="A248" s="74" t="s">
        <v>30</v>
      </c>
      <c r="B248" s="75">
        <f t="shared" si="9"/>
        <v>2020</v>
      </c>
      <c r="C248" s="85">
        <v>-9305.1299999999992</v>
      </c>
    </row>
    <row r="249" spans="1:3" x14ac:dyDescent="0.35">
      <c r="A249" s="43" t="s">
        <v>30</v>
      </c>
      <c r="B249" s="47">
        <f t="shared" si="9"/>
        <v>2021</v>
      </c>
      <c r="C249" s="100">
        <v>-57596.81</v>
      </c>
    </row>
    <row r="250" spans="1:3" x14ac:dyDescent="0.35">
      <c r="A250" s="74" t="s">
        <v>30</v>
      </c>
      <c r="B250" s="75">
        <f t="shared" si="9"/>
        <v>2022</v>
      </c>
      <c r="C250" s="102">
        <v>24566.89</v>
      </c>
    </row>
    <row r="251" spans="1:3" x14ac:dyDescent="0.35">
      <c r="A251" s="74" t="s">
        <v>30</v>
      </c>
      <c r="B251" s="75">
        <f t="shared" si="9"/>
        <v>2023</v>
      </c>
      <c r="C251" s="102">
        <v>41568.81</v>
      </c>
    </row>
    <row r="252" spans="1:3" x14ac:dyDescent="0.35">
      <c r="A252" s="74" t="s">
        <v>30</v>
      </c>
      <c r="B252" s="75">
        <f t="shared" si="9"/>
        <v>2024</v>
      </c>
      <c r="C252" s="85">
        <v>0</v>
      </c>
    </row>
    <row r="253" spans="1:3" x14ac:dyDescent="0.35">
      <c r="A253" s="43" t="s">
        <v>16</v>
      </c>
      <c r="B253" s="47">
        <v>2000</v>
      </c>
      <c r="C253" s="98">
        <v>-1533276.93</v>
      </c>
    </row>
    <row r="254" spans="1:3" x14ac:dyDescent="0.35">
      <c r="A254" s="43" t="s">
        <v>16</v>
      </c>
      <c r="B254" s="47">
        <f t="shared" ref="B254:B277" si="10">B253+1</f>
        <v>2001</v>
      </c>
      <c r="C254" s="58">
        <v>-2133234.4300000002</v>
      </c>
    </row>
    <row r="255" spans="1:3" x14ac:dyDescent="0.35">
      <c r="A255" s="43" t="s">
        <v>16</v>
      </c>
      <c r="B255" s="47">
        <f t="shared" si="10"/>
        <v>2002</v>
      </c>
      <c r="C255" s="59">
        <v>-2012884.25</v>
      </c>
    </row>
    <row r="256" spans="1:3" x14ac:dyDescent="0.35">
      <c r="A256" s="43" t="s">
        <v>16</v>
      </c>
      <c r="B256" s="47">
        <f t="shared" si="10"/>
        <v>2003</v>
      </c>
      <c r="C256" s="58">
        <v>-2957343.1</v>
      </c>
    </row>
    <row r="257" spans="1:3" x14ac:dyDescent="0.35">
      <c r="A257" s="43" t="s">
        <v>16</v>
      </c>
      <c r="B257" s="47">
        <f t="shared" si="10"/>
        <v>2004</v>
      </c>
      <c r="C257" s="59">
        <v>-2420063.91</v>
      </c>
    </row>
    <row r="258" spans="1:3" x14ac:dyDescent="0.35">
      <c r="A258" s="43" t="s">
        <v>16</v>
      </c>
      <c r="B258" s="47">
        <f t="shared" si="10"/>
        <v>2005</v>
      </c>
      <c r="C258" s="59">
        <v>-2351126</v>
      </c>
    </row>
    <row r="259" spans="1:3" x14ac:dyDescent="0.35">
      <c r="A259" s="43" t="s">
        <v>16</v>
      </c>
      <c r="B259" s="47">
        <f t="shared" si="10"/>
        <v>2006</v>
      </c>
      <c r="C259" s="59">
        <v>-906456.78</v>
      </c>
    </row>
    <row r="260" spans="1:3" x14ac:dyDescent="0.35">
      <c r="A260" s="43" t="s">
        <v>16</v>
      </c>
      <c r="B260" s="47">
        <f t="shared" si="10"/>
        <v>2007</v>
      </c>
      <c r="C260" s="59">
        <v>-1342569.99</v>
      </c>
    </row>
    <row r="261" spans="1:3" x14ac:dyDescent="0.35">
      <c r="A261" s="43" t="s">
        <v>16</v>
      </c>
      <c r="B261" s="47">
        <f t="shared" si="10"/>
        <v>2008</v>
      </c>
      <c r="C261" s="59">
        <v>-1734496.02</v>
      </c>
    </row>
    <row r="262" spans="1:3" x14ac:dyDescent="0.35">
      <c r="A262" s="43" t="s">
        <v>16</v>
      </c>
      <c r="B262" s="47">
        <f t="shared" si="10"/>
        <v>2009</v>
      </c>
      <c r="C262" s="59">
        <v>1036278.66</v>
      </c>
    </row>
    <row r="263" spans="1:3" x14ac:dyDescent="0.35">
      <c r="A263" s="43" t="s">
        <v>16</v>
      </c>
      <c r="B263" s="47">
        <f t="shared" si="10"/>
        <v>2010</v>
      </c>
      <c r="C263" s="59">
        <v>741825.84</v>
      </c>
    </row>
    <row r="264" spans="1:3" x14ac:dyDescent="0.35">
      <c r="A264" s="43" t="s">
        <v>16</v>
      </c>
      <c r="B264" s="47">
        <f t="shared" si="10"/>
        <v>2011</v>
      </c>
      <c r="C264" s="59">
        <v>884116.46</v>
      </c>
    </row>
    <row r="265" spans="1:3" x14ac:dyDescent="0.35">
      <c r="A265" s="43" t="s">
        <v>16</v>
      </c>
      <c r="B265" s="47">
        <f t="shared" si="10"/>
        <v>2012</v>
      </c>
      <c r="C265" s="58">
        <v>404154.7</v>
      </c>
    </row>
    <row r="266" spans="1:3" x14ac:dyDescent="0.35">
      <c r="A266" s="43" t="s">
        <v>16</v>
      </c>
      <c r="B266" s="47">
        <f t="shared" si="10"/>
        <v>2013</v>
      </c>
      <c r="C266" s="88">
        <v>1832468.35</v>
      </c>
    </row>
    <row r="267" spans="1:3" x14ac:dyDescent="0.35">
      <c r="A267" s="74" t="s">
        <v>16</v>
      </c>
      <c r="B267" s="75">
        <f t="shared" si="10"/>
        <v>2014</v>
      </c>
      <c r="C267" s="102">
        <v>1939719.88</v>
      </c>
    </row>
    <row r="268" spans="1:3" x14ac:dyDescent="0.35">
      <c r="A268" s="74" t="s">
        <v>16</v>
      </c>
      <c r="B268" s="75">
        <f t="shared" si="10"/>
        <v>2015</v>
      </c>
      <c r="C268" s="85">
        <v>2271139.08</v>
      </c>
    </row>
    <row r="269" spans="1:3" x14ac:dyDescent="0.35">
      <c r="A269" s="74" t="s">
        <v>16</v>
      </c>
      <c r="B269" s="75">
        <f t="shared" si="10"/>
        <v>2016</v>
      </c>
      <c r="C269" s="102">
        <v>2650715.7400000002</v>
      </c>
    </row>
    <row r="270" spans="1:3" x14ac:dyDescent="0.35">
      <c r="A270" s="74" t="s">
        <v>16</v>
      </c>
      <c r="B270" s="75">
        <f t="shared" si="10"/>
        <v>2017</v>
      </c>
      <c r="C270" s="102">
        <v>1504480.73</v>
      </c>
    </row>
    <row r="271" spans="1:3" x14ac:dyDescent="0.35">
      <c r="A271" s="74" t="s">
        <v>16</v>
      </c>
      <c r="B271" s="75">
        <f t="shared" si="10"/>
        <v>2018</v>
      </c>
      <c r="C271" s="102">
        <v>-535983.6</v>
      </c>
    </row>
    <row r="272" spans="1:3" x14ac:dyDescent="0.35">
      <c r="A272" s="74" t="s">
        <v>16</v>
      </c>
      <c r="B272" s="75">
        <f t="shared" si="10"/>
        <v>2019</v>
      </c>
      <c r="C272" s="102">
        <f>-15227.78+-312952.71</f>
        <v>-328180.49000000005</v>
      </c>
    </row>
    <row r="273" spans="1:3" x14ac:dyDescent="0.35">
      <c r="A273" s="74" t="s">
        <v>16</v>
      </c>
      <c r="B273" s="75">
        <f t="shared" si="10"/>
        <v>2020</v>
      </c>
      <c r="C273" s="85">
        <v>-65002.51</v>
      </c>
    </row>
    <row r="274" spans="1:3" x14ac:dyDescent="0.35">
      <c r="A274" s="43" t="s">
        <v>16</v>
      </c>
      <c r="B274" s="47">
        <f t="shared" si="10"/>
        <v>2021</v>
      </c>
      <c r="C274" s="100">
        <v>-752430.05</v>
      </c>
    </row>
    <row r="275" spans="1:3" x14ac:dyDescent="0.35">
      <c r="A275" s="74" t="s">
        <v>16</v>
      </c>
      <c r="B275" s="75">
        <f t="shared" si="10"/>
        <v>2022</v>
      </c>
      <c r="C275" s="102">
        <v>1157261.3500000001</v>
      </c>
    </row>
    <row r="276" spans="1:3" x14ac:dyDescent="0.35">
      <c r="A276" s="74" t="s">
        <v>16</v>
      </c>
      <c r="B276" s="75">
        <f t="shared" si="10"/>
        <v>2023</v>
      </c>
      <c r="C276" s="102">
        <v>323958.09999999998</v>
      </c>
    </row>
    <row r="277" spans="1:3" x14ac:dyDescent="0.35">
      <c r="A277" s="74" t="s">
        <v>16</v>
      </c>
      <c r="B277" s="75">
        <f t="shared" si="10"/>
        <v>2024</v>
      </c>
      <c r="C277" s="102">
        <v>0</v>
      </c>
    </row>
    <row r="278" spans="1:3" x14ac:dyDescent="0.35">
      <c r="A278" s="43" t="s">
        <v>31</v>
      </c>
      <c r="B278" s="47">
        <v>2000</v>
      </c>
      <c r="C278" s="98">
        <v>2225672.4700000002</v>
      </c>
    </row>
    <row r="279" spans="1:3" x14ac:dyDescent="0.35">
      <c r="A279" s="43" t="s">
        <v>31</v>
      </c>
      <c r="B279" s="47">
        <f t="shared" ref="B279:B302" si="11">B278+1</f>
        <v>2001</v>
      </c>
      <c r="C279" s="58">
        <v>-1166039.0900000001</v>
      </c>
    </row>
    <row r="280" spans="1:3" x14ac:dyDescent="0.35">
      <c r="A280" s="43" t="s">
        <v>31</v>
      </c>
      <c r="B280" s="47">
        <f t="shared" si="11"/>
        <v>2002</v>
      </c>
      <c r="C280" s="58">
        <v>-1068824.31</v>
      </c>
    </row>
    <row r="281" spans="1:3" x14ac:dyDescent="0.35">
      <c r="A281" s="43" t="s">
        <v>31</v>
      </c>
      <c r="B281" s="47">
        <f t="shared" si="11"/>
        <v>2003</v>
      </c>
      <c r="C281" s="58">
        <v>0</v>
      </c>
    </row>
    <row r="282" spans="1:3" x14ac:dyDescent="0.35">
      <c r="A282" s="43" t="s">
        <v>31</v>
      </c>
      <c r="B282" s="47">
        <f t="shared" si="11"/>
        <v>2004</v>
      </c>
      <c r="C282" s="58">
        <v>0</v>
      </c>
    </row>
    <row r="283" spans="1:3" x14ac:dyDescent="0.35">
      <c r="A283" s="43" t="s">
        <v>31</v>
      </c>
      <c r="B283" s="47">
        <f t="shared" si="11"/>
        <v>2005</v>
      </c>
      <c r="C283" s="58">
        <v>0</v>
      </c>
    </row>
    <row r="284" spans="1:3" x14ac:dyDescent="0.35">
      <c r="A284" s="43" t="s">
        <v>31</v>
      </c>
      <c r="B284" s="47">
        <f t="shared" si="11"/>
        <v>2006</v>
      </c>
      <c r="C284" s="58">
        <v>-1770011</v>
      </c>
    </row>
    <row r="285" spans="1:3" x14ac:dyDescent="0.35">
      <c r="A285" s="43" t="s">
        <v>31</v>
      </c>
      <c r="B285" s="47">
        <f t="shared" si="11"/>
        <v>2007</v>
      </c>
      <c r="C285" s="59">
        <v>-2271128.5099999998</v>
      </c>
    </row>
    <row r="286" spans="1:3" x14ac:dyDescent="0.35">
      <c r="A286" s="43" t="s">
        <v>31</v>
      </c>
      <c r="B286" s="47">
        <f t="shared" si="11"/>
        <v>2008</v>
      </c>
      <c r="C286" s="58">
        <v>-20902.16</v>
      </c>
    </row>
    <row r="287" spans="1:3" x14ac:dyDescent="0.35">
      <c r="A287" s="43" t="s">
        <v>31</v>
      </c>
      <c r="B287" s="47">
        <f t="shared" si="11"/>
        <v>2009</v>
      </c>
      <c r="C287" s="58">
        <v>1709002.54</v>
      </c>
    </row>
    <row r="288" spans="1:3" x14ac:dyDescent="0.35">
      <c r="A288" s="43" t="s">
        <v>31</v>
      </c>
      <c r="B288" s="47">
        <f t="shared" si="11"/>
        <v>2010</v>
      </c>
      <c r="C288" s="59">
        <v>1718124.37</v>
      </c>
    </row>
    <row r="289" spans="1:3" x14ac:dyDescent="0.35">
      <c r="A289" s="43" t="s">
        <v>31</v>
      </c>
      <c r="B289" s="47">
        <f t="shared" si="11"/>
        <v>2011</v>
      </c>
      <c r="C289" s="59">
        <v>734804.96</v>
      </c>
    </row>
    <row r="290" spans="1:3" x14ac:dyDescent="0.35">
      <c r="A290" s="43" t="s">
        <v>31</v>
      </c>
      <c r="B290" s="47">
        <f t="shared" si="11"/>
        <v>2012</v>
      </c>
      <c r="C290" s="59">
        <v>699354.51</v>
      </c>
    </row>
    <row r="291" spans="1:3" x14ac:dyDescent="0.35">
      <c r="A291" s="43" t="s">
        <v>31</v>
      </c>
      <c r="B291" s="47">
        <f t="shared" si="11"/>
        <v>2013</v>
      </c>
      <c r="C291" s="88">
        <v>1445612.74</v>
      </c>
    </row>
    <row r="292" spans="1:3" x14ac:dyDescent="0.35">
      <c r="A292" s="74" t="s">
        <v>31</v>
      </c>
      <c r="B292" s="75">
        <f t="shared" si="11"/>
        <v>2014</v>
      </c>
      <c r="C292" s="102">
        <v>2037926.58</v>
      </c>
    </row>
    <row r="293" spans="1:3" x14ac:dyDescent="0.35">
      <c r="A293" s="74" t="s">
        <v>31</v>
      </c>
      <c r="B293" s="75">
        <f t="shared" si="11"/>
        <v>2015</v>
      </c>
      <c r="C293" s="102">
        <v>2131624.11</v>
      </c>
    </row>
    <row r="294" spans="1:3" x14ac:dyDescent="0.35">
      <c r="A294" s="74" t="s">
        <v>31</v>
      </c>
      <c r="B294" s="75">
        <f t="shared" si="11"/>
        <v>2016</v>
      </c>
      <c r="C294" s="102">
        <v>2004522.36</v>
      </c>
    </row>
    <row r="295" spans="1:3" x14ac:dyDescent="0.35">
      <c r="A295" s="74" t="s">
        <v>31</v>
      </c>
      <c r="B295" s="75">
        <f t="shared" si="11"/>
        <v>2017</v>
      </c>
      <c r="C295" s="102">
        <v>1806656.42</v>
      </c>
    </row>
    <row r="296" spans="1:3" x14ac:dyDescent="0.35">
      <c r="A296" s="74" t="s">
        <v>31</v>
      </c>
      <c r="B296" s="75">
        <f t="shared" si="11"/>
        <v>2018</v>
      </c>
      <c r="C296" s="102">
        <v>-1380161.74</v>
      </c>
    </row>
    <row r="297" spans="1:3" x14ac:dyDescent="0.35">
      <c r="A297" s="74" t="s">
        <v>31</v>
      </c>
      <c r="B297" s="75">
        <f t="shared" si="11"/>
        <v>2019</v>
      </c>
      <c r="C297" s="102">
        <v>-559028.18000000005</v>
      </c>
    </row>
    <row r="298" spans="1:3" x14ac:dyDescent="0.35">
      <c r="A298" s="74" t="s">
        <v>31</v>
      </c>
      <c r="B298" s="75">
        <f t="shared" si="11"/>
        <v>2020</v>
      </c>
      <c r="C298" s="102">
        <v>-1247682.3400000001</v>
      </c>
    </row>
    <row r="299" spans="1:3" x14ac:dyDescent="0.35">
      <c r="A299" s="43" t="s">
        <v>31</v>
      </c>
      <c r="B299" s="47">
        <f t="shared" si="11"/>
        <v>2021</v>
      </c>
      <c r="C299" s="100">
        <v>-337317.62</v>
      </c>
    </row>
    <row r="300" spans="1:3" x14ac:dyDescent="0.35">
      <c r="A300" s="74" t="s">
        <v>31</v>
      </c>
      <c r="B300" s="75">
        <f t="shared" si="11"/>
        <v>2022</v>
      </c>
      <c r="C300" s="85">
        <v>246532.09</v>
      </c>
    </row>
    <row r="301" spans="1:3" x14ac:dyDescent="0.35">
      <c r="A301" s="74" t="s">
        <v>31</v>
      </c>
      <c r="B301" s="75">
        <f t="shared" si="11"/>
        <v>2023</v>
      </c>
      <c r="C301" s="85">
        <v>325137.18</v>
      </c>
    </row>
    <row r="302" spans="1:3" x14ac:dyDescent="0.35">
      <c r="A302" s="74" t="s">
        <v>31</v>
      </c>
      <c r="B302" s="75">
        <f t="shared" si="11"/>
        <v>2024</v>
      </c>
      <c r="C302" s="102">
        <v>0</v>
      </c>
    </row>
    <row r="303" spans="1:3" x14ac:dyDescent="0.35">
      <c r="A303" s="43" t="s">
        <v>32</v>
      </c>
      <c r="B303" s="47">
        <v>2000</v>
      </c>
      <c r="C303" s="95">
        <v>0</v>
      </c>
    </row>
    <row r="304" spans="1:3" x14ac:dyDescent="0.35">
      <c r="A304" s="43" t="s">
        <v>32</v>
      </c>
      <c r="B304" s="47">
        <f t="shared" ref="B304:B327" si="12">B303+1</f>
        <v>2001</v>
      </c>
      <c r="C304" s="59">
        <v>17445.240000000002</v>
      </c>
    </row>
    <row r="305" spans="1:3" x14ac:dyDescent="0.35">
      <c r="A305" s="43" t="s">
        <v>32</v>
      </c>
      <c r="B305" s="47">
        <f t="shared" si="12"/>
        <v>2002</v>
      </c>
      <c r="C305" s="59">
        <v>-95333.94</v>
      </c>
    </row>
    <row r="306" spans="1:3" x14ac:dyDescent="0.35">
      <c r="A306" s="43" t="s">
        <v>32</v>
      </c>
      <c r="B306" s="47">
        <f t="shared" si="12"/>
        <v>2003</v>
      </c>
      <c r="C306" s="59">
        <v>-338919.15</v>
      </c>
    </row>
    <row r="307" spans="1:3" x14ac:dyDescent="0.35">
      <c r="A307" s="43" t="s">
        <v>32</v>
      </c>
      <c r="B307" s="47">
        <f t="shared" si="12"/>
        <v>2004</v>
      </c>
      <c r="C307" s="59">
        <v>-514503</v>
      </c>
    </row>
    <row r="308" spans="1:3" x14ac:dyDescent="0.35">
      <c r="A308" s="43" t="s">
        <v>32</v>
      </c>
      <c r="B308" s="47">
        <f t="shared" si="12"/>
        <v>2005</v>
      </c>
      <c r="C308" s="59">
        <v>-540760.04</v>
      </c>
    </row>
    <row r="309" spans="1:3" x14ac:dyDescent="0.35">
      <c r="A309" s="43" t="s">
        <v>32</v>
      </c>
      <c r="B309" s="47">
        <f t="shared" si="12"/>
        <v>2006</v>
      </c>
      <c r="C309" s="59">
        <v>-18766.18</v>
      </c>
    </row>
    <row r="310" spans="1:3" x14ac:dyDescent="0.35">
      <c r="A310" s="43" t="s">
        <v>32</v>
      </c>
      <c r="B310" s="47">
        <f t="shared" si="12"/>
        <v>2007</v>
      </c>
      <c r="C310" s="59">
        <v>-87384.11</v>
      </c>
    </row>
    <row r="311" spans="1:3" x14ac:dyDescent="0.35">
      <c r="A311" s="43" t="s">
        <v>32</v>
      </c>
      <c r="B311" s="47">
        <f t="shared" si="12"/>
        <v>2008</v>
      </c>
      <c r="C311" s="59">
        <v>-113463.13</v>
      </c>
    </row>
    <row r="312" spans="1:3" x14ac:dyDescent="0.35">
      <c r="A312" s="43" t="s">
        <v>32</v>
      </c>
      <c r="B312" s="47">
        <f t="shared" si="12"/>
        <v>2009</v>
      </c>
      <c r="C312" s="59">
        <v>85319.63</v>
      </c>
    </row>
    <row r="313" spans="1:3" x14ac:dyDescent="0.35">
      <c r="A313" s="43" t="s">
        <v>32</v>
      </c>
      <c r="B313" s="47">
        <f t="shared" si="12"/>
        <v>2010</v>
      </c>
      <c r="C313" s="59">
        <v>130607.56</v>
      </c>
    </row>
    <row r="314" spans="1:3" x14ac:dyDescent="0.35">
      <c r="A314" s="43" t="s">
        <v>32</v>
      </c>
      <c r="B314" s="47">
        <f t="shared" si="12"/>
        <v>2011</v>
      </c>
      <c r="C314" s="60">
        <v>135310.56</v>
      </c>
    </row>
    <row r="315" spans="1:3" x14ac:dyDescent="0.35">
      <c r="A315" s="43" t="s">
        <v>32</v>
      </c>
      <c r="B315" s="47">
        <f t="shared" si="12"/>
        <v>2012</v>
      </c>
      <c r="C315" s="59">
        <v>0</v>
      </c>
    </row>
    <row r="316" spans="1:3" x14ac:dyDescent="0.35">
      <c r="A316" s="43" t="s">
        <v>32</v>
      </c>
      <c r="B316" s="47">
        <f t="shared" si="12"/>
        <v>2013</v>
      </c>
      <c r="C316" s="88">
        <v>0</v>
      </c>
    </row>
    <row r="317" spans="1:3" x14ac:dyDescent="0.35">
      <c r="A317" s="74" t="s">
        <v>32</v>
      </c>
      <c r="B317" s="75">
        <f t="shared" si="12"/>
        <v>2014</v>
      </c>
      <c r="C317" s="102">
        <v>0</v>
      </c>
    </row>
    <row r="318" spans="1:3" x14ac:dyDescent="0.35">
      <c r="A318" s="74" t="s">
        <v>32</v>
      </c>
      <c r="B318" s="75">
        <f t="shared" si="12"/>
        <v>2015</v>
      </c>
      <c r="C318" s="102">
        <v>0</v>
      </c>
    </row>
    <row r="319" spans="1:3" x14ac:dyDescent="0.35">
      <c r="A319" s="74" t="s">
        <v>32</v>
      </c>
      <c r="B319" s="75">
        <f t="shared" si="12"/>
        <v>2016</v>
      </c>
      <c r="C319" s="102">
        <v>0</v>
      </c>
    </row>
    <row r="320" spans="1:3" x14ac:dyDescent="0.35">
      <c r="A320" s="74" t="s">
        <v>32</v>
      </c>
      <c r="B320" s="75">
        <f t="shared" si="12"/>
        <v>2017</v>
      </c>
      <c r="C320" s="102">
        <v>0</v>
      </c>
    </row>
    <row r="321" spans="1:3" x14ac:dyDescent="0.35">
      <c r="A321" s="74" t="s">
        <v>32</v>
      </c>
      <c r="B321" s="75">
        <f t="shared" si="12"/>
        <v>2018</v>
      </c>
      <c r="C321" s="102">
        <v>0</v>
      </c>
    </row>
    <row r="322" spans="1:3" x14ac:dyDescent="0.35">
      <c r="A322" s="74" t="s">
        <v>32</v>
      </c>
      <c r="B322" s="75">
        <f t="shared" si="12"/>
        <v>2019</v>
      </c>
      <c r="C322" s="102">
        <v>0</v>
      </c>
    </row>
    <row r="323" spans="1:3" x14ac:dyDescent="0.35">
      <c r="A323" s="74" t="s">
        <v>32</v>
      </c>
      <c r="B323" s="75">
        <f t="shared" si="12"/>
        <v>2020</v>
      </c>
      <c r="C323" s="102">
        <v>0</v>
      </c>
    </row>
    <row r="324" spans="1:3" x14ac:dyDescent="0.35">
      <c r="A324" s="43" t="s">
        <v>32</v>
      </c>
      <c r="B324" s="47">
        <f t="shared" si="12"/>
        <v>2021</v>
      </c>
      <c r="C324" s="97">
        <v>50819.61</v>
      </c>
    </row>
    <row r="325" spans="1:3" x14ac:dyDescent="0.35">
      <c r="A325" s="74" t="s">
        <v>32</v>
      </c>
      <c r="B325" s="75">
        <f t="shared" si="12"/>
        <v>2022</v>
      </c>
      <c r="C325" s="102">
        <v>39141.760000000002</v>
      </c>
    </row>
    <row r="326" spans="1:3" x14ac:dyDescent="0.35">
      <c r="A326" s="74" t="s">
        <v>32</v>
      </c>
      <c r="B326" s="75">
        <f t="shared" si="12"/>
        <v>2023</v>
      </c>
      <c r="C326" s="85">
        <v>24855.81</v>
      </c>
    </row>
    <row r="327" spans="1:3" x14ac:dyDescent="0.35">
      <c r="A327" s="74" t="s">
        <v>32</v>
      </c>
      <c r="B327" s="75">
        <f t="shared" si="12"/>
        <v>2024</v>
      </c>
      <c r="C327" s="85">
        <v>1018.63</v>
      </c>
    </row>
    <row r="328" spans="1:3" x14ac:dyDescent="0.35">
      <c r="A328" s="43" t="s">
        <v>33</v>
      </c>
      <c r="B328" s="47">
        <v>2000</v>
      </c>
      <c r="C328" s="95">
        <v>0</v>
      </c>
    </row>
    <row r="329" spans="1:3" x14ac:dyDescent="0.35">
      <c r="A329" s="43" t="s">
        <v>33</v>
      </c>
      <c r="B329" s="47">
        <f t="shared" ref="B329:B352" si="13">B328+1</f>
        <v>2001</v>
      </c>
      <c r="C329" s="58">
        <v>0</v>
      </c>
    </row>
    <row r="330" spans="1:3" x14ac:dyDescent="0.35">
      <c r="A330" s="43" t="s">
        <v>33</v>
      </c>
      <c r="B330" s="47">
        <f t="shared" si="13"/>
        <v>2002</v>
      </c>
      <c r="C330" s="58">
        <v>0</v>
      </c>
    </row>
    <row r="331" spans="1:3" x14ac:dyDescent="0.35">
      <c r="A331" s="43" t="s">
        <v>33</v>
      </c>
      <c r="B331" s="47">
        <f t="shared" si="13"/>
        <v>2003</v>
      </c>
      <c r="C331" s="58">
        <v>0</v>
      </c>
    </row>
    <row r="332" spans="1:3" x14ac:dyDescent="0.35">
      <c r="A332" s="43" t="s">
        <v>33</v>
      </c>
      <c r="B332" s="47">
        <f t="shared" si="13"/>
        <v>2004</v>
      </c>
      <c r="C332" s="58">
        <v>0</v>
      </c>
    </row>
    <row r="333" spans="1:3" x14ac:dyDescent="0.35">
      <c r="A333" s="43" t="s">
        <v>33</v>
      </c>
      <c r="B333" s="47">
        <f t="shared" si="13"/>
        <v>2005</v>
      </c>
      <c r="C333" s="58">
        <v>0</v>
      </c>
    </row>
    <row r="334" spans="1:3" x14ac:dyDescent="0.35">
      <c r="A334" s="43" t="s">
        <v>33</v>
      </c>
      <c r="B334" s="47">
        <f t="shared" si="13"/>
        <v>2006</v>
      </c>
      <c r="C334" s="61">
        <v>5903.73</v>
      </c>
    </row>
    <row r="335" spans="1:3" x14ac:dyDescent="0.35">
      <c r="A335" s="43" t="s">
        <v>33</v>
      </c>
      <c r="B335" s="47">
        <f t="shared" si="13"/>
        <v>2007</v>
      </c>
      <c r="C335" s="58">
        <v>-6254.49</v>
      </c>
    </row>
    <row r="336" spans="1:3" x14ac:dyDescent="0.35">
      <c r="A336" s="43" t="s">
        <v>33</v>
      </c>
      <c r="B336" s="47">
        <f t="shared" si="13"/>
        <v>2008</v>
      </c>
      <c r="C336" s="58">
        <v>-75908.600000000006</v>
      </c>
    </row>
    <row r="337" spans="1:3" x14ac:dyDescent="0.35">
      <c r="A337" s="43" t="s">
        <v>33</v>
      </c>
      <c r="B337" s="47">
        <f t="shared" si="13"/>
        <v>2009</v>
      </c>
      <c r="C337" s="58">
        <v>0</v>
      </c>
    </row>
    <row r="338" spans="1:3" x14ac:dyDescent="0.35">
      <c r="A338" s="43" t="s">
        <v>33</v>
      </c>
      <c r="B338" s="47">
        <f t="shared" si="13"/>
        <v>2010</v>
      </c>
      <c r="C338" s="58">
        <v>0</v>
      </c>
    </row>
    <row r="339" spans="1:3" x14ac:dyDescent="0.35">
      <c r="A339" s="43" t="s">
        <v>33</v>
      </c>
      <c r="B339" s="47">
        <f t="shared" si="13"/>
        <v>2011</v>
      </c>
      <c r="C339" s="58">
        <v>0</v>
      </c>
    </row>
    <row r="340" spans="1:3" x14ac:dyDescent="0.35">
      <c r="A340" s="43" t="s">
        <v>33</v>
      </c>
      <c r="B340" s="47">
        <f t="shared" si="13"/>
        <v>2012</v>
      </c>
      <c r="C340" s="58">
        <v>0</v>
      </c>
    </row>
    <row r="341" spans="1:3" x14ac:dyDescent="0.35">
      <c r="A341" s="43" t="s">
        <v>33</v>
      </c>
      <c r="B341" s="47">
        <f t="shared" si="13"/>
        <v>2013</v>
      </c>
      <c r="C341" s="89">
        <v>0</v>
      </c>
    </row>
    <row r="342" spans="1:3" x14ac:dyDescent="0.35">
      <c r="A342" s="74" t="s">
        <v>33</v>
      </c>
      <c r="B342" s="75">
        <f t="shared" si="13"/>
        <v>2014</v>
      </c>
      <c r="C342" s="85">
        <v>0</v>
      </c>
    </row>
    <row r="343" spans="1:3" x14ac:dyDescent="0.35">
      <c r="A343" s="74" t="s">
        <v>33</v>
      </c>
      <c r="B343" s="75">
        <f t="shared" si="13"/>
        <v>2015</v>
      </c>
      <c r="C343" s="85">
        <v>0</v>
      </c>
    </row>
    <row r="344" spans="1:3" x14ac:dyDescent="0.35">
      <c r="A344" s="74" t="s">
        <v>33</v>
      </c>
      <c r="B344" s="75">
        <f t="shared" si="13"/>
        <v>2016</v>
      </c>
      <c r="C344" s="85">
        <v>0</v>
      </c>
    </row>
    <row r="345" spans="1:3" x14ac:dyDescent="0.35">
      <c r="A345" s="74" t="s">
        <v>33</v>
      </c>
      <c r="B345" s="75">
        <f t="shared" si="13"/>
        <v>2017</v>
      </c>
      <c r="C345" s="85">
        <v>0</v>
      </c>
    </row>
    <row r="346" spans="1:3" x14ac:dyDescent="0.35">
      <c r="A346" s="74" t="s">
        <v>33</v>
      </c>
      <c r="B346" s="75">
        <f t="shared" si="13"/>
        <v>2018</v>
      </c>
      <c r="C346" s="85">
        <v>0</v>
      </c>
    </row>
    <row r="347" spans="1:3" x14ac:dyDescent="0.35">
      <c r="A347" s="74" t="s">
        <v>33</v>
      </c>
      <c r="B347" s="75">
        <f t="shared" si="13"/>
        <v>2019</v>
      </c>
      <c r="C347" s="85">
        <v>0</v>
      </c>
    </row>
    <row r="348" spans="1:3" x14ac:dyDescent="0.35">
      <c r="A348" s="74" t="s">
        <v>33</v>
      </c>
      <c r="B348" s="75">
        <f t="shared" si="13"/>
        <v>2020</v>
      </c>
      <c r="C348" s="85">
        <v>0</v>
      </c>
    </row>
    <row r="349" spans="1:3" x14ac:dyDescent="0.35">
      <c r="A349" s="43" t="s">
        <v>33</v>
      </c>
      <c r="B349" s="47">
        <f t="shared" si="13"/>
        <v>2021</v>
      </c>
      <c r="C349" s="97">
        <v>14127.29</v>
      </c>
    </row>
    <row r="350" spans="1:3" x14ac:dyDescent="0.35">
      <c r="A350" s="74" t="s">
        <v>33</v>
      </c>
      <c r="B350" s="75">
        <f t="shared" si="13"/>
        <v>2022</v>
      </c>
      <c r="C350" s="102">
        <v>22989.74</v>
      </c>
    </row>
    <row r="351" spans="1:3" x14ac:dyDescent="0.35">
      <c r="A351" s="74" t="s">
        <v>33</v>
      </c>
      <c r="B351" s="75">
        <f t="shared" si="13"/>
        <v>2023</v>
      </c>
      <c r="C351" s="102">
        <v>142074.28</v>
      </c>
    </row>
    <row r="352" spans="1:3" x14ac:dyDescent="0.35">
      <c r="A352" s="74" t="s">
        <v>33</v>
      </c>
      <c r="B352" s="75">
        <f t="shared" si="13"/>
        <v>2024</v>
      </c>
      <c r="C352" s="85">
        <v>0</v>
      </c>
    </row>
    <row r="353" spans="1:3" x14ac:dyDescent="0.35">
      <c r="A353" s="43" t="s">
        <v>34</v>
      </c>
      <c r="B353" s="47">
        <v>2000</v>
      </c>
      <c r="C353" s="95">
        <v>4502.5600000000004</v>
      </c>
    </row>
    <row r="354" spans="1:3" x14ac:dyDescent="0.35">
      <c r="A354" s="43" t="s">
        <v>34</v>
      </c>
      <c r="B354" s="47">
        <f t="shared" ref="B354:B377" si="14">B353+1</f>
        <v>2001</v>
      </c>
      <c r="C354" s="62">
        <v>20004.22</v>
      </c>
    </row>
    <row r="355" spans="1:3" x14ac:dyDescent="0.35">
      <c r="A355" s="43" t="s">
        <v>34</v>
      </c>
      <c r="B355" s="47">
        <f t="shared" si="14"/>
        <v>2002</v>
      </c>
      <c r="C355" s="62">
        <v>11474.11</v>
      </c>
    </row>
    <row r="356" spans="1:3" x14ac:dyDescent="0.35">
      <c r="A356" s="43" t="s">
        <v>34</v>
      </c>
      <c r="B356" s="47">
        <f t="shared" si="14"/>
        <v>2003</v>
      </c>
      <c r="C356" s="62">
        <v>-14101.18</v>
      </c>
    </row>
    <row r="357" spans="1:3" x14ac:dyDescent="0.35">
      <c r="A357" s="43" t="s">
        <v>34</v>
      </c>
      <c r="B357" s="47">
        <f t="shared" si="14"/>
        <v>2004</v>
      </c>
      <c r="C357" s="62">
        <v>-20466.55</v>
      </c>
    </row>
    <row r="358" spans="1:3" x14ac:dyDescent="0.35">
      <c r="A358" s="43" t="s">
        <v>34</v>
      </c>
      <c r="B358" s="47">
        <f t="shared" si="14"/>
        <v>2005</v>
      </c>
      <c r="C358" s="62">
        <v>-31502.26</v>
      </c>
    </row>
    <row r="359" spans="1:3" x14ac:dyDescent="0.35">
      <c r="A359" s="43" t="s">
        <v>34</v>
      </c>
      <c r="B359" s="47">
        <f t="shared" si="14"/>
        <v>2006</v>
      </c>
      <c r="C359" s="62">
        <v>-5469.16</v>
      </c>
    </row>
    <row r="360" spans="1:3" x14ac:dyDescent="0.35">
      <c r="A360" s="43" t="s">
        <v>34</v>
      </c>
      <c r="B360" s="47">
        <f t="shared" si="14"/>
        <v>2007</v>
      </c>
      <c r="C360" s="58">
        <v>-5207.8599999999997</v>
      </c>
    </row>
    <row r="361" spans="1:3" x14ac:dyDescent="0.35">
      <c r="A361" s="43" t="s">
        <v>34</v>
      </c>
      <c r="B361" s="47">
        <f t="shared" si="14"/>
        <v>2008</v>
      </c>
      <c r="C361" s="62">
        <v>8011.62</v>
      </c>
    </row>
    <row r="362" spans="1:3" x14ac:dyDescent="0.35">
      <c r="A362" s="43" t="s">
        <v>34</v>
      </c>
      <c r="B362" s="47">
        <f t="shared" si="14"/>
        <v>2009</v>
      </c>
      <c r="C362" s="62">
        <v>27744.98</v>
      </c>
    </row>
    <row r="363" spans="1:3" x14ac:dyDescent="0.35">
      <c r="A363" s="43" t="s">
        <v>34</v>
      </c>
      <c r="B363" s="47">
        <f t="shared" si="14"/>
        <v>2010</v>
      </c>
      <c r="C363" s="58">
        <v>27378.99</v>
      </c>
    </row>
    <row r="364" spans="1:3" x14ac:dyDescent="0.35">
      <c r="A364" s="43" t="s">
        <v>34</v>
      </c>
      <c r="B364" s="47">
        <f t="shared" si="14"/>
        <v>2011</v>
      </c>
      <c r="C364" s="62">
        <v>24686.63</v>
      </c>
    </row>
    <row r="365" spans="1:3" x14ac:dyDescent="0.35">
      <c r="A365" s="43" t="s">
        <v>34</v>
      </c>
      <c r="B365" s="47">
        <f t="shared" si="14"/>
        <v>2012</v>
      </c>
      <c r="C365" s="62">
        <v>3698.92</v>
      </c>
    </row>
    <row r="366" spans="1:3" x14ac:dyDescent="0.35">
      <c r="A366" s="43" t="s">
        <v>34</v>
      </c>
      <c r="B366" s="47">
        <f t="shared" si="14"/>
        <v>2013</v>
      </c>
      <c r="C366" s="91">
        <v>463</v>
      </c>
    </row>
    <row r="367" spans="1:3" x14ac:dyDescent="0.35">
      <c r="A367" s="74" t="s">
        <v>34</v>
      </c>
      <c r="B367" s="75">
        <f t="shared" si="14"/>
        <v>2014</v>
      </c>
      <c r="C367" s="102">
        <v>0</v>
      </c>
    </row>
    <row r="368" spans="1:3" x14ac:dyDescent="0.35">
      <c r="A368" s="74" t="s">
        <v>34</v>
      </c>
      <c r="B368" s="75">
        <f t="shared" si="14"/>
        <v>2015</v>
      </c>
      <c r="C368" s="102">
        <v>0</v>
      </c>
    </row>
    <row r="369" spans="1:3" x14ac:dyDescent="0.35">
      <c r="A369" s="74" t="s">
        <v>34</v>
      </c>
      <c r="B369" s="75">
        <f t="shared" si="14"/>
        <v>2016</v>
      </c>
      <c r="C369" s="102">
        <v>0</v>
      </c>
    </row>
    <row r="370" spans="1:3" x14ac:dyDescent="0.35">
      <c r="A370" s="74" t="s">
        <v>34</v>
      </c>
      <c r="B370" s="75">
        <f t="shared" si="14"/>
        <v>2017</v>
      </c>
      <c r="C370" s="102">
        <v>0</v>
      </c>
    </row>
    <row r="371" spans="1:3" x14ac:dyDescent="0.35">
      <c r="A371" s="74" t="s">
        <v>34</v>
      </c>
      <c r="B371" s="75">
        <f t="shared" si="14"/>
        <v>2018</v>
      </c>
      <c r="C371" s="102">
        <v>0</v>
      </c>
    </row>
    <row r="372" spans="1:3" x14ac:dyDescent="0.35">
      <c r="A372" s="74" t="s">
        <v>34</v>
      </c>
      <c r="B372" s="75">
        <f t="shared" si="14"/>
        <v>2019</v>
      </c>
      <c r="C372" s="102">
        <v>0</v>
      </c>
    </row>
    <row r="373" spans="1:3" x14ac:dyDescent="0.35">
      <c r="A373" s="74" t="s">
        <v>34</v>
      </c>
      <c r="B373" s="75">
        <f t="shared" si="14"/>
        <v>2020</v>
      </c>
      <c r="C373" s="102">
        <v>0</v>
      </c>
    </row>
    <row r="374" spans="1:3" x14ac:dyDescent="0.35">
      <c r="A374" s="43" t="s">
        <v>34</v>
      </c>
      <c r="B374" s="47">
        <f t="shared" si="14"/>
        <v>2021</v>
      </c>
      <c r="C374" s="96">
        <v>0</v>
      </c>
    </row>
    <row r="375" spans="1:3" x14ac:dyDescent="0.35">
      <c r="A375" s="74" t="s">
        <v>34</v>
      </c>
      <c r="B375" s="75">
        <f t="shared" si="14"/>
        <v>2022</v>
      </c>
      <c r="C375" s="102">
        <v>0</v>
      </c>
    </row>
    <row r="376" spans="1:3" x14ac:dyDescent="0.35">
      <c r="A376" s="74" t="s">
        <v>34</v>
      </c>
      <c r="B376" s="75">
        <f t="shared" si="14"/>
        <v>2023</v>
      </c>
      <c r="C376" s="102">
        <v>0</v>
      </c>
    </row>
    <row r="377" spans="1:3" x14ac:dyDescent="0.35">
      <c r="A377" s="74" t="s">
        <v>34</v>
      </c>
      <c r="B377" s="75">
        <f t="shared" si="14"/>
        <v>2024</v>
      </c>
      <c r="C377" s="102">
        <v>0</v>
      </c>
    </row>
    <row r="378" spans="1:3" x14ac:dyDescent="0.35">
      <c r="A378" s="43" t="s">
        <v>35</v>
      </c>
      <c r="B378" s="47">
        <v>2000</v>
      </c>
      <c r="C378" s="98">
        <v>73379.149999999994</v>
      </c>
    </row>
    <row r="379" spans="1:3" x14ac:dyDescent="0.35">
      <c r="A379" s="43" t="s">
        <v>35</v>
      </c>
      <c r="B379" s="47">
        <f t="shared" ref="B379:B402" si="15">B378+1</f>
        <v>2001</v>
      </c>
      <c r="C379" s="58">
        <v>67982.17</v>
      </c>
    </row>
    <row r="380" spans="1:3" x14ac:dyDescent="0.35">
      <c r="A380" s="43" t="s">
        <v>35</v>
      </c>
      <c r="B380" s="47">
        <f t="shared" si="15"/>
        <v>2002</v>
      </c>
      <c r="C380" s="59">
        <v>67477.06</v>
      </c>
    </row>
    <row r="381" spans="1:3" x14ac:dyDescent="0.35">
      <c r="A381" s="43" t="s">
        <v>35</v>
      </c>
      <c r="B381" s="47">
        <f t="shared" si="15"/>
        <v>2003</v>
      </c>
      <c r="C381" s="58">
        <v>0</v>
      </c>
    </row>
    <row r="382" spans="1:3" x14ac:dyDescent="0.35">
      <c r="A382" s="43" t="s">
        <v>35</v>
      </c>
      <c r="B382" s="47">
        <f t="shared" si="15"/>
        <v>2004</v>
      </c>
      <c r="C382" s="58">
        <v>0</v>
      </c>
    </row>
    <row r="383" spans="1:3" x14ac:dyDescent="0.35">
      <c r="A383" s="43" t="s">
        <v>35</v>
      </c>
      <c r="B383" s="47">
        <f t="shared" si="15"/>
        <v>2005</v>
      </c>
      <c r="C383" s="58">
        <v>0</v>
      </c>
    </row>
    <row r="384" spans="1:3" x14ac:dyDescent="0.35">
      <c r="A384" s="43" t="s">
        <v>35</v>
      </c>
      <c r="B384" s="47">
        <f t="shared" si="15"/>
        <v>2006</v>
      </c>
      <c r="C384" s="58">
        <v>0</v>
      </c>
    </row>
    <row r="385" spans="1:3" x14ac:dyDescent="0.35">
      <c r="A385" s="43" t="s">
        <v>35</v>
      </c>
      <c r="B385" s="47">
        <f t="shared" si="15"/>
        <v>2007</v>
      </c>
      <c r="C385" s="58">
        <v>0</v>
      </c>
    </row>
    <row r="386" spans="1:3" x14ac:dyDescent="0.35">
      <c r="A386" s="43" t="s">
        <v>35</v>
      </c>
      <c r="B386" s="47">
        <f t="shared" si="15"/>
        <v>2008</v>
      </c>
      <c r="C386" s="58">
        <v>0</v>
      </c>
    </row>
    <row r="387" spans="1:3" x14ac:dyDescent="0.35">
      <c r="A387" s="43" t="s">
        <v>35</v>
      </c>
      <c r="B387" s="47">
        <f t="shared" si="15"/>
        <v>2009</v>
      </c>
      <c r="C387" s="58">
        <v>127105.22</v>
      </c>
    </row>
    <row r="388" spans="1:3" x14ac:dyDescent="0.35">
      <c r="A388" s="43" t="s">
        <v>35</v>
      </c>
      <c r="B388" s="47">
        <f t="shared" si="15"/>
        <v>2010</v>
      </c>
      <c r="C388" s="59">
        <v>92083.48</v>
      </c>
    </row>
    <row r="389" spans="1:3" x14ac:dyDescent="0.35">
      <c r="A389" s="43" t="s">
        <v>35</v>
      </c>
      <c r="B389" s="47">
        <f t="shared" si="15"/>
        <v>2011</v>
      </c>
      <c r="C389" s="59">
        <v>57109.08</v>
      </c>
    </row>
    <row r="390" spans="1:3" x14ac:dyDescent="0.35">
      <c r="A390" s="43" t="s">
        <v>35</v>
      </c>
      <c r="B390" s="47">
        <f t="shared" si="15"/>
        <v>2012</v>
      </c>
      <c r="C390" s="59">
        <v>49732.76</v>
      </c>
    </row>
    <row r="391" spans="1:3" x14ac:dyDescent="0.35">
      <c r="A391" s="43" t="s">
        <v>35</v>
      </c>
      <c r="B391" s="47">
        <f t="shared" si="15"/>
        <v>2013</v>
      </c>
      <c r="C391" s="88">
        <v>55346.05</v>
      </c>
    </row>
    <row r="392" spans="1:3" x14ac:dyDescent="0.35">
      <c r="A392" s="74" t="s">
        <v>35</v>
      </c>
      <c r="B392" s="75">
        <f t="shared" si="15"/>
        <v>2014</v>
      </c>
      <c r="C392" s="102">
        <v>18859.689999999999</v>
      </c>
    </row>
    <row r="393" spans="1:3" x14ac:dyDescent="0.35">
      <c r="A393" s="74" t="s">
        <v>35</v>
      </c>
      <c r="B393" s="75">
        <f t="shared" si="15"/>
        <v>2015</v>
      </c>
      <c r="C393" s="102">
        <v>163580.74</v>
      </c>
    </row>
    <row r="394" spans="1:3" x14ac:dyDescent="0.35">
      <c r="A394" s="74" t="s">
        <v>35</v>
      </c>
      <c r="B394" s="75">
        <f t="shared" si="15"/>
        <v>2016</v>
      </c>
      <c r="C394" s="102">
        <v>166665.76</v>
      </c>
    </row>
    <row r="395" spans="1:3" x14ac:dyDescent="0.35">
      <c r="A395" s="74" t="s">
        <v>35</v>
      </c>
      <c r="B395" s="75">
        <f t="shared" si="15"/>
        <v>2017</v>
      </c>
      <c r="C395" s="102">
        <v>153289.97</v>
      </c>
    </row>
    <row r="396" spans="1:3" x14ac:dyDescent="0.35">
      <c r="A396" s="74" t="s">
        <v>35</v>
      </c>
      <c r="B396" s="75">
        <f t="shared" si="15"/>
        <v>2018</v>
      </c>
      <c r="C396" s="102">
        <v>-105957.38</v>
      </c>
    </row>
    <row r="397" spans="1:3" x14ac:dyDescent="0.35">
      <c r="A397" s="74" t="s">
        <v>35</v>
      </c>
      <c r="B397" s="75">
        <f t="shared" si="15"/>
        <v>2019</v>
      </c>
      <c r="C397" s="85">
        <v>-29837.16</v>
      </c>
    </row>
    <row r="398" spans="1:3" x14ac:dyDescent="0.35">
      <c r="A398" s="74" t="s">
        <v>35</v>
      </c>
      <c r="B398" s="75">
        <f t="shared" si="15"/>
        <v>2020</v>
      </c>
      <c r="C398" s="102">
        <v>-29758.92</v>
      </c>
    </row>
    <row r="399" spans="1:3" x14ac:dyDescent="0.35">
      <c r="A399" s="43" t="s">
        <v>35</v>
      </c>
      <c r="B399" s="47">
        <f t="shared" si="15"/>
        <v>2021</v>
      </c>
      <c r="C399" s="100">
        <v>-83390.44</v>
      </c>
    </row>
    <row r="400" spans="1:3" x14ac:dyDescent="0.35">
      <c r="A400" s="74" t="s">
        <v>35</v>
      </c>
      <c r="B400" s="75">
        <f t="shared" si="15"/>
        <v>2022</v>
      </c>
      <c r="C400" s="102">
        <v>9010.9500000000007</v>
      </c>
    </row>
    <row r="401" spans="1:3" x14ac:dyDescent="0.35">
      <c r="A401" s="74" t="s">
        <v>35</v>
      </c>
      <c r="B401" s="75">
        <f t="shared" si="15"/>
        <v>2023</v>
      </c>
      <c r="C401" s="102">
        <v>40459.79</v>
      </c>
    </row>
    <row r="402" spans="1:3" x14ac:dyDescent="0.35">
      <c r="A402" s="74" t="s">
        <v>35</v>
      </c>
      <c r="B402" s="75">
        <f t="shared" si="15"/>
        <v>2024</v>
      </c>
      <c r="C402" s="102">
        <v>4745.8500000000004</v>
      </c>
    </row>
    <row r="403" spans="1:3" x14ac:dyDescent="0.35">
      <c r="A403" s="43" t="s">
        <v>14</v>
      </c>
      <c r="B403" s="47">
        <v>2000</v>
      </c>
      <c r="C403" s="98">
        <v>1403682.6</v>
      </c>
    </row>
    <row r="404" spans="1:3" x14ac:dyDescent="0.35">
      <c r="A404" s="43" t="s">
        <v>14</v>
      </c>
      <c r="B404" s="47">
        <f t="shared" ref="B404:B427" si="16">B403+1</f>
        <v>2001</v>
      </c>
      <c r="C404" s="59">
        <v>1421314.36</v>
      </c>
    </row>
    <row r="405" spans="1:3" x14ac:dyDescent="0.35">
      <c r="A405" s="43" t="s">
        <v>14</v>
      </c>
      <c r="B405" s="47">
        <f t="shared" si="16"/>
        <v>2002</v>
      </c>
      <c r="C405" s="59">
        <v>466978.7</v>
      </c>
    </row>
    <row r="406" spans="1:3" x14ac:dyDescent="0.35">
      <c r="A406" s="43" t="s">
        <v>14</v>
      </c>
      <c r="B406" s="47">
        <f t="shared" si="16"/>
        <v>2003</v>
      </c>
      <c r="C406" s="59">
        <v>0</v>
      </c>
    </row>
    <row r="407" spans="1:3" x14ac:dyDescent="0.35">
      <c r="A407" s="43" t="s">
        <v>14</v>
      </c>
      <c r="B407" s="47">
        <f t="shared" si="16"/>
        <v>2004</v>
      </c>
      <c r="C407" s="59">
        <v>0</v>
      </c>
    </row>
    <row r="408" spans="1:3" x14ac:dyDescent="0.35">
      <c r="A408" s="43" t="s">
        <v>14</v>
      </c>
      <c r="B408" s="47">
        <f t="shared" si="16"/>
        <v>2005</v>
      </c>
      <c r="C408" s="59">
        <v>0</v>
      </c>
    </row>
    <row r="409" spans="1:3" x14ac:dyDescent="0.35">
      <c r="A409" s="43" t="s">
        <v>14</v>
      </c>
      <c r="B409" s="47">
        <f t="shared" si="16"/>
        <v>2006</v>
      </c>
      <c r="C409" s="59">
        <v>0</v>
      </c>
    </row>
    <row r="410" spans="1:3" x14ac:dyDescent="0.35">
      <c r="A410" s="43" t="s">
        <v>14</v>
      </c>
      <c r="B410" s="47">
        <f t="shared" si="16"/>
        <v>2007</v>
      </c>
      <c r="C410" s="59">
        <v>0</v>
      </c>
    </row>
    <row r="411" spans="1:3" x14ac:dyDescent="0.35">
      <c r="A411" s="43" t="s">
        <v>14</v>
      </c>
      <c r="B411" s="47">
        <f t="shared" si="16"/>
        <v>2008</v>
      </c>
      <c r="C411" s="59">
        <v>0</v>
      </c>
    </row>
    <row r="412" spans="1:3" x14ac:dyDescent="0.35">
      <c r="A412" s="43" t="s">
        <v>14</v>
      </c>
      <c r="B412" s="47">
        <f t="shared" si="16"/>
        <v>2009</v>
      </c>
      <c r="C412" s="59">
        <v>0</v>
      </c>
    </row>
    <row r="413" spans="1:3" x14ac:dyDescent="0.35">
      <c r="A413" s="43" t="s">
        <v>14</v>
      </c>
      <c r="B413" s="47">
        <f t="shared" si="16"/>
        <v>2010</v>
      </c>
      <c r="C413" s="59">
        <v>0</v>
      </c>
    </row>
    <row r="414" spans="1:3" x14ac:dyDescent="0.35">
      <c r="A414" s="43" t="s">
        <v>14</v>
      </c>
      <c r="B414" s="47">
        <f t="shared" si="16"/>
        <v>2011</v>
      </c>
      <c r="C414" s="59">
        <v>0</v>
      </c>
    </row>
    <row r="415" spans="1:3" x14ac:dyDescent="0.35">
      <c r="A415" s="43" t="s">
        <v>14</v>
      </c>
      <c r="B415" s="47">
        <f t="shared" si="16"/>
        <v>2012</v>
      </c>
      <c r="C415" s="59">
        <v>0</v>
      </c>
    </row>
    <row r="416" spans="1:3" x14ac:dyDescent="0.35">
      <c r="A416" s="43" t="s">
        <v>14</v>
      </c>
      <c r="B416" s="47">
        <f t="shared" si="16"/>
        <v>2013</v>
      </c>
      <c r="C416" s="88">
        <v>0</v>
      </c>
    </row>
    <row r="417" spans="1:3" x14ac:dyDescent="0.35">
      <c r="A417" s="76" t="s">
        <v>14</v>
      </c>
      <c r="B417" s="77">
        <f t="shared" si="16"/>
        <v>2014</v>
      </c>
      <c r="C417" s="104">
        <v>0</v>
      </c>
    </row>
    <row r="418" spans="1:3" x14ac:dyDescent="0.35">
      <c r="A418" s="76" t="s">
        <v>14</v>
      </c>
      <c r="B418" s="77">
        <f t="shared" si="16"/>
        <v>2015</v>
      </c>
      <c r="C418" s="104">
        <v>1842401.76</v>
      </c>
    </row>
    <row r="419" spans="1:3" x14ac:dyDescent="0.35">
      <c r="A419" s="76" t="s">
        <v>14</v>
      </c>
      <c r="B419" s="77">
        <f t="shared" si="16"/>
        <v>2016</v>
      </c>
      <c r="C419" s="104">
        <v>1773522.38</v>
      </c>
    </row>
    <row r="420" spans="1:3" x14ac:dyDescent="0.35">
      <c r="A420" s="76" t="s">
        <v>14</v>
      </c>
      <c r="B420" s="77">
        <f t="shared" si="16"/>
        <v>2017</v>
      </c>
      <c r="C420" s="104">
        <v>2076555.43</v>
      </c>
    </row>
    <row r="421" spans="1:3" x14ac:dyDescent="0.35">
      <c r="A421" s="76" t="s">
        <v>14</v>
      </c>
      <c r="B421" s="77">
        <f t="shared" si="16"/>
        <v>2018</v>
      </c>
      <c r="C421" s="104">
        <v>-520675.44</v>
      </c>
    </row>
    <row r="422" spans="1:3" x14ac:dyDescent="0.35">
      <c r="A422" s="76" t="s">
        <v>14</v>
      </c>
      <c r="B422" s="77">
        <f t="shared" si="16"/>
        <v>2019</v>
      </c>
      <c r="C422" s="104">
        <v>-424540.1</v>
      </c>
    </row>
    <row r="423" spans="1:3" x14ac:dyDescent="0.35">
      <c r="A423" s="76" t="s">
        <v>14</v>
      </c>
      <c r="B423" s="77">
        <f t="shared" si="16"/>
        <v>2020</v>
      </c>
      <c r="C423" s="104">
        <v>-538628.39</v>
      </c>
    </row>
    <row r="424" spans="1:3" x14ac:dyDescent="0.35">
      <c r="A424" s="43" t="s">
        <v>14</v>
      </c>
      <c r="B424" s="47">
        <f t="shared" si="16"/>
        <v>2021</v>
      </c>
      <c r="C424" s="100">
        <v>-711658.57</v>
      </c>
    </row>
    <row r="425" spans="1:3" x14ac:dyDescent="0.35">
      <c r="A425" s="76" t="s">
        <v>14</v>
      </c>
      <c r="B425" s="77">
        <f t="shared" si="16"/>
        <v>2022</v>
      </c>
      <c r="C425" s="104">
        <v>692449.74</v>
      </c>
    </row>
    <row r="426" spans="1:3" x14ac:dyDescent="0.35">
      <c r="A426" s="76" t="s">
        <v>14</v>
      </c>
      <c r="B426" s="77">
        <f t="shared" si="16"/>
        <v>2023</v>
      </c>
      <c r="C426" s="104">
        <v>231978.88</v>
      </c>
    </row>
    <row r="427" spans="1:3" x14ac:dyDescent="0.35">
      <c r="A427" s="74" t="s">
        <v>14</v>
      </c>
      <c r="B427" s="75">
        <f t="shared" si="16"/>
        <v>2024</v>
      </c>
      <c r="C427" s="102">
        <v>-43666.1</v>
      </c>
    </row>
    <row r="428" spans="1:3" x14ac:dyDescent="0.35">
      <c r="A428" s="43" t="s">
        <v>36</v>
      </c>
      <c r="B428" s="47">
        <v>2000</v>
      </c>
      <c r="C428" s="95">
        <v>0</v>
      </c>
    </row>
    <row r="429" spans="1:3" x14ac:dyDescent="0.35">
      <c r="A429" s="43" t="s">
        <v>36</v>
      </c>
      <c r="B429" s="47">
        <f t="shared" ref="B429:B452" si="17">B428+1</f>
        <v>2001</v>
      </c>
      <c r="C429" s="58">
        <v>0</v>
      </c>
    </row>
    <row r="430" spans="1:3" x14ac:dyDescent="0.35">
      <c r="A430" s="43" t="s">
        <v>36</v>
      </c>
      <c r="B430" s="47">
        <f t="shared" si="17"/>
        <v>2002</v>
      </c>
      <c r="C430" s="58">
        <v>0</v>
      </c>
    </row>
    <row r="431" spans="1:3" x14ac:dyDescent="0.35">
      <c r="A431" s="43" t="s">
        <v>36</v>
      </c>
      <c r="B431" s="47">
        <f t="shared" si="17"/>
        <v>2003</v>
      </c>
      <c r="C431" s="58">
        <v>0</v>
      </c>
    </row>
    <row r="432" spans="1:3" x14ac:dyDescent="0.35">
      <c r="A432" s="43" t="s">
        <v>36</v>
      </c>
      <c r="B432" s="47">
        <f t="shared" si="17"/>
        <v>2004</v>
      </c>
      <c r="C432" s="58">
        <v>0</v>
      </c>
    </row>
    <row r="433" spans="1:3" x14ac:dyDescent="0.35">
      <c r="A433" s="43" t="s">
        <v>36</v>
      </c>
      <c r="B433" s="47">
        <f t="shared" si="17"/>
        <v>2005</v>
      </c>
      <c r="C433" s="58">
        <v>0</v>
      </c>
    </row>
    <row r="434" spans="1:3" x14ac:dyDescent="0.35">
      <c r="A434" s="43" t="s">
        <v>36</v>
      </c>
      <c r="B434" s="47">
        <f t="shared" si="17"/>
        <v>2006</v>
      </c>
      <c r="C434" s="62">
        <v>2306.41</v>
      </c>
    </row>
    <row r="435" spans="1:3" x14ac:dyDescent="0.35">
      <c r="A435" s="43" t="s">
        <v>36</v>
      </c>
      <c r="B435" s="47">
        <f t="shared" si="17"/>
        <v>2007</v>
      </c>
      <c r="C435" s="62">
        <v>-131.91999999999999</v>
      </c>
    </row>
    <row r="436" spans="1:3" x14ac:dyDescent="0.35">
      <c r="A436" s="43" t="s">
        <v>36</v>
      </c>
      <c r="B436" s="47">
        <f t="shared" si="17"/>
        <v>2008</v>
      </c>
      <c r="C436" s="62">
        <v>-4657.16</v>
      </c>
    </row>
    <row r="437" spans="1:3" x14ac:dyDescent="0.35">
      <c r="A437" s="43" t="s">
        <v>36</v>
      </c>
      <c r="B437" s="47">
        <f t="shared" si="17"/>
        <v>2009</v>
      </c>
      <c r="C437" s="58">
        <v>0</v>
      </c>
    </row>
    <row r="438" spans="1:3" x14ac:dyDescent="0.35">
      <c r="A438" s="43" t="s">
        <v>36</v>
      </c>
      <c r="B438" s="47">
        <f t="shared" si="17"/>
        <v>2010</v>
      </c>
      <c r="C438" s="58">
        <v>0</v>
      </c>
    </row>
    <row r="439" spans="1:3" x14ac:dyDescent="0.35">
      <c r="A439" s="43" t="s">
        <v>36</v>
      </c>
      <c r="B439" s="47">
        <f t="shared" si="17"/>
        <v>2011</v>
      </c>
      <c r="C439" s="58">
        <v>0</v>
      </c>
    </row>
    <row r="440" spans="1:3" x14ac:dyDescent="0.35">
      <c r="A440" s="43" t="s">
        <v>36</v>
      </c>
      <c r="B440" s="47">
        <f t="shared" si="17"/>
        <v>2012</v>
      </c>
      <c r="C440" s="58">
        <v>0</v>
      </c>
    </row>
    <row r="441" spans="1:3" x14ac:dyDescent="0.35">
      <c r="A441" s="43" t="s">
        <v>36</v>
      </c>
      <c r="B441" s="47">
        <f t="shared" si="17"/>
        <v>2013</v>
      </c>
      <c r="C441" s="89">
        <v>0</v>
      </c>
    </row>
    <row r="442" spans="1:3" x14ac:dyDescent="0.35">
      <c r="A442" s="74" t="s">
        <v>36</v>
      </c>
      <c r="B442" s="75">
        <f t="shared" si="17"/>
        <v>2014</v>
      </c>
      <c r="C442" s="85">
        <v>0</v>
      </c>
    </row>
    <row r="443" spans="1:3" x14ac:dyDescent="0.35">
      <c r="A443" s="74" t="s">
        <v>36</v>
      </c>
      <c r="B443" s="75">
        <f t="shared" si="17"/>
        <v>2015</v>
      </c>
      <c r="C443" s="85">
        <v>0</v>
      </c>
    </row>
    <row r="444" spans="1:3" x14ac:dyDescent="0.35">
      <c r="A444" s="74" t="s">
        <v>36</v>
      </c>
      <c r="B444" s="75">
        <f t="shared" si="17"/>
        <v>2016</v>
      </c>
      <c r="C444" s="85">
        <v>0</v>
      </c>
    </row>
    <row r="445" spans="1:3" x14ac:dyDescent="0.35">
      <c r="A445" s="74" t="s">
        <v>36</v>
      </c>
      <c r="B445" s="75">
        <f t="shared" si="17"/>
        <v>2017</v>
      </c>
      <c r="C445" s="85">
        <v>0</v>
      </c>
    </row>
    <row r="446" spans="1:3" x14ac:dyDescent="0.35">
      <c r="A446" s="74" t="s">
        <v>36</v>
      </c>
      <c r="B446" s="75">
        <f t="shared" si="17"/>
        <v>2018</v>
      </c>
      <c r="C446" s="85">
        <v>0</v>
      </c>
    </row>
    <row r="447" spans="1:3" x14ac:dyDescent="0.35">
      <c r="A447" s="74" t="s">
        <v>36</v>
      </c>
      <c r="B447" s="75">
        <f t="shared" si="17"/>
        <v>2019</v>
      </c>
      <c r="C447" s="85">
        <v>0</v>
      </c>
    </row>
    <row r="448" spans="1:3" x14ac:dyDescent="0.35">
      <c r="A448" s="74" t="s">
        <v>36</v>
      </c>
      <c r="B448" s="75">
        <f t="shared" si="17"/>
        <v>2020</v>
      </c>
      <c r="C448" s="85">
        <v>0</v>
      </c>
    </row>
    <row r="449" spans="1:3" x14ac:dyDescent="0.35">
      <c r="A449" s="43" t="s">
        <v>36</v>
      </c>
      <c r="B449" s="47">
        <f t="shared" si="17"/>
        <v>2021</v>
      </c>
      <c r="C449" s="100">
        <v>-12444.42</v>
      </c>
    </row>
    <row r="450" spans="1:3" x14ac:dyDescent="0.35">
      <c r="A450" s="74" t="s">
        <v>36</v>
      </c>
      <c r="B450" s="75">
        <f t="shared" si="17"/>
        <v>2022</v>
      </c>
      <c r="C450" s="102">
        <v>-2453.5100000000002</v>
      </c>
    </row>
    <row r="451" spans="1:3" x14ac:dyDescent="0.35">
      <c r="A451" s="74" t="s">
        <v>36</v>
      </c>
      <c r="B451" s="75">
        <f t="shared" si="17"/>
        <v>2023</v>
      </c>
      <c r="C451" s="102">
        <v>1399.48</v>
      </c>
    </row>
    <row r="452" spans="1:3" x14ac:dyDescent="0.35">
      <c r="A452" s="74" t="s">
        <v>36</v>
      </c>
      <c r="B452" s="75">
        <f t="shared" si="17"/>
        <v>2024</v>
      </c>
      <c r="C452" s="102">
        <v>1102.55</v>
      </c>
    </row>
    <row r="453" spans="1:3" x14ac:dyDescent="0.35">
      <c r="A453" s="43" t="s">
        <v>37</v>
      </c>
      <c r="B453" s="47">
        <v>2000</v>
      </c>
      <c r="C453" s="101">
        <v>0</v>
      </c>
    </row>
    <row r="454" spans="1:3" x14ac:dyDescent="0.35">
      <c r="A454" s="43" t="s">
        <v>37</v>
      </c>
      <c r="B454" s="47">
        <f t="shared" ref="B454:B477" si="18">B453+1</f>
        <v>2001</v>
      </c>
      <c r="C454" s="62">
        <v>0</v>
      </c>
    </row>
    <row r="455" spans="1:3" x14ac:dyDescent="0.35">
      <c r="A455" s="43" t="s">
        <v>37</v>
      </c>
      <c r="B455" s="47">
        <f t="shared" si="18"/>
        <v>2002</v>
      </c>
      <c r="C455" s="62">
        <v>0</v>
      </c>
    </row>
    <row r="456" spans="1:3" x14ac:dyDescent="0.35">
      <c r="A456" s="43" t="s">
        <v>37</v>
      </c>
      <c r="B456" s="47">
        <f t="shared" si="18"/>
        <v>2003</v>
      </c>
      <c r="C456" s="62">
        <v>0</v>
      </c>
    </row>
    <row r="457" spans="1:3" x14ac:dyDescent="0.35">
      <c r="A457" s="43" t="s">
        <v>37</v>
      </c>
      <c r="B457" s="47">
        <f t="shared" si="18"/>
        <v>2004</v>
      </c>
      <c r="C457" s="62">
        <v>0</v>
      </c>
    </row>
    <row r="458" spans="1:3" x14ac:dyDescent="0.35">
      <c r="A458" s="43" t="s">
        <v>37</v>
      </c>
      <c r="B458" s="47">
        <f t="shared" si="18"/>
        <v>2005</v>
      </c>
      <c r="C458" s="62">
        <v>0</v>
      </c>
    </row>
    <row r="459" spans="1:3" x14ac:dyDescent="0.35">
      <c r="A459" s="43" t="s">
        <v>37</v>
      </c>
      <c r="B459" s="47">
        <f t="shared" si="18"/>
        <v>2006</v>
      </c>
      <c r="C459" s="62">
        <v>0</v>
      </c>
    </row>
    <row r="460" spans="1:3" x14ac:dyDescent="0.35">
      <c r="A460" s="43" t="s">
        <v>37</v>
      </c>
      <c r="B460" s="47">
        <f t="shared" si="18"/>
        <v>2007</v>
      </c>
      <c r="C460" s="62">
        <v>0</v>
      </c>
    </row>
    <row r="461" spans="1:3" x14ac:dyDescent="0.35">
      <c r="A461" s="43" t="s">
        <v>37</v>
      </c>
      <c r="B461" s="47">
        <f t="shared" si="18"/>
        <v>2008</v>
      </c>
      <c r="C461" s="62">
        <v>0</v>
      </c>
    </row>
    <row r="462" spans="1:3" x14ac:dyDescent="0.35">
      <c r="A462" s="43" t="s">
        <v>37</v>
      </c>
      <c r="B462" s="47">
        <f t="shared" si="18"/>
        <v>2009</v>
      </c>
      <c r="C462" s="62">
        <v>0</v>
      </c>
    </row>
    <row r="463" spans="1:3" x14ac:dyDescent="0.35">
      <c r="A463" s="43" t="s">
        <v>37</v>
      </c>
      <c r="B463" s="47">
        <f t="shared" si="18"/>
        <v>2010</v>
      </c>
      <c r="C463" s="62">
        <v>0</v>
      </c>
    </row>
    <row r="464" spans="1:3" x14ac:dyDescent="0.35">
      <c r="A464" s="43" t="s">
        <v>37</v>
      </c>
      <c r="B464" s="47">
        <f t="shared" si="18"/>
        <v>2011</v>
      </c>
      <c r="C464" s="62">
        <v>0</v>
      </c>
    </row>
    <row r="465" spans="1:3" x14ac:dyDescent="0.35">
      <c r="A465" s="43" t="s">
        <v>37</v>
      </c>
      <c r="B465" s="47">
        <f t="shared" si="18"/>
        <v>2012</v>
      </c>
      <c r="C465" s="62">
        <v>0</v>
      </c>
    </row>
    <row r="466" spans="1:3" x14ac:dyDescent="0.35">
      <c r="A466" s="43" t="s">
        <v>37</v>
      </c>
      <c r="B466" s="47">
        <f t="shared" si="18"/>
        <v>2013</v>
      </c>
      <c r="C466" s="91">
        <v>0</v>
      </c>
    </row>
    <row r="467" spans="1:3" x14ac:dyDescent="0.35">
      <c r="A467" s="74" t="s">
        <v>37</v>
      </c>
      <c r="B467" s="75">
        <f t="shared" si="18"/>
        <v>2014</v>
      </c>
      <c r="C467" s="102">
        <v>0</v>
      </c>
    </row>
    <row r="468" spans="1:3" x14ac:dyDescent="0.35">
      <c r="A468" s="74" t="s">
        <v>37</v>
      </c>
      <c r="B468" s="75">
        <f t="shared" si="18"/>
        <v>2015</v>
      </c>
      <c r="C468" s="102">
        <v>0</v>
      </c>
    </row>
    <row r="469" spans="1:3" x14ac:dyDescent="0.35">
      <c r="A469" s="74" t="s">
        <v>37</v>
      </c>
      <c r="B469" s="75">
        <f t="shared" si="18"/>
        <v>2016</v>
      </c>
      <c r="C469" s="102">
        <v>0</v>
      </c>
    </row>
    <row r="470" spans="1:3" x14ac:dyDescent="0.35">
      <c r="A470" s="74" t="s">
        <v>37</v>
      </c>
      <c r="B470" s="75">
        <f t="shared" si="18"/>
        <v>2017</v>
      </c>
      <c r="C470" s="102">
        <v>0</v>
      </c>
    </row>
    <row r="471" spans="1:3" x14ac:dyDescent="0.35">
      <c r="A471" s="74" t="s">
        <v>37</v>
      </c>
      <c r="B471" s="75">
        <f t="shared" si="18"/>
        <v>2018</v>
      </c>
      <c r="C471" s="102">
        <v>0</v>
      </c>
    </row>
    <row r="472" spans="1:3" x14ac:dyDescent="0.35">
      <c r="A472" s="74" t="s">
        <v>37</v>
      </c>
      <c r="B472" s="75">
        <f t="shared" si="18"/>
        <v>2019</v>
      </c>
      <c r="C472" s="102">
        <v>0</v>
      </c>
    </row>
    <row r="473" spans="1:3" x14ac:dyDescent="0.35">
      <c r="A473" s="74" t="s">
        <v>37</v>
      </c>
      <c r="B473" s="75">
        <f t="shared" si="18"/>
        <v>2020</v>
      </c>
      <c r="C473" s="102">
        <v>0</v>
      </c>
    </row>
    <row r="474" spans="1:3" x14ac:dyDescent="0.35">
      <c r="A474" s="43" t="s">
        <v>37</v>
      </c>
      <c r="B474" s="47">
        <f t="shared" si="18"/>
        <v>2021</v>
      </c>
      <c r="C474" s="100">
        <v>-11885.36</v>
      </c>
    </row>
    <row r="475" spans="1:3" x14ac:dyDescent="0.35">
      <c r="A475" s="74" t="s">
        <v>37</v>
      </c>
      <c r="B475" s="75">
        <f t="shared" si="18"/>
        <v>2022</v>
      </c>
      <c r="C475" s="102">
        <v>6324.39</v>
      </c>
    </row>
    <row r="476" spans="1:3" x14ac:dyDescent="0.35">
      <c r="A476" s="74" t="s">
        <v>37</v>
      </c>
      <c r="B476" s="75">
        <f t="shared" si="18"/>
        <v>2023</v>
      </c>
      <c r="C476" s="102">
        <v>4184.3999999999996</v>
      </c>
    </row>
    <row r="477" spans="1:3" x14ac:dyDescent="0.35">
      <c r="A477" s="74" t="s">
        <v>37</v>
      </c>
      <c r="B477" s="75">
        <f t="shared" si="18"/>
        <v>2024</v>
      </c>
      <c r="C477" s="102">
        <v>0</v>
      </c>
    </row>
    <row r="478" spans="1:3" ht="16.75" customHeight="1" x14ac:dyDescent="0.35">
      <c r="A478" s="43" t="s">
        <v>38</v>
      </c>
      <c r="B478" s="47">
        <v>2000</v>
      </c>
      <c r="C478" s="98">
        <v>18606.25</v>
      </c>
    </row>
    <row r="479" spans="1:3" x14ac:dyDescent="0.35">
      <c r="A479" s="43" t="s">
        <v>38</v>
      </c>
      <c r="B479" s="47">
        <f t="shared" ref="B479:B502" si="19">B478+1</f>
        <v>2001</v>
      </c>
      <c r="C479" s="59">
        <v>21051.57</v>
      </c>
    </row>
    <row r="480" spans="1:3" x14ac:dyDescent="0.35">
      <c r="A480" s="43" t="s">
        <v>38</v>
      </c>
      <c r="B480" s="47">
        <f t="shared" si="19"/>
        <v>2002</v>
      </c>
      <c r="C480" s="59">
        <v>13364.52</v>
      </c>
    </row>
    <row r="481" spans="1:3" x14ac:dyDescent="0.35">
      <c r="A481" s="43" t="s">
        <v>38</v>
      </c>
      <c r="B481" s="47">
        <f t="shared" si="19"/>
        <v>2003</v>
      </c>
      <c r="C481" s="59">
        <v>-39767.08</v>
      </c>
    </row>
    <row r="482" spans="1:3" x14ac:dyDescent="0.35">
      <c r="A482" s="43" t="s">
        <v>38</v>
      </c>
      <c r="B482" s="47">
        <f t="shared" si="19"/>
        <v>2004</v>
      </c>
      <c r="C482" s="59">
        <v>-43236.32</v>
      </c>
    </row>
    <row r="483" spans="1:3" x14ac:dyDescent="0.35">
      <c r="A483" s="43" t="s">
        <v>38</v>
      </c>
      <c r="B483" s="47">
        <f t="shared" si="19"/>
        <v>2005</v>
      </c>
      <c r="C483" s="58">
        <v>-76291.25</v>
      </c>
    </row>
    <row r="484" spans="1:3" x14ac:dyDescent="0.35">
      <c r="A484" s="43" t="s">
        <v>38</v>
      </c>
      <c r="B484" s="47">
        <f t="shared" si="19"/>
        <v>2006</v>
      </c>
      <c r="C484" s="59">
        <v>5681.74</v>
      </c>
    </row>
    <row r="485" spans="1:3" x14ac:dyDescent="0.35">
      <c r="A485" s="43" t="s">
        <v>38</v>
      </c>
      <c r="B485" s="47">
        <f t="shared" si="19"/>
        <v>2007</v>
      </c>
      <c r="C485" s="59">
        <v>-5318.32</v>
      </c>
    </row>
    <row r="486" spans="1:3" x14ac:dyDescent="0.35">
      <c r="A486" s="43" t="s">
        <v>38</v>
      </c>
      <c r="B486" s="47">
        <f t="shared" si="19"/>
        <v>2008</v>
      </c>
      <c r="C486" s="59">
        <v>-24612.5</v>
      </c>
    </row>
    <row r="487" spans="1:3" x14ac:dyDescent="0.35">
      <c r="A487" s="43" t="s">
        <v>38</v>
      </c>
      <c r="B487" s="47">
        <f t="shared" si="19"/>
        <v>2009</v>
      </c>
      <c r="C487" s="59">
        <v>21204.95</v>
      </c>
    </row>
    <row r="488" spans="1:3" x14ac:dyDescent="0.35">
      <c r="A488" s="43" t="s">
        <v>38</v>
      </c>
      <c r="B488" s="47">
        <f t="shared" si="19"/>
        <v>2010</v>
      </c>
      <c r="C488" s="58">
        <v>15555</v>
      </c>
    </row>
    <row r="489" spans="1:3" x14ac:dyDescent="0.35">
      <c r="A489" s="43" t="s">
        <v>38</v>
      </c>
      <c r="B489" s="47">
        <f t="shared" si="19"/>
        <v>2011</v>
      </c>
      <c r="C489" s="59">
        <v>14551.56</v>
      </c>
    </row>
    <row r="490" spans="1:3" x14ac:dyDescent="0.35">
      <c r="A490" s="43" t="s">
        <v>38</v>
      </c>
      <c r="B490" s="47">
        <f t="shared" si="19"/>
        <v>2012</v>
      </c>
      <c r="C490" s="59">
        <v>0</v>
      </c>
    </row>
    <row r="491" spans="1:3" x14ac:dyDescent="0.35">
      <c r="A491" s="43" t="s">
        <v>38</v>
      </c>
      <c r="B491" s="47">
        <f t="shared" si="19"/>
        <v>2013</v>
      </c>
      <c r="C491" s="88">
        <v>0</v>
      </c>
    </row>
    <row r="492" spans="1:3" x14ac:dyDescent="0.35">
      <c r="A492" s="74" t="s">
        <v>38</v>
      </c>
      <c r="B492" s="75">
        <f t="shared" si="19"/>
        <v>2014</v>
      </c>
      <c r="C492" s="102">
        <v>0</v>
      </c>
    </row>
    <row r="493" spans="1:3" x14ac:dyDescent="0.35">
      <c r="A493" s="74" t="s">
        <v>38</v>
      </c>
      <c r="B493" s="75">
        <f t="shared" si="19"/>
        <v>2015</v>
      </c>
      <c r="C493" s="85">
        <v>31495.56</v>
      </c>
    </row>
    <row r="494" spans="1:3" x14ac:dyDescent="0.35">
      <c r="A494" s="74" t="s">
        <v>38</v>
      </c>
      <c r="B494" s="75">
        <f t="shared" si="19"/>
        <v>2016</v>
      </c>
      <c r="C494" s="85">
        <v>35222.25</v>
      </c>
    </row>
    <row r="495" spans="1:3" x14ac:dyDescent="0.35">
      <c r="A495" s="74" t="s">
        <v>38</v>
      </c>
      <c r="B495" s="75">
        <f t="shared" si="19"/>
        <v>2017</v>
      </c>
      <c r="C495" s="102">
        <v>28139.16</v>
      </c>
    </row>
    <row r="496" spans="1:3" x14ac:dyDescent="0.35">
      <c r="A496" s="74" t="s">
        <v>38</v>
      </c>
      <c r="B496" s="75">
        <f t="shared" si="19"/>
        <v>2018</v>
      </c>
      <c r="C496" s="102">
        <v>0</v>
      </c>
    </row>
    <row r="497" spans="1:3" x14ac:dyDescent="0.35">
      <c r="A497" s="74" t="s">
        <v>38</v>
      </c>
      <c r="B497" s="75">
        <f t="shared" si="19"/>
        <v>2019</v>
      </c>
      <c r="C497" s="102">
        <v>0</v>
      </c>
    </row>
    <row r="498" spans="1:3" x14ac:dyDescent="0.35">
      <c r="A498" s="74" t="s">
        <v>38</v>
      </c>
      <c r="B498" s="75">
        <f t="shared" si="19"/>
        <v>2020</v>
      </c>
      <c r="C498" s="102">
        <v>0</v>
      </c>
    </row>
    <row r="499" spans="1:3" x14ac:dyDescent="0.35">
      <c r="A499" s="43" t="s">
        <v>38</v>
      </c>
      <c r="B499" s="47">
        <f t="shared" si="19"/>
        <v>2021</v>
      </c>
      <c r="C499" s="100">
        <v>-15022.21</v>
      </c>
    </row>
    <row r="500" spans="1:3" x14ac:dyDescent="0.35">
      <c r="A500" s="74" t="s">
        <v>38</v>
      </c>
      <c r="B500" s="75">
        <f t="shared" si="19"/>
        <v>2022</v>
      </c>
      <c r="C500" s="102">
        <v>10614.47</v>
      </c>
    </row>
    <row r="501" spans="1:3" x14ac:dyDescent="0.35">
      <c r="A501" s="74" t="s">
        <v>38</v>
      </c>
      <c r="B501" s="75">
        <f t="shared" si="19"/>
        <v>2023</v>
      </c>
      <c r="C501" s="102">
        <v>6395.75</v>
      </c>
    </row>
    <row r="502" spans="1:3" x14ac:dyDescent="0.35">
      <c r="A502" s="74" t="s">
        <v>38</v>
      </c>
      <c r="B502" s="75">
        <f t="shared" si="19"/>
        <v>2024</v>
      </c>
      <c r="C502" s="102">
        <v>0</v>
      </c>
    </row>
    <row r="503" spans="1:3" x14ac:dyDescent="0.35">
      <c r="A503" s="43" t="s">
        <v>39</v>
      </c>
      <c r="B503" s="47">
        <v>2000</v>
      </c>
      <c r="C503" s="95">
        <v>0</v>
      </c>
    </row>
    <row r="504" spans="1:3" x14ac:dyDescent="0.35">
      <c r="A504" s="43" t="s">
        <v>39</v>
      </c>
      <c r="B504" s="47">
        <f t="shared" ref="B504:B527" si="20">B503+1</f>
        <v>2001</v>
      </c>
      <c r="C504" s="58">
        <v>0</v>
      </c>
    </row>
    <row r="505" spans="1:3" x14ac:dyDescent="0.35">
      <c r="A505" s="43" t="s">
        <v>39</v>
      </c>
      <c r="B505" s="47">
        <f t="shared" si="20"/>
        <v>2002</v>
      </c>
      <c r="C505" s="58">
        <v>0</v>
      </c>
    </row>
    <row r="506" spans="1:3" x14ac:dyDescent="0.35">
      <c r="A506" s="43" t="s">
        <v>39</v>
      </c>
      <c r="B506" s="47">
        <f t="shared" si="20"/>
        <v>2003</v>
      </c>
      <c r="C506" s="58">
        <v>0</v>
      </c>
    </row>
    <row r="507" spans="1:3" x14ac:dyDescent="0.35">
      <c r="A507" s="43" t="s">
        <v>39</v>
      </c>
      <c r="B507" s="47">
        <f t="shared" si="20"/>
        <v>2004</v>
      </c>
      <c r="C507" s="58">
        <v>0</v>
      </c>
    </row>
    <row r="508" spans="1:3" x14ac:dyDescent="0.35">
      <c r="A508" s="43" t="s">
        <v>39</v>
      </c>
      <c r="B508" s="47">
        <f t="shared" si="20"/>
        <v>2005</v>
      </c>
      <c r="C508" s="58">
        <v>0</v>
      </c>
    </row>
    <row r="509" spans="1:3" x14ac:dyDescent="0.35">
      <c r="A509" s="43" t="s">
        <v>39</v>
      </c>
      <c r="B509" s="47">
        <f t="shared" si="20"/>
        <v>2006</v>
      </c>
      <c r="C509" s="58">
        <v>0</v>
      </c>
    </row>
    <row r="510" spans="1:3" x14ac:dyDescent="0.35">
      <c r="A510" s="43" t="s">
        <v>39</v>
      </c>
      <c r="B510" s="47">
        <f t="shared" si="20"/>
        <v>2007</v>
      </c>
      <c r="C510" s="58">
        <v>0</v>
      </c>
    </row>
    <row r="511" spans="1:3" x14ac:dyDescent="0.35">
      <c r="A511" s="43" t="s">
        <v>39</v>
      </c>
      <c r="B511" s="47">
        <f t="shared" si="20"/>
        <v>2008</v>
      </c>
      <c r="C511" s="58">
        <v>0</v>
      </c>
    </row>
    <row r="512" spans="1:3" x14ac:dyDescent="0.35">
      <c r="A512" s="43" t="s">
        <v>39</v>
      </c>
      <c r="B512" s="47">
        <f t="shared" si="20"/>
        <v>2009</v>
      </c>
      <c r="C512" s="58">
        <v>0</v>
      </c>
    </row>
    <row r="513" spans="1:3" x14ac:dyDescent="0.35">
      <c r="A513" s="43" t="s">
        <v>39</v>
      </c>
      <c r="B513" s="47">
        <f t="shared" si="20"/>
        <v>2010</v>
      </c>
      <c r="C513" s="58">
        <v>0</v>
      </c>
    </row>
    <row r="514" spans="1:3" x14ac:dyDescent="0.35">
      <c r="A514" s="43" t="s">
        <v>39</v>
      </c>
      <c r="B514" s="47">
        <f t="shared" si="20"/>
        <v>2011</v>
      </c>
      <c r="C514" s="58">
        <v>0</v>
      </c>
    </row>
    <row r="515" spans="1:3" x14ac:dyDescent="0.35">
      <c r="A515" s="43" t="s">
        <v>39</v>
      </c>
      <c r="B515" s="47">
        <f t="shared" si="20"/>
        <v>2012</v>
      </c>
      <c r="C515" s="58">
        <v>0</v>
      </c>
    </row>
    <row r="516" spans="1:3" x14ac:dyDescent="0.35">
      <c r="A516" s="43" t="s">
        <v>39</v>
      </c>
      <c r="B516" s="47">
        <f t="shared" si="20"/>
        <v>2013</v>
      </c>
      <c r="C516" s="89">
        <v>0</v>
      </c>
    </row>
    <row r="517" spans="1:3" x14ac:dyDescent="0.35">
      <c r="A517" s="74" t="s">
        <v>39</v>
      </c>
      <c r="B517" s="75">
        <f t="shared" si="20"/>
        <v>2014</v>
      </c>
      <c r="C517" s="85">
        <v>0</v>
      </c>
    </row>
    <row r="518" spans="1:3" x14ac:dyDescent="0.35">
      <c r="A518" s="74" t="s">
        <v>39</v>
      </c>
      <c r="B518" s="75">
        <f t="shared" si="20"/>
        <v>2015</v>
      </c>
      <c r="C518" s="102">
        <v>7742.32</v>
      </c>
    </row>
    <row r="519" spans="1:3" x14ac:dyDescent="0.35">
      <c r="A519" s="74" t="s">
        <v>39</v>
      </c>
      <c r="B519" s="75">
        <f t="shared" si="20"/>
        <v>2016</v>
      </c>
      <c r="C519" s="102">
        <v>7742.32</v>
      </c>
    </row>
    <row r="520" spans="1:3" x14ac:dyDescent="0.35">
      <c r="A520" s="74" t="s">
        <v>39</v>
      </c>
      <c r="B520" s="75">
        <f t="shared" si="20"/>
        <v>2017</v>
      </c>
      <c r="C520" s="85">
        <v>0</v>
      </c>
    </row>
    <row r="521" spans="1:3" x14ac:dyDescent="0.35">
      <c r="A521" s="74" t="s">
        <v>39</v>
      </c>
      <c r="B521" s="75">
        <f t="shared" si="20"/>
        <v>2018</v>
      </c>
      <c r="C521" s="85">
        <v>0</v>
      </c>
    </row>
    <row r="522" spans="1:3" x14ac:dyDescent="0.35">
      <c r="A522" s="74" t="s">
        <v>39</v>
      </c>
      <c r="B522" s="75">
        <f t="shared" si="20"/>
        <v>2019</v>
      </c>
      <c r="C522" s="85">
        <v>0</v>
      </c>
    </row>
    <row r="523" spans="1:3" x14ac:dyDescent="0.35">
      <c r="A523" s="74" t="s">
        <v>39</v>
      </c>
      <c r="B523" s="75">
        <f t="shared" si="20"/>
        <v>2020</v>
      </c>
      <c r="C523" s="85">
        <v>0</v>
      </c>
    </row>
    <row r="524" spans="1:3" x14ac:dyDescent="0.35">
      <c r="A524" s="43" t="s">
        <v>39</v>
      </c>
      <c r="B524" s="47">
        <f t="shared" si="20"/>
        <v>2021</v>
      </c>
      <c r="C524" s="97">
        <v>0</v>
      </c>
    </row>
    <row r="525" spans="1:3" x14ac:dyDescent="0.35">
      <c r="A525" s="74" t="s">
        <v>39</v>
      </c>
      <c r="B525" s="75">
        <f t="shared" si="20"/>
        <v>2022</v>
      </c>
      <c r="C525" s="85">
        <v>0</v>
      </c>
    </row>
    <row r="526" spans="1:3" x14ac:dyDescent="0.35">
      <c r="A526" s="74" t="s">
        <v>39</v>
      </c>
      <c r="B526" s="75">
        <f t="shared" si="20"/>
        <v>2023</v>
      </c>
      <c r="C526" s="85">
        <v>0</v>
      </c>
    </row>
    <row r="527" spans="1:3" x14ac:dyDescent="0.35">
      <c r="A527" s="74" t="s">
        <v>39</v>
      </c>
      <c r="B527" s="75">
        <f t="shared" si="20"/>
        <v>2024</v>
      </c>
      <c r="C527" s="85">
        <v>0</v>
      </c>
    </row>
    <row r="528" spans="1:3" x14ac:dyDescent="0.35">
      <c r="A528" s="43" t="s">
        <v>40</v>
      </c>
      <c r="B528" s="47">
        <v>2000</v>
      </c>
      <c r="C528" s="95">
        <v>0</v>
      </c>
    </row>
    <row r="529" spans="1:3" x14ac:dyDescent="0.35">
      <c r="A529" s="43" t="s">
        <v>40</v>
      </c>
      <c r="B529" s="47">
        <f t="shared" ref="B529:B552" si="21">B528+1</f>
        <v>2001</v>
      </c>
      <c r="C529" s="58">
        <v>0</v>
      </c>
    </row>
    <row r="530" spans="1:3" x14ac:dyDescent="0.35">
      <c r="A530" s="43" t="s">
        <v>40</v>
      </c>
      <c r="B530" s="47">
        <f t="shared" si="21"/>
        <v>2002</v>
      </c>
      <c r="C530" s="58">
        <v>0</v>
      </c>
    </row>
    <row r="531" spans="1:3" x14ac:dyDescent="0.35">
      <c r="A531" s="43" t="s">
        <v>40</v>
      </c>
      <c r="B531" s="47">
        <f t="shared" si="21"/>
        <v>2003</v>
      </c>
      <c r="C531" s="58">
        <v>0</v>
      </c>
    </row>
    <row r="532" spans="1:3" x14ac:dyDescent="0.35">
      <c r="A532" s="43" t="s">
        <v>40</v>
      </c>
      <c r="B532" s="47">
        <f t="shared" si="21"/>
        <v>2004</v>
      </c>
      <c r="C532" s="58">
        <v>0</v>
      </c>
    </row>
    <row r="533" spans="1:3" x14ac:dyDescent="0.35">
      <c r="A533" s="43" t="s">
        <v>40</v>
      </c>
      <c r="B533" s="47">
        <f t="shared" si="21"/>
        <v>2005</v>
      </c>
      <c r="C533" s="58">
        <v>0</v>
      </c>
    </row>
    <row r="534" spans="1:3" x14ac:dyDescent="0.35">
      <c r="A534" s="43" t="s">
        <v>40</v>
      </c>
      <c r="B534" s="47">
        <f t="shared" si="21"/>
        <v>2006</v>
      </c>
      <c r="C534" s="59">
        <v>182.63</v>
      </c>
    </row>
    <row r="535" spans="1:3" x14ac:dyDescent="0.35">
      <c r="A535" s="43" t="s">
        <v>40</v>
      </c>
      <c r="B535" s="47">
        <f t="shared" si="21"/>
        <v>2007</v>
      </c>
      <c r="C535" s="59">
        <v>-300.79000000000002</v>
      </c>
    </row>
    <row r="536" spans="1:3" x14ac:dyDescent="0.35">
      <c r="A536" s="43" t="s">
        <v>40</v>
      </c>
      <c r="B536" s="47">
        <f t="shared" si="21"/>
        <v>2008</v>
      </c>
      <c r="C536" s="59">
        <v>-1269.6199999999999</v>
      </c>
    </row>
    <row r="537" spans="1:3" x14ac:dyDescent="0.35">
      <c r="A537" s="43" t="s">
        <v>40</v>
      </c>
      <c r="B537" s="47">
        <f t="shared" si="21"/>
        <v>2009</v>
      </c>
      <c r="C537" s="58">
        <v>0</v>
      </c>
    </row>
    <row r="538" spans="1:3" x14ac:dyDescent="0.35">
      <c r="A538" s="43" t="s">
        <v>40</v>
      </c>
      <c r="B538" s="47">
        <f t="shared" si="21"/>
        <v>2010</v>
      </c>
      <c r="C538" s="58">
        <v>0</v>
      </c>
    </row>
    <row r="539" spans="1:3" x14ac:dyDescent="0.35">
      <c r="A539" s="43" t="s">
        <v>40</v>
      </c>
      <c r="B539" s="47">
        <f t="shared" si="21"/>
        <v>2011</v>
      </c>
      <c r="C539" s="58">
        <v>0</v>
      </c>
    </row>
    <row r="540" spans="1:3" x14ac:dyDescent="0.35">
      <c r="A540" s="43" t="s">
        <v>40</v>
      </c>
      <c r="B540" s="47">
        <f t="shared" si="21"/>
        <v>2012</v>
      </c>
      <c r="C540" s="58">
        <v>244.2</v>
      </c>
    </row>
    <row r="541" spans="1:3" x14ac:dyDescent="0.35">
      <c r="A541" s="43" t="s">
        <v>40</v>
      </c>
      <c r="B541" s="47">
        <f t="shared" si="21"/>
        <v>2013</v>
      </c>
      <c r="C541" s="88">
        <v>446.95</v>
      </c>
    </row>
    <row r="542" spans="1:3" x14ac:dyDescent="0.35">
      <c r="A542" s="74" t="s">
        <v>40</v>
      </c>
      <c r="B542" s="75">
        <f t="shared" si="21"/>
        <v>2014</v>
      </c>
      <c r="C542" s="102">
        <v>125.09</v>
      </c>
    </row>
    <row r="543" spans="1:3" x14ac:dyDescent="0.35">
      <c r="A543" s="74" t="s">
        <v>40</v>
      </c>
      <c r="B543" s="75">
        <f t="shared" si="21"/>
        <v>2015</v>
      </c>
      <c r="C543" s="85">
        <v>0</v>
      </c>
    </row>
    <row r="544" spans="1:3" x14ac:dyDescent="0.35">
      <c r="A544" s="74" t="s">
        <v>40</v>
      </c>
      <c r="B544" s="75">
        <f t="shared" si="21"/>
        <v>2016</v>
      </c>
      <c r="C544" s="85">
        <v>0</v>
      </c>
    </row>
    <row r="545" spans="1:3" x14ac:dyDescent="0.35">
      <c r="A545" s="74" t="s">
        <v>40</v>
      </c>
      <c r="B545" s="75">
        <f t="shared" si="21"/>
        <v>2017</v>
      </c>
      <c r="C545" s="85">
        <v>0</v>
      </c>
    </row>
    <row r="546" spans="1:3" x14ac:dyDescent="0.35">
      <c r="A546" s="74" t="s">
        <v>40</v>
      </c>
      <c r="B546" s="75">
        <f t="shared" si="21"/>
        <v>2018</v>
      </c>
      <c r="C546" s="85">
        <v>0</v>
      </c>
    </row>
    <row r="547" spans="1:3" x14ac:dyDescent="0.35">
      <c r="A547" s="74" t="s">
        <v>40</v>
      </c>
      <c r="B547" s="75">
        <f t="shared" si="21"/>
        <v>2019</v>
      </c>
      <c r="C547" s="85">
        <v>0</v>
      </c>
    </row>
    <row r="548" spans="1:3" x14ac:dyDescent="0.35">
      <c r="A548" s="74" t="s">
        <v>40</v>
      </c>
      <c r="B548" s="75">
        <f t="shared" si="21"/>
        <v>2020</v>
      </c>
      <c r="C548" s="85">
        <v>0</v>
      </c>
    </row>
    <row r="549" spans="1:3" x14ac:dyDescent="0.35">
      <c r="A549" s="43" t="s">
        <v>40</v>
      </c>
      <c r="B549" s="47">
        <f t="shared" si="21"/>
        <v>2021</v>
      </c>
      <c r="C549" s="97">
        <v>0</v>
      </c>
    </row>
    <row r="550" spans="1:3" x14ac:dyDescent="0.35">
      <c r="A550" s="74" t="s">
        <v>40</v>
      </c>
      <c r="B550" s="75">
        <f t="shared" si="21"/>
        <v>2022</v>
      </c>
      <c r="C550" s="85">
        <v>0</v>
      </c>
    </row>
    <row r="551" spans="1:3" x14ac:dyDescent="0.35">
      <c r="A551" s="74" t="s">
        <v>40</v>
      </c>
      <c r="B551" s="75">
        <f t="shared" si="21"/>
        <v>2023</v>
      </c>
      <c r="C551" s="85">
        <v>0</v>
      </c>
    </row>
    <row r="552" spans="1:3" x14ac:dyDescent="0.35">
      <c r="A552" s="74" t="s">
        <v>40</v>
      </c>
      <c r="B552" s="75">
        <f t="shared" si="21"/>
        <v>2024</v>
      </c>
      <c r="C552" s="85">
        <v>0</v>
      </c>
    </row>
    <row r="553" spans="1:3" x14ac:dyDescent="0.35">
      <c r="A553" s="43" t="s">
        <v>41</v>
      </c>
      <c r="B553" s="47">
        <v>2000</v>
      </c>
      <c r="C553" s="98">
        <v>45162.74</v>
      </c>
    </row>
    <row r="554" spans="1:3" x14ac:dyDescent="0.35">
      <c r="A554" s="43" t="s">
        <v>41</v>
      </c>
      <c r="B554" s="47">
        <f t="shared" ref="B554:B577" si="22">B553+1</f>
        <v>2001</v>
      </c>
      <c r="C554" s="59">
        <v>23265.47</v>
      </c>
    </row>
    <row r="555" spans="1:3" x14ac:dyDescent="0.35">
      <c r="A555" s="43" t="s">
        <v>41</v>
      </c>
      <c r="B555" s="47">
        <f t="shared" si="22"/>
        <v>2002</v>
      </c>
      <c r="C555" s="58">
        <v>0</v>
      </c>
    </row>
    <row r="556" spans="1:3" x14ac:dyDescent="0.35">
      <c r="A556" s="43" t="s">
        <v>41</v>
      </c>
      <c r="B556" s="47">
        <f t="shared" si="22"/>
        <v>2003</v>
      </c>
      <c r="C556" s="58">
        <v>0</v>
      </c>
    </row>
    <row r="557" spans="1:3" x14ac:dyDescent="0.35">
      <c r="A557" s="43" t="s">
        <v>41</v>
      </c>
      <c r="B557" s="47">
        <f t="shared" si="22"/>
        <v>2004</v>
      </c>
      <c r="C557" s="58">
        <v>0</v>
      </c>
    </row>
    <row r="558" spans="1:3" x14ac:dyDescent="0.35">
      <c r="A558" s="43" t="s">
        <v>41</v>
      </c>
      <c r="B558" s="47">
        <f t="shared" si="22"/>
        <v>2005</v>
      </c>
      <c r="C558" s="58">
        <v>0</v>
      </c>
    </row>
    <row r="559" spans="1:3" x14ac:dyDescent="0.35">
      <c r="A559" s="43" t="s">
        <v>41</v>
      </c>
      <c r="B559" s="47">
        <f t="shared" si="22"/>
        <v>2006</v>
      </c>
      <c r="C559" s="58">
        <v>0</v>
      </c>
    </row>
    <row r="560" spans="1:3" x14ac:dyDescent="0.35">
      <c r="A560" s="43" t="s">
        <v>41</v>
      </c>
      <c r="B560" s="47">
        <f t="shared" si="22"/>
        <v>2007</v>
      </c>
      <c r="C560" s="58">
        <v>0</v>
      </c>
    </row>
    <row r="561" spans="1:3" x14ac:dyDescent="0.35">
      <c r="A561" s="43" t="s">
        <v>41</v>
      </c>
      <c r="B561" s="47">
        <f t="shared" si="22"/>
        <v>2008</v>
      </c>
      <c r="C561" s="58">
        <v>0</v>
      </c>
    </row>
    <row r="562" spans="1:3" x14ac:dyDescent="0.35">
      <c r="A562" s="43" t="s">
        <v>41</v>
      </c>
      <c r="B562" s="47">
        <f t="shared" si="22"/>
        <v>2009</v>
      </c>
      <c r="C562" s="58">
        <v>107681.28</v>
      </c>
    </row>
    <row r="563" spans="1:3" x14ac:dyDescent="0.35">
      <c r="A563" s="43" t="s">
        <v>41</v>
      </c>
      <c r="B563" s="47">
        <f t="shared" si="22"/>
        <v>2010</v>
      </c>
      <c r="C563" s="59">
        <v>39024.85</v>
      </c>
    </row>
    <row r="564" spans="1:3" x14ac:dyDescent="0.35">
      <c r="A564" s="43" t="s">
        <v>41</v>
      </c>
      <c r="B564" s="47">
        <f t="shared" si="22"/>
        <v>2011</v>
      </c>
      <c r="C564" s="59">
        <v>10150.16</v>
      </c>
    </row>
    <row r="565" spans="1:3" x14ac:dyDescent="0.35">
      <c r="A565" s="43" t="s">
        <v>41</v>
      </c>
      <c r="B565" s="47">
        <f t="shared" si="22"/>
        <v>2012</v>
      </c>
      <c r="C565" s="58">
        <v>-24078.07</v>
      </c>
    </row>
    <row r="566" spans="1:3" x14ac:dyDescent="0.35">
      <c r="A566" s="43" t="s">
        <v>41</v>
      </c>
      <c r="B566" s="47">
        <f t="shared" si="22"/>
        <v>2013</v>
      </c>
      <c r="C566" s="88">
        <v>-21158.45</v>
      </c>
    </row>
    <row r="567" spans="1:3" x14ac:dyDescent="0.35">
      <c r="A567" s="74" t="s">
        <v>41</v>
      </c>
      <c r="B567" s="75">
        <f t="shared" si="22"/>
        <v>2014</v>
      </c>
      <c r="C567" s="102">
        <v>-34718.269999999997</v>
      </c>
    </row>
    <row r="568" spans="1:3" x14ac:dyDescent="0.35">
      <c r="A568" s="74" t="s">
        <v>41</v>
      </c>
      <c r="B568" s="75">
        <f t="shared" si="22"/>
        <v>2015</v>
      </c>
      <c r="C568" s="102">
        <v>53478.89</v>
      </c>
    </row>
    <row r="569" spans="1:3" x14ac:dyDescent="0.35">
      <c r="A569" s="74" t="s">
        <v>41</v>
      </c>
      <c r="B569" s="75">
        <f t="shared" si="22"/>
        <v>2016</v>
      </c>
      <c r="C569" s="85">
        <v>85702.24</v>
      </c>
    </row>
    <row r="570" spans="1:3" x14ac:dyDescent="0.35">
      <c r="A570" s="74" t="s">
        <v>41</v>
      </c>
      <c r="B570" s="75">
        <f t="shared" si="22"/>
        <v>2017</v>
      </c>
      <c r="C570" s="85">
        <v>90104.12</v>
      </c>
    </row>
    <row r="571" spans="1:3" x14ac:dyDescent="0.35">
      <c r="A571" s="74" t="s">
        <v>41</v>
      </c>
      <c r="B571" s="75">
        <f t="shared" si="22"/>
        <v>2018</v>
      </c>
      <c r="C571" s="102">
        <v>1702.27</v>
      </c>
    </row>
    <row r="572" spans="1:3" x14ac:dyDescent="0.35">
      <c r="A572" s="74" t="s">
        <v>41</v>
      </c>
      <c r="B572" s="75">
        <f t="shared" si="22"/>
        <v>2019</v>
      </c>
      <c r="C572" s="102">
        <v>28696.45</v>
      </c>
    </row>
    <row r="573" spans="1:3" x14ac:dyDescent="0.35">
      <c r="A573" s="74" t="s">
        <v>41</v>
      </c>
      <c r="B573" s="75">
        <f t="shared" si="22"/>
        <v>2020</v>
      </c>
      <c r="C573" s="102">
        <v>106852.19</v>
      </c>
    </row>
    <row r="574" spans="1:3" x14ac:dyDescent="0.35">
      <c r="A574" s="43" t="s">
        <v>41</v>
      </c>
      <c r="B574" s="47">
        <f t="shared" si="22"/>
        <v>2021</v>
      </c>
      <c r="C574" s="100">
        <v>-68045.73</v>
      </c>
    </row>
    <row r="575" spans="1:3" x14ac:dyDescent="0.35">
      <c r="A575" s="74" t="s">
        <v>41</v>
      </c>
      <c r="B575" s="75">
        <f t="shared" si="22"/>
        <v>2022</v>
      </c>
      <c r="C575" s="102">
        <v>31883.02</v>
      </c>
    </row>
    <row r="576" spans="1:3" x14ac:dyDescent="0.35">
      <c r="A576" s="74" t="s">
        <v>41</v>
      </c>
      <c r="B576" s="75">
        <f t="shared" si="22"/>
        <v>2023</v>
      </c>
      <c r="C576" s="102">
        <v>6498.39</v>
      </c>
    </row>
    <row r="577" spans="1:3" x14ac:dyDescent="0.35">
      <c r="A577" s="74" t="s">
        <v>41</v>
      </c>
      <c r="B577" s="75">
        <f t="shared" si="22"/>
        <v>2024</v>
      </c>
      <c r="C577" s="102">
        <v>0</v>
      </c>
    </row>
    <row r="578" spans="1:3" x14ac:dyDescent="0.35">
      <c r="A578" s="43" t="s">
        <v>42</v>
      </c>
      <c r="B578" s="47">
        <v>2000</v>
      </c>
      <c r="C578" s="98">
        <v>137439.34</v>
      </c>
    </row>
    <row r="579" spans="1:3" x14ac:dyDescent="0.35">
      <c r="A579" s="43" t="s">
        <v>42</v>
      </c>
      <c r="B579" s="47">
        <f t="shared" ref="B579:B602" si="23">B578+1</f>
        <v>2001</v>
      </c>
      <c r="C579" s="59">
        <v>143427.34</v>
      </c>
    </row>
    <row r="580" spans="1:3" x14ac:dyDescent="0.35">
      <c r="A580" s="43" t="s">
        <v>42</v>
      </c>
      <c r="B580" s="47">
        <f t="shared" si="23"/>
        <v>2002</v>
      </c>
      <c r="C580" s="59">
        <v>-108545.01</v>
      </c>
    </row>
    <row r="581" spans="1:3" x14ac:dyDescent="0.35">
      <c r="A581" s="43" t="s">
        <v>42</v>
      </c>
      <c r="B581" s="47">
        <f t="shared" si="23"/>
        <v>2003</v>
      </c>
      <c r="C581" s="59">
        <v>0</v>
      </c>
    </row>
    <row r="582" spans="1:3" x14ac:dyDescent="0.35">
      <c r="A582" s="43" t="s">
        <v>42</v>
      </c>
      <c r="B582" s="47">
        <f t="shared" si="23"/>
        <v>2004</v>
      </c>
      <c r="C582" s="59">
        <v>0</v>
      </c>
    </row>
    <row r="583" spans="1:3" x14ac:dyDescent="0.35">
      <c r="A583" s="43" t="s">
        <v>42</v>
      </c>
      <c r="B583" s="47">
        <f t="shared" si="23"/>
        <v>2005</v>
      </c>
      <c r="C583" s="59">
        <v>0</v>
      </c>
    </row>
    <row r="584" spans="1:3" x14ac:dyDescent="0.35">
      <c r="A584" s="43" t="s">
        <v>42</v>
      </c>
      <c r="B584" s="47">
        <f t="shared" si="23"/>
        <v>2006</v>
      </c>
      <c r="C584" s="58">
        <v>-648.91999999999996</v>
      </c>
    </row>
    <row r="585" spans="1:3" x14ac:dyDescent="0.35">
      <c r="A585" s="43" t="s">
        <v>42</v>
      </c>
      <c r="B585" s="47">
        <f t="shared" si="23"/>
        <v>2007</v>
      </c>
      <c r="C585" s="58">
        <v>-162591.85999999999</v>
      </c>
    </row>
    <row r="586" spans="1:3" x14ac:dyDescent="0.35">
      <c r="A586" s="43" t="s">
        <v>42</v>
      </c>
      <c r="B586" s="47">
        <f t="shared" si="23"/>
        <v>2008</v>
      </c>
      <c r="C586" s="59">
        <v>-333493.08</v>
      </c>
    </row>
    <row r="587" spans="1:3" x14ac:dyDescent="0.35">
      <c r="A587" s="43" t="s">
        <v>42</v>
      </c>
      <c r="B587" s="47">
        <f t="shared" si="23"/>
        <v>2009</v>
      </c>
      <c r="C587" s="59">
        <v>341654.52</v>
      </c>
    </row>
    <row r="588" spans="1:3" x14ac:dyDescent="0.35">
      <c r="A588" s="43" t="s">
        <v>42</v>
      </c>
      <c r="B588" s="47">
        <f t="shared" si="23"/>
        <v>2010</v>
      </c>
      <c r="C588" s="59">
        <v>134268.71</v>
      </c>
    </row>
    <row r="589" spans="1:3" x14ac:dyDescent="0.35">
      <c r="A589" s="43" t="s">
        <v>42</v>
      </c>
      <c r="B589" s="47">
        <f t="shared" si="23"/>
        <v>2011</v>
      </c>
      <c r="C589" s="58">
        <v>119389.2</v>
      </c>
    </row>
    <row r="590" spans="1:3" x14ac:dyDescent="0.35">
      <c r="A590" s="43" t="s">
        <v>42</v>
      </c>
      <c r="B590" s="47">
        <f t="shared" si="23"/>
        <v>2012</v>
      </c>
      <c r="C590" s="59">
        <v>45996.94</v>
      </c>
    </row>
    <row r="591" spans="1:3" x14ac:dyDescent="0.35">
      <c r="A591" s="43" t="s">
        <v>42</v>
      </c>
      <c r="B591" s="47">
        <f t="shared" si="23"/>
        <v>2013</v>
      </c>
      <c r="C591" s="88">
        <v>-21701.97</v>
      </c>
    </row>
    <row r="592" spans="1:3" x14ac:dyDescent="0.35">
      <c r="A592" s="74" t="s">
        <v>42</v>
      </c>
      <c r="B592" s="75">
        <f t="shared" si="23"/>
        <v>2014</v>
      </c>
      <c r="C592" s="102">
        <v>148292.97</v>
      </c>
    </row>
    <row r="593" spans="1:3" x14ac:dyDescent="0.35">
      <c r="A593" s="74" t="s">
        <v>42</v>
      </c>
      <c r="B593" s="75">
        <f t="shared" si="23"/>
        <v>2015</v>
      </c>
      <c r="C593" s="102">
        <v>521680.13</v>
      </c>
    </row>
    <row r="594" spans="1:3" x14ac:dyDescent="0.35">
      <c r="A594" s="74" t="s">
        <v>42</v>
      </c>
      <c r="B594" s="75">
        <f t="shared" si="23"/>
        <v>2016</v>
      </c>
      <c r="C594" s="102">
        <v>503218.9</v>
      </c>
    </row>
    <row r="595" spans="1:3" x14ac:dyDescent="0.35">
      <c r="A595" s="74" t="s">
        <v>42</v>
      </c>
      <c r="B595" s="75">
        <f t="shared" si="23"/>
        <v>2017</v>
      </c>
      <c r="C595" s="102">
        <v>436165.66</v>
      </c>
    </row>
    <row r="596" spans="1:3" x14ac:dyDescent="0.35">
      <c r="A596" s="74" t="s">
        <v>42</v>
      </c>
      <c r="B596" s="75">
        <f t="shared" si="23"/>
        <v>2018</v>
      </c>
      <c r="C596" s="85">
        <v>-212872.22</v>
      </c>
    </row>
    <row r="597" spans="1:3" x14ac:dyDescent="0.35">
      <c r="A597" s="74" t="s">
        <v>42</v>
      </c>
      <c r="B597" s="75">
        <f t="shared" si="23"/>
        <v>2019</v>
      </c>
      <c r="C597" s="102">
        <v>8909.4699999999993</v>
      </c>
    </row>
    <row r="598" spans="1:3" x14ac:dyDescent="0.35">
      <c r="A598" s="74" t="s">
        <v>42</v>
      </c>
      <c r="B598" s="75">
        <f t="shared" si="23"/>
        <v>2020</v>
      </c>
      <c r="C598" s="102">
        <v>320337.26</v>
      </c>
    </row>
    <row r="599" spans="1:3" x14ac:dyDescent="0.35">
      <c r="A599" s="43" t="s">
        <v>42</v>
      </c>
      <c r="B599" s="47">
        <f t="shared" si="23"/>
        <v>2021</v>
      </c>
      <c r="C599" s="100">
        <v>-120526.8</v>
      </c>
    </row>
    <row r="600" spans="1:3" x14ac:dyDescent="0.35">
      <c r="A600" s="74" t="s">
        <v>42</v>
      </c>
      <c r="B600" s="75">
        <f t="shared" si="23"/>
        <v>2022</v>
      </c>
      <c r="C600" s="102">
        <v>-3853.13</v>
      </c>
    </row>
    <row r="601" spans="1:3" x14ac:dyDescent="0.35">
      <c r="A601" s="74" t="s">
        <v>42</v>
      </c>
      <c r="B601" s="75">
        <f t="shared" si="23"/>
        <v>2023</v>
      </c>
      <c r="C601" s="102">
        <v>127678.47</v>
      </c>
    </row>
    <row r="602" spans="1:3" x14ac:dyDescent="0.35">
      <c r="A602" s="78" t="s">
        <v>42</v>
      </c>
      <c r="B602" s="79">
        <f t="shared" si="23"/>
        <v>2024</v>
      </c>
      <c r="C602" s="105">
        <v>0</v>
      </c>
    </row>
    <row r="603" spans="1:3" x14ac:dyDescent="0.35">
      <c r="A603" s="43" t="s">
        <v>43</v>
      </c>
      <c r="B603" s="47">
        <v>2000</v>
      </c>
      <c r="C603" s="95">
        <v>0</v>
      </c>
    </row>
    <row r="604" spans="1:3" x14ac:dyDescent="0.35">
      <c r="A604" s="43" t="s">
        <v>43</v>
      </c>
      <c r="B604" s="47">
        <f t="shared" ref="B604:B627" si="24">B603+1</f>
        <v>2001</v>
      </c>
      <c r="C604" s="58">
        <v>0</v>
      </c>
    </row>
    <row r="605" spans="1:3" x14ac:dyDescent="0.35">
      <c r="A605" s="43" t="s">
        <v>43</v>
      </c>
      <c r="B605" s="47">
        <f t="shared" si="24"/>
        <v>2002</v>
      </c>
      <c r="C605" s="58">
        <v>0</v>
      </c>
    </row>
    <row r="606" spans="1:3" x14ac:dyDescent="0.35">
      <c r="A606" s="43" t="s">
        <v>43</v>
      </c>
      <c r="B606" s="47">
        <f t="shared" si="24"/>
        <v>2003</v>
      </c>
      <c r="C606" s="58">
        <v>0</v>
      </c>
    </row>
    <row r="607" spans="1:3" x14ac:dyDescent="0.35">
      <c r="A607" s="43" t="s">
        <v>43</v>
      </c>
      <c r="B607" s="47">
        <f t="shared" si="24"/>
        <v>2004</v>
      </c>
      <c r="C607" s="58">
        <v>0</v>
      </c>
    </row>
    <row r="608" spans="1:3" x14ac:dyDescent="0.35">
      <c r="A608" s="43" t="s">
        <v>43</v>
      </c>
      <c r="B608" s="47">
        <f t="shared" si="24"/>
        <v>2005</v>
      </c>
      <c r="C608" s="58">
        <v>0</v>
      </c>
    </row>
    <row r="609" spans="1:3" x14ac:dyDescent="0.35">
      <c r="A609" s="43" t="s">
        <v>43</v>
      </c>
      <c r="B609" s="47">
        <f t="shared" si="24"/>
        <v>2006</v>
      </c>
      <c r="C609" s="58">
        <v>0</v>
      </c>
    </row>
    <row r="610" spans="1:3" x14ac:dyDescent="0.35">
      <c r="A610" s="43" t="s">
        <v>43</v>
      </c>
      <c r="B610" s="47">
        <f t="shared" si="24"/>
        <v>2007</v>
      </c>
      <c r="C610" s="58">
        <v>0</v>
      </c>
    </row>
    <row r="611" spans="1:3" x14ac:dyDescent="0.35">
      <c r="A611" s="43" t="s">
        <v>43</v>
      </c>
      <c r="B611" s="47">
        <f t="shared" si="24"/>
        <v>2008</v>
      </c>
      <c r="C611" s="58">
        <v>0</v>
      </c>
    </row>
    <row r="612" spans="1:3" x14ac:dyDescent="0.35">
      <c r="A612" s="43" t="s">
        <v>43</v>
      </c>
      <c r="B612" s="47">
        <f t="shared" si="24"/>
        <v>2009</v>
      </c>
      <c r="C612" s="58">
        <v>0</v>
      </c>
    </row>
    <row r="613" spans="1:3" x14ac:dyDescent="0.35">
      <c r="A613" s="43" t="s">
        <v>43</v>
      </c>
      <c r="B613" s="47">
        <f t="shared" si="24"/>
        <v>2010</v>
      </c>
      <c r="C613" s="58">
        <v>0</v>
      </c>
    </row>
    <row r="614" spans="1:3" x14ac:dyDescent="0.35">
      <c r="A614" s="43" t="s">
        <v>43</v>
      </c>
      <c r="B614" s="47">
        <f t="shared" si="24"/>
        <v>2011</v>
      </c>
      <c r="C614" s="58">
        <v>0</v>
      </c>
    </row>
    <row r="615" spans="1:3" x14ac:dyDescent="0.35">
      <c r="A615" s="43" t="s">
        <v>43</v>
      </c>
      <c r="B615" s="47">
        <f t="shared" si="24"/>
        <v>2012</v>
      </c>
      <c r="C615" s="58">
        <v>0</v>
      </c>
    </row>
    <row r="616" spans="1:3" x14ac:dyDescent="0.35">
      <c r="A616" s="43" t="s">
        <v>43</v>
      </c>
      <c r="B616" s="47">
        <f t="shared" si="24"/>
        <v>2013</v>
      </c>
      <c r="C616" s="89">
        <v>0</v>
      </c>
    </row>
    <row r="617" spans="1:3" x14ac:dyDescent="0.35">
      <c r="A617" s="74" t="s">
        <v>43</v>
      </c>
      <c r="B617" s="75">
        <f t="shared" si="24"/>
        <v>2014</v>
      </c>
      <c r="C617" s="85">
        <v>0</v>
      </c>
    </row>
    <row r="618" spans="1:3" x14ac:dyDescent="0.35">
      <c r="A618" s="74" t="s">
        <v>43</v>
      </c>
      <c r="B618" s="75">
        <f t="shared" si="24"/>
        <v>2015</v>
      </c>
      <c r="C618" s="102">
        <v>349494.91</v>
      </c>
    </row>
    <row r="619" spans="1:3" x14ac:dyDescent="0.35">
      <c r="A619" s="74" t="s">
        <v>43</v>
      </c>
      <c r="B619" s="75">
        <f t="shared" si="24"/>
        <v>2016</v>
      </c>
      <c r="C619" s="102">
        <v>440583.59</v>
      </c>
    </row>
    <row r="620" spans="1:3" x14ac:dyDescent="0.35">
      <c r="A620" s="74" t="s">
        <v>43</v>
      </c>
      <c r="B620" s="75">
        <f t="shared" si="24"/>
        <v>2017</v>
      </c>
      <c r="C620" s="102">
        <v>339174.17</v>
      </c>
    </row>
    <row r="621" spans="1:3" x14ac:dyDescent="0.35">
      <c r="A621" s="74" t="s">
        <v>43</v>
      </c>
      <c r="B621" s="75">
        <f t="shared" si="24"/>
        <v>2018</v>
      </c>
      <c r="C621" s="102">
        <v>0</v>
      </c>
    </row>
    <row r="622" spans="1:3" x14ac:dyDescent="0.35">
      <c r="A622" s="74" t="s">
        <v>43</v>
      </c>
      <c r="B622" s="75">
        <f t="shared" si="24"/>
        <v>2019</v>
      </c>
      <c r="C622" s="102">
        <v>0</v>
      </c>
    </row>
    <row r="623" spans="1:3" x14ac:dyDescent="0.35">
      <c r="A623" s="74" t="s">
        <v>43</v>
      </c>
      <c r="B623" s="75">
        <f t="shared" si="24"/>
        <v>2020</v>
      </c>
      <c r="C623" s="102">
        <v>0</v>
      </c>
    </row>
    <row r="624" spans="1:3" x14ac:dyDescent="0.35">
      <c r="A624" s="43" t="s">
        <v>43</v>
      </c>
      <c r="B624" s="47">
        <f t="shared" si="24"/>
        <v>2021</v>
      </c>
      <c r="C624" s="100">
        <v>-169001.75</v>
      </c>
    </row>
    <row r="625" spans="1:3" x14ac:dyDescent="0.35">
      <c r="A625" s="74" t="s">
        <v>43</v>
      </c>
      <c r="B625" s="75">
        <f t="shared" si="24"/>
        <v>2022</v>
      </c>
      <c r="C625" s="102">
        <v>452513.81</v>
      </c>
    </row>
    <row r="626" spans="1:3" x14ac:dyDescent="0.35">
      <c r="A626" s="74" t="s">
        <v>43</v>
      </c>
      <c r="B626" s="75">
        <f t="shared" si="24"/>
        <v>2023</v>
      </c>
      <c r="C626" s="102">
        <v>23701.94</v>
      </c>
    </row>
    <row r="627" spans="1:3" x14ac:dyDescent="0.35">
      <c r="A627" s="74" t="s">
        <v>43</v>
      </c>
      <c r="B627" s="75">
        <f t="shared" si="24"/>
        <v>2024</v>
      </c>
      <c r="C627" s="102">
        <v>0</v>
      </c>
    </row>
    <row r="628" spans="1:3" x14ac:dyDescent="0.35">
      <c r="A628" s="43" t="s">
        <v>44</v>
      </c>
      <c r="B628" s="47">
        <v>2000</v>
      </c>
      <c r="C628" s="98">
        <v>83230.179999999993</v>
      </c>
    </row>
    <row r="629" spans="1:3" x14ac:dyDescent="0.35">
      <c r="A629" s="43" t="s">
        <v>44</v>
      </c>
      <c r="B629" s="47">
        <f t="shared" ref="B629:B652" si="25">B628+1</f>
        <v>2001</v>
      </c>
      <c r="C629" s="59">
        <v>120029.52</v>
      </c>
    </row>
    <row r="630" spans="1:3" x14ac:dyDescent="0.35">
      <c r="A630" s="43" t="s">
        <v>44</v>
      </c>
      <c r="B630" s="47">
        <f t="shared" si="25"/>
        <v>2002</v>
      </c>
      <c r="C630" s="59">
        <v>-5097.7700000000004</v>
      </c>
    </row>
    <row r="631" spans="1:3" x14ac:dyDescent="0.35">
      <c r="A631" s="43" t="s">
        <v>44</v>
      </c>
      <c r="B631" s="47">
        <f t="shared" si="25"/>
        <v>2003</v>
      </c>
      <c r="C631" s="59">
        <v>0</v>
      </c>
    </row>
    <row r="632" spans="1:3" x14ac:dyDescent="0.35">
      <c r="A632" s="43" t="s">
        <v>44</v>
      </c>
      <c r="B632" s="47">
        <f t="shared" si="25"/>
        <v>2004</v>
      </c>
      <c r="C632" s="59">
        <v>0</v>
      </c>
    </row>
    <row r="633" spans="1:3" x14ac:dyDescent="0.35">
      <c r="A633" s="43" t="s">
        <v>44</v>
      </c>
      <c r="B633" s="47">
        <f t="shared" si="25"/>
        <v>2005</v>
      </c>
      <c r="C633" s="59">
        <v>0</v>
      </c>
    </row>
    <row r="634" spans="1:3" x14ac:dyDescent="0.35">
      <c r="A634" s="43" t="s">
        <v>44</v>
      </c>
      <c r="B634" s="47">
        <f t="shared" si="25"/>
        <v>2006</v>
      </c>
      <c r="C634" s="59">
        <v>0</v>
      </c>
    </row>
    <row r="635" spans="1:3" x14ac:dyDescent="0.35">
      <c r="A635" s="43" t="s">
        <v>44</v>
      </c>
      <c r="B635" s="47">
        <f t="shared" si="25"/>
        <v>2007</v>
      </c>
      <c r="C635" s="59">
        <v>0</v>
      </c>
    </row>
    <row r="636" spans="1:3" x14ac:dyDescent="0.35">
      <c r="A636" s="43" t="s">
        <v>44</v>
      </c>
      <c r="B636" s="47">
        <f t="shared" si="25"/>
        <v>2008</v>
      </c>
      <c r="C636" s="59">
        <v>0</v>
      </c>
    </row>
    <row r="637" spans="1:3" x14ac:dyDescent="0.35">
      <c r="A637" s="43" t="s">
        <v>44</v>
      </c>
      <c r="B637" s="47">
        <f t="shared" si="25"/>
        <v>2009</v>
      </c>
      <c r="C637" s="59">
        <v>0</v>
      </c>
    </row>
    <row r="638" spans="1:3" x14ac:dyDescent="0.35">
      <c r="A638" s="43" t="s">
        <v>44</v>
      </c>
      <c r="B638" s="47">
        <f t="shared" si="25"/>
        <v>2010</v>
      </c>
      <c r="C638" s="59">
        <v>0</v>
      </c>
    </row>
    <row r="639" spans="1:3" x14ac:dyDescent="0.35">
      <c r="A639" s="43" t="s">
        <v>44</v>
      </c>
      <c r="B639" s="47">
        <f t="shared" si="25"/>
        <v>2011</v>
      </c>
      <c r="C639" s="59">
        <v>0</v>
      </c>
    </row>
    <row r="640" spans="1:3" x14ac:dyDescent="0.35">
      <c r="A640" s="43" t="s">
        <v>44</v>
      </c>
      <c r="B640" s="47">
        <f t="shared" si="25"/>
        <v>2012</v>
      </c>
      <c r="C640" s="59">
        <v>0</v>
      </c>
    </row>
    <row r="641" spans="1:3" x14ac:dyDescent="0.35">
      <c r="A641" s="43" t="s">
        <v>44</v>
      </c>
      <c r="B641" s="47">
        <f t="shared" si="25"/>
        <v>2013</v>
      </c>
      <c r="C641" s="88">
        <v>0</v>
      </c>
    </row>
    <row r="642" spans="1:3" x14ac:dyDescent="0.35">
      <c r="A642" s="74" t="s">
        <v>44</v>
      </c>
      <c r="B642" s="75">
        <f t="shared" si="25"/>
        <v>2014</v>
      </c>
      <c r="C642" s="102">
        <v>0</v>
      </c>
    </row>
    <row r="643" spans="1:3" x14ac:dyDescent="0.35">
      <c r="A643" s="74" t="s">
        <v>44</v>
      </c>
      <c r="B643" s="75">
        <f t="shared" si="25"/>
        <v>2015</v>
      </c>
      <c r="C643" s="102">
        <v>0</v>
      </c>
    </row>
    <row r="644" spans="1:3" x14ac:dyDescent="0.35">
      <c r="A644" s="74" t="s">
        <v>44</v>
      </c>
      <c r="B644" s="75">
        <f t="shared" si="25"/>
        <v>2016</v>
      </c>
      <c r="C644" s="102">
        <v>0</v>
      </c>
    </row>
    <row r="645" spans="1:3" x14ac:dyDescent="0.35">
      <c r="A645" s="74" t="s">
        <v>44</v>
      </c>
      <c r="B645" s="75">
        <f t="shared" si="25"/>
        <v>2017</v>
      </c>
      <c r="C645" s="102">
        <v>167042.82999999999</v>
      </c>
    </row>
    <row r="646" spans="1:3" x14ac:dyDescent="0.35">
      <c r="A646" s="74" t="s">
        <v>44</v>
      </c>
      <c r="B646" s="75">
        <f t="shared" si="25"/>
        <v>2018</v>
      </c>
      <c r="C646" s="102">
        <v>-47813.75</v>
      </c>
    </row>
    <row r="647" spans="1:3" x14ac:dyDescent="0.35">
      <c r="A647" s="74" t="s">
        <v>44</v>
      </c>
      <c r="B647" s="75">
        <f t="shared" si="25"/>
        <v>2019</v>
      </c>
      <c r="C647" s="102">
        <v>-26487.56</v>
      </c>
    </row>
    <row r="648" spans="1:3" x14ac:dyDescent="0.35">
      <c r="A648" s="74" t="s">
        <v>44</v>
      </c>
      <c r="B648" s="75">
        <f t="shared" si="25"/>
        <v>2020</v>
      </c>
      <c r="C648" s="102">
        <v>-91930.58</v>
      </c>
    </row>
    <row r="649" spans="1:3" x14ac:dyDescent="0.35">
      <c r="A649" s="43" t="s">
        <v>44</v>
      </c>
      <c r="B649" s="47">
        <f t="shared" si="25"/>
        <v>2021</v>
      </c>
      <c r="C649" s="100">
        <v>-71729.679999999993</v>
      </c>
    </row>
    <row r="650" spans="1:3" x14ac:dyDescent="0.35">
      <c r="A650" s="74" t="s">
        <v>44</v>
      </c>
      <c r="B650" s="75">
        <f t="shared" si="25"/>
        <v>2022</v>
      </c>
      <c r="C650" s="102">
        <v>100870.95</v>
      </c>
    </row>
    <row r="651" spans="1:3" x14ac:dyDescent="0.35">
      <c r="A651" s="74" t="s">
        <v>44</v>
      </c>
      <c r="B651" s="75">
        <f t="shared" si="25"/>
        <v>2023</v>
      </c>
      <c r="C651" s="102">
        <v>21046.04</v>
      </c>
    </row>
    <row r="652" spans="1:3" x14ac:dyDescent="0.35">
      <c r="A652" s="74" t="s">
        <v>44</v>
      </c>
      <c r="B652" s="75">
        <f t="shared" si="25"/>
        <v>2024</v>
      </c>
      <c r="C652" s="102">
        <v>19590.740000000002</v>
      </c>
    </row>
    <row r="653" spans="1:3" x14ac:dyDescent="0.35">
      <c r="A653" s="43" t="s">
        <v>45</v>
      </c>
      <c r="B653" s="47">
        <v>2000</v>
      </c>
      <c r="C653" s="95">
        <v>0</v>
      </c>
    </row>
    <row r="654" spans="1:3" x14ac:dyDescent="0.35">
      <c r="A654" s="43" t="s">
        <v>45</v>
      </c>
      <c r="B654" s="47">
        <f t="shared" ref="B654:B677" si="26">B653+1</f>
        <v>2001</v>
      </c>
      <c r="C654" s="58">
        <v>0</v>
      </c>
    </row>
    <row r="655" spans="1:3" x14ac:dyDescent="0.35">
      <c r="A655" s="43" t="s">
        <v>45</v>
      </c>
      <c r="B655" s="47">
        <f t="shared" si="26"/>
        <v>2002</v>
      </c>
      <c r="C655" s="58">
        <v>0</v>
      </c>
    </row>
    <row r="656" spans="1:3" x14ac:dyDescent="0.35">
      <c r="A656" s="43" t="s">
        <v>45</v>
      </c>
      <c r="B656" s="47">
        <f t="shared" si="26"/>
        <v>2003</v>
      </c>
      <c r="C656" s="58">
        <v>0</v>
      </c>
    </row>
    <row r="657" spans="1:3" x14ac:dyDescent="0.35">
      <c r="A657" s="43" t="s">
        <v>45</v>
      </c>
      <c r="B657" s="47">
        <f t="shared" si="26"/>
        <v>2004</v>
      </c>
      <c r="C657" s="58">
        <v>0</v>
      </c>
    </row>
    <row r="658" spans="1:3" x14ac:dyDescent="0.35">
      <c r="A658" s="43" t="s">
        <v>45</v>
      </c>
      <c r="B658" s="47">
        <f t="shared" si="26"/>
        <v>2005</v>
      </c>
      <c r="C658" s="58">
        <v>0</v>
      </c>
    </row>
    <row r="659" spans="1:3" x14ac:dyDescent="0.35">
      <c r="A659" s="43" t="s">
        <v>45</v>
      </c>
      <c r="B659" s="47">
        <f t="shared" si="26"/>
        <v>2006</v>
      </c>
      <c r="C659" s="58">
        <v>0</v>
      </c>
    </row>
    <row r="660" spans="1:3" x14ac:dyDescent="0.35">
      <c r="A660" s="43" t="s">
        <v>45</v>
      </c>
      <c r="B660" s="47">
        <f t="shared" si="26"/>
        <v>2007</v>
      </c>
      <c r="C660" s="58">
        <v>0</v>
      </c>
    </row>
    <row r="661" spans="1:3" x14ac:dyDescent="0.35">
      <c r="A661" s="43" t="s">
        <v>45</v>
      </c>
      <c r="B661" s="47">
        <f t="shared" si="26"/>
        <v>2008</v>
      </c>
      <c r="C661" s="58">
        <v>0</v>
      </c>
    </row>
    <row r="662" spans="1:3" x14ac:dyDescent="0.35">
      <c r="A662" s="43" t="s">
        <v>45</v>
      </c>
      <c r="B662" s="47">
        <f t="shared" si="26"/>
        <v>2009</v>
      </c>
      <c r="C662" s="58">
        <v>0</v>
      </c>
    </row>
    <row r="663" spans="1:3" x14ac:dyDescent="0.35">
      <c r="A663" s="43" t="s">
        <v>45</v>
      </c>
      <c r="B663" s="47">
        <f t="shared" si="26"/>
        <v>2010</v>
      </c>
      <c r="C663" s="58">
        <v>0</v>
      </c>
    </row>
    <row r="664" spans="1:3" x14ac:dyDescent="0.35">
      <c r="A664" s="43" t="s">
        <v>45</v>
      </c>
      <c r="B664" s="47">
        <f t="shared" si="26"/>
        <v>2011</v>
      </c>
      <c r="C664" s="58">
        <v>0</v>
      </c>
    </row>
    <row r="665" spans="1:3" x14ac:dyDescent="0.35">
      <c r="A665" s="43" t="s">
        <v>45</v>
      </c>
      <c r="B665" s="47">
        <f t="shared" si="26"/>
        <v>2012</v>
      </c>
      <c r="C665" s="58">
        <v>0</v>
      </c>
    </row>
    <row r="666" spans="1:3" x14ac:dyDescent="0.35">
      <c r="A666" s="43" t="s">
        <v>45</v>
      </c>
      <c r="B666" s="47">
        <f t="shared" si="26"/>
        <v>2013</v>
      </c>
      <c r="C666" s="89">
        <v>0</v>
      </c>
    </row>
    <row r="667" spans="1:3" x14ac:dyDescent="0.35">
      <c r="A667" s="74" t="s">
        <v>45</v>
      </c>
      <c r="B667" s="75">
        <f t="shared" si="26"/>
        <v>2014</v>
      </c>
      <c r="C667" s="85">
        <v>0</v>
      </c>
    </row>
    <row r="668" spans="1:3" x14ac:dyDescent="0.35">
      <c r="A668" s="74" t="s">
        <v>45</v>
      </c>
      <c r="B668" s="75">
        <f t="shared" si="26"/>
        <v>2015</v>
      </c>
      <c r="C668" s="85">
        <v>0</v>
      </c>
    </row>
    <row r="669" spans="1:3" x14ac:dyDescent="0.35">
      <c r="A669" s="74" t="s">
        <v>45</v>
      </c>
      <c r="B669" s="75">
        <f t="shared" si="26"/>
        <v>2016</v>
      </c>
      <c r="C669" s="85">
        <v>0</v>
      </c>
    </row>
    <row r="670" spans="1:3" x14ac:dyDescent="0.35">
      <c r="A670" s="74" t="s">
        <v>45</v>
      </c>
      <c r="B670" s="75">
        <f t="shared" si="26"/>
        <v>2017</v>
      </c>
      <c r="C670" s="85">
        <v>0</v>
      </c>
    </row>
    <row r="671" spans="1:3" x14ac:dyDescent="0.35">
      <c r="A671" s="74" t="s">
        <v>45</v>
      </c>
      <c r="B671" s="75">
        <f t="shared" si="26"/>
        <v>2018</v>
      </c>
      <c r="C671" s="85">
        <v>0</v>
      </c>
    </row>
    <row r="672" spans="1:3" x14ac:dyDescent="0.35">
      <c r="A672" s="74" t="s">
        <v>45</v>
      </c>
      <c r="B672" s="75">
        <f t="shared" si="26"/>
        <v>2019</v>
      </c>
      <c r="C672" s="85">
        <v>0</v>
      </c>
    </row>
    <row r="673" spans="1:3" x14ac:dyDescent="0.35">
      <c r="A673" s="74" t="s">
        <v>45</v>
      </c>
      <c r="B673" s="75">
        <f t="shared" si="26"/>
        <v>2020</v>
      </c>
      <c r="C673" s="85">
        <v>0</v>
      </c>
    </row>
    <row r="674" spans="1:3" x14ac:dyDescent="0.35">
      <c r="A674" s="43" t="s">
        <v>45</v>
      </c>
      <c r="B674" s="47">
        <f t="shared" si="26"/>
        <v>2021</v>
      </c>
      <c r="C674" s="99">
        <v>-1285.8</v>
      </c>
    </row>
    <row r="675" spans="1:3" x14ac:dyDescent="0.35">
      <c r="A675" s="74" t="s">
        <v>45</v>
      </c>
      <c r="B675" s="75">
        <f t="shared" si="26"/>
        <v>2022</v>
      </c>
      <c r="C675" s="85">
        <v>0</v>
      </c>
    </row>
    <row r="676" spans="1:3" x14ac:dyDescent="0.35">
      <c r="A676" s="74" t="s">
        <v>45</v>
      </c>
      <c r="B676" s="75">
        <f t="shared" si="26"/>
        <v>2023</v>
      </c>
      <c r="C676" s="85">
        <v>0</v>
      </c>
    </row>
    <row r="677" spans="1:3" x14ac:dyDescent="0.35">
      <c r="A677" s="74" t="s">
        <v>45</v>
      </c>
      <c r="B677" s="75">
        <f t="shared" si="26"/>
        <v>2024</v>
      </c>
      <c r="C677" s="85">
        <v>0</v>
      </c>
    </row>
    <row r="678" spans="1:3" x14ac:dyDescent="0.35">
      <c r="A678" s="43" t="s">
        <v>46</v>
      </c>
      <c r="B678" s="47">
        <v>2000</v>
      </c>
      <c r="C678" s="95">
        <v>0</v>
      </c>
    </row>
    <row r="679" spans="1:3" x14ac:dyDescent="0.35">
      <c r="A679" s="43" t="s">
        <v>46</v>
      </c>
      <c r="B679" s="47">
        <f t="shared" ref="B679:B702" si="27">B678+1</f>
        <v>2001</v>
      </c>
      <c r="C679" s="58">
        <v>0</v>
      </c>
    </row>
    <row r="680" spans="1:3" x14ac:dyDescent="0.35">
      <c r="A680" s="43" t="s">
        <v>46</v>
      </c>
      <c r="B680" s="47">
        <f t="shared" si="27"/>
        <v>2002</v>
      </c>
      <c r="C680" s="58">
        <v>0</v>
      </c>
    </row>
    <row r="681" spans="1:3" x14ac:dyDescent="0.35">
      <c r="A681" s="43" t="s">
        <v>46</v>
      </c>
      <c r="B681" s="47">
        <f t="shared" si="27"/>
        <v>2003</v>
      </c>
      <c r="C681" s="58">
        <v>0</v>
      </c>
    </row>
    <row r="682" spans="1:3" x14ac:dyDescent="0.35">
      <c r="A682" s="43" t="s">
        <v>46</v>
      </c>
      <c r="B682" s="47">
        <f t="shared" si="27"/>
        <v>2004</v>
      </c>
      <c r="C682" s="58">
        <v>0</v>
      </c>
    </row>
    <row r="683" spans="1:3" x14ac:dyDescent="0.35">
      <c r="A683" s="43" t="s">
        <v>46</v>
      </c>
      <c r="B683" s="47">
        <f t="shared" si="27"/>
        <v>2005</v>
      </c>
      <c r="C683" s="58">
        <v>0</v>
      </c>
    </row>
    <row r="684" spans="1:3" x14ac:dyDescent="0.35">
      <c r="A684" s="43" t="s">
        <v>46</v>
      </c>
      <c r="B684" s="47">
        <f t="shared" si="27"/>
        <v>2006</v>
      </c>
      <c r="C684" s="58">
        <v>0</v>
      </c>
    </row>
    <row r="685" spans="1:3" x14ac:dyDescent="0.35">
      <c r="A685" s="43" t="s">
        <v>46</v>
      </c>
      <c r="B685" s="47">
        <f t="shared" si="27"/>
        <v>2007</v>
      </c>
      <c r="C685" s="58">
        <v>0</v>
      </c>
    </row>
    <row r="686" spans="1:3" x14ac:dyDescent="0.35">
      <c r="A686" s="43" t="s">
        <v>46</v>
      </c>
      <c r="B686" s="47">
        <f t="shared" si="27"/>
        <v>2008</v>
      </c>
      <c r="C686" s="58">
        <v>0</v>
      </c>
    </row>
    <row r="687" spans="1:3" x14ac:dyDescent="0.35">
      <c r="A687" s="43" t="s">
        <v>46</v>
      </c>
      <c r="B687" s="47">
        <f t="shared" si="27"/>
        <v>2009</v>
      </c>
      <c r="C687" s="58">
        <v>0</v>
      </c>
    </row>
    <row r="688" spans="1:3" x14ac:dyDescent="0.35">
      <c r="A688" s="43" t="s">
        <v>46</v>
      </c>
      <c r="B688" s="47">
        <f t="shared" si="27"/>
        <v>2010</v>
      </c>
      <c r="C688" s="58">
        <v>0</v>
      </c>
    </row>
    <row r="689" spans="1:3" x14ac:dyDescent="0.35">
      <c r="A689" s="43" t="s">
        <v>46</v>
      </c>
      <c r="B689" s="47">
        <f t="shared" si="27"/>
        <v>2011</v>
      </c>
      <c r="C689" s="58">
        <v>0</v>
      </c>
    </row>
    <row r="690" spans="1:3" x14ac:dyDescent="0.35">
      <c r="A690" s="43" t="s">
        <v>46</v>
      </c>
      <c r="B690" s="47">
        <f t="shared" si="27"/>
        <v>2012</v>
      </c>
      <c r="C690" s="58">
        <v>0</v>
      </c>
    </row>
    <row r="691" spans="1:3" x14ac:dyDescent="0.35">
      <c r="A691" s="43" t="s">
        <v>46</v>
      </c>
      <c r="B691" s="47">
        <f t="shared" si="27"/>
        <v>2013</v>
      </c>
      <c r="C691" s="89">
        <v>0</v>
      </c>
    </row>
    <row r="692" spans="1:3" x14ac:dyDescent="0.35">
      <c r="A692" s="74" t="s">
        <v>46</v>
      </c>
      <c r="B692" s="75">
        <f t="shared" si="27"/>
        <v>2014</v>
      </c>
      <c r="C692" s="85">
        <v>0</v>
      </c>
    </row>
    <row r="693" spans="1:3" x14ac:dyDescent="0.35">
      <c r="A693" s="74" t="s">
        <v>46</v>
      </c>
      <c r="B693" s="75">
        <f t="shared" si="27"/>
        <v>2015</v>
      </c>
      <c r="C693" s="102">
        <v>2499412.4900000002</v>
      </c>
    </row>
    <row r="694" spans="1:3" x14ac:dyDescent="0.35">
      <c r="A694" s="74" t="s">
        <v>46</v>
      </c>
      <c r="B694" s="75">
        <f t="shared" si="27"/>
        <v>2016</v>
      </c>
      <c r="C694" s="102">
        <v>2137352.92</v>
      </c>
    </row>
    <row r="695" spans="1:3" x14ac:dyDescent="0.35">
      <c r="A695" s="74" t="s">
        <v>46</v>
      </c>
      <c r="B695" s="75">
        <f t="shared" si="27"/>
        <v>2017</v>
      </c>
      <c r="C695" s="102">
        <v>1939499.21</v>
      </c>
    </row>
    <row r="696" spans="1:3" x14ac:dyDescent="0.35">
      <c r="A696" s="74" t="s">
        <v>46</v>
      </c>
      <c r="B696" s="75">
        <f t="shared" si="27"/>
        <v>2018</v>
      </c>
      <c r="C696" s="85">
        <v>0</v>
      </c>
    </row>
    <row r="697" spans="1:3" x14ac:dyDescent="0.35">
      <c r="A697" s="74" t="s">
        <v>46</v>
      </c>
      <c r="B697" s="75">
        <f t="shared" si="27"/>
        <v>2019</v>
      </c>
      <c r="C697" s="85">
        <v>0</v>
      </c>
    </row>
    <row r="698" spans="1:3" x14ac:dyDescent="0.35">
      <c r="A698" s="74" t="s">
        <v>46</v>
      </c>
      <c r="B698" s="75">
        <f t="shared" si="27"/>
        <v>2020</v>
      </c>
      <c r="C698" s="85">
        <v>0</v>
      </c>
    </row>
    <row r="699" spans="1:3" x14ac:dyDescent="0.35">
      <c r="A699" s="43" t="s">
        <v>46</v>
      </c>
      <c r="B699" s="47">
        <f t="shared" si="27"/>
        <v>2021</v>
      </c>
      <c r="C699" s="97">
        <v>0</v>
      </c>
    </row>
    <row r="700" spans="1:3" x14ac:dyDescent="0.35">
      <c r="A700" s="74" t="s">
        <v>46</v>
      </c>
      <c r="B700" s="75">
        <f t="shared" si="27"/>
        <v>2022</v>
      </c>
      <c r="C700" s="85">
        <v>0</v>
      </c>
    </row>
    <row r="701" spans="1:3" x14ac:dyDescent="0.35">
      <c r="A701" s="74" t="s">
        <v>46</v>
      </c>
      <c r="B701" s="75">
        <f t="shared" si="27"/>
        <v>2023</v>
      </c>
      <c r="C701" s="85">
        <v>0</v>
      </c>
    </row>
    <row r="702" spans="1:3" x14ac:dyDescent="0.35">
      <c r="A702" s="74" t="s">
        <v>46</v>
      </c>
      <c r="B702" s="75">
        <f t="shared" si="27"/>
        <v>2024</v>
      </c>
      <c r="C702" s="85">
        <v>0</v>
      </c>
    </row>
    <row r="703" spans="1:3" x14ac:dyDescent="0.35">
      <c r="A703" s="43" t="s">
        <v>47</v>
      </c>
      <c r="B703" s="47">
        <v>2000</v>
      </c>
      <c r="C703" s="95">
        <v>0</v>
      </c>
    </row>
    <row r="704" spans="1:3" x14ac:dyDescent="0.35">
      <c r="A704" s="43" t="s">
        <v>47</v>
      </c>
      <c r="B704" s="47">
        <f t="shared" ref="B704:B727" si="28">B703+1</f>
        <v>2001</v>
      </c>
      <c r="C704" s="58">
        <v>0</v>
      </c>
    </row>
    <row r="705" spans="1:3" x14ac:dyDescent="0.35">
      <c r="A705" s="43" t="s">
        <v>47</v>
      </c>
      <c r="B705" s="47">
        <f t="shared" si="28"/>
        <v>2002</v>
      </c>
      <c r="C705" s="58">
        <v>0</v>
      </c>
    </row>
    <row r="706" spans="1:3" x14ac:dyDescent="0.35">
      <c r="A706" s="43" t="s">
        <v>47</v>
      </c>
      <c r="B706" s="47">
        <f t="shared" si="28"/>
        <v>2003</v>
      </c>
      <c r="C706" s="58">
        <v>0</v>
      </c>
    </row>
    <row r="707" spans="1:3" x14ac:dyDescent="0.35">
      <c r="A707" s="43" t="s">
        <v>47</v>
      </c>
      <c r="B707" s="47">
        <f t="shared" si="28"/>
        <v>2004</v>
      </c>
      <c r="C707" s="58">
        <v>0</v>
      </c>
    </row>
    <row r="708" spans="1:3" x14ac:dyDescent="0.35">
      <c r="A708" s="43" t="s">
        <v>47</v>
      </c>
      <c r="B708" s="47">
        <f t="shared" si="28"/>
        <v>2005</v>
      </c>
      <c r="C708" s="58">
        <v>0</v>
      </c>
    </row>
    <row r="709" spans="1:3" x14ac:dyDescent="0.35">
      <c r="A709" s="43" t="s">
        <v>47</v>
      </c>
      <c r="B709" s="47">
        <f t="shared" si="28"/>
        <v>2006</v>
      </c>
      <c r="C709" s="58">
        <v>0</v>
      </c>
    </row>
    <row r="710" spans="1:3" x14ac:dyDescent="0.35">
      <c r="A710" s="43" t="s">
        <v>47</v>
      </c>
      <c r="B710" s="47">
        <f t="shared" si="28"/>
        <v>2007</v>
      </c>
      <c r="C710" s="58">
        <v>0</v>
      </c>
    </row>
    <row r="711" spans="1:3" x14ac:dyDescent="0.35">
      <c r="A711" s="43" t="s">
        <v>47</v>
      </c>
      <c r="B711" s="47">
        <f t="shared" si="28"/>
        <v>2008</v>
      </c>
      <c r="C711" s="58">
        <v>0</v>
      </c>
    </row>
    <row r="712" spans="1:3" x14ac:dyDescent="0.35">
      <c r="A712" s="43" t="s">
        <v>47</v>
      </c>
      <c r="B712" s="47">
        <f t="shared" si="28"/>
        <v>2009</v>
      </c>
      <c r="C712" s="58">
        <v>0</v>
      </c>
    </row>
    <row r="713" spans="1:3" x14ac:dyDescent="0.35">
      <c r="A713" s="43" t="s">
        <v>47</v>
      </c>
      <c r="B713" s="47">
        <f t="shared" si="28"/>
        <v>2010</v>
      </c>
      <c r="C713" s="58">
        <v>0</v>
      </c>
    </row>
    <row r="714" spans="1:3" x14ac:dyDescent="0.35">
      <c r="A714" s="43" t="s">
        <v>47</v>
      </c>
      <c r="B714" s="47">
        <f t="shared" si="28"/>
        <v>2011</v>
      </c>
      <c r="C714" s="58">
        <v>0</v>
      </c>
    </row>
    <row r="715" spans="1:3" x14ac:dyDescent="0.35">
      <c r="A715" s="43" t="s">
        <v>47</v>
      </c>
      <c r="B715" s="47">
        <f t="shared" si="28"/>
        <v>2012</v>
      </c>
      <c r="C715" s="58">
        <v>0</v>
      </c>
    </row>
    <row r="716" spans="1:3" x14ac:dyDescent="0.35">
      <c r="A716" s="43" t="s">
        <v>47</v>
      </c>
      <c r="B716" s="47">
        <f t="shared" si="28"/>
        <v>2013</v>
      </c>
      <c r="C716" s="89">
        <v>0</v>
      </c>
    </row>
    <row r="717" spans="1:3" x14ac:dyDescent="0.35">
      <c r="A717" s="74" t="s">
        <v>47</v>
      </c>
      <c r="B717" s="75">
        <f t="shared" si="28"/>
        <v>2014</v>
      </c>
      <c r="C717" s="85">
        <v>0</v>
      </c>
    </row>
    <row r="718" spans="1:3" x14ac:dyDescent="0.35">
      <c r="A718" s="74" t="s">
        <v>47</v>
      </c>
      <c r="B718" s="75">
        <f t="shared" si="28"/>
        <v>2015</v>
      </c>
      <c r="C718" s="102">
        <v>1379.83</v>
      </c>
    </row>
    <row r="719" spans="1:3" x14ac:dyDescent="0.35">
      <c r="A719" s="74" t="s">
        <v>47</v>
      </c>
      <c r="B719" s="75">
        <f t="shared" si="28"/>
        <v>2016</v>
      </c>
      <c r="C719" s="102">
        <v>1122.9000000000001</v>
      </c>
    </row>
    <row r="720" spans="1:3" x14ac:dyDescent="0.35">
      <c r="A720" s="74" t="s">
        <v>47</v>
      </c>
      <c r="B720" s="75">
        <f t="shared" si="28"/>
        <v>2017</v>
      </c>
      <c r="C720" s="102">
        <v>926.3</v>
      </c>
    </row>
    <row r="721" spans="1:3" x14ac:dyDescent="0.35">
      <c r="A721" s="74" t="s">
        <v>47</v>
      </c>
      <c r="B721" s="75">
        <f t="shared" si="28"/>
        <v>2018</v>
      </c>
      <c r="C721" s="85">
        <v>0</v>
      </c>
    </row>
    <row r="722" spans="1:3" x14ac:dyDescent="0.35">
      <c r="A722" s="74" t="s">
        <v>47</v>
      </c>
      <c r="B722" s="75">
        <f t="shared" si="28"/>
        <v>2019</v>
      </c>
      <c r="C722" s="85">
        <v>0</v>
      </c>
    </row>
    <row r="723" spans="1:3" x14ac:dyDescent="0.35">
      <c r="A723" s="74" t="s">
        <v>47</v>
      </c>
      <c r="B723" s="75">
        <f t="shared" si="28"/>
        <v>2020</v>
      </c>
      <c r="C723" s="85">
        <v>0</v>
      </c>
    </row>
    <row r="724" spans="1:3" x14ac:dyDescent="0.35">
      <c r="A724" s="43" t="s">
        <v>47</v>
      </c>
      <c r="B724" s="47">
        <f t="shared" si="28"/>
        <v>2021</v>
      </c>
      <c r="C724" s="97">
        <v>0</v>
      </c>
    </row>
    <row r="725" spans="1:3" x14ac:dyDescent="0.35">
      <c r="A725" s="74" t="s">
        <v>47</v>
      </c>
      <c r="B725" s="75">
        <f t="shared" si="28"/>
        <v>2022</v>
      </c>
      <c r="C725" s="85">
        <v>0</v>
      </c>
    </row>
    <row r="726" spans="1:3" x14ac:dyDescent="0.35">
      <c r="A726" s="74" t="s">
        <v>47</v>
      </c>
      <c r="B726" s="75">
        <f t="shared" si="28"/>
        <v>2023</v>
      </c>
      <c r="C726" s="85">
        <v>0</v>
      </c>
    </row>
    <row r="727" spans="1:3" x14ac:dyDescent="0.35">
      <c r="A727" s="74" t="s">
        <v>47</v>
      </c>
      <c r="B727" s="75">
        <f t="shared" si="28"/>
        <v>2024</v>
      </c>
      <c r="C727" s="85">
        <v>0</v>
      </c>
    </row>
    <row r="728" spans="1:3" x14ac:dyDescent="0.35">
      <c r="A728" s="43" t="s">
        <v>48</v>
      </c>
      <c r="B728" s="47">
        <v>2000</v>
      </c>
      <c r="C728" s="95">
        <v>0</v>
      </c>
    </row>
    <row r="729" spans="1:3" x14ac:dyDescent="0.35">
      <c r="A729" s="43" t="s">
        <v>48</v>
      </c>
      <c r="B729" s="47">
        <f t="shared" ref="B729:B752" si="29">B728+1</f>
        <v>2001</v>
      </c>
      <c r="C729" s="58">
        <v>0</v>
      </c>
    </row>
    <row r="730" spans="1:3" x14ac:dyDescent="0.35">
      <c r="A730" s="43" t="s">
        <v>48</v>
      </c>
      <c r="B730" s="47">
        <f t="shared" si="29"/>
        <v>2002</v>
      </c>
      <c r="C730" s="58">
        <v>0</v>
      </c>
    </row>
    <row r="731" spans="1:3" x14ac:dyDescent="0.35">
      <c r="A731" s="43" t="s">
        <v>48</v>
      </c>
      <c r="B731" s="47">
        <f t="shared" si="29"/>
        <v>2003</v>
      </c>
      <c r="C731" s="58">
        <v>0</v>
      </c>
    </row>
    <row r="732" spans="1:3" x14ac:dyDescent="0.35">
      <c r="A732" s="43" t="s">
        <v>48</v>
      </c>
      <c r="B732" s="47">
        <f t="shared" si="29"/>
        <v>2004</v>
      </c>
      <c r="C732" s="58">
        <v>0</v>
      </c>
    </row>
    <row r="733" spans="1:3" x14ac:dyDescent="0.35">
      <c r="A733" s="43" t="s">
        <v>48</v>
      </c>
      <c r="B733" s="47">
        <f t="shared" si="29"/>
        <v>2005</v>
      </c>
      <c r="C733" s="58">
        <v>0</v>
      </c>
    </row>
    <row r="734" spans="1:3" x14ac:dyDescent="0.35">
      <c r="A734" s="43" t="s">
        <v>48</v>
      </c>
      <c r="B734" s="47">
        <f t="shared" si="29"/>
        <v>2006</v>
      </c>
      <c r="C734" s="58">
        <v>0</v>
      </c>
    </row>
    <row r="735" spans="1:3" x14ac:dyDescent="0.35">
      <c r="A735" s="43" t="s">
        <v>48</v>
      </c>
      <c r="B735" s="47">
        <f t="shared" si="29"/>
        <v>2007</v>
      </c>
      <c r="C735" s="58">
        <v>0</v>
      </c>
    </row>
    <row r="736" spans="1:3" x14ac:dyDescent="0.35">
      <c r="A736" s="43" t="s">
        <v>48</v>
      </c>
      <c r="B736" s="47">
        <f t="shared" si="29"/>
        <v>2008</v>
      </c>
      <c r="C736" s="58">
        <v>0</v>
      </c>
    </row>
    <row r="737" spans="1:3" x14ac:dyDescent="0.35">
      <c r="A737" s="43" t="s">
        <v>48</v>
      </c>
      <c r="B737" s="47">
        <f t="shared" si="29"/>
        <v>2009</v>
      </c>
      <c r="C737" s="58">
        <v>0</v>
      </c>
    </row>
    <row r="738" spans="1:3" x14ac:dyDescent="0.35">
      <c r="A738" s="43" t="s">
        <v>48</v>
      </c>
      <c r="B738" s="47">
        <f t="shared" si="29"/>
        <v>2010</v>
      </c>
      <c r="C738" s="58">
        <v>0</v>
      </c>
    </row>
    <row r="739" spans="1:3" x14ac:dyDescent="0.35">
      <c r="A739" s="43" t="s">
        <v>48</v>
      </c>
      <c r="B739" s="47">
        <f t="shared" si="29"/>
        <v>2011</v>
      </c>
      <c r="C739" s="58">
        <v>0</v>
      </c>
    </row>
    <row r="740" spans="1:3" x14ac:dyDescent="0.35">
      <c r="A740" s="43" t="s">
        <v>48</v>
      </c>
      <c r="B740" s="47">
        <f t="shared" si="29"/>
        <v>2012</v>
      </c>
      <c r="C740" s="58">
        <v>0</v>
      </c>
    </row>
    <row r="741" spans="1:3" x14ac:dyDescent="0.35">
      <c r="A741" s="43" t="s">
        <v>48</v>
      </c>
      <c r="B741" s="47">
        <f t="shared" si="29"/>
        <v>2013</v>
      </c>
      <c r="C741" s="89">
        <v>0</v>
      </c>
    </row>
    <row r="742" spans="1:3" x14ac:dyDescent="0.35">
      <c r="A742" s="74" t="s">
        <v>48</v>
      </c>
      <c r="B742" s="75">
        <f t="shared" si="29"/>
        <v>2014</v>
      </c>
      <c r="C742" s="85">
        <v>0</v>
      </c>
    </row>
    <row r="743" spans="1:3" x14ac:dyDescent="0.35">
      <c r="A743" s="74" t="s">
        <v>48</v>
      </c>
      <c r="B743" s="75">
        <f t="shared" si="29"/>
        <v>2015</v>
      </c>
      <c r="C743" s="85">
        <v>0</v>
      </c>
    </row>
    <row r="744" spans="1:3" x14ac:dyDescent="0.35">
      <c r="A744" s="74" t="s">
        <v>48</v>
      </c>
      <c r="B744" s="75">
        <f t="shared" si="29"/>
        <v>2016</v>
      </c>
      <c r="C744" s="85">
        <v>0</v>
      </c>
    </row>
    <row r="745" spans="1:3" x14ac:dyDescent="0.35">
      <c r="A745" s="74" t="s">
        <v>48</v>
      </c>
      <c r="B745" s="75">
        <f t="shared" si="29"/>
        <v>2017</v>
      </c>
      <c r="C745" s="85">
        <v>0</v>
      </c>
    </row>
    <row r="746" spans="1:3" x14ac:dyDescent="0.35">
      <c r="A746" s="74" t="s">
        <v>48</v>
      </c>
      <c r="B746" s="75">
        <f t="shared" si="29"/>
        <v>2018</v>
      </c>
      <c r="C746" s="85">
        <v>0</v>
      </c>
    </row>
    <row r="747" spans="1:3" x14ac:dyDescent="0.35">
      <c r="A747" s="74" t="s">
        <v>48</v>
      </c>
      <c r="B747" s="75">
        <f t="shared" si="29"/>
        <v>2019</v>
      </c>
      <c r="C747" s="85">
        <v>0</v>
      </c>
    </row>
    <row r="748" spans="1:3" x14ac:dyDescent="0.35">
      <c r="A748" s="74" t="s">
        <v>48</v>
      </c>
      <c r="B748" s="75">
        <f t="shared" si="29"/>
        <v>2020</v>
      </c>
      <c r="C748" s="85">
        <v>0</v>
      </c>
    </row>
    <row r="749" spans="1:3" x14ac:dyDescent="0.35">
      <c r="A749" s="43" t="s">
        <v>48</v>
      </c>
      <c r="B749" s="47">
        <f t="shared" si="29"/>
        <v>2021</v>
      </c>
      <c r="C749" s="96">
        <v>-3273.89</v>
      </c>
    </row>
    <row r="750" spans="1:3" x14ac:dyDescent="0.35">
      <c r="A750" s="74" t="s">
        <v>48</v>
      </c>
      <c r="B750" s="75">
        <f t="shared" si="29"/>
        <v>2022</v>
      </c>
      <c r="C750" s="102">
        <v>1805.67</v>
      </c>
    </row>
    <row r="751" spans="1:3" x14ac:dyDescent="0.35">
      <c r="A751" s="74" t="s">
        <v>48</v>
      </c>
      <c r="B751" s="75">
        <f t="shared" si="29"/>
        <v>2023</v>
      </c>
      <c r="C751" s="102">
        <v>7505.36</v>
      </c>
    </row>
    <row r="752" spans="1:3" x14ac:dyDescent="0.35">
      <c r="A752" s="74" t="s">
        <v>48</v>
      </c>
      <c r="B752" s="75">
        <f t="shared" si="29"/>
        <v>2024</v>
      </c>
      <c r="C752" s="102">
        <v>0</v>
      </c>
    </row>
    <row r="753" spans="1:3" x14ac:dyDescent="0.35">
      <c r="A753" s="43" t="s">
        <v>49</v>
      </c>
      <c r="B753" s="47">
        <v>2000</v>
      </c>
      <c r="C753" s="95">
        <v>0</v>
      </c>
    </row>
    <row r="754" spans="1:3" x14ac:dyDescent="0.35">
      <c r="A754" s="43" t="s">
        <v>49</v>
      </c>
      <c r="B754" s="47">
        <f t="shared" ref="B754:B777" si="30">B753+1</f>
        <v>2001</v>
      </c>
      <c r="C754" s="58">
        <v>0</v>
      </c>
    </row>
    <row r="755" spans="1:3" x14ac:dyDescent="0.35">
      <c r="A755" s="43" t="s">
        <v>49</v>
      </c>
      <c r="B755" s="47">
        <f t="shared" si="30"/>
        <v>2002</v>
      </c>
      <c r="C755" s="58">
        <v>0</v>
      </c>
    </row>
    <row r="756" spans="1:3" x14ac:dyDescent="0.35">
      <c r="A756" s="43" t="s">
        <v>49</v>
      </c>
      <c r="B756" s="47">
        <f t="shared" si="30"/>
        <v>2003</v>
      </c>
      <c r="C756" s="58">
        <v>0</v>
      </c>
    </row>
    <row r="757" spans="1:3" x14ac:dyDescent="0.35">
      <c r="A757" s="43" t="s">
        <v>49</v>
      </c>
      <c r="B757" s="47">
        <f t="shared" si="30"/>
        <v>2004</v>
      </c>
      <c r="C757" s="58">
        <v>0</v>
      </c>
    </row>
    <row r="758" spans="1:3" x14ac:dyDescent="0.35">
      <c r="A758" s="43" t="s">
        <v>49</v>
      </c>
      <c r="B758" s="47">
        <f t="shared" si="30"/>
        <v>2005</v>
      </c>
      <c r="C758" s="58">
        <v>0</v>
      </c>
    </row>
    <row r="759" spans="1:3" x14ac:dyDescent="0.35">
      <c r="A759" s="43" t="s">
        <v>49</v>
      </c>
      <c r="B759" s="47">
        <f t="shared" si="30"/>
        <v>2006</v>
      </c>
      <c r="C759" s="58">
        <v>0</v>
      </c>
    </row>
    <row r="760" spans="1:3" x14ac:dyDescent="0.35">
      <c r="A760" s="43" t="s">
        <v>49</v>
      </c>
      <c r="B760" s="47">
        <f t="shared" si="30"/>
        <v>2007</v>
      </c>
      <c r="C760" s="58">
        <v>0</v>
      </c>
    </row>
    <row r="761" spans="1:3" x14ac:dyDescent="0.35">
      <c r="A761" s="43" t="s">
        <v>49</v>
      </c>
      <c r="B761" s="47">
        <f t="shared" si="30"/>
        <v>2008</v>
      </c>
      <c r="C761" s="58">
        <v>0</v>
      </c>
    </row>
    <row r="762" spans="1:3" x14ac:dyDescent="0.35">
      <c r="A762" s="43" t="s">
        <v>49</v>
      </c>
      <c r="B762" s="47">
        <f t="shared" si="30"/>
        <v>2009</v>
      </c>
      <c r="C762" s="58">
        <v>0</v>
      </c>
    </row>
    <row r="763" spans="1:3" x14ac:dyDescent="0.35">
      <c r="A763" s="43" t="s">
        <v>49</v>
      </c>
      <c r="B763" s="47">
        <f t="shared" si="30"/>
        <v>2010</v>
      </c>
      <c r="C763" s="58">
        <v>0</v>
      </c>
    </row>
    <row r="764" spans="1:3" x14ac:dyDescent="0.35">
      <c r="A764" s="43" t="s">
        <v>49</v>
      </c>
      <c r="B764" s="47">
        <f t="shared" si="30"/>
        <v>2011</v>
      </c>
      <c r="C764" s="58">
        <v>0</v>
      </c>
    </row>
    <row r="765" spans="1:3" x14ac:dyDescent="0.35">
      <c r="A765" s="43" t="s">
        <v>49</v>
      </c>
      <c r="B765" s="47">
        <f t="shared" si="30"/>
        <v>2012</v>
      </c>
      <c r="C765" s="59">
        <v>12127.91</v>
      </c>
    </row>
    <row r="766" spans="1:3" x14ac:dyDescent="0.35">
      <c r="A766" s="43" t="s">
        <v>49</v>
      </c>
      <c r="B766" s="47">
        <f t="shared" si="30"/>
        <v>2013</v>
      </c>
      <c r="C766" s="88">
        <v>16999.23</v>
      </c>
    </row>
    <row r="767" spans="1:3" x14ac:dyDescent="0.35">
      <c r="A767" s="74" t="s">
        <v>49</v>
      </c>
      <c r="B767" s="75">
        <f t="shared" si="30"/>
        <v>2014</v>
      </c>
      <c r="C767" s="102">
        <v>7013.03</v>
      </c>
    </row>
    <row r="768" spans="1:3" x14ac:dyDescent="0.35">
      <c r="A768" s="74" t="s">
        <v>49</v>
      </c>
      <c r="B768" s="75">
        <f t="shared" si="30"/>
        <v>2015</v>
      </c>
      <c r="C768" s="102">
        <v>58037.26</v>
      </c>
    </row>
    <row r="769" spans="1:3" x14ac:dyDescent="0.35">
      <c r="A769" s="74" t="s">
        <v>49</v>
      </c>
      <c r="B769" s="75">
        <f t="shared" si="30"/>
        <v>2016</v>
      </c>
      <c r="C769" s="85">
        <v>65918.95</v>
      </c>
    </row>
    <row r="770" spans="1:3" x14ac:dyDescent="0.35">
      <c r="A770" s="74" t="s">
        <v>49</v>
      </c>
      <c r="B770" s="75">
        <f t="shared" si="30"/>
        <v>2017</v>
      </c>
      <c r="C770" s="102">
        <v>47679.43</v>
      </c>
    </row>
    <row r="771" spans="1:3" x14ac:dyDescent="0.35">
      <c r="A771" s="74" t="s">
        <v>49</v>
      </c>
      <c r="B771" s="75">
        <f t="shared" si="30"/>
        <v>2018</v>
      </c>
      <c r="C771" s="102">
        <v>0</v>
      </c>
    </row>
    <row r="772" spans="1:3" x14ac:dyDescent="0.35">
      <c r="A772" s="74" t="s">
        <v>49</v>
      </c>
      <c r="B772" s="75">
        <f t="shared" si="30"/>
        <v>2019</v>
      </c>
      <c r="C772" s="102">
        <v>0</v>
      </c>
    </row>
    <row r="773" spans="1:3" x14ac:dyDescent="0.35">
      <c r="A773" s="74" t="s">
        <v>49</v>
      </c>
      <c r="B773" s="75">
        <f t="shared" si="30"/>
        <v>2020</v>
      </c>
      <c r="C773" s="102">
        <v>0</v>
      </c>
    </row>
    <row r="774" spans="1:3" x14ac:dyDescent="0.35">
      <c r="A774" s="43" t="s">
        <v>49</v>
      </c>
      <c r="B774" s="47">
        <f t="shared" si="30"/>
        <v>2021</v>
      </c>
      <c r="C774" s="96">
        <v>-37091.730000000003</v>
      </c>
    </row>
    <row r="775" spans="1:3" x14ac:dyDescent="0.35">
      <c r="A775" s="74" t="s">
        <v>49</v>
      </c>
      <c r="B775" s="75">
        <f t="shared" si="30"/>
        <v>2022</v>
      </c>
      <c r="C775" s="85">
        <v>9453.6</v>
      </c>
    </row>
    <row r="776" spans="1:3" x14ac:dyDescent="0.35">
      <c r="A776" s="74" t="s">
        <v>49</v>
      </c>
      <c r="B776" s="75">
        <f t="shared" si="30"/>
        <v>2023</v>
      </c>
      <c r="C776" s="85">
        <v>7080.16</v>
      </c>
    </row>
    <row r="777" spans="1:3" x14ac:dyDescent="0.35">
      <c r="A777" s="74" t="s">
        <v>49</v>
      </c>
      <c r="B777" s="75">
        <f t="shared" si="30"/>
        <v>2024</v>
      </c>
      <c r="C777" s="102">
        <v>-3891.08</v>
      </c>
    </row>
    <row r="778" spans="1:3" x14ac:dyDescent="0.35">
      <c r="A778" s="43" t="s">
        <v>15</v>
      </c>
      <c r="B778" s="47">
        <v>2000</v>
      </c>
      <c r="C778" s="95">
        <v>0</v>
      </c>
    </row>
    <row r="779" spans="1:3" x14ac:dyDescent="0.35">
      <c r="A779" s="43" t="s">
        <v>15</v>
      </c>
      <c r="B779" s="47">
        <f t="shared" ref="B779:B802" si="31">B778+1</f>
        <v>2001</v>
      </c>
      <c r="C779" s="58">
        <v>0</v>
      </c>
    </row>
    <row r="780" spans="1:3" x14ac:dyDescent="0.35">
      <c r="A780" s="43" t="s">
        <v>15</v>
      </c>
      <c r="B780" s="47">
        <f t="shared" si="31"/>
        <v>2002</v>
      </c>
      <c r="C780" s="58">
        <v>0</v>
      </c>
    </row>
    <row r="781" spans="1:3" x14ac:dyDescent="0.35">
      <c r="A781" s="43" t="s">
        <v>15</v>
      </c>
      <c r="B781" s="47">
        <f t="shared" si="31"/>
        <v>2003</v>
      </c>
      <c r="C781" s="58">
        <v>0</v>
      </c>
    </row>
    <row r="782" spans="1:3" x14ac:dyDescent="0.35">
      <c r="A782" s="43" t="s">
        <v>15</v>
      </c>
      <c r="B782" s="47">
        <f t="shared" si="31"/>
        <v>2004</v>
      </c>
      <c r="C782" s="58">
        <v>0</v>
      </c>
    </row>
    <row r="783" spans="1:3" x14ac:dyDescent="0.35">
      <c r="A783" s="43" t="s">
        <v>15</v>
      </c>
      <c r="B783" s="47">
        <f t="shared" si="31"/>
        <v>2005</v>
      </c>
      <c r="C783" s="58">
        <v>0</v>
      </c>
    </row>
    <row r="784" spans="1:3" x14ac:dyDescent="0.35">
      <c r="A784" s="43" t="s">
        <v>15</v>
      </c>
      <c r="B784" s="47">
        <f t="shared" si="31"/>
        <v>2006</v>
      </c>
      <c r="C784" s="59">
        <v>-87243.69</v>
      </c>
    </row>
    <row r="785" spans="1:3" x14ac:dyDescent="0.35">
      <c r="A785" s="43" t="s">
        <v>15</v>
      </c>
      <c r="B785" s="47">
        <f t="shared" si="31"/>
        <v>2007</v>
      </c>
      <c r="C785" s="59">
        <v>-309097.21999999997</v>
      </c>
    </row>
    <row r="786" spans="1:3" x14ac:dyDescent="0.35">
      <c r="A786" s="43" t="s">
        <v>15</v>
      </c>
      <c r="B786" s="47">
        <f t="shared" si="31"/>
        <v>2008</v>
      </c>
      <c r="C786" s="59">
        <v>-1066425.0900000001</v>
      </c>
    </row>
    <row r="787" spans="1:3" x14ac:dyDescent="0.35">
      <c r="A787" s="43" t="s">
        <v>15</v>
      </c>
      <c r="B787" s="47">
        <f t="shared" si="31"/>
        <v>2009</v>
      </c>
      <c r="C787" s="59">
        <v>385321.43</v>
      </c>
    </row>
    <row r="788" spans="1:3" x14ac:dyDescent="0.35">
      <c r="A788" s="43" t="s">
        <v>15</v>
      </c>
      <c r="B788" s="47">
        <f t="shared" si="31"/>
        <v>2010</v>
      </c>
      <c r="C788" s="59">
        <v>507790.83</v>
      </c>
    </row>
    <row r="789" spans="1:3" x14ac:dyDescent="0.35">
      <c r="A789" s="43" t="s">
        <v>15</v>
      </c>
      <c r="B789" s="47">
        <f t="shared" si="31"/>
        <v>2011</v>
      </c>
      <c r="C789" s="59">
        <v>665130.4</v>
      </c>
    </row>
    <row r="790" spans="1:3" x14ac:dyDescent="0.35">
      <c r="A790" s="43" t="s">
        <v>15</v>
      </c>
      <c r="B790" s="47">
        <f t="shared" si="31"/>
        <v>2012</v>
      </c>
      <c r="C790" s="59">
        <v>445330.9</v>
      </c>
    </row>
    <row r="791" spans="1:3" x14ac:dyDescent="0.35">
      <c r="A791" s="43" t="s">
        <v>15</v>
      </c>
      <c r="B791" s="47">
        <f t="shared" si="31"/>
        <v>2013</v>
      </c>
      <c r="C791" s="88">
        <v>91122.69</v>
      </c>
    </row>
    <row r="792" spans="1:3" x14ac:dyDescent="0.35">
      <c r="A792" s="74" t="s">
        <v>15</v>
      </c>
      <c r="B792" s="75">
        <f t="shared" si="31"/>
        <v>2014</v>
      </c>
      <c r="C792" s="102">
        <v>563659.79</v>
      </c>
    </row>
    <row r="793" spans="1:3" x14ac:dyDescent="0.35">
      <c r="A793" s="74" t="s">
        <v>15</v>
      </c>
      <c r="B793" s="75">
        <f t="shared" si="31"/>
        <v>2015</v>
      </c>
      <c r="C793" s="102">
        <v>1251604.45</v>
      </c>
    </row>
    <row r="794" spans="1:3" x14ac:dyDescent="0.35">
      <c r="A794" s="74" t="s">
        <v>15</v>
      </c>
      <c r="B794" s="75">
        <f t="shared" si="31"/>
        <v>2016</v>
      </c>
      <c r="C794" s="102">
        <v>1023632.45</v>
      </c>
    </row>
    <row r="795" spans="1:3" x14ac:dyDescent="0.35">
      <c r="A795" s="74" t="s">
        <v>15</v>
      </c>
      <c r="B795" s="75">
        <f t="shared" si="31"/>
        <v>2017</v>
      </c>
      <c r="C795" s="85">
        <v>739544.26</v>
      </c>
    </row>
    <row r="796" spans="1:3" x14ac:dyDescent="0.35">
      <c r="A796" s="74" t="s">
        <v>15</v>
      </c>
      <c r="B796" s="75">
        <f t="shared" si="31"/>
        <v>2018</v>
      </c>
      <c r="C796" s="85">
        <v>-527334.99</v>
      </c>
    </row>
    <row r="797" spans="1:3" x14ac:dyDescent="0.35">
      <c r="A797" s="74" t="s">
        <v>15</v>
      </c>
      <c r="B797" s="75">
        <f t="shared" si="31"/>
        <v>2019</v>
      </c>
      <c r="C797" s="102">
        <v>-210725.47</v>
      </c>
    </row>
    <row r="798" spans="1:3" x14ac:dyDescent="0.35">
      <c r="A798" s="74" t="s">
        <v>15</v>
      </c>
      <c r="B798" s="75">
        <f t="shared" si="31"/>
        <v>2020</v>
      </c>
      <c r="C798" s="102">
        <v>-551294.63</v>
      </c>
    </row>
    <row r="799" spans="1:3" x14ac:dyDescent="0.35">
      <c r="A799" s="43" t="s">
        <v>15</v>
      </c>
      <c r="B799" s="47">
        <f t="shared" si="31"/>
        <v>2021</v>
      </c>
      <c r="C799" s="96">
        <v>-338818.33</v>
      </c>
    </row>
    <row r="800" spans="1:3" x14ac:dyDescent="0.35">
      <c r="A800" s="74" t="s">
        <v>15</v>
      </c>
      <c r="B800" s="75">
        <f t="shared" si="31"/>
        <v>2022</v>
      </c>
      <c r="C800" s="102">
        <v>522017.28000000003</v>
      </c>
    </row>
    <row r="801" spans="1:3" x14ac:dyDescent="0.35">
      <c r="A801" s="74" t="s">
        <v>15</v>
      </c>
      <c r="B801" s="75">
        <f t="shared" si="31"/>
        <v>2023</v>
      </c>
      <c r="C801" s="85">
        <v>27311.21</v>
      </c>
    </row>
    <row r="802" spans="1:3" x14ac:dyDescent="0.35">
      <c r="A802" s="74" t="s">
        <v>15</v>
      </c>
      <c r="B802" s="75">
        <f t="shared" si="31"/>
        <v>2024</v>
      </c>
      <c r="C802" s="102">
        <v>-8516.74</v>
      </c>
    </row>
    <row r="803" spans="1:3" x14ac:dyDescent="0.35">
      <c r="A803" s="43" t="s">
        <v>50</v>
      </c>
      <c r="B803" s="47">
        <v>2000</v>
      </c>
      <c r="C803" s="98">
        <v>51613.19</v>
      </c>
    </row>
    <row r="804" spans="1:3" x14ac:dyDescent="0.35">
      <c r="A804" s="43" t="s">
        <v>50</v>
      </c>
      <c r="B804" s="47">
        <f t="shared" ref="B804:B827" si="32">B803+1</f>
        <v>2001</v>
      </c>
      <c r="C804" s="59">
        <v>271090.26</v>
      </c>
    </row>
    <row r="805" spans="1:3" x14ac:dyDescent="0.35">
      <c r="A805" s="43" t="s">
        <v>50</v>
      </c>
      <c r="B805" s="47">
        <f t="shared" si="32"/>
        <v>2002</v>
      </c>
      <c r="C805" s="59">
        <v>287558.71000000002</v>
      </c>
    </row>
    <row r="806" spans="1:3" x14ac:dyDescent="0.35">
      <c r="A806" s="43" t="s">
        <v>50</v>
      </c>
      <c r="B806" s="47">
        <f t="shared" si="32"/>
        <v>2003</v>
      </c>
      <c r="C806" s="59">
        <v>-285316.44</v>
      </c>
    </row>
    <row r="807" spans="1:3" x14ac:dyDescent="0.35">
      <c r="A807" s="43" t="s">
        <v>50</v>
      </c>
      <c r="B807" s="47">
        <f t="shared" si="32"/>
        <v>2004</v>
      </c>
      <c r="C807" s="59">
        <v>-485075.75</v>
      </c>
    </row>
    <row r="808" spans="1:3" x14ac:dyDescent="0.35">
      <c r="A808" s="43" t="s">
        <v>50</v>
      </c>
      <c r="B808" s="47">
        <f t="shared" si="32"/>
        <v>2005</v>
      </c>
      <c r="C808" s="59">
        <v>-533161.78</v>
      </c>
    </row>
    <row r="809" spans="1:3" x14ac:dyDescent="0.35">
      <c r="A809" s="43" t="s">
        <v>50</v>
      </c>
      <c r="B809" s="47">
        <f t="shared" si="32"/>
        <v>2006</v>
      </c>
      <c r="C809" s="59">
        <v>-18518.41</v>
      </c>
    </row>
    <row r="810" spans="1:3" x14ac:dyDescent="0.35">
      <c r="A810" s="43" t="s">
        <v>50</v>
      </c>
      <c r="B810" s="47">
        <f t="shared" si="32"/>
        <v>2007</v>
      </c>
      <c r="C810" s="59">
        <v>-124535.19</v>
      </c>
    </row>
    <row r="811" spans="1:3" x14ac:dyDescent="0.35">
      <c r="A811" s="43" t="s">
        <v>50</v>
      </c>
      <c r="B811" s="47">
        <f t="shared" si="32"/>
        <v>2008</v>
      </c>
      <c r="C811" s="59">
        <v>-345164.01</v>
      </c>
    </row>
    <row r="812" spans="1:3" x14ac:dyDescent="0.35">
      <c r="A812" s="43" t="s">
        <v>50</v>
      </c>
      <c r="B812" s="47">
        <f t="shared" si="32"/>
        <v>2009</v>
      </c>
      <c r="C812" s="59">
        <v>222108.43</v>
      </c>
    </row>
    <row r="813" spans="1:3" x14ac:dyDescent="0.35">
      <c r="A813" s="43" t="s">
        <v>50</v>
      </c>
      <c r="B813" s="47">
        <f t="shared" si="32"/>
        <v>2010</v>
      </c>
      <c r="C813" s="59">
        <v>382436</v>
      </c>
    </row>
    <row r="814" spans="1:3" x14ac:dyDescent="0.35">
      <c r="A814" s="43" t="s">
        <v>50</v>
      </c>
      <c r="B814" s="47">
        <f t="shared" si="32"/>
        <v>2011</v>
      </c>
      <c r="C814" s="59">
        <v>38723.29</v>
      </c>
    </row>
    <row r="815" spans="1:3" x14ac:dyDescent="0.35">
      <c r="A815" s="43" t="s">
        <v>50</v>
      </c>
      <c r="B815" s="47">
        <f t="shared" si="32"/>
        <v>2012</v>
      </c>
      <c r="C815" s="59">
        <v>66816.679999999993</v>
      </c>
    </row>
    <row r="816" spans="1:3" x14ac:dyDescent="0.35">
      <c r="A816" s="43" t="s">
        <v>50</v>
      </c>
      <c r="B816" s="47">
        <f t="shared" si="32"/>
        <v>2013</v>
      </c>
      <c r="C816" s="88">
        <v>-14051.04</v>
      </c>
    </row>
    <row r="817" spans="1:3" x14ac:dyDescent="0.35">
      <c r="A817" s="74" t="s">
        <v>50</v>
      </c>
      <c r="B817" s="75">
        <f t="shared" si="32"/>
        <v>2014</v>
      </c>
      <c r="C817" s="102">
        <v>45993.279999999999</v>
      </c>
    </row>
    <row r="818" spans="1:3" x14ac:dyDescent="0.35">
      <c r="A818" s="74" t="s">
        <v>50</v>
      </c>
      <c r="B818" s="75">
        <f t="shared" si="32"/>
        <v>2015</v>
      </c>
      <c r="C818" s="102">
        <v>466204.55</v>
      </c>
    </row>
    <row r="819" spans="1:3" x14ac:dyDescent="0.35">
      <c r="A819" s="74" t="s">
        <v>50</v>
      </c>
      <c r="B819" s="75">
        <f t="shared" si="32"/>
        <v>2016</v>
      </c>
      <c r="C819" s="102">
        <v>464619.24</v>
      </c>
    </row>
    <row r="820" spans="1:3" x14ac:dyDescent="0.35">
      <c r="A820" s="74" t="s">
        <v>50</v>
      </c>
      <c r="B820" s="75">
        <f t="shared" si="32"/>
        <v>2017</v>
      </c>
      <c r="C820" s="102">
        <v>520869.39</v>
      </c>
    </row>
    <row r="821" spans="1:3" x14ac:dyDescent="0.35">
      <c r="A821" s="74" t="s">
        <v>50</v>
      </c>
      <c r="B821" s="75">
        <f t="shared" si="32"/>
        <v>2018</v>
      </c>
      <c r="C821" s="102">
        <v>-235052.18</v>
      </c>
    </row>
    <row r="822" spans="1:3" x14ac:dyDescent="0.35">
      <c r="A822" s="74" t="s">
        <v>50</v>
      </c>
      <c r="B822" s="75">
        <f t="shared" si="32"/>
        <v>2019</v>
      </c>
      <c r="C822" s="102">
        <v>143745.29</v>
      </c>
    </row>
    <row r="823" spans="1:3" x14ac:dyDescent="0.35">
      <c r="A823" s="74" t="s">
        <v>50</v>
      </c>
      <c r="B823" s="75">
        <f t="shared" si="32"/>
        <v>2020</v>
      </c>
      <c r="C823" s="102">
        <v>-74544.33</v>
      </c>
    </row>
    <row r="824" spans="1:3" x14ac:dyDescent="0.35">
      <c r="A824" s="43" t="s">
        <v>50</v>
      </c>
      <c r="B824" s="47">
        <f t="shared" si="32"/>
        <v>2021</v>
      </c>
      <c r="C824" s="96">
        <v>-284904.59000000003</v>
      </c>
    </row>
    <row r="825" spans="1:3" x14ac:dyDescent="0.35">
      <c r="A825" s="74" t="s">
        <v>50</v>
      </c>
      <c r="B825" s="75">
        <f t="shared" si="32"/>
        <v>2022</v>
      </c>
      <c r="C825" s="102">
        <v>162198.98000000001</v>
      </c>
    </row>
    <row r="826" spans="1:3" x14ac:dyDescent="0.35">
      <c r="A826" s="74" t="s">
        <v>50</v>
      </c>
      <c r="B826" s="75">
        <f t="shared" si="32"/>
        <v>2023</v>
      </c>
      <c r="C826" s="102">
        <v>159792.57999999999</v>
      </c>
    </row>
    <row r="827" spans="1:3" x14ac:dyDescent="0.35">
      <c r="A827" s="74" t="s">
        <v>50</v>
      </c>
      <c r="B827" s="75">
        <f t="shared" si="32"/>
        <v>2024</v>
      </c>
      <c r="C827" s="102">
        <v>-9109.43</v>
      </c>
    </row>
    <row r="828" spans="1:3" x14ac:dyDescent="0.35">
      <c r="A828" s="43" t="s">
        <v>51</v>
      </c>
      <c r="B828" s="47">
        <v>2000</v>
      </c>
      <c r="C828" s="98">
        <v>163058.82999999999</v>
      </c>
    </row>
    <row r="829" spans="1:3" x14ac:dyDescent="0.35">
      <c r="A829" s="43" t="s">
        <v>51</v>
      </c>
      <c r="B829" s="47">
        <f t="shared" ref="B829:B852" si="33">B828+1</f>
        <v>2001</v>
      </c>
      <c r="C829" s="59">
        <v>147018.07999999999</v>
      </c>
    </row>
    <row r="830" spans="1:3" x14ac:dyDescent="0.35">
      <c r="A830" s="43" t="s">
        <v>51</v>
      </c>
      <c r="B830" s="47">
        <f t="shared" si="33"/>
        <v>2002</v>
      </c>
      <c r="C830" s="58">
        <v>19067.7</v>
      </c>
    </row>
    <row r="831" spans="1:3" x14ac:dyDescent="0.35">
      <c r="A831" s="43" t="s">
        <v>51</v>
      </c>
      <c r="B831" s="47">
        <f t="shared" si="33"/>
        <v>2003</v>
      </c>
      <c r="C831" s="59">
        <v>-410173.44</v>
      </c>
    </row>
    <row r="832" spans="1:3" x14ac:dyDescent="0.35">
      <c r="A832" s="43" t="s">
        <v>51</v>
      </c>
      <c r="B832" s="47">
        <f t="shared" si="33"/>
        <v>2004</v>
      </c>
      <c r="C832" s="59">
        <v>-699014.9</v>
      </c>
    </row>
    <row r="833" spans="1:3" x14ac:dyDescent="0.35">
      <c r="A833" s="43" t="s">
        <v>51</v>
      </c>
      <c r="B833" s="47">
        <f t="shared" si="33"/>
        <v>2005</v>
      </c>
      <c r="C833" s="59">
        <v>-569795.1</v>
      </c>
    </row>
    <row r="834" spans="1:3" x14ac:dyDescent="0.35">
      <c r="A834" s="43" t="s">
        <v>51</v>
      </c>
      <c r="B834" s="47">
        <f t="shared" si="33"/>
        <v>2006</v>
      </c>
      <c r="C834" s="59">
        <v>10447.35</v>
      </c>
    </row>
    <row r="835" spans="1:3" x14ac:dyDescent="0.35">
      <c r="A835" s="43" t="s">
        <v>51</v>
      </c>
      <c r="B835" s="47">
        <f t="shared" si="33"/>
        <v>2007</v>
      </c>
      <c r="C835" s="59">
        <v>-58037.46</v>
      </c>
    </row>
    <row r="836" spans="1:3" x14ac:dyDescent="0.35">
      <c r="A836" s="43" t="s">
        <v>51</v>
      </c>
      <c r="B836" s="47">
        <f t="shared" si="33"/>
        <v>2008</v>
      </c>
      <c r="C836" s="59">
        <v>-377819.92</v>
      </c>
    </row>
    <row r="837" spans="1:3" x14ac:dyDescent="0.35">
      <c r="A837" s="43" t="s">
        <v>51</v>
      </c>
      <c r="B837" s="47">
        <f t="shared" si="33"/>
        <v>2009</v>
      </c>
      <c r="C837" s="59">
        <v>59807.99</v>
      </c>
    </row>
    <row r="838" spans="1:3" x14ac:dyDescent="0.35">
      <c r="A838" s="43" t="s">
        <v>51</v>
      </c>
      <c r="B838" s="47">
        <f t="shared" si="33"/>
        <v>2010</v>
      </c>
      <c r="C838" s="59">
        <v>35100.47</v>
      </c>
    </row>
    <row r="839" spans="1:3" x14ac:dyDescent="0.35">
      <c r="A839" s="43" t="s">
        <v>51</v>
      </c>
      <c r="B839" s="47">
        <f t="shared" si="33"/>
        <v>2011</v>
      </c>
      <c r="C839" s="59">
        <v>-448812.5</v>
      </c>
    </row>
    <row r="840" spans="1:3" x14ac:dyDescent="0.35">
      <c r="A840" s="43" t="s">
        <v>51</v>
      </c>
      <c r="B840" s="47">
        <f t="shared" si="33"/>
        <v>2012</v>
      </c>
      <c r="C840" s="59">
        <v>-3161.61</v>
      </c>
    </row>
    <row r="841" spans="1:3" x14ac:dyDescent="0.35">
      <c r="A841" s="43" t="s">
        <v>51</v>
      </c>
      <c r="B841" s="47">
        <f t="shared" si="33"/>
        <v>2013</v>
      </c>
      <c r="C841" s="89">
        <v>29015.23</v>
      </c>
    </row>
    <row r="842" spans="1:3" x14ac:dyDescent="0.35">
      <c r="A842" s="74" t="s">
        <v>51</v>
      </c>
      <c r="B842" s="75">
        <f t="shared" si="33"/>
        <v>2014</v>
      </c>
      <c r="C842" s="85">
        <v>-68652.479999999996</v>
      </c>
    </row>
    <row r="843" spans="1:3" x14ac:dyDescent="0.35">
      <c r="A843" s="74" t="s">
        <v>51</v>
      </c>
      <c r="B843" s="75">
        <f t="shared" si="33"/>
        <v>2015</v>
      </c>
      <c r="C843" s="85">
        <v>150855.76999999999</v>
      </c>
    </row>
    <row r="844" spans="1:3" x14ac:dyDescent="0.35">
      <c r="A844" s="74" t="s">
        <v>51</v>
      </c>
      <c r="B844" s="75">
        <f t="shared" si="33"/>
        <v>2016</v>
      </c>
      <c r="C844" s="102">
        <v>177127.09</v>
      </c>
    </row>
    <row r="845" spans="1:3" x14ac:dyDescent="0.35">
      <c r="A845" s="74" t="s">
        <v>51</v>
      </c>
      <c r="B845" s="75">
        <f t="shared" si="33"/>
        <v>2017</v>
      </c>
      <c r="C845" s="102">
        <v>223067.09</v>
      </c>
    </row>
    <row r="846" spans="1:3" x14ac:dyDescent="0.35">
      <c r="A846" s="74" t="s">
        <v>51</v>
      </c>
      <c r="B846" s="75">
        <f t="shared" si="33"/>
        <v>2018</v>
      </c>
      <c r="C846" s="102">
        <v>-127529.63</v>
      </c>
    </row>
    <row r="847" spans="1:3" x14ac:dyDescent="0.35">
      <c r="A847" s="74" t="s">
        <v>51</v>
      </c>
      <c r="B847" s="75">
        <f t="shared" si="33"/>
        <v>2019</v>
      </c>
      <c r="C847" s="102">
        <v>-2758.73</v>
      </c>
    </row>
    <row r="848" spans="1:3" x14ac:dyDescent="0.35">
      <c r="A848" s="74" t="s">
        <v>51</v>
      </c>
      <c r="B848" s="75">
        <f t="shared" si="33"/>
        <v>2020</v>
      </c>
      <c r="C848" s="102">
        <v>-96102.33</v>
      </c>
    </row>
    <row r="849" spans="1:3" x14ac:dyDescent="0.35">
      <c r="A849" s="43" t="s">
        <v>51</v>
      </c>
      <c r="B849" s="47">
        <f t="shared" si="33"/>
        <v>2021</v>
      </c>
      <c r="C849" s="96">
        <v>-179485.62</v>
      </c>
    </row>
    <row r="850" spans="1:3" x14ac:dyDescent="0.35">
      <c r="A850" s="74" t="s">
        <v>51</v>
      </c>
      <c r="B850" s="75">
        <f t="shared" si="33"/>
        <v>2022</v>
      </c>
      <c r="C850" s="102">
        <v>107419.85</v>
      </c>
    </row>
    <row r="851" spans="1:3" x14ac:dyDescent="0.35">
      <c r="A851" s="74" t="s">
        <v>51</v>
      </c>
      <c r="B851" s="75">
        <f t="shared" si="33"/>
        <v>2023</v>
      </c>
      <c r="C851" s="102">
        <v>-123707.8</v>
      </c>
    </row>
    <row r="852" spans="1:3" x14ac:dyDescent="0.35">
      <c r="A852" s="74" t="s">
        <v>51</v>
      </c>
      <c r="B852" s="75">
        <f t="shared" si="33"/>
        <v>2024</v>
      </c>
      <c r="C852" s="102">
        <v>-87235.71</v>
      </c>
    </row>
    <row r="853" spans="1:3" x14ac:dyDescent="0.35">
      <c r="A853" s="43" t="s">
        <v>52</v>
      </c>
      <c r="B853" s="47">
        <v>2000</v>
      </c>
      <c r="C853" s="98">
        <v>496699.12</v>
      </c>
    </row>
    <row r="854" spans="1:3" x14ac:dyDescent="0.35">
      <c r="A854" s="43" t="s">
        <v>52</v>
      </c>
      <c r="B854" s="47">
        <f t="shared" ref="B854:B877" si="34">B853+1</f>
        <v>2001</v>
      </c>
      <c r="C854" s="59">
        <v>45563.06</v>
      </c>
    </row>
    <row r="855" spans="1:3" x14ac:dyDescent="0.35">
      <c r="A855" s="43" t="s">
        <v>52</v>
      </c>
      <c r="B855" s="47">
        <f t="shared" si="34"/>
        <v>2002</v>
      </c>
      <c r="C855" s="58">
        <v>-164851.81</v>
      </c>
    </row>
    <row r="856" spans="1:3" x14ac:dyDescent="0.35">
      <c r="A856" s="43" t="s">
        <v>52</v>
      </c>
      <c r="B856" s="47">
        <f t="shared" si="34"/>
        <v>2003</v>
      </c>
      <c r="C856" s="59">
        <v>-2458747.69</v>
      </c>
    </row>
    <row r="857" spans="1:3" x14ac:dyDescent="0.35">
      <c r="A857" s="43" t="s">
        <v>52</v>
      </c>
      <c r="B857" s="47">
        <f t="shared" si="34"/>
        <v>2004</v>
      </c>
      <c r="C857" s="58">
        <v>-2225142.7599999998</v>
      </c>
    </row>
    <row r="858" spans="1:3" x14ac:dyDescent="0.35">
      <c r="A858" s="43" t="s">
        <v>52</v>
      </c>
      <c r="B858" s="47">
        <f t="shared" si="34"/>
        <v>2005</v>
      </c>
      <c r="C858" s="59">
        <v>-2983728.91</v>
      </c>
    </row>
    <row r="859" spans="1:3" x14ac:dyDescent="0.35">
      <c r="A859" s="43" t="s">
        <v>52</v>
      </c>
      <c r="B859" s="47">
        <f t="shared" si="34"/>
        <v>2006</v>
      </c>
      <c r="C859" s="59">
        <v>-788185.85</v>
      </c>
    </row>
    <row r="860" spans="1:3" x14ac:dyDescent="0.35">
      <c r="A860" s="43" t="s">
        <v>52</v>
      </c>
      <c r="B860" s="47">
        <f t="shared" si="34"/>
        <v>2007</v>
      </c>
      <c r="C860" s="58">
        <v>-1105442.24</v>
      </c>
    </row>
    <row r="861" spans="1:3" x14ac:dyDescent="0.35">
      <c r="A861" s="43" t="s">
        <v>52</v>
      </c>
      <c r="B861" s="47">
        <f t="shared" si="34"/>
        <v>2008</v>
      </c>
      <c r="C861" s="58">
        <v>-676641.64</v>
      </c>
    </row>
    <row r="862" spans="1:3" x14ac:dyDescent="0.35">
      <c r="A862" s="43" t="s">
        <v>52</v>
      </c>
      <c r="B862" s="47">
        <f t="shared" si="34"/>
        <v>2009</v>
      </c>
      <c r="C862" s="59">
        <v>2293689.09</v>
      </c>
    </row>
    <row r="863" spans="1:3" x14ac:dyDescent="0.35">
      <c r="A863" s="43" t="s">
        <v>52</v>
      </c>
      <c r="B863" s="47">
        <f t="shared" si="34"/>
        <v>2010</v>
      </c>
      <c r="C863" s="59">
        <v>2089058.66</v>
      </c>
    </row>
    <row r="864" spans="1:3" x14ac:dyDescent="0.35">
      <c r="A864" s="43" t="s">
        <v>52</v>
      </c>
      <c r="B864" s="47">
        <f t="shared" si="34"/>
        <v>2011</v>
      </c>
      <c r="C864" s="59">
        <v>1940187.17</v>
      </c>
    </row>
    <row r="865" spans="1:3" x14ac:dyDescent="0.35">
      <c r="A865" s="43" t="s">
        <v>52</v>
      </c>
      <c r="B865" s="47">
        <f t="shared" si="34"/>
        <v>2012</v>
      </c>
      <c r="C865" s="59">
        <v>-89181.84</v>
      </c>
    </row>
    <row r="866" spans="1:3" x14ac:dyDescent="0.35">
      <c r="A866" s="43" t="s">
        <v>52</v>
      </c>
      <c r="B866" s="47">
        <f t="shared" si="34"/>
        <v>2013</v>
      </c>
      <c r="C866" s="89">
        <v>374971.57</v>
      </c>
    </row>
    <row r="867" spans="1:3" x14ac:dyDescent="0.35">
      <c r="A867" s="74" t="s">
        <v>52</v>
      </c>
      <c r="B867" s="75">
        <f t="shared" si="34"/>
        <v>2014</v>
      </c>
      <c r="C867" s="102">
        <v>-472947.23</v>
      </c>
    </row>
    <row r="868" spans="1:3" x14ac:dyDescent="0.35">
      <c r="A868" s="74" t="s">
        <v>52</v>
      </c>
      <c r="B868" s="75">
        <f t="shared" si="34"/>
        <v>2015</v>
      </c>
      <c r="C868" s="102">
        <v>811071.49</v>
      </c>
    </row>
    <row r="869" spans="1:3" x14ac:dyDescent="0.35">
      <c r="A869" s="74" t="s">
        <v>52</v>
      </c>
      <c r="B869" s="75">
        <f t="shared" si="34"/>
        <v>2016</v>
      </c>
      <c r="C869" s="102">
        <v>1973100.49</v>
      </c>
    </row>
    <row r="870" spans="1:3" x14ac:dyDescent="0.35">
      <c r="A870" s="74" t="s">
        <v>52</v>
      </c>
      <c r="B870" s="75">
        <f t="shared" si="34"/>
        <v>2017</v>
      </c>
      <c r="C870" s="102">
        <v>2517699.14</v>
      </c>
    </row>
    <row r="871" spans="1:3" x14ac:dyDescent="0.35">
      <c r="A871" s="74" t="s">
        <v>52</v>
      </c>
      <c r="B871" s="75">
        <f t="shared" si="34"/>
        <v>2018</v>
      </c>
      <c r="C871" s="102">
        <v>0</v>
      </c>
    </row>
    <row r="872" spans="1:3" x14ac:dyDescent="0.35">
      <c r="A872" s="74" t="s">
        <v>52</v>
      </c>
      <c r="B872" s="75">
        <f t="shared" si="34"/>
        <v>2019</v>
      </c>
      <c r="C872" s="102">
        <v>0</v>
      </c>
    </row>
    <row r="873" spans="1:3" x14ac:dyDescent="0.35">
      <c r="A873" s="74" t="s">
        <v>52</v>
      </c>
      <c r="B873" s="75">
        <f t="shared" si="34"/>
        <v>2020</v>
      </c>
      <c r="C873" s="102">
        <v>0</v>
      </c>
    </row>
    <row r="874" spans="1:3" x14ac:dyDescent="0.35">
      <c r="A874" s="43" t="s">
        <v>52</v>
      </c>
      <c r="B874" s="47">
        <f t="shared" si="34"/>
        <v>2021</v>
      </c>
      <c r="C874" s="97">
        <v>-1049577.55</v>
      </c>
    </row>
    <row r="875" spans="1:3" x14ac:dyDescent="0.35">
      <c r="A875" s="74" t="s">
        <v>52</v>
      </c>
      <c r="B875" s="75">
        <f t="shared" si="34"/>
        <v>2022</v>
      </c>
      <c r="C875" s="102">
        <v>871340.48</v>
      </c>
    </row>
    <row r="876" spans="1:3" x14ac:dyDescent="0.35">
      <c r="A876" s="74" t="s">
        <v>52</v>
      </c>
      <c r="B876" s="75">
        <f t="shared" si="34"/>
        <v>2023</v>
      </c>
      <c r="C876" s="102">
        <v>-213704.24</v>
      </c>
    </row>
    <row r="877" spans="1:3" x14ac:dyDescent="0.35">
      <c r="A877" s="74" t="s">
        <v>52</v>
      </c>
      <c r="B877" s="75">
        <f t="shared" si="34"/>
        <v>2024</v>
      </c>
      <c r="C877" s="102">
        <v>0</v>
      </c>
    </row>
    <row r="878" spans="1:3" x14ac:dyDescent="0.35">
      <c r="C878" s="94"/>
    </row>
    <row r="879" spans="1:3" x14ac:dyDescent="0.35">
      <c r="A879" s="80"/>
      <c r="B879" s="80" t="s">
        <v>53</v>
      </c>
      <c r="C879" s="85">
        <f>SUM(C2:C877)</f>
        <v>30045913.150000002</v>
      </c>
    </row>
    <row r="880" spans="1:3" x14ac:dyDescent="0.35">
      <c r="C880" s="68"/>
    </row>
    <row r="881" spans="3:3" x14ac:dyDescent="0.35">
      <c r="C881" s="68"/>
    </row>
    <row r="882" spans="3:3" x14ac:dyDescent="0.35">
      <c r="C882" s="68"/>
    </row>
    <row r="883" spans="3:3" x14ac:dyDescent="0.35">
      <c r="C883" s="68"/>
    </row>
    <row r="884" spans="3:3" x14ac:dyDescent="0.35">
      <c r="C884" s="68"/>
    </row>
    <row r="885" spans="3:3" x14ac:dyDescent="0.35">
      <c r="C885" s="68"/>
    </row>
    <row r="886" spans="3:3" x14ac:dyDescent="0.35">
      <c r="C886" s="68"/>
    </row>
    <row r="887" spans="3:3" x14ac:dyDescent="0.35">
      <c r="C887" s="68"/>
    </row>
    <row r="888" spans="3:3" x14ac:dyDescent="0.35">
      <c r="C888" s="68"/>
    </row>
    <row r="889" spans="3:3" x14ac:dyDescent="0.35">
      <c r="C889" s="68"/>
    </row>
    <row r="890" spans="3:3" x14ac:dyDescent="0.35">
      <c r="C890" s="68"/>
    </row>
    <row r="891" spans="3:3" x14ac:dyDescent="0.35">
      <c r="C891" s="68"/>
    </row>
    <row r="892" spans="3:3" x14ac:dyDescent="0.35">
      <c r="C892" s="68"/>
    </row>
    <row r="893" spans="3:3" x14ac:dyDescent="0.35">
      <c r="C893" s="68"/>
    </row>
    <row r="894" spans="3:3" x14ac:dyDescent="0.35">
      <c r="C894" s="68"/>
    </row>
    <row r="895" spans="3:3" x14ac:dyDescent="0.35">
      <c r="C895" s="68"/>
    </row>
    <row r="896" spans="3:3" x14ac:dyDescent="0.35">
      <c r="C896" s="68"/>
    </row>
    <row r="897" spans="3:3" x14ac:dyDescent="0.35">
      <c r="C897" s="68"/>
    </row>
    <row r="898" spans="3:3" x14ac:dyDescent="0.35">
      <c r="C898" s="68"/>
    </row>
    <row r="899" spans="3:3" x14ac:dyDescent="0.35">
      <c r="C899" s="68"/>
    </row>
    <row r="900" spans="3:3" x14ac:dyDescent="0.35">
      <c r="C900" s="68"/>
    </row>
    <row r="901" spans="3:3" x14ac:dyDescent="0.35">
      <c r="C901" s="68"/>
    </row>
    <row r="902" spans="3:3" x14ac:dyDescent="0.35">
      <c r="C902" s="68"/>
    </row>
    <row r="903" spans="3:3" x14ac:dyDescent="0.35">
      <c r="C903" s="68"/>
    </row>
    <row r="904" spans="3:3" x14ac:dyDescent="0.35">
      <c r="C904" s="68"/>
    </row>
    <row r="905" spans="3:3" x14ac:dyDescent="0.35">
      <c r="C905" s="68"/>
    </row>
    <row r="906" spans="3:3" x14ac:dyDescent="0.35">
      <c r="C906" s="68"/>
    </row>
    <row r="907" spans="3:3" x14ac:dyDescent="0.35">
      <c r="C907" s="68"/>
    </row>
    <row r="908" spans="3:3" x14ac:dyDescent="0.35">
      <c r="C908" s="68"/>
    </row>
    <row r="909" spans="3:3" x14ac:dyDescent="0.35">
      <c r="C909" s="68"/>
    </row>
    <row r="910" spans="3:3" x14ac:dyDescent="0.35">
      <c r="C910" s="68"/>
    </row>
    <row r="911" spans="3:3" x14ac:dyDescent="0.35">
      <c r="C911" s="68"/>
    </row>
    <row r="912" spans="3:3" x14ac:dyDescent="0.35">
      <c r="C912" s="68"/>
    </row>
    <row r="913" spans="3:3" x14ac:dyDescent="0.35">
      <c r="C913" s="68"/>
    </row>
    <row r="914" spans="3:3" x14ac:dyDescent="0.35">
      <c r="C914" s="68"/>
    </row>
    <row r="915" spans="3:3" x14ac:dyDescent="0.35">
      <c r="C915" s="68"/>
    </row>
    <row r="916" spans="3:3" x14ac:dyDescent="0.35">
      <c r="C916" s="68"/>
    </row>
    <row r="917" spans="3:3" x14ac:dyDescent="0.35">
      <c r="C917" s="68"/>
    </row>
    <row r="918" spans="3:3" x14ac:dyDescent="0.35">
      <c r="C918" s="68"/>
    </row>
    <row r="919" spans="3:3" x14ac:dyDescent="0.35">
      <c r="C919" s="68"/>
    </row>
    <row r="920" spans="3:3" x14ac:dyDescent="0.35">
      <c r="C920" s="68"/>
    </row>
    <row r="921" spans="3:3" x14ac:dyDescent="0.35">
      <c r="C921" s="68"/>
    </row>
    <row r="922" spans="3:3" x14ac:dyDescent="0.35">
      <c r="C922" s="68"/>
    </row>
    <row r="923" spans="3:3" x14ac:dyDescent="0.35">
      <c r="C923" s="68"/>
    </row>
    <row r="924" spans="3:3" x14ac:dyDescent="0.35">
      <c r="C924" s="68"/>
    </row>
    <row r="925" spans="3:3" x14ac:dyDescent="0.35">
      <c r="C925" s="68"/>
    </row>
    <row r="926" spans="3:3" x14ac:dyDescent="0.35">
      <c r="C926" s="68"/>
    </row>
    <row r="927" spans="3:3" x14ac:dyDescent="0.35">
      <c r="C927" s="68"/>
    </row>
    <row r="928" spans="3:3" x14ac:dyDescent="0.35">
      <c r="C928" s="68"/>
    </row>
    <row r="929" spans="3:3" x14ac:dyDescent="0.35">
      <c r="C929" s="68"/>
    </row>
    <row r="930" spans="3:3" x14ac:dyDescent="0.35">
      <c r="C930" s="68"/>
    </row>
    <row r="931" spans="3:3" x14ac:dyDescent="0.35">
      <c r="C931" s="68"/>
    </row>
    <row r="932" spans="3:3" x14ac:dyDescent="0.35">
      <c r="C932" s="68"/>
    </row>
    <row r="933" spans="3:3" x14ac:dyDescent="0.35">
      <c r="C933" s="68"/>
    </row>
    <row r="934" spans="3:3" x14ac:dyDescent="0.35">
      <c r="C934" s="68"/>
    </row>
    <row r="935" spans="3:3" x14ac:dyDescent="0.35">
      <c r="C935" s="68"/>
    </row>
    <row r="936" spans="3:3" x14ac:dyDescent="0.35">
      <c r="C936" s="68"/>
    </row>
    <row r="937" spans="3:3" x14ac:dyDescent="0.35">
      <c r="C937" s="68"/>
    </row>
    <row r="938" spans="3:3" x14ac:dyDescent="0.35">
      <c r="C938" s="68"/>
    </row>
    <row r="939" spans="3:3" x14ac:dyDescent="0.35">
      <c r="C939" s="68"/>
    </row>
    <row r="940" spans="3:3" x14ac:dyDescent="0.35">
      <c r="C940" s="68"/>
    </row>
    <row r="941" spans="3:3" x14ac:dyDescent="0.35">
      <c r="C941" s="68"/>
    </row>
    <row r="942" spans="3:3" x14ac:dyDescent="0.35">
      <c r="C942" s="68"/>
    </row>
    <row r="943" spans="3:3" x14ac:dyDescent="0.35">
      <c r="C943" s="68"/>
    </row>
    <row r="944" spans="3:3" x14ac:dyDescent="0.35">
      <c r="C944" s="68"/>
    </row>
    <row r="945" spans="3:3" x14ac:dyDescent="0.35">
      <c r="C945" s="68"/>
    </row>
    <row r="946" spans="3:3" x14ac:dyDescent="0.35">
      <c r="C946" s="68"/>
    </row>
    <row r="947" spans="3:3" x14ac:dyDescent="0.35">
      <c r="C947" s="68"/>
    </row>
    <row r="948" spans="3:3" x14ac:dyDescent="0.35">
      <c r="C948" s="68"/>
    </row>
    <row r="949" spans="3:3" x14ac:dyDescent="0.35">
      <c r="C949" s="68"/>
    </row>
    <row r="950" spans="3:3" x14ac:dyDescent="0.35">
      <c r="C950" s="68"/>
    </row>
    <row r="951" spans="3:3" x14ac:dyDescent="0.35">
      <c r="C951" s="68"/>
    </row>
    <row r="952" spans="3:3" x14ac:dyDescent="0.35">
      <c r="C952" s="68"/>
    </row>
    <row r="953" spans="3:3" x14ac:dyDescent="0.35">
      <c r="C953" s="68"/>
    </row>
    <row r="954" spans="3:3" x14ac:dyDescent="0.35">
      <c r="C954" s="69"/>
    </row>
  </sheetData>
  <autoFilter ref="A2:C879" xr:uid="{BA1D3863-BE48-4AB0-9558-8E993F80CF6E}"/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A55B-0B41-4995-B935-4AD70C445066}">
  <dimension ref="A1:H27"/>
  <sheetViews>
    <sheetView workbookViewId="0">
      <selection activeCell="E28" sqref="E28"/>
    </sheetView>
  </sheetViews>
  <sheetFormatPr defaultRowHeight="14.5" x14ac:dyDescent="0.35"/>
  <cols>
    <col min="1" max="1" width="27.1796875" customWidth="1"/>
    <col min="2" max="2" width="9.453125" bestFit="1" customWidth="1"/>
    <col min="3" max="3" width="25.81640625" bestFit="1" customWidth="1"/>
    <col min="4" max="4" width="9.26953125" customWidth="1"/>
    <col min="6" max="6" width="21.81640625" bestFit="1" customWidth="1"/>
    <col min="8" max="8" width="19.7265625" bestFit="1" customWidth="1"/>
  </cols>
  <sheetData>
    <row r="1" spans="1:3" x14ac:dyDescent="0.35">
      <c r="A1" s="116" t="s">
        <v>54</v>
      </c>
      <c r="B1" s="116"/>
      <c r="C1" s="116"/>
    </row>
    <row r="2" spans="1:3" x14ac:dyDescent="0.35">
      <c r="A2" s="1" t="s">
        <v>55</v>
      </c>
      <c r="B2" s="1" t="s">
        <v>56</v>
      </c>
      <c r="C2" s="1" t="s">
        <v>57</v>
      </c>
    </row>
    <row r="3" spans="1:3" x14ac:dyDescent="0.35">
      <c r="A3" s="35" t="s">
        <v>16</v>
      </c>
      <c r="B3" s="36" t="s">
        <v>58</v>
      </c>
      <c r="C3" s="37">
        <v>693288</v>
      </c>
    </row>
    <row r="4" spans="1:3" x14ac:dyDescent="0.35">
      <c r="A4" s="35" t="s">
        <v>31</v>
      </c>
      <c r="B4" s="36" t="s">
        <v>58</v>
      </c>
      <c r="C4" s="37">
        <v>171486</v>
      </c>
    </row>
    <row r="5" spans="1:3" x14ac:dyDescent="0.35">
      <c r="A5" s="35" t="s">
        <v>14</v>
      </c>
      <c r="B5" s="36" t="s">
        <v>58</v>
      </c>
      <c r="C5" s="37">
        <v>1568782</v>
      </c>
    </row>
    <row r="6" spans="1:3" x14ac:dyDescent="0.35">
      <c r="A6" s="35" t="s">
        <v>59</v>
      </c>
      <c r="B6" s="36" t="s">
        <v>58</v>
      </c>
      <c r="C6" s="37">
        <v>5164674</v>
      </c>
    </row>
    <row r="7" spans="1:3" x14ac:dyDescent="0.35">
      <c r="A7" s="35" t="s">
        <v>60</v>
      </c>
      <c r="B7" s="36" t="s">
        <v>58</v>
      </c>
      <c r="C7" s="37">
        <v>500037</v>
      </c>
    </row>
    <row r="8" spans="1:3" x14ac:dyDescent="0.35">
      <c r="A8" s="38"/>
      <c r="B8" s="49" t="s">
        <v>61</v>
      </c>
      <c r="C8" s="37">
        <v>8098267</v>
      </c>
    </row>
    <row r="9" spans="1:3" x14ac:dyDescent="0.35">
      <c r="A9" s="50" t="s">
        <v>62</v>
      </c>
      <c r="B9" s="50">
        <v>2007</v>
      </c>
      <c r="C9" s="51">
        <v>14889724</v>
      </c>
    </row>
    <row r="10" spans="1:3" x14ac:dyDescent="0.35">
      <c r="A10" s="50" t="s">
        <v>62</v>
      </c>
      <c r="B10" s="50">
        <f>B9+1</f>
        <v>2008</v>
      </c>
      <c r="C10" s="51">
        <v>17581918</v>
      </c>
    </row>
    <row r="11" spans="1:3" x14ac:dyDescent="0.35">
      <c r="A11" s="50" t="s">
        <v>62</v>
      </c>
      <c r="B11" s="50">
        <f t="shared" ref="B11:B19" si="0">B10+1</f>
        <v>2009</v>
      </c>
      <c r="C11" s="52">
        <v>0</v>
      </c>
    </row>
    <row r="12" spans="1:3" x14ac:dyDescent="0.35">
      <c r="A12" s="50" t="s">
        <v>62</v>
      </c>
      <c r="B12" s="50">
        <f t="shared" si="0"/>
        <v>2010</v>
      </c>
      <c r="C12" s="51">
        <v>405792</v>
      </c>
    </row>
    <row r="13" spans="1:3" x14ac:dyDescent="0.35">
      <c r="A13" s="50" t="s">
        <v>62</v>
      </c>
      <c r="B13" s="50">
        <f t="shared" si="0"/>
        <v>2011</v>
      </c>
      <c r="C13" s="52">
        <v>0</v>
      </c>
    </row>
    <row r="14" spans="1:3" x14ac:dyDescent="0.35">
      <c r="A14" s="50" t="s">
        <v>62</v>
      </c>
      <c r="B14" s="50">
        <f t="shared" si="0"/>
        <v>2012</v>
      </c>
      <c r="C14" s="51">
        <v>1794577</v>
      </c>
    </row>
    <row r="15" spans="1:3" x14ac:dyDescent="0.35">
      <c r="A15" s="50" t="s">
        <v>62</v>
      </c>
      <c r="B15" s="50">
        <f t="shared" si="0"/>
        <v>2013</v>
      </c>
      <c r="C15" s="51">
        <v>969010</v>
      </c>
    </row>
    <row r="16" spans="1:3" x14ac:dyDescent="0.35">
      <c r="A16" s="50" t="s">
        <v>62</v>
      </c>
      <c r="B16" s="50">
        <f t="shared" si="0"/>
        <v>2014</v>
      </c>
      <c r="C16" s="51">
        <v>714323</v>
      </c>
    </row>
    <row r="17" spans="1:8" x14ac:dyDescent="0.35">
      <c r="A17" s="50" t="s">
        <v>62</v>
      </c>
      <c r="B17" s="50">
        <f t="shared" si="0"/>
        <v>2015</v>
      </c>
      <c r="C17" s="51">
        <v>452064</v>
      </c>
    </row>
    <row r="18" spans="1:8" x14ac:dyDescent="0.35">
      <c r="A18" s="50" t="s">
        <v>62</v>
      </c>
      <c r="B18" s="50">
        <f t="shared" si="0"/>
        <v>2016</v>
      </c>
      <c r="C18" s="51">
        <v>849406</v>
      </c>
    </row>
    <row r="19" spans="1:8" x14ac:dyDescent="0.35">
      <c r="A19" s="50" t="s">
        <v>62</v>
      </c>
      <c r="B19" s="50">
        <f t="shared" si="0"/>
        <v>2017</v>
      </c>
      <c r="C19" s="51">
        <v>0</v>
      </c>
    </row>
    <row r="20" spans="1:8" x14ac:dyDescent="0.35">
      <c r="A20" s="7" t="s">
        <v>59</v>
      </c>
      <c r="B20" s="7">
        <v>2018</v>
      </c>
      <c r="C20" s="53">
        <v>1295383</v>
      </c>
    </row>
    <row r="21" spans="1:8" x14ac:dyDescent="0.35">
      <c r="A21" s="106" t="s">
        <v>62</v>
      </c>
      <c r="B21" s="107">
        <v>2018</v>
      </c>
      <c r="C21" s="108">
        <v>191409</v>
      </c>
    </row>
    <row r="22" spans="1:8" x14ac:dyDescent="0.35">
      <c r="A22" s="109" t="s">
        <v>62</v>
      </c>
      <c r="B22" s="110">
        <v>2019</v>
      </c>
      <c r="C22" s="111">
        <v>1051763</v>
      </c>
      <c r="H22" s="45"/>
    </row>
    <row r="23" spans="1:8" x14ac:dyDescent="0.35">
      <c r="A23" s="109" t="s">
        <v>62</v>
      </c>
      <c r="B23" s="110">
        <v>2020</v>
      </c>
      <c r="C23" s="111">
        <v>1186776</v>
      </c>
      <c r="H23" s="45"/>
    </row>
    <row r="24" spans="1:8" x14ac:dyDescent="0.35">
      <c r="A24" s="109" t="s">
        <v>62</v>
      </c>
      <c r="B24" s="110">
        <v>2021</v>
      </c>
      <c r="C24" s="111">
        <v>134319</v>
      </c>
    </row>
    <row r="25" spans="1:8" x14ac:dyDescent="0.35">
      <c r="A25" s="109" t="s">
        <v>62</v>
      </c>
      <c r="B25" s="110">
        <v>2022</v>
      </c>
      <c r="C25" s="111">
        <v>832454</v>
      </c>
      <c r="H25" s="48"/>
    </row>
    <row r="26" spans="1:8" x14ac:dyDescent="0.35">
      <c r="A26" s="109" t="s">
        <v>62</v>
      </c>
      <c r="B26" s="110">
        <v>2023</v>
      </c>
      <c r="C26" s="111">
        <v>318459</v>
      </c>
      <c r="H26" s="48"/>
    </row>
    <row r="27" spans="1:8" x14ac:dyDescent="0.35">
      <c r="A27" s="54"/>
      <c r="B27" s="55" t="s">
        <v>63</v>
      </c>
      <c r="C27" s="56">
        <f>SUM(C8:C26)</f>
        <v>50765644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80FB904E6CC49926E3CC880C12E7D" ma:contentTypeVersion="13" ma:contentTypeDescription="Create a new document." ma:contentTypeScope="" ma:versionID="89b83713177e85726c5272dae875b911">
  <xsd:schema xmlns:xsd="http://www.w3.org/2001/XMLSchema" xmlns:xs="http://www.w3.org/2001/XMLSchema" xmlns:p="http://schemas.microsoft.com/office/2006/metadata/properties" xmlns:ns2="bd8de9ef-0285-4012-9e7a-b91537000444" xmlns:ns3="566f8f9c-ed1f-4e0f-8d7c-43e24169b3b8" targetNamespace="http://schemas.microsoft.com/office/2006/metadata/properties" ma:root="true" ma:fieldsID="6a586b325787ce19fcd4d10f0b6b0a4a" ns2:_="" ns3:_="">
    <xsd:import namespace="bd8de9ef-0285-4012-9e7a-b91537000444"/>
    <xsd:import namespace="566f8f9c-ed1f-4e0f-8d7c-43e24169b3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de9ef-0285-4012-9e7a-b915370004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f8f9c-ed1f-4e0f-8d7c-43e24169b3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c1e7951-b5aa-41d2-9f9e-172cd5e1612d}" ma:internalName="TaxCatchAll" ma:showField="CatchAllData" ma:web="566f8f9c-ed1f-4e0f-8d7c-43e24169b3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6f8f9c-ed1f-4e0f-8d7c-43e24169b3b8" xsi:nil="true"/>
    <lcf76f155ced4ddcb4097134ff3c332f xmlns="bd8de9ef-0285-4012-9e7a-b9153700044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F88AB2-463F-4B33-A5E0-C6302EE22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de9ef-0285-4012-9e7a-b91537000444"/>
    <ds:schemaRef ds:uri="566f8f9c-ed1f-4e0f-8d7c-43e24169b3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B89EF0-EE74-47D3-AEAA-2B7D11CA5A3F}">
  <ds:schemaRefs>
    <ds:schemaRef ds:uri="http://schemas.microsoft.com/office/2006/metadata/properties"/>
    <ds:schemaRef ds:uri="http://schemas.microsoft.com/office/infopath/2007/PartnerControls"/>
    <ds:schemaRef ds:uri="566f8f9c-ed1f-4e0f-8d7c-43e24169b3b8"/>
    <ds:schemaRef ds:uri="bd8de9ef-0285-4012-9e7a-b91537000444"/>
  </ds:schemaRefs>
</ds:datastoreItem>
</file>

<file path=customXml/itemProps3.xml><?xml version="1.0" encoding="utf-8"?>
<ds:datastoreItem xmlns:ds="http://schemas.openxmlformats.org/officeDocument/2006/customXml" ds:itemID="{A178C127-E542-4F2F-BD94-909271FD52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Interest</vt:lpstr>
      <vt:lpstr>FERM</vt:lpstr>
      <vt:lpstr>Disputed Contributions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Timothy Miller</dc:creator>
  <cp:keywords/>
  <dc:description/>
  <cp:lastModifiedBy>Owen Timothy Miller</cp:lastModifiedBy>
  <cp:revision/>
  <dcterms:created xsi:type="dcterms:W3CDTF">2024-08-23T15:56:10Z</dcterms:created>
  <dcterms:modified xsi:type="dcterms:W3CDTF">2024-09-19T15:12:20Z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0x010100AE580FB904E6CC49926E3CC880C12E7D</vt:lpwstr>
  </property>
  <property fmtid="{D5CDD505-2E9C-101B-9397-08002B2CF9AE}" pid="3" name="MediaServiceImageTags">
    <vt:lpwstr/>
  </property>
</Properties>
</file>