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aounr_un_org/Documents/Documents/01_ MLF UNEP/07_ KMS/01_ Annual Progress report/06_ Data fields/"/>
    </mc:Choice>
  </mc:AlternateContent>
  <xr:revisionPtr revIDLastSave="0" documentId="8_{FE6EAB50-E64D-486C-9B11-E996A8CC9B29}" xr6:coauthVersionLast="47" xr6:coauthVersionMax="47" xr10:uidLastSave="{00000000-0000-0000-0000-000000000000}"/>
  <bookViews>
    <workbookView xWindow="-120" yWindow="-120" windowWidth="29040" windowHeight="15720" tabRatio="599" activeTab="1" xr2:uid="{520F450D-44FB-441F-9F08-F2C1EC207F8C}"/>
  </bookViews>
  <sheets>
    <sheet name="Annex I APR report " sheetId="36" r:id="rId1"/>
    <sheet name="Data field " sheetId="41" r:id="rId2"/>
    <sheet name="Format for EDW" sheetId="34" state="hidden" r:id="rId3"/>
    <sheet name="Template for analysis tables" sheetId="35" state="hidden" r:id="rId4"/>
    <sheet name="TemplateforMacro" sheetId="33" state="hidden" r:id="rId5"/>
    <sheet name="Date" sheetId="38" state="hidden" r:id="rId6"/>
    <sheet name="Phaseout " sheetId="37" state="hidden" r:id="rId7"/>
    <sheet name="Financial " sheetId="39" state="hidden" r:id="rId8"/>
    <sheet name="Narrative &amp; Indicators " sheetId="40" state="hidden" r:id="rId9"/>
    <sheet name="CLO and TRF" sheetId="20" state="hidden" r:id="rId10"/>
    <sheet name="Annual Summary" sheetId="23" state="hidden" r:id="rId11"/>
    <sheet name="Total Funds" sheetId="21" state="hidden" r:id="rId12"/>
    <sheet name="Summary Data by Project Type" sheetId="25" state="hidden" r:id="rId13"/>
    <sheet name="Cumulative Completed Investment" sheetId="26" state="hidden" r:id="rId14"/>
    <sheet name="Cumulative Ongoing Investment" sheetId="27" state="hidden" r:id="rId15"/>
    <sheet name="Cumulative Completed Non-Invest" sheetId="28" state="hidden" r:id="rId16"/>
    <sheet name="Cumulative Ongoing Non-Invest" sheetId="29" state="hidden" r:id="rId17"/>
    <sheet name="Project Preparation" sheetId="30" state="hidden" r:id="rId18"/>
  </sheets>
  <externalReferences>
    <externalReference r:id="rId19"/>
  </externalReferences>
  <definedNames>
    <definedName name="_xlnm._FilterDatabase" localSheetId="1" hidden="1">'Data field '!$A$1:$F$48</definedName>
    <definedName name="DATABASE\" localSheetId="10">#REF!</definedName>
    <definedName name="DATABASE\" localSheetId="13">#REF!</definedName>
    <definedName name="DATABASE\" localSheetId="15">#REF!</definedName>
    <definedName name="DATABASE\" localSheetId="14">#REF!</definedName>
    <definedName name="DATABASE\" localSheetId="16">#REF!</definedName>
    <definedName name="DATABASE\" localSheetId="17">#REF!</definedName>
    <definedName name="DATABASE\" localSheetId="12">#REF!</definedName>
    <definedName name="DATABASE\" localSheetId="11">#REF!</definedName>
    <definedName name="DATABASE\">#REF!</definedName>
    <definedName name="fgdhdh">[1]DataBase!#REF!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1" i="35" l="1"/>
  <c r="AW11" i="35"/>
  <c r="AV11" i="35"/>
  <c r="AU11" i="35"/>
  <c r="BO2" i="35"/>
  <c r="BN2" i="35"/>
  <c r="BM2" i="35"/>
  <c r="BL2" i="35"/>
  <c r="AW2" i="35"/>
  <c r="AV2" i="35"/>
  <c r="AU2" i="35"/>
  <c r="AT2" i="35"/>
  <c r="AO2" i="35"/>
  <c r="AN2" i="35"/>
  <c r="AL2" i="35"/>
  <c r="AM2" i="35"/>
  <c r="AS2" i="35" l="1"/>
  <c r="BN2" i="33" l="1"/>
  <c r="BO2" i="33"/>
  <c r="BM2" i="33"/>
  <c r="BL2" i="33"/>
  <c r="AX2" i="33"/>
  <c r="AW2" i="33"/>
  <c r="AV2" i="33"/>
  <c r="AU2" i="33"/>
  <c r="AT2" i="33"/>
  <c r="AI2" i="33"/>
  <c r="Z2" i="33"/>
  <c r="AC2" i="33"/>
  <c r="AB2" i="33"/>
  <c r="AM2" i="33" l="1"/>
  <c r="AO2" i="33"/>
  <c r="AN2" i="33"/>
  <c r="AL2" i="33"/>
  <c r="AS2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tc={1BFB14BE-6E74-41C0-9C60-649CBC64C36F}</author>
  </authors>
  <commentList>
    <comment ref="AP2" authorId="0" shapeId="0" xr:uid="{1BFB14BE-6E74-41C0-9C60-649CBC64C3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XX meeting, based on the year of the APR and the last ExCom meeting held before the APR. to be derived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tc={950DE2AE-50F5-4CCC-AFFD-829831F00B1F}</author>
  </authors>
  <commentList>
    <comment ref="A43" authorId="0" shapeId="0" xr:uid="{950DE2AE-50F5-4CCC-AFFD-829831F00B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XX meeting, based on the year of the APR and the last ExCom meeting held before the APR. to be derived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tc={20F1EB04-FB8B-4CCF-9C2E-EA40B70F71BC}</author>
  </authors>
  <commentList>
    <comment ref="F5" authorId="0" shapeId="0" xr:uid="{20F1EB04-FB8B-4CCF-9C2E-EA40B70F71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Shouldn’t we add the Estimated PSC disbursed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tc={89867ED2-0332-41C9-B878-F3A56105D0CF}</author>
    <author>tc={5D4BEC1B-E2AC-4514-821F-24AF772F46BA}</author>
  </authors>
  <commentList>
    <comment ref="C5" authorId="0" shapeId="0" xr:uid="{89867ED2-0332-41C9-B878-F3A56105D0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Remarks for the reporting period APR as of 31 Dec XXXX</t>
      </text>
    </comment>
    <comment ref="D5" authorId="1" shapeId="0" xr:uid="{5D4BEC1B-E2AC-4514-821F-24AF772F46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remarks of the “Current year” which represent Q1 of the second year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tc={6DAF2598-98F5-4380-B361-0190329834BA}</author>
  </authors>
  <commentList>
    <comment ref="M2" authorId="0" shapeId="0" xr:uid="{6DAF2598-98F5-4380-B361-0190329834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Planned date of completion - Date completion per proposal </t>
      </text>
    </comment>
  </commentList>
</comments>
</file>

<file path=xl/sharedStrings.xml><?xml version="1.0" encoding="utf-8"?>
<sst xmlns="http://schemas.openxmlformats.org/spreadsheetml/2006/main" count="1185" uniqueCount="586">
  <si>
    <t>Approved Funding plus Adjustment (US$)</t>
  </si>
  <si>
    <t>Approved Funding Plus Adjustment (US$)</t>
  </si>
  <si>
    <t xml:space="preserve">Multi-Year/Multi-Year Partial Phase-out/One-off Phase-Out/Individual/RMP/RMP Update/RMP for Non-LVC/Halon Banking </t>
  </si>
  <si>
    <t>Support Cost Adjustments (US$)</t>
  </si>
  <si>
    <t>Adjustments (USS)</t>
  </si>
  <si>
    <t>Transferred Projects</t>
  </si>
  <si>
    <t>*Excludes Closed and Transferred Projects</t>
  </si>
  <si>
    <t>Grand Total (US$)*</t>
  </si>
  <si>
    <t>Aerosol</t>
  </si>
  <si>
    <t>Foam</t>
  </si>
  <si>
    <t>Halon</t>
  </si>
  <si>
    <t>Fumigants</t>
  </si>
  <si>
    <t>Other</t>
  </si>
  <si>
    <t>Production</t>
  </si>
  <si>
    <t>Refrigeration</t>
  </si>
  <si>
    <t>Several</t>
  </si>
  <si>
    <t>Solvents</t>
  </si>
  <si>
    <t>Sub-Total</t>
  </si>
  <si>
    <t>Agency fees/administrative costs</t>
  </si>
  <si>
    <t>GRAND TOTAL</t>
  </si>
  <si>
    <t>*13 per cent agency fees were charged starting in July 1995, prior to which actual administrative costs were charged as project preparation or technical assistance.</t>
  </si>
  <si>
    <t>Africa</t>
  </si>
  <si>
    <t>Asia &amp; Pacific</t>
  </si>
  <si>
    <t>Europe</t>
  </si>
  <si>
    <t>Latin America and Caribbean</t>
  </si>
  <si>
    <t>Global</t>
  </si>
  <si>
    <t>Number of Approvals*</t>
  </si>
  <si>
    <t>Number Completed</t>
  </si>
  <si>
    <t>Overall Cost-Effective-ness to the Fund (US$/kg.)*</t>
  </si>
  <si>
    <t>*Based on the ODS to be phased out according to the proposal.</t>
  </si>
  <si>
    <t>Approved Funds plus Adjustment (US $)</t>
  </si>
  <si>
    <t>Note:</t>
  </si>
  <si>
    <t>(1)  Per decision 22/11(a)(vi), project preparation is not included as a non-investment project.</t>
  </si>
  <si>
    <t>Number of Projects Disbursing</t>
  </si>
  <si>
    <t>Per Cent of Projects Disbursing</t>
  </si>
  <si>
    <t>Average Length of Delay in Project Planned Completion</t>
  </si>
  <si>
    <t>COMPLETED PROJECT PREPARATION</t>
  </si>
  <si>
    <t>ONGOING PROJECT PREPARATION</t>
  </si>
  <si>
    <t>Num-ber of Pro-jects</t>
  </si>
  <si>
    <t>Aver-age Num-ber of Months from Ap-proval to First Dis-burse-ment</t>
  </si>
  <si>
    <t>Approved Funds plus Adjust-ment (US$)</t>
  </si>
  <si>
    <t>Average Number of Months from Ap-proval to First Dis-burse-ment</t>
  </si>
  <si>
    <t>Year Approv-ed</t>
  </si>
  <si>
    <t>Number Com-pleted</t>
  </si>
  <si>
    <t>Per Cent  Com-pleted</t>
  </si>
  <si>
    <t>Approved Funding (US$)</t>
  </si>
  <si>
    <t>Funds Disbursed (US$)</t>
  </si>
  <si>
    <t>Per Cent of Funds Dis-burs-ed</t>
  </si>
  <si>
    <t>Balance (US$)</t>
  </si>
  <si>
    <t>Total</t>
  </si>
  <si>
    <t>World Bank</t>
  </si>
  <si>
    <t>Bilaterals</t>
  </si>
  <si>
    <t>Investment Projects</t>
  </si>
  <si>
    <t>Average Number of Months from Approval to Completion</t>
  </si>
  <si>
    <t>Overall Cost-Effectiveness to the Fund (US$/kg.)</t>
  </si>
  <si>
    <t>Approved Funds plus Adjustment (US$)</t>
  </si>
  <si>
    <t>Per Cent of Funds Dis-bursed</t>
  </si>
  <si>
    <t>Number of Projects Disburs-ing</t>
  </si>
  <si>
    <t>Per Cent of Projects Disburs-ing</t>
  </si>
  <si>
    <t>Average Number of Months from Approval to First Disburse-ment</t>
  </si>
  <si>
    <t>Average Number of Months from Approval to Planned Completion</t>
  </si>
  <si>
    <t>Average Length of Delay in Project Planned Comple-tion</t>
  </si>
  <si>
    <t>Per Cent Completed</t>
  </si>
  <si>
    <t>Approved Funding     (US$)</t>
  </si>
  <si>
    <t>Adjustment   (US $)</t>
  </si>
  <si>
    <t>Funds Disbursed    (US $)</t>
  </si>
  <si>
    <t>Balance    (US$)</t>
  </si>
  <si>
    <t>Demonstration Projects</t>
  </si>
  <si>
    <t>Institutional Strengthening Projects</t>
  </si>
  <si>
    <t>Technical Assistance Projects</t>
  </si>
  <si>
    <t>Training Projects</t>
  </si>
  <si>
    <t>Number of Projects</t>
  </si>
  <si>
    <t>Average Number of Months from Approval to First Disbursement</t>
  </si>
  <si>
    <t>Includes Project Preparation</t>
  </si>
  <si>
    <t>Correct Code</t>
  </si>
  <si>
    <t>Status</t>
  </si>
  <si>
    <t>Agency</t>
  </si>
  <si>
    <t>Project Title</t>
  </si>
  <si>
    <t>UNEP</t>
  </si>
  <si>
    <t>Project Preparation</t>
  </si>
  <si>
    <t>UNIDO</t>
  </si>
  <si>
    <t>Year of Contribution</t>
  </si>
  <si>
    <t>Com Imp Delay</t>
  </si>
  <si>
    <t>UNDP</t>
  </si>
  <si>
    <t>Region</t>
  </si>
  <si>
    <t>Country</t>
  </si>
  <si>
    <t>Sector</t>
  </si>
  <si>
    <t>Mtg</t>
  </si>
  <si>
    <t>Type</t>
  </si>
  <si>
    <t>Num</t>
  </si>
  <si>
    <t>A/N</t>
  </si>
  <si>
    <t>Date Approved</t>
  </si>
  <si>
    <t>Date of Compl  per Proposal</t>
  </si>
  <si>
    <t>Planned Date of Completion</t>
  </si>
  <si>
    <t>Date Completed (Actual)</t>
  </si>
  <si>
    <t>Date of Financial Completion</t>
  </si>
  <si>
    <t>Per Cent of Funds Disbursed</t>
  </si>
  <si>
    <t>Year Approved</t>
  </si>
  <si>
    <t>Months from Approval to First Disbursement</t>
  </si>
  <si>
    <t>Months from Approval to Completionper Proposal</t>
  </si>
  <si>
    <t>Months from Approval to Planned Completion</t>
  </si>
  <si>
    <t>Months from Approval to Completion</t>
  </si>
  <si>
    <t>Average Number of Months from Ap-proval to Planned Com-pletion</t>
  </si>
  <si>
    <t>Latin Amer./Car.</t>
  </si>
  <si>
    <t>Country Programme Preparation</t>
  </si>
  <si>
    <t>Item</t>
  </si>
  <si>
    <t>UNDP (US$)</t>
  </si>
  <si>
    <t>UNEP (US$)</t>
  </si>
  <si>
    <t>UNIDO (US$)</t>
  </si>
  <si>
    <t>World Bank (US$)*</t>
  </si>
  <si>
    <t>Bilaterals (US$)</t>
  </si>
  <si>
    <t>Number of Ap-prov-als*</t>
  </si>
  <si>
    <t>Support Costs Approved (US$)</t>
  </si>
  <si>
    <t>Estimated Disbursement in Current Year (US$)</t>
  </si>
  <si>
    <t>Sterilant</t>
  </si>
  <si>
    <t>Balances (US$)</t>
  </si>
  <si>
    <t>Percent of Funds Disbursed</t>
  </si>
  <si>
    <t>Closed Projects</t>
  </si>
  <si>
    <t>*Excludes Closed and Transferred Projects.</t>
  </si>
  <si>
    <t>Chemical</t>
  </si>
  <si>
    <t>Adjustment (US$)</t>
  </si>
  <si>
    <t>Approved Funding plus Adjustments (US$)</t>
  </si>
  <si>
    <t>Support Cost Approved (US$)</t>
  </si>
  <si>
    <t>Support Cost Adjustment (US$)</t>
  </si>
  <si>
    <t>Support Cost Disbursed (US$)</t>
  </si>
  <si>
    <t>Support Cost Balance (US$)</t>
  </si>
  <si>
    <t>Business Plan Allocation (Investment/Non-Investment)</t>
  </si>
  <si>
    <t>Destruction</t>
  </si>
  <si>
    <t>12 Months Delay</t>
  </si>
  <si>
    <t>Net Emissions</t>
  </si>
  <si>
    <t>18 months Delay</t>
  </si>
  <si>
    <t>Delay List Exclusions</t>
  </si>
  <si>
    <t>Latest Planned Date of Completion</t>
  </si>
  <si>
    <t>Remarks (Latest information)</t>
  </si>
  <si>
    <t>Sum of AN and AO</t>
  </si>
  <si>
    <t>ONG or COM AL</t>
  </si>
  <si>
    <t>ONG or COM AL for CPG,TAS,TRA AND INS</t>
  </si>
  <si>
    <t>Sum of AN and AO for CPG,TAS,TRA</t>
  </si>
  <si>
    <t>Remarks</t>
  </si>
  <si>
    <t>IRDX</t>
  </si>
  <si>
    <t>Disbursements made to final beneficiaries from FECO/ MEP</t>
  </si>
  <si>
    <t>Fire fighting</t>
  </si>
  <si>
    <t>Phase-out plan</t>
  </si>
  <si>
    <t>Process agent</t>
  </si>
  <si>
    <t>* Total phased out for the Fund is ____    includes ____ from completed non-investment projects and ____ from ongoing projects.</t>
  </si>
  <si>
    <t>Support Cost Committed (US$)</t>
  </si>
  <si>
    <t>Funds Committed (US$)</t>
  </si>
  <si>
    <t>Date of Completion per Agreements or per Decisions</t>
  </si>
  <si>
    <t>Funds Transferred (US$)</t>
  </si>
  <si>
    <t>Support Costs Transferred (US$)</t>
  </si>
  <si>
    <t>Consumption to be Phased Out*</t>
  </si>
  <si>
    <t>Consumption Phased Out*</t>
  </si>
  <si>
    <t>Per Cent of Consumption Phased Out</t>
  </si>
  <si>
    <t>Production to be Phased Out*</t>
  </si>
  <si>
    <t>Production Phased Out*</t>
  </si>
  <si>
    <t>Per Cent of Production Phased Out</t>
  </si>
  <si>
    <t>Consumption to Be Phased Out</t>
  </si>
  <si>
    <t xml:space="preserve">Consumption Phased Out </t>
  </si>
  <si>
    <t>Production to Be Phased Out</t>
  </si>
  <si>
    <t xml:space="preserve">Production Phased Out </t>
  </si>
  <si>
    <t>Consumption ODP to be Phased Out per Proposal</t>
  </si>
  <si>
    <t>Consumption ODP Phased Out</t>
  </si>
  <si>
    <t>Production ODP to be Phased Out per Proposal</t>
  </si>
  <si>
    <t>Production ODP Phased Out</t>
  </si>
  <si>
    <t>HFC phase-down plan</t>
  </si>
  <si>
    <t>Multiple sectors</t>
  </si>
  <si>
    <t>Consumption to be Phased Out per Proposal in CO2-eq Tonnes</t>
  </si>
  <si>
    <t>Consumption Phased Out in CO2-eq Tonnes</t>
  </si>
  <si>
    <t>Production to be Phased Out per Proposal in CO2-eq Tonnes</t>
  </si>
  <si>
    <t>Production Phased Out in CO2-eq Tonnes</t>
  </si>
  <si>
    <t>First Disbursement Date</t>
  </si>
  <si>
    <t>Mandatory requirements and performance indicators when submitting stages of multi-year agreement projects starting 94th meeting (Yes/No)</t>
  </si>
  <si>
    <t>Gender Policy for All Projects Approved from 85th Mtg (Yes/No)</t>
  </si>
  <si>
    <t>Energy efficiency</t>
  </si>
  <si>
    <t>Implementation Delays/Status Report Decisions (94th Meeting)</t>
  </si>
  <si>
    <t>Implementation Delays/Status Report Decisions (96th Meeting)</t>
  </si>
  <si>
    <t>Code</t>
  </si>
  <si>
    <t>Meta Code</t>
  </si>
  <si>
    <t>Clusters</t>
  </si>
  <si>
    <t>Support Costs Approved Funding plus Adjustments (US$)</t>
  </si>
  <si>
    <t>This table is used to run the macros for summary tables.</t>
  </si>
  <si>
    <t>Changes will be made after changing the format of the summary tables.</t>
  </si>
  <si>
    <t xml:space="preserve">Date data fields </t>
  </si>
  <si>
    <t>Financial data fields</t>
  </si>
  <si>
    <t>Phaseout data fields</t>
  </si>
  <si>
    <t>Consumption ODP/MT to be Phased Out per Proposal</t>
  </si>
  <si>
    <t>Production ODP/MT to be Phased Out per Proposal</t>
  </si>
  <si>
    <t>Consumption ODP/MT Phased Out</t>
  </si>
  <si>
    <t>Production ODP/MT Phased Out</t>
  </si>
  <si>
    <t xml:space="preserve">Narrative &amp; Imdicators Data Fields </t>
  </si>
  <si>
    <t xml:space="preserve">Remarks (as of 31 December XXXX) </t>
  </si>
  <si>
    <t>Remarks (Current year)</t>
  </si>
  <si>
    <t xml:space="preserve">Derived </t>
  </si>
  <si>
    <t xml:space="preserve">Calculated Field </t>
  </si>
  <si>
    <t>Input</t>
  </si>
  <si>
    <t xml:space="preserve">Those need to be enhanced to include CO2 eq 
for all the analysis reports </t>
  </si>
  <si>
    <t>Legacy Code</t>
  </si>
  <si>
    <t xml:space="preserve">Unique Code </t>
  </si>
  <si>
    <t>Phaseout</t>
  </si>
  <si>
    <t>Project Code</t>
  </si>
  <si>
    <t>Date</t>
  </si>
  <si>
    <t xml:space="preserve">Financial </t>
  </si>
  <si>
    <t>ECU/REF/91/INV/81</t>
  </si>
  <si>
    <t>BOL/EEF/93/DEM/62</t>
  </si>
  <si>
    <t>ECU/EEF/93/DEM/85</t>
  </si>
  <si>
    <t>ARG/PHA/87/INV/194</t>
  </si>
  <si>
    <t>MEX/PHA/86/INV/194</t>
  </si>
  <si>
    <t>JOR/REF/81/INV/103</t>
  </si>
  <si>
    <t>GLO/SEV/91/TAS/364</t>
  </si>
  <si>
    <t>GLO/SEV/93/TAS/369</t>
  </si>
  <si>
    <t>MEX/PHA/92/INV/205</t>
  </si>
  <si>
    <t>ALG/SEV/84/TAS/83</t>
  </si>
  <si>
    <t>EGY/EEF/93/DEM/157</t>
  </si>
  <si>
    <t>MEX/EEF/93/DEM/213</t>
  </si>
  <si>
    <t>SOA/EEF/93/DEM/17</t>
  </si>
  <si>
    <t>SYR/SEV/73/INS/104</t>
  </si>
  <si>
    <t>SYR/SEV/90/INS/110</t>
  </si>
  <si>
    <t>TUN/SEV/84/INS/77</t>
  </si>
  <si>
    <t>TUR/SEV/84/INS/110</t>
  </si>
  <si>
    <t>YUG/SEV/84/INS/53</t>
  </si>
  <si>
    <t>ECU/SEV/87/INS/77</t>
  </si>
  <si>
    <t>YUG/SEV/88/INS/56</t>
  </si>
  <si>
    <t>TUN/SEV/74/INS/64</t>
  </si>
  <si>
    <t>ARM/SEV/91/INS/28</t>
  </si>
  <si>
    <t>ECU/SEV/92/INS/81</t>
  </si>
  <si>
    <t>TUR/SEV/91/INS/114</t>
  </si>
  <si>
    <t>TUN/SEV/93/INS/83</t>
  </si>
  <si>
    <t>MEX/SEV/86/INS/193</t>
  </si>
  <si>
    <t>MEX/SEV/91/INS/203</t>
  </si>
  <si>
    <t>TKM/SEV/86/INS/16</t>
  </si>
  <si>
    <t>TKM/SEV/90/INS/20</t>
  </si>
  <si>
    <t>MDN/SEV/88/INS/48</t>
  </si>
  <si>
    <t>BHE/SEV/92/INS/42</t>
  </si>
  <si>
    <t>MDN/SEV/92/INS/49</t>
  </si>
  <si>
    <t>EGY/SEV/91/INS/154</t>
  </si>
  <si>
    <t>GLO/REF/80/DEM/344</t>
  </si>
  <si>
    <t>MDN/PHA/88/INV/47</t>
  </si>
  <si>
    <t>SOA/PHA/91/INV/16</t>
  </si>
  <si>
    <t>BOT/PHA/75/INV/18</t>
  </si>
  <si>
    <t>MAU/PHA/88/INV/28</t>
  </si>
  <si>
    <t>MOZ/PHA/66/INV/23</t>
  </si>
  <si>
    <t>SYR/PHA/86/INV/107</t>
  </si>
  <si>
    <t>ALG/PHA/66/INV/77</t>
  </si>
  <si>
    <t>ALG/PHA/66/INV/76</t>
  </si>
  <si>
    <t>KUW/PHA/66/INV/21</t>
  </si>
  <si>
    <t>LIB/PHA/75/INV/36</t>
  </si>
  <si>
    <t>DRK/PHA/73/INV/59</t>
  </si>
  <si>
    <t>SOA/FOA/67/INV/03</t>
  </si>
  <si>
    <t>LIB/PHA/75/INV/37</t>
  </si>
  <si>
    <t>AFG/PHA/85/INV/28</t>
  </si>
  <si>
    <t>SUR/PHA/92/INV/32</t>
  </si>
  <si>
    <t>TUR/PHA/93/INV/115</t>
  </si>
  <si>
    <t>BHE/PHA/82/INV/36</t>
  </si>
  <si>
    <t>KUW/PHA/88/INV/45</t>
  </si>
  <si>
    <t>KUW/PHA/88/INV/46</t>
  </si>
  <si>
    <t>SOA/PHA/83/TAS/13</t>
  </si>
  <si>
    <t>BOT/PHA/82/INV/21</t>
  </si>
  <si>
    <t>AFG/PHA/77/INV/20</t>
  </si>
  <si>
    <t>MAU/PHA/91/INV/29</t>
  </si>
  <si>
    <t>MYA/PHA/80/INV/19</t>
  </si>
  <si>
    <t>NER/PHA/84/INV/39</t>
  </si>
  <si>
    <t>SYR/PHA/91/INV/111</t>
  </si>
  <si>
    <t>BHE/PHA/72/INV/29</t>
  </si>
  <si>
    <t>KUW/PHA/74/INV/25</t>
  </si>
  <si>
    <t>DRK/PHA/75/INV/62</t>
  </si>
  <si>
    <t>SYR/PHA/91/INV/113</t>
  </si>
  <si>
    <t>KUW/PHA/74/INV/24</t>
  </si>
  <si>
    <t>SYR/PHA/91/INV/112</t>
  </si>
  <si>
    <t>TUR/PHA/75/INV/107</t>
  </si>
  <si>
    <t>IRQ/PHA/74/INV/23</t>
  </si>
  <si>
    <t>LIB/PHA/82/INV/42</t>
  </si>
  <si>
    <t>SOM/PHA/77/INV/12</t>
  </si>
  <si>
    <t>SOA/PHA/71/INV/06</t>
  </si>
  <si>
    <t>MOZ/PHA/83/INV/31</t>
  </si>
  <si>
    <t>AFG/PHA/79/INV/22</t>
  </si>
  <si>
    <t>IVC/PHA/84/INV/45</t>
  </si>
  <si>
    <t>GAB/PHA/79/INV/34</t>
  </si>
  <si>
    <t>GUI/PHA/85/INV/34</t>
  </si>
  <si>
    <t>NER/PHA/88/INV/41</t>
  </si>
  <si>
    <t>SEN/PHA/85/INV/41</t>
  </si>
  <si>
    <t>SOM/PHA/88/INV/16</t>
  </si>
  <si>
    <t>ZAM/PHA/77/INV/33</t>
  </si>
  <si>
    <t>BHE/PHA/76/INV/33</t>
  </si>
  <si>
    <t>DRK/PHA/77/INV/64</t>
  </si>
  <si>
    <t>SOA/PHA/76/INV/10</t>
  </si>
  <si>
    <t>TUR/PHA/84/INV/111</t>
  </si>
  <si>
    <t>IRQ/PHA/84/INV/29</t>
  </si>
  <si>
    <t>KUW/PHA/83/TAS/37</t>
  </si>
  <si>
    <t>SOA/PHA/76/TAS/11</t>
  </si>
  <si>
    <t>BEN/EEF/93/TAS/47</t>
  </si>
  <si>
    <t>ALB/EEF/93/TAS/54</t>
  </si>
  <si>
    <t>GRN/EEF/93/TAS/33</t>
  </si>
  <si>
    <t>BOL/EEF/93/TAS/61</t>
  </si>
  <si>
    <t>ECU/EEF/93/TAS/84</t>
  </si>
  <si>
    <t>GAM/EEF/93/TAS/50</t>
  </si>
  <si>
    <t>GUA/EEF/93/TAS/67</t>
  </si>
  <si>
    <t>SIL/EEF/93/TAS/48</t>
  </si>
  <si>
    <t>MOR/PHA/91/INV/78</t>
  </si>
  <si>
    <t>MEX/PHA/92/INV/206</t>
  </si>
  <si>
    <t>BRA/PHA/88/INV/327</t>
  </si>
  <si>
    <t>CPR/PHA/91/INV/613</t>
  </si>
  <si>
    <t>AFG/PHA/85/INV/30</t>
  </si>
  <si>
    <t>BOT/PHA/86/INV/27</t>
  </si>
  <si>
    <t>CMR/PHA/82/INV/45</t>
  </si>
  <si>
    <t>ALB/PHA/85/INV/41</t>
  </si>
  <si>
    <t>BHA/PHA/90/INV/32</t>
  </si>
  <si>
    <t>BEN/PHA/90/INV/44</t>
  </si>
  <si>
    <t>BOL/PHA/87/INV/50</t>
  </si>
  <si>
    <t>BHE/PHA/87/INV/39</t>
  </si>
  <si>
    <t>BRU/PHA/91/INV/32</t>
  </si>
  <si>
    <t>BKF/PHA/92/INV/48</t>
  </si>
  <si>
    <t>CHD/PHA/90/INV/40</t>
  </si>
  <si>
    <t>ECU/PHA/86/INV/75</t>
  </si>
  <si>
    <t>ECU/PHA/87/TAS/79</t>
  </si>
  <si>
    <t>ERI/PHA/91/INV/23</t>
  </si>
  <si>
    <t>ETH/PHA/88/INV/34</t>
  </si>
  <si>
    <t>GAM/PHA/86/INV/41</t>
  </si>
  <si>
    <t>GRN/PHA/90/INV/30</t>
  </si>
  <si>
    <t>GUA/PHA/86/INV/57</t>
  </si>
  <si>
    <t>GUI/PHA/93/INV/43</t>
  </si>
  <si>
    <t>HON/PHA/86/INV/50</t>
  </si>
  <si>
    <t>IRQ/PHA/87/INV/31</t>
  </si>
  <si>
    <t>KUW/PHA/88/INV/43</t>
  </si>
  <si>
    <t>LIR/PHA/90/INV/32</t>
  </si>
  <si>
    <t>MAG/PHA/90/INV/37</t>
  </si>
  <si>
    <t>MLW/PHA/85/INV/48</t>
  </si>
  <si>
    <t>MOG/PHA/85/INV/16</t>
  </si>
  <si>
    <t>MOR/PHA/88/INV/76</t>
  </si>
  <si>
    <t>NIC/PHA/86/INV/40</t>
  </si>
  <si>
    <t>NER/PHA/90/TAS/44</t>
  </si>
  <si>
    <t>MDN/PHA/88/INV/46</t>
  </si>
  <si>
    <t>QAT/PHA/88/INV/26</t>
  </si>
  <si>
    <t>RWA/PHA/86/INV/35</t>
  </si>
  <si>
    <t>STL/PHA/87/INV/35</t>
  </si>
  <si>
    <t>SEN/PHA/88/INV/48</t>
  </si>
  <si>
    <t>YUG/PHA/85/INV/54</t>
  </si>
  <si>
    <t>SIL/PHA/87/INV/40</t>
  </si>
  <si>
    <t>SOA/PHA/91/INV/15</t>
  </si>
  <si>
    <t>SUR/PHA/93/INV/35</t>
  </si>
  <si>
    <t>URT/PHA/87/INV/42</t>
  </si>
  <si>
    <t>TOG/PHA/91/INV/40</t>
  </si>
  <si>
    <t>TKM/PHA/86/INV/17</t>
  </si>
  <si>
    <t>UGA/PHA/86/INV/30</t>
  </si>
  <si>
    <t>ZAM/PHA/86/INV/41</t>
  </si>
  <si>
    <t>PHI/PHA/83/INV/104</t>
  </si>
  <si>
    <t>MEX/PHA/73/INV/174</t>
  </si>
  <si>
    <t>BRA/PHA/75/INV/311</t>
  </si>
  <si>
    <t>BAH/PHA/88/INV/43</t>
  </si>
  <si>
    <t>SUD/PHA/75/INV/38</t>
  </si>
  <si>
    <t>ARG/PHA/80/INV/184</t>
  </si>
  <si>
    <t>IRA/PHA/77/INV/228</t>
  </si>
  <si>
    <t>TUN/PHA/84/INV/75</t>
  </si>
  <si>
    <t>ARG/PHA/80/TAS/185</t>
  </si>
  <si>
    <t>LIB/PHA/90/INV/45</t>
  </si>
  <si>
    <t>PAK/PHA/76/INV/94</t>
  </si>
  <si>
    <t>EGY/PHA/79/INV/133</t>
  </si>
  <si>
    <t>JOR/PHA/77/INV/100</t>
  </si>
  <si>
    <t>BRA/PHA/75/TAS/308</t>
  </si>
  <si>
    <t>ARG/PHA/79/INV/180</t>
  </si>
  <si>
    <t>JOR/PHA/77/INV/101</t>
  </si>
  <si>
    <t>PHI/PHA/83/TAS/105</t>
  </si>
  <si>
    <t>TUN/PHA/84/INV/74</t>
  </si>
  <si>
    <t>CPR/PHA/77/INV/576</t>
  </si>
  <si>
    <t>BAH/PHA/88/TAS/41</t>
  </si>
  <si>
    <t>LIB/PHA/90/INV/46</t>
  </si>
  <si>
    <t>MEX/PHA/90/INV/200</t>
  </si>
  <si>
    <t>PAK/PHA/90/INV/110</t>
  </si>
  <si>
    <t>CPR/PHA/88/INV/607</t>
  </si>
  <si>
    <t>ALB/PHA/91/INV/47</t>
  </si>
  <si>
    <t>BAH/PHA/93/INV/46</t>
  </si>
  <si>
    <t>BOL/PHA/93/INV/55</t>
  </si>
  <si>
    <t>CMR/PHA/88/INV/48</t>
  </si>
  <si>
    <t>ECU/PHA/93/INV/82</t>
  </si>
  <si>
    <t>GAM/PHA/93/INV/48</t>
  </si>
  <si>
    <t>GUA/PHA/93/INV/63</t>
  </si>
  <si>
    <t>HON/PHA/92/INV/58</t>
  </si>
  <si>
    <t>MLW/PHA/92/INV/54</t>
  </si>
  <si>
    <t>MOG/PHA/91/INV/19</t>
  </si>
  <si>
    <t>MOR/PHA/93/INV/80</t>
  </si>
  <si>
    <t>NIC/PHA/92/INV/48</t>
  </si>
  <si>
    <t>MDN/PHA/93/INV/50</t>
  </si>
  <si>
    <t>QAT/PHA/93/INV/30</t>
  </si>
  <si>
    <t>YUG/PHA/91/INV/60</t>
  </si>
  <si>
    <t>SIL/PHA/93/INV/46</t>
  </si>
  <si>
    <t>TUN/PHA/92/INV/82</t>
  </si>
  <si>
    <t>TKM/PHA/91/INV/21</t>
  </si>
  <si>
    <t>EGY/PHA/84/TAS/145</t>
  </si>
  <si>
    <t>PAK/PHA/83/INV/99</t>
  </si>
  <si>
    <t>NIC/EEF/92/TAS/49</t>
  </si>
  <si>
    <t>HON/EEF/92/TAS/59</t>
  </si>
  <si>
    <t>CPR/PHA/80/INV/584</t>
  </si>
  <si>
    <t>ARG/PHA/84/INV/189</t>
  </si>
  <si>
    <t>ARG/PHA/84/INV/192</t>
  </si>
  <si>
    <t>IRA/PHA/84/INV/239</t>
  </si>
  <si>
    <t>ARG/PHA/84/TAS/191</t>
  </si>
  <si>
    <t>PAK/PHA/83/INV/102</t>
  </si>
  <si>
    <t>JOR/PHA/84/INV/106</t>
  </si>
  <si>
    <t>PAK/PHA/83/TAS/100</t>
  </si>
  <si>
    <t>ARG/PHA/84/TAS/190</t>
  </si>
  <si>
    <t>EGY/PHA/84/INV/141</t>
  </si>
  <si>
    <t>ARG/PHA/84/TAS/193</t>
  </si>
  <si>
    <t>CHI/PHA/81/TAS/196</t>
  </si>
  <si>
    <t>IRA/PHA/84/TAS/240</t>
  </si>
  <si>
    <t>MEX/PHA/77/INV/183</t>
  </si>
  <si>
    <t>JOR/PHA/84/TAS/107</t>
  </si>
  <si>
    <t>EGY/PHA/84/INV/147</t>
  </si>
  <si>
    <t>CPR/PHA/81/INV/588</t>
  </si>
  <si>
    <t>VEN/PHA/91/INV/137</t>
  </si>
  <si>
    <t>CPR/PHA/93/INV/621</t>
  </si>
  <si>
    <t>JOR/PHA/91/INV/114</t>
  </si>
  <si>
    <t>VEN/PHA/93/INV/140</t>
  </si>
  <si>
    <t>ARG/PHA/92/INV/198</t>
  </si>
  <si>
    <t>BRA/PHA/82/INV/320</t>
  </si>
  <si>
    <t>EGY/PHA/88/INV/150</t>
  </si>
  <si>
    <t>IRA/PHA/86/INV/246</t>
  </si>
  <si>
    <t>ARG/PHA/92/INV/199</t>
  </si>
  <si>
    <t>EGY/PHA/88/INV/151</t>
  </si>
  <si>
    <t>ARG/PHA/92/INV/200</t>
  </si>
  <si>
    <t>CHI/PHA/85/TAS/200</t>
  </si>
  <si>
    <t>MEX/PHA/81/INV/189</t>
  </si>
  <si>
    <t>EGY/PHA/88/INV/149</t>
  </si>
  <si>
    <t>CPR/PHA/88/INV/605</t>
  </si>
  <si>
    <t>SUD/PHA/88/INV/48</t>
  </si>
  <si>
    <t>CHI/PHA/88/INV/205</t>
  </si>
  <si>
    <t>OMA/PHA/88/INV/44</t>
  </si>
  <si>
    <t>PHI/PHA/93/INV/111</t>
  </si>
  <si>
    <t>PAK/PHA/90/INV/111</t>
  </si>
  <si>
    <t>PAK/PHA/90/INV/112</t>
  </si>
  <si>
    <t>NIR/PHA/91/INV/164</t>
  </si>
  <si>
    <t>PAK/PHA/90/INV/113</t>
  </si>
  <si>
    <t>OMA/PHA/93/INV/48</t>
  </si>
  <si>
    <t>URU/PHA/92/INV/79</t>
  </si>
  <si>
    <t>NER/KIP/93/INV/50</t>
  </si>
  <si>
    <t>ALB/KIP/93/INV/55</t>
  </si>
  <si>
    <t>BOL/KIP/93/INV/63</t>
  </si>
  <si>
    <t>CMR/KIP/92/INV/50</t>
  </si>
  <si>
    <t>PRC/KIP/93/INV/41</t>
  </si>
  <si>
    <t>DOM/KIP/93/INV/81</t>
  </si>
  <si>
    <t>ECU/KIP/93/INV/86</t>
  </si>
  <si>
    <t>MLW/KIP/93/INV/58</t>
  </si>
  <si>
    <t>NIC/KIP/93/INV/57</t>
  </si>
  <si>
    <t>MDN/KIP/93/INV/52</t>
  </si>
  <si>
    <t>TKM/KIP/93/INV/25</t>
  </si>
  <si>
    <t>JOR/KIP/93/INV/118</t>
  </si>
  <si>
    <t>JOR/KIP/93/INV/117</t>
  </si>
  <si>
    <t>JOR/KIP/93/INV/120</t>
  </si>
  <si>
    <t>MEX/KIP/93/INV/215</t>
  </si>
  <si>
    <t>JOR/KIP/93/INV/119</t>
  </si>
  <si>
    <t>JOR/KIP/93/INV/116</t>
  </si>
  <si>
    <t>MEX/KIP/93/INV/214</t>
  </si>
  <si>
    <t>NER/KIP/91/INV/46</t>
  </si>
  <si>
    <t>IRQ/PHA/58/INV/09</t>
  </si>
  <si>
    <t>PAK/FOA/84/INV/103</t>
  </si>
  <si>
    <t>SYR/REF/62/INV/103</t>
  </si>
  <si>
    <t>NIC/EEF/93/DEM/56</t>
  </si>
  <si>
    <t>NIR/EEF/93/DEM/168</t>
  </si>
  <si>
    <t>TKM/EEF/93/DEM/24</t>
  </si>
  <si>
    <t>ARG/PHA/90/PRP/196</t>
  </si>
  <si>
    <t>LIB/FOA/82/PRP/41</t>
  </si>
  <si>
    <t>ALG/PHA/85/PRP/85</t>
  </si>
  <si>
    <t>BKF/PHA/84/PRP/41</t>
  </si>
  <si>
    <t>BDI/PHA/85/PRP/40</t>
  </si>
  <si>
    <t>IVC/PHA/84/PRP/47</t>
  </si>
  <si>
    <t>GAB/PHA/84/PRP/38</t>
  </si>
  <si>
    <t>GUI/PHA/86/PRP/37</t>
  </si>
  <si>
    <t>MAG/PHA/84/PRP/33</t>
  </si>
  <si>
    <t>MYA/PHA/83/PRP/20</t>
  </si>
  <si>
    <t>SEN/PHA/85/PRP/43</t>
  </si>
  <si>
    <t>ALG/PHA/85/PRP/86</t>
  </si>
  <si>
    <t>SAU/REF/86/PRP/35</t>
  </si>
  <si>
    <t>ALG/PHA/85/PRP/84</t>
  </si>
  <si>
    <t>NIR/PHA/83/PRP/153</t>
  </si>
  <si>
    <t>BEN/KIP/90/PRP/42</t>
  </si>
  <si>
    <t>BHE/KIP/91/PRP/41</t>
  </si>
  <si>
    <t>BOT/KIP/90/PRP/29</t>
  </si>
  <si>
    <t>BDI/KIP/92/PRP/44</t>
  </si>
  <si>
    <t>CHD/KIP/90/PRP/38</t>
  </si>
  <si>
    <t>PRC/KIP/91/PRP/38</t>
  </si>
  <si>
    <t>IVC/KIP/91/PRP/50</t>
  </si>
  <si>
    <t>ETH/KIP/90/PRP/35</t>
  </si>
  <si>
    <t>GAB/KIP/91/PRP/42</t>
  </si>
  <si>
    <t>GAM/KIP/90/PRP/44</t>
  </si>
  <si>
    <t>GUI/KIP/90/PRP/39</t>
  </si>
  <si>
    <t>GBS/KIP/91/PRP/31</t>
  </si>
  <si>
    <t>HON/KIP/90/PRP/55</t>
  </si>
  <si>
    <t>MOR/KIP/91/PRP/77</t>
  </si>
  <si>
    <t>STL/KIP/91/PRP/37</t>
  </si>
  <si>
    <t>YUG/KIP/90/PRP/59</t>
  </si>
  <si>
    <t>SOM/KIP/90/PRP/19</t>
  </si>
  <si>
    <t>URT/KIP/91/PRP/44</t>
  </si>
  <si>
    <t>TOG/KIP/90/PRP/38</t>
  </si>
  <si>
    <t>TUR/KIP/90/PRP/113</t>
  </si>
  <si>
    <t>VEN/KIP/92/PRP/138</t>
  </si>
  <si>
    <t>BRA/KIP/93/PRP/334</t>
  </si>
  <si>
    <t>EGY/KIP/93/PRP/158</t>
  </si>
  <si>
    <t>ERI/KIP/93/PRP/28</t>
  </si>
  <si>
    <t>STV/KIP/93/PRP/30</t>
  </si>
  <si>
    <t>MON/KIP/93/PRP/37</t>
  </si>
  <si>
    <t>MOR/KIP/92/PRP/79</t>
  </si>
  <si>
    <t>SOM/PHA/88/PRP/17</t>
  </si>
  <si>
    <t>IRA/PHA/87/PRP/257</t>
  </si>
  <si>
    <t>ALB/PHA/92/PRP/50</t>
  </si>
  <si>
    <t>BRA/PHA/88/PRP/331</t>
  </si>
  <si>
    <t>IRA/PHA/87/PRP/253</t>
  </si>
  <si>
    <t>JOR/PHA/88/PRP/111</t>
  </si>
  <si>
    <t>JOR/PHA/92/PRP/115</t>
  </si>
  <si>
    <t>MEX/PHA/91/PRP/202</t>
  </si>
  <si>
    <t>PHI/PHA/88/PRP/108</t>
  </si>
  <si>
    <t>ALB/KIP/87/PRP/43</t>
  </si>
  <si>
    <t>ARG/KIP/88/PRP/195</t>
  </si>
  <si>
    <t>BOL/KIP/87/PRP/52</t>
  </si>
  <si>
    <t>CMR/KIP/88/PRP/49</t>
  </si>
  <si>
    <t>ECU/KIP/87/PRP/76</t>
  </si>
  <si>
    <t>JOR/KIP/87/PRP/109</t>
  </si>
  <si>
    <t>LES/KIP/88/PRP/28</t>
  </si>
  <si>
    <t>MLW/KIP/88/PRP/51</t>
  </si>
  <si>
    <t>MEX/KIP/87/PRP/196</t>
  </si>
  <si>
    <t>MOG/KIP/87/PRP/17</t>
  </si>
  <si>
    <t>NAM/KIP/88/PRP/28</t>
  </si>
  <si>
    <t>NIC/KIP/87/PRP/45</t>
  </si>
  <si>
    <t>NER/KIP/87/PRP/40</t>
  </si>
  <si>
    <t>NIR/KIP/87/PRP/158</t>
  </si>
  <si>
    <t>MDN/KIP/87/PRP/45</t>
  </si>
  <si>
    <t>RWA/KIP/88/PRP/38</t>
  </si>
  <si>
    <t>SEN/KIP/87/PRP/45</t>
  </si>
  <si>
    <t>SIL/KIP/88/PRP/43</t>
  </si>
  <si>
    <t>SOA/KIP/87/PRP/14</t>
  </si>
  <si>
    <t>SYR/KIP/88/PRP/109</t>
  </si>
  <si>
    <t>TUN/KIP/88/PRP/80</t>
  </si>
  <si>
    <t>TKM/KIP/92/PRP/22</t>
  </si>
  <si>
    <t>UGA/KIP/88/PRP/32</t>
  </si>
  <si>
    <t>ZAM/KIP/88/PRP/44</t>
  </si>
  <si>
    <t>BEN/DES/93/PRP/49</t>
  </si>
  <si>
    <t>BKF/DES/93/PRP/50</t>
  </si>
  <si>
    <t>BDI/DES/93/PRP/46</t>
  </si>
  <si>
    <t>CMR/DES/93/PRP/51</t>
  </si>
  <si>
    <t>ECU/DES/93/PRP/83</t>
  </si>
  <si>
    <t>GUA/DES/93/PRP/65</t>
  </si>
  <si>
    <t>HON/DES/93/PRP/62</t>
  </si>
  <si>
    <t>MEX/DES/93/PRP/208</t>
  </si>
  <si>
    <t>MOG/DES/93/PRP/20</t>
  </si>
  <si>
    <t>NIC/DES/93/PRP/53</t>
  </si>
  <si>
    <t>MDN/DES/93/PRP/51</t>
  </si>
  <si>
    <t>TOG/DES/93/PRP/44</t>
  </si>
  <si>
    <t>TKM/DES/93/PRP/23</t>
  </si>
  <si>
    <t>VEN/DES/93/PRP/141</t>
  </si>
  <si>
    <t>BOL/DES/93/PRP/58</t>
  </si>
  <si>
    <t>LEB/REF/88/PRP/99</t>
  </si>
  <si>
    <t>ALB/SEV/93/INS/51</t>
  </si>
  <si>
    <t>OMA/SEV/92/INS/46</t>
  </si>
  <si>
    <t>OMA/SEV/86/INS/42</t>
  </si>
  <si>
    <t>LIB/SEV/85/INS/44</t>
  </si>
  <si>
    <t>LIB/SEV/91/INS/47</t>
  </si>
  <si>
    <t>BHE/PHA/86/TAS/38</t>
  </si>
  <si>
    <t>ALB/PHA/88/TAS/46</t>
  </si>
  <si>
    <t>BOL/PHA/91/TAS/53</t>
  </si>
  <si>
    <t>ECU/PHA/91/TAS/80</t>
  </si>
  <si>
    <t>GUA/PHA/91/TAS/61</t>
  </si>
  <si>
    <t>HON/PHA/88/TAS/54</t>
  </si>
  <si>
    <t>MOG/PHA/88/TAS/18</t>
  </si>
  <si>
    <t>NER/PHA/92/TAS/48</t>
  </si>
  <si>
    <t>YUG/PHA/88/TAS/57</t>
  </si>
  <si>
    <t>TKM/PHA/88/TAS/19</t>
  </si>
  <si>
    <t xml:space="preserve">Funds advanced (US$) 
</t>
  </si>
  <si>
    <t xml:space="preserve">Narrative &amp; Indicators </t>
  </si>
  <si>
    <t xml:space="preserve">Funds advanced (US$) </t>
  </si>
  <si>
    <t xml:space="preserve">Implementation Delays/Status Report Decisions </t>
  </si>
  <si>
    <t>Cluster</t>
  </si>
  <si>
    <t>Date of Completion per Proposal</t>
  </si>
  <si>
    <t xml:space="preserve">PCR Due </t>
  </si>
  <si>
    <t xml:space="preserve">Type </t>
  </si>
  <si>
    <t xml:space="preserve">Data field name </t>
  </si>
  <si>
    <t xml:space="preserve">Dropdown list </t>
  </si>
  <si>
    <t xml:space="preserve">Numeric or Decimal </t>
  </si>
  <si>
    <t xml:space="preserve">Free text </t>
  </si>
  <si>
    <t>Boolean</t>
  </si>
  <si>
    <t xml:space="preserve">Tickbox </t>
  </si>
  <si>
    <t xml:space="preserve">Date </t>
  </si>
  <si>
    <t>Value = 1 + 2</t>
  </si>
  <si>
    <t>Value = 5 + 6</t>
  </si>
  <si>
    <t>Value = 1 - 9</t>
  </si>
  <si>
    <t>Value = 7 - 12</t>
  </si>
  <si>
    <t xml:space="preserve">reference </t>
  </si>
  <si>
    <t xml:space="preserve">Defined list of status </t>
  </si>
  <si>
    <t xml:space="preserve">Remarks/source </t>
  </si>
  <si>
    <t xml:space="preserve">Main project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</si>
</sst>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$&quot;#,##0.00_);\(&quot;$&quot;#,##0.00\)"/>
    <numFmt numFmtId="165" formatCode="###0_);\(###0\);\ \-\ \ "/>
    <numFmt numFmtId="166" formatCode="#,##0.0"/>
    <numFmt numFmtId="167" formatCode="#,##0;\(#,##0\);&quot;n/a&quot;"/>
    <numFmt numFmtId="168" formatCode="[$-409]mmm\-yy;@"/>
    <numFmt numFmtId="169" formatCode="[$-1009]mmmm\ d\,\ yyyy;@"/>
    <numFmt numFmtId="170" formatCode="dd/mm/yy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3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8"/>
      <color theme="0"/>
      <name val="Times New Roman"/>
      <family val="1"/>
    </font>
    <font>
      <sz val="8"/>
      <color theme="0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indexed="81"/>
      <name val="Tahoma"/>
      <charset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5" fillId="0" borderId="0"/>
    <xf numFmtId="0" fontId="5" fillId="0" borderId="0"/>
    <xf numFmtId="0" fontId="8" fillId="0" borderId="0"/>
    <xf numFmtId="0" fontId="2" fillId="0" borderId="0"/>
    <xf numFmtId="0" fontId="5" fillId="0" borderId="0"/>
    <xf numFmtId="9" fontId="2" fillId="0" borderId="0" applyFont="0" applyFill="0" applyBorder="0" applyAlignment="0" applyProtection="0"/>
    <xf numFmtId="0" fontId="4" fillId="0" borderId="0"/>
    <xf numFmtId="0" fontId="1" fillId="0" borderId="0"/>
    <xf numFmtId="43" fontId="1" fillId="0" borderId="0" applyFont="0" applyFill="0" applyBorder="0" applyAlignment="0" applyProtection="0"/>
  </cellStyleXfs>
  <cellXfs count="310">
    <xf numFmtId="0" fontId="0" fillId="0" borderId="0" xfId="0" applyAlignment="1"/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right"/>
      <protection locked="0"/>
    </xf>
    <xf numFmtId="3" fontId="4" fillId="0" borderId="1" xfId="0" applyNumberFormat="1" applyFont="1" applyBorder="1" applyAlignment="1"/>
    <xf numFmtId="9" fontId="4" fillId="0" borderId="1" xfId="0" applyNumberFormat="1" applyFont="1" applyBorder="1" applyAlignment="1"/>
    <xf numFmtId="167" fontId="4" fillId="0" borderId="1" xfId="0" quotePrefix="1" applyNumberFormat="1" applyFont="1" applyBorder="1" applyAlignment="1">
      <alignment horizontal="right"/>
    </xf>
    <xf numFmtId="0" fontId="3" fillId="0" borderId="1" xfId="2" applyFont="1" applyBorder="1" applyAlignment="1" applyProtection="1">
      <alignment horizontal="center" vertical="top" wrapText="1"/>
      <protection locked="0"/>
    </xf>
    <xf numFmtId="0" fontId="3" fillId="0" borderId="1" xfId="2" applyFont="1" applyBorder="1" applyProtection="1">
      <protection locked="0"/>
    </xf>
    <xf numFmtId="9" fontId="4" fillId="0" borderId="1" xfId="2" applyNumberFormat="1" applyFont="1" applyBorder="1" applyProtection="1">
      <protection locked="0"/>
    </xf>
    <xf numFmtId="0" fontId="4" fillId="0" borderId="1" xfId="2" applyFont="1" applyBorder="1" applyProtection="1">
      <protection locked="0"/>
    </xf>
    <xf numFmtId="3" fontId="4" fillId="0" borderId="1" xfId="0" quotePrefix="1" applyNumberFormat="1" applyFont="1" applyBorder="1" applyAlignment="1"/>
    <xf numFmtId="9" fontId="4" fillId="0" borderId="1" xfId="0" applyNumberFormat="1" applyFont="1" applyBorder="1" applyAlignment="1">
      <alignment horizontal="right"/>
    </xf>
    <xf numFmtId="9" fontId="4" fillId="0" borderId="1" xfId="2" applyNumberFormat="1" applyFont="1" applyBorder="1" applyAlignment="1" applyProtection="1">
      <alignment horizontal="right"/>
      <protection locked="0"/>
    </xf>
    <xf numFmtId="167" fontId="4" fillId="0" borderId="0" xfId="2" applyNumberFormat="1" applyFont="1" applyAlignment="1" applyProtection="1">
      <alignment horizontal="right"/>
      <protection locked="0"/>
    </xf>
    <xf numFmtId="3" fontId="4" fillId="0" borderId="0" xfId="2" applyNumberFormat="1" applyFont="1" applyAlignment="1" applyProtection="1">
      <alignment horizontal="right"/>
      <protection locked="0"/>
    </xf>
    <xf numFmtId="0" fontId="4" fillId="0" borderId="2" xfId="2" applyFont="1" applyBorder="1" applyAlignment="1" applyProtection="1">
      <alignment horizontal="right"/>
      <protection locked="0"/>
    </xf>
    <xf numFmtId="0" fontId="4" fillId="0" borderId="0" xfId="0" applyFont="1" applyAlignment="1"/>
    <xf numFmtId="3" fontId="4" fillId="0" borderId="0" xfId="0" quotePrefix="1" applyNumberFormat="1" applyFont="1" applyAlignment="1"/>
    <xf numFmtId="9" fontId="4" fillId="0" borderId="0" xfId="2" applyNumberFormat="1" applyFont="1" applyProtection="1">
      <protection locked="0"/>
    </xf>
    <xf numFmtId="0" fontId="4" fillId="0" borderId="3" xfId="2" applyFont="1" applyBorder="1" applyProtection="1">
      <protection locked="0"/>
    </xf>
    <xf numFmtId="0" fontId="3" fillId="0" borderId="3" xfId="2" applyFont="1" applyBorder="1" applyProtection="1">
      <protection locked="0"/>
    </xf>
    <xf numFmtId="167" fontId="4" fillId="0" borderId="4" xfId="2" applyNumberFormat="1" applyFont="1" applyBorder="1" applyAlignment="1" applyProtection="1">
      <alignment horizontal="right"/>
      <protection locked="0"/>
    </xf>
    <xf numFmtId="3" fontId="4" fillId="0" borderId="0" xfId="2" applyNumberFormat="1" applyFont="1" applyProtection="1">
      <protection locked="0"/>
    </xf>
    <xf numFmtId="0" fontId="4" fillId="0" borderId="4" xfId="2" applyFont="1" applyBorder="1" applyAlignment="1" applyProtection="1">
      <alignment horizontal="right"/>
      <protection locked="0"/>
    </xf>
    <xf numFmtId="3" fontId="4" fillId="0" borderId="0" xfId="0" applyNumberFormat="1" applyFont="1" applyAlignment="1"/>
    <xf numFmtId="9" fontId="4" fillId="0" borderId="0" xfId="0" applyNumberFormat="1" applyFont="1" applyAlignment="1"/>
    <xf numFmtId="3" fontId="4" fillId="0" borderId="4" xfId="2" applyNumberFormat="1" applyFont="1" applyBorder="1" applyProtection="1">
      <protection locked="0"/>
    </xf>
    <xf numFmtId="0" fontId="4" fillId="0" borderId="4" xfId="2" applyFont="1" applyBorder="1" applyProtection="1">
      <protection locked="0"/>
    </xf>
    <xf numFmtId="0" fontId="4" fillId="0" borderId="2" xfId="2" applyFont="1" applyBorder="1" applyProtection="1">
      <protection locked="0"/>
    </xf>
    <xf numFmtId="0" fontId="4" fillId="0" borderId="6" xfId="2" applyFont="1" applyBorder="1" applyProtection="1">
      <protection locked="0"/>
    </xf>
    <xf numFmtId="3" fontId="4" fillId="0" borderId="1" xfId="0" applyNumberFormat="1" applyFont="1" applyBorder="1">
      <alignment vertical="top"/>
    </xf>
    <xf numFmtId="3" fontId="4" fillId="0" borderId="1" xfId="0" applyNumberFormat="1" applyFont="1" applyBorder="1" applyAlignment="1">
      <alignment vertical="top" wrapText="1"/>
    </xf>
    <xf numFmtId="9" fontId="4" fillId="0" borderId="1" xfId="0" applyNumberFormat="1" applyFont="1" applyBorder="1" applyAlignment="1">
      <alignment horizontal="right" vertical="top" wrapText="1"/>
    </xf>
    <xf numFmtId="0" fontId="4" fillId="0" borderId="7" xfId="0" applyFont="1" applyBorder="1" applyAlignment="1">
      <alignment vertical="top" wrapText="1"/>
    </xf>
    <xf numFmtId="3" fontId="4" fillId="0" borderId="7" xfId="2" applyNumberFormat="1" applyFont="1" applyBorder="1" applyAlignment="1" applyProtection="1">
      <alignment vertical="top" wrapText="1"/>
      <protection locked="0"/>
    </xf>
    <xf numFmtId="9" fontId="4" fillId="0" borderId="1" xfId="6" applyFont="1" applyFill="1" applyBorder="1" applyAlignment="1" applyProtection="1">
      <alignment horizontal="right" vertical="top" wrapText="1"/>
      <protection locked="0"/>
    </xf>
    <xf numFmtId="0" fontId="4" fillId="0" borderId="6" xfId="0" applyFont="1" applyBorder="1" applyAlignment="1"/>
    <xf numFmtId="0" fontId="4" fillId="0" borderId="1" xfId="2" applyFont="1" applyBorder="1" applyAlignment="1" applyProtection="1">
      <alignment vertical="top" wrapText="1"/>
      <protection locked="0"/>
    </xf>
    <xf numFmtId="0" fontId="3" fillId="0" borderId="1" xfId="5" applyFont="1" applyBorder="1" applyAlignment="1" applyProtection="1">
      <alignment horizontal="center" vertical="top" wrapText="1"/>
      <protection locked="0"/>
    </xf>
    <xf numFmtId="0" fontId="4" fillId="0" borderId="0" xfId="5" applyFont="1"/>
    <xf numFmtId="0" fontId="4" fillId="0" borderId="0" xfId="5" applyFont="1" applyAlignment="1" applyProtection="1">
      <alignment horizontal="center" vertical="top" wrapText="1"/>
      <protection locked="0"/>
    </xf>
    <xf numFmtId="0" fontId="4" fillId="0" borderId="1" xfId="5" applyFont="1" applyBorder="1" applyAlignment="1" applyProtection="1">
      <alignment vertical="top" wrapText="1"/>
      <protection locked="0"/>
    </xf>
    <xf numFmtId="0" fontId="4" fillId="0" borderId="0" xfId="5" applyFont="1" applyAlignment="1" applyProtection="1">
      <alignment vertical="top" wrapText="1"/>
      <protection locked="0"/>
    </xf>
    <xf numFmtId="0" fontId="4" fillId="0" borderId="1" xfId="5" applyFont="1" applyBorder="1" applyAlignment="1">
      <alignment vertical="top" wrapText="1"/>
    </xf>
    <xf numFmtId="0" fontId="3" fillId="0" borderId="1" xfId="5" applyFont="1" applyBorder="1" applyAlignment="1" applyProtection="1">
      <alignment horizontal="left" vertical="top" wrapText="1"/>
      <protection locked="0"/>
    </xf>
    <xf numFmtId="0" fontId="3" fillId="0" borderId="0" xfId="5" applyFont="1" applyAlignment="1" applyProtection="1">
      <alignment vertical="top" wrapText="1"/>
      <protection locked="0"/>
    </xf>
    <xf numFmtId="0" fontId="4" fillId="0" borderId="3" xfId="0" applyFont="1" applyBorder="1" applyAlignment="1"/>
    <xf numFmtId="0" fontId="4" fillId="0" borderId="0" xfId="5" applyFont="1" applyProtection="1">
      <protection locked="0"/>
    </xf>
    <xf numFmtId="0" fontId="4" fillId="0" borderId="2" xfId="0" applyFont="1" applyBorder="1" applyAlignment="1"/>
    <xf numFmtId="164" fontId="4" fillId="0" borderId="1" xfId="0" quotePrefix="1" applyNumberFormat="1" applyFont="1" applyBorder="1" applyAlignment="1">
      <alignment horizontal="right"/>
    </xf>
    <xf numFmtId="167" fontId="4" fillId="0" borderId="0" xfId="0" applyNumberFormat="1" applyFont="1" applyAlignment="1">
      <alignment horizontal="right"/>
    </xf>
    <xf numFmtId="164" fontId="4" fillId="0" borderId="4" xfId="0" quotePrefix="1" applyNumberFormat="1" applyFont="1" applyBorder="1" applyAlignment="1">
      <alignment horizontal="right"/>
    </xf>
    <xf numFmtId="164" fontId="4" fillId="0" borderId="4" xfId="2" applyNumberFormat="1" applyFont="1" applyBorder="1" applyAlignment="1" applyProtection="1">
      <alignment horizontal="right"/>
      <protection locked="0"/>
    </xf>
    <xf numFmtId="4" fontId="4" fillId="0" borderId="0" xfId="2" applyNumberFormat="1" applyFont="1" applyProtection="1">
      <protection locked="0"/>
    </xf>
    <xf numFmtId="164" fontId="4" fillId="0" borderId="1" xfId="0" applyNumberFormat="1" applyFont="1" applyBorder="1" applyAlignment="1">
      <alignment horizontal="right"/>
    </xf>
    <xf numFmtId="0" fontId="4" fillId="0" borderId="5" xfId="2" applyFont="1" applyBorder="1" applyAlignment="1" applyProtection="1">
      <alignment horizontal="right"/>
      <protection locked="0"/>
    </xf>
    <xf numFmtId="3" fontId="4" fillId="0" borderId="1" xfId="0" quotePrefix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1" applyFont="1" applyBorder="1" applyAlignment="1" applyProtection="1">
      <alignment vertical="top" wrapText="1"/>
      <protection locked="0"/>
    </xf>
    <xf numFmtId="3" fontId="4" fillId="0" borderId="1" xfId="1" applyNumberFormat="1" applyFont="1" applyBorder="1" applyAlignment="1" applyProtection="1">
      <alignment horizontal="centerContinuous" vertical="top" wrapText="1"/>
      <protection locked="0"/>
    </xf>
    <xf numFmtId="2" fontId="4" fillId="0" borderId="1" xfId="1" applyNumberFormat="1" applyFont="1" applyBorder="1" applyAlignment="1" applyProtection="1">
      <alignment horizontal="centerContinuous" vertical="top" wrapText="1"/>
      <protection locked="0"/>
    </xf>
    <xf numFmtId="0" fontId="4" fillId="0" borderId="1" xfId="1" applyFont="1" applyBorder="1" applyAlignment="1" applyProtection="1">
      <alignment horizontal="centerContinuous" vertical="top" wrapText="1"/>
      <protection locked="0"/>
    </xf>
    <xf numFmtId="0" fontId="4" fillId="0" borderId="0" xfId="1" applyFont="1" applyAlignment="1" applyProtection="1">
      <alignment vertical="top" wrapText="1"/>
      <protection locked="0"/>
    </xf>
    <xf numFmtId="0" fontId="3" fillId="0" borderId="1" xfId="1" applyFont="1" applyBorder="1" applyAlignment="1" applyProtection="1">
      <alignment horizontal="center" vertical="top" wrapText="1"/>
      <protection locked="0"/>
    </xf>
    <xf numFmtId="167" fontId="4" fillId="0" borderId="1" xfId="0" quotePrefix="1" applyNumberFormat="1" applyFont="1" applyBorder="1" applyAlignment="1">
      <alignment horizontal="right" vertical="top" wrapText="1"/>
    </xf>
    <xf numFmtId="3" fontId="4" fillId="0" borderId="1" xfId="1" applyNumberFormat="1" applyFont="1" applyBorder="1" applyAlignment="1" applyProtection="1">
      <alignment horizontal="right" vertical="top" wrapText="1"/>
      <protection locked="0"/>
    </xf>
    <xf numFmtId="3" fontId="4" fillId="0" borderId="1" xfId="1" applyNumberFormat="1" applyFont="1" applyBorder="1" applyAlignment="1" applyProtection="1">
      <alignment horizontal="right" vertical="top"/>
      <protection locked="0"/>
    </xf>
    <xf numFmtId="0" fontId="3" fillId="0" borderId="8" xfId="2" applyFont="1" applyBorder="1" applyAlignment="1" applyProtection="1">
      <alignment vertical="top" wrapText="1"/>
      <protection locked="0"/>
    </xf>
    <xf numFmtId="0" fontId="4" fillId="0" borderId="7" xfId="2" applyFont="1" applyBorder="1" applyAlignment="1" applyProtection="1">
      <alignment vertical="top" wrapText="1"/>
      <protection locked="0"/>
    </xf>
    <xf numFmtId="167" fontId="4" fillId="0" borderId="7" xfId="2" applyNumberFormat="1" applyFont="1" applyBorder="1" applyAlignment="1" applyProtection="1">
      <alignment horizontal="right" vertical="top" wrapText="1"/>
      <protection locked="0"/>
    </xf>
    <xf numFmtId="0" fontId="4" fillId="0" borderId="7" xfId="1" applyFont="1" applyBorder="1" applyAlignment="1" applyProtection="1">
      <alignment vertical="top" wrapText="1"/>
      <protection locked="0"/>
    </xf>
    <xf numFmtId="0" fontId="4" fillId="0" borderId="1" xfId="2" applyFont="1" applyBorder="1" applyAlignment="1" applyProtection="1">
      <alignment vertical="top"/>
      <protection locked="0"/>
    </xf>
    <xf numFmtId="3" fontId="4" fillId="0" borderId="0" xfId="1" applyNumberFormat="1" applyFont="1" applyAlignment="1" applyProtection="1">
      <alignment vertical="top" wrapText="1"/>
      <protection locked="0"/>
    </xf>
    <xf numFmtId="2" fontId="4" fillId="0" borderId="0" xfId="1" applyNumberFormat="1" applyFont="1" applyAlignment="1" applyProtection="1">
      <alignment vertical="top" wrapText="1"/>
      <protection locked="0"/>
    </xf>
    <xf numFmtId="3" fontId="7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>
      <alignment vertical="top"/>
    </xf>
    <xf numFmtId="0" fontId="5" fillId="0" borderId="0" xfId="0" applyFont="1" applyAlignment="1">
      <alignment vertical="top" wrapText="1"/>
    </xf>
    <xf numFmtId="3" fontId="5" fillId="0" borderId="0" xfId="0" applyNumberFormat="1" applyFont="1" applyAlignment="1">
      <alignment vertical="top" wrapText="1"/>
    </xf>
    <xf numFmtId="9" fontId="5" fillId="0" borderId="0" xfId="0" applyNumberFormat="1" applyFont="1" applyAlignment="1">
      <alignment vertical="top" wrapText="1"/>
    </xf>
    <xf numFmtId="0" fontId="2" fillId="0" borderId="0" xfId="0" applyFont="1" applyAlignment="1"/>
    <xf numFmtId="9" fontId="4" fillId="0" borderId="1" xfId="0" applyNumberFormat="1" applyFont="1" applyBorder="1">
      <alignment vertical="top"/>
    </xf>
    <xf numFmtId="3" fontId="4" fillId="0" borderId="1" xfId="5" applyNumberFormat="1" applyFont="1" applyBorder="1" applyAlignment="1" applyProtection="1">
      <alignment vertical="top" wrapText="1"/>
      <protection locked="0"/>
    </xf>
    <xf numFmtId="167" fontId="4" fillId="0" borderId="1" xfId="0" applyNumberFormat="1" applyFont="1" applyBorder="1" applyAlignment="1"/>
    <xf numFmtId="3" fontId="3" fillId="0" borderId="1" xfId="1" applyNumberFormat="1" applyFont="1" applyBorder="1" applyAlignment="1" applyProtection="1">
      <alignment horizontal="centerContinuous" vertical="top" wrapText="1"/>
      <protection locked="0"/>
    </xf>
    <xf numFmtId="0" fontId="3" fillId="0" borderId="1" xfId="1" applyFont="1" applyBorder="1" applyAlignment="1" applyProtection="1">
      <alignment horizontal="centerContinuous" vertical="top" wrapText="1"/>
      <protection locked="0"/>
    </xf>
    <xf numFmtId="49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>
      <alignment horizontal="center" vertical="top" wrapText="1"/>
    </xf>
    <xf numFmtId="168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9" fontId="7" fillId="0" borderId="0" xfId="6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17" fontId="7" fillId="0" borderId="0" xfId="0" applyNumberFormat="1" applyFont="1" applyAlignment="1">
      <alignment horizontal="center" vertical="top" wrapText="1"/>
    </xf>
    <xf numFmtId="3" fontId="10" fillId="0" borderId="0" xfId="0" applyNumberFormat="1" applyFont="1" applyAlignment="1">
      <alignment horizontal="center" vertical="top" wrapText="1"/>
    </xf>
    <xf numFmtId="166" fontId="11" fillId="0" borderId="0" xfId="0" applyNumberFormat="1" applyFont="1" applyAlignment="1">
      <alignment horizontal="center" vertical="top" wrapText="1"/>
    </xf>
    <xf numFmtId="49" fontId="7" fillId="3" borderId="0" xfId="0" applyNumberFormat="1" applyFont="1" applyFill="1" applyAlignment="1">
      <alignment horizontal="center" vertical="top" wrapText="1"/>
    </xf>
    <xf numFmtId="166" fontId="7" fillId="3" borderId="0" xfId="0" applyNumberFormat="1" applyFont="1" applyFill="1" applyAlignment="1">
      <alignment horizontal="center" vertical="top" wrapText="1"/>
    </xf>
    <xf numFmtId="168" fontId="7" fillId="3" borderId="0" xfId="0" applyNumberFormat="1" applyFont="1" applyFill="1" applyAlignment="1">
      <alignment horizontal="center" vertical="top" wrapText="1"/>
    </xf>
    <xf numFmtId="3" fontId="7" fillId="3" borderId="0" xfId="0" applyNumberFormat="1" applyFont="1" applyFill="1" applyAlignment="1">
      <alignment horizontal="center" vertical="top" wrapText="1"/>
    </xf>
    <xf numFmtId="0" fontId="10" fillId="3" borderId="0" xfId="0" applyFont="1" applyFill="1" applyAlignment="1">
      <alignment horizontal="center" vertical="top" wrapText="1"/>
    </xf>
    <xf numFmtId="3" fontId="11" fillId="0" borderId="0" xfId="0" applyNumberFormat="1" applyFont="1" applyAlignment="1">
      <alignment horizontal="center" vertical="top" wrapText="1"/>
    </xf>
    <xf numFmtId="0" fontId="5" fillId="0" borderId="0" xfId="0" applyFont="1" applyAlignment="1"/>
    <xf numFmtId="0" fontId="12" fillId="0" borderId="0" xfId="0" applyFont="1" applyAlignment="1"/>
    <xf numFmtId="1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3" fontId="7" fillId="2" borderId="0" xfId="0" applyNumberFormat="1" applyFont="1" applyFill="1" applyAlignment="1">
      <alignment horizontal="center" vertical="top" wrapText="1"/>
    </xf>
    <xf numFmtId="166" fontId="7" fillId="2" borderId="0" xfId="0" applyNumberFormat="1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13" fillId="0" borderId="0" xfId="0" applyFont="1" applyAlignment="1"/>
    <xf numFmtId="0" fontId="13" fillId="0" borderId="0" xfId="0" applyFont="1" applyAlignment="1">
      <alignment horizontal="left"/>
    </xf>
    <xf numFmtId="49" fontId="13" fillId="0" borderId="0" xfId="0" applyNumberFormat="1" applyFont="1" applyAlignment="1"/>
    <xf numFmtId="0" fontId="13" fillId="0" borderId="0" xfId="0" applyFont="1" applyAlignment="1">
      <alignment horizontal="center"/>
    </xf>
    <xf numFmtId="166" fontId="13" fillId="0" borderId="0" xfId="0" applyNumberFormat="1" applyFont="1" applyAlignment="1">
      <alignment horizontal="right"/>
    </xf>
    <xf numFmtId="166" fontId="13" fillId="0" borderId="0" xfId="0" applyNumberFormat="1" applyFont="1" applyAlignment="1"/>
    <xf numFmtId="168" fontId="13" fillId="0" borderId="0" xfId="0" applyNumberFormat="1" applyFont="1" applyAlignment="1"/>
    <xf numFmtId="3" fontId="13" fillId="0" borderId="0" xfId="0" applyNumberFormat="1" applyFont="1" applyAlignment="1">
      <alignment horizontal="right"/>
    </xf>
    <xf numFmtId="3" fontId="5" fillId="0" borderId="0" xfId="0" applyNumberFormat="1" applyFont="1" applyAlignment="1"/>
    <xf numFmtId="3" fontId="13" fillId="0" borderId="0" xfId="0" applyNumberFormat="1" applyFont="1" applyAlignment="1"/>
    <xf numFmtId="9" fontId="5" fillId="0" borderId="0" xfId="6" applyFont="1" applyAlignment="1"/>
    <xf numFmtId="1" fontId="13" fillId="0" borderId="0" xfId="0" applyNumberFormat="1" applyFont="1" applyAlignment="1"/>
    <xf numFmtId="0" fontId="13" fillId="0" borderId="0" xfId="0" applyFont="1">
      <alignment vertical="top"/>
    </xf>
    <xf numFmtId="1" fontId="5" fillId="0" borderId="0" xfId="0" applyNumberFormat="1" applyFont="1">
      <alignment vertical="top"/>
    </xf>
    <xf numFmtId="1" fontId="5" fillId="0" borderId="0" xfId="0" applyNumberFormat="1" applyFont="1" applyProtection="1">
      <alignment vertical="top"/>
      <protection locked="0"/>
    </xf>
    <xf numFmtId="17" fontId="13" fillId="0" borderId="0" xfId="0" applyNumberFormat="1" applyFont="1" applyAlignment="1"/>
    <xf numFmtId="3" fontId="5" fillId="0" borderId="0" xfId="4" applyNumberFormat="1" applyFont="1" applyAlignment="1">
      <alignment vertical="top"/>
    </xf>
    <xf numFmtId="0" fontId="9" fillId="0" borderId="0" xfId="3" applyFont="1" applyAlignment="1">
      <alignment vertical="top"/>
    </xf>
    <xf numFmtId="1" fontId="5" fillId="0" borderId="0" xfId="0" applyNumberFormat="1" applyFont="1" applyAlignment="1"/>
    <xf numFmtId="0" fontId="5" fillId="0" borderId="0" xfId="0" applyFont="1" applyAlignment="1">
      <alignment horizontal="center"/>
    </xf>
    <xf numFmtId="168" fontId="5" fillId="0" borderId="0" xfId="0" applyNumberFormat="1" applyFont="1" applyAlignment="1"/>
    <xf numFmtId="0" fontId="14" fillId="0" borderId="0" xfId="0" applyFont="1" applyAlignment="1"/>
    <xf numFmtId="9" fontId="7" fillId="3" borderId="0" xfId="6" applyFont="1" applyFill="1" applyBorder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wrapText="1"/>
    </xf>
    <xf numFmtId="49" fontId="7" fillId="4" borderId="0" xfId="0" applyNumberFormat="1" applyFont="1" applyFill="1" applyAlignment="1">
      <alignment horizontal="center" vertical="top" wrapText="1"/>
    </xf>
    <xf numFmtId="168" fontId="7" fillId="4" borderId="0" xfId="0" applyNumberFormat="1" applyFont="1" applyFill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166" fontId="7" fillId="5" borderId="0" xfId="0" applyNumberFormat="1" applyFont="1" applyFill="1" applyAlignment="1">
      <alignment horizontal="center" vertical="top" wrapText="1"/>
    </xf>
    <xf numFmtId="0" fontId="5" fillId="5" borderId="0" xfId="0" applyFont="1" applyFill="1" applyAlignment="1">
      <alignment vertical="top" wrapText="1"/>
    </xf>
    <xf numFmtId="3" fontId="7" fillId="6" borderId="0" xfId="0" applyNumberFormat="1" applyFont="1" applyFill="1" applyAlignment="1">
      <alignment horizontal="center" vertical="top" wrapText="1"/>
    </xf>
    <xf numFmtId="17" fontId="7" fillId="6" borderId="0" xfId="0" applyNumberFormat="1" applyFont="1" applyFill="1" applyAlignment="1">
      <alignment horizontal="center" vertical="top" wrapText="1"/>
    </xf>
    <xf numFmtId="0" fontId="5" fillId="6" borderId="0" xfId="0" applyFont="1" applyFill="1" applyAlignment="1">
      <alignment vertical="top" wrapText="1"/>
    </xf>
    <xf numFmtId="49" fontId="7" fillId="7" borderId="0" xfId="0" applyNumberFormat="1" applyFont="1" applyFill="1" applyAlignment="1">
      <alignment horizontal="center" vertical="top" wrapText="1"/>
    </xf>
    <xf numFmtId="166" fontId="7" fillId="7" borderId="0" xfId="0" applyNumberFormat="1" applyFont="1" applyFill="1" applyAlignment="1">
      <alignment horizontal="center" vertical="top" wrapText="1"/>
    </xf>
    <xf numFmtId="0" fontId="5" fillId="7" borderId="0" xfId="0" applyFont="1" applyFill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69" fontId="5" fillId="0" borderId="0" xfId="0" applyNumberFormat="1" applyFont="1" applyAlignment="1">
      <alignment horizontal="center"/>
    </xf>
    <xf numFmtId="169" fontId="5" fillId="0" borderId="0" xfId="0" applyNumberFormat="1" applyFont="1" applyAlignment="1"/>
    <xf numFmtId="0" fontId="11" fillId="0" borderId="0" xfId="0" applyFont="1" applyAlignment="1">
      <alignment horizontal="left" vertical="top"/>
    </xf>
    <xf numFmtId="0" fontId="4" fillId="0" borderId="8" xfId="2" applyFont="1" applyBorder="1" applyAlignment="1" applyProtection="1">
      <alignment vertical="top" wrapText="1"/>
      <protection locked="0"/>
    </xf>
    <xf numFmtId="3" fontId="4" fillId="0" borderId="7" xfId="0" applyNumberFormat="1" applyFont="1" applyBorder="1" applyAlignment="1">
      <alignment vertical="top" wrapText="1"/>
    </xf>
    <xf numFmtId="9" fontId="4" fillId="0" borderId="7" xfId="0" applyNumberFormat="1" applyFont="1" applyBorder="1" applyAlignment="1">
      <alignment horizontal="right" vertical="top" wrapText="1"/>
    </xf>
    <xf numFmtId="167" fontId="4" fillId="0" borderId="7" xfId="0" quotePrefix="1" applyNumberFormat="1" applyFont="1" applyBorder="1" applyAlignment="1">
      <alignment horizontal="right" vertical="top" wrapText="1"/>
    </xf>
    <xf numFmtId="9" fontId="4" fillId="0" borderId="7" xfId="6" applyFont="1" applyFill="1" applyBorder="1" applyAlignment="1" applyProtection="1">
      <alignment horizontal="right" vertical="top" wrapText="1"/>
      <protection locked="0"/>
    </xf>
    <xf numFmtId="167" fontId="4" fillId="0" borderId="7" xfId="0" quotePrefix="1" applyNumberFormat="1" applyFont="1" applyBorder="1" applyAlignment="1">
      <alignment horizontal="right"/>
    </xf>
    <xf numFmtId="3" fontId="4" fillId="0" borderId="7" xfId="1" applyNumberFormat="1" applyFont="1" applyBorder="1" applyAlignment="1" applyProtection="1">
      <alignment horizontal="right" vertical="top" wrapText="1"/>
      <protection locked="0"/>
    </xf>
    <xf numFmtId="0" fontId="3" fillId="8" borderId="1" xfId="2" applyFont="1" applyFill="1" applyBorder="1" applyAlignment="1" applyProtection="1">
      <alignment vertical="top" wrapText="1"/>
      <protection locked="0"/>
    </xf>
    <xf numFmtId="3" fontId="4" fillId="8" borderId="1" xfId="2" applyNumberFormat="1" applyFont="1" applyFill="1" applyBorder="1" applyAlignment="1" applyProtection="1">
      <alignment vertical="top" wrapText="1"/>
      <protection locked="0"/>
    </xf>
    <xf numFmtId="9" fontId="4" fillId="8" borderId="1" xfId="0" applyNumberFormat="1" applyFont="1" applyFill="1" applyBorder="1" applyAlignment="1">
      <alignment vertical="top" wrapText="1"/>
    </xf>
    <xf numFmtId="167" fontId="4" fillId="8" borderId="1" xfId="0" quotePrefix="1" applyNumberFormat="1" applyFont="1" applyFill="1" applyBorder="1" applyAlignment="1">
      <alignment horizontal="right" vertical="top" wrapText="1"/>
    </xf>
    <xf numFmtId="167" fontId="3" fillId="8" borderId="1" xfId="0" quotePrefix="1" applyNumberFormat="1" applyFont="1" applyFill="1" applyBorder="1" applyAlignment="1">
      <alignment horizontal="right"/>
    </xf>
    <xf numFmtId="3" fontId="4" fillId="8" borderId="1" xfId="1" applyNumberFormat="1" applyFont="1" applyFill="1" applyBorder="1" applyAlignment="1" applyProtection="1">
      <alignment horizontal="right" vertical="top" wrapText="1"/>
      <protection locked="0"/>
    </xf>
    <xf numFmtId="9" fontId="4" fillId="8" borderId="1" xfId="0" applyNumberFormat="1" applyFont="1" applyFill="1" applyBorder="1" applyAlignment="1">
      <alignment horizontal="right"/>
    </xf>
    <xf numFmtId="167" fontId="4" fillId="8" borderId="1" xfId="0" quotePrefix="1" applyNumberFormat="1" applyFont="1" applyFill="1" applyBorder="1" applyAlignment="1">
      <alignment horizontal="right"/>
    </xf>
    <xf numFmtId="0" fontId="3" fillId="8" borderId="1" xfId="2" applyFont="1" applyFill="1" applyBorder="1" applyProtection="1">
      <protection locked="0"/>
    </xf>
    <xf numFmtId="3" fontId="3" fillId="8" borderId="1" xfId="0" applyNumberFormat="1" applyFont="1" applyFill="1" applyBorder="1" applyAlignment="1"/>
    <xf numFmtId="9" fontId="3" fillId="8" borderId="1" xfId="0" applyNumberFormat="1" applyFont="1" applyFill="1" applyBorder="1" applyAlignment="1">
      <alignment horizontal="right"/>
    </xf>
    <xf numFmtId="3" fontId="3" fillId="8" borderId="1" xfId="0" quotePrefix="1" applyNumberFormat="1" applyFont="1" applyFill="1" applyBorder="1" applyAlignment="1"/>
    <xf numFmtId="9" fontId="3" fillId="8" borderId="1" xfId="2" applyNumberFormat="1" applyFont="1" applyFill="1" applyBorder="1" applyAlignment="1" applyProtection="1">
      <alignment horizontal="right"/>
      <protection locked="0"/>
    </xf>
    <xf numFmtId="3" fontId="4" fillId="8" borderId="1" xfId="2" applyNumberFormat="1" applyFont="1" applyFill="1" applyBorder="1" applyProtection="1">
      <protection locked="0"/>
    </xf>
    <xf numFmtId="164" fontId="4" fillId="8" borderId="1" xfId="0" quotePrefix="1" applyNumberFormat="1" applyFont="1" applyFill="1" applyBorder="1" applyAlignment="1">
      <alignment horizontal="right"/>
    </xf>
    <xf numFmtId="3" fontId="3" fillId="8" borderId="1" xfId="2" applyNumberFormat="1" applyFont="1" applyFill="1" applyBorder="1" applyProtection="1">
      <protection locked="0"/>
    </xf>
    <xf numFmtId="9" fontId="3" fillId="8" borderId="1" xfId="0" applyNumberFormat="1" applyFont="1" applyFill="1" applyBorder="1" applyAlignment="1"/>
    <xf numFmtId="9" fontId="3" fillId="8" borderId="1" xfId="2" applyNumberFormat="1" applyFont="1" applyFill="1" applyBorder="1" applyProtection="1">
      <protection locked="0"/>
    </xf>
    <xf numFmtId="3" fontId="3" fillId="8" borderId="1" xfId="0" quotePrefix="1" applyNumberFormat="1" applyFont="1" applyFill="1" applyBorder="1" applyAlignment="1">
      <alignment horizontal="right"/>
    </xf>
    <xf numFmtId="164" fontId="3" fillId="8" borderId="1" xfId="0" quotePrefix="1" applyNumberFormat="1" applyFont="1" applyFill="1" applyBorder="1" applyAlignment="1">
      <alignment horizontal="right"/>
    </xf>
    <xf numFmtId="3" fontId="4" fillId="8" borderId="1" xfId="2" applyNumberFormat="1" applyFont="1" applyFill="1" applyBorder="1" applyAlignment="1" applyProtection="1">
      <alignment horizontal="right"/>
      <protection locked="0"/>
    </xf>
    <xf numFmtId="168" fontId="7" fillId="3" borderId="1" xfId="0" applyNumberFormat="1" applyFont="1" applyFill="1" applyBorder="1" applyAlignment="1">
      <alignment horizontal="center" vertical="top" wrapText="1"/>
    </xf>
    <xf numFmtId="3" fontId="7" fillId="3" borderId="1" xfId="0" applyNumberFormat="1" applyFont="1" applyFill="1" applyBorder="1" applyAlignment="1">
      <alignment horizontal="center" vertical="top" wrapText="1"/>
    </xf>
    <xf numFmtId="9" fontId="7" fillId="3" borderId="1" xfId="6" applyFont="1" applyFill="1" applyBorder="1" applyAlignment="1">
      <alignment horizontal="center" vertical="top" wrapText="1"/>
    </xf>
    <xf numFmtId="17" fontId="7" fillId="0" borderId="1" xfId="0" applyNumberFormat="1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166" fontId="7" fillId="0" borderId="9" xfId="0" applyNumberFormat="1" applyFont="1" applyBorder="1" applyAlignment="1">
      <alignment horizontal="center" vertical="top" wrapText="1"/>
    </xf>
    <xf numFmtId="49" fontId="7" fillId="0" borderId="9" xfId="0" applyNumberFormat="1" applyFont="1" applyBorder="1" applyAlignment="1">
      <alignment horizontal="center" vertical="top" wrapText="1"/>
    </xf>
    <xf numFmtId="0" fontId="16" fillId="9" borderId="1" xfId="0" applyFont="1" applyFill="1" applyBorder="1" applyAlignment="1">
      <alignment horizontal="center" vertical="top" wrapText="1"/>
    </xf>
    <xf numFmtId="3" fontId="16" fillId="9" borderId="1" xfId="0" applyNumberFormat="1" applyFont="1" applyFill="1" applyBorder="1" applyAlignment="1">
      <alignment horizontal="center" vertical="top" wrapText="1"/>
    </xf>
    <xf numFmtId="9" fontId="16" fillId="9" borderId="1" xfId="0" applyNumberFormat="1" applyFont="1" applyFill="1" applyBorder="1" applyAlignment="1">
      <alignment horizontal="center" vertical="top" wrapText="1"/>
    </xf>
    <xf numFmtId="0" fontId="7" fillId="10" borderId="3" xfId="0" applyFont="1" applyFill="1" applyBorder="1" applyAlignment="1">
      <alignment horizontal="center" vertical="top"/>
    </xf>
    <xf numFmtId="0" fontId="7" fillId="10" borderId="0" xfId="0" applyFont="1" applyFill="1" applyAlignment="1">
      <alignment horizontal="center" vertical="top"/>
    </xf>
    <xf numFmtId="3" fontId="7" fillId="10" borderId="0" xfId="0" applyNumberFormat="1" applyFont="1" applyFill="1" applyAlignment="1">
      <alignment horizontal="center" vertical="top"/>
    </xf>
    <xf numFmtId="9" fontId="7" fillId="10" borderId="0" xfId="0" applyNumberFormat="1" applyFont="1" applyFill="1" applyAlignment="1">
      <alignment horizontal="center" vertical="top"/>
    </xf>
    <xf numFmtId="0" fontId="5" fillId="10" borderId="0" xfId="0" applyFont="1" applyFill="1" applyAlignment="1">
      <alignment horizontal="center" vertical="top"/>
    </xf>
    <xf numFmtId="0" fontId="7" fillId="10" borderId="3" xfId="0" applyFont="1" applyFill="1" applyBorder="1" applyAlignment="1">
      <alignment horizontal="left" vertical="top"/>
    </xf>
    <xf numFmtId="0" fontId="5" fillId="10" borderId="0" xfId="0" applyFont="1" applyFill="1">
      <alignment vertical="top"/>
    </xf>
    <xf numFmtId="0" fontId="5" fillId="10" borderId="3" xfId="0" applyFont="1" applyFill="1" applyBorder="1">
      <alignment vertical="top"/>
    </xf>
    <xf numFmtId="3" fontId="5" fillId="10" borderId="0" xfId="0" applyNumberFormat="1" applyFont="1" applyFill="1">
      <alignment vertical="top"/>
    </xf>
    <xf numFmtId="9" fontId="5" fillId="10" borderId="0" xfId="0" applyNumberFormat="1" applyFont="1" applyFill="1">
      <alignment vertical="top"/>
    </xf>
    <xf numFmtId="0" fontId="7" fillId="10" borderId="0" xfId="0" applyFont="1" applyFill="1" applyAlignment="1">
      <alignment horizontal="left" vertical="top"/>
    </xf>
    <xf numFmtId="3" fontId="7" fillId="10" borderId="0" xfId="0" applyNumberFormat="1" applyFont="1" applyFill="1" applyAlignment="1">
      <alignment horizontal="left" vertical="top"/>
    </xf>
    <xf numFmtId="9" fontId="7" fillId="10" borderId="0" xfId="0" applyNumberFormat="1" applyFont="1" applyFill="1" applyAlignment="1">
      <alignment horizontal="left" vertical="top"/>
    </xf>
    <xf numFmtId="0" fontId="5" fillId="10" borderId="0" xfId="0" applyFont="1" applyFill="1" applyAlignment="1">
      <alignment vertical="top" wrapText="1"/>
    </xf>
    <xf numFmtId="3" fontId="5" fillId="10" borderId="0" xfId="0" applyNumberFormat="1" applyFont="1" applyFill="1" applyAlignment="1">
      <alignment vertical="top" wrapText="1"/>
    </xf>
    <xf numFmtId="9" fontId="5" fillId="10" borderId="0" xfId="0" applyNumberFormat="1" applyFont="1" applyFill="1" applyAlignment="1">
      <alignment vertical="top" wrapText="1"/>
    </xf>
    <xf numFmtId="0" fontId="11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 wrapText="1"/>
    </xf>
    <xf numFmtId="0" fontId="16" fillId="9" borderId="1" xfId="0" applyFont="1" applyFill="1" applyBorder="1">
      <alignment vertical="top"/>
    </xf>
    <xf numFmtId="3" fontId="16" fillId="9" borderId="1" xfId="0" applyNumberFormat="1" applyFont="1" applyFill="1" applyBorder="1">
      <alignment vertical="top"/>
    </xf>
    <xf numFmtId="9" fontId="16" fillId="9" borderId="1" xfId="0" applyNumberFormat="1" applyFont="1" applyFill="1" applyBorder="1">
      <alignment vertical="top"/>
    </xf>
    <xf numFmtId="0" fontId="5" fillId="4" borderId="1" xfId="0" applyFont="1" applyFill="1" applyBorder="1">
      <alignment vertical="top"/>
    </xf>
    <xf numFmtId="3" fontId="5" fillId="4" borderId="1" xfId="0" applyNumberFormat="1" applyFont="1" applyFill="1" applyBorder="1">
      <alignment vertical="top"/>
    </xf>
    <xf numFmtId="9" fontId="5" fillId="4" borderId="1" xfId="0" applyNumberFormat="1" applyFont="1" applyFill="1" applyBorder="1">
      <alignment vertical="top"/>
    </xf>
    <xf numFmtId="0" fontId="5" fillId="11" borderId="1" xfId="0" applyFont="1" applyFill="1" applyBorder="1">
      <alignment vertical="top"/>
    </xf>
    <xf numFmtId="3" fontId="5" fillId="11" borderId="1" xfId="0" applyNumberFormat="1" applyFont="1" applyFill="1" applyBorder="1">
      <alignment vertical="top"/>
    </xf>
    <xf numFmtId="9" fontId="5" fillId="11" borderId="1" xfId="0" applyNumberFormat="1" applyFont="1" applyFill="1" applyBorder="1">
      <alignment vertical="top"/>
    </xf>
    <xf numFmtId="165" fontId="17" fillId="9" borderId="1" xfId="0" applyNumberFormat="1" applyFont="1" applyFill="1" applyBorder="1" applyAlignment="1">
      <alignment horizontal="center" vertical="top" wrapText="1"/>
    </xf>
    <xf numFmtId="3" fontId="17" fillId="9" borderId="1" xfId="0" applyNumberFormat="1" applyFont="1" applyFill="1" applyBorder="1" applyAlignment="1">
      <alignment horizontal="center" vertical="top" wrapText="1"/>
    </xf>
    <xf numFmtId="9" fontId="17" fillId="9" borderId="1" xfId="0" applyNumberFormat="1" applyFont="1" applyFill="1" applyBorder="1" applyAlignment="1">
      <alignment horizontal="center" vertical="top" wrapText="1"/>
    </xf>
    <xf numFmtId="165" fontId="3" fillId="10" borderId="3" xfId="0" applyNumberFormat="1" applyFont="1" applyFill="1" applyBorder="1" applyAlignment="1">
      <alignment horizontal="left" vertical="top" wrapText="1"/>
    </xf>
    <xf numFmtId="3" fontId="4" fillId="10" borderId="0" xfId="0" applyNumberFormat="1" applyFont="1" applyFill="1" applyAlignment="1"/>
    <xf numFmtId="9" fontId="4" fillId="10" borderId="0" xfId="0" applyNumberFormat="1" applyFont="1" applyFill="1" applyAlignment="1"/>
    <xf numFmtId="3" fontId="4" fillId="10" borderId="4" xfId="0" applyNumberFormat="1" applyFont="1" applyFill="1" applyBorder="1" applyAlignment="1"/>
    <xf numFmtId="0" fontId="4" fillId="10" borderId="0" xfId="0" applyFont="1" applyFill="1" applyAlignment="1"/>
    <xf numFmtId="0" fontId="4" fillId="10" borderId="3" xfId="0" applyFont="1" applyFill="1" applyBorder="1" applyAlignment="1" applyProtection="1">
      <protection locked="0"/>
    </xf>
    <xf numFmtId="0" fontId="4" fillId="10" borderId="6" xfId="0" applyFont="1" applyFill="1" applyBorder="1" applyAlignment="1"/>
    <xf numFmtId="3" fontId="4" fillId="10" borderId="2" xfId="0" applyNumberFormat="1" applyFont="1" applyFill="1" applyBorder="1" applyAlignment="1"/>
    <xf numFmtId="9" fontId="4" fillId="10" borderId="2" xfId="0" applyNumberFormat="1" applyFont="1" applyFill="1" applyBorder="1" applyAlignment="1"/>
    <xf numFmtId="3" fontId="4" fillId="10" borderId="5" xfId="0" applyNumberFormat="1" applyFont="1" applyFill="1" applyBorder="1" applyAlignment="1"/>
    <xf numFmtId="3" fontId="4" fillId="4" borderId="1" xfId="0" applyNumberFormat="1" applyFont="1" applyFill="1" applyBorder="1" applyAlignment="1"/>
    <xf numFmtId="9" fontId="4" fillId="4" borderId="1" xfId="0" applyNumberFormat="1" applyFont="1" applyFill="1" applyBorder="1" applyAlignment="1"/>
    <xf numFmtId="3" fontId="4" fillId="11" borderId="1" xfId="0" applyNumberFormat="1" applyFont="1" applyFill="1" applyBorder="1" applyAlignment="1"/>
    <xf numFmtId="9" fontId="4" fillId="11" borderId="1" xfId="0" applyNumberFormat="1" applyFont="1" applyFill="1" applyBorder="1" applyAlignment="1"/>
    <xf numFmtId="165" fontId="17" fillId="9" borderId="1" xfId="0" applyNumberFormat="1" applyFont="1" applyFill="1" applyBorder="1" applyAlignment="1">
      <alignment horizontal="left" vertical="top"/>
    </xf>
    <xf numFmtId="3" fontId="17" fillId="9" borderId="1" xfId="0" applyNumberFormat="1" applyFont="1" applyFill="1" applyBorder="1" applyAlignment="1"/>
    <xf numFmtId="9" fontId="17" fillId="9" borderId="1" xfId="0" applyNumberFormat="1" applyFont="1" applyFill="1" applyBorder="1" applyAlignment="1"/>
    <xf numFmtId="165" fontId="3" fillId="4" borderId="1" xfId="0" applyNumberFormat="1" applyFont="1" applyFill="1" applyBorder="1" applyAlignment="1">
      <alignment horizontal="left" vertical="top"/>
    </xf>
    <xf numFmtId="165" fontId="3" fillId="11" borderId="1" xfId="0" applyNumberFormat="1" applyFont="1" applyFill="1" applyBorder="1" applyAlignment="1">
      <alignment horizontal="left" vertical="top"/>
    </xf>
    <xf numFmtId="0" fontId="3" fillId="0" borderId="14" xfId="2" applyFont="1" applyBorder="1" applyProtection="1">
      <protection locked="0"/>
    </xf>
    <xf numFmtId="3" fontId="4" fillId="0" borderId="14" xfId="2" applyNumberFormat="1" applyFont="1" applyBorder="1" applyProtection="1">
      <protection locked="0"/>
    </xf>
    <xf numFmtId="3" fontId="4" fillId="0" borderId="14" xfId="0" applyNumberFormat="1" applyFont="1" applyBorder="1" applyAlignment="1"/>
    <xf numFmtId="0" fontId="17" fillId="9" borderId="1" xfId="2" applyFont="1" applyFill="1" applyBorder="1" applyAlignment="1" applyProtection="1">
      <alignment horizontal="center" vertical="top" wrapText="1"/>
      <protection locked="0"/>
    </xf>
    <xf numFmtId="0" fontId="4" fillId="4" borderId="1" xfId="2" applyFont="1" applyFill="1" applyBorder="1" applyProtection="1">
      <protection locked="0"/>
    </xf>
    <xf numFmtId="0" fontId="4" fillId="11" borderId="1" xfId="2" applyFont="1" applyFill="1" applyBorder="1" applyProtection="1">
      <protection locked="0"/>
    </xf>
    <xf numFmtId="0" fontId="19" fillId="12" borderId="1" xfId="2" applyFont="1" applyFill="1" applyBorder="1" applyProtection="1">
      <protection locked="0"/>
    </xf>
    <xf numFmtId="3" fontId="20" fillId="12" borderId="1" xfId="2" applyNumberFormat="1" applyFont="1" applyFill="1" applyBorder="1" applyProtection="1">
      <protection locked="0"/>
    </xf>
    <xf numFmtId="0" fontId="17" fillId="9" borderId="1" xfId="2" applyFont="1" applyFill="1" applyBorder="1" applyProtection="1">
      <protection locked="0"/>
    </xf>
    <xf numFmtId="3" fontId="18" fillId="9" borderId="1" xfId="2" applyNumberFormat="1" applyFont="1" applyFill="1" applyBorder="1" applyProtection="1">
      <protection locked="0"/>
    </xf>
    <xf numFmtId="0" fontId="4" fillId="10" borderId="3" xfId="2" applyFont="1" applyFill="1" applyBorder="1" applyProtection="1">
      <protection locked="0"/>
    </xf>
    <xf numFmtId="0" fontId="4" fillId="10" borderId="0" xfId="2" applyFont="1" applyFill="1" applyProtection="1">
      <protection locked="0"/>
    </xf>
    <xf numFmtId="0" fontId="4" fillId="10" borderId="4" xfId="2" applyFont="1" applyFill="1" applyBorder="1" applyProtection="1">
      <protection locked="0"/>
    </xf>
    <xf numFmtId="0" fontId="3" fillId="10" borderId="3" xfId="2" applyFont="1" applyFill="1" applyBorder="1" applyProtection="1">
      <protection locked="0"/>
    </xf>
    <xf numFmtId="0" fontId="1" fillId="10" borderId="0" xfId="8" applyFill="1"/>
    <xf numFmtId="0" fontId="1" fillId="10" borderId="0" xfId="8" applyFill="1" applyAlignment="1">
      <alignment horizontal="left" vertical="top"/>
    </xf>
    <xf numFmtId="0" fontId="1" fillId="0" borderId="0" xfId="8"/>
    <xf numFmtId="0" fontId="15" fillId="13" borderId="0" xfId="8" applyFont="1" applyFill="1" applyAlignment="1">
      <alignment horizontal="left" vertical="top"/>
    </xf>
    <xf numFmtId="0" fontId="15" fillId="13" borderId="0" xfId="8" applyFont="1" applyFill="1"/>
    <xf numFmtId="0" fontId="1" fillId="10" borderId="0" xfId="8" applyFill="1" applyAlignment="1">
      <alignment vertical="top" wrapText="1"/>
    </xf>
    <xf numFmtId="0" fontId="15" fillId="13" borderId="15" xfId="8" applyFont="1" applyFill="1" applyBorder="1" applyAlignment="1">
      <alignment horizontal="left" vertical="top" wrapText="1"/>
    </xf>
    <xf numFmtId="0" fontId="15" fillId="13" borderId="15" xfId="8" applyFont="1" applyFill="1" applyBorder="1" applyAlignment="1">
      <alignment vertical="top" wrapText="1"/>
    </xf>
    <xf numFmtId="0" fontId="1" fillId="0" borderId="0" xfId="8" applyAlignment="1">
      <alignment vertical="top" wrapText="1"/>
    </xf>
    <xf numFmtId="0" fontId="21" fillId="10" borderId="15" xfId="8" applyFont="1" applyFill="1" applyBorder="1" applyAlignment="1">
      <alignment horizontal="left" vertical="top"/>
    </xf>
    <xf numFmtId="166" fontId="21" fillId="10" borderId="15" xfId="8" applyNumberFormat="1" applyFont="1" applyFill="1" applyBorder="1"/>
    <xf numFmtId="166" fontId="21" fillId="10" borderId="15" xfId="9" applyNumberFormat="1" applyFont="1" applyFill="1" applyBorder="1" applyAlignment="1"/>
    <xf numFmtId="0" fontId="21" fillId="0" borderId="15" xfId="8" applyFont="1" applyBorder="1" applyAlignment="1">
      <alignment horizontal="left" vertical="top"/>
    </xf>
    <xf numFmtId="166" fontId="21" fillId="0" borderId="15" xfId="8" applyNumberFormat="1" applyFont="1" applyBorder="1"/>
    <xf numFmtId="166" fontId="21" fillId="0" borderId="15" xfId="9" applyNumberFormat="1" applyFont="1" applyBorder="1" applyAlignment="1"/>
    <xf numFmtId="0" fontId="1" fillId="0" borderId="15" xfId="8" applyBorder="1" applyAlignment="1">
      <alignment horizontal="left" vertical="top"/>
    </xf>
    <xf numFmtId="0" fontId="1" fillId="0" borderId="15" xfId="8" applyBorder="1"/>
    <xf numFmtId="0" fontId="1" fillId="0" borderId="0" xfId="8" applyAlignment="1">
      <alignment horizontal="left" vertical="top"/>
    </xf>
    <xf numFmtId="170" fontId="1" fillId="10" borderId="0" xfId="8" applyNumberFormat="1" applyFill="1"/>
    <xf numFmtId="170" fontId="15" fillId="13" borderId="15" xfId="8" applyNumberFormat="1" applyFont="1" applyFill="1" applyBorder="1" applyAlignment="1">
      <alignment vertical="top" wrapText="1"/>
    </xf>
    <xf numFmtId="170" fontId="1" fillId="10" borderId="15" xfId="8" applyNumberFormat="1" applyFill="1" applyBorder="1"/>
    <xf numFmtId="0" fontId="21" fillId="0" borderId="0" xfId="8" applyFont="1" applyAlignment="1">
      <alignment horizontal="left" vertical="top"/>
    </xf>
    <xf numFmtId="170" fontId="1" fillId="0" borderId="0" xfId="8" applyNumberFormat="1"/>
    <xf numFmtId="0" fontId="1" fillId="10" borderId="0" xfId="8" applyFill="1" applyAlignment="1">
      <alignment wrapText="1"/>
    </xf>
    <xf numFmtId="0" fontId="1" fillId="10" borderId="15" xfId="8" applyFill="1" applyBorder="1" applyAlignment="1">
      <alignment vertical="top" wrapText="1"/>
    </xf>
    <xf numFmtId="0" fontId="1" fillId="10" borderId="15" xfId="8" applyFill="1" applyBorder="1"/>
    <xf numFmtId="0" fontId="7" fillId="0" borderId="10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0" fontId="7" fillId="6" borderId="0" xfId="0" applyFont="1" applyFill="1" applyAlignment="1">
      <alignment horizontal="center" vertical="top"/>
    </xf>
    <xf numFmtId="0" fontId="7" fillId="7" borderId="0" xfId="0" applyFont="1" applyFill="1" applyAlignment="1">
      <alignment horizontal="center" vertical="top" wrapText="1"/>
    </xf>
    <xf numFmtId="3" fontId="5" fillId="0" borderId="1" xfId="0" applyNumberFormat="1" applyFont="1" applyFill="1" applyBorder="1" applyAlignment="1">
      <alignment horizontal="left" vertical="top" wrapText="1"/>
    </xf>
    <xf numFmtId="9" fontId="5" fillId="0" borderId="1" xfId="6" applyFont="1" applyFill="1" applyBorder="1" applyAlignment="1">
      <alignment horizontal="left" vertical="top" wrapText="1"/>
    </xf>
    <xf numFmtId="17" fontId="5" fillId="0" borderId="1" xfId="0" applyNumberFormat="1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168" fontId="5" fillId="0" borderId="1" xfId="0" applyNumberFormat="1" applyFont="1" applyFill="1" applyBorder="1" applyAlignment="1">
      <alignment horizontal="left" vertical="top" wrapText="1"/>
    </xf>
    <xf numFmtId="49" fontId="5" fillId="0" borderId="9" xfId="0" applyNumberFormat="1" applyFont="1" applyFill="1" applyBorder="1" applyAlignment="1">
      <alignment horizontal="left" vertical="top" wrapText="1"/>
    </xf>
    <xf numFmtId="166" fontId="5" fillId="0" borderId="9" xfId="0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3" fontId="5" fillId="0" borderId="0" xfId="0" applyNumberFormat="1" applyFont="1" applyFill="1" applyBorder="1" applyAlignment="1">
      <alignment horizontal="left" vertical="top" wrapText="1"/>
    </xf>
    <xf numFmtId="9" fontId="5" fillId="0" borderId="0" xfId="6" applyFont="1" applyFill="1" applyBorder="1" applyAlignment="1">
      <alignment horizontal="left" vertical="top" wrapText="1"/>
    </xf>
    <xf numFmtId="17" fontId="5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166" fontId="5" fillId="0" borderId="0" xfId="0" applyNumberFormat="1" applyFont="1" applyFill="1" applyBorder="1" applyAlignment="1">
      <alignment horizontal="left" vertical="top" wrapText="1"/>
    </xf>
    <xf numFmtId="3" fontId="5" fillId="0" borderId="16" xfId="0" applyNumberFormat="1" applyFont="1" applyFill="1" applyBorder="1" applyAlignment="1">
      <alignment horizontal="left" vertical="top" wrapText="1"/>
    </xf>
    <xf numFmtId="17" fontId="5" fillId="0" borderId="16" xfId="0" applyNumberFormat="1" applyFont="1" applyFill="1" applyBorder="1" applyAlignment="1">
      <alignment horizontal="left" vertical="top" wrapText="1"/>
    </xf>
    <xf numFmtId="3" fontId="5" fillId="0" borderId="9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23" fillId="14" borderId="1" xfId="0" applyFont="1" applyFill="1" applyBorder="1" applyAlignment="1"/>
    <xf numFmtId="0" fontId="24" fillId="14" borderId="1" xfId="0" applyFont="1" applyFill="1" applyBorder="1" applyAlignment="1"/>
  </cellXfs>
  <cellStyles count="10">
    <cellStyle name="Comma 2" xfId="9" xr:uid="{83677AFC-B05C-4FD0-8B52-53EC065A8440}"/>
    <cellStyle name="Normal" xfId="0" builtinId="0"/>
    <cellStyle name="Normal 2" xfId="8" xr:uid="{AAC12CB3-A9F2-4D65-B368-AC5ADDCEE771}"/>
    <cellStyle name="Normal_Active Project Preparation" xfId="1" xr:uid="{4A458E38-B7FE-4449-BAA2-3FE29E145A11}"/>
    <cellStyle name="Normal_Cumulative Completed Investment" xfId="2" xr:uid="{10686BFD-1854-41A0-BDB6-757176DAA75A}"/>
    <cellStyle name="Normal_DataBase_1" xfId="3" xr:uid="{A4BAE23F-ADDF-454B-8775-3014BBA11BFC}"/>
    <cellStyle name="Normal_OG-PR(revised)(Macro)_JVE1" xfId="4" xr:uid="{B115A6B3-0E1A-416E-81DD-EECA8798A2D2}"/>
    <cellStyle name="Normal_Summary Data by Project Type" xfId="5" xr:uid="{5129C82C-F2F1-4426-8172-E9CD289BCD08}"/>
    <cellStyle name="Percent" xfId="6" builtinId="5"/>
    <cellStyle name="標準_Sheet1" xfId="7" xr:uid="{0BCA743E-86EE-46FE-AAF0-EAD872CC9E4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Financial 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t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Narrativ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Indicators_Impact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984249</xdr:colOff>
      <xdr:row>1</xdr:row>
      <xdr:rowOff>0</xdr:rowOff>
    </xdr:from>
    <xdr:to>
      <xdr:col>6</xdr:col>
      <xdr:colOff>1006229</xdr:colOff>
      <xdr:row>3</xdr:row>
      <xdr:rowOff>36635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1BB8A7-C39F-4492-B72C-262B6F6D83AE}"/>
            </a:ext>
          </a:extLst>
        </xdr:cNvPr>
        <xdr:cNvSpPr/>
      </xdr:nvSpPr>
      <xdr:spPr>
        <a:xfrm>
          <a:off x="6184899" y="190500"/>
          <a:ext cx="1260230" cy="417635"/>
        </a:xfrm>
        <a:prstGeom prst="roundRect">
          <a:avLst>
            <a:gd name="adj" fmla="val 7576"/>
          </a:avLst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Save</a:t>
          </a:r>
          <a:r>
            <a:rPr lang="en-CA" sz="1600" baseline="0"/>
            <a:t> &amp; Next </a:t>
          </a:r>
        </a:p>
        <a:p>
          <a:pPr algn="ctr"/>
          <a:endParaRPr lang="en-CA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563563</xdr:colOff>
      <xdr:row>0</xdr:row>
      <xdr:rowOff>119062</xdr:rowOff>
    </xdr:from>
    <xdr:to>
      <xdr:col>5</xdr:col>
      <xdr:colOff>1823793</xdr:colOff>
      <xdr:row>2</xdr:row>
      <xdr:rowOff>155697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E2F109-5544-4D2D-B82F-591F42977C84}"/>
            </a:ext>
          </a:extLst>
        </xdr:cNvPr>
        <xdr:cNvSpPr/>
      </xdr:nvSpPr>
      <xdr:spPr>
        <a:xfrm>
          <a:off x="8021638" y="119062"/>
          <a:ext cx="1260230" cy="417635"/>
        </a:xfrm>
        <a:prstGeom prst="roundRect">
          <a:avLst>
            <a:gd name="adj" fmla="val 7576"/>
          </a:avLst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Save</a:t>
          </a:r>
          <a:r>
            <a:rPr lang="en-CA" sz="1600" baseline="0"/>
            <a:t> &amp; Next </a:t>
          </a:r>
        </a:p>
        <a:p>
          <a:pPr algn="ctr"/>
          <a:endParaRPr lang="en-CA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182563</xdr:rowOff>
    </xdr:from>
    <xdr:to>
      <xdr:col>8</xdr:col>
      <xdr:colOff>1498354</xdr:colOff>
      <xdr:row>3</xdr:row>
      <xdr:rowOff>28698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970246-6C71-4450-9680-A8BF4E9688BD}"/>
            </a:ext>
          </a:extLst>
        </xdr:cNvPr>
        <xdr:cNvSpPr/>
      </xdr:nvSpPr>
      <xdr:spPr>
        <a:xfrm>
          <a:off x="11136312" y="182563"/>
          <a:ext cx="1260230" cy="417635"/>
        </a:xfrm>
        <a:prstGeom prst="roundRect">
          <a:avLst>
            <a:gd name="adj" fmla="val 7576"/>
          </a:avLst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Save</a:t>
          </a:r>
          <a:r>
            <a:rPr lang="en-CA" sz="1600" baseline="0"/>
            <a:t> &amp; Next </a:t>
          </a:r>
        </a:p>
        <a:p>
          <a:pPr algn="ctr"/>
          <a:endParaRPr lang="en-CA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885093</xdr:colOff>
      <xdr:row>2</xdr:row>
      <xdr:rowOff>186983</xdr:rowOff>
    </xdr:from>
    <xdr:to>
      <xdr:col>7</xdr:col>
      <xdr:colOff>613997</xdr:colOff>
      <xdr:row>4</xdr:row>
      <xdr:rowOff>224204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F7C670-660F-4BDE-8398-223699EB269A}"/>
            </a:ext>
          </a:extLst>
        </xdr:cNvPr>
        <xdr:cNvSpPr/>
      </xdr:nvSpPr>
      <xdr:spPr>
        <a:xfrm>
          <a:off x="9120555" y="472733"/>
          <a:ext cx="1260230" cy="418221"/>
        </a:xfrm>
        <a:prstGeom prst="roundRect">
          <a:avLst>
            <a:gd name="adj" fmla="val 7576"/>
          </a:avLst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Save</a:t>
          </a:r>
          <a:r>
            <a:rPr lang="en-CA" sz="1600" baseline="0"/>
            <a:t> &amp; Next </a:t>
          </a:r>
        </a:p>
        <a:p>
          <a:pPr algn="ctr"/>
          <a:endParaRPr lang="en-CA" sz="1600"/>
        </a:p>
      </xdr:txBody>
    </xdr:sp>
    <xdr:clientData/>
  </xdr:twoCellAnchor>
  <xdr:twoCellAnchor>
    <xdr:from>
      <xdr:col>3</xdr:col>
      <xdr:colOff>1550378</xdr:colOff>
      <xdr:row>0</xdr:row>
      <xdr:rowOff>46303</xdr:rowOff>
    </xdr:from>
    <xdr:to>
      <xdr:col>4</xdr:col>
      <xdr:colOff>593481</xdr:colOff>
      <xdr:row>2</xdr:row>
      <xdr:rowOff>131884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25984CE-C39F-4766-A0AF-DDA6000EF4DD}"/>
            </a:ext>
          </a:extLst>
        </xdr:cNvPr>
        <xdr:cNvSpPr/>
      </xdr:nvSpPr>
      <xdr:spPr>
        <a:xfrm>
          <a:off x="5199186" y="46303"/>
          <a:ext cx="786910" cy="371331"/>
        </a:xfrm>
        <a:prstGeom prst="roundRect">
          <a:avLst>
            <a:gd name="adj" fmla="val 7576"/>
          </a:avLst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Save</a:t>
          </a:r>
        </a:p>
        <a:p>
          <a:pPr algn="ctr"/>
          <a:endParaRPr lang="en-CA" sz="1600" baseline="0"/>
        </a:p>
        <a:p>
          <a:pPr algn="ctr"/>
          <a:endParaRPr lang="en-CA" sz="1600"/>
        </a:p>
      </xdr:txBody>
    </xdr:sp>
    <xdr:clientData/>
  </xdr:twoCellAnchor>
  <xdr:twoCellAnchor>
    <xdr:from>
      <xdr:col>0</xdr:col>
      <xdr:colOff>83528</xdr:colOff>
      <xdr:row>0</xdr:row>
      <xdr:rowOff>22861</xdr:rowOff>
    </xdr:from>
    <xdr:to>
      <xdr:col>1</xdr:col>
      <xdr:colOff>775188</xdr:colOff>
      <xdr:row>1</xdr:row>
      <xdr:rowOff>153867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2CB7B1F-FCA3-46A5-92F7-B03F9C04BEED}"/>
            </a:ext>
          </a:extLst>
        </xdr:cNvPr>
        <xdr:cNvSpPr/>
      </xdr:nvSpPr>
      <xdr:spPr>
        <a:xfrm>
          <a:off x="83528" y="22861"/>
          <a:ext cx="786910" cy="226256"/>
        </a:xfrm>
        <a:prstGeom prst="roundRect">
          <a:avLst>
            <a:gd name="adj" fmla="val 7576"/>
          </a:avLst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Back</a:t>
          </a:r>
        </a:p>
      </xdr:txBody>
    </xdr:sp>
    <xdr:clientData/>
  </xdr:twoCellAnchor>
  <xdr:twoCellAnchor>
    <xdr:from>
      <xdr:col>4</xdr:col>
      <xdr:colOff>816221</xdr:colOff>
      <xdr:row>0</xdr:row>
      <xdr:rowOff>44840</xdr:rowOff>
    </xdr:from>
    <xdr:to>
      <xdr:col>5</xdr:col>
      <xdr:colOff>27842</xdr:colOff>
      <xdr:row>2</xdr:row>
      <xdr:rowOff>117231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0A583A-84EC-460C-B666-90B2326B84B9}"/>
            </a:ext>
          </a:extLst>
        </xdr:cNvPr>
        <xdr:cNvSpPr/>
      </xdr:nvSpPr>
      <xdr:spPr>
        <a:xfrm>
          <a:off x="6208836" y="44840"/>
          <a:ext cx="786910" cy="358141"/>
        </a:xfrm>
        <a:prstGeom prst="roundRect">
          <a:avLst>
            <a:gd name="adj" fmla="val 7576"/>
          </a:avLst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Exit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34th\Progress%20Report\Consolidated\PR-CPR-34th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Module2"/>
      <sheetName val="Sheet2"/>
      <sheetName val="Average Delays of ONG"/>
      <sheetName val="Net emission delays"/>
      <sheetName val="Sheet3"/>
      <sheetName val="DataBase"/>
      <sheetName val="Sheet1"/>
      <sheetName val="Implementation Delays Final"/>
      <sheetName val="CLO and TRF Summary"/>
      <sheetName val="Total Funds"/>
      <sheetName val="Annual Summary detail"/>
      <sheetName val="Annual Summary"/>
      <sheetName val="Agency Comparisons"/>
      <sheetName val="Summary Data by Project Type"/>
      <sheetName val="ODP Phase-out Profile"/>
      <sheetName val="Cumulative Completed Investment"/>
      <sheetName val="Cumulative Ongoing Investment"/>
      <sheetName val="ODP Phase-out by Status"/>
      <sheetName val="Cumulative Completed Non-Invest"/>
      <sheetName val="Cumulative Ongoing Non-Invest"/>
      <sheetName val="Project Preparation"/>
      <sheetName val="Speed of Delivery Indicator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ny Salim Aoun" id="{9D47D3A9-7B91-416C-8071-F3D350708777}" userId="S::aounr@un.org::888d2962-29b7-4eea-9e65-43180e7d8513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2" dT="2025-03-03T19:22:56.29" personId="{9D47D3A9-7B91-416C-8071-F3D350708777}" id="{1BFB14BE-6E74-41C0-9C60-649CBC64C36F}">
    <text xml:space="preserve">XX meeting, based on the year of the APR and the last ExCom meeting held before the APR. to be derived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3" dT="2025-03-03T19:22:56.29" personId="{9D47D3A9-7B91-416C-8071-F3D350708777}" id="{950DE2AE-50F5-4CCC-AFFD-829831F00B1F}">
    <text xml:space="preserve">XX meeting, based on the year of the APR and the last ExCom meeting held before the APR. to be derived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5-02-18T23:02:00.04" personId="{9D47D3A9-7B91-416C-8071-F3D350708777}" id="{20F1EB04-FB8B-4CCF-9C2E-EA40B70F71BC}">
    <text xml:space="preserve">Shouldn’t we add the Estimated PSC disbursed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5" dT="2025-02-18T23:05:42.27" personId="{9D47D3A9-7B91-416C-8071-F3D350708777}" id="{89867ED2-0332-41C9-B878-F3A56105D0CF}">
    <text>Remarks for the reporting period APR as of 31 Dec XXXX</text>
  </threadedComment>
  <threadedComment ref="D5" dT="2025-02-18T23:05:21.54" personId="{9D47D3A9-7B91-416C-8071-F3D350708777}" id="{5D4BEC1B-E2AC-4514-821F-24AF772F46BA}">
    <text xml:space="preserve">The remarks of the “Current year” which represent Q1 of the second year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M2" dT="2025-02-21T17:49:33.29" personId="{9D47D3A9-7B91-416C-8071-F3D350708777}" id="{6DAF2598-98F5-4380-B361-0190329834BA}">
    <text xml:space="preserve">Planned date of completion - Date completion per proposal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C173-A24F-4104-AD58-D2AAA31E8C25}">
  <sheetPr>
    <tabColor theme="4" tint="-0.249977111117893"/>
  </sheetPr>
  <dimension ref="A1:BA4"/>
  <sheetViews>
    <sheetView topLeftCell="Z1" workbookViewId="0">
      <selection activeCell="AO2" sqref="AO2"/>
    </sheetView>
  </sheetViews>
  <sheetFormatPr defaultColWidth="9.28515625" defaultRowHeight="12.75" outlineLevelCol="1" x14ac:dyDescent="0.2"/>
  <cols>
    <col min="1" max="1" width="10.7109375" style="103" customWidth="1"/>
    <col min="2" max="3" width="11.28515625" style="103" customWidth="1"/>
    <col min="4" max="10" width="9.28515625" style="103"/>
    <col min="11" max="11" width="9.28515625" style="103" customWidth="1"/>
    <col min="12" max="12" width="11.140625" style="103" customWidth="1"/>
    <col min="13" max="17" width="10.140625" style="103" customWidth="1" outlineLevel="1"/>
    <col min="18" max="21" width="9.28515625" style="103"/>
    <col min="22" max="25" width="11.140625" style="103" customWidth="1" outlineLevel="1"/>
    <col min="26" max="31" width="9.28515625" style="103"/>
    <col min="32" max="32" width="12.7109375" style="103" customWidth="1"/>
    <col min="33" max="33" width="12.85546875" style="103" customWidth="1"/>
    <col min="34" max="34" width="11.28515625" style="103" customWidth="1"/>
    <col min="35" max="39" width="9.28515625" style="103" customWidth="1" outlineLevel="1"/>
    <col min="40" max="41" width="12.140625" style="103" customWidth="1" outlineLevel="1"/>
    <col min="42" max="42" width="13.140625" style="103" customWidth="1"/>
    <col min="43" max="43" width="12.140625" style="103" customWidth="1"/>
    <col min="44" max="46" width="21.42578125" style="103" customWidth="1" outlineLevel="1"/>
    <col min="47" max="47" width="10.5703125" style="103" customWidth="1"/>
    <col min="48" max="50" width="9.28515625" style="103"/>
    <col min="51" max="52" width="12.28515625" style="103" customWidth="1"/>
    <col min="53" max="16384" width="9.28515625" style="103"/>
  </cols>
  <sheetData>
    <row r="1" spans="1:53" s="135" customFormat="1" ht="12.75" customHeight="1" thickBot="1" x14ac:dyDescent="0.25">
      <c r="K1" s="282" t="s">
        <v>182</v>
      </c>
      <c r="L1" s="283"/>
      <c r="M1" s="283"/>
      <c r="N1" s="283"/>
      <c r="O1" s="283"/>
      <c r="P1" s="283"/>
      <c r="Q1" s="284"/>
      <c r="R1" s="282" t="s">
        <v>184</v>
      </c>
      <c r="S1" s="283"/>
      <c r="T1" s="283"/>
      <c r="U1" s="283"/>
      <c r="V1" s="283"/>
      <c r="W1" s="283"/>
      <c r="X1" s="283"/>
      <c r="Y1" s="284"/>
      <c r="Z1" s="285" t="s">
        <v>183</v>
      </c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76"/>
      <c r="AP1" s="76"/>
      <c r="AQ1" s="76"/>
      <c r="AR1" s="282" t="s">
        <v>189</v>
      </c>
      <c r="AS1" s="283"/>
      <c r="AT1" s="283"/>
      <c r="AU1" s="136"/>
      <c r="AV1" s="136"/>
      <c r="AW1" s="136"/>
      <c r="AX1" s="136"/>
      <c r="AY1" s="136"/>
      <c r="AZ1" s="136"/>
      <c r="BA1" s="136"/>
    </row>
    <row r="2" spans="1:53" s="75" customFormat="1" ht="99.75" customHeight="1" x14ac:dyDescent="0.2">
      <c r="A2" s="184" t="s">
        <v>177</v>
      </c>
      <c r="B2" s="184" t="s">
        <v>199</v>
      </c>
      <c r="C2" s="184" t="s">
        <v>196</v>
      </c>
      <c r="D2" s="184" t="s">
        <v>76</v>
      </c>
      <c r="E2" s="184" t="s">
        <v>567</v>
      </c>
      <c r="F2" s="184" t="s">
        <v>84</v>
      </c>
      <c r="G2" s="184" t="s">
        <v>85</v>
      </c>
      <c r="H2" s="184" t="s">
        <v>88</v>
      </c>
      <c r="I2" s="184" t="s">
        <v>86</v>
      </c>
      <c r="J2" s="184" t="s">
        <v>77</v>
      </c>
      <c r="K2" s="184" t="s">
        <v>91</v>
      </c>
      <c r="L2" s="184" t="s">
        <v>568</v>
      </c>
      <c r="M2" s="74" t="s">
        <v>75</v>
      </c>
      <c r="N2" s="74" t="s">
        <v>170</v>
      </c>
      <c r="O2" s="74" t="s">
        <v>93</v>
      </c>
      <c r="P2" s="74" t="s">
        <v>94</v>
      </c>
      <c r="Q2" s="74" t="s">
        <v>95</v>
      </c>
      <c r="R2" s="184" t="s">
        <v>185</v>
      </c>
      <c r="S2" s="184" t="s">
        <v>166</v>
      </c>
      <c r="T2" s="184" t="s">
        <v>186</v>
      </c>
      <c r="U2" s="184" t="s">
        <v>168</v>
      </c>
      <c r="V2" s="74" t="s">
        <v>187</v>
      </c>
      <c r="W2" s="74" t="s">
        <v>167</v>
      </c>
      <c r="X2" s="74" t="s">
        <v>188</v>
      </c>
      <c r="Y2" s="74" t="s">
        <v>169</v>
      </c>
      <c r="Z2" s="184" t="s">
        <v>45</v>
      </c>
      <c r="AA2" s="184" t="s">
        <v>120</v>
      </c>
      <c r="AB2" s="184" t="s">
        <v>121</v>
      </c>
      <c r="AC2" s="185" t="s">
        <v>96</v>
      </c>
      <c r="AD2" s="184" t="s">
        <v>48</v>
      </c>
      <c r="AE2" s="184" t="s">
        <v>122</v>
      </c>
      <c r="AF2" s="184" t="s">
        <v>123</v>
      </c>
      <c r="AG2" s="184" t="s">
        <v>179</v>
      </c>
      <c r="AH2" s="184" t="s">
        <v>125</v>
      </c>
      <c r="AI2" s="74" t="s">
        <v>46</v>
      </c>
      <c r="AJ2" s="74" t="s">
        <v>146</v>
      </c>
      <c r="AK2" s="74" t="s">
        <v>113</v>
      </c>
      <c r="AL2" s="74" t="s">
        <v>124</v>
      </c>
      <c r="AM2" s="74" t="s">
        <v>145</v>
      </c>
      <c r="AN2" s="186" t="s">
        <v>140</v>
      </c>
      <c r="AO2" s="186" t="s">
        <v>565</v>
      </c>
      <c r="AP2" s="187" t="s">
        <v>566</v>
      </c>
      <c r="AQ2" s="183" t="s">
        <v>147</v>
      </c>
      <c r="AR2" s="189" t="s">
        <v>190</v>
      </c>
      <c r="AS2" s="189" t="s">
        <v>191</v>
      </c>
      <c r="AT2" s="188" t="s">
        <v>172</v>
      </c>
      <c r="AU2" s="102"/>
      <c r="AV2" s="96"/>
      <c r="AW2" s="96"/>
      <c r="AX2" s="96"/>
      <c r="AY2" s="96"/>
      <c r="AZ2" s="96"/>
      <c r="BA2" s="96"/>
    </row>
    <row r="3" spans="1:53" s="79" customFormat="1" ht="25.5" x14ac:dyDescent="0.2">
      <c r="A3" s="79" t="s">
        <v>192</v>
      </c>
      <c r="B3" s="79" t="s">
        <v>192</v>
      </c>
      <c r="C3" s="79" t="s">
        <v>192</v>
      </c>
      <c r="D3" s="79" t="s">
        <v>192</v>
      </c>
      <c r="E3" s="79" t="s">
        <v>192</v>
      </c>
      <c r="F3" s="79" t="s">
        <v>192</v>
      </c>
      <c r="G3" s="79" t="s">
        <v>192</v>
      </c>
      <c r="H3" s="79" t="s">
        <v>192</v>
      </c>
      <c r="I3" s="79" t="s">
        <v>192</v>
      </c>
      <c r="J3" s="79" t="s">
        <v>192</v>
      </c>
      <c r="K3" s="79" t="s">
        <v>192</v>
      </c>
      <c r="L3" s="79" t="s">
        <v>192</v>
      </c>
      <c r="M3" s="79" t="s">
        <v>194</v>
      </c>
      <c r="N3" s="79" t="s">
        <v>194</v>
      </c>
      <c r="O3" s="79" t="s">
        <v>194</v>
      </c>
      <c r="P3" s="79" t="s">
        <v>194</v>
      </c>
      <c r="Q3" s="79" t="s">
        <v>194</v>
      </c>
      <c r="R3" s="79" t="s">
        <v>192</v>
      </c>
      <c r="S3" s="79" t="s">
        <v>192</v>
      </c>
      <c r="T3" s="79" t="s">
        <v>192</v>
      </c>
      <c r="U3" s="79" t="s">
        <v>192</v>
      </c>
      <c r="V3" s="79" t="s">
        <v>194</v>
      </c>
      <c r="W3" s="79" t="s">
        <v>194</v>
      </c>
      <c r="X3" s="79" t="s">
        <v>194</v>
      </c>
      <c r="Y3" s="79" t="s">
        <v>194</v>
      </c>
      <c r="Z3" s="79" t="s">
        <v>192</v>
      </c>
      <c r="AA3" s="79" t="s">
        <v>192</v>
      </c>
      <c r="AB3" s="79" t="s">
        <v>193</v>
      </c>
      <c r="AC3" s="79" t="s">
        <v>193</v>
      </c>
      <c r="AD3" s="79" t="s">
        <v>193</v>
      </c>
      <c r="AE3" s="79" t="s">
        <v>192</v>
      </c>
      <c r="AF3" s="79" t="s">
        <v>192</v>
      </c>
      <c r="AG3" s="79" t="s">
        <v>193</v>
      </c>
      <c r="AH3" s="79" t="s">
        <v>193</v>
      </c>
      <c r="AI3" s="79" t="s">
        <v>194</v>
      </c>
      <c r="AJ3" s="79" t="s">
        <v>194</v>
      </c>
      <c r="AK3" s="79" t="s">
        <v>194</v>
      </c>
      <c r="AL3" s="79" t="s">
        <v>194</v>
      </c>
      <c r="AM3" s="79" t="s">
        <v>194</v>
      </c>
      <c r="AN3" s="79" t="s">
        <v>194</v>
      </c>
      <c r="AP3" s="79" t="s">
        <v>192</v>
      </c>
      <c r="AQ3" s="79" t="s">
        <v>192</v>
      </c>
      <c r="AR3" s="79" t="s">
        <v>194</v>
      </c>
      <c r="AS3" s="79" t="s">
        <v>194</v>
      </c>
      <c r="AT3" s="79" t="s">
        <v>194</v>
      </c>
    </row>
    <row r="4" spans="1:53" x14ac:dyDescent="0.2">
      <c r="R4" s="133"/>
    </row>
  </sheetData>
  <mergeCells count="4">
    <mergeCell ref="AR1:AT1"/>
    <mergeCell ref="K1:Q1"/>
    <mergeCell ref="R1:Y1"/>
    <mergeCell ref="Z1:AN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D7CB-40EE-4363-9535-9E5DE812B5DA}">
  <sheetPr codeName="Sheet7">
    <tabColor theme="6" tint="-0.249977111117893"/>
  </sheetPr>
  <dimension ref="A1:Q23"/>
  <sheetViews>
    <sheetView zoomScale="120" zoomScaleNormal="120" workbookViewId="0">
      <selection activeCell="C69" sqref="C69"/>
    </sheetView>
  </sheetViews>
  <sheetFormatPr defaultColWidth="9.140625" defaultRowHeight="12.75" x14ac:dyDescent="0.2"/>
  <cols>
    <col min="1" max="1" width="10.140625" style="79" customWidth="1"/>
    <col min="2" max="2" width="8.5703125" style="79" customWidth="1"/>
    <col min="3" max="3" width="10.85546875" style="80" customWidth="1"/>
    <col min="4" max="4" width="11.85546875" style="80" customWidth="1"/>
    <col min="5" max="5" width="10.7109375" style="80" customWidth="1"/>
    <col min="6" max="6" width="9.42578125" style="80" customWidth="1"/>
    <col min="7" max="7" width="11" style="80" customWidth="1"/>
    <col min="8" max="8" width="10.42578125" style="81" customWidth="1"/>
    <col min="9" max="9" width="12.7109375" style="80" customWidth="1"/>
    <col min="10" max="10" width="13.140625" style="79" customWidth="1"/>
    <col min="11" max="11" width="12.7109375" style="79" customWidth="1"/>
    <col min="12" max="12" width="13.5703125" style="79" customWidth="1"/>
    <col min="13" max="13" width="9.140625" style="206" customWidth="1"/>
    <col min="14" max="17" width="9.140625" style="206"/>
    <col min="18" max="16384" width="9.140625" style="79"/>
  </cols>
  <sheetData>
    <row r="1" spans="1:17" s="75" customFormat="1" ht="63.75" x14ac:dyDescent="0.2">
      <c r="A1" s="190" t="s">
        <v>76</v>
      </c>
      <c r="B1" s="190" t="s">
        <v>71</v>
      </c>
      <c r="C1" s="191" t="s">
        <v>45</v>
      </c>
      <c r="D1" s="191" t="s">
        <v>4</v>
      </c>
      <c r="E1" s="191" t="s">
        <v>1</v>
      </c>
      <c r="F1" s="191" t="s">
        <v>46</v>
      </c>
      <c r="G1" s="191" t="s">
        <v>115</v>
      </c>
      <c r="H1" s="192" t="s">
        <v>116</v>
      </c>
      <c r="I1" s="191" t="s">
        <v>156</v>
      </c>
      <c r="J1" s="190" t="s">
        <v>157</v>
      </c>
      <c r="K1" s="191" t="s">
        <v>158</v>
      </c>
      <c r="L1" s="190" t="s">
        <v>159</v>
      </c>
      <c r="M1" s="210"/>
      <c r="N1" s="210"/>
      <c r="O1" s="210"/>
      <c r="P1" s="210"/>
      <c r="Q1" s="210"/>
    </row>
    <row r="2" spans="1:17" s="77" customFormat="1" ht="6.75" customHeight="1" x14ac:dyDescent="0.2">
      <c r="A2" s="193"/>
      <c r="B2" s="194"/>
      <c r="C2" s="195"/>
      <c r="D2" s="195"/>
      <c r="E2" s="195"/>
      <c r="F2" s="195"/>
      <c r="G2" s="195"/>
      <c r="H2" s="196"/>
      <c r="I2" s="195"/>
      <c r="J2" s="194"/>
      <c r="K2" s="194"/>
      <c r="L2" s="194"/>
      <c r="M2" s="197"/>
      <c r="N2" s="197"/>
      <c r="O2" s="197"/>
      <c r="P2" s="197"/>
      <c r="Q2" s="197"/>
    </row>
    <row r="3" spans="1:17" s="77" customFormat="1" x14ac:dyDescent="0.2">
      <c r="A3" s="198" t="s">
        <v>117</v>
      </c>
      <c r="B3" s="194"/>
      <c r="C3" s="195"/>
      <c r="D3" s="195"/>
      <c r="E3" s="195"/>
      <c r="F3" s="195"/>
      <c r="G3" s="195"/>
      <c r="H3" s="196"/>
      <c r="I3" s="195"/>
      <c r="J3" s="194"/>
      <c r="K3" s="194"/>
      <c r="L3" s="194"/>
      <c r="M3" s="197"/>
      <c r="N3" s="197"/>
      <c r="O3" s="197"/>
      <c r="P3" s="197"/>
      <c r="Q3" s="197"/>
    </row>
    <row r="4" spans="1:17" s="78" customFormat="1" x14ac:dyDescent="0.2">
      <c r="A4" s="214" t="s">
        <v>83</v>
      </c>
      <c r="B4" s="214"/>
      <c r="C4" s="215"/>
      <c r="D4" s="215"/>
      <c r="E4" s="215"/>
      <c r="F4" s="215"/>
      <c r="G4" s="215"/>
      <c r="H4" s="216"/>
      <c r="I4" s="215"/>
      <c r="J4" s="215"/>
      <c r="K4" s="215"/>
      <c r="L4" s="215"/>
      <c r="M4" s="199"/>
      <c r="N4" s="199"/>
      <c r="O4" s="199"/>
      <c r="P4" s="199"/>
      <c r="Q4" s="199"/>
    </row>
    <row r="5" spans="1:17" s="78" customFormat="1" x14ac:dyDescent="0.2">
      <c r="A5" s="217" t="s">
        <v>78</v>
      </c>
      <c r="B5" s="217"/>
      <c r="C5" s="218"/>
      <c r="D5" s="218"/>
      <c r="E5" s="218"/>
      <c r="F5" s="218"/>
      <c r="G5" s="218"/>
      <c r="H5" s="219"/>
      <c r="I5" s="218"/>
      <c r="J5" s="218"/>
      <c r="K5" s="218"/>
      <c r="L5" s="218"/>
      <c r="M5" s="199"/>
      <c r="N5" s="199"/>
      <c r="O5" s="199"/>
      <c r="P5" s="199"/>
      <c r="Q5" s="199"/>
    </row>
    <row r="6" spans="1:17" s="78" customFormat="1" x14ac:dyDescent="0.2">
      <c r="A6" s="214" t="s">
        <v>80</v>
      </c>
      <c r="B6" s="214"/>
      <c r="C6" s="215"/>
      <c r="D6" s="215"/>
      <c r="E6" s="215"/>
      <c r="F6" s="215"/>
      <c r="G6" s="215"/>
      <c r="H6" s="216"/>
      <c r="I6" s="215"/>
      <c r="J6" s="215"/>
      <c r="K6" s="215"/>
      <c r="L6" s="215"/>
      <c r="M6" s="199"/>
      <c r="N6" s="199"/>
      <c r="O6" s="199"/>
      <c r="P6" s="199"/>
      <c r="Q6" s="199"/>
    </row>
    <row r="7" spans="1:17" s="78" customFormat="1" x14ac:dyDescent="0.2">
      <c r="A7" s="217" t="s">
        <v>50</v>
      </c>
      <c r="B7" s="217"/>
      <c r="C7" s="218"/>
      <c r="D7" s="218"/>
      <c r="E7" s="218"/>
      <c r="F7" s="218"/>
      <c r="G7" s="218"/>
      <c r="H7" s="219"/>
      <c r="I7" s="218"/>
      <c r="J7" s="218"/>
      <c r="K7" s="218"/>
      <c r="L7" s="218"/>
      <c r="M7" s="199"/>
      <c r="N7" s="199"/>
      <c r="O7" s="199"/>
      <c r="P7" s="199"/>
      <c r="Q7" s="199"/>
    </row>
    <row r="8" spans="1:17" s="78" customFormat="1" x14ac:dyDescent="0.2">
      <c r="A8" s="214" t="s">
        <v>51</v>
      </c>
      <c r="B8" s="214"/>
      <c r="C8" s="215"/>
      <c r="D8" s="215"/>
      <c r="E8" s="215"/>
      <c r="F8" s="215"/>
      <c r="G8" s="215"/>
      <c r="H8" s="216"/>
      <c r="I8" s="215"/>
      <c r="J8" s="215"/>
      <c r="K8" s="215"/>
      <c r="L8" s="215"/>
      <c r="M8" s="199"/>
      <c r="N8" s="199"/>
      <c r="O8" s="199"/>
      <c r="P8" s="199"/>
      <c r="Q8" s="199"/>
    </row>
    <row r="9" spans="1:17" s="78" customFormat="1" x14ac:dyDescent="0.2">
      <c r="A9" s="211" t="s">
        <v>49</v>
      </c>
      <c r="B9" s="211"/>
      <c r="C9" s="212"/>
      <c r="D9" s="212"/>
      <c r="E9" s="212"/>
      <c r="F9" s="212"/>
      <c r="G9" s="212"/>
      <c r="H9" s="213"/>
      <c r="I9" s="212"/>
      <c r="J9" s="212"/>
      <c r="K9" s="212"/>
      <c r="L9" s="212"/>
      <c r="M9" s="199"/>
      <c r="N9" s="199"/>
      <c r="O9" s="199"/>
      <c r="P9" s="199"/>
      <c r="Q9" s="199"/>
    </row>
    <row r="10" spans="1:17" s="78" customFormat="1" ht="9.75" customHeight="1" x14ac:dyDescent="0.2">
      <c r="A10" s="200"/>
      <c r="B10" s="199"/>
      <c r="C10" s="201"/>
      <c r="D10" s="201"/>
      <c r="E10" s="201"/>
      <c r="F10" s="201"/>
      <c r="G10" s="201"/>
      <c r="H10" s="202"/>
      <c r="I10" s="201"/>
      <c r="J10" s="199"/>
      <c r="K10" s="201"/>
      <c r="L10" s="199"/>
      <c r="M10" s="199"/>
      <c r="N10" s="199"/>
      <c r="O10" s="199"/>
      <c r="P10" s="199"/>
      <c r="Q10" s="199"/>
    </row>
    <row r="11" spans="1:17" s="78" customFormat="1" x14ac:dyDescent="0.2">
      <c r="A11" s="198" t="s">
        <v>5</v>
      </c>
      <c r="B11" s="203"/>
      <c r="C11" s="204"/>
      <c r="D11" s="204"/>
      <c r="E11" s="204"/>
      <c r="F11" s="204"/>
      <c r="G11" s="204"/>
      <c r="H11" s="205"/>
      <c r="I11" s="204"/>
      <c r="J11" s="199"/>
      <c r="K11" s="204"/>
      <c r="L11" s="199"/>
      <c r="M11" s="199"/>
      <c r="N11" s="199"/>
      <c r="O11" s="199"/>
      <c r="P11" s="199"/>
      <c r="Q11" s="199"/>
    </row>
    <row r="12" spans="1:17" s="78" customFormat="1" x14ac:dyDescent="0.2">
      <c r="A12" s="214" t="s">
        <v>83</v>
      </c>
      <c r="B12" s="214"/>
      <c r="C12" s="215"/>
      <c r="D12" s="215"/>
      <c r="E12" s="215"/>
      <c r="F12" s="215"/>
      <c r="G12" s="215"/>
      <c r="H12" s="216"/>
      <c r="I12" s="215"/>
      <c r="J12" s="215"/>
      <c r="K12" s="215"/>
      <c r="L12" s="215"/>
      <c r="M12" s="199"/>
      <c r="N12" s="199"/>
      <c r="O12" s="199"/>
      <c r="P12" s="199"/>
      <c r="Q12" s="199"/>
    </row>
    <row r="13" spans="1:17" s="78" customFormat="1" x14ac:dyDescent="0.2">
      <c r="A13" s="217" t="s">
        <v>78</v>
      </c>
      <c r="B13" s="217"/>
      <c r="C13" s="218"/>
      <c r="D13" s="218"/>
      <c r="E13" s="218"/>
      <c r="F13" s="218"/>
      <c r="G13" s="218"/>
      <c r="H13" s="219"/>
      <c r="I13" s="218"/>
      <c r="J13" s="218"/>
      <c r="K13" s="218"/>
      <c r="L13" s="218"/>
      <c r="M13" s="199"/>
      <c r="N13" s="199"/>
      <c r="O13" s="199"/>
      <c r="P13" s="199"/>
      <c r="Q13" s="199"/>
    </row>
    <row r="14" spans="1:17" s="78" customFormat="1" x14ac:dyDescent="0.2">
      <c r="A14" s="214" t="s">
        <v>80</v>
      </c>
      <c r="B14" s="214"/>
      <c r="C14" s="215"/>
      <c r="D14" s="215"/>
      <c r="E14" s="215"/>
      <c r="F14" s="215"/>
      <c r="G14" s="215"/>
      <c r="H14" s="216"/>
      <c r="I14" s="215"/>
      <c r="J14" s="215"/>
      <c r="K14" s="215"/>
      <c r="L14" s="215"/>
      <c r="M14" s="199"/>
      <c r="N14" s="199"/>
      <c r="O14" s="199"/>
      <c r="P14" s="199"/>
      <c r="Q14" s="199"/>
    </row>
    <row r="15" spans="1:17" s="78" customFormat="1" x14ac:dyDescent="0.2">
      <c r="A15" s="217" t="s">
        <v>50</v>
      </c>
      <c r="B15" s="217"/>
      <c r="C15" s="218"/>
      <c r="D15" s="218"/>
      <c r="E15" s="218"/>
      <c r="F15" s="218"/>
      <c r="G15" s="218"/>
      <c r="H15" s="219"/>
      <c r="I15" s="218"/>
      <c r="J15" s="218"/>
      <c r="K15" s="218"/>
      <c r="L15" s="218"/>
      <c r="M15" s="199"/>
      <c r="N15" s="199"/>
      <c r="O15" s="199"/>
      <c r="P15" s="199"/>
      <c r="Q15" s="199"/>
    </row>
    <row r="16" spans="1:17" s="78" customFormat="1" x14ac:dyDescent="0.2">
      <c r="A16" s="214" t="s">
        <v>51</v>
      </c>
      <c r="B16" s="214"/>
      <c r="C16" s="215"/>
      <c r="D16" s="215"/>
      <c r="E16" s="215"/>
      <c r="F16" s="215"/>
      <c r="G16" s="215"/>
      <c r="H16" s="216"/>
      <c r="I16" s="215"/>
      <c r="J16" s="215"/>
      <c r="K16" s="215"/>
      <c r="L16" s="215"/>
      <c r="M16" s="199"/>
      <c r="N16" s="199"/>
      <c r="O16" s="199"/>
      <c r="P16" s="199"/>
      <c r="Q16" s="199"/>
    </row>
    <row r="17" spans="1:12" x14ac:dyDescent="0.2">
      <c r="A17" s="211" t="s">
        <v>49</v>
      </c>
      <c r="B17" s="211"/>
      <c r="C17" s="212"/>
      <c r="D17" s="212"/>
      <c r="E17" s="212"/>
      <c r="F17" s="212"/>
      <c r="G17" s="212"/>
      <c r="H17" s="213"/>
      <c r="I17" s="212"/>
      <c r="J17" s="212"/>
      <c r="K17" s="212"/>
      <c r="L17" s="212"/>
    </row>
    <row r="18" spans="1:12" x14ac:dyDescent="0.2">
      <c r="A18" s="206"/>
      <c r="B18" s="206"/>
      <c r="C18" s="207"/>
      <c r="D18" s="207"/>
      <c r="E18" s="207"/>
      <c r="F18" s="207"/>
      <c r="G18" s="207"/>
      <c r="H18" s="208"/>
      <c r="I18" s="207"/>
      <c r="J18" s="206"/>
      <c r="K18" s="206"/>
      <c r="L18" s="206"/>
    </row>
    <row r="19" spans="1:12" x14ac:dyDescent="0.2">
      <c r="A19" s="206"/>
      <c r="B19" s="206"/>
      <c r="C19" s="207"/>
      <c r="D19" s="207"/>
      <c r="E19" s="207"/>
      <c r="F19" s="207"/>
      <c r="G19" s="207"/>
      <c r="H19" s="208"/>
      <c r="I19" s="207"/>
      <c r="J19" s="206"/>
      <c r="K19" s="206"/>
      <c r="L19" s="206"/>
    </row>
    <row r="20" spans="1:12" x14ac:dyDescent="0.2">
      <c r="A20" s="206"/>
      <c r="B20" s="206"/>
      <c r="C20" s="207"/>
      <c r="D20" s="207"/>
      <c r="E20" s="207"/>
      <c r="F20" s="207"/>
      <c r="G20" s="207"/>
      <c r="H20" s="208"/>
      <c r="I20" s="207"/>
      <c r="J20" s="206"/>
      <c r="K20" s="206"/>
      <c r="L20" s="206"/>
    </row>
    <row r="21" spans="1:12" x14ac:dyDescent="0.2">
      <c r="A21" s="206"/>
      <c r="B21" s="206"/>
      <c r="C21" s="207"/>
      <c r="D21" s="207"/>
      <c r="E21" s="207"/>
      <c r="F21" s="207"/>
      <c r="G21" s="207"/>
      <c r="H21" s="208"/>
      <c r="I21" s="207"/>
      <c r="J21" s="206"/>
      <c r="K21" s="206"/>
      <c r="L21" s="206"/>
    </row>
    <row r="22" spans="1:12" x14ac:dyDescent="0.2">
      <c r="A22" s="206"/>
      <c r="B22" s="206"/>
      <c r="C22" s="207"/>
      <c r="D22" s="207"/>
      <c r="E22" s="207"/>
      <c r="F22" s="207"/>
      <c r="G22" s="207"/>
      <c r="H22" s="208"/>
      <c r="I22" s="207"/>
      <c r="J22" s="206"/>
      <c r="K22" s="206"/>
      <c r="L22" s="206"/>
    </row>
    <row r="23" spans="1:12" x14ac:dyDescent="0.2">
      <c r="A23" s="206"/>
      <c r="B23" s="206"/>
      <c r="C23" s="207"/>
      <c r="D23" s="207"/>
      <c r="E23" s="207"/>
      <c r="F23" s="209"/>
      <c r="G23" s="207"/>
      <c r="H23" s="208"/>
      <c r="I23" s="207"/>
      <c r="J23" s="206"/>
      <c r="K23" s="206"/>
      <c r="L23" s="206"/>
    </row>
  </sheetData>
  <phoneticPr fontId="6" type="noConversion"/>
  <pageMargins left="0.75" right="0.3" top="1" bottom="1" header="0.5" footer="0.5"/>
  <pageSetup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9023-D19A-40DB-840D-A003C16E55DA}">
  <sheetPr codeName="Sheet4">
    <tabColor theme="6" tint="-0.249977111117893"/>
  </sheetPr>
  <dimension ref="A1:Q54"/>
  <sheetViews>
    <sheetView zoomScale="110" zoomScaleNormal="110" workbookViewId="0">
      <selection activeCell="C69" sqref="C69"/>
    </sheetView>
  </sheetViews>
  <sheetFormatPr defaultColWidth="9.140625" defaultRowHeight="11.25" x14ac:dyDescent="0.2"/>
  <cols>
    <col min="1" max="1" width="7" style="16" customWidth="1"/>
    <col min="2" max="2" width="11.28515625" style="24" customWidth="1"/>
    <col min="3" max="3" width="9.42578125" style="24" customWidth="1"/>
    <col min="4" max="4" width="9.42578125" style="25" customWidth="1"/>
    <col min="5" max="5" width="9.42578125" style="24" customWidth="1"/>
    <col min="6" max="6" width="10.5703125" style="24" customWidth="1"/>
    <col min="7" max="7" width="10.5703125" style="25" customWidth="1"/>
    <col min="8" max="8" width="8.28515625" style="25" customWidth="1"/>
    <col min="9" max="9" width="10.7109375" style="25" customWidth="1"/>
    <col min="10" max="10" width="10.140625" style="25" customWidth="1"/>
    <col min="11" max="11" width="10.140625" style="24" customWidth="1"/>
    <col min="12" max="12" width="10" style="24" customWidth="1"/>
    <col min="13" max="13" width="7.42578125" style="25" customWidth="1"/>
    <col min="14" max="14" width="11" style="24" customWidth="1"/>
    <col min="15" max="17" width="10.85546875" style="24" customWidth="1"/>
    <col min="18" max="16384" width="9.140625" style="16"/>
  </cols>
  <sheetData>
    <row r="1" spans="1:17" ht="52.5" x14ac:dyDescent="0.2">
      <c r="A1" s="220" t="s">
        <v>42</v>
      </c>
      <c r="B1" s="221" t="s">
        <v>111</v>
      </c>
      <c r="C1" s="221" t="s">
        <v>43</v>
      </c>
      <c r="D1" s="222" t="s">
        <v>44</v>
      </c>
      <c r="E1" s="221" t="s">
        <v>150</v>
      </c>
      <c r="F1" s="221" t="s">
        <v>151</v>
      </c>
      <c r="G1" s="222" t="s">
        <v>152</v>
      </c>
      <c r="H1" s="221" t="s">
        <v>153</v>
      </c>
      <c r="I1" s="221" t="s">
        <v>154</v>
      </c>
      <c r="J1" s="222" t="s">
        <v>155</v>
      </c>
      <c r="K1" s="221" t="s">
        <v>0</v>
      </c>
      <c r="L1" s="221" t="s">
        <v>46</v>
      </c>
      <c r="M1" s="222" t="s">
        <v>47</v>
      </c>
      <c r="N1" s="221" t="s">
        <v>48</v>
      </c>
      <c r="O1" s="221" t="s">
        <v>113</v>
      </c>
      <c r="P1" s="221" t="s">
        <v>112</v>
      </c>
      <c r="Q1" s="221" t="s">
        <v>3</v>
      </c>
    </row>
    <row r="2" spans="1:17" s="227" customFormat="1" x14ac:dyDescent="0.2">
      <c r="A2" s="223"/>
      <c r="B2" s="224"/>
      <c r="C2" s="224"/>
      <c r="D2" s="225"/>
      <c r="E2" s="224"/>
      <c r="F2" s="224"/>
      <c r="G2" s="225"/>
      <c r="H2" s="225"/>
      <c r="I2" s="225"/>
      <c r="J2" s="225"/>
      <c r="K2" s="224"/>
      <c r="L2" s="224"/>
      <c r="M2" s="225"/>
      <c r="N2" s="224"/>
      <c r="O2" s="224"/>
      <c r="P2" s="224"/>
      <c r="Q2" s="224"/>
    </row>
    <row r="3" spans="1:17" s="227" customFormat="1" x14ac:dyDescent="0.2">
      <c r="A3" s="240">
        <v>1991</v>
      </c>
      <c r="B3" s="233"/>
      <c r="C3" s="233"/>
      <c r="D3" s="234"/>
      <c r="E3" s="233"/>
      <c r="F3" s="233"/>
      <c r="G3" s="234"/>
      <c r="H3" s="233"/>
      <c r="I3" s="233"/>
      <c r="J3" s="234"/>
      <c r="K3" s="233"/>
      <c r="L3" s="233"/>
      <c r="M3" s="234"/>
      <c r="N3" s="233"/>
      <c r="O3" s="233"/>
      <c r="P3" s="233"/>
      <c r="Q3" s="233"/>
    </row>
    <row r="4" spans="1:17" s="227" customFormat="1" x14ac:dyDescent="0.2">
      <c r="A4" s="241">
        <v>1992</v>
      </c>
      <c r="B4" s="235"/>
      <c r="C4" s="235"/>
      <c r="D4" s="236"/>
      <c r="E4" s="235"/>
      <c r="F4" s="235"/>
      <c r="G4" s="236"/>
      <c r="H4" s="235"/>
      <c r="I4" s="235"/>
      <c r="J4" s="236"/>
      <c r="K4" s="235"/>
      <c r="L4" s="235"/>
      <c r="M4" s="236"/>
      <c r="N4" s="235"/>
      <c r="O4" s="235"/>
      <c r="P4" s="235"/>
      <c r="Q4" s="235"/>
    </row>
    <row r="5" spans="1:17" s="227" customFormat="1" x14ac:dyDescent="0.2">
      <c r="A5" s="240">
        <v>1993</v>
      </c>
      <c r="B5" s="233"/>
      <c r="C5" s="233"/>
      <c r="D5" s="234"/>
      <c r="E5" s="233"/>
      <c r="F5" s="233"/>
      <c r="G5" s="234"/>
      <c r="H5" s="233"/>
      <c r="I5" s="233"/>
      <c r="J5" s="234"/>
      <c r="K5" s="233"/>
      <c r="L5" s="233"/>
      <c r="M5" s="234"/>
      <c r="N5" s="233"/>
      <c r="O5" s="233"/>
      <c r="P5" s="233"/>
      <c r="Q5" s="233"/>
    </row>
    <row r="6" spans="1:17" s="227" customFormat="1" x14ac:dyDescent="0.2">
      <c r="A6" s="241">
        <v>1994</v>
      </c>
      <c r="B6" s="235"/>
      <c r="C6" s="235"/>
      <c r="D6" s="236"/>
      <c r="E6" s="235"/>
      <c r="F6" s="235"/>
      <c r="G6" s="236"/>
      <c r="H6" s="235"/>
      <c r="I6" s="235"/>
      <c r="J6" s="236"/>
      <c r="K6" s="235"/>
      <c r="L6" s="235"/>
      <c r="M6" s="236"/>
      <c r="N6" s="235"/>
      <c r="O6" s="235"/>
      <c r="P6" s="235"/>
      <c r="Q6" s="235"/>
    </row>
    <row r="7" spans="1:17" s="227" customFormat="1" x14ac:dyDescent="0.2">
      <c r="A7" s="240">
        <v>1995</v>
      </c>
      <c r="B7" s="233"/>
      <c r="C7" s="233"/>
      <c r="D7" s="234"/>
      <c r="E7" s="233"/>
      <c r="F7" s="233"/>
      <c r="G7" s="234"/>
      <c r="H7" s="233"/>
      <c r="I7" s="233"/>
      <c r="J7" s="234"/>
      <c r="K7" s="233"/>
      <c r="L7" s="233"/>
      <c r="M7" s="234"/>
      <c r="N7" s="233"/>
      <c r="O7" s="233"/>
      <c r="P7" s="233"/>
      <c r="Q7" s="233"/>
    </row>
    <row r="8" spans="1:17" s="227" customFormat="1" x14ac:dyDescent="0.2">
      <c r="A8" s="241">
        <v>1996</v>
      </c>
      <c r="B8" s="235"/>
      <c r="C8" s="235"/>
      <c r="D8" s="236"/>
      <c r="E8" s="235"/>
      <c r="F8" s="235"/>
      <c r="G8" s="236"/>
      <c r="H8" s="235"/>
      <c r="I8" s="235"/>
      <c r="J8" s="236"/>
      <c r="K8" s="235"/>
      <c r="L8" s="235"/>
      <c r="M8" s="236"/>
      <c r="N8" s="235"/>
      <c r="O8" s="235"/>
      <c r="P8" s="235"/>
      <c r="Q8" s="235"/>
    </row>
    <row r="9" spans="1:17" s="227" customFormat="1" x14ac:dyDescent="0.2">
      <c r="A9" s="240">
        <v>1997</v>
      </c>
      <c r="B9" s="233"/>
      <c r="C9" s="233"/>
      <c r="D9" s="234"/>
      <c r="E9" s="233"/>
      <c r="F9" s="233"/>
      <c r="G9" s="234"/>
      <c r="H9" s="233"/>
      <c r="I9" s="233"/>
      <c r="J9" s="234"/>
      <c r="K9" s="233"/>
      <c r="L9" s="233"/>
      <c r="M9" s="234"/>
      <c r="N9" s="233"/>
      <c r="O9" s="233"/>
      <c r="P9" s="233"/>
      <c r="Q9" s="233"/>
    </row>
    <row r="10" spans="1:17" s="227" customFormat="1" x14ac:dyDescent="0.2">
      <c r="A10" s="241">
        <v>1998</v>
      </c>
      <c r="B10" s="235"/>
      <c r="C10" s="235"/>
      <c r="D10" s="236"/>
      <c r="E10" s="235"/>
      <c r="F10" s="235"/>
      <c r="G10" s="236"/>
      <c r="H10" s="235"/>
      <c r="I10" s="235"/>
      <c r="J10" s="236"/>
      <c r="K10" s="235"/>
      <c r="L10" s="235"/>
      <c r="M10" s="236"/>
      <c r="N10" s="235"/>
      <c r="O10" s="235"/>
      <c r="P10" s="235"/>
      <c r="Q10" s="235"/>
    </row>
    <row r="11" spans="1:17" s="227" customFormat="1" x14ac:dyDescent="0.2">
      <c r="A11" s="240">
        <v>1999</v>
      </c>
      <c r="B11" s="233"/>
      <c r="C11" s="233"/>
      <c r="D11" s="234"/>
      <c r="E11" s="233"/>
      <c r="F11" s="233"/>
      <c r="G11" s="234"/>
      <c r="H11" s="233"/>
      <c r="I11" s="233"/>
      <c r="J11" s="234"/>
      <c r="K11" s="233"/>
      <c r="L11" s="233"/>
      <c r="M11" s="234"/>
      <c r="N11" s="233"/>
      <c r="O11" s="233"/>
      <c r="P11" s="233"/>
      <c r="Q11" s="233"/>
    </row>
    <row r="12" spans="1:17" s="227" customFormat="1" x14ac:dyDescent="0.2">
      <c r="A12" s="241">
        <v>2000</v>
      </c>
      <c r="B12" s="235"/>
      <c r="C12" s="235"/>
      <c r="D12" s="236"/>
      <c r="E12" s="235"/>
      <c r="F12" s="235"/>
      <c r="G12" s="236"/>
      <c r="H12" s="235"/>
      <c r="I12" s="235"/>
      <c r="J12" s="236"/>
      <c r="K12" s="235"/>
      <c r="L12" s="235"/>
      <c r="M12" s="236"/>
      <c r="N12" s="235"/>
      <c r="O12" s="235"/>
      <c r="P12" s="235"/>
      <c r="Q12" s="235"/>
    </row>
    <row r="13" spans="1:17" s="227" customFormat="1" x14ac:dyDescent="0.2">
      <c r="A13" s="240">
        <v>2001</v>
      </c>
      <c r="B13" s="233"/>
      <c r="C13" s="233"/>
      <c r="D13" s="234"/>
      <c r="E13" s="233"/>
      <c r="F13" s="233"/>
      <c r="G13" s="234"/>
      <c r="H13" s="233"/>
      <c r="I13" s="233"/>
      <c r="J13" s="234"/>
      <c r="K13" s="233"/>
      <c r="L13" s="233"/>
      <c r="M13" s="234"/>
      <c r="N13" s="233"/>
      <c r="O13" s="233"/>
      <c r="P13" s="233"/>
      <c r="Q13" s="233"/>
    </row>
    <row r="14" spans="1:17" s="227" customFormat="1" x14ac:dyDescent="0.2">
      <c r="A14" s="241">
        <v>2002</v>
      </c>
      <c r="B14" s="235"/>
      <c r="C14" s="235"/>
      <c r="D14" s="236"/>
      <c r="E14" s="235"/>
      <c r="F14" s="235"/>
      <c r="G14" s="236"/>
      <c r="H14" s="235"/>
      <c r="I14" s="235"/>
      <c r="J14" s="236"/>
      <c r="K14" s="235"/>
      <c r="L14" s="235"/>
      <c r="M14" s="236"/>
      <c r="N14" s="235"/>
      <c r="O14" s="235"/>
      <c r="P14" s="235"/>
      <c r="Q14" s="235"/>
    </row>
    <row r="15" spans="1:17" s="227" customFormat="1" x14ac:dyDescent="0.2">
      <c r="A15" s="240">
        <v>2003</v>
      </c>
      <c r="B15" s="233"/>
      <c r="C15" s="233"/>
      <c r="D15" s="234"/>
      <c r="E15" s="233"/>
      <c r="F15" s="233"/>
      <c r="G15" s="234"/>
      <c r="H15" s="233"/>
      <c r="I15" s="233"/>
      <c r="J15" s="234"/>
      <c r="K15" s="233"/>
      <c r="L15" s="233"/>
      <c r="M15" s="234"/>
      <c r="N15" s="233"/>
      <c r="O15" s="233"/>
      <c r="P15" s="233"/>
      <c r="Q15" s="233"/>
    </row>
    <row r="16" spans="1:17" s="227" customFormat="1" x14ac:dyDescent="0.2">
      <c r="A16" s="241">
        <v>2004</v>
      </c>
      <c r="B16" s="235"/>
      <c r="C16" s="235"/>
      <c r="D16" s="236"/>
      <c r="E16" s="235"/>
      <c r="F16" s="235"/>
      <c r="G16" s="236"/>
      <c r="H16" s="235"/>
      <c r="I16" s="235"/>
      <c r="J16" s="236"/>
      <c r="K16" s="235"/>
      <c r="L16" s="235"/>
      <c r="M16" s="236"/>
      <c r="N16" s="235"/>
      <c r="O16" s="235"/>
      <c r="P16" s="235"/>
      <c r="Q16" s="235"/>
    </row>
    <row r="17" spans="1:17" s="227" customFormat="1" x14ac:dyDescent="0.2">
      <c r="A17" s="240">
        <v>2005</v>
      </c>
      <c r="B17" s="233"/>
      <c r="C17" s="233"/>
      <c r="D17" s="234"/>
      <c r="E17" s="233"/>
      <c r="F17" s="233"/>
      <c r="G17" s="234"/>
      <c r="H17" s="233"/>
      <c r="I17" s="233"/>
      <c r="J17" s="234"/>
      <c r="K17" s="233"/>
      <c r="L17" s="233"/>
      <c r="M17" s="234"/>
      <c r="N17" s="233"/>
      <c r="O17" s="233"/>
      <c r="P17" s="233"/>
      <c r="Q17" s="233"/>
    </row>
    <row r="18" spans="1:17" s="227" customFormat="1" x14ac:dyDescent="0.2">
      <c r="A18" s="241">
        <v>2006</v>
      </c>
      <c r="B18" s="235"/>
      <c r="C18" s="235"/>
      <c r="D18" s="236"/>
      <c r="E18" s="235"/>
      <c r="F18" s="235"/>
      <c r="G18" s="236"/>
      <c r="H18" s="235"/>
      <c r="I18" s="235"/>
      <c r="J18" s="236"/>
      <c r="K18" s="235"/>
      <c r="L18" s="235"/>
      <c r="M18" s="236"/>
      <c r="N18" s="235"/>
      <c r="O18" s="235"/>
      <c r="P18" s="235"/>
      <c r="Q18" s="235"/>
    </row>
    <row r="19" spans="1:17" s="227" customFormat="1" x14ac:dyDescent="0.2">
      <c r="A19" s="240">
        <v>2007</v>
      </c>
      <c r="B19" s="233"/>
      <c r="C19" s="233"/>
      <c r="D19" s="234"/>
      <c r="E19" s="233"/>
      <c r="F19" s="233"/>
      <c r="G19" s="234"/>
      <c r="H19" s="233"/>
      <c r="I19" s="233"/>
      <c r="J19" s="234"/>
      <c r="K19" s="233"/>
      <c r="L19" s="233"/>
      <c r="M19" s="234"/>
      <c r="N19" s="233"/>
      <c r="O19" s="233"/>
      <c r="P19" s="233"/>
      <c r="Q19" s="233"/>
    </row>
    <row r="20" spans="1:17" s="227" customFormat="1" x14ac:dyDescent="0.2">
      <c r="A20" s="241">
        <v>2008</v>
      </c>
      <c r="B20" s="235"/>
      <c r="C20" s="235"/>
      <c r="D20" s="236"/>
      <c r="E20" s="235"/>
      <c r="F20" s="235"/>
      <c r="G20" s="236"/>
      <c r="H20" s="235"/>
      <c r="I20" s="235"/>
      <c r="J20" s="236"/>
      <c r="K20" s="235"/>
      <c r="L20" s="235"/>
      <c r="M20" s="236"/>
      <c r="N20" s="235"/>
      <c r="O20" s="235"/>
      <c r="P20" s="235"/>
      <c r="Q20" s="235"/>
    </row>
    <row r="21" spans="1:17" s="227" customFormat="1" x14ac:dyDescent="0.2">
      <c r="A21" s="240">
        <v>2009</v>
      </c>
      <c r="B21" s="233"/>
      <c r="C21" s="233"/>
      <c r="D21" s="234"/>
      <c r="E21" s="233"/>
      <c r="F21" s="233"/>
      <c r="G21" s="234"/>
      <c r="H21" s="233"/>
      <c r="I21" s="233"/>
      <c r="J21" s="234"/>
      <c r="K21" s="233"/>
      <c r="L21" s="233"/>
      <c r="M21" s="234"/>
      <c r="N21" s="233"/>
      <c r="O21" s="233"/>
      <c r="P21" s="233"/>
      <c r="Q21" s="233"/>
    </row>
    <row r="22" spans="1:17" s="227" customFormat="1" x14ac:dyDescent="0.2">
      <c r="A22" s="241">
        <v>2010</v>
      </c>
      <c r="B22" s="235"/>
      <c r="C22" s="235"/>
      <c r="D22" s="236"/>
      <c r="E22" s="235"/>
      <c r="F22" s="235"/>
      <c r="G22" s="236"/>
      <c r="H22" s="235"/>
      <c r="I22" s="235"/>
      <c r="J22" s="236"/>
      <c r="K22" s="235"/>
      <c r="L22" s="235"/>
      <c r="M22" s="236"/>
      <c r="N22" s="235"/>
      <c r="O22" s="235"/>
      <c r="P22" s="235"/>
      <c r="Q22" s="235"/>
    </row>
    <row r="23" spans="1:17" s="227" customFormat="1" x14ac:dyDescent="0.2">
      <c r="A23" s="240">
        <v>2011</v>
      </c>
      <c r="B23" s="233"/>
      <c r="C23" s="233"/>
      <c r="D23" s="234"/>
      <c r="E23" s="233"/>
      <c r="F23" s="233"/>
      <c r="G23" s="234"/>
      <c r="H23" s="233"/>
      <c r="I23" s="233"/>
      <c r="J23" s="234"/>
      <c r="K23" s="233"/>
      <c r="L23" s="233"/>
      <c r="M23" s="234"/>
      <c r="N23" s="233"/>
      <c r="O23" s="233"/>
      <c r="P23" s="233"/>
      <c r="Q23" s="233"/>
    </row>
    <row r="24" spans="1:17" s="227" customFormat="1" x14ac:dyDescent="0.2">
      <c r="A24" s="241">
        <v>2012</v>
      </c>
      <c r="B24" s="235"/>
      <c r="C24" s="235"/>
      <c r="D24" s="236"/>
      <c r="E24" s="235"/>
      <c r="F24" s="235"/>
      <c r="G24" s="236"/>
      <c r="H24" s="235"/>
      <c r="I24" s="235"/>
      <c r="J24" s="236"/>
      <c r="K24" s="235"/>
      <c r="L24" s="235"/>
      <c r="M24" s="236"/>
      <c r="N24" s="235"/>
      <c r="O24" s="235"/>
      <c r="P24" s="235"/>
      <c r="Q24" s="235"/>
    </row>
    <row r="25" spans="1:17" s="227" customFormat="1" x14ac:dyDescent="0.2">
      <c r="A25" s="240">
        <v>2013</v>
      </c>
      <c r="B25" s="233"/>
      <c r="C25" s="233"/>
      <c r="D25" s="234"/>
      <c r="E25" s="233"/>
      <c r="F25" s="233"/>
      <c r="G25" s="234"/>
      <c r="H25" s="233"/>
      <c r="I25" s="233"/>
      <c r="J25" s="234"/>
      <c r="K25" s="233"/>
      <c r="L25" s="233"/>
      <c r="M25" s="234"/>
      <c r="N25" s="233"/>
      <c r="O25" s="233"/>
      <c r="P25" s="233"/>
      <c r="Q25" s="233"/>
    </row>
    <row r="26" spans="1:17" s="227" customFormat="1" x14ac:dyDescent="0.2">
      <c r="A26" s="241">
        <v>2014</v>
      </c>
      <c r="B26" s="235"/>
      <c r="C26" s="235"/>
      <c r="D26" s="236"/>
      <c r="E26" s="235"/>
      <c r="F26" s="235"/>
      <c r="G26" s="236"/>
      <c r="H26" s="235"/>
      <c r="I26" s="235"/>
      <c r="J26" s="236"/>
      <c r="K26" s="235"/>
      <c r="L26" s="235"/>
      <c r="M26" s="236"/>
      <c r="N26" s="235"/>
      <c r="O26" s="235"/>
      <c r="P26" s="235"/>
      <c r="Q26" s="235"/>
    </row>
    <row r="27" spans="1:17" s="227" customFormat="1" x14ac:dyDescent="0.2">
      <c r="A27" s="240">
        <v>2015</v>
      </c>
      <c r="B27" s="233"/>
      <c r="C27" s="233"/>
      <c r="D27" s="234"/>
      <c r="E27" s="233"/>
      <c r="F27" s="233"/>
      <c r="G27" s="234"/>
      <c r="H27" s="233"/>
      <c r="I27" s="233"/>
      <c r="J27" s="234"/>
      <c r="K27" s="233"/>
      <c r="L27" s="233"/>
      <c r="M27" s="234"/>
      <c r="N27" s="233"/>
      <c r="O27" s="233"/>
      <c r="P27" s="233"/>
      <c r="Q27" s="233"/>
    </row>
    <row r="28" spans="1:17" s="227" customFormat="1" x14ac:dyDescent="0.2">
      <c r="A28" s="241">
        <v>2016</v>
      </c>
      <c r="B28" s="235"/>
      <c r="C28" s="235"/>
      <c r="D28" s="236"/>
      <c r="E28" s="235"/>
      <c r="F28" s="235"/>
      <c r="G28" s="236"/>
      <c r="H28" s="235"/>
      <c r="I28" s="235"/>
      <c r="J28" s="236"/>
      <c r="K28" s="235"/>
      <c r="L28" s="235"/>
      <c r="M28" s="236"/>
      <c r="N28" s="235"/>
      <c r="O28" s="235"/>
      <c r="P28" s="235"/>
      <c r="Q28" s="235"/>
    </row>
    <row r="29" spans="1:17" s="227" customFormat="1" x14ac:dyDescent="0.2">
      <c r="A29" s="240">
        <v>2017</v>
      </c>
      <c r="B29" s="233"/>
      <c r="C29" s="233"/>
      <c r="D29" s="234"/>
      <c r="E29" s="233"/>
      <c r="F29" s="233"/>
      <c r="G29" s="234"/>
      <c r="H29" s="233"/>
      <c r="I29" s="233"/>
      <c r="J29" s="234"/>
      <c r="K29" s="233"/>
      <c r="L29" s="233"/>
      <c r="M29" s="234"/>
      <c r="N29" s="233"/>
      <c r="O29" s="233"/>
      <c r="P29" s="233"/>
      <c r="Q29" s="233"/>
    </row>
    <row r="30" spans="1:17" s="227" customFormat="1" x14ac:dyDescent="0.2">
      <c r="A30" s="241">
        <v>2018</v>
      </c>
      <c r="B30" s="235"/>
      <c r="C30" s="235"/>
      <c r="D30" s="236"/>
      <c r="E30" s="235"/>
      <c r="F30" s="235"/>
      <c r="G30" s="236"/>
      <c r="H30" s="235"/>
      <c r="I30" s="235"/>
      <c r="J30" s="236"/>
      <c r="K30" s="235"/>
      <c r="L30" s="235"/>
      <c r="M30" s="236"/>
      <c r="N30" s="235"/>
      <c r="O30" s="235"/>
      <c r="P30" s="235"/>
      <c r="Q30" s="235"/>
    </row>
    <row r="31" spans="1:17" s="227" customFormat="1" x14ac:dyDescent="0.2">
      <c r="A31" s="240">
        <v>2019</v>
      </c>
      <c r="B31" s="233"/>
      <c r="C31" s="233"/>
      <c r="D31" s="234"/>
      <c r="E31" s="233"/>
      <c r="F31" s="233"/>
      <c r="G31" s="234"/>
      <c r="H31" s="233"/>
      <c r="I31" s="233"/>
      <c r="J31" s="234"/>
      <c r="K31" s="233"/>
      <c r="L31" s="233"/>
      <c r="M31" s="234"/>
      <c r="N31" s="233"/>
      <c r="O31" s="233"/>
      <c r="P31" s="233"/>
      <c r="Q31" s="233"/>
    </row>
    <row r="32" spans="1:17" s="227" customFormat="1" x14ac:dyDescent="0.2">
      <c r="A32" s="241">
        <v>2020</v>
      </c>
      <c r="B32" s="235"/>
      <c r="C32" s="235"/>
      <c r="D32" s="236"/>
      <c r="E32" s="235"/>
      <c r="F32" s="235"/>
      <c r="G32" s="236"/>
      <c r="H32" s="235"/>
      <c r="I32" s="235"/>
      <c r="J32" s="236"/>
      <c r="K32" s="235"/>
      <c r="L32" s="235"/>
      <c r="M32" s="236"/>
      <c r="N32" s="235"/>
      <c r="O32" s="235"/>
      <c r="P32" s="235"/>
      <c r="Q32" s="235"/>
    </row>
    <row r="33" spans="1:17" s="227" customFormat="1" x14ac:dyDescent="0.2">
      <c r="A33" s="240">
        <v>2021</v>
      </c>
      <c r="B33" s="233"/>
      <c r="C33" s="233"/>
      <c r="D33" s="234"/>
      <c r="E33" s="233"/>
      <c r="F33" s="233"/>
      <c r="G33" s="234"/>
      <c r="H33" s="233"/>
      <c r="I33" s="233"/>
      <c r="J33" s="234"/>
      <c r="K33" s="233"/>
      <c r="L33" s="233"/>
      <c r="M33" s="234"/>
      <c r="N33" s="233"/>
      <c r="O33" s="233"/>
      <c r="P33" s="233"/>
      <c r="Q33" s="233"/>
    </row>
    <row r="34" spans="1:17" s="227" customFormat="1" x14ac:dyDescent="0.2">
      <c r="A34" s="241">
        <v>2022</v>
      </c>
      <c r="B34" s="235"/>
      <c r="C34" s="235"/>
      <c r="D34" s="236"/>
      <c r="E34" s="235"/>
      <c r="F34" s="235"/>
      <c r="G34" s="236"/>
      <c r="H34" s="235"/>
      <c r="I34" s="235"/>
      <c r="J34" s="236"/>
      <c r="K34" s="235"/>
      <c r="L34" s="235"/>
      <c r="M34" s="236"/>
      <c r="N34" s="235"/>
      <c r="O34" s="235"/>
      <c r="P34" s="235"/>
      <c r="Q34" s="235"/>
    </row>
    <row r="35" spans="1:17" s="227" customFormat="1" x14ac:dyDescent="0.2">
      <c r="A35" s="240">
        <v>2023</v>
      </c>
      <c r="B35" s="233"/>
      <c r="C35" s="233"/>
      <c r="D35" s="234"/>
      <c r="E35" s="233"/>
      <c r="F35" s="233"/>
      <c r="G35" s="234"/>
      <c r="H35" s="233"/>
      <c r="I35" s="233"/>
      <c r="J35" s="234"/>
      <c r="K35" s="233"/>
      <c r="L35" s="233"/>
      <c r="M35" s="234"/>
      <c r="N35" s="233"/>
      <c r="O35" s="233"/>
      <c r="P35" s="233"/>
      <c r="Q35" s="233"/>
    </row>
    <row r="36" spans="1:17" s="227" customFormat="1" x14ac:dyDescent="0.2">
      <c r="A36" s="237" t="s">
        <v>49</v>
      </c>
      <c r="B36" s="238"/>
      <c r="C36" s="238"/>
      <c r="D36" s="239"/>
      <c r="E36" s="238"/>
      <c r="F36" s="238"/>
      <c r="G36" s="239"/>
      <c r="H36" s="238"/>
      <c r="I36" s="238"/>
      <c r="J36" s="239"/>
      <c r="K36" s="238"/>
      <c r="L36" s="238"/>
      <c r="M36" s="239"/>
      <c r="N36" s="238"/>
      <c r="O36" s="238"/>
      <c r="P36" s="238"/>
      <c r="Q36" s="238"/>
    </row>
    <row r="37" spans="1:17" s="227" customFormat="1" x14ac:dyDescent="0.2">
      <c r="A37" s="228"/>
      <c r="B37" s="224"/>
      <c r="C37" s="224"/>
      <c r="D37" s="225"/>
      <c r="E37" s="224"/>
      <c r="F37" s="224"/>
      <c r="G37" s="225"/>
      <c r="H37" s="225"/>
      <c r="I37" s="225"/>
      <c r="J37" s="225"/>
      <c r="K37" s="224"/>
      <c r="L37" s="224"/>
      <c r="M37" s="225"/>
      <c r="N37" s="224"/>
      <c r="O37" s="226"/>
      <c r="P37" s="226"/>
      <c r="Q37" s="226"/>
    </row>
    <row r="38" spans="1:17" s="227" customFormat="1" x14ac:dyDescent="0.2">
      <c r="A38" s="228" t="s">
        <v>6</v>
      </c>
      <c r="B38" s="224"/>
      <c r="C38" s="224"/>
      <c r="D38" s="225"/>
      <c r="E38" s="224"/>
      <c r="F38" s="224"/>
      <c r="G38" s="225"/>
      <c r="H38" s="225"/>
      <c r="I38" s="225"/>
      <c r="J38" s="225"/>
      <c r="K38" s="224"/>
      <c r="L38" s="224"/>
      <c r="M38" s="225"/>
      <c r="N38" s="224"/>
      <c r="O38" s="226"/>
      <c r="P38" s="226"/>
      <c r="Q38" s="226"/>
    </row>
    <row r="39" spans="1:17" s="227" customFormat="1" x14ac:dyDescent="0.2">
      <c r="A39" s="229" t="s">
        <v>73</v>
      </c>
      <c r="B39" s="230"/>
      <c r="C39" s="230"/>
      <c r="D39" s="231"/>
      <c r="E39" s="230"/>
      <c r="F39" s="230"/>
      <c r="G39" s="231"/>
      <c r="H39" s="231"/>
      <c r="I39" s="231"/>
      <c r="J39" s="231"/>
      <c r="K39" s="230"/>
      <c r="L39" s="230"/>
      <c r="M39" s="231"/>
      <c r="N39" s="230"/>
      <c r="O39" s="232"/>
      <c r="P39" s="232"/>
      <c r="Q39" s="232"/>
    </row>
    <row r="41" spans="1:17" ht="12.75" x14ac:dyDescent="0.2">
      <c r="B41" s="154" t="s">
        <v>195</v>
      </c>
      <c r="I41" s="82"/>
      <c r="J41" s="82"/>
      <c r="K41" s="82"/>
      <c r="M41" s="24"/>
      <c r="N41" s="16"/>
      <c r="O41" s="16"/>
      <c r="P41" s="16"/>
      <c r="Q41" s="16"/>
    </row>
    <row r="42" spans="1:17" ht="12.75" x14ac:dyDescent="0.2">
      <c r="I42" s="82"/>
      <c r="J42" s="82"/>
      <c r="K42" s="82"/>
      <c r="M42" s="24"/>
      <c r="N42" s="16"/>
      <c r="O42" s="16"/>
      <c r="P42" s="16"/>
      <c r="Q42" s="16"/>
    </row>
    <row r="43" spans="1:17" ht="12.75" x14ac:dyDescent="0.2">
      <c r="I43" s="82"/>
      <c r="J43" s="82"/>
      <c r="K43" s="82"/>
      <c r="M43" s="24"/>
      <c r="N43" s="16"/>
      <c r="O43" s="16"/>
      <c r="P43" s="16"/>
      <c r="Q43" s="16"/>
    </row>
    <row r="44" spans="1:17" ht="12.75" x14ac:dyDescent="0.2">
      <c r="I44" s="82"/>
      <c r="J44" s="82"/>
      <c r="K44" s="82"/>
      <c r="M44" s="24"/>
      <c r="N44" s="16"/>
      <c r="O44" s="16"/>
      <c r="P44" s="16"/>
      <c r="Q44" s="16"/>
    </row>
    <row r="45" spans="1:17" ht="12.75" x14ac:dyDescent="0.2">
      <c r="I45" s="82"/>
      <c r="J45" s="82"/>
      <c r="K45" s="82"/>
      <c r="M45" s="24"/>
      <c r="N45" s="16"/>
      <c r="O45" s="16"/>
      <c r="P45" s="16"/>
      <c r="Q45" s="16"/>
    </row>
    <row r="46" spans="1:17" ht="12.75" x14ac:dyDescent="0.2">
      <c r="I46" s="82"/>
      <c r="J46" s="82"/>
      <c r="K46" s="82"/>
      <c r="M46" s="24"/>
      <c r="N46" s="16"/>
      <c r="O46" s="16"/>
      <c r="P46" s="16"/>
      <c r="Q46" s="16"/>
    </row>
    <row r="47" spans="1:17" ht="12.75" x14ac:dyDescent="0.2">
      <c r="I47" s="82"/>
      <c r="J47" s="82"/>
      <c r="K47" s="82"/>
      <c r="M47" s="24"/>
      <c r="N47" s="16"/>
      <c r="O47" s="16"/>
      <c r="P47" s="16"/>
      <c r="Q47" s="16"/>
    </row>
    <row r="48" spans="1:17" ht="12.75" x14ac:dyDescent="0.2">
      <c r="I48" s="82"/>
      <c r="J48" s="82"/>
      <c r="K48" s="82"/>
      <c r="M48" s="24"/>
      <c r="N48" s="16"/>
      <c r="O48" s="16"/>
      <c r="P48" s="16"/>
      <c r="Q48" s="16"/>
    </row>
    <row r="49" spans="9:17" ht="12.75" x14ac:dyDescent="0.2">
      <c r="I49" s="82"/>
      <c r="J49" s="82"/>
      <c r="K49" s="82"/>
      <c r="M49" s="24"/>
      <c r="N49" s="16"/>
      <c r="O49" s="16"/>
      <c r="P49" s="16"/>
      <c r="Q49" s="16"/>
    </row>
    <row r="50" spans="9:17" ht="12.75" x14ac:dyDescent="0.2">
      <c r="I50" s="82"/>
      <c r="J50" s="82"/>
      <c r="K50" s="82"/>
      <c r="M50" s="24"/>
      <c r="N50" s="16"/>
      <c r="O50" s="16"/>
      <c r="P50" s="16"/>
      <c r="Q50" s="16"/>
    </row>
    <row r="51" spans="9:17" ht="12.75" x14ac:dyDescent="0.2">
      <c r="I51" s="82"/>
      <c r="J51" s="82"/>
      <c r="K51" s="82"/>
      <c r="M51" s="24"/>
      <c r="N51" s="16"/>
      <c r="O51" s="16"/>
      <c r="P51" s="16"/>
      <c r="Q51" s="16"/>
    </row>
    <row r="52" spans="9:17" ht="12.75" x14ac:dyDescent="0.2">
      <c r="I52" s="82"/>
      <c r="J52" s="82"/>
      <c r="K52" s="82"/>
      <c r="M52" s="24"/>
      <c r="N52" s="16"/>
      <c r="O52" s="16"/>
      <c r="P52" s="16"/>
      <c r="Q52" s="16"/>
    </row>
    <row r="53" spans="9:17" ht="12.75" x14ac:dyDescent="0.2">
      <c r="I53" s="82"/>
      <c r="J53" s="82"/>
      <c r="K53" s="82"/>
      <c r="M53" s="24"/>
      <c r="N53" s="16"/>
      <c r="O53" s="16"/>
      <c r="P53" s="16"/>
      <c r="Q53" s="16"/>
    </row>
    <row r="54" spans="9:17" ht="12.75" x14ac:dyDescent="0.2">
      <c r="I54" s="82"/>
      <c r="J54" s="82"/>
      <c r="K54" s="82"/>
      <c r="M54" s="24"/>
      <c r="N54" s="16"/>
      <c r="O54" s="16"/>
      <c r="P54" s="16"/>
      <c r="Q54" s="16"/>
    </row>
  </sheetData>
  <phoneticPr fontId="6" type="noConversion"/>
  <printOptions horizontalCentered="1"/>
  <pageMargins left="0.25" right="0.25" top="0.9" bottom="0.77" header="0.41" footer="0.17"/>
  <pageSetup scale="80" fitToWidth="2" fitToHeight="0" orientation="landscape" horizontalDpi="4294967292" verticalDpi="300" r:id="rId1"/>
  <headerFooter alignWithMargins="0"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B673-3CED-4CAB-9DC6-C75C030B0F23}">
  <sheetPr codeName="Sheet2">
    <tabColor theme="6" tint="-0.249977111117893"/>
    <pageSetUpPr fitToPage="1"/>
  </sheetPr>
  <dimension ref="A1:O40"/>
  <sheetViews>
    <sheetView topLeftCell="A12" zoomScale="120" zoomScaleNormal="120" workbookViewId="0">
      <selection activeCell="C69" sqref="C69"/>
    </sheetView>
  </sheetViews>
  <sheetFormatPr defaultColWidth="9.140625" defaultRowHeight="11.25" x14ac:dyDescent="0.2"/>
  <cols>
    <col min="1" max="1" width="24.42578125" style="1" customWidth="1"/>
    <col min="2" max="2" width="10.42578125" style="1" customWidth="1"/>
    <col min="3" max="3" width="11" style="1" customWidth="1"/>
    <col min="4" max="4" width="10.7109375" style="1" customWidth="1"/>
    <col min="5" max="5" width="12.7109375" style="1" customWidth="1"/>
    <col min="6" max="6" width="11" style="1" customWidth="1"/>
    <col min="7" max="7" width="16.5703125" style="1" customWidth="1"/>
    <col min="8" max="8" width="10.7109375" style="253" customWidth="1"/>
    <col min="9" max="15" width="9.140625" style="253"/>
    <col min="16" max="16384" width="9.140625" style="1"/>
  </cols>
  <sheetData>
    <row r="1" spans="1:7" ht="21" x14ac:dyDescent="0.2">
      <c r="A1" s="245" t="s">
        <v>105</v>
      </c>
      <c r="B1" s="245" t="s">
        <v>106</v>
      </c>
      <c r="C1" s="245" t="s">
        <v>107</v>
      </c>
      <c r="D1" s="245" t="s">
        <v>108</v>
      </c>
      <c r="E1" s="245" t="s">
        <v>109</v>
      </c>
      <c r="F1" s="245" t="s">
        <v>110</v>
      </c>
      <c r="G1" s="245" t="s">
        <v>7</v>
      </c>
    </row>
    <row r="2" spans="1:7" x14ac:dyDescent="0.2">
      <c r="A2" s="242" t="s">
        <v>86</v>
      </c>
      <c r="B2" s="243"/>
      <c r="C2" s="243"/>
      <c r="D2" s="243"/>
      <c r="E2" s="243"/>
      <c r="F2" s="244"/>
      <c r="G2" s="243"/>
    </row>
    <row r="3" spans="1:7" x14ac:dyDescent="0.2">
      <c r="A3" s="246" t="s">
        <v>8</v>
      </c>
      <c r="B3" s="233"/>
      <c r="C3" s="233"/>
      <c r="D3" s="233"/>
      <c r="E3" s="233"/>
      <c r="F3" s="233"/>
      <c r="G3" s="233"/>
    </row>
    <row r="4" spans="1:7" x14ac:dyDescent="0.2">
      <c r="A4" s="247" t="s">
        <v>127</v>
      </c>
      <c r="B4" s="235"/>
      <c r="C4" s="235"/>
      <c r="D4" s="235"/>
      <c r="E4" s="235"/>
      <c r="F4" s="235"/>
      <c r="G4" s="235"/>
    </row>
    <row r="5" spans="1:7" x14ac:dyDescent="0.2">
      <c r="A5" s="246" t="s">
        <v>173</v>
      </c>
      <c r="B5" s="233"/>
      <c r="C5" s="233"/>
      <c r="D5" s="233"/>
      <c r="E5" s="233"/>
      <c r="F5" s="233"/>
      <c r="G5" s="233"/>
    </row>
    <row r="6" spans="1:7" x14ac:dyDescent="0.2">
      <c r="A6" s="247" t="s">
        <v>141</v>
      </c>
      <c r="B6" s="235"/>
      <c r="C6" s="235"/>
      <c r="D6" s="235"/>
      <c r="E6" s="235"/>
      <c r="F6" s="235"/>
      <c r="G6" s="235"/>
    </row>
    <row r="7" spans="1:7" x14ac:dyDescent="0.2">
      <c r="A7" s="246" t="s">
        <v>9</v>
      </c>
      <c r="B7" s="233"/>
      <c r="C7" s="233"/>
      <c r="D7" s="233"/>
      <c r="E7" s="233"/>
      <c r="F7" s="233"/>
      <c r="G7" s="233"/>
    </row>
    <row r="8" spans="1:7" x14ac:dyDescent="0.2">
      <c r="A8" s="247" t="s">
        <v>10</v>
      </c>
      <c r="B8" s="235"/>
      <c r="C8" s="235"/>
      <c r="D8" s="235"/>
      <c r="E8" s="235"/>
      <c r="F8" s="235"/>
      <c r="G8" s="235"/>
    </row>
    <row r="9" spans="1:7" x14ac:dyDescent="0.2">
      <c r="A9" s="246" t="s">
        <v>164</v>
      </c>
      <c r="B9" s="233"/>
      <c r="C9" s="233"/>
      <c r="D9" s="233"/>
      <c r="E9" s="233"/>
      <c r="F9" s="233"/>
      <c r="G9" s="233"/>
    </row>
    <row r="10" spans="1:7" x14ac:dyDescent="0.2">
      <c r="A10" s="247" t="s">
        <v>11</v>
      </c>
      <c r="B10" s="235"/>
      <c r="C10" s="235"/>
      <c r="D10" s="235"/>
      <c r="E10" s="235"/>
      <c r="F10" s="235"/>
      <c r="G10" s="235"/>
    </row>
    <row r="11" spans="1:7" x14ac:dyDescent="0.2">
      <c r="A11" s="246" t="s">
        <v>165</v>
      </c>
      <c r="B11" s="233"/>
      <c r="C11" s="233"/>
      <c r="D11" s="233"/>
      <c r="E11" s="233"/>
      <c r="F11" s="233"/>
      <c r="G11" s="233"/>
    </row>
    <row r="12" spans="1:7" x14ac:dyDescent="0.2">
      <c r="A12" s="247" t="s">
        <v>12</v>
      </c>
      <c r="B12" s="235"/>
      <c r="C12" s="235"/>
      <c r="D12" s="235"/>
      <c r="E12" s="235"/>
      <c r="F12" s="235"/>
      <c r="G12" s="235"/>
    </row>
    <row r="13" spans="1:7" x14ac:dyDescent="0.2">
      <c r="A13" s="246" t="s">
        <v>142</v>
      </c>
      <c r="B13" s="233"/>
      <c r="C13" s="233"/>
      <c r="D13" s="233"/>
      <c r="E13" s="233"/>
      <c r="F13" s="233"/>
      <c r="G13" s="233"/>
    </row>
    <row r="14" spans="1:7" x14ac:dyDescent="0.2">
      <c r="A14" s="247" t="s">
        <v>143</v>
      </c>
      <c r="B14" s="235"/>
      <c r="C14" s="235"/>
      <c r="D14" s="235"/>
      <c r="E14" s="235"/>
      <c r="F14" s="235"/>
      <c r="G14" s="235"/>
    </row>
    <row r="15" spans="1:7" x14ac:dyDescent="0.2">
      <c r="A15" s="246" t="s">
        <v>13</v>
      </c>
      <c r="B15" s="233"/>
      <c r="C15" s="233"/>
      <c r="D15" s="233"/>
      <c r="E15" s="233"/>
      <c r="F15" s="233"/>
      <c r="G15" s="233"/>
    </row>
    <row r="16" spans="1:7" x14ac:dyDescent="0.2">
      <c r="A16" s="247" t="s">
        <v>14</v>
      </c>
      <c r="B16" s="235"/>
      <c r="C16" s="235"/>
      <c r="D16" s="235"/>
      <c r="E16" s="235"/>
      <c r="F16" s="235"/>
      <c r="G16" s="235"/>
    </row>
    <row r="17" spans="1:7" x14ac:dyDescent="0.2">
      <c r="A17" s="246" t="s">
        <v>15</v>
      </c>
      <c r="B17" s="233"/>
      <c r="C17" s="233"/>
      <c r="D17" s="233"/>
      <c r="E17" s="233"/>
      <c r="F17" s="233"/>
      <c r="G17" s="233"/>
    </row>
    <row r="18" spans="1:7" x14ac:dyDescent="0.2">
      <c r="A18" s="247" t="s">
        <v>16</v>
      </c>
      <c r="B18" s="235"/>
      <c r="C18" s="235"/>
      <c r="D18" s="235"/>
      <c r="E18" s="235"/>
      <c r="F18" s="235"/>
      <c r="G18" s="235"/>
    </row>
    <row r="19" spans="1:7" x14ac:dyDescent="0.2">
      <c r="A19" s="246" t="s">
        <v>114</v>
      </c>
      <c r="B19" s="233"/>
      <c r="C19" s="233"/>
      <c r="D19" s="233"/>
      <c r="E19" s="233"/>
      <c r="F19" s="233"/>
      <c r="G19" s="233"/>
    </row>
    <row r="20" spans="1:7" x14ac:dyDescent="0.2">
      <c r="A20" s="248" t="s">
        <v>17</v>
      </c>
      <c r="B20" s="249"/>
      <c r="C20" s="249"/>
      <c r="D20" s="249"/>
      <c r="E20" s="249"/>
      <c r="F20" s="249"/>
      <c r="G20" s="249"/>
    </row>
    <row r="21" spans="1:7" x14ac:dyDescent="0.2">
      <c r="A21" s="246" t="s">
        <v>18</v>
      </c>
      <c r="B21" s="233"/>
      <c r="C21" s="233"/>
      <c r="D21" s="233"/>
      <c r="E21" s="233"/>
      <c r="F21" s="233"/>
      <c r="G21" s="233"/>
    </row>
    <row r="22" spans="1:7" x14ac:dyDescent="0.2">
      <c r="A22" s="250" t="s">
        <v>19</v>
      </c>
      <c r="B22" s="251"/>
      <c r="C22" s="251"/>
      <c r="D22" s="251"/>
      <c r="E22" s="251"/>
      <c r="F22" s="251"/>
      <c r="G22" s="251"/>
    </row>
    <row r="23" spans="1:7" s="253" customFormat="1" x14ac:dyDescent="0.2">
      <c r="A23" s="252"/>
      <c r="F23" s="224"/>
      <c r="G23" s="254"/>
    </row>
    <row r="24" spans="1:7" s="253" customFormat="1" x14ac:dyDescent="0.2">
      <c r="A24" s="252" t="s">
        <v>20</v>
      </c>
      <c r="F24" s="224"/>
      <c r="G24" s="254"/>
    </row>
    <row r="25" spans="1:7" s="253" customFormat="1" x14ac:dyDescent="0.2">
      <c r="A25" s="252"/>
      <c r="F25" s="224"/>
      <c r="G25" s="254"/>
    </row>
    <row r="26" spans="1:7" s="253" customFormat="1" x14ac:dyDescent="0.2">
      <c r="A26" s="255" t="s">
        <v>84</v>
      </c>
      <c r="G26" s="254"/>
    </row>
    <row r="27" spans="1:7" x14ac:dyDescent="0.2">
      <c r="A27" s="246" t="s">
        <v>21</v>
      </c>
      <c r="B27" s="233"/>
      <c r="C27" s="233"/>
      <c r="D27" s="233"/>
      <c r="E27" s="233"/>
      <c r="F27" s="233"/>
      <c r="G27" s="233"/>
    </row>
    <row r="28" spans="1:7" x14ac:dyDescent="0.2">
      <c r="A28" s="247" t="s">
        <v>22</v>
      </c>
      <c r="B28" s="235"/>
      <c r="C28" s="235"/>
      <c r="D28" s="235"/>
      <c r="E28" s="235"/>
      <c r="F28" s="235"/>
      <c r="G28" s="235"/>
    </row>
    <row r="29" spans="1:7" x14ac:dyDescent="0.2">
      <c r="A29" s="246" t="s">
        <v>23</v>
      </c>
      <c r="B29" s="233"/>
      <c r="C29" s="233"/>
      <c r="D29" s="233"/>
      <c r="E29" s="233"/>
      <c r="F29" s="233"/>
      <c r="G29" s="233"/>
    </row>
    <row r="30" spans="1:7" x14ac:dyDescent="0.2">
      <c r="A30" s="247" t="s">
        <v>24</v>
      </c>
      <c r="B30" s="235"/>
      <c r="C30" s="235"/>
      <c r="D30" s="235"/>
      <c r="E30" s="235"/>
      <c r="F30" s="235"/>
      <c r="G30" s="235"/>
    </row>
    <row r="31" spans="1:7" x14ac:dyDescent="0.2">
      <c r="A31" s="246" t="s">
        <v>25</v>
      </c>
      <c r="B31" s="233"/>
      <c r="C31" s="233"/>
      <c r="D31" s="233"/>
      <c r="E31" s="233"/>
      <c r="F31" s="233"/>
      <c r="G31" s="233"/>
    </row>
    <row r="32" spans="1:7" x14ac:dyDescent="0.2">
      <c r="A32" s="250" t="s">
        <v>19</v>
      </c>
      <c r="B32" s="251"/>
      <c r="C32" s="251"/>
      <c r="D32" s="251"/>
      <c r="E32" s="251"/>
      <c r="F32" s="251"/>
      <c r="G32" s="251"/>
    </row>
    <row r="33" spans="6:6" s="253" customFormat="1" x14ac:dyDescent="0.2">
      <c r="F33" s="224"/>
    </row>
    <row r="34" spans="6:6" s="253" customFormat="1" x14ac:dyDescent="0.2"/>
    <row r="35" spans="6:6" s="253" customFormat="1" x14ac:dyDescent="0.2"/>
    <row r="36" spans="6:6" s="253" customFormat="1" x14ac:dyDescent="0.2"/>
    <row r="37" spans="6:6" s="253" customFormat="1" x14ac:dyDescent="0.2"/>
    <row r="38" spans="6:6" s="253" customFormat="1" x14ac:dyDescent="0.2"/>
    <row r="39" spans="6:6" s="253" customFormat="1" x14ac:dyDescent="0.2"/>
    <row r="40" spans="6:6" s="253" customFormat="1" x14ac:dyDescent="0.2"/>
  </sheetData>
  <phoneticPr fontId="6" type="noConversion"/>
  <printOptions horizontalCentered="1"/>
  <pageMargins left="0.38" right="0.16" top="0.73" bottom="0.77" header="0.34" footer="0.17"/>
  <pageSetup fitToWidth="2" fitToHeight="0" orientation="portrait" horizontalDpi="4294967292" verticalDpi="300" r:id="rId1"/>
  <headerFooter alignWithMargins="0"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287-423E-4AF0-B20E-7C5A61FA02FE}">
  <sheetPr codeName="Sheet6">
    <tabColor rgb="FFFFC000"/>
    <pageSetUpPr fitToPage="1"/>
  </sheetPr>
  <dimension ref="A1:L29"/>
  <sheetViews>
    <sheetView zoomScale="120" zoomScaleNormal="120" workbookViewId="0">
      <selection activeCell="J48" sqref="J48"/>
    </sheetView>
  </sheetViews>
  <sheetFormatPr defaultColWidth="9.140625" defaultRowHeight="11.25" x14ac:dyDescent="0.2"/>
  <cols>
    <col min="1" max="1" width="16.140625" style="47" customWidth="1"/>
    <col min="2" max="2" width="8.7109375" style="47" customWidth="1"/>
    <col min="3" max="3" width="9.7109375" style="47" customWidth="1"/>
    <col min="4" max="4" width="9.140625" style="47"/>
    <col min="5" max="6" width="9.7109375" style="47" customWidth="1"/>
    <col min="7" max="7" width="10.140625" style="47" customWidth="1"/>
    <col min="8" max="8" width="8.85546875" style="47" customWidth="1"/>
    <col min="9" max="9" width="9.5703125" style="47" customWidth="1"/>
    <col min="10" max="10" width="10.140625" style="47" customWidth="1"/>
    <col min="11" max="16384" width="9.140625" style="47"/>
  </cols>
  <sheetData>
    <row r="1" spans="1:12" s="40" customFormat="1" ht="42" x14ac:dyDescent="0.2">
      <c r="A1" s="38" t="s">
        <v>88</v>
      </c>
      <c r="B1" s="38" t="s">
        <v>26</v>
      </c>
      <c r="C1" s="38" t="s">
        <v>27</v>
      </c>
      <c r="D1" s="38" t="s">
        <v>62</v>
      </c>
      <c r="E1" s="38" t="s">
        <v>63</v>
      </c>
      <c r="F1" s="38" t="s">
        <v>64</v>
      </c>
      <c r="G1" s="38" t="s">
        <v>65</v>
      </c>
      <c r="H1" s="38" t="s">
        <v>96</v>
      </c>
      <c r="I1" s="38" t="s">
        <v>66</v>
      </c>
      <c r="J1" s="39"/>
    </row>
    <row r="2" spans="1:12" s="42" customFormat="1" ht="22.5" x14ac:dyDescent="0.2">
      <c r="A2" s="41" t="s">
        <v>104</v>
      </c>
      <c r="B2" s="30"/>
      <c r="C2" s="30"/>
      <c r="D2" s="83"/>
      <c r="E2" s="30"/>
      <c r="F2" s="30"/>
      <c r="G2" s="30"/>
      <c r="H2" s="83"/>
      <c r="I2" s="30"/>
    </row>
    <row r="3" spans="1:12" s="42" customFormat="1" ht="22.5" x14ac:dyDescent="0.2">
      <c r="A3" s="43" t="s">
        <v>67</v>
      </c>
      <c r="B3" s="30"/>
      <c r="C3" s="30"/>
      <c r="D3" s="83"/>
      <c r="E3" s="30"/>
      <c r="F3" s="30"/>
      <c r="G3" s="30"/>
      <c r="H3" s="83"/>
      <c r="I3" s="30"/>
    </row>
    <row r="4" spans="1:12" s="42" customFormat="1" ht="22.5" x14ac:dyDescent="0.2">
      <c r="A4" s="41" t="s">
        <v>68</v>
      </c>
      <c r="B4" s="30"/>
      <c r="C4" s="30"/>
      <c r="D4" s="83"/>
      <c r="E4" s="30"/>
      <c r="F4" s="30"/>
      <c r="G4" s="30"/>
      <c r="H4" s="83"/>
      <c r="I4" s="30"/>
    </row>
    <row r="5" spans="1:12" s="42" customFormat="1" x14ac:dyDescent="0.2">
      <c r="A5" s="41" t="s">
        <v>52</v>
      </c>
      <c r="B5" s="30"/>
      <c r="C5" s="30"/>
      <c r="D5" s="83"/>
      <c r="E5" s="30"/>
      <c r="F5" s="30"/>
      <c r="G5" s="30"/>
      <c r="H5" s="83"/>
      <c r="I5" s="30"/>
    </row>
    <row r="6" spans="1:12" s="42" customFormat="1" x14ac:dyDescent="0.2">
      <c r="A6" s="41" t="s">
        <v>79</v>
      </c>
      <c r="B6" s="30"/>
      <c r="C6" s="30"/>
      <c r="D6" s="83"/>
      <c r="E6" s="30"/>
      <c r="F6" s="30"/>
      <c r="G6" s="30"/>
      <c r="H6" s="83"/>
      <c r="I6" s="30"/>
    </row>
    <row r="7" spans="1:12" s="42" customFormat="1" ht="22.5" x14ac:dyDescent="0.2">
      <c r="A7" s="41" t="s">
        <v>69</v>
      </c>
      <c r="B7" s="30"/>
      <c r="C7" s="30"/>
      <c r="D7" s="83"/>
      <c r="E7" s="30"/>
      <c r="F7" s="30"/>
      <c r="G7" s="30"/>
      <c r="H7" s="83"/>
      <c r="I7" s="30"/>
    </row>
    <row r="8" spans="1:12" s="42" customFormat="1" x14ac:dyDescent="0.2">
      <c r="A8" s="41" t="s">
        <v>70</v>
      </c>
      <c r="B8" s="30"/>
      <c r="C8" s="30"/>
      <c r="D8" s="83"/>
      <c r="E8" s="30"/>
      <c r="F8" s="30"/>
      <c r="G8" s="30"/>
      <c r="H8" s="83"/>
      <c r="I8" s="30"/>
    </row>
    <row r="9" spans="1:12" s="45" customFormat="1" x14ac:dyDescent="0.2">
      <c r="A9" s="44" t="s">
        <v>19</v>
      </c>
      <c r="B9" s="84"/>
      <c r="C9" s="84"/>
      <c r="D9" s="83"/>
      <c r="E9" s="84"/>
      <c r="F9" s="84"/>
      <c r="G9" s="84"/>
      <c r="H9" s="83"/>
      <c r="I9" s="84"/>
      <c r="J9" s="42"/>
      <c r="K9" s="42"/>
    </row>
    <row r="10" spans="1:12" s="45" customFormat="1" x14ac:dyDescent="0.2">
      <c r="A10" s="46"/>
    </row>
    <row r="11" spans="1:12" x14ac:dyDescent="0.2">
      <c r="A11" s="46" t="s">
        <v>118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">
      <c r="A12" s="36"/>
      <c r="B12" s="48"/>
      <c r="C12" s="48"/>
      <c r="D12" s="48"/>
      <c r="E12" s="48"/>
      <c r="F12" s="48"/>
      <c r="G12" s="48"/>
      <c r="H12" s="48"/>
      <c r="I12" s="48"/>
      <c r="J12" s="16"/>
      <c r="K12" s="16"/>
      <c r="L12" s="16"/>
    </row>
    <row r="13" spans="1:12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</sheetData>
  <phoneticPr fontId="6" type="noConversion"/>
  <printOptions horizontalCentered="1"/>
  <pageMargins left="0.25" right="0.25" top="0.88" bottom="0.77" header="0.41" footer="0.17"/>
  <pageSetup fitToWidth="2" fitToHeight="0" orientation="portrait" horizontalDpi="4294967292" verticalDpi="300" r:id="rId1"/>
  <headerFooter alignWithMargins="0"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2DB3-E78B-49BA-B71A-42E23F86C4AC}">
  <sheetPr codeName="Sheet9">
    <tabColor rgb="FFFFC000"/>
  </sheetPr>
  <dimension ref="A1:I30"/>
  <sheetViews>
    <sheetView zoomScale="130" zoomScaleNormal="130" workbookViewId="0">
      <selection activeCell="J48" sqref="J48"/>
    </sheetView>
  </sheetViews>
  <sheetFormatPr defaultColWidth="9.140625" defaultRowHeight="11.25" x14ac:dyDescent="0.2"/>
  <cols>
    <col min="1" max="1" width="21" style="1" customWidth="1"/>
    <col min="2" max="2" width="9" style="1" customWidth="1"/>
    <col min="3" max="3" width="10.85546875" style="1" customWidth="1"/>
    <col min="4" max="4" width="8.42578125" style="1" customWidth="1"/>
    <col min="5" max="6" width="10.85546875" style="1" customWidth="1"/>
    <col min="7" max="7" width="12.5703125" style="2" customWidth="1"/>
    <col min="8" max="8" width="11.5703125" style="2" customWidth="1"/>
    <col min="9" max="9" width="11" style="2" customWidth="1"/>
    <col min="10" max="16384" width="9.140625" style="1"/>
  </cols>
  <sheetData>
    <row r="1" spans="1:9" ht="63" x14ac:dyDescent="0.2">
      <c r="A1" s="6" t="s">
        <v>105</v>
      </c>
      <c r="B1" s="6" t="s">
        <v>71</v>
      </c>
      <c r="C1" s="6" t="s">
        <v>30</v>
      </c>
      <c r="D1" s="6" t="s">
        <v>96</v>
      </c>
      <c r="E1" s="6" t="s">
        <v>151</v>
      </c>
      <c r="F1" s="6" t="s">
        <v>154</v>
      </c>
      <c r="G1" s="6" t="s">
        <v>72</v>
      </c>
      <c r="H1" s="6" t="s">
        <v>53</v>
      </c>
      <c r="I1" s="6" t="s">
        <v>54</v>
      </c>
    </row>
    <row r="2" spans="1:9" x14ac:dyDescent="0.2">
      <c r="A2" s="19"/>
      <c r="B2" s="24"/>
      <c r="E2" s="22"/>
      <c r="G2" s="50"/>
      <c r="H2" s="13"/>
      <c r="I2" s="51"/>
    </row>
    <row r="3" spans="1:9" x14ac:dyDescent="0.2">
      <c r="A3" s="20" t="s">
        <v>84</v>
      </c>
      <c r="B3" s="16"/>
      <c r="E3" s="22"/>
      <c r="G3" s="13"/>
      <c r="H3" s="13"/>
      <c r="I3" s="23"/>
    </row>
    <row r="4" spans="1:9" x14ac:dyDescent="0.2">
      <c r="A4" s="9" t="s">
        <v>21</v>
      </c>
      <c r="B4" s="3"/>
      <c r="C4" s="3"/>
      <c r="D4" s="4"/>
      <c r="E4" s="3"/>
      <c r="F4" s="3"/>
      <c r="G4" s="5"/>
      <c r="H4" s="5"/>
      <c r="I4" s="49"/>
    </row>
    <row r="5" spans="1:9" x14ac:dyDescent="0.2">
      <c r="A5" s="9" t="s">
        <v>22</v>
      </c>
      <c r="B5" s="3"/>
      <c r="C5" s="3"/>
      <c r="D5" s="4"/>
      <c r="E5" s="3"/>
      <c r="F5" s="3"/>
      <c r="G5" s="5"/>
      <c r="H5" s="5"/>
      <c r="I5" s="49"/>
    </row>
    <row r="6" spans="1:9" x14ac:dyDescent="0.2">
      <c r="A6" s="9" t="s">
        <v>23</v>
      </c>
      <c r="B6" s="3"/>
      <c r="C6" s="3"/>
      <c r="D6" s="4"/>
      <c r="E6" s="3"/>
      <c r="F6" s="3"/>
      <c r="G6" s="5"/>
      <c r="H6" s="5"/>
      <c r="I6" s="49"/>
    </row>
    <row r="7" spans="1:9" x14ac:dyDescent="0.2">
      <c r="A7" s="9" t="s">
        <v>24</v>
      </c>
      <c r="B7" s="3"/>
      <c r="C7" s="3"/>
      <c r="D7" s="4"/>
      <c r="E7" s="3"/>
      <c r="F7" s="3"/>
      <c r="G7" s="5"/>
      <c r="H7" s="5"/>
      <c r="I7" s="49"/>
    </row>
    <row r="8" spans="1:9" x14ac:dyDescent="0.2">
      <c r="A8" s="9" t="s">
        <v>25</v>
      </c>
      <c r="B8" s="85"/>
      <c r="C8" s="3"/>
      <c r="D8" s="11"/>
      <c r="E8" s="3"/>
      <c r="F8" s="3"/>
      <c r="G8" s="5"/>
      <c r="H8" s="5"/>
      <c r="I8" s="49"/>
    </row>
    <row r="9" spans="1:9" x14ac:dyDescent="0.2">
      <c r="A9" s="170" t="s">
        <v>19</v>
      </c>
      <c r="B9" s="175"/>
      <c r="C9" s="182"/>
      <c r="D9" s="168"/>
      <c r="E9" s="182"/>
      <c r="F9" s="182"/>
      <c r="G9" s="169"/>
      <c r="H9" s="169"/>
      <c r="I9" s="176"/>
    </row>
    <row r="10" spans="1:9" x14ac:dyDescent="0.2">
      <c r="A10" s="19"/>
      <c r="G10" s="13"/>
      <c r="H10" s="13"/>
      <c r="I10" s="52"/>
    </row>
    <row r="11" spans="1:9" x14ac:dyDescent="0.2">
      <c r="A11" s="20" t="s">
        <v>86</v>
      </c>
      <c r="B11" s="22"/>
      <c r="C11" s="53"/>
      <c r="E11" s="22"/>
      <c r="F11" s="22"/>
      <c r="G11" s="13"/>
      <c r="H11" s="13"/>
      <c r="I11" s="52"/>
    </row>
    <row r="12" spans="1:9" x14ac:dyDescent="0.2">
      <c r="A12" s="9" t="s">
        <v>8</v>
      </c>
      <c r="B12" s="3"/>
      <c r="C12" s="3"/>
      <c r="D12" s="11"/>
      <c r="E12" s="3"/>
      <c r="F12" s="3"/>
      <c r="G12" s="5"/>
      <c r="H12" s="5"/>
      <c r="I12" s="54"/>
    </row>
    <row r="13" spans="1:9" x14ac:dyDescent="0.2">
      <c r="A13" s="9" t="s">
        <v>127</v>
      </c>
      <c r="B13" s="3"/>
      <c r="C13" s="3"/>
      <c r="D13" s="11"/>
      <c r="E13" s="3"/>
      <c r="F13" s="3"/>
      <c r="G13" s="5"/>
      <c r="H13" s="5"/>
      <c r="I13" s="54"/>
    </row>
    <row r="14" spans="1:9" x14ac:dyDescent="0.2">
      <c r="A14" s="9" t="s">
        <v>173</v>
      </c>
      <c r="B14" s="3"/>
      <c r="C14" s="3"/>
      <c r="D14" s="11"/>
      <c r="E14" s="3"/>
      <c r="F14" s="3"/>
      <c r="G14" s="5"/>
      <c r="H14" s="5"/>
      <c r="I14" s="54"/>
    </row>
    <row r="15" spans="1:9" x14ac:dyDescent="0.2">
      <c r="A15" s="9" t="s">
        <v>141</v>
      </c>
      <c r="B15" s="3"/>
      <c r="C15" s="3"/>
      <c r="D15" s="11"/>
      <c r="E15" s="3"/>
      <c r="F15" s="3"/>
      <c r="G15" s="5"/>
      <c r="H15" s="5"/>
      <c r="I15" s="54"/>
    </row>
    <row r="16" spans="1:9" x14ac:dyDescent="0.2">
      <c r="A16" s="9" t="s">
        <v>9</v>
      </c>
      <c r="B16" s="3"/>
      <c r="C16" s="3"/>
      <c r="D16" s="11"/>
      <c r="E16" s="3"/>
      <c r="F16" s="3"/>
      <c r="G16" s="5"/>
      <c r="H16" s="5"/>
      <c r="I16" s="54"/>
    </row>
    <row r="17" spans="1:9" x14ac:dyDescent="0.2">
      <c r="A17" s="9" t="s">
        <v>11</v>
      </c>
      <c r="B17" s="3"/>
      <c r="C17" s="3"/>
      <c r="D17" s="11"/>
      <c r="E17" s="3"/>
      <c r="F17" s="3"/>
      <c r="G17" s="5"/>
      <c r="H17" s="5"/>
      <c r="I17" s="54"/>
    </row>
    <row r="18" spans="1:9" x14ac:dyDescent="0.2">
      <c r="A18" s="9" t="s">
        <v>10</v>
      </c>
      <c r="B18" s="3"/>
      <c r="C18" s="3"/>
      <c r="D18" s="11"/>
      <c r="E18" s="3"/>
      <c r="F18" s="3"/>
      <c r="G18" s="5"/>
      <c r="H18" s="5"/>
      <c r="I18" s="54"/>
    </row>
    <row r="19" spans="1:9" x14ac:dyDescent="0.2">
      <c r="A19" s="9" t="s">
        <v>164</v>
      </c>
      <c r="B19" s="3"/>
      <c r="C19" s="3"/>
      <c r="D19" s="11"/>
      <c r="E19" s="3"/>
      <c r="F19" s="3"/>
      <c r="G19" s="5"/>
      <c r="H19" s="5"/>
      <c r="I19" s="54"/>
    </row>
    <row r="20" spans="1:9" x14ac:dyDescent="0.2">
      <c r="A20" s="9" t="s">
        <v>165</v>
      </c>
      <c r="B20" s="3"/>
      <c r="C20" s="3"/>
      <c r="D20" s="11"/>
      <c r="E20" s="3"/>
      <c r="F20" s="3"/>
      <c r="G20" s="5"/>
      <c r="H20" s="5"/>
      <c r="I20" s="54"/>
    </row>
    <row r="21" spans="1:9" x14ac:dyDescent="0.2">
      <c r="A21" s="9" t="s">
        <v>12</v>
      </c>
      <c r="B21" s="3"/>
      <c r="C21" s="3"/>
      <c r="D21" s="11"/>
      <c r="E21" s="3"/>
      <c r="F21" s="3"/>
      <c r="G21" s="5"/>
      <c r="H21" s="5"/>
      <c r="I21" s="54"/>
    </row>
    <row r="22" spans="1:9" x14ac:dyDescent="0.2">
      <c r="A22" s="9" t="s">
        <v>142</v>
      </c>
      <c r="B22" s="3"/>
      <c r="C22" s="3"/>
      <c r="D22" s="11"/>
      <c r="E22" s="3"/>
      <c r="F22" s="3"/>
      <c r="G22" s="5"/>
      <c r="H22" s="5"/>
      <c r="I22" s="54"/>
    </row>
    <row r="23" spans="1:9" x14ac:dyDescent="0.2">
      <c r="A23" s="9" t="s">
        <v>143</v>
      </c>
      <c r="B23" s="3"/>
      <c r="C23" s="3"/>
      <c r="D23" s="11"/>
      <c r="E23" s="3"/>
      <c r="F23" s="3"/>
      <c r="G23" s="5"/>
      <c r="H23" s="5"/>
      <c r="I23" s="54"/>
    </row>
    <row r="24" spans="1:9" x14ac:dyDescent="0.2">
      <c r="A24" s="9" t="s">
        <v>13</v>
      </c>
      <c r="B24" s="3"/>
      <c r="C24" s="3"/>
      <c r="D24" s="11"/>
      <c r="E24" s="3"/>
      <c r="F24" s="3"/>
      <c r="G24" s="5"/>
      <c r="H24" s="5"/>
      <c r="I24" s="54"/>
    </row>
    <row r="25" spans="1:9" x14ac:dyDescent="0.2">
      <c r="A25" s="9" t="s">
        <v>14</v>
      </c>
      <c r="B25" s="3"/>
      <c r="C25" s="3"/>
      <c r="D25" s="11"/>
      <c r="E25" s="3"/>
      <c r="F25" s="3"/>
      <c r="G25" s="5"/>
      <c r="H25" s="5"/>
      <c r="I25" s="54"/>
    </row>
    <row r="26" spans="1:9" x14ac:dyDescent="0.2">
      <c r="A26" s="9" t="s">
        <v>16</v>
      </c>
      <c r="B26" s="3"/>
      <c r="C26" s="3"/>
      <c r="D26" s="11"/>
      <c r="E26" s="3"/>
      <c r="F26" s="3"/>
      <c r="G26" s="5"/>
      <c r="H26" s="5"/>
      <c r="I26" s="54"/>
    </row>
    <row r="27" spans="1:9" x14ac:dyDescent="0.2">
      <c r="A27" s="9" t="s">
        <v>114</v>
      </c>
      <c r="B27" s="3"/>
      <c r="C27" s="3"/>
      <c r="D27" s="11"/>
      <c r="E27" s="3"/>
      <c r="F27" s="3"/>
      <c r="G27" s="5"/>
      <c r="H27" s="5"/>
      <c r="I27" s="54"/>
    </row>
    <row r="28" spans="1:9" x14ac:dyDescent="0.2">
      <c r="A28" s="170" t="s">
        <v>19</v>
      </c>
      <c r="B28" s="175"/>
      <c r="C28" s="182"/>
      <c r="D28" s="168"/>
      <c r="E28" s="182"/>
      <c r="F28" s="182"/>
      <c r="G28" s="169"/>
      <c r="H28" s="169"/>
      <c r="I28" s="176"/>
    </row>
    <row r="29" spans="1:9" x14ac:dyDescent="0.2">
      <c r="A29" s="19"/>
      <c r="G29" s="13"/>
      <c r="H29" s="13"/>
      <c r="I29" s="52"/>
    </row>
    <row r="30" spans="1:9" x14ac:dyDescent="0.2">
      <c r="A30" s="19" t="s">
        <v>144</v>
      </c>
      <c r="G30" s="14"/>
      <c r="H30" s="14"/>
      <c r="I30" s="23"/>
    </row>
  </sheetData>
  <phoneticPr fontId="6" type="noConversion"/>
  <printOptions gridLines="1" gridLinesSet="0"/>
  <pageMargins left="0.36" right="0.25" top="0.92" bottom="0.77" header="0.57999999999999996" footer="0.17"/>
  <pageSetup scale="90" fitToWidth="2" fitToHeight="0" orientation="portrait" horizontalDpi="4294967292" verticalDpi="300" r:id="rId1"/>
  <headerFooter alignWithMargins="0">
    <oddHeader>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14EA-A207-4726-B1F1-499913854985}">
  <sheetPr codeName="Sheet10">
    <tabColor rgb="FFFFC000"/>
    <pageSetUpPr fitToPage="1"/>
  </sheetPr>
  <dimension ref="A2:J32"/>
  <sheetViews>
    <sheetView zoomScale="120" zoomScaleNormal="120" workbookViewId="0">
      <selection activeCell="J48" sqref="J48"/>
    </sheetView>
  </sheetViews>
  <sheetFormatPr defaultColWidth="9.140625" defaultRowHeight="11.25" x14ac:dyDescent="0.2"/>
  <cols>
    <col min="1" max="1" width="18" style="1" customWidth="1"/>
    <col min="2" max="2" width="6.7109375" style="1" customWidth="1"/>
    <col min="3" max="3" width="10.85546875" style="1" customWidth="1"/>
    <col min="4" max="4" width="7.42578125" style="1" customWidth="1"/>
    <col min="5" max="5" width="7" style="1" customWidth="1"/>
    <col min="6" max="6" width="8.5703125" style="1" customWidth="1"/>
    <col min="7" max="7" width="10.7109375" style="2" customWidth="1"/>
    <col min="8" max="8" width="9.85546875" style="2" customWidth="1"/>
    <col min="9" max="9" width="20.85546875" style="2" customWidth="1"/>
    <col min="10" max="10" width="9.85546875" style="2" customWidth="1"/>
    <col min="11" max="16384" width="9.140625" style="1"/>
  </cols>
  <sheetData>
    <row r="2" spans="1:10" ht="73.5" x14ac:dyDescent="0.2">
      <c r="A2" s="6" t="s">
        <v>105</v>
      </c>
      <c r="B2" s="6" t="s">
        <v>71</v>
      </c>
      <c r="C2" s="6" t="s">
        <v>55</v>
      </c>
      <c r="D2" s="6" t="s">
        <v>56</v>
      </c>
      <c r="E2" s="6" t="s">
        <v>57</v>
      </c>
      <c r="F2" s="6" t="s">
        <v>58</v>
      </c>
      <c r="G2" s="6" t="s">
        <v>59</v>
      </c>
      <c r="H2" s="6" t="s">
        <v>60</v>
      </c>
      <c r="I2" s="6" t="s">
        <v>61</v>
      </c>
      <c r="J2" s="6" t="s">
        <v>28</v>
      </c>
    </row>
    <row r="3" spans="1:10" x14ac:dyDescent="0.2">
      <c r="A3" s="19"/>
      <c r="G3" s="57"/>
      <c r="H3" s="13"/>
      <c r="J3" s="23"/>
    </row>
    <row r="4" spans="1:10" x14ac:dyDescent="0.2">
      <c r="A4" s="20" t="s">
        <v>84</v>
      </c>
      <c r="B4" s="16"/>
      <c r="H4" s="13"/>
      <c r="J4" s="23"/>
    </row>
    <row r="5" spans="1:10" x14ac:dyDescent="0.2">
      <c r="A5" s="9" t="s">
        <v>21</v>
      </c>
      <c r="B5" s="3"/>
      <c r="C5" s="3"/>
      <c r="D5" s="4"/>
      <c r="E5" s="10"/>
      <c r="F5" s="8"/>
      <c r="G5" s="56"/>
      <c r="H5" s="5"/>
      <c r="I5" s="5"/>
      <c r="J5" s="49"/>
    </row>
    <row r="6" spans="1:10" x14ac:dyDescent="0.2">
      <c r="A6" s="9" t="s">
        <v>22</v>
      </c>
      <c r="B6" s="3"/>
      <c r="C6" s="3"/>
      <c r="D6" s="4"/>
      <c r="E6" s="10"/>
      <c r="F6" s="8"/>
      <c r="G6" s="56"/>
      <c r="H6" s="5"/>
      <c r="I6" s="5"/>
      <c r="J6" s="49"/>
    </row>
    <row r="7" spans="1:10" x14ac:dyDescent="0.2">
      <c r="A7" s="9" t="s">
        <v>23</v>
      </c>
      <c r="B7" s="3"/>
      <c r="C7" s="3"/>
      <c r="D7" s="11"/>
      <c r="E7" s="10"/>
      <c r="F7" s="8"/>
      <c r="G7" s="56"/>
      <c r="H7" s="5"/>
      <c r="I7" s="5"/>
      <c r="J7" s="49"/>
    </row>
    <row r="8" spans="1:10" x14ac:dyDescent="0.2">
      <c r="A8" s="9" t="s">
        <v>24</v>
      </c>
      <c r="B8" s="3"/>
      <c r="C8" s="3"/>
      <c r="D8" s="11"/>
      <c r="E8" s="10"/>
      <c r="F8" s="8"/>
      <c r="G8" s="56"/>
      <c r="H8" s="5"/>
      <c r="I8" s="5"/>
      <c r="J8" s="49"/>
    </row>
    <row r="9" spans="1:10" x14ac:dyDescent="0.2">
      <c r="A9" s="9" t="s">
        <v>25</v>
      </c>
      <c r="B9" s="3"/>
      <c r="C9" s="3"/>
      <c r="D9" s="11"/>
      <c r="E9" s="10"/>
      <c r="F9" s="8"/>
      <c r="G9" s="56"/>
      <c r="H9" s="5"/>
      <c r="I9" s="5"/>
      <c r="J9" s="49"/>
    </row>
    <row r="10" spans="1:10" x14ac:dyDescent="0.2">
      <c r="A10" s="170" t="s">
        <v>19</v>
      </c>
      <c r="B10" s="177"/>
      <c r="C10" s="177"/>
      <c r="D10" s="178"/>
      <c r="E10" s="177"/>
      <c r="F10" s="179"/>
      <c r="G10" s="180"/>
      <c r="H10" s="166"/>
      <c r="I10" s="180"/>
      <c r="J10" s="181"/>
    </row>
    <row r="11" spans="1:10" x14ac:dyDescent="0.2">
      <c r="A11" s="19"/>
      <c r="B11" s="22"/>
      <c r="F11" s="18"/>
      <c r="H11" s="13"/>
      <c r="J11" s="52"/>
    </row>
    <row r="12" spans="1:10" x14ac:dyDescent="0.2">
      <c r="A12" s="20" t="s">
        <v>86</v>
      </c>
      <c r="B12" s="22"/>
      <c r="C12" s="22"/>
      <c r="E12" s="22"/>
      <c r="F12" s="18"/>
      <c r="H12" s="13"/>
      <c r="J12" s="52"/>
    </row>
    <row r="13" spans="1:10" x14ac:dyDescent="0.2">
      <c r="A13" s="9" t="s">
        <v>8</v>
      </c>
      <c r="B13" s="3"/>
      <c r="C13" s="3"/>
      <c r="D13" s="4"/>
      <c r="E13" s="3"/>
      <c r="F13" s="8"/>
      <c r="G13" s="5"/>
      <c r="H13" s="5"/>
      <c r="I13" s="5"/>
      <c r="J13" s="49"/>
    </row>
    <row r="14" spans="1:10" x14ac:dyDescent="0.2">
      <c r="A14" s="9" t="s">
        <v>127</v>
      </c>
      <c r="B14" s="3"/>
      <c r="C14" s="3"/>
      <c r="D14" s="4"/>
      <c r="E14" s="3"/>
      <c r="F14" s="8"/>
      <c r="G14" s="5"/>
      <c r="H14" s="5"/>
      <c r="I14" s="5"/>
      <c r="J14" s="49"/>
    </row>
    <row r="15" spans="1:10" x14ac:dyDescent="0.2">
      <c r="A15" s="9" t="s">
        <v>173</v>
      </c>
      <c r="B15" s="3"/>
      <c r="C15" s="3"/>
      <c r="D15" s="4"/>
      <c r="E15" s="3"/>
      <c r="F15" s="8"/>
      <c r="G15" s="5"/>
      <c r="H15" s="5"/>
      <c r="I15" s="5"/>
      <c r="J15" s="49"/>
    </row>
    <row r="16" spans="1:10" x14ac:dyDescent="0.2">
      <c r="A16" s="9" t="s">
        <v>141</v>
      </c>
      <c r="B16" s="3"/>
      <c r="C16" s="3"/>
      <c r="D16" s="4"/>
      <c r="E16" s="3"/>
      <c r="F16" s="8"/>
      <c r="G16" s="5"/>
      <c r="H16" s="5"/>
      <c r="I16" s="5"/>
      <c r="J16" s="49"/>
    </row>
    <row r="17" spans="1:10" x14ac:dyDescent="0.2">
      <c r="A17" s="9" t="s">
        <v>9</v>
      </c>
      <c r="B17" s="3"/>
      <c r="C17" s="3"/>
      <c r="D17" s="4"/>
      <c r="E17" s="3"/>
      <c r="F17" s="8"/>
      <c r="G17" s="5"/>
      <c r="H17" s="5"/>
      <c r="I17" s="5"/>
      <c r="J17" s="49"/>
    </row>
    <row r="18" spans="1:10" x14ac:dyDescent="0.2">
      <c r="A18" s="9" t="s">
        <v>11</v>
      </c>
      <c r="B18" s="3"/>
      <c r="C18" s="3"/>
      <c r="D18" s="4"/>
      <c r="E18" s="3"/>
      <c r="F18" s="8"/>
      <c r="G18" s="5"/>
      <c r="H18" s="5"/>
      <c r="I18" s="5"/>
      <c r="J18" s="49"/>
    </row>
    <row r="19" spans="1:10" x14ac:dyDescent="0.2">
      <c r="A19" s="9" t="s">
        <v>10</v>
      </c>
      <c r="B19" s="3"/>
      <c r="C19" s="3"/>
      <c r="D19" s="4"/>
      <c r="E19" s="3"/>
      <c r="F19" s="8"/>
      <c r="G19" s="5"/>
      <c r="H19" s="5"/>
      <c r="I19" s="5"/>
      <c r="J19" s="49"/>
    </row>
    <row r="20" spans="1:10" x14ac:dyDescent="0.2">
      <c r="A20" s="9" t="s">
        <v>164</v>
      </c>
      <c r="B20" s="3"/>
      <c r="C20" s="3"/>
      <c r="D20" s="4"/>
      <c r="E20" s="3"/>
      <c r="F20" s="8"/>
      <c r="G20" s="5"/>
      <c r="H20" s="5"/>
      <c r="I20" s="5"/>
      <c r="J20" s="49"/>
    </row>
    <row r="21" spans="1:10" x14ac:dyDescent="0.2">
      <c r="A21" s="9" t="s">
        <v>165</v>
      </c>
      <c r="B21" s="3"/>
      <c r="C21" s="3"/>
      <c r="D21" s="4"/>
      <c r="E21" s="3"/>
      <c r="F21" s="8"/>
      <c r="G21" s="5"/>
      <c r="H21" s="5"/>
      <c r="I21" s="5"/>
      <c r="J21" s="49"/>
    </row>
    <row r="22" spans="1:10" x14ac:dyDescent="0.2">
      <c r="A22" s="9" t="s">
        <v>12</v>
      </c>
      <c r="B22" s="3"/>
      <c r="C22" s="3"/>
      <c r="D22" s="4"/>
      <c r="E22" s="3"/>
      <c r="F22" s="8"/>
      <c r="G22" s="5"/>
      <c r="H22" s="5"/>
      <c r="I22" s="5"/>
      <c r="J22" s="49"/>
    </row>
    <row r="23" spans="1:10" x14ac:dyDescent="0.2">
      <c r="A23" s="9" t="s">
        <v>142</v>
      </c>
      <c r="B23" s="3"/>
      <c r="C23" s="3"/>
      <c r="D23" s="4"/>
      <c r="E23" s="3"/>
      <c r="F23" s="8"/>
      <c r="G23" s="5"/>
      <c r="H23" s="5"/>
      <c r="I23" s="5"/>
      <c r="J23" s="49"/>
    </row>
    <row r="24" spans="1:10" x14ac:dyDescent="0.2">
      <c r="A24" s="9" t="s">
        <v>143</v>
      </c>
      <c r="B24" s="3"/>
      <c r="C24" s="3"/>
      <c r="D24" s="4"/>
      <c r="E24" s="3"/>
      <c r="F24" s="8"/>
      <c r="G24" s="5"/>
      <c r="H24" s="5"/>
      <c r="I24" s="5"/>
      <c r="J24" s="49"/>
    </row>
    <row r="25" spans="1:10" x14ac:dyDescent="0.2">
      <c r="A25" s="9" t="s">
        <v>13</v>
      </c>
      <c r="B25" s="3"/>
      <c r="C25" s="3"/>
      <c r="D25" s="4"/>
      <c r="E25" s="3"/>
      <c r="F25" s="8"/>
      <c r="G25" s="5"/>
      <c r="H25" s="5"/>
      <c r="I25" s="5"/>
      <c r="J25" s="49"/>
    </row>
    <row r="26" spans="1:10" x14ac:dyDescent="0.2">
      <c r="A26" s="9" t="s">
        <v>14</v>
      </c>
      <c r="B26" s="3"/>
      <c r="C26" s="3"/>
      <c r="D26" s="4"/>
      <c r="E26" s="3"/>
      <c r="F26" s="8"/>
      <c r="G26" s="5"/>
      <c r="H26" s="5"/>
      <c r="I26" s="5"/>
      <c r="J26" s="49"/>
    </row>
    <row r="27" spans="1:10" x14ac:dyDescent="0.2">
      <c r="A27" s="9" t="s">
        <v>16</v>
      </c>
      <c r="B27" s="3"/>
      <c r="C27" s="3"/>
      <c r="D27" s="4"/>
      <c r="E27" s="3"/>
      <c r="F27" s="8"/>
      <c r="G27" s="5"/>
      <c r="H27" s="5"/>
      <c r="I27" s="5"/>
      <c r="J27" s="49"/>
    </row>
    <row r="28" spans="1:10" x14ac:dyDescent="0.2">
      <c r="A28" s="9" t="s">
        <v>114</v>
      </c>
      <c r="B28" s="3"/>
      <c r="C28" s="3"/>
      <c r="D28" s="4"/>
      <c r="E28" s="3"/>
      <c r="F28" s="8"/>
      <c r="G28" s="5"/>
      <c r="H28" s="5"/>
      <c r="I28" s="5"/>
      <c r="J28" s="49"/>
    </row>
    <row r="29" spans="1:10" x14ac:dyDescent="0.2">
      <c r="A29" s="170" t="s">
        <v>19</v>
      </c>
      <c r="B29" s="177"/>
      <c r="C29" s="177"/>
      <c r="D29" s="178"/>
      <c r="E29" s="177"/>
      <c r="F29" s="179"/>
      <c r="G29" s="180"/>
      <c r="H29" s="166"/>
      <c r="I29" s="180"/>
      <c r="J29" s="181"/>
    </row>
    <row r="30" spans="1:10" x14ac:dyDescent="0.2">
      <c r="A30" s="19"/>
      <c r="F30" s="18"/>
      <c r="H30" s="13"/>
      <c r="J30" s="52"/>
    </row>
    <row r="31" spans="1:10" x14ac:dyDescent="0.2">
      <c r="A31" s="19"/>
      <c r="G31" s="14"/>
      <c r="H31" s="14"/>
      <c r="I31" s="14"/>
      <c r="J31" s="23"/>
    </row>
    <row r="32" spans="1:10" x14ac:dyDescent="0.2">
      <c r="A32" s="29" t="s">
        <v>29</v>
      </c>
      <c r="B32" s="28"/>
      <c r="C32" s="28"/>
      <c r="D32" s="28"/>
      <c r="E32" s="28"/>
      <c r="F32" s="28"/>
      <c r="G32" s="15"/>
      <c r="H32" s="15"/>
      <c r="I32" s="15"/>
      <c r="J32" s="55"/>
    </row>
  </sheetData>
  <phoneticPr fontId="6" type="noConversion"/>
  <printOptions gridLines="1" gridLinesSet="0"/>
  <pageMargins left="0.25" right="0.25" top="0.73" bottom="0.77" header="0.17" footer="0.17"/>
  <pageSetup fitToWidth="2" fitToHeight="0" orientation="landscape" horizontalDpi="4294967292" verticalDpi="300" r:id="rId1"/>
  <headerFooter alignWithMargins="0"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949B-69E1-4D57-9148-4BF9FBF76148}">
  <sheetPr codeName="Sheet12">
    <tabColor rgb="FFFFC000"/>
    <pageSetUpPr fitToPage="1"/>
  </sheetPr>
  <dimension ref="A1:F33"/>
  <sheetViews>
    <sheetView zoomScale="130" zoomScaleNormal="130" workbookViewId="0">
      <selection activeCell="J48" sqref="J48"/>
    </sheetView>
  </sheetViews>
  <sheetFormatPr defaultColWidth="9.140625" defaultRowHeight="11.25" x14ac:dyDescent="0.2"/>
  <cols>
    <col min="1" max="1" width="26.28515625" style="1" customWidth="1"/>
    <col min="2" max="2" width="10.42578125" style="1" customWidth="1"/>
    <col min="3" max="3" width="10.85546875" style="1" customWidth="1"/>
    <col min="4" max="4" width="12" style="1" customWidth="1"/>
    <col min="5" max="5" width="15.140625" style="1" customWidth="1"/>
    <col min="6" max="6" width="15.85546875" style="1" customWidth="1"/>
    <col min="7" max="16384" width="9.140625" style="1"/>
  </cols>
  <sheetData>
    <row r="1" spans="1:6" ht="42" x14ac:dyDescent="0.2">
      <c r="A1" s="6" t="s">
        <v>105</v>
      </c>
      <c r="B1" s="6" t="s">
        <v>71</v>
      </c>
      <c r="C1" s="6" t="s">
        <v>30</v>
      </c>
      <c r="D1" s="6" t="s">
        <v>96</v>
      </c>
      <c r="E1" s="6" t="s">
        <v>72</v>
      </c>
      <c r="F1" s="6" t="s">
        <v>53</v>
      </c>
    </row>
    <row r="2" spans="1:6" x14ac:dyDescent="0.2">
      <c r="A2" s="19"/>
      <c r="D2" s="2"/>
      <c r="E2" s="50"/>
      <c r="F2" s="21"/>
    </row>
    <row r="3" spans="1:6" x14ac:dyDescent="0.2">
      <c r="A3" s="20" t="s">
        <v>84</v>
      </c>
      <c r="B3" s="16"/>
      <c r="D3" s="2"/>
      <c r="E3" s="13"/>
      <c r="F3" s="21"/>
    </row>
    <row r="4" spans="1:6" x14ac:dyDescent="0.2">
      <c r="A4" s="9" t="s">
        <v>21</v>
      </c>
      <c r="B4" s="3"/>
      <c r="C4" s="3"/>
      <c r="D4" s="11"/>
      <c r="E4" s="5"/>
      <c r="F4" s="5"/>
    </row>
    <row r="5" spans="1:6" x14ac:dyDescent="0.2">
      <c r="A5" s="9" t="s">
        <v>22</v>
      </c>
      <c r="B5" s="3"/>
      <c r="C5" s="3"/>
      <c r="D5" s="11"/>
      <c r="E5" s="5"/>
      <c r="F5" s="5"/>
    </row>
    <row r="6" spans="1:6" x14ac:dyDescent="0.2">
      <c r="A6" s="9" t="s">
        <v>23</v>
      </c>
      <c r="B6" s="3"/>
      <c r="C6" s="3"/>
      <c r="D6" s="11"/>
      <c r="E6" s="5"/>
      <c r="F6" s="5"/>
    </row>
    <row r="7" spans="1:6" x14ac:dyDescent="0.2">
      <c r="A7" s="9" t="s">
        <v>24</v>
      </c>
      <c r="B7" s="3"/>
      <c r="C7" s="3"/>
      <c r="D7" s="11"/>
      <c r="E7" s="5"/>
      <c r="F7" s="5"/>
    </row>
    <row r="8" spans="1:6" x14ac:dyDescent="0.2">
      <c r="A8" s="9" t="s">
        <v>25</v>
      </c>
      <c r="B8" s="3"/>
      <c r="C8" s="3"/>
      <c r="D8" s="11"/>
      <c r="E8" s="5"/>
      <c r="F8" s="5"/>
    </row>
    <row r="9" spans="1:6" x14ac:dyDescent="0.2">
      <c r="A9" s="7" t="s">
        <v>19</v>
      </c>
      <c r="B9" s="3"/>
      <c r="C9" s="3"/>
      <c r="D9" s="11"/>
      <c r="E9" s="5"/>
      <c r="F9" s="5"/>
    </row>
    <row r="10" spans="1:6" x14ac:dyDescent="0.2">
      <c r="A10" s="19"/>
      <c r="E10" s="13"/>
      <c r="F10" s="21"/>
    </row>
    <row r="11" spans="1:6" x14ac:dyDescent="0.2">
      <c r="A11" s="20" t="s">
        <v>86</v>
      </c>
      <c r="B11" s="22"/>
      <c r="C11" s="22"/>
      <c r="E11" s="13"/>
      <c r="F11" s="21"/>
    </row>
    <row r="12" spans="1:6" x14ac:dyDescent="0.2">
      <c r="A12" s="9" t="s">
        <v>8</v>
      </c>
      <c r="B12" s="3"/>
      <c r="C12" s="3"/>
      <c r="D12" s="11"/>
      <c r="E12" s="5"/>
      <c r="F12" s="5"/>
    </row>
    <row r="13" spans="1:6" x14ac:dyDescent="0.2">
      <c r="A13" s="9" t="s">
        <v>127</v>
      </c>
      <c r="B13" s="3"/>
      <c r="C13" s="3"/>
      <c r="D13" s="11"/>
      <c r="E13" s="5"/>
      <c r="F13" s="5"/>
    </row>
    <row r="14" spans="1:6" x14ac:dyDescent="0.2">
      <c r="A14" s="9" t="s">
        <v>173</v>
      </c>
      <c r="B14" s="3"/>
      <c r="C14" s="3"/>
      <c r="D14" s="11"/>
      <c r="E14" s="5"/>
      <c r="F14" s="5"/>
    </row>
    <row r="15" spans="1:6" x14ac:dyDescent="0.2">
      <c r="A15" s="9" t="s">
        <v>141</v>
      </c>
      <c r="B15" s="3"/>
      <c r="C15" s="3"/>
      <c r="D15" s="11"/>
      <c r="E15" s="5"/>
      <c r="F15" s="5"/>
    </row>
    <row r="16" spans="1:6" x14ac:dyDescent="0.2">
      <c r="A16" s="9" t="s">
        <v>9</v>
      </c>
      <c r="B16" s="3"/>
      <c r="C16" s="3"/>
      <c r="D16" s="11"/>
      <c r="E16" s="5"/>
      <c r="F16" s="5"/>
    </row>
    <row r="17" spans="1:6" x14ac:dyDescent="0.2">
      <c r="A17" s="9" t="s">
        <v>11</v>
      </c>
      <c r="B17" s="3"/>
      <c r="C17" s="3"/>
      <c r="D17" s="11"/>
      <c r="E17" s="5"/>
      <c r="F17" s="5"/>
    </row>
    <row r="18" spans="1:6" x14ac:dyDescent="0.2">
      <c r="A18" s="9" t="s">
        <v>10</v>
      </c>
      <c r="B18" s="3"/>
      <c r="C18" s="3"/>
      <c r="D18" s="11"/>
      <c r="E18" s="5"/>
      <c r="F18" s="5"/>
    </row>
    <row r="19" spans="1:6" x14ac:dyDescent="0.2">
      <c r="A19" s="9" t="s">
        <v>164</v>
      </c>
      <c r="B19" s="3"/>
      <c r="C19" s="3"/>
      <c r="D19" s="11"/>
      <c r="E19" s="5"/>
      <c r="F19" s="5"/>
    </row>
    <row r="20" spans="1:6" x14ac:dyDescent="0.2">
      <c r="A20" s="9" t="s">
        <v>165</v>
      </c>
      <c r="B20" s="3"/>
      <c r="C20" s="3"/>
      <c r="D20" s="11"/>
      <c r="E20" s="5"/>
      <c r="F20" s="5"/>
    </row>
    <row r="21" spans="1:6" x14ac:dyDescent="0.2">
      <c r="A21" s="9" t="s">
        <v>12</v>
      </c>
      <c r="B21" s="3"/>
      <c r="C21" s="3"/>
      <c r="D21" s="11"/>
      <c r="E21" s="5"/>
      <c r="F21" s="5"/>
    </row>
    <row r="22" spans="1:6" x14ac:dyDescent="0.2">
      <c r="A22" s="9" t="s">
        <v>142</v>
      </c>
      <c r="B22" s="3"/>
      <c r="C22" s="3"/>
      <c r="D22" s="11"/>
      <c r="E22" s="5"/>
      <c r="F22" s="5"/>
    </row>
    <row r="23" spans="1:6" x14ac:dyDescent="0.2">
      <c r="A23" s="9" t="s">
        <v>143</v>
      </c>
      <c r="B23" s="3"/>
      <c r="C23" s="3"/>
      <c r="D23" s="11"/>
      <c r="E23" s="5"/>
      <c r="F23" s="5"/>
    </row>
    <row r="24" spans="1:6" x14ac:dyDescent="0.2">
      <c r="A24" s="9" t="s">
        <v>13</v>
      </c>
      <c r="B24" s="3"/>
      <c r="C24" s="3"/>
      <c r="D24" s="11"/>
      <c r="E24" s="5"/>
      <c r="F24" s="5"/>
    </row>
    <row r="25" spans="1:6" x14ac:dyDescent="0.2">
      <c r="A25" s="9" t="s">
        <v>14</v>
      </c>
      <c r="B25" s="3"/>
      <c r="C25" s="3"/>
      <c r="D25" s="11"/>
      <c r="E25" s="5"/>
      <c r="F25" s="5"/>
    </row>
    <row r="26" spans="1:6" x14ac:dyDescent="0.2">
      <c r="A26" s="9" t="s">
        <v>15</v>
      </c>
      <c r="B26" s="3"/>
      <c r="C26" s="3"/>
      <c r="D26" s="11"/>
      <c r="E26" s="5"/>
      <c r="F26" s="5"/>
    </row>
    <row r="27" spans="1:6" x14ac:dyDescent="0.2">
      <c r="A27" s="9" t="s">
        <v>16</v>
      </c>
      <c r="B27" s="3"/>
      <c r="C27" s="3"/>
      <c r="D27" s="11"/>
      <c r="E27" s="5"/>
      <c r="F27" s="5"/>
    </row>
    <row r="28" spans="1:6" x14ac:dyDescent="0.2">
      <c r="A28" s="9" t="s">
        <v>114</v>
      </c>
      <c r="B28" s="3"/>
      <c r="C28" s="3"/>
      <c r="D28" s="11"/>
      <c r="E28" s="5"/>
      <c r="F28" s="5"/>
    </row>
    <row r="29" spans="1:6" x14ac:dyDescent="0.2">
      <c r="A29" s="7" t="s">
        <v>19</v>
      </c>
      <c r="B29" s="3"/>
      <c r="C29" s="3"/>
      <c r="D29" s="11"/>
      <c r="E29" s="5"/>
      <c r="F29" s="5"/>
    </row>
    <row r="30" spans="1:6" x14ac:dyDescent="0.2">
      <c r="A30" s="19" t="s">
        <v>31</v>
      </c>
      <c r="B30" s="22"/>
      <c r="E30" s="13"/>
      <c r="F30" s="21"/>
    </row>
    <row r="31" spans="1:6" x14ac:dyDescent="0.2">
      <c r="A31" s="19" t="s">
        <v>32</v>
      </c>
      <c r="E31" s="22"/>
      <c r="F31" s="26"/>
    </row>
    <row r="32" spans="1:6" x14ac:dyDescent="0.2">
      <c r="F32" s="27"/>
    </row>
    <row r="33" spans="6:6" x14ac:dyDescent="0.2">
      <c r="F33" s="27"/>
    </row>
  </sheetData>
  <phoneticPr fontId="6" type="noConversion"/>
  <printOptions horizontalCentered="1"/>
  <pageMargins left="0.25" right="0.25" top="0.98" bottom="0.77" header="0.64" footer="0.17"/>
  <pageSetup fitToWidth="2" fitToHeight="0" orientation="portrait" horizontalDpi="4294967292" verticalDpi="300" r:id="rId1"/>
  <headerFooter alignWithMargins="0">
    <oddHeader>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D9F2-6419-4D7D-BBD4-3BF661882F6C}">
  <sheetPr codeName="Sheet13">
    <tabColor rgb="FFFFC000"/>
    <pageSetUpPr fitToPage="1"/>
  </sheetPr>
  <dimension ref="A1:R32"/>
  <sheetViews>
    <sheetView zoomScale="120" zoomScaleNormal="120" workbookViewId="0">
      <selection activeCell="J48" sqref="J48"/>
    </sheetView>
  </sheetViews>
  <sheetFormatPr defaultColWidth="9.140625" defaultRowHeight="11.25" x14ac:dyDescent="0.2"/>
  <cols>
    <col min="1" max="1" width="20.7109375" style="1" customWidth="1"/>
    <col min="2" max="2" width="10.42578125" style="1" customWidth="1"/>
    <col min="3" max="3" width="10.85546875" style="1" customWidth="1"/>
    <col min="4" max="4" width="12" style="1" customWidth="1"/>
    <col min="5" max="5" width="9" style="1" customWidth="1"/>
    <col min="6" max="6" width="9.140625" style="1"/>
    <col min="7" max="7" width="15.140625" style="1" customWidth="1"/>
    <col min="8" max="8" width="15.85546875" style="1" customWidth="1"/>
    <col min="9" max="9" width="11.28515625" style="1" customWidth="1"/>
    <col min="10" max="16384" width="9.140625" style="1"/>
  </cols>
  <sheetData>
    <row r="1" spans="1:9" ht="63" x14ac:dyDescent="0.2">
      <c r="A1" s="6" t="s">
        <v>105</v>
      </c>
      <c r="B1" s="6" t="s">
        <v>71</v>
      </c>
      <c r="C1" s="6" t="s">
        <v>55</v>
      </c>
      <c r="D1" s="6" t="s">
        <v>96</v>
      </c>
      <c r="E1" s="6" t="s">
        <v>33</v>
      </c>
      <c r="F1" s="6" t="s">
        <v>34</v>
      </c>
      <c r="G1" s="6" t="s">
        <v>72</v>
      </c>
      <c r="H1" s="6" t="s">
        <v>60</v>
      </c>
      <c r="I1" s="6" t="s">
        <v>35</v>
      </c>
    </row>
    <row r="2" spans="1:9" x14ac:dyDescent="0.2">
      <c r="A2" s="19"/>
      <c r="G2" s="50"/>
      <c r="H2" s="21"/>
      <c r="I2" s="21"/>
    </row>
    <row r="3" spans="1:9" x14ac:dyDescent="0.2">
      <c r="A3" s="20" t="s">
        <v>84</v>
      </c>
      <c r="B3" s="16"/>
      <c r="E3" s="17"/>
      <c r="F3" s="18"/>
      <c r="G3" s="13"/>
      <c r="H3" s="21"/>
      <c r="I3" s="21"/>
    </row>
    <row r="4" spans="1:9" x14ac:dyDescent="0.2">
      <c r="A4" s="9" t="s">
        <v>21</v>
      </c>
      <c r="B4" s="3"/>
      <c r="C4" s="3"/>
      <c r="D4" s="11"/>
      <c r="E4" s="10"/>
      <c r="F4" s="12"/>
      <c r="G4" s="5"/>
      <c r="H4" s="5"/>
      <c r="I4" s="5"/>
    </row>
    <row r="5" spans="1:9" x14ac:dyDescent="0.2">
      <c r="A5" s="9" t="s">
        <v>22</v>
      </c>
      <c r="B5" s="3"/>
      <c r="C5" s="3"/>
      <c r="D5" s="11"/>
      <c r="E5" s="10"/>
      <c r="F5" s="12"/>
      <c r="G5" s="5"/>
      <c r="H5" s="5"/>
      <c r="I5" s="5"/>
    </row>
    <row r="6" spans="1:9" x14ac:dyDescent="0.2">
      <c r="A6" s="9" t="s">
        <v>23</v>
      </c>
      <c r="B6" s="3"/>
      <c r="C6" s="3"/>
      <c r="D6" s="11"/>
      <c r="E6" s="10"/>
      <c r="F6" s="12"/>
      <c r="G6" s="5"/>
      <c r="H6" s="5"/>
      <c r="I6" s="5"/>
    </row>
    <row r="7" spans="1:9" x14ac:dyDescent="0.2">
      <c r="A7" s="9" t="s">
        <v>24</v>
      </c>
      <c r="B7" s="3"/>
      <c r="C7" s="3"/>
      <c r="D7" s="11"/>
      <c r="E7" s="10"/>
      <c r="F7" s="12"/>
      <c r="G7" s="5"/>
      <c r="H7" s="5"/>
      <c r="I7" s="5"/>
    </row>
    <row r="8" spans="1:9" x14ac:dyDescent="0.2">
      <c r="A8" s="9" t="s">
        <v>25</v>
      </c>
      <c r="B8" s="3"/>
      <c r="C8" s="3"/>
      <c r="D8" s="11"/>
      <c r="E8" s="10"/>
      <c r="F8" s="12"/>
      <c r="G8" s="5"/>
      <c r="H8" s="5"/>
      <c r="I8" s="5"/>
    </row>
    <row r="9" spans="1:9" x14ac:dyDescent="0.2">
      <c r="A9" s="170" t="s">
        <v>19</v>
      </c>
      <c r="B9" s="171"/>
      <c r="C9" s="171"/>
      <c r="D9" s="172"/>
      <c r="E9" s="173"/>
      <c r="F9" s="174"/>
      <c r="G9" s="166"/>
      <c r="H9" s="166"/>
      <c r="I9" s="166"/>
    </row>
    <row r="10" spans="1:9" x14ac:dyDescent="0.2">
      <c r="A10" s="19"/>
      <c r="F10" s="18"/>
      <c r="G10" s="13"/>
      <c r="H10" s="21"/>
      <c r="I10" s="21"/>
    </row>
    <row r="11" spans="1:9" x14ac:dyDescent="0.2">
      <c r="A11" s="20" t="s">
        <v>86</v>
      </c>
      <c r="B11" s="22"/>
      <c r="C11" s="22"/>
      <c r="E11" s="22"/>
      <c r="F11" s="18"/>
      <c r="G11" s="13"/>
      <c r="H11" s="21"/>
      <c r="I11" s="21"/>
    </row>
    <row r="12" spans="1:9" x14ac:dyDescent="0.2">
      <c r="A12" s="9" t="s">
        <v>8</v>
      </c>
      <c r="B12" s="3"/>
      <c r="C12" s="3"/>
      <c r="D12" s="11"/>
      <c r="E12" s="10"/>
      <c r="F12" s="12"/>
      <c r="G12" s="5"/>
      <c r="H12" s="5"/>
      <c r="I12" s="5"/>
    </row>
    <row r="13" spans="1:9" x14ac:dyDescent="0.2">
      <c r="A13" s="9" t="s">
        <v>127</v>
      </c>
      <c r="B13" s="3"/>
      <c r="C13" s="3"/>
      <c r="D13" s="11"/>
      <c r="E13" s="10"/>
      <c r="F13" s="12"/>
      <c r="G13" s="5"/>
      <c r="H13" s="5"/>
      <c r="I13" s="5"/>
    </row>
    <row r="14" spans="1:9" x14ac:dyDescent="0.2">
      <c r="A14" s="9" t="s">
        <v>173</v>
      </c>
      <c r="B14" s="3"/>
      <c r="C14" s="3"/>
      <c r="D14" s="11"/>
      <c r="E14" s="10"/>
      <c r="F14" s="12"/>
      <c r="G14" s="5"/>
      <c r="H14" s="5"/>
      <c r="I14" s="5"/>
    </row>
    <row r="15" spans="1:9" x14ac:dyDescent="0.2">
      <c r="A15" s="9" t="s">
        <v>141</v>
      </c>
      <c r="B15" s="3"/>
      <c r="C15" s="3"/>
      <c r="D15" s="11"/>
      <c r="E15" s="10"/>
      <c r="F15" s="12"/>
      <c r="G15" s="5"/>
      <c r="H15" s="5"/>
      <c r="I15" s="5"/>
    </row>
    <row r="16" spans="1:9" x14ac:dyDescent="0.2">
      <c r="A16" s="9" t="s">
        <v>9</v>
      </c>
      <c r="B16" s="3"/>
      <c r="C16" s="3"/>
      <c r="D16" s="11"/>
      <c r="E16" s="10"/>
      <c r="F16" s="12"/>
      <c r="G16" s="5"/>
      <c r="H16" s="5"/>
      <c r="I16" s="5"/>
    </row>
    <row r="17" spans="1:18" x14ac:dyDescent="0.2">
      <c r="A17" s="9" t="s">
        <v>11</v>
      </c>
      <c r="B17" s="3"/>
      <c r="C17" s="3"/>
      <c r="D17" s="11"/>
      <c r="E17" s="10"/>
      <c r="F17" s="12"/>
      <c r="G17" s="5"/>
      <c r="H17" s="5"/>
      <c r="I17" s="5"/>
    </row>
    <row r="18" spans="1:18" x14ac:dyDescent="0.2">
      <c r="A18" s="9" t="s">
        <v>10</v>
      </c>
      <c r="B18" s="3"/>
      <c r="C18" s="3"/>
      <c r="D18" s="11"/>
      <c r="E18" s="10"/>
      <c r="F18" s="12"/>
      <c r="G18" s="5"/>
      <c r="H18" s="5"/>
      <c r="I18" s="5"/>
    </row>
    <row r="19" spans="1:18" x14ac:dyDescent="0.2">
      <c r="A19" s="9" t="s">
        <v>164</v>
      </c>
      <c r="B19" s="3"/>
      <c r="C19" s="3"/>
      <c r="D19" s="11"/>
      <c r="E19" s="10"/>
      <c r="F19" s="12"/>
      <c r="G19" s="5"/>
      <c r="H19" s="5"/>
      <c r="I19" s="5"/>
    </row>
    <row r="20" spans="1:18" x14ac:dyDescent="0.2">
      <c r="A20" s="9" t="s">
        <v>165</v>
      </c>
      <c r="B20" s="3"/>
      <c r="C20" s="3"/>
      <c r="D20" s="11"/>
      <c r="E20" s="10"/>
      <c r="F20" s="12"/>
      <c r="G20" s="5"/>
      <c r="H20" s="5"/>
      <c r="I20" s="5"/>
    </row>
    <row r="21" spans="1:18" x14ac:dyDescent="0.2">
      <c r="A21" s="9" t="s">
        <v>12</v>
      </c>
      <c r="B21" s="3"/>
      <c r="C21" s="3"/>
      <c r="D21" s="11"/>
      <c r="E21" s="10"/>
      <c r="F21" s="12"/>
      <c r="G21" s="5"/>
      <c r="H21" s="5"/>
      <c r="I21" s="5"/>
    </row>
    <row r="22" spans="1:18" x14ac:dyDescent="0.2">
      <c r="A22" s="9" t="s">
        <v>142</v>
      </c>
      <c r="B22" s="3"/>
      <c r="C22" s="3"/>
      <c r="D22" s="11"/>
      <c r="E22" s="10"/>
      <c r="F22" s="12"/>
      <c r="G22" s="5"/>
      <c r="H22" s="5"/>
      <c r="I22" s="5"/>
    </row>
    <row r="23" spans="1:18" x14ac:dyDescent="0.2">
      <c r="A23" s="9" t="s">
        <v>143</v>
      </c>
      <c r="B23" s="3"/>
      <c r="C23" s="3"/>
      <c r="D23" s="11"/>
      <c r="E23" s="10"/>
      <c r="F23" s="12"/>
      <c r="G23" s="5"/>
      <c r="H23" s="5"/>
      <c r="I23" s="5"/>
    </row>
    <row r="24" spans="1:18" x14ac:dyDescent="0.2">
      <c r="A24" s="9" t="s">
        <v>13</v>
      </c>
      <c r="B24" s="3"/>
      <c r="C24" s="3"/>
      <c r="D24" s="11"/>
      <c r="E24" s="10"/>
      <c r="F24" s="12"/>
      <c r="G24" s="5"/>
      <c r="H24" s="5"/>
      <c r="I24" s="5"/>
    </row>
    <row r="25" spans="1:18" x14ac:dyDescent="0.2">
      <c r="A25" s="9" t="s">
        <v>14</v>
      </c>
      <c r="B25" s="3"/>
      <c r="C25" s="3"/>
      <c r="D25" s="11"/>
      <c r="E25" s="10"/>
      <c r="F25" s="12"/>
      <c r="G25" s="5"/>
      <c r="H25" s="5"/>
      <c r="I25" s="5"/>
    </row>
    <row r="26" spans="1:18" x14ac:dyDescent="0.2">
      <c r="A26" s="9" t="s">
        <v>15</v>
      </c>
      <c r="B26" s="3"/>
      <c r="C26" s="3"/>
      <c r="D26" s="11"/>
      <c r="E26" s="10"/>
      <c r="F26" s="12"/>
      <c r="G26" s="5"/>
      <c r="H26" s="5"/>
      <c r="I26" s="5"/>
    </row>
    <row r="27" spans="1:18" x14ac:dyDescent="0.2">
      <c r="A27" s="9" t="s">
        <v>16</v>
      </c>
      <c r="B27" s="3"/>
      <c r="C27" s="3"/>
      <c r="D27" s="11"/>
      <c r="E27" s="10"/>
      <c r="F27" s="12"/>
      <c r="G27" s="5"/>
      <c r="H27" s="5"/>
      <c r="I27" s="5"/>
    </row>
    <row r="28" spans="1:18" x14ac:dyDescent="0.2">
      <c r="A28" s="9" t="s">
        <v>114</v>
      </c>
      <c r="B28" s="3"/>
      <c r="C28" s="3"/>
      <c r="D28" s="11"/>
      <c r="E28" s="10"/>
      <c r="F28" s="12"/>
      <c r="G28" s="5"/>
      <c r="H28" s="5"/>
      <c r="I28" s="5"/>
    </row>
    <row r="29" spans="1:18" x14ac:dyDescent="0.2">
      <c r="A29" s="170" t="s">
        <v>19</v>
      </c>
      <c r="B29" s="171"/>
      <c r="C29" s="171"/>
      <c r="D29" s="172"/>
      <c r="E29" s="173"/>
      <c r="F29" s="174"/>
      <c r="G29" s="166"/>
      <c r="H29" s="166"/>
      <c r="I29" s="166"/>
      <c r="J29" s="19"/>
      <c r="K29" s="22"/>
      <c r="N29" s="22"/>
      <c r="O29" s="18"/>
      <c r="P29" s="13"/>
      <c r="Q29" s="21"/>
      <c r="R29" s="23"/>
    </row>
    <row r="30" spans="1:18" x14ac:dyDescent="0.2">
      <c r="A30" s="19"/>
      <c r="G30" s="22"/>
      <c r="H30" s="22"/>
      <c r="I30" s="26"/>
    </row>
    <row r="31" spans="1:18" x14ac:dyDescent="0.2">
      <c r="A31" s="19" t="s">
        <v>31</v>
      </c>
      <c r="I31" s="27"/>
    </row>
    <row r="32" spans="1:18" x14ac:dyDescent="0.2">
      <c r="A32" s="19" t="s">
        <v>32</v>
      </c>
      <c r="I32" s="27"/>
    </row>
  </sheetData>
  <phoneticPr fontId="6" type="noConversion"/>
  <pageMargins left="0.25" right="0.25" top="1.03" bottom="0.77" header="0.62" footer="0.17"/>
  <pageSetup scale="74" orientation="portrait" horizontalDpi="4294967292" verticalDpi="300" r:id="rId1"/>
  <headerFooter alignWithMargins="0"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DBC-7B82-4EA4-9985-8BFF80BDFF0C}">
  <sheetPr codeName="Sheet14">
    <tabColor rgb="FFFFC000"/>
    <pageSetUpPr fitToPage="1"/>
  </sheetPr>
  <dimension ref="A1:N29"/>
  <sheetViews>
    <sheetView zoomScaleNormal="100" workbookViewId="0">
      <selection activeCell="N39" sqref="N39"/>
    </sheetView>
  </sheetViews>
  <sheetFormatPr defaultColWidth="9.140625" defaultRowHeight="11.25" x14ac:dyDescent="0.2"/>
  <cols>
    <col min="1" max="1" width="14.7109375" style="62" customWidth="1"/>
    <col min="2" max="2" width="7.5703125" style="72" customWidth="1"/>
    <col min="3" max="3" width="10.42578125" style="72" customWidth="1"/>
    <col min="4" max="4" width="7.5703125" style="73" customWidth="1"/>
    <col min="5" max="5" width="11.140625" style="62" customWidth="1"/>
    <col min="6" max="6" width="11.5703125" style="72" customWidth="1"/>
    <col min="7" max="7" width="11.28515625" style="62" customWidth="1"/>
    <col min="8" max="8" width="9.140625" style="62"/>
    <col min="9" max="9" width="8.5703125" style="62" customWidth="1"/>
    <col min="10" max="10" width="8" style="62" customWidth="1"/>
    <col min="11" max="11" width="11.42578125" style="62" customWidth="1"/>
    <col min="12" max="12" width="12.140625" style="62" customWidth="1"/>
    <col min="13" max="13" width="9" style="62" customWidth="1"/>
    <col min="14" max="14" width="12.140625" style="62" customWidth="1"/>
    <col min="15" max="16384" width="9.140625" style="62"/>
  </cols>
  <sheetData>
    <row r="1" spans="1:14" x14ac:dyDescent="0.2">
      <c r="A1" s="58"/>
      <c r="B1" s="86" t="s">
        <v>36</v>
      </c>
      <c r="C1" s="59"/>
      <c r="D1" s="60"/>
      <c r="E1" s="61"/>
      <c r="F1" s="59"/>
      <c r="G1" s="87" t="s">
        <v>37</v>
      </c>
      <c r="H1" s="61"/>
      <c r="I1" s="61"/>
      <c r="J1" s="61"/>
      <c r="K1" s="61"/>
      <c r="L1" s="61"/>
      <c r="M1" s="61"/>
      <c r="N1" s="61"/>
    </row>
    <row r="2" spans="1:14" ht="73.5" x14ac:dyDescent="0.2">
      <c r="A2" s="6" t="s">
        <v>105</v>
      </c>
      <c r="B2" s="6" t="s">
        <v>38</v>
      </c>
      <c r="C2" s="6" t="s">
        <v>55</v>
      </c>
      <c r="D2" s="6" t="s">
        <v>56</v>
      </c>
      <c r="E2" s="6" t="s">
        <v>39</v>
      </c>
      <c r="F2" s="6" t="s">
        <v>53</v>
      </c>
      <c r="G2" s="6" t="s">
        <v>38</v>
      </c>
      <c r="H2" s="6" t="s">
        <v>40</v>
      </c>
      <c r="I2" s="6" t="s">
        <v>46</v>
      </c>
      <c r="J2" s="6" t="s">
        <v>47</v>
      </c>
      <c r="K2" s="6" t="s">
        <v>41</v>
      </c>
      <c r="L2" s="6" t="s">
        <v>102</v>
      </c>
      <c r="M2" s="6" t="s">
        <v>35</v>
      </c>
      <c r="N2" s="63" t="s">
        <v>48</v>
      </c>
    </row>
    <row r="3" spans="1:14" x14ac:dyDescent="0.2">
      <c r="A3" s="67" t="s">
        <v>84</v>
      </c>
      <c r="B3" s="33"/>
      <c r="C3" s="68"/>
      <c r="D3" s="68"/>
      <c r="E3" s="69"/>
      <c r="F3" s="69"/>
      <c r="G3" s="33"/>
      <c r="H3" s="68"/>
      <c r="I3" s="68"/>
      <c r="J3" s="68"/>
      <c r="K3" s="69"/>
      <c r="L3" s="69"/>
      <c r="M3" s="69"/>
      <c r="N3" s="70"/>
    </row>
    <row r="4" spans="1:14" x14ac:dyDescent="0.2">
      <c r="A4" s="37" t="s">
        <v>21</v>
      </c>
      <c r="B4" s="31"/>
      <c r="C4" s="31"/>
      <c r="D4" s="32"/>
      <c r="E4" s="64"/>
      <c r="F4" s="64"/>
      <c r="G4" s="31"/>
      <c r="H4" s="31"/>
      <c r="I4" s="31"/>
      <c r="J4" s="35"/>
      <c r="K4" s="64"/>
      <c r="L4" s="64"/>
      <c r="M4" s="5"/>
      <c r="N4" s="65"/>
    </row>
    <row r="5" spans="1:14" x14ac:dyDescent="0.2">
      <c r="A5" s="71" t="s">
        <v>22</v>
      </c>
      <c r="B5" s="31"/>
      <c r="C5" s="31"/>
      <c r="D5" s="32"/>
      <c r="E5" s="64"/>
      <c r="F5" s="64"/>
      <c r="G5" s="31"/>
      <c r="H5" s="31"/>
      <c r="I5" s="31"/>
      <c r="J5" s="35"/>
      <c r="K5" s="64"/>
      <c r="L5" s="64"/>
      <c r="M5" s="5"/>
      <c r="N5" s="66"/>
    </row>
    <row r="6" spans="1:14" x14ac:dyDescent="0.2">
      <c r="A6" s="37" t="s">
        <v>23</v>
      </c>
      <c r="B6" s="31"/>
      <c r="C6" s="31"/>
      <c r="D6" s="32"/>
      <c r="E6" s="64"/>
      <c r="F6" s="64"/>
      <c r="G6" s="31"/>
      <c r="H6" s="31"/>
      <c r="I6" s="31"/>
      <c r="J6" s="35"/>
      <c r="K6" s="64"/>
      <c r="L6" s="64"/>
      <c r="M6" s="5"/>
      <c r="N6" s="65"/>
    </row>
    <row r="7" spans="1:14" x14ac:dyDescent="0.2">
      <c r="A7" s="37" t="s">
        <v>103</v>
      </c>
      <c r="B7" s="31"/>
      <c r="C7" s="31"/>
      <c r="D7" s="32"/>
      <c r="E7" s="64"/>
      <c r="F7" s="64"/>
      <c r="G7" s="31"/>
      <c r="H7" s="31"/>
      <c r="I7" s="31"/>
      <c r="J7" s="35"/>
      <c r="K7" s="64"/>
      <c r="L7" s="64"/>
      <c r="M7" s="5"/>
      <c r="N7" s="65"/>
    </row>
    <row r="8" spans="1:14" x14ac:dyDescent="0.2">
      <c r="A8" s="37" t="s">
        <v>25</v>
      </c>
      <c r="B8" s="31"/>
      <c r="C8" s="31"/>
      <c r="D8" s="32"/>
      <c r="E8" s="64"/>
      <c r="F8" s="64"/>
      <c r="G8" s="31"/>
      <c r="H8" s="31"/>
      <c r="I8" s="31"/>
      <c r="J8" s="35"/>
      <c r="K8" s="64"/>
      <c r="L8" s="64"/>
      <c r="M8" s="5"/>
      <c r="N8" s="65"/>
    </row>
    <row r="9" spans="1:14" x14ac:dyDescent="0.15">
      <c r="A9" s="162" t="s">
        <v>19</v>
      </c>
      <c r="B9" s="163"/>
      <c r="C9" s="163"/>
      <c r="D9" s="164"/>
      <c r="E9" s="165"/>
      <c r="F9" s="165"/>
      <c r="G9" s="163"/>
      <c r="H9" s="163"/>
      <c r="I9" s="163"/>
      <c r="J9" s="164"/>
      <c r="K9" s="165"/>
      <c r="L9" s="165"/>
      <c r="M9" s="166"/>
      <c r="N9" s="167"/>
    </row>
    <row r="10" spans="1:14" x14ac:dyDescent="0.2">
      <c r="A10" s="155"/>
      <c r="B10" s="156"/>
      <c r="C10" s="156"/>
      <c r="D10" s="157"/>
      <c r="E10" s="158"/>
      <c r="F10" s="158"/>
      <c r="G10" s="156"/>
      <c r="H10" s="156"/>
      <c r="I10" s="156"/>
      <c r="J10" s="159"/>
      <c r="K10" s="158"/>
      <c r="L10" s="158"/>
      <c r="M10" s="160"/>
      <c r="N10" s="161"/>
    </row>
    <row r="11" spans="1:14" x14ac:dyDescent="0.2">
      <c r="A11" s="67" t="s">
        <v>86</v>
      </c>
      <c r="B11" s="34"/>
      <c r="C11" s="34"/>
      <c r="D11" s="68"/>
      <c r="E11" s="69"/>
      <c r="F11" s="69"/>
      <c r="G11" s="34"/>
      <c r="H11" s="34"/>
      <c r="I11" s="34"/>
      <c r="J11" s="68"/>
      <c r="K11" s="69"/>
      <c r="L11" s="69"/>
      <c r="M11" s="69"/>
      <c r="N11" s="70"/>
    </row>
    <row r="12" spans="1:14" x14ac:dyDescent="0.2">
      <c r="A12" s="37" t="s">
        <v>8</v>
      </c>
      <c r="B12" s="31"/>
      <c r="C12" s="31"/>
      <c r="D12" s="32"/>
      <c r="E12" s="64"/>
      <c r="F12" s="64"/>
      <c r="G12" s="31"/>
      <c r="H12" s="31"/>
      <c r="I12" s="31"/>
      <c r="J12" s="35"/>
      <c r="K12" s="64"/>
      <c r="L12" s="64"/>
      <c r="M12" s="64"/>
      <c r="N12" s="65"/>
    </row>
    <row r="13" spans="1:14" x14ac:dyDescent="0.2">
      <c r="A13" s="37" t="s">
        <v>127</v>
      </c>
      <c r="B13" s="31"/>
      <c r="C13" s="31"/>
      <c r="D13" s="32"/>
      <c r="E13" s="64"/>
      <c r="F13" s="64"/>
      <c r="G13" s="31"/>
      <c r="H13" s="31"/>
      <c r="I13" s="31"/>
      <c r="J13" s="35"/>
      <c r="K13" s="64"/>
      <c r="L13" s="64"/>
      <c r="M13" s="64"/>
      <c r="N13" s="65"/>
    </row>
    <row r="14" spans="1:14" x14ac:dyDescent="0.2">
      <c r="A14" s="9" t="s">
        <v>173</v>
      </c>
      <c r="B14" s="31"/>
      <c r="C14" s="31"/>
      <c r="D14" s="32"/>
      <c r="E14" s="64"/>
      <c r="F14" s="64"/>
      <c r="G14" s="31"/>
      <c r="H14" s="31"/>
      <c r="I14" s="31"/>
      <c r="J14" s="35"/>
      <c r="K14" s="64"/>
      <c r="L14" s="64"/>
      <c r="M14" s="64"/>
      <c r="N14" s="65"/>
    </row>
    <row r="15" spans="1:14" x14ac:dyDescent="0.2">
      <c r="A15" s="9" t="s">
        <v>141</v>
      </c>
      <c r="B15" s="31"/>
      <c r="C15" s="31"/>
      <c r="D15" s="32"/>
      <c r="E15" s="64"/>
      <c r="F15" s="64"/>
      <c r="G15" s="31"/>
      <c r="H15" s="31"/>
      <c r="I15" s="31"/>
      <c r="J15" s="35"/>
      <c r="K15" s="64"/>
      <c r="L15" s="64"/>
      <c r="M15" s="5"/>
      <c r="N15" s="65"/>
    </row>
    <row r="16" spans="1:14" x14ac:dyDescent="0.2">
      <c r="A16" s="37" t="s">
        <v>9</v>
      </c>
      <c r="B16" s="31"/>
      <c r="C16" s="31"/>
      <c r="D16" s="32"/>
      <c r="E16" s="64"/>
      <c r="F16" s="64"/>
      <c r="G16" s="31"/>
      <c r="H16" s="31"/>
      <c r="I16" s="31"/>
      <c r="J16" s="35"/>
      <c r="K16" s="64"/>
      <c r="L16" s="64"/>
      <c r="M16" s="5"/>
      <c r="N16" s="65"/>
    </row>
    <row r="17" spans="1:14" x14ac:dyDescent="0.2">
      <c r="A17" s="37" t="s">
        <v>11</v>
      </c>
      <c r="B17" s="31"/>
      <c r="C17" s="31"/>
      <c r="D17" s="32"/>
      <c r="E17" s="64"/>
      <c r="F17" s="64"/>
      <c r="G17" s="31"/>
      <c r="H17" s="31"/>
      <c r="I17" s="31"/>
      <c r="J17" s="35"/>
      <c r="K17" s="64"/>
      <c r="L17" s="64"/>
      <c r="M17" s="5"/>
      <c r="N17" s="65"/>
    </row>
    <row r="18" spans="1:14" x14ac:dyDescent="0.2">
      <c r="A18" s="37" t="s">
        <v>10</v>
      </c>
      <c r="B18" s="31"/>
      <c r="C18" s="31"/>
      <c r="D18" s="32"/>
      <c r="E18" s="64"/>
      <c r="F18" s="64"/>
      <c r="G18" s="31"/>
      <c r="H18" s="31"/>
      <c r="I18" s="31"/>
      <c r="J18" s="35"/>
      <c r="K18" s="64"/>
      <c r="L18" s="64"/>
      <c r="M18" s="5"/>
      <c r="N18" s="65"/>
    </row>
    <row r="19" spans="1:14" x14ac:dyDescent="0.2">
      <c r="A19" s="9" t="s">
        <v>164</v>
      </c>
      <c r="B19" s="31"/>
      <c r="C19" s="31"/>
      <c r="D19" s="32"/>
      <c r="E19" s="64"/>
      <c r="F19" s="64"/>
      <c r="G19" s="31"/>
      <c r="H19" s="31"/>
      <c r="I19" s="31"/>
      <c r="J19" s="35"/>
      <c r="K19" s="64"/>
      <c r="L19" s="64"/>
      <c r="M19" s="5"/>
      <c r="N19" s="65"/>
    </row>
    <row r="20" spans="1:14" x14ac:dyDescent="0.2">
      <c r="A20" s="71" t="s">
        <v>165</v>
      </c>
      <c r="B20" s="31"/>
      <c r="C20" s="31"/>
      <c r="D20" s="32"/>
      <c r="E20" s="64"/>
      <c r="F20" s="64"/>
      <c r="G20" s="31"/>
      <c r="H20" s="31"/>
      <c r="I20" s="31"/>
      <c r="J20" s="35"/>
      <c r="K20" s="64"/>
      <c r="L20" s="64"/>
      <c r="M20" s="5"/>
      <c r="N20" s="66"/>
    </row>
    <row r="21" spans="1:14" x14ac:dyDescent="0.2">
      <c r="A21" s="37" t="s">
        <v>12</v>
      </c>
      <c r="B21" s="31"/>
      <c r="C21" s="31"/>
      <c r="D21" s="32"/>
      <c r="E21" s="64"/>
      <c r="F21" s="64"/>
      <c r="G21" s="31"/>
      <c r="H21" s="31"/>
      <c r="I21" s="31"/>
      <c r="J21" s="35"/>
      <c r="K21" s="64"/>
      <c r="L21" s="64"/>
      <c r="M21" s="5"/>
      <c r="N21" s="65"/>
    </row>
    <row r="22" spans="1:14" x14ac:dyDescent="0.2">
      <c r="A22" s="37" t="s">
        <v>142</v>
      </c>
      <c r="B22" s="31"/>
      <c r="C22" s="31"/>
      <c r="D22" s="32"/>
      <c r="E22" s="64"/>
      <c r="F22" s="64"/>
      <c r="G22" s="31"/>
      <c r="H22" s="31"/>
      <c r="I22" s="31"/>
      <c r="J22" s="35"/>
      <c r="K22" s="64"/>
      <c r="L22" s="64"/>
      <c r="M22" s="5"/>
      <c r="N22" s="65"/>
    </row>
    <row r="23" spans="1:14" x14ac:dyDescent="0.2">
      <c r="A23" s="37" t="s">
        <v>143</v>
      </c>
      <c r="B23" s="31"/>
      <c r="C23" s="31"/>
      <c r="D23" s="32"/>
      <c r="E23" s="64"/>
      <c r="F23" s="64"/>
      <c r="G23" s="31"/>
      <c r="H23" s="31"/>
      <c r="I23" s="31"/>
      <c r="J23" s="35"/>
      <c r="K23" s="64"/>
      <c r="L23" s="64"/>
      <c r="M23" s="5"/>
      <c r="N23" s="65"/>
    </row>
    <row r="24" spans="1:14" x14ac:dyDescent="0.2">
      <c r="A24" s="37" t="s">
        <v>13</v>
      </c>
      <c r="B24" s="31"/>
      <c r="C24" s="31"/>
      <c r="D24" s="32"/>
      <c r="E24" s="64"/>
      <c r="F24" s="64"/>
      <c r="G24" s="31"/>
      <c r="H24" s="31"/>
      <c r="I24" s="31"/>
      <c r="J24" s="35"/>
      <c r="K24" s="64"/>
      <c r="L24" s="64"/>
      <c r="M24" s="5"/>
      <c r="N24" s="65"/>
    </row>
    <row r="25" spans="1:14" x14ac:dyDescent="0.2">
      <c r="A25" s="71" t="s">
        <v>14</v>
      </c>
      <c r="B25" s="31"/>
      <c r="C25" s="31"/>
      <c r="D25" s="32"/>
      <c r="E25" s="64"/>
      <c r="F25" s="64"/>
      <c r="G25" s="31"/>
      <c r="H25" s="31"/>
      <c r="I25" s="31"/>
      <c r="J25" s="35"/>
      <c r="K25" s="64"/>
      <c r="L25" s="64"/>
      <c r="M25" s="5"/>
      <c r="N25" s="66"/>
    </row>
    <row r="26" spans="1:14" x14ac:dyDescent="0.2">
      <c r="A26" s="37" t="s">
        <v>15</v>
      </c>
      <c r="B26" s="31"/>
      <c r="C26" s="31"/>
      <c r="D26" s="32"/>
      <c r="E26" s="64"/>
      <c r="F26" s="64"/>
      <c r="G26" s="31"/>
      <c r="H26" s="31"/>
      <c r="I26" s="31"/>
      <c r="J26" s="35"/>
      <c r="K26" s="64"/>
      <c r="L26" s="64"/>
      <c r="M26" s="5"/>
      <c r="N26" s="65"/>
    </row>
    <row r="27" spans="1:14" x14ac:dyDescent="0.2">
      <c r="A27" s="37" t="s">
        <v>16</v>
      </c>
      <c r="B27" s="31"/>
      <c r="C27" s="31"/>
      <c r="D27" s="32"/>
      <c r="E27" s="64"/>
      <c r="F27" s="64"/>
      <c r="G27" s="31"/>
      <c r="H27" s="31"/>
      <c r="I27" s="31"/>
      <c r="J27" s="35"/>
      <c r="K27" s="64"/>
      <c r="L27" s="64"/>
      <c r="M27" s="5"/>
      <c r="N27" s="65"/>
    </row>
    <row r="28" spans="1:14" x14ac:dyDescent="0.2">
      <c r="A28" s="37" t="s">
        <v>114</v>
      </c>
      <c r="B28" s="31"/>
      <c r="C28" s="31"/>
      <c r="D28" s="32"/>
      <c r="E28" s="64"/>
      <c r="F28" s="64"/>
      <c r="G28" s="31"/>
      <c r="H28" s="31"/>
      <c r="I28" s="31"/>
      <c r="J28" s="35"/>
      <c r="K28" s="64"/>
      <c r="L28" s="64"/>
      <c r="M28" s="5"/>
      <c r="N28" s="65"/>
    </row>
    <row r="29" spans="1:14" x14ac:dyDescent="0.15">
      <c r="A29" s="162" t="s">
        <v>19</v>
      </c>
      <c r="B29" s="163"/>
      <c r="C29" s="163"/>
      <c r="D29" s="164"/>
      <c r="E29" s="165"/>
      <c r="F29" s="165"/>
      <c r="G29" s="163"/>
      <c r="H29" s="163"/>
      <c r="I29" s="163"/>
      <c r="J29" s="164"/>
      <c r="K29" s="165"/>
      <c r="L29" s="165"/>
      <c r="M29" s="166"/>
      <c r="N29" s="167"/>
    </row>
  </sheetData>
  <phoneticPr fontId="6" type="noConversion"/>
  <printOptions horizontalCentered="1"/>
  <pageMargins left="0.25" right="0.25" top="0.68" bottom="0.17" header="0.25" footer="0.17"/>
  <pageSetup scale="96" fitToHeight="0" orientation="landscape" horizontalDpi="4294967292" verticalDpi="300" r:id="rId1"/>
  <headerFooter alignWithMargins="0">
    <oddHeader>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7B5D-0493-4716-A410-4FD037218A44}">
  <sheetPr filterMode="1"/>
  <dimension ref="A1:D48"/>
  <sheetViews>
    <sheetView tabSelected="1" workbookViewId="0">
      <selection activeCell="A6" sqref="A6"/>
    </sheetView>
  </sheetViews>
  <sheetFormatPr defaultRowHeight="12.75" x14ac:dyDescent="0.2"/>
  <cols>
    <col min="1" max="1" width="44.140625" style="298" bestFit="1" customWidth="1"/>
    <col min="2" max="2" width="13.140625" style="298" bestFit="1" customWidth="1"/>
    <col min="3" max="3" width="11.85546875" bestFit="1" customWidth="1"/>
    <col min="4" max="4" width="19.85546875" bestFit="1" customWidth="1"/>
    <col min="5" max="5" width="9.85546875" bestFit="1" customWidth="1"/>
  </cols>
  <sheetData>
    <row r="1" spans="1:4" ht="15.75" x14ac:dyDescent="0.25">
      <c r="A1" s="308" t="s">
        <v>571</v>
      </c>
      <c r="B1" s="308" t="s">
        <v>582</v>
      </c>
      <c r="C1" s="308" t="s">
        <v>570</v>
      </c>
      <c r="D1" s="309" t="s">
        <v>584</v>
      </c>
    </row>
    <row r="2" spans="1:4" ht="25.5" x14ac:dyDescent="0.2">
      <c r="A2" s="291" t="s">
        <v>177</v>
      </c>
      <c r="B2" s="291"/>
      <c r="C2" s="307" t="s">
        <v>192</v>
      </c>
      <c r="D2" s="307" t="s">
        <v>585</v>
      </c>
    </row>
    <row r="3" spans="1:4" ht="25.5" x14ac:dyDescent="0.2">
      <c r="A3" s="291" t="s">
        <v>199</v>
      </c>
      <c r="B3" s="291"/>
      <c r="C3" s="307" t="s">
        <v>192</v>
      </c>
      <c r="D3" s="307" t="s">
        <v>585</v>
      </c>
    </row>
    <row r="4" spans="1:4" ht="25.5" x14ac:dyDescent="0.2">
      <c r="A4" s="291" t="s">
        <v>196</v>
      </c>
      <c r="B4" s="291"/>
      <c r="C4" s="307" t="s">
        <v>192</v>
      </c>
      <c r="D4" s="307" t="s">
        <v>585</v>
      </c>
    </row>
    <row r="5" spans="1:4" ht="25.5" x14ac:dyDescent="0.2">
      <c r="A5" s="291" t="s">
        <v>76</v>
      </c>
      <c r="B5" s="291"/>
      <c r="C5" s="307" t="s">
        <v>192</v>
      </c>
      <c r="D5" s="307" t="s">
        <v>585</v>
      </c>
    </row>
    <row r="6" spans="1:4" ht="25.5" x14ac:dyDescent="0.2">
      <c r="A6" s="291" t="s">
        <v>567</v>
      </c>
      <c r="B6" s="291"/>
      <c r="C6" s="307" t="s">
        <v>192</v>
      </c>
      <c r="D6" s="307" t="s">
        <v>585</v>
      </c>
    </row>
    <row r="7" spans="1:4" ht="25.5" x14ac:dyDescent="0.2">
      <c r="A7" s="291" t="s">
        <v>84</v>
      </c>
      <c r="B7" s="291"/>
      <c r="C7" s="307" t="s">
        <v>192</v>
      </c>
      <c r="D7" s="307" t="s">
        <v>585</v>
      </c>
    </row>
    <row r="8" spans="1:4" ht="25.5" x14ac:dyDescent="0.2">
      <c r="A8" s="291" t="s">
        <v>85</v>
      </c>
      <c r="B8" s="291"/>
      <c r="C8" s="307" t="s">
        <v>192</v>
      </c>
      <c r="D8" s="307" t="s">
        <v>585</v>
      </c>
    </row>
    <row r="9" spans="1:4" ht="25.5" x14ac:dyDescent="0.2">
      <c r="A9" s="291" t="s">
        <v>88</v>
      </c>
      <c r="B9" s="291"/>
      <c r="C9" s="307" t="s">
        <v>192</v>
      </c>
      <c r="D9" s="307" t="s">
        <v>585</v>
      </c>
    </row>
    <row r="10" spans="1:4" ht="25.5" x14ac:dyDescent="0.2">
      <c r="A10" s="291" t="s">
        <v>86</v>
      </c>
      <c r="B10" s="291"/>
      <c r="C10" s="307" t="s">
        <v>192</v>
      </c>
      <c r="D10" s="307" t="s">
        <v>585</v>
      </c>
    </row>
    <row r="11" spans="1:4" ht="25.5" x14ac:dyDescent="0.2">
      <c r="A11" s="291" t="s">
        <v>77</v>
      </c>
      <c r="B11" s="291"/>
      <c r="C11" s="307" t="s">
        <v>192</v>
      </c>
      <c r="D11" s="307" t="s">
        <v>585</v>
      </c>
    </row>
    <row r="12" spans="1:4" ht="25.5" x14ac:dyDescent="0.2">
      <c r="A12" s="291" t="s">
        <v>91</v>
      </c>
      <c r="B12" s="291"/>
      <c r="C12" s="307" t="s">
        <v>192</v>
      </c>
      <c r="D12" s="307" t="s">
        <v>585</v>
      </c>
    </row>
    <row r="13" spans="1:4" ht="25.5" x14ac:dyDescent="0.2">
      <c r="A13" s="291" t="s">
        <v>568</v>
      </c>
      <c r="B13" s="291"/>
      <c r="C13" s="307" t="s">
        <v>192</v>
      </c>
      <c r="D13" s="307" t="s">
        <v>585</v>
      </c>
    </row>
    <row r="14" spans="1:4" ht="25.5" hidden="1" x14ac:dyDescent="0.2">
      <c r="A14" s="306" t="s">
        <v>75</v>
      </c>
      <c r="B14" s="299"/>
      <c r="C14" s="79" t="s">
        <v>572</v>
      </c>
      <c r="D14" s="79" t="s">
        <v>583</v>
      </c>
    </row>
    <row r="15" spans="1:4" hidden="1" x14ac:dyDescent="0.2">
      <c r="A15" s="291" t="s">
        <v>170</v>
      </c>
      <c r="B15" s="299"/>
      <c r="C15" s="79" t="s">
        <v>577</v>
      </c>
      <c r="D15" s="79"/>
    </row>
    <row r="16" spans="1:4" hidden="1" x14ac:dyDescent="0.2">
      <c r="A16" s="291" t="s">
        <v>93</v>
      </c>
      <c r="B16" s="299"/>
      <c r="C16" s="79" t="s">
        <v>577</v>
      </c>
      <c r="D16" s="79"/>
    </row>
    <row r="17" spans="1:4" hidden="1" x14ac:dyDescent="0.2">
      <c r="A17" s="291" t="s">
        <v>94</v>
      </c>
      <c r="B17" s="299"/>
      <c r="C17" s="79" t="s">
        <v>577</v>
      </c>
      <c r="D17" s="79"/>
    </row>
    <row r="18" spans="1:4" hidden="1" x14ac:dyDescent="0.2">
      <c r="A18" s="304" t="s">
        <v>95</v>
      </c>
      <c r="B18" s="299"/>
      <c r="C18" s="79" t="s">
        <v>577</v>
      </c>
      <c r="D18" s="79"/>
    </row>
    <row r="19" spans="1:4" ht="25.5" x14ac:dyDescent="0.2">
      <c r="A19" s="291" t="s">
        <v>185</v>
      </c>
      <c r="B19" s="291"/>
      <c r="C19" s="307" t="s">
        <v>192</v>
      </c>
      <c r="D19" s="307" t="s">
        <v>585</v>
      </c>
    </row>
    <row r="20" spans="1:4" ht="25.5" x14ac:dyDescent="0.2">
      <c r="A20" s="291" t="s">
        <v>166</v>
      </c>
      <c r="B20" s="291"/>
      <c r="C20" s="307" t="s">
        <v>192</v>
      </c>
      <c r="D20" s="307" t="s">
        <v>585</v>
      </c>
    </row>
    <row r="21" spans="1:4" ht="25.5" x14ac:dyDescent="0.2">
      <c r="A21" s="291" t="s">
        <v>186</v>
      </c>
      <c r="B21" s="291"/>
      <c r="C21" s="307" t="s">
        <v>192</v>
      </c>
      <c r="D21" s="307" t="s">
        <v>585</v>
      </c>
    </row>
    <row r="22" spans="1:4" ht="25.5" x14ac:dyDescent="0.2">
      <c r="A22" s="291" t="s">
        <v>168</v>
      </c>
      <c r="B22" s="291"/>
      <c r="C22" s="307" t="s">
        <v>192</v>
      </c>
      <c r="D22" s="307" t="s">
        <v>585</v>
      </c>
    </row>
    <row r="23" spans="1:4" ht="25.5" hidden="1" x14ac:dyDescent="0.2">
      <c r="A23" s="306" t="s">
        <v>187</v>
      </c>
      <c r="B23" s="299"/>
      <c r="C23" s="79" t="s">
        <v>573</v>
      </c>
      <c r="D23" s="79"/>
    </row>
    <row r="24" spans="1:4" ht="25.5" hidden="1" x14ac:dyDescent="0.2">
      <c r="A24" s="291" t="s">
        <v>167</v>
      </c>
      <c r="B24" s="299"/>
      <c r="C24" s="79" t="s">
        <v>573</v>
      </c>
      <c r="D24" s="79"/>
    </row>
    <row r="25" spans="1:4" ht="25.5" hidden="1" x14ac:dyDescent="0.2">
      <c r="A25" s="291" t="s">
        <v>188</v>
      </c>
      <c r="B25" s="299"/>
      <c r="C25" s="79" t="s">
        <v>573</v>
      </c>
      <c r="D25" s="79"/>
    </row>
    <row r="26" spans="1:4" ht="25.5" hidden="1" x14ac:dyDescent="0.2">
      <c r="A26" s="304" t="s">
        <v>169</v>
      </c>
      <c r="B26" s="299"/>
      <c r="C26" s="79" t="s">
        <v>573</v>
      </c>
      <c r="D26" s="79"/>
    </row>
    <row r="27" spans="1:4" ht="25.5" x14ac:dyDescent="0.2">
      <c r="A27" s="291" t="s">
        <v>45</v>
      </c>
      <c r="B27" s="291">
        <v>1</v>
      </c>
      <c r="C27" s="307" t="s">
        <v>192</v>
      </c>
      <c r="D27" s="307" t="s">
        <v>585</v>
      </c>
    </row>
    <row r="28" spans="1:4" ht="25.5" x14ac:dyDescent="0.2">
      <c r="A28" s="291" t="s">
        <v>120</v>
      </c>
      <c r="B28" s="291">
        <v>2</v>
      </c>
      <c r="C28" s="307" t="s">
        <v>192</v>
      </c>
      <c r="D28" s="307" t="s">
        <v>585</v>
      </c>
    </row>
    <row r="29" spans="1:4" ht="25.5" hidden="1" x14ac:dyDescent="0.2">
      <c r="A29" s="306" t="s">
        <v>121</v>
      </c>
      <c r="B29" s="299">
        <v>3</v>
      </c>
      <c r="C29" s="79" t="s">
        <v>193</v>
      </c>
      <c r="D29" s="79" t="s">
        <v>578</v>
      </c>
    </row>
    <row r="30" spans="1:4" ht="25.5" hidden="1" x14ac:dyDescent="0.2">
      <c r="A30" s="292" t="s">
        <v>96</v>
      </c>
      <c r="B30" s="300"/>
      <c r="C30" s="79" t="s">
        <v>193</v>
      </c>
      <c r="D30" s="79"/>
    </row>
    <row r="31" spans="1:4" ht="25.5" hidden="1" x14ac:dyDescent="0.2">
      <c r="A31" s="304" t="s">
        <v>48</v>
      </c>
      <c r="B31" s="299">
        <v>4</v>
      </c>
      <c r="C31" s="79" t="s">
        <v>193</v>
      </c>
      <c r="D31" s="79" t="s">
        <v>580</v>
      </c>
    </row>
    <row r="32" spans="1:4" ht="25.5" x14ac:dyDescent="0.2">
      <c r="A32" s="291" t="s">
        <v>122</v>
      </c>
      <c r="B32" s="291">
        <v>5</v>
      </c>
      <c r="C32" s="307" t="s">
        <v>192</v>
      </c>
      <c r="D32" s="307" t="s">
        <v>585</v>
      </c>
    </row>
    <row r="33" spans="1:4" ht="25.5" x14ac:dyDescent="0.2">
      <c r="A33" s="291" t="s">
        <v>123</v>
      </c>
      <c r="B33" s="291">
        <v>6</v>
      </c>
      <c r="C33" s="307" t="s">
        <v>192</v>
      </c>
      <c r="D33" s="307" t="s">
        <v>585</v>
      </c>
    </row>
    <row r="34" spans="1:4" ht="25.5" hidden="1" x14ac:dyDescent="0.2">
      <c r="A34" s="306" t="s">
        <v>179</v>
      </c>
      <c r="B34" s="299">
        <v>7</v>
      </c>
      <c r="C34" s="79" t="s">
        <v>193</v>
      </c>
      <c r="D34" s="79" t="s">
        <v>579</v>
      </c>
    </row>
    <row r="35" spans="1:4" ht="25.5" hidden="1" x14ac:dyDescent="0.2">
      <c r="A35" s="291" t="s">
        <v>125</v>
      </c>
      <c r="B35" s="299">
        <v>8</v>
      </c>
      <c r="C35" s="79" t="s">
        <v>193</v>
      </c>
      <c r="D35" s="79" t="s">
        <v>581</v>
      </c>
    </row>
    <row r="36" spans="1:4" ht="25.5" hidden="1" x14ac:dyDescent="0.2">
      <c r="A36" s="291" t="s">
        <v>46</v>
      </c>
      <c r="B36" s="299">
        <v>9</v>
      </c>
      <c r="C36" s="79" t="s">
        <v>573</v>
      </c>
      <c r="D36" s="79"/>
    </row>
    <row r="37" spans="1:4" ht="25.5" hidden="1" x14ac:dyDescent="0.2">
      <c r="A37" s="291" t="s">
        <v>146</v>
      </c>
      <c r="B37" s="299">
        <v>10</v>
      </c>
      <c r="C37" s="79" t="s">
        <v>573</v>
      </c>
      <c r="D37" s="79"/>
    </row>
    <row r="38" spans="1:4" ht="25.5" hidden="1" x14ac:dyDescent="0.2">
      <c r="A38" s="291" t="s">
        <v>113</v>
      </c>
      <c r="B38" s="299">
        <v>11</v>
      </c>
      <c r="C38" s="79" t="s">
        <v>573</v>
      </c>
      <c r="D38" s="79"/>
    </row>
    <row r="39" spans="1:4" ht="25.5" hidden="1" x14ac:dyDescent="0.2">
      <c r="A39" s="291" t="s">
        <v>124</v>
      </c>
      <c r="B39" s="299">
        <v>12</v>
      </c>
      <c r="C39" s="79" t="s">
        <v>573</v>
      </c>
      <c r="D39" s="79"/>
    </row>
    <row r="40" spans="1:4" ht="25.5" hidden="1" x14ac:dyDescent="0.2">
      <c r="A40" s="291" t="s">
        <v>145</v>
      </c>
      <c r="B40" s="299">
        <v>13</v>
      </c>
      <c r="C40" s="79" t="s">
        <v>573</v>
      </c>
      <c r="D40" s="79"/>
    </row>
    <row r="41" spans="1:4" ht="25.5" hidden="1" x14ac:dyDescent="0.2">
      <c r="A41" s="293" t="s">
        <v>140</v>
      </c>
      <c r="B41" s="301"/>
      <c r="C41" s="79" t="s">
        <v>573</v>
      </c>
      <c r="D41" s="79"/>
    </row>
    <row r="42" spans="1:4" ht="25.5" hidden="1" x14ac:dyDescent="0.2">
      <c r="A42" s="305" t="s">
        <v>565</v>
      </c>
      <c r="B42" s="299">
        <v>14</v>
      </c>
      <c r="C42" s="79" t="s">
        <v>573</v>
      </c>
      <c r="D42" s="79"/>
    </row>
    <row r="43" spans="1:4" ht="25.5" x14ac:dyDescent="0.2">
      <c r="A43" s="294" t="s">
        <v>566</v>
      </c>
      <c r="B43" s="294"/>
      <c r="C43" s="307" t="s">
        <v>192</v>
      </c>
      <c r="D43" s="307" t="s">
        <v>585</v>
      </c>
    </row>
    <row r="44" spans="1:4" ht="25.5" x14ac:dyDescent="0.2">
      <c r="A44" s="295" t="s">
        <v>147</v>
      </c>
      <c r="B44" s="295"/>
      <c r="C44" s="307" t="s">
        <v>192</v>
      </c>
      <c r="D44" s="307" t="s">
        <v>585</v>
      </c>
    </row>
    <row r="45" spans="1:4" hidden="1" x14ac:dyDescent="0.2">
      <c r="A45" s="296" t="s">
        <v>190</v>
      </c>
      <c r="B45" s="302"/>
      <c r="C45" s="79" t="s">
        <v>574</v>
      </c>
      <c r="D45" s="79"/>
    </row>
    <row r="46" spans="1:4" hidden="1" x14ac:dyDescent="0.2">
      <c r="A46" s="296" t="s">
        <v>191</v>
      </c>
      <c r="B46" s="302"/>
      <c r="C46" s="79" t="s">
        <v>574</v>
      </c>
      <c r="D46" s="79"/>
    </row>
    <row r="47" spans="1:4" ht="25.5" hidden="1" x14ac:dyDescent="0.2">
      <c r="A47" s="297" t="s">
        <v>172</v>
      </c>
      <c r="B47" s="303"/>
      <c r="C47" s="79" t="s">
        <v>575</v>
      </c>
      <c r="D47" s="79"/>
    </row>
    <row r="48" spans="1:4" hidden="1" x14ac:dyDescent="0.2">
      <c r="A48" s="297" t="s">
        <v>569</v>
      </c>
      <c r="B48" s="303"/>
      <c r="C48" s="79" t="s">
        <v>576</v>
      </c>
      <c r="D48" s="82"/>
    </row>
  </sheetData>
  <autoFilter ref="A1:F48" xr:uid="{15B27B5D-0493-4716-A410-4FD037218A44}">
    <filterColumn colId="2">
      <filters>
        <filter val="Derived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C3B7-439A-495D-82D5-333A8DE5B28C}">
  <dimension ref="A1:AZ4"/>
  <sheetViews>
    <sheetView topLeftCell="AK1" workbookViewId="0">
      <selection activeCell="AN18" sqref="AN18"/>
    </sheetView>
  </sheetViews>
  <sheetFormatPr defaultColWidth="9.28515625" defaultRowHeight="12.75" x14ac:dyDescent="0.2"/>
  <cols>
    <col min="1" max="1" width="10.7109375" style="103" customWidth="1"/>
    <col min="2" max="2" width="11.28515625" style="103" customWidth="1"/>
    <col min="3" max="11" width="9.28515625" style="103"/>
    <col min="12" max="16" width="10.140625" style="103" customWidth="1"/>
    <col min="17" max="20" width="9.28515625" style="103"/>
    <col min="21" max="24" width="11.140625" style="103" customWidth="1"/>
    <col min="25" max="30" width="9.28515625" style="103"/>
    <col min="31" max="31" width="12.7109375" style="103" customWidth="1"/>
    <col min="32" max="32" width="15.28515625" style="103" customWidth="1"/>
    <col min="33" max="38" width="9.28515625" style="103"/>
    <col min="39" max="41" width="12.140625" style="103" customWidth="1"/>
    <col min="42" max="45" width="21.42578125" style="103" customWidth="1"/>
    <col min="46" max="46" width="10.5703125" style="103" customWidth="1"/>
    <col min="47" max="49" width="9.28515625" style="103"/>
    <col min="50" max="51" width="12.28515625" style="103" customWidth="1"/>
    <col min="52" max="16384" width="9.28515625" style="103"/>
  </cols>
  <sheetData>
    <row r="1" spans="1:52" s="135" customFormat="1" ht="12.75" customHeight="1" x14ac:dyDescent="0.2">
      <c r="L1" s="288" t="s">
        <v>182</v>
      </c>
      <c r="M1" s="288"/>
      <c r="N1" s="288"/>
      <c r="O1" s="288"/>
      <c r="P1" s="288"/>
      <c r="U1" s="287" t="s">
        <v>184</v>
      </c>
      <c r="V1" s="287"/>
      <c r="W1" s="287"/>
      <c r="X1" s="287"/>
      <c r="Y1" s="93"/>
      <c r="Z1" s="93"/>
      <c r="AA1" s="93"/>
      <c r="AB1" s="93"/>
      <c r="AC1" s="93"/>
      <c r="AD1" s="93"/>
      <c r="AE1" s="93"/>
      <c r="AF1" s="93"/>
      <c r="AG1" s="93"/>
      <c r="AH1" s="289" t="s">
        <v>183</v>
      </c>
      <c r="AI1" s="289"/>
      <c r="AJ1" s="289"/>
      <c r="AK1" s="289"/>
      <c r="AL1" s="289"/>
      <c r="AM1" s="289"/>
      <c r="AN1" s="76"/>
      <c r="AO1" s="76"/>
      <c r="AP1" s="290" t="s">
        <v>189</v>
      </c>
      <c r="AQ1" s="290"/>
      <c r="AR1" s="290"/>
      <c r="AS1" s="290"/>
      <c r="AT1" s="136"/>
      <c r="AU1" s="136"/>
      <c r="AV1" s="136"/>
      <c r="AW1" s="136"/>
      <c r="AX1" s="136"/>
      <c r="AY1" s="136"/>
      <c r="AZ1" s="136"/>
    </row>
    <row r="2" spans="1:52" s="75" customFormat="1" ht="99.75" customHeight="1" x14ac:dyDescent="0.2">
      <c r="A2" s="97" t="s">
        <v>177</v>
      </c>
      <c r="B2" s="97" t="s">
        <v>176</v>
      </c>
      <c r="C2" s="97" t="s">
        <v>76</v>
      </c>
      <c r="D2" s="97" t="s">
        <v>178</v>
      </c>
      <c r="E2" s="97" t="s">
        <v>84</v>
      </c>
      <c r="F2" s="97" t="s">
        <v>85</v>
      </c>
      <c r="G2" s="97" t="s">
        <v>88</v>
      </c>
      <c r="H2" s="97" t="s">
        <v>86</v>
      </c>
      <c r="I2" s="97" t="s">
        <v>77</v>
      </c>
      <c r="J2" s="99" t="s">
        <v>91</v>
      </c>
      <c r="K2" s="99" t="s">
        <v>92</v>
      </c>
      <c r="L2" s="137" t="s">
        <v>75</v>
      </c>
      <c r="M2" s="138" t="s">
        <v>170</v>
      </c>
      <c r="N2" s="138" t="s">
        <v>93</v>
      </c>
      <c r="O2" s="138" t="s">
        <v>94</v>
      </c>
      <c r="P2" s="138" t="s">
        <v>95</v>
      </c>
      <c r="Q2" s="98" t="s">
        <v>185</v>
      </c>
      <c r="R2" s="100" t="s">
        <v>166</v>
      </c>
      <c r="S2" s="98" t="s">
        <v>186</v>
      </c>
      <c r="T2" s="100" t="s">
        <v>168</v>
      </c>
      <c r="U2" s="140" t="s">
        <v>187</v>
      </c>
      <c r="V2" s="140" t="s">
        <v>167</v>
      </c>
      <c r="W2" s="140" t="s">
        <v>188</v>
      </c>
      <c r="X2" s="140" t="s">
        <v>169</v>
      </c>
      <c r="Y2" s="100" t="s">
        <v>45</v>
      </c>
      <c r="Z2" s="100" t="s">
        <v>120</v>
      </c>
      <c r="AA2" s="100" t="s">
        <v>121</v>
      </c>
      <c r="AB2" s="134" t="s">
        <v>96</v>
      </c>
      <c r="AC2" s="100" t="s">
        <v>48</v>
      </c>
      <c r="AD2" s="100" t="s">
        <v>122</v>
      </c>
      <c r="AE2" s="100" t="s">
        <v>123</v>
      </c>
      <c r="AF2" s="100" t="s">
        <v>179</v>
      </c>
      <c r="AG2" s="100" t="s">
        <v>125</v>
      </c>
      <c r="AH2" s="142" t="s">
        <v>46</v>
      </c>
      <c r="AI2" s="142" t="s">
        <v>146</v>
      </c>
      <c r="AJ2" s="142" t="s">
        <v>113</v>
      </c>
      <c r="AK2" s="142" t="s">
        <v>124</v>
      </c>
      <c r="AL2" s="142" t="s">
        <v>145</v>
      </c>
      <c r="AM2" s="143" t="s">
        <v>140</v>
      </c>
      <c r="AN2" s="101" t="s">
        <v>175</v>
      </c>
      <c r="AO2" s="99" t="s">
        <v>147</v>
      </c>
      <c r="AP2" s="145" t="s">
        <v>190</v>
      </c>
      <c r="AQ2" s="145" t="s">
        <v>191</v>
      </c>
      <c r="AR2" s="146" t="s">
        <v>172</v>
      </c>
      <c r="AS2" s="146" t="s">
        <v>171</v>
      </c>
      <c r="AT2" s="102"/>
      <c r="AU2" s="96"/>
      <c r="AV2" s="96"/>
      <c r="AW2" s="96"/>
      <c r="AX2" s="96"/>
      <c r="AY2" s="96"/>
      <c r="AZ2" s="96"/>
    </row>
    <row r="3" spans="1:52" s="79" customFormat="1" ht="25.5" x14ac:dyDescent="0.2">
      <c r="A3" s="79" t="s">
        <v>192</v>
      </c>
      <c r="B3" s="79" t="s">
        <v>192</v>
      </c>
      <c r="C3" s="79" t="s">
        <v>192</v>
      </c>
      <c r="D3" s="79" t="s">
        <v>192</v>
      </c>
      <c r="E3" s="79" t="s">
        <v>192</v>
      </c>
      <c r="F3" s="79" t="s">
        <v>192</v>
      </c>
      <c r="G3" s="79" t="s">
        <v>192</v>
      </c>
      <c r="H3" s="79" t="s">
        <v>192</v>
      </c>
      <c r="I3" s="79" t="s">
        <v>192</v>
      </c>
      <c r="J3" s="79" t="s">
        <v>192</v>
      </c>
      <c r="K3" s="79" t="s">
        <v>192</v>
      </c>
      <c r="L3" s="139" t="s">
        <v>194</v>
      </c>
      <c r="M3" s="139" t="s">
        <v>194</v>
      </c>
      <c r="N3" s="139" t="s">
        <v>194</v>
      </c>
      <c r="O3" s="139" t="s">
        <v>194</v>
      </c>
      <c r="P3" s="139" t="s">
        <v>194</v>
      </c>
      <c r="Q3" s="79" t="s">
        <v>192</v>
      </c>
      <c r="R3" s="79" t="s">
        <v>192</v>
      </c>
      <c r="S3" s="79" t="s">
        <v>192</v>
      </c>
      <c r="T3" s="79" t="s">
        <v>192</v>
      </c>
      <c r="U3" s="141" t="s">
        <v>194</v>
      </c>
      <c r="V3" s="141" t="s">
        <v>194</v>
      </c>
      <c r="W3" s="141" t="s">
        <v>194</v>
      </c>
      <c r="X3" s="141" t="s">
        <v>194</v>
      </c>
      <c r="Y3" s="79" t="s">
        <v>192</v>
      </c>
      <c r="Z3" s="79" t="s">
        <v>192</v>
      </c>
      <c r="AA3" s="79" t="s">
        <v>193</v>
      </c>
      <c r="AB3" s="79" t="s">
        <v>193</v>
      </c>
      <c r="AC3" s="79" t="s">
        <v>193</v>
      </c>
      <c r="AD3" s="79" t="s">
        <v>192</v>
      </c>
      <c r="AE3" s="79" t="s">
        <v>192</v>
      </c>
      <c r="AF3" s="79" t="s">
        <v>193</v>
      </c>
      <c r="AG3" s="79" t="s">
        <v>193</v>
      </c>
      <c r="AH3" s="144" t="s">
        <v>194</v>
      </c>
      <c r="AI3" s="144" t="s">
        <v>194</v>
      </c>
      <c r="AJ3" s="144" t="s">
        <v>194</v>
      </c>
      <c r="AK3" s="144" t="s">
        <v>194</v>
      </c>
      <c r="AL3" s="144" t="s">
        <v>194</v>
      </c>
      <c r="AM3" s="144" t="s">
        <v>194</v>
      </c>
      <c r="AN3" s="79" t="s">
        <v>192</v>
      </c>
      <c r="AO3" s="79" t="s">
        <v>192</v>
      </c>
      <c r="AP3" s="147" t="s">
        <v>194</v>
      </c>
      <c r="AQ3" s="147" t="s">
        <v>194</v>
      </c>
      <c r="AR3" s="147" t="s">
        <v>194</v>
      </c>
      <c r="AS3" s="147" t="s">
        <v>194</v>
      </c>
    </row>
    <row r="4" spans="1:52" x14ac:dyDescent="0.2">
      <c r="Q4" s="133"/>
    </row>
  </sheetData>
  <mergeCells count="4">
    <mergeCell ref="U1:X1"/>
    <mergeCell ref="L1:P1"/>
    <mergeCell ref="AH1:AM1"/>
    <mergeCell ref="AP1:A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E00E-9B86-4D1A-9A12-06346FFBBFD4}">
  <sheetPr codeName="Sheet5"/>
  <dimension ref="A1:BO11"/>
  <sheetViews>
    <sheetView topLeftCell="AQ1" workbookViewId="0">
      <selection activeCell="BO1" sqref="BO1"/>
    </sheetView>
  </sheetViews>
  <sheetFormatPr defaultColWidth="9.140625" defaultRowHeight="12.75" x14ac:dyDescent="0.2"/>
  <cols>
    <col min="1" max="3" width="9.140625" style="103"/>
    <col min="4" max="4" width="30.7109375" style="103" customWidth="1"/>
    <col min="5" max="9" width="9.140625" style="131"/>
    <col min="10" max="10" width="10.42578125" style="131" bestFit="1" customWidth="1"/>
    <col min="11" max="12" width="9.140625" style="131"/>
    <col min="13" max="20" width="9.140625" style="103"/>
    <col min="21" max="25" width="9.140625" style="132"/>
    <col min="26" max="29" width="9.140625" style="103"/>
    <col min="30" max="30" width="9.140625" style="122"/>
    <col min="31" max="44" width="9.140625" style="103"/>
    <col min="45" max="45" width="13.140625" style="103" customWidth="1"/>
    <col min="46" max="62" width="9.140625" style="103"/>
    <col min="63" max="63" width="12.5703125" style="103" customWidth="1"/>
    <col min="64" max="64" width="9.140625" style="103"/>
    <col min="65" max="66" width="9.140625" style="132"/>
    <col min="67" max="16384" width="9.140625" style="103"/>
  </cols>
  <sheetData>
    <row r="1" spans="1:67" s="75" customFormat="1" ht="151.5" customHeight="1" x14ac:dyDescent="0.2">
      <c r="D1" s="150" t="s">
        <v>2</v>
      </c>
      <c r="H1" s="148" t="s">
        <v>87</v>
      </c>
      <c r="I1" s="149"/>
      <c r="J1" s="148" t="s">
        <v>89</v>
      </c>
      <c r="K1" s="150" t="s">
        <v>90</v>
      </c>
      <c r="L1" s="150" t="s">
        <v>139</v>
      </c>
      <c r="M1" s="150" t="s">
        <v>119</v>
      </c>
      <c r="N1" s="96" t="s">
        <v>160</v>
      </c>
      <c r="O1" s="149"/>
      <c r="P1" s="96" t="s">
        <v>162</v>
      </c>
      <c r="Q1" s="149"/>
      <c r="AK1" s="148" t="s">
        <v>97</v>
      </c>
      <c r="AL1" s="93" t="s">
        <v>98</v>
      </c>
      <c r="AM1" s="93" t="s">
        <v>99</v>
      </c>
      <c r="AN1" s="93" t="s">
        <v>100</v>
      </c>
      <c r="AO1" s="93" t="s">
        <v>101</v>
      </c>
      <c r="AR1" s="151" t="s">
        <v>81</v>
      </c>
      <c r="AS1" s="106" t="s">
        <v>82</v>
      </c>
      <c r="AT1" s="106" t="s">
        <v>134</v>
      </c>
      <c r="AU1" s="106" t="s">
        <v>135</v>
      </c>
      <c r="AV1" s="106" t="s">
        <v>136</v>
      </c>
      <c r="AW1" s="106" t="s">
        <v>137</v>
      </c>
      <c r="AX1" s="107"/>
      <c r="AY1" s="94" t="s">
        <v>132</v>
      </c>
      <c r="AZ1" s="94" t="s">
        <v>126</v>
      </c>
      <c r="BD1" s="102" t="s">
        <v>148</v>
      </c>
      <c r="BE1" s="102" t="s">
        <v>149</v>
      </c>
      <c r="BF1" s="91"/>
      <c r="BG1" s="89"/>
      <c r="BH1" s="91"/>
      <c r="BI1" s="89"/>
      <c r="BL1" s="109" t="s">
        <v>128</v>
      </c>
      <c r="BM1" s="110" t="s">
        <v>129</v>
      </c>
      <c r="BN1" s="109" t="s">
        <v>130</v>
      </c>
      <c r="BO1" s="111" t="s">
        <v>131</v>
      </c>
    </row>
    <row r="2" spans="1:67" s="112" customFormat="1" x14ac:dyDescent="0.2">
      <c r="B2" s="113"/>
      <c r="C2" s="114"/>
      <c r="E2" s="115"/>
      <c r="F2" s="115"/>
      <c r="G2" s="115"/>
      <c r="H2" s="115"/>
      <c r="I2" s="115"/>
      <c r="J2" s="115"/>
      <c r="K2" s="115"/>
      <c r="L2" s="115"/>
      <c r="N2" s="116"/>
      <c r="O2" s="117"/>
      <c r="P2" s="116"/>
      <c r="Q2" s="117"/>
      <c r="R2" s="118"/>
      <c r="S2" s="118"/>
      <c r="T2" s="118"/>
      <c r="U2" s="118"/>
      <c r="V2" s="118"/>
      <c r="W2" s="118"/>
      <c r="X2" s="119"/>
      <c r="Y2" s="119"/>
      <c r="Z2" s="120"/>
      <c r="AA2" s="121"/>
      <c r="AB2" s="122"/>
      <c r="AC2" s="120"/>
      <c r="AD2" s="121"/>
      <c r="AE2" s="121"/>
      <c r="AF2" s="119"/>
      <c r="AG2" s="119"/>
      <c r="AH2" s="121"/>
      <c r="AI2" s="120"/>
      <c r="AJ2" s="121"/>
      <c r="AK2" s="123"/>
      <c r="AL2" s="78" t="e">
        <f ca="1">dateDiff(S2,R2)</f>
        <v>#NAME?</v>
      </c>
      <c r="AM2" s="78" t="e">
        <f ca="1">dateDiff(T2,R2)</f>
        <v>#NAME?</v>
      </c>
      <c r="AN2" s="78" t="e">
        <f ca="1">dateDiff(U2,R2)</f>
        <v>#NAME?</v>
      </c>
      <c r="AO2" s="78" t="e">
        <f ca="1">dateDiff(V2,R2)</f>
        <v>#NAME?</v>
      </c>
      <c r="AP2" s="124"/>
      <c r="AQ2" s="124"/>
      <c r="AS2" s="125" t="e">
        <f ca="1">IF(AND(AM2&gt;0,AN2&gt;0),AN2-AM2,0)</f>
        <v>#NAME?</v>
      </c>
      <c r="AT2" s="125">
        <f>IF(A2="ONG",AN2,IF(OR(A2="COM",A2="FIN"),AO2,0))</f>
        <v>0</v>
      </c>
      <c r="AU2" s="126">
        <f>IF(OR(A2="ONG", A2 = "COM",A2="FIN"),AL2,0)</f>
        <v>0</v>
      </c>
      <c r="AV2" s="126">
        <f>IF(AND(OR(A2="ONG", A2 = "COM",A2="FIN"),OR(I2="CPG",I2="TAS",I2="TRA",I2="INS")),AL2,0)</f>
        <v>0</v>
      </c>
      <c r="AW2" s="126">
        <f>IF(AND(A2="ONG",OR(I2="CPG",I2="TAS",I2="TRA")),AN2,IF(AND(OR(A2="COM",A2="FIN"),OR(I2="CPG",I2="TAS",I2="TRA")),AO2,0))</f>
        <v>0</v>
      </c>
      <c r="AX2" s="78"/>
      <c r="AY2" s="127"/>
      <c r="BB2" s="113"/>
      <c r="BC2" s="127"/>
      <c r="BD2" s="127"/>
      <c r="BE2" s="127"/>
      <c r="BF2" s="117"/>
      <c r="BG2" s="117"/>
      <c r="BH2" s="117"/>
      <c r="BI2" s="117"/>
      <c r="BJ2" s="117"/>
      <c r="BK2" s="117"/>
      <c r="BL2" s="128" t="str">
        <f>IF(C2&lt;&gt;"ONG","",IF(W2&lt;&gt;"",W2-V2,(DATE(2021,8,1)-V2)))</f>
        <v/>
      </c>
      <c r="BM2" s="129" t="str">
        <f>IF(C2&lt;&gt;"ONG","",(BL2/30)*((P2+R2-Q2-S2)/12))</f>
        <v/>
      </c>
      <c r="BN2" s="130" t="str">
        <f>IF(C2&lt;&gt;"ONG","",((DATE(2021,12,1)-T2))/30)</f>
        <v/>
      </c>
      <c r="BO2" s="103" t="str">
        <f>IF(C2&lt;&gt;"ONG","Exclude",IF(K2="INS","Exclude",IF(K2="DEM","Exclude",IF(K2="PRP","Exclude",IF(BQ2="Banking","Exclude",IF(BQ2="Recovery/recycling","Exclude",IF(BQ2="Refrigerant management plan","Exclude","")))))))</f>
        <v>Exclude</v>
      </c>
    </row>
    <row r="3" spans="1:67" s="112" customFormat="1" x14ac:dyDescent="0.2">
      <c r="A3" s="104"/>
      <c r="B3" s="113"/>
      <c r="C3" s="114"/>
      <c r="E3" s="115"/>
      <c r="F3" s="115"/>
      <c r="G3" s="115"/>
      <c r="H3" s="115"/>
      <c r="I3" s="115"/>
      <c r="J3" s="115"/>
      <c r="K3" s="115"/>
      <c r="L3" s="115"/>
      <c r="N3" s="116"/>
      <c r="O3" s="117"/>
      <c r="P3" s="116"/>
      <c r="Q3" s="117"/>
      <c r="R3" s="118"/>
      <c r="S3" s="118"/>
      <c r="T3" s="118"/>
      <c r="U3" s="118"/>
      <c r="V3" s="118"/>
      <c r="W3" s="118"/>
      <c r="X3" s="119"/>
      <c r="Y3" s="119"/>
      <c r="Z3" s="120"/>
      <c r="AA3" s="121"/>
      <c r="AB3" s="122"/>
      <c r="AC3" s="120"/>
      <c r="AD3" s="121"/>
      <c r="AE3" s="121"/>
      <c r="AF3" s="119"/>
      <c r="AG3" s="119"/>
      <c r="AH3" s="121"/>
      <c r="AI3" s="120"/>
      <c r="AJ3" s="121"/>
      <c r="AK3" s="123"/>
      <c r="AL3" s="78"/>
      <c r="AM3" s="78"/>
      <c r="AN3" s="78"/>
      <c r="AO3" s="78"/>
      <c r="AP3" s="124"/>
      <c r="AQ3" s="124"/>
      <c r="AS3" s="125"/>
      <c r="AT3" s="125"/>
      <c r="AU3" s="126"/>
      <c r="AV3" s="126"/>
      <c r="AW3" s="126"/>
      <c r="AX3" s="78"/>
      <c r="AY3" s="127"/>
      <c r="BB3" s="113"/>
      <c r="BC3" s="127"/>
      <c r="BD3" s="127"/>
      <c r="BE3" s="127"/>
      <c r="BF3" s="117"/>
      <c r="BG3" s="117"/>
      <c r="BH3" s="117"/>
      <c r="BI3" s="117"/>
      <c r="BJ3" s="117"/>
      <c r="BK3" s="117"/>
      <c r="BL3" s="128"/>
      <c r="BM3" s="129"/>
      <c r="BN3" s="130"/>
      <c r="BO3" s="103"/>
    </row>
    <row r="4" spans="1:67" x14ac:dyDescent="0.2">
      <c r="A4" s="104"/>
    </row>
    <row r="7" spans="1:67" ht="178.5" x14ac:dyDescent="0.2">
      <c r="A7" s="97" t="s">
        <v>177</v>
      </c>
      <c r="B7" s="97" t="s">
        <v>176</v>
      </c>
      <c r="C7" s="88" t="s">
        <v>76</v>
      </c>
      <c r="D7" s="97" t="s">
        <v>178</v>
      </c>
      <c r="E7" s="88" t="s">
        <v>84</v>
      </c>
      <c r="F7" s="88" t="s">
        <v>85</v>
      </c>
      <c r="G7" s="88" t="s">
        <v>88</v>
      </c>
      <c r="H7" s="88" t="s">
        <v>86</v>
      </c>
      <c r="I7" s="88" t="s">
        <v>77</v>
      </c>
      <c r="J7" s="90" t="s">
        <v>91</v>
      </c>
      <c r="K7" s="90" t="s">
        <v>92</v>
      </c>
      <c r="L7" s="88" t="s">
        <v>75</v>
      </c>
      <c r="M7" s="90" t="s">
        <v>170</v>
      </c>
      <c r="N7" s="90" t="s">
        <v>93</v>
      </c>
      <c r="O7" s="90" t="s">
        <v>94</v>
      </c>
      <c r="P7" s="90" t="s">
        <v>95</v>
      </c>
      <c r="Q7" s="98" t="s">
        <v>185</v>
      </c>
      <c r="R7" s="100" t="s">
        <v>166</v>
      </c>
      <c r="S7" s="98" t="s">
        <v>186</v>
      </c>
      <c r="T7" s="100" t="s">
        <v>168</v>
      </c>
      <c r="U7" s="140" t="s">
        <v>187</v>
      </c>
      <c r="V7" s="140" t="s">
        <v>167</v>
      </c>
      <c r="W7" s="140" t="s">
        <v>188</v>
      </c>
      <c r="X7" s="140" t="s">
        <v>169</v>
      </c>
      <c r="Y7" s="91" t="s">
        <v>45</v>
      </c>
      <c r="Z7" s="91" t="s">
        <v>120</v>
      </c>
      <c r="AA7" s="91" t="s">
        <v>121</v>
      </c>
      <c r="AB7" s="92" t="s">
        <v>96</v>
      </c>
      <c r="AC7" s="91" t="s">
        <v>48</v>
      </c>
      <c r="AD7" s="91" t="s">
        <v>122</v>
      </c>
      <c r="AE7" s="91" t="s">
        <v>123</v>
      </c>
      <c r="AF7" s="100" t="s">
        <v>179</v>
      </c>
      <c r="AG7" s="91" t="s">
        <v>125</v>
      </c>
      <c r="AH7" s="91" t="s">
        <v>46</v>
      </c>
      <c r="AI7" s="91" t="s">
        <v>146</v>
      </c>
      <c r="AJ7" s="91" t="s">
        <v>113</v>
      </c>
      <c r="AK7" s="91" t="s">
        <v>124</v>
      </c>
      <c r="AL7" s="91" t="s">
        <v>145</v>
      </c>
      <c r="AM7" s="94" t="s">
        <v>140</v>
      </c>
      <c r="AN7" s="108" t="s">
        <v>174</v>
      </c>
      <c r="AO7" s="90" t="s">
        <v>147</v>
      </c>
      <c r="AP7" s="88" t="s">
        <v>138</v>
      </c>
      <c r="AQ7" s="88" t="s">
        <v>133</v>
      </c>
      <c r="AR7" s="89" t="s">
        <v>172</v>
      </c>
      <c r="AS7" s="96" t="s">
        <v>171</v>
      </c>
    </row>
    <row r="10" spans="1:67" s="75" customFormat="1" ht="99.75" customHeight="1" x14ac:dyDescent="0.2">
      <c r="A10" s="97" t="s">
        <v>177</v>
      </c>
      <c r="B10" s="97" t="s">
        <v>176</v>
      </c>
      <c r="C10" s="97" t="s">
        <v>76</v>
      </c>
      <c r="D10" s="97" t="s">
        <v>178</v>
      </c>
      <c r="E10" s="97" t="s">
        <v>84</v>
      </c>
      <c r="F10" s="97" t="s">
        <v>85</v>
      </c>
      <c r="G10" s="97" t="s">
        <v>88</v>
      </c>
      <c r="H10" s="97" t="s">
        <v>86</v>
      </c>
      <c r="I10" s="97" t="s">
        <v>77</v>
      </c>
      <c r="J10" s="99" t="s">
        <v>91</v>
      </c>
      <c r="K10" s="99" t="s">
        <v>92</v>
      </c>
      <c r="L10" s="137" t="s">
        <v>75</v>
      </c>
      <c r="M10" s="138" t="s">
        <v>170</v>
      </c>
      <c r="N10" s="138" t="s">
        <v>93</v>
      </c>
      <c r="O10" s="138" t="s">
        <v>94</v>
      </c>
      <c r="P10" s="138" t="s">
        <v>95</v>
      </c>
      <c r="Q10" s="98" t="s">
        <v>185</v>
      </c>
      <c r="R10" s="100" t="s">
        <v>166</v>
      </c>
      <c r="S10" s="98" t="s">
        <v>186</v>
      </c>
      <c r="T10" s="100" t="s">
        <v>168</v>
      </c>
      <c r="U10" s="140" t="s">
        <v>187</v>
      </c>
      <c r="V10" s="140" t="s">
        <v>167</v>
      </c>
      <c r="W10" s="140" t="s">
        <v>188</v>
      </c>
      <c r="X10" s="140" t="s">
        <v>169</v>
      </c>
      <c r="Y10" s="100" t="s">
        <v>45</v>
      </c>
      <c r="Z10" s="100" t="s">
        <v>120</v>
      </c>
      <c r="AA10" s="100" t="s">
        <v>121</v>
      </c>
      <c r="AB10" s="134" t="s">
        <v>96</v>
      </c>
      <c r="AC10" s="100" t="s">
        <v>48</v>
      </c>
      <c r="AD10" s="100" t="s">
        <v>122</v>
      </c>
      <c r="AE10" s="100" t="s">
        <v>123</v>
      </c>
      <c r="AF10" s="100" t="s">
        <v>179</v>
      </c>
      <c r="AG10" s="100" t="s">
        <v>125</v>
      </c>
      <c r="AH10" s="142" t="s">
        <v>46</v>
      </c>
      <c r="AI10" s="142" t="s">
        <v>146</v>
      </c>
      <c r="AJ10" s="142" t="s">
        <v>113</v>
      </c>
      <c r="AK10" s="142" t="s">
        <v>124</v>
      </c>
      <c r="AL10" s="142" t="s">
        <v>145</v>
      </c>
      <c r="AM10" s="143" t="s">
        <v>140</v>
      </c>
      <c r="AN10" s="101" t="s">
        <v>175</v>
      </c>
      <c r="AO10" s="99" t="s">
        <v>147</v>
      </c>
      <c r="AP10" s="145" t="s">
        <v>190</v>
      </c>
      <c r="AQ10" s="145" t="s">
        <v>191</v>
      </c>
      <c r="AR10" s="146" t="s">
        <v>172</v>
      </c>
      <c r="AS10" s="146" t="s">
        <v>171</v>
      </c>
      <c r="AT10" s="102"/>
      <c r="AU10" s="93" t="s">
        <v>98</v>
      </c>
      <c r="AV10" s="93" t="s">
        <v>99</v>
      </c>
      <c r="AW10" s="93" t="s">
        <v>100</v>
      </c>
      <c r="AX10" s="93" t="s">
        <v>101</v>
      </c>
      <c r="AY10" s="96"/>
      <c r="AZ10" s="106" t="s">
        <v>82</v>
      </c>
      <c r="BA10" s="106" t="s">
        <v>134</v>
      </c>
      <c r="BB10" s="106" t="s">
        <v>135</v>
      </c>
      <c r="BC10" s="106" t="s">
        <v>136</v>
      </c>
      <c r="BD10" s="106" t="s">
        <v>137</v>
      </c>
    </row>
    <row r="11" spans="1:67" x14ac:dyDescent="0.2">
      <c r="J11" s="152"/>
      <c r="K11" s="152"/>
      <c r="L11" s="152"/>
      <c r="M11" s="152"/>
      <c r="N11" s="153"/>
      <c r="O11" s="153"/>
      <c r="P11" s="153"/>
      <c r="AU11" s="103">
        <f>DATEDIF(J11,M11,"m")</f>
        <v>0</v>
      </c>
      <c r="AV11" s="103">
        <f>DATEDIF(J11,K11,"m")</f>
        <v>0</v>
      </c>
      <c r="AW11" s="103">
        <f>DATEDIF(J11,N11,"m")</f>
        <v>0</v>
      </c>
      <c r="AX11" s="103">
        <f>DATEDIF(J11,P11,"m")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5918-88C8-405C-BDEA-82DE6D765C99}">
  <sheetPr codeName="Sheet3"/>
  <dimension ref="A1:BO4"/>
  <sheetViews>
    <sheetView zoomScaleNormal="100" workbookViewId="0">
      <selection activeCell="BA8" sqref="BA8"/>
    </sheetView>
  </sheetViews>
  <sheetFormatPr defaultColWidth="9.140625" defaultRowHeight="12.75" x14ac:dyDescent="0.2"/>
  <cols>
    <col min="1" max="4" width="9.140625" style="103"/>
    <col min="5" max="12" width="9.140625" style="131"/>
    <col min="13" max="20" width="9.140625" style="103"/>
    <col min="21" max="25" width="9.140625" style="132"/>
    <col min="26" max="29" width="9.140625" style="103"/>
    <col min="30" max="30" width="9.140625" style="122"/>
    <col min="31" max="62" width="9.140625" style="103"/>
    <col min="63" max="63" width="12.5703125" style="103" customWidth="1"/>
    <col min="64" max="64" width="9.140625" style="103"/>
    <col min="65" max="66" width="9.140625" style="132"/>
    <col min="67" max="16384" width="9.140625" style="103"/>
  </cols>
  <sheetData>
    <row r="1" spans="1:67" s="75" customFormat="1" ht="151.5" customHeight="1" x14ac:dyDescent="0.2">
      <c r="A1" s="88" t="s">
        <v>75</v>
      </c>
      <c r="B1" s="88" t="s">
        <v>76</v>
      </c>
      <c r="C1" s="88" t="s">
        <v>77</v>
      </c>
      <c r="D1" s="88" t="s">
        <v>2</v>
      </c>
      <c r="E1" s="88" t="s">
        <v>84</v>
      </c>
      <c r="F1" s="88" t="s">
        <v>85</v>
      </c>
      <c r="G1" s="88" t="s">
        <v>86</v>
      </c>
      <c r="H1" s="105" t="s">
        <v>87</v>
      </c>
      <c r="I1" s="88" t="s">
        <v>88</v>
      </c>
      <c r="J1" s="105" t="s">
        <v>89</v>
      </c>
      <c r="K1" s="88" t="s">
        <v>90</v>
      </c>
      <c r="L1" s="88" t="s">
        <v>139</v>
      </c>
      <c r="M1" s="88" t="s">
        <v>119</v>
      </c>
      <c r="N1" s="89" t="s">
        <v>160</v>
      </c>
      <c r="O1" s="89" t="s">
        <v>161</v>
      </c>
      <c r="P1" s="89" t="s">
        <v>162</v>
      </c>
      <c r="Q1" s="89" t="s">
        <v>163</v>
      </c>
      <c r="R1" s="90" t="s">
        <v>91</v>
      </c>
      <c r="S1" s="90" t="s">
        <v>170</v>
      </c>
      <c r="T1" s="90" t="s">
        <v>92</v>
      </c>
      <c r="U1" s="90" t="s">
        <v>93</v>
      </c>
      <c r="V1" s="90" t="s">
        <v>94</v>
      </c>
      <c r="W1" s="90" t="s">
        <v>95</v>
      </c>
      <c r="X1" s="91" t="s">
        <v>45</v>
      </c>
      <c r="Y1" s="91" t="s">
        <v>120</v>
      </c>
      <c r="Z1" s="91" t="s">
        <v>121</v>
      </c>
      <c r="AA1" s="91" t="s">
        <v>46</v>
      </c>
      <c r="AB1" s="92" t="s">
        <v>96</v>
      </c>
      <c r="AC1" s="91" t="s">
        <v>48</v>
      </c>
      <c r="AD1" s="91" t="s">
        <v>146</v>
      </c>
      <c r="AE1" s="91" t="s">
        <v>113</v>
      </c>
      <c r="AF1" s="91" t="s">
        <v>122</v>
      </c>
      <c r="AG1" s="91" t="s">
        <v>123</v>
      </c>
      <c r="AH1" s="91" t="s">
        <v>124</v>
      </c>
      <c r="AI1" s="91" t="s">
        <v>125</v>
      </c>
      <c r="AJ1" s="91" t="s">
        <v>145</v>
      </c>
      <c r="AK1" s="105" t="s">
        <v>97</v>
      </c>
      <c r="AL1" s="93" t="s">
        <v>98</v>
      </c>
      <c r="AM1" s="93" t="s">
        <v>99</v>
      </c>
      <c r="AN1" s="93" t="s">
        <v>100</v>
      </c>
      <c r="AO1" s="93" t="s">
        <v>101</v>
      </c>
      <c r="AP1" s="88" t="s">
        <v>138</v>
      </c>
      <c r="AQ1" s="88" t="s">
        <v>133</v>
      </c>
      <c r="AR1" s="93" t="s">
        <v>81</v>
      </c>
      <c r="AS1" s="106" t="s">
        <v>82</v>
      </c>
      <c r="AT1" s="106" t="s">
        <v>134</v>
      </c>
      <c r="AU1" s="106" t="s">
        <v>135</v>
      </c>
      <c r="AV1" s="106" t="s">
        <v>136</v>
      </c>
      <c r="AW1" s="106" t="s">
        <v>137</v>
      </c>
      <c r="AX1" s="107" t="s">
        <v>74</v>
      </c>
      <c r="AY1" s="94" t="s">
        <v>132</v>
      </c>
      <c r="AZ1" s="94" t="s">
        <v>126</v>
      </c>
      <c r="BA1" s="94" t="s">
        <v>140</v>
      </c>
      <c r="BB1" s="108" t="s">
        <v>174</v>
      </c>
      <c r="BC1" s="90" t="s">
        <v>147</v>
      </c>
      <c r="BD1" s="95" t="s">
        <v>148</v>
      </c>
      <c r="BE1" s="95" t="s">
        <v>149</v>
      </c>
      <c r="BF1" s="91" t="s">
        <v>166</v>
      </c>
      <c r="BG1" s="89" t="s">
        <v>167</v>
      </c>
      <c r="BH1" s="91" t="s">
        <v>168</v>
      </c>
      <c r="BI1" s="89" t="s">
        <v>169</v>
      </c>
      <c r="BJ1" s="89" t="s">
        <v>172</v>
      </c>
      <c r="BK1" s="96" t="s">
        <v>171</v>
      </c>
      <c r="BL1" s="109" t="s">
        <v>128</v>
      </c>
      <c r="BM1" s="110" t="s">
        <v>129</v>
      </c>
      <c r="BN1" s="109" t="s">
        <v>130</v>
      </c>
      <c r="BO1" s="111" t="s">
        <v>131</v>
      </c>
    </row>
    <row r="2" spans="1:67" s="112" customFormat="1" x14ac:dyDescent="0.2">
      <c r="B2" s="113"/>
      <c r="C2" s="114"/>
      <c r="E2" s="115"/>
      <c r="F2" s="115"/>
      <c r="G2" s="115"/>
      <c r="H2" s="115"/>
      <c r="I2" s="115"/>
      <c r="J2" s="115"/>
      <c r="K2" s="115"/>
      <c r="L2" s="115"/>
      <c r="N2" s="116"/>
      <c r="O2" s="117"/>
      <c r="P2" s="116"/>
      <c r="Q2" s="117"/>
      <c r="R2" s="118"/>
      <c r="S2" s="118"/>
      <c r="T2" s="118"/>
      <c r="U2" s="118"/>
      <c r="V2" s="118"/>
      <c r="W2" s="118"/>
      <c r="X2" s="119"/>
      <c r="Y2" s="119"/>
      <c r="Z2" s="120">
        <f>X2+Y2</f>
        <v>0</v>
      </c>
      <c r="AA2" s="121"/>
      <c r="AB2" s="122" t="e">
        <f>AA2/Z2</f>
        <v>#DIV/0!</v>
      </c>
      <c r="AC2" s="120">
        <f>Z2-AA2</f>
        <v>0</v>
      </c>
      <c r="AD2" s="121"/>
      <c r="AE2" s="121"/>
      <c r="AF2" s="119"/>
      <c r="AG2" s="119"/>
      <c r="AH2" s="121"/>
      <c r="AI2" s="120">
        <f>AF2+AG2-AH2</f>
        <v>0</v>
      </c>
      <c r="AJ2" s="121"/>
      <c r="AK2" s="123"/>
      <c r="AL2" s="78" t="e">
        <f ca="1">dateDiff(S2,R2)</f>
        <v>#NAME?</v>
      </c>
      <c r="AM2" s="78" t="e">
        <f ca="1">dateDiff(T2,R2)</f>
        <v>#NAME?</v>
      </c>
      <c r="AN2" s="78" t="e">
        <f ca="1">dateDiff(U2,R2)</f>
        <v>#NAME?</v>
      </c>
      <c r="AO2" s="78" t="e">
        <f ca="1">dateDiff(V2,R2)</f>
        <v>#NAME?</v>
      </c>
      <c r="AP2" s="124"/>
      <c r="AQ2" s="124"/>
      <c r="AS2" s="125" t="e">
        <f ca="1">IF(AND(AM2&gt;0,AN2&gt;0),AN2-AM2,0)</f>
        <v>#NAME?</v>
      </c>
      <c r="AT2" s="125">
        <f>IF(A2="ONG",AN2,IF(OR(A2="COM",A2="FIN"),AO2,0))</f>
        <v>0</v>
      </c>
      <c r="AU2" s="126">
        <f>IF(OR(A2="ONG", A2 = "COM",A2="FIN"),AL2,0)</f>
        <v>0</v>
      </c>
      <c r="AV2" s="126">
        <f>IF(AND(OR(A2="ONG", A2 = "COM",A2="FIN"),OR(I2="CPG",I2="TAS",I2="TRA",I2="INS")),AL2,0)</f>
        <v>0</v>
      </c>
      <c r="AW2" s="126">
        <f>IF(AND(A2="ONG",OR(I2="CPG",I2="TAS",I2="TRA")),AN2,IF(AND(OR(A2="COM",A2="FIN"),OR(I2="CPG",I2="TAS",I2="TRA")),AO2,0))</f>
        <v>0</v>
      </c>
      <c r="AX2" s="78" t="str">
        <f>CONCATENATE(F2,"/",G2,"/",H2,"/",I2,"/",J2)</f>
        <v>////</v>
      </c>
      <c r="AY2" s="127"/>
      <c r="BB2" s="113"/>
      <c r="BC2" s="127"/>
      <c r="BD2" s="127"/>
      <c r="BE2" s="127"/>
      <c r="BF2" s="117"/>
      <c r="BG2" s="117"/>
      <c r="BH2" s="117"/>
      <c r="BI2" s="117"/>
      <c r="BJ2" s="117"/>
      <c r="BK2" s="117"/>
      <c r="BL2" s="128" t="str">
        <f>IF(C2&lt;&gt;"ONG","",IF(W2&lt;&gt;"",W2-V2,(DATE(2021,8,1)-V2)))</f>
        <v/>
      </c>
      <c r="BM2" s="129" t="str">
        <f>IF(C2&lt;&gt;"ONG","",(BL2/30)*((P2+R2-Q2-S2)/12))</f>
        <v/>
      </c>
      <c r="BN2" s="130" t="str">
        <f>IF(C2&lt;&gt;"ONG","",((DATE(2021,12,1)-T2))/30)</f>
        <v/>
      </c>
      <c r="BO2" s="103" t="str">
        <f>IF(C2&lt;&gt;"ONG","Exclude",IF(K2="INS","Exclude",IF(K2="DEM","Exclude",IF(K2="PRP","Exclude",IF(BQ2="Banking","Exclude",IF(BQ2="Recovery/recycling","Exclude",IF(BQ2="Refrigerant management plan","Exclude","")))))))</f>
        <v>Exclude</v>
      </c>
    </row>
    <row r="3" spans="1:67" s="112" customFormat="1" x14ac:dyDescent="0.2">
      <c r="A3" s="104" t="s">
        <v>180</v>
      </c>
      <c r="B3" s="113"/>
      <c r="C3" s="114"/>
      <c r="E3" s="115"/>
      <c r="F3" s="115"/>
      <c r="G3" s="115"/>
      <c r="H3" s="115"/>
      <c r="I3" s="115"/>
      <c r="J3" s="115"/>
      <c r="K3" s="115"/>
      <c r="L3" s="115"/>
      <c r="N3" s="116"/>
      <c r="O3" s="117"/>
      <c r="P3" s="116"/>
      <c r="Q3" s="117"/>
      <c r="R3" s="118"/>
      <c r="S3" s="118"/>
      <c r="T3" s="118"/>
      <c r="U3" s="118"/>
      <c r="V3" s="118"/>
      <c r="W3" s="118"/>
      <c r="X3" s="119"/>
      <c r="Y3" s="119"/>
      <c r="Z3" s="120"/>
      <c r="AA3" s="121"/>
      <c r="AB3" s="122"/>
      <c r="AC3" s="120"/>
      <c r="AD3" s="121"/>
      <c r="AE3" s="121"/>
      <c r="AF3" s="119"/>
      <c r="AG3" s="119"/>
      <c r="AH3" s="121"/>
      <c r="AI3" s="120"/>
      <c r="AJ3" s="121"/>
      <c r="AK3" s="123"/>
      <c r="AL3" s="78"/>
      <c r="AM3" s="78"/>
      <c r="AN3" s="78"/>
      <c r="AO3" s="78"/>
      <c r="AP3" s="124"/>
      <c r="AQ3" s="124"/>
      <c r="AS3" s="125"/>
      <c r="AT3" s="125"/>
      <c r="AU3" s="126"/>
      <c r="AV3" s="126"/>
      <c r="AW3" s="126"/>
      <c r="AX3" s="78"/>
      <c r="AY3" s="127"/>
      <c r="BB3" s="113"/>
      <c r="BC3" s="127"/>
      <c r="BD3" s="127"/>
      <c r="BE3" s="127"/>
      <c r="BF3" s="117"/>
      <c r="BG3" s="117"/>
      <c r="BH3" s="117"/>
      <c r="BI3" s="117"/>
      <c r="BJ3" s="117"/>
      <c r="BK3" s="117"/>
      <c r="BL3" s="128"/>
      <c r="BM3" s="129"/>
      <c r="BN3" s="130"/>
      <c r="BO3" s="103"/>
    </row>
    <row r="4" spans="1:67" x14ac:dyDescent="0.2">
      <c r="A4" s="104" t="s">
        <v>181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A3DC-4070-41E6-B61F-7FDCDAF6EDD6}">
  <sheetPr>
    <tabColor theme="4" tint="0.39997558519241921"/>
  </sheetPr>
  <dimension ref="B1:AG191"/>
  <sheetViews>
    <sheetView zoomScale="120" zoomScaleNormal="120" workbookViewId="0">
      <selection activeCell="C14" sqref="C14"/>
    </sheetView>
  </sheetViews>
  <sheetFormatPr defaultColWidth="9.140625" defaultRowHeight="15" x14ac:dyDescent="0.25"/>
  <cols>
    <col min="1" max="1" width="9.140625" style="258"/>
    <col min="2" max="2" width="20.7109375" style="273" bestFit="1" customWidth="1"/>
    <col min="3" max="4" width="16" style="278" bestFit="1" customWidth="1"/>
    <col min="5" max="5" width="16.140625" style="278" bestFit="1" customWidth="1"/>
    <col min="6" max="6" width="18.5703125" style="278" bestFit="1" customWidth="1"/>
    <col min="7" max="7" width="15.42578125" style="278" bestFit="1" customWidth="1"/>
    <col min="8" max="8" width="23" style="258" bestFit="1" customWidth="1"/>
    <col min="9" max="9" width="11.28515625" style="258" bestFit="1" customWidth="1"/>
    <col min="10" max="16384" width="9.140625" style="258"/>
  </cols>
  <sheetData>
    <row r="1" spans="2:33" s="256" customFormat="1" x14ac:dyDescent="0.25">
      <c r="B1" s="257"/>
      <c r="C1" s="274"/>
      <c r="D1" s="274"/>
      <c r="E1" s="274"/>
      <c r="F1" s="274"/>
      <c r="G1" s="274"/>
    </row>
    <row r="2" spans="2:33" s="256" customFormat="1" x14ac:dyDescent="0.25">
      <c r="B2" s="257"/>
      <c r="C2" s="274"/>
      <c r="D2" s="274"/>
      <c r="E2" s="274"/>
      <c r="F2" s="274"/>
      <c r="G2" s="274"/>
    </row>
    <row r="3" spans="2:33" x14ac:dyDescent="0.25">
      <c r="B3" s="259" t="s">
        <v>197</v>
      </c>
      <c r="C3" s="274" t="s">
        <v>200</v>
      </c>
      <c r="D3" s="274"/>
      <c r="E3" s="274"/>
      <c r="F3" s="274"/>
      <c r="G3" s="274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</row>
    <row r="4" spans="2:33" s="256" customFormat="1" x14ac:dyDescent="0.25">
      <c r="B4" s="257"/>
      <c r="C4" s="274"/>
      <c r="D4" s="274"/>
      <c r="E4" s="274"/>
      <c r="F4" s="274"/>
      <c r="G4" s="274"/>
    </row>
    <row r="5" spans="2:33" s="264" customFormat="1" ht="45" x14ac:dyDescent="0.2">
      <c r="B5" s="262" t="s">
        <v>199</v>
      </c>
      <c r="C5" s="275" t="s">
        <v>75</v>
      </c>
      <c r="D5" s="275" t="s">
        <v>170</v>
      </c>
      <c r="E5" s="275" t="s">
        <v>93</v>
      </c>
      <c r="F5" s="275" t="s">
        <v>94</v>
      </c>
      <c r="G5" s="275" t="s">
        <v>95</v>
      </c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</row>
    <row r="6" spans="2:33" s="256" customFormat="1" x14ac:dyDescent="0.25">
      <c r="B6" s="265"/>
      <c r="C6" s="276"/>
      <c r="D6" s="276"/>
      <c r="E6" s="276"/>
      <c r="F6" s="276"/>
      <c r="G6" s="276"/>
    </row>
    <row r="7" spans="2:33" s="256" customFormat="1" x14ac:dyDescent="0.25">
      <c r="B7" s="265"/>
      <c r="C7" s="276"/>
      <c r="D7" s="276"/>
      <c r="E7" s="276"/>
      <c r="F7" s="276"/>
      <c r="G7" s="276"/>
    </row>
    <row r="8" spans="2:33" s="256" customFormat="1" x14ac:dyDescent="0.25">
      <c r="B8" s="265"/>
      <c r="C8" s="276"/>
      <c r="D8" s="276"/>
      <c r="E8" s="276"/>
      <c r="F8" s="276"/>
      <c r="G8" s="276"/>
    </row>
    <row r="9" spans="2:33" s="256" customFormat="1" x14ac:dyDescent="0.25">
      <c r="B9" s="265"/>
      <c r="C9" s="276"/>
      <c r="D9" s="276"/>
      <c r="E9" s="276"/>
      <c r="F9" s="276"/>
      <c r="G9" s="276"/>
    </row>
    <row r="10" spans="2:33" s="256" customFormat="1" x14ac:dyDescent="0.25">
      <c r="B10" s="265"/>
      <c r="C10" s="276"/>
      <c r="D10" s="276"/>
      <c r="E10" s="276"/>
      <c r="F10" s="276"/>
      <c r="G10" s="276"/>
    </row>
    <row r="11" spans="2:33" s="256" customFormat="1" x14ac:dyDescent="0.25">
      <c r="B11" s="265"/>
      <c r="C11" s="276"/>
      <c r="D11" s="276"/>
      <c r="E11" s="276"/>
      <c r="F11" s="276"/>
      <c r="G11" s="276"/>
    </row>
    <row r="12" spans="2:33" s="256" customFormat="1" x14ac:dyDescent="0.25">
      <c r="B12" s="265"/>
      <c r="C12" s="276"/>
      <c r="D12" s="276"/>
      <c r="E12" s="276"/>
      <c r="F12" s="276"/>
      <c r="G12" s="276"/>
    </row>
    <row r="13" spans="2:33" s="256" customFormat="1" x14ac:dyDescent="0.25">
      <c r="B13" s="265"/>
      <c r="C13" s="276"/>
      <c r="D13" s="276"/>
      <c r="E13" s="276"/>
      <c r="F13" s="276"/>
      <c r="G13" s="276"/>
    </row>
    <row r="14" spans="2:33" s="256" customFormat="1" x14ac:dyDescent="0.25">
      <c r="B14" s="265"/>
      <c r="C14" s="276"/>
      <c r="D14" s="276"/>
      <c r="E14" s="276"/>
      <c r="F14" s="276"/>
      <c r="G14" s="276"/>
    </row>
    <row r="15" spans="2:33" s="256" customFormat="1" x14ac:dyDescent="0.25">
      <c r="B15" s="265"/>
      <c r="C15" s="276"/>
      <c r="D15" s="276"/>
      <c r="E15" s="276"/>
      <c r="F15" s="276"/>
      <c r="G15" s="276"/>
    </row>
    <row r="16" spans="2:33" s="256" customFormat="1" x14ac:dyDescent="0.25">
      <c r="B16" s="265"/>
      <c r="C16" s="276"/>
      <c r="D16" s="276"/>
      <c r="E16" s="276"/>
      <c r="F16" s="276"/>
      <c r="G16" s="276"/>
    </row>
    <row r="17" spans="2:7" s="256" customFormat="1" x14ac:dyDescent="0.25">
      <c r="B17" s="265"/>
      <c r="C17" s="276"/>
      <c r="D17" s="276"/>
      <c r="E17" s="276"/>
      <c r="F17" s="276"/>
      <c r="G17" s="276"/>
    </row>
    <row r="18" spans="2:7" s="256" customFormat="1" x14ac:dyDescent="0.25">
      <c r="B18" s="265"/>
      <c r="C18" s="276"/>
      <c r="D18" s="276"/>
      <c r="E18" s="276"/>
      <c r="F18" s="276"/>
      <c r="G18" s="276"/>
    </row>
    <row r="19" spans="2:7" s="256" customFormat="1" x14ac:dyDescent="0.25">
      <c r="B19" s="265"/>
      <c r="C19" s="276"/>
      <c r="D19" s="276"/>
      <c r="E19" s="276"/>
      <c r="F19" s="276"/>
      <c r="G19" s="276"/>
    </row>
    <row r="20" spans="2:7" s="256" customFormat="1" x14ac:dyDescent="0.25">
      <c r="B20" s="265"/>
      <c r="C20" s="276"/>
      <c r="D20" s="276"/>
      <c r="E20" s="276"/>
      <c r="F20" s="276"/>
      <c r="G20" s="276"/>
    </row>
    <row r="21" spans="2:7" s="256" customFormat="1" x14ac:dyDescent="0.25">
      <c r="B21" s="265"/>
      <c r="C21" s="276"/>
      <c r="D21" s="276"/>
      <c r="E21" s="276"/>
      <c r="F21" s="276"/>
      <c r="G21" s="276"/>
    </row>
    <row r="22" spans="2:7" s="256" customFormat="1" x14ac:dyDescent="0.25">
      <c r="B22" s="265"/>
      <c r="C22" s="276"/>
      <c r="D22" s="276"/>
      <c r="E22" s="276"/>
      <c r="F22" s="276"/>
      <c r="G22" s="276"/>
    </row>
    <row r="23" spans="2:7" s="256" customFormat="1" x14ac:dyDescent="0.25">
      <c r="B23" s="265"/>
      <c r="C23" s="276"/>
      <c r="D23" s="276"/>
      <c r="E23" s="276"/>
      <c r="F23" s="276"/>
      <c r="G23" s="276"/>
    </row>
    <row r="24" spans="2:7" s="256" customFormat="1" x14ac:dyDescent="0.25">
      <c r="B24" s="265"/>
      <c r="C24" s="276"/>
      <c r="D24" s="276"/>
      <c r="E24" s="276"/>
      <c r="F24" s="276"/>
      <c r="G24" s="276"/>
    </row>
    <row r="25" spans="2:7" s="256" customFormat="1" x14ac:dyDescent="0.25">
      <c r="B25" s="265"/>
      <c r="C25" s="276"/>
      <c r="D25" s="276"/>
      <c r="E25" s="276"/>
      <c r="F25" s="276"/>
      <c r="G25" s="276"/>
    </row>
    <row r="26" spans="2:7" s="256" customFormat="1" x14ac:dyDescent="0.25">
      <c r="B26" s="265"/>
      <c r="C26" s="276"/>
      <c r="D26" s="276"/>
      <c r="E26" s="276"/>
      <c r="F26" s="276"/>
      <c r="G26" s="276"/>
    </row>
    <row r="27" spans="2:7" s="256" customFormat="1" x14ac:dyDescent="0.25">
      <c r="B27" s="265"/>
      <c r="C27" s="276"/>
      <c r="D27" s="276"/>
      <c r="E27" s="276"/>
      <c r="F27" s="276"/>
      <c r="G27" s="276"/>
    </row>
    <row r="28" spans="2:7" s="256" customFormat="1" x14ac:dyDescent="0.25">
      <c r="B28" s="265"/>
      <c r="C28" s="276"/>
      <c r="D28" s="276"/>
      <c r="E28" s="276"/>
      <c r="F28" s="276"/>
      <c r="G28" s="276"/>
    </row>
    <row r="29" spans="2:7" s="256" customFormat="1" x14ac:dyDescent="0.25">
      <c r="B29" s="265"/>
      <c r="C29" s="276"/>
      <c r="D29" s="276"/>
      <c r="E29" s="276"/>
      <c r="F29" s="276"/>
      <c r="G29" s="276"/>
    </row>
    <row r="30" spans="2:7" s="256" customFormat="1" x14ac:dyDescent="0.25">
      <c r="B30" s="265"/>
      <c r="C30" s="276"/>
      <c r="D30" s="276"/>
      <c r="E30" s="276"/>
      <c r="F30" s="276"/>
      <c r="G30" s="276"/>
    </row>
    <row r="31" spans="2:7" s="256" customFormat="1" x14ac:dyDescent="0.25">
      <c r="B31" s="265"/>
      <c r="C31" s="276"/>
      <c r="D31" s="276"/>
      <c r="E31" s="276"/>
      <c r="F31" s="276"/>
      <c r="G31" s="276"/>
    </row>
    <row r="32" spans="2:7" s="256" customFormat="1" x14ac:dyDescent="0.25">
      <c r="B32" s="265"/>
      <c r="C32" s="276"/>
      <c r="D32" s="276"/>
      <c r="E32" s="276"/>
      <c r="F32" s="276"/>
      <c r="G32" s="276"/>
    </row>
    <row r="33" spans="2:7" s="256" customFormat="1" x14ac:dyDescent="0.25">
      <c r="B33" s="265"/>
      <c r="C33" s="276"/>
      <c r="D33" s="276"/>
      <c r="E33" s="276"/>
      <c r="F33" s="276"/>
      <c r="G33" s="276"/>
    </row>
    <row r="34" spans="2:7" s="256" customFormat="1" x14ac:dyDescent="0.25">
      <c r="B34" s="265"/>
      <c r="C34" s="276"/>
      <c r="D34" s="276"/>
      <c r="E34" s="276"/>
      <c r="F34" s="276"/>
      <c r="G34" s="276"/>
    </row>
    <row r="35" spans="2:7" s="256" customFormat="1" x14ac:dyDescent="0.25">
      <c r="B35" s="265"/>
      <c r="C35" s="276"/>
      <c r="D35" s="276"/>
      <c r="E35" s="276"/>
      <c r="F35" s="276"/>
      <c r="G35" s="276"/>
    </row>
    <row r="36" spans="2:7" s="256" customFormat="1" x14ac:dyDescent="0.25">
      <c r="B36" s="265"/>
      <c r="C36" s="276"/>
      <c r="D36" s="276"/>
      <c r="E36" s="276"/>
      <c r="F36" s="276"/>
      <c r="G36" s="276"/>
    </row>
    <row r="37" spans="2:7" s="256" customFormat="1" x14ac:dyDescent="0.25">
      <c r="B37" s="265"/>
      <c r="C37" s="276"/>
      <c r="D37" s="276"/>
      <c r="E37" s="276"/>
      <c r="F37" s="276"/>
      <c r="G37" s="276"/>
    </row>
    <row r="38" spans="2:7" s="256" customFormat="1" x14ac:dyDescent="0.25">
      <c r="B38" s="265"/>
      <c r="C38" s="276"/>
      <c r="D38" s="276"/>
      <c r="E38" s="276"/>
      <c r="F38" s="276"/>
      <c r="G38" s="276"/>
    </row>
    <row r="39" spans="2:7" s="256" customFormat="1" x14ac:dyDescent="0.25">
      <c r="B39" s="265"/>
      <c r="C39" s="276"/>
      <c r="D39" s="276"/>
      <c r="E39" s="276"/>
      <c r="F39" s="276"/>
      <c r="G39" s="276"/>
    </row>
    <row r="40" spans="2:7" s="256" customFormat="1" x14ac:dyDescent="0.25">
      <c r="B40" s="265"/>
      <c r="C40" s="276"/>
      <c r="D40" s="276"/>
      <c r="E40" s="276"/>
      <c r="F40" s="276"/>
      <c r="G40" s="276"/>
    </row>
    <row r="41" spans="2:7" s="256" customFormat="1" x14ac:dyDescent="0.25">
      <c r="B41" s="265"/>
      <c r="C41" s="276"/>
      <c r="D41" s="276"/>
      <c r="E41" s="276"/>
      <c r="F41" s="276"/>
      <c r="G41" s="276"/>
    </row>
    <row r="42" spans="2:7" s="256" customFormat="1" x14ac:dyDescent="0.25">
      <c r="B42" s="265"/>
      <c r="C42" s="276"/>
      <c r="D42" s="276"/>
      <c r="E42" s="276"/>
      <c r="F42" s="276"/>
      <c r="G42" s="276"/>
    </row>
    <row r="43" spans="2:7" s="256" customFormat="1" x14ac:dyDescent="0.25">
      <c r="B43" s="265"/>
      <c r="C43" s="276"/>
      <c r="D43" s="276"/>
      <c r="E43" s="276"/>
      <c r="F43" s="276"/>
      <c r="G43" s="276"/>
    </row>
    <row r="44" spans="2:7" s="256" customFormat="1" x14ac:dyDescent="0.25">
      <c r="B44" s="265"/>
      <c r="C44" s="276"/>
      <c r="D44" s="276"/>
      <c r="E44" s="276"/>
      <c r="F44" s="276"/>
      <c r="G44" s="276"/>
    </row>
    <row r="45" spans="2:7" s="256" customFormat="1" x14ac:dyDescent="0.25">
      <c r="B45" s="265"/>
      <c r="C45" s="276"/>
      <c r="D45" s="276"/>
      <c r="E45" s="276"/>
      <c r="F45" s="276"/>
      <c r="G45" s="276"/>
    </row>
    <row r="46" spans="2:7" s="256" customFormat="1" x14ac:dyDescent="0.25">
      <c r="B46" s="277"/>
      <c r="C46" s="276"/>
      <c r="D46" s="276"/>
      <c r="E46" s="276"/>
      <c r="F46" s="276"/>
      <c r="G46" s="276"/>
    </row>
    <row r="47" spans="2:7" s="256" customFormat="1" x14ac:dyDescent="0.25">
      <c r="B47" s="277"/>
      <c r="C47" s="276"/>
      <c r="D47" s="276"/>
      <c r="E47" s="276"/>
      <c r="F47" s="276"/>
      <c r="G47" s="276"/>
    </row>
    <row r="48" spans="2:7" s="256" customFormat="1" x14ac:dyDescent="0.25">
      <c r="B48" s="277"/>
      <c r="C48" s="276"/>
      <c r="D48" s="276"/>
      <c r="E48" s="276"/>
      <c r="F48" s="276"/>
      <c r="G48" s="276"/>
    </row>
    <row r="49" spans="2:7" s="256" customFormat="1" x14ac:dyDescent="0.25">
      <c r="B49" s="277"/>
      <c r="C49" s="276"/>
      <c r="D49" s="276"/>
      <c r="E49" s="276"/>
      <c r="F49" s="276"/>
      <c r="G49" s="276"/>
    </row>
    <row r="50" spans="2:7" s="256" customFormat="1" x14ac:dyDescent="0.25">
      <c r="B50" s="273"/>
      <c r="C50" s="276"/>
      <c r="D50" s="276"/>
      <c r="E50" s="276"/>
      <c r="F50" s="276"/>
      <c r="G50" s="276"/>
    </row>
    <row r="51" spans="2:7" s="256" customFormat="1" x14ac:dyDescent="0.25">
      <c r="B51" s="273"/>
      <c r="C51" s="276"/>
      <c r="D51" s="276"/>
      <c r="E51" s="276"/>
      <c r="F51" s="276"/>
      <c r="G51" s="276"/>
    </row>
    <row r="52" spans="2:7" s="256" customFormat="1" x14ac:dyDescent="0.25">
      <c r="B52" s="273"/>
      <c r="C52" s="276"/>
      <c r="D52" s="276"/>
      <c r="E52" s="276"/>
      <c r="F52" s="276"/>
      <c r="G52" s="276"/>
    </row>
    <row r="53" spans="2:7" s="256" customFormat="1" x14ac:dyDescent="0.25">
      <c r="B53" s="273"/>
      <c r="C53" s="276"/>
      <c r="D53" s="276"/>
      <c r="E53" s="276"/>
      <c r="F53" s="276"/>
      <c r="G53" s="276"/>
    </row>
    <row r="54" spans="2:7" s="256" customFormat="1" x14ac:dyDescent="0.25">
      <c r="B54" s="273"/>
      <c r="C54" s="276"/>
      <c r="D54" s="276"/>
      <c r="E54" s="276"/>
      <c r="F54" s="276"/>
      <c r="G54" s="276"/>
    </row>
    <row r="55" spans="2:7" s="256" customFormat="1" x14ac:dyDescent="0.25">
      <c r="B55" s="273"/>
      <c r="C55" s="276"/>
      <c r="D55" s="276"/>
      <c r="E55" s="276"/>
      <c r="F55" s="276"/>
      <c r="G55" s="276"/>
    </row>
    <row r="56" spans="2:7" s="256" customFormat="1" x14ac:dyDescent="0.25">
      <c r="B56" s="273"/>
      <c r="C56" s="276"/>
      <c r="D56" s="276"/>
      <c r="E56" s="276"/>
      <c r="F56" s="276"/>
      <c r="G56" s="276"/>
    </row>
    <row r="57" spans="2:7" s="256" customFormat="1" x14ac:dyDescent="0.25">
      <c r="B57" s="273"/>
      <c r="C57" s="276"/>
      <c r="D57" s="276"/>
      <c r="E57" s="276"/>
      <c r="F57" s="276"/>
      <c r="G57" s="276"/>
    </row>
    <row r="58" spans="2:7" s="256" customFormat="1" x14ac:dyDescent="0.25">
      <c r="B58" s="273"/>
      <c r="C58" s="276"/>
      <c r="D58" s="276"/>
      <c r="E58" s="276"/>
      <c r="F58" s="276"/>
      <c r="G58" s="276"/>
    </row>
    <row r="59" spans="2:7" s="256" customFormat="1" x14ac:dyDescent="0.25">
      <c r="B59" s="273"/>
      <c r="C59" s="276"/>
      <c r="D59" s="276"/>
      <c r="E59" s="276"/>
      <c r="F59" s="276"/>
      <c r="G59" s="276"/>
    </row>
    <row r="60" spans="2:7" s="256" customFormat="1" x14ac:dyDescent="0.25">
      <c r="B60" s="273"/>
      <c r="C60" s="276"/>
      <c r="D60" s="276"/>
      <c r="E60" s="276"/>
      <c r="F60" s="276"/>
      <c r="G60" s="276"/>
    </row>
    <row r="61" spans="2:7" s="256" customFormat="1" x14ac:dyDescent="0.25">
      <c r="B61" s="273"/>
      <c r="C61" s="276"/>
      <c r="D61" s="276"/>
      <c r="E61" s="276"/>
      <c r="F61" s="276"/>
      <c r="G61" s="276"/>
    </row>
    <row r="62" spans="2:7" s="256" customFormat="1" x14ac:dyDescent="0.25">
      <c r="B62" s="273"/>
      <c r="C62" s="276"/>
      <c r="D62" s="276"/>
      <c r="E62" s="276"/>
      <c r="F62" s="276"/>
      <c r="G62" s="276"/>
    </row>
    <row r="63" spans="2:7" s="256" customFormat="1" x14ac:dyDescent="0.25">
      <c r="B63" s="273"/>
      <c r="C63" s="276"/>
      <c r="D63" s="276"/>
      <c r="E63" s="276"/>
      <c r="F63" s="276"/>
      <c r="G63" s="276"/>
    </row>
    <row r="64" spans="2:7" s="256" customFormat="1" x14ac:dyDescent="0.25">
      <c r="B64" s="273"/>
      <c r="C64" s="276"/>
      <c r="D64" s="276"/>
      <c r="E64" s="276"/>
      <c r="F64" s="276"/>
      <c r="G64" s="276"/>
    </row>
    <row r="65" spans="2:7" s="256" customFormat="1" x14ac:dyDescent="0.25">
      <c r="B65" s="273"/>
      <c r="C65" s="276"/>
      <c r="D65" s="276"/>
      <c r="E65" s="276"/>
      <c r="F65" s="276"/>
      <c r="G65" s="276"/>
    </row>
    <row r="66" spans="2:7" s="256" customFormat="1" x14ac:dyDescent="0.25">
      <c r="B66" s="273"/>
      <c r="C66" s="276"/>
      <c r="D66" s="276"/>
      <c r="E66" s="276"/>
      <c r="F66" s="276"/>
      <c r="G66" s="276"/>
    </row>
    <row r="67" spans="2:7" s="256" customFormat="1" x14ac:dyDescent="0.25">
      <c r="B67" s="273"/>
      <c r="C67" s="276"/>
      <c r="D67" s="276"/>
      <c r="E67" s="276"/>
      <c r="F67" s="276"/>
      <c r="G67" s="276"/>
    </row>
    <row r="68" spans="2:7" s="256" customFormat="1" x14ac:dyDescent="0.25">
      <c r="B68" s="273"/>
      <c r="C68" s="276"/>
      <c r="D68" s="276"/>
      <c r="E68" s="276"/>
      <c r="F68" s="276"/>
      <c r="G68" s="276"/>
    </row>
    <row r="69" spans="2:7" s="256" customFormat="1" x14ac:dyDescent="0.25">
      <c r="B69" s="273"/>
      <c r="C69" s="276"/>
      <c r="D69" s="276"/>
      <c r="E69" s="276"/>
      <c r="F69" s="276"/>
      <c r="G69" s="276"/>
    </row>
    <row r="70" spans="2:7" s="256" customFormat="1" x14ac:dyDescent="0.25">
      <c r="B70" s="273"/>
      <c r="C70" s="276"/>
      <c r="D70" s="276"/>
      <c r="E70" s="276"/>
      <c r="F70" s="276"/>
      <c r="G70" s="276"/>
    </row>
    <row r="71" spans="2:7" s="256" customFormat="1" x14ac:dyDescent="0.25">
      <c r="B71" s="273"/>
      <c r="C71" s="276"/>
      <c r="D71" s="276"/>
      <c r="E71" s="276"/>
      <c r="F71" s="276"/>
      <c r="G71" s="276"/>
    </row>
    <row r="72" spans="2:7" s="256" customFormat="1" x14ac:dyDescent="0.25">
      <c r="B72" s="273"/>
      <c r="C72" s="276"/>
      <c r="D72" s="276"/>
      <c r="E72" s="276"/>
      <c r="F72" s="276"/>
      <c r="G72" s="276"/>
    </row>
    <row r="73" spans="2:7" s="256" customFormat="1" x14ac:dyDescent="0.25">
      <c r="B73" s="273"/>
      <c r="C73" s="276"/>
      <c r="D73" s="276"/>
      <c r="E73" s="276"/>
      <c r="F73" s="276"/>
      <c r="G73" s="276"/>
    </row>
    <row r="74" spans="2:7" s="256" customFormat="1" x14ac:dyDescent="0.25">
      <c r="B74" s="273"/>
      <c r="C74" s="276"/>
      <c r="D74" s="276"/>
      <c r="E74" s="276"/>
      <c r="F74" s="276"/>
      <c r="G74" s="276"/>
    </row>
    <row r="75" spans="2:7" s="256" customFormat="1" x14ac:dyDescent="0.25">
      <c r="B75" s="273"/>
      <c r="C75" s="276"/>
      <c r="D75" s="276"/>
      <c r="E75" s="276"/>
      <c r="F75" s="276"/>
      <c r="G75" s="276"/>
    </row>
    <row r="76" spans="2:7" s="256" customFormat="1" x14ac:dyDescent="0.25">
      <c r="B76" s="273"/>
      <c r="C76" s="276"/>
      <c r="D76" s="276"/>
      <c r="E76" s="276"/>
      <c r="F76" s="276"/>
      <c r="G76" s="276"/>
    </row>
    <row r="77" spans="2:7" s="256" customFormat="1" x14ac:dyDescent="0.25">
      <c r="B77" s="273"/>
      <c r="C77" s="276"/>
      <c r="D77" s="276"/>
      <c r="E77" s="276"/>
      <c r="F77" s="276"/>
      <c r="G77" s="276"/>
    </row>
    <row r="78" spans="2:7" s="256" customFormat="1" x14ac:dyDescent="0.25">
      <c r="B78" s="273"/>
      <c r="C78" s="276"/>
      <c r="D78" s="276"/>
      <c r="E78" s="276"/>
      <c r="F78" s="276"/>
      <c r="G78" s="276"/>
    </row>
    <row r="79" spans="2:7" s="256" customFormat="1" x14ac:dyDescent="0.25">
      <c r="B79" s="273"/>
      <c r="C79" s="276"/>
      <c r="D79" s="276"/>
      <c r="E79" s="276"/>
      <c r="F79" s="276"/>
      <c r="G79" s="276"/>
    </row>
    <row r="80" spans="2:7" s="256" customFormat="1" x14ac:dyDescent="0.25">
      <c r="B80" s="273"/>
      <c r="C80" s="276"/>
      <c r="D80" s="276"/>
      <c r="E80" s="276"/>
      <c r="F80" s="276"/>
      <c r="G80" s="276"/>
    </row>
    <row r="81" spans="2:7" s="256" customFormat="1" x14ac:dyDescent="0.25">
      <c r="B81" s="273"/>
      <c r="C81" s="276"/>
      <c r="D81" s="276"/>
      <c r="E81" s="276"/>
      <c r="F81" s="276"/>
      <c r="G81" s="276"/>
    </row>
    <row r="82" spans="2:7" s="256" customFormat="1" x14ac:dyDescent="0.25">
      <c r="B82" s="273"/>
      <c r="C82" s="276"/>
      <c r="D82" s="276"/>
      <c r="E82" s="276"/>
      <c r="F82" s="276"/>
      <c r="G82" s="276"/>
    </row>
    <row r="83" spans="2:7" s="256" customFormat="1" x14ac:dyDescent="0.25">
      <c r="B83" s="273"/>
      <c r="C83" s="276"/>
      <c r="D83" s="276"/>
      <c r="E83" s="276"/>
      <c r="F83" s="276"/>
      <c r="G83" s="276"/>
    </row>
    <row r="84" spans="2:7" s="256" customFormat="1" x14ac:dyDescent="0.25">
      <c r="B84" s="273"/>
      <c r="C84" s="276"/>
      <c r="D84" s="276"/>
      <c r="E84" s="276"/>
      <c r="F84" s="276"/>
      <c r="G84" s="276"/>
    </row>
    <row r="85" spans="2:7" s="256" customFormat="1" x14ac:dyDescent="0.25">
      <c r="B85" s="273"/>
      <c r="C85" s="276"/>
      <c r="D85" s="276"/>
      <c r="E85" s="276"/>
      <c r="F85" s="276"/>
      <c r="G85" s="276"/>
    </row>
    <row r="86" spans="2:7" s="256" customFormat="1" x14ac:dyDescent="0.25">
      <c r="B86" s="273"/>
      <c r="C86" s="276"/>
      <c r="D86" s="276"/>
      <c r="E86" s="276"/>
      <c r="F86" s="276"/>
      <c r="G86" s="276"/>
    </row>
    <row r="87" spans="2:7" s="256" customFormat="1" x14ac:dyDescent="0.25">
      <c r="B87" s="273"/>
      <c r="C87" s="276"/>
      <c r="D87" s="276"/>
      <c r="E87" s="276"/>
      <c r="F87" s="276"/>
      <c r="G87" s="276"/>
    </row>
    <row r="88" spans="2:7" s="256" customFormat="1" x14ac:dyDescent="0.25">
      <c r="B88" s="273"/>
      <c r="C88" s="276"/>
      <c r="D88" s="276"/>
      <c r="E88" s="276"/>
      <c r="F88" s="276"/>
      <c r="G88" s="276"/>
    </row>
    <row r="89" spans="2:7" s="256" customFormat="1" x14ac:dyDescent="0.25">
      <c r="B89" s="273"/>
      <c r="C89" s="276"/>
      <c r="D89" s="276"/>
      <c r="E89" s="276"/>
      <c r="F89" s="276"/>
      <c r="G89" s="276"/>
    </row>
    <row r="90" spans="2:7" s="256" customFormat="1" x14ac:dyDescent="0.25">
      <c r="B90" s="273"/>
      <c r="C90" s="276"/>
      <c r="D90" s="276"/>
      <c r="E90" s="276"/>
      <c r="F90" s="276"/>
      <c r="G90" s="276"/>
    </row>
    <row r="91" spans="2:7" s="256" customFormat="1" x14ac:dyDescent="0.25">
      <c r="B91" s="273"/>
      <c r="C91" s="276"/>
      <c r="D91" s="276"/>
      <c r="E91" s="276"/>
      <c r="F91" s="276"/>
      <c r="G91" s="276"/>
    </row>
    <row r="92" spans="2:7" s="256" customFormat="1" x14ac:dyDescent="0.25">
      <c r="B92" s="273"/>
      <c r="C92" s="276"/>
      <c r="D92" s="276"/>
      <c r="E92" s="276"/>
      <c r="F92" s="276"/>
      <c r="G92" s="276"/>
    </row>
    <row r="93" spans="2:7" s="256" customFormat="1" x14ac:dyDescent="0.25">
      <c r="B93" s="273"/>
      <c r="C93" s="276"/>
      <c r="D93" s="276"/>
      <c r="E93" s="276"/>
      <c r="F93" s="276"/>
      <c r="G93" s="276"/>
    </row>
    <row r="94" spans="2:7" s="256" customFormat="1" x14ac:dyDescent="0.25">
      <c r="B94" s="273"/>
      <c r="C94" s="276"/>
      <c r="D94" s="276"/>
      <c r="E94" s="276"/>
      <c r="F94" s="276"/>
      <c r="G94" s="276"/>
    </row>
    <row r="95" spans="2:7" s="256" customFormat="1" x14ac:dyDescent="0.25">
      <c r="B95" s="273"/>
      <c r="C95" s="276"/>
      <c r="D95" s="276"/>
      <c r="E95" s="276"/>
      <c r="F95" s="276"/>
      <c r="G95" s="276"/>
    </row>
    <row r="96" spans="2:7" s="256" customFormat="1" x14ac:dyDescent="0.25">
      <c r="B96" s="273"/>
      <c r="C96" s="276"/>
      <c r="D96" s="276"/>
      <c r="E96" s="276"/>
      <c r="F96" s="276"/>
      <c r="G96" s="276"/>
    </row>
    <row r="97" spans="2:7" s="256" customFormat="1" x14ac:dyDescent="0.25">
      <c r="B97" s="273"/>
      <c r="C97" s="276"/>
      <c r="D97" s="276"/>
      <c r="E97" s="276"/>
      <c r="F97" s="276"/>
      <c r="G97" s="276"/>
    </row>
    <row r="98" spans="2:7" s="256" customFormat="1" x14ac:dyDescent="0.25">
      <c r="B98" s="273"/>
      <c r="C98" s="276"/>
      <c r="D98" s="276"/>
      <c r="E98" s="276"/>
      <c r="F98" s="276"/>
      <c r="G98" s="276"/>
    </row>
    <row r="99" spans="2:7" s="256" customFormat="1" x14ac:dyDescent="0.25">
      <c r="B99" s="273"/>
      <c r="C99" s="276"/>
      <c r="D99" s="276"/>
      <c r="E99" s="276"/>
      <c r="F99" s="276"/>
      <c r="G99" s="276"/>
    </row>
    <row r="100" spans="2:7" s="256" customFormat="1" x14ac:dyDescent="0.25">
      <c r="B100" s="273"/>
      <c r="C100" s="276"/>
      <c r="D100" s="276"/>
      <c r="E100" s="276"/>
      <c r="F100" s="276"/>
      <c r="G100" s="276"/>
    </row>
    <row r="101" spans="2:7" s="256" customFormat="1" x14ac:dyDescent="0.25">
      <c r="B101" s="273"/>
      <c r="C101" s="276"/>
      <c r="D101" s="276"/>
      <c r="E101" s="276"/>
      <c r="F101" s="276"/>
      <c r="G101" s="276"/>
    </row>
    <row r="102" spans="2:7" s="256" customFormat="1" x14ac:dyDescent="0.25">
      <c r="B102" s="273"/>
      <c r="C102" s="276"/>
      <c r="D102" s="276"/>
      <c r="E102" s="276"/>
      <c r="F102" s="276"/>
      <c r="G102" s="276"/>
    </row>
    <row r="103" spans="2:7" s="256" customFormat="1" x14ac:dyDescent="0.25">
      <c r="B103" s="273"/>
      <c r="C103" s="276"/>
      <c r="D103" s="276"/>
      <c r="E103" s="276"/>
      <c r="F103" s="276"/>
      <c r="G103" s="276"/>
    </row>
    <row r="104" spans="2:7" s="256" customFormat="1" x14ac:dyDescent="0.25">
      <c r="B104" s="273"/>
      <c r="C104" s="276"/>
      <c r="D104" s="276"/>
      <c r="E104" s="276"/>
      <c r="F104" s="276"/>
      <c r="G104" s="276"/>
    </row>
    <row r="105" spans="2:7" s="256" customFormat="1" x14ac:dyDescent="0.25">
      <c r="B105" s="273"/>
      <c r="C105" s="276"/>
      <c r="D105" s="276"/>
      <c r="E105" s="276"/>
      <c r="F105" s="276"/>
      <c r="G105" s="276"/>
    </row>
    <row r="106" spans="2:7" s="256" customFormat="1" x14ac:dyDescent="0.25">
      <c r="B106" s="273"/>
      <c r="C106" s="276"/>
      <c r="D106" s="276"/>
      <c r="E106" s="276"/>
      <c r="F106" s="276"/>
      <c r="G106" s="276"/>
    </row>
    <row r="107" spans="2:7" s="256" customFormat="1" x14ac:dyDescent="0.25">
      <c r="B107" s="273"/>
      <c r="C107" s="276"/>
      <c r="D107" s="276"/>
      <c r="E107" s="276"/>
      <c r="F107" s="276"/>
      <c r="G107" s="276"/>
    </row>
    <row r="108" spans="2:7" s="256" customFormat="1" x14ac:dyDescent="0.25">
      <c r="B108" s="273"/>
      <c r="C108" s="276"/>
      <c r="D108" s="276"/>
      <c r="E108" s="276"/>
      <c r="F108" s="276"/>
      <c r="G108" s="276"/>
    </row>
    <row r="109" spans="2:7" s="256" customFormat="1" x14ac:dyDescent="0.25">
      <c r="B109" s="273"/>
      <c r="C109" s="276"/>
      <c r="D109" s="276"/>
      <c r="E109" s="276"/>
      <c r="F109" s="276"/>
      <c r="G109" s="276"/>
    </row>
    <row r="110" spans="2:7" s="256" customFormat="1" x14ac:dyDescent="0.25">
      <c r="B110" s="273"/>
      <c r="C110" s="276"/>
      <c r="D110" s="276"/>
      <c r="E110" s="276"/>
      <c r="F110" s="276"/>
      <c r="G110" s="276"/>
    </row>
    <row r="111" spans="2:7" s="256" customFormat="1" x14ac:dyDescent="0.25">
      <c r="B111" s="273"/>
      <c r="C111" s="276"/>
      <c r="D111" s="276"/>
      <c r="E111" s="276"/>
      <c r="F111" s="276"/>
      <c r="G111" s="276"/>
    </row>
    <row r="112" spans="2:7" s="256" customFormat="1" x14ac:dyDescent="0.25">
      <c r="B112" s="273"/>
      <c r="C112" s="276"/>
      <c r="D112" s="276"/>
      <c r="E112" s="276"/>
      <c r="F112" s="276"/>
      <c r="G112" s="276"/>
    </row>
    <row r="113" spans="2:7" s="256" customFormat="1" x14ac:dyDescent="0.25">
      <c r="B113" s="273"/>
      <c r="C113" s="276"/>
      <c r="D113" s="276"/>
      <c r="E113" s="276"/>
      <c r="F113" s="276"/>
      <c r="G113" s="276"/>
    </row>
    <row r="114" spans="2:7" s="256" customFormat="1" x14ac:dyDescent="0.25">
      <c r="B114" s="273"/>
      <c r="C114" s="276"/>
      <c r="D114" s="276"/>
      <c r="E114" s="276"/>
      <c r="F114" s="276"/>
      <c r="G114" s="276"/>
    </row>
    <row r="115" spans="2:7" s="256" customFormat="1" x14ac:dyDescent="0.25">
      <c r="B115" s="273"/>
      <c r="C115" s="276"/>
      <c r="D115" s="276"/>
      <c r="E115" s="276"/>
      <c r="F115" s="276"/>
      <c r="G115" s="276"/>
    </row>
    <row r="116" spans="2:7" s="256" customFormat="1" x14ac:dyDescent="0.25">
      <c r="B116" s="273"/>
      <c r="C116" s="276"/>
      <c r="D116" s="276"/>
      <c r="E116" s="276"/>
      <c r="F116" s="276"/>
      <c r="G116" s="276"/>
    </row>
    <row r="117" spans="2:7" s="256" customFormat="1" x14ac:dyDescent="0.25">
      <c r="B117" s="273"/>
      <c r="C117" s="276"/>
      <c r="D117" s="276"/>
      <c r="E117" s="276"/>
      <c r="F117" s="276"/>
      <c r="G117" s="276"/>
    </row>
    <row r="118" spans="2:7" s="256" customFormat="1" x14ac:dyDescent="0.25">
      <c r="B118" s="273"/>
      <c r="C118" s="276"/>
      <c r="D118" s="276"/>
      <c r="E118" s="276"/>
      <c r="F118" s="276"/>
      <c r="G118" s="276"/>
    </row>
    <row r="119" spans="2:7" s="256" customFormat="1" x14ac:dyDescent="0.25">
      <c r="B119" s="273"/>
      <c r="C119" s="276"/>
      <c r="D119" s="276"/>
      <c r="E119" s="276"/>
      <c r="F119" s="276"/>
      <c r="G119" s="276"/>
    </row>
    <row r="120" spans="2:7" s="256" customFormat="1" x14ac:dyDescent="0.25">
      <c r="B120" s="273"/>
      <c r="C120" s="276"/>
      <c r="D120" s="276"/>
      <c r="E120" s="276"/>
      <c r="F120" s="276"/>
      <c r="G120" s="276"/>
    </row>
    <row r="121" spans="2:7" s="256" customFormat="1" x14ac:dyDescent="0.25">
      <c r="B121" s="273"/>
      <c r="C121" s="276"/>
      <c r="D121" s="276"/>
      <c r="E121" s="276"/>
      <c r="F121" s="276"/>
      <c r="G121" s="276"/>
    </row>
    <row r="122" spans="2:7" s="256" customFormat="1" x14ac:dyDescent="0.25">
      <c r="B122" s="273"/>
      <c r="C122" s="276"/>
      <c r="D122" s="276"/>
      <c r="E122" s="276"/>
      <c r="F122" s="276"/>
      <c r="G122" s="276"/>
    </row>
    <row r="123" spans="2:7" s="256" customFormat="1" x14ac:dyDescent="0.25">
      <c r="B123" s="273"/>
      <c r="C123" s="276"/>
      <c r="D123" s="276"/>
      <c r="E123" s="276"/>
      <c r="F123" s="276"/>
      <c r="G123" s="276"/>
    </row>
    <row r="124" spans="2:7" s="256" customFormat="1" x14ac:dyDescent="0.25">
      <c r="B124" s="273"/>
      <c r="C124" s="276"/>
      <c r="D124" s="276"/>
      <c r="E124" s="276"/>
      <c r="F124" s="276"/>
      <c r="G124" s="276"/>
    </row>
    <row r="125" spans="2:7" s="256" customFormat="1" x14ac:dyDescent="0.25">
      <c r="B125" s="273"/>
      <c r="C125" s="276"/>
      <c r="D125" s="276"/>
      <c r="E125" s="276"/>
      <c r="F125" s="276"/>
      <c r="G125" s="276"/>
    </row>
    <row r="126" spans="2:7" s="256" customFormat="1" x14ac:dyDescent="0.25">
      <c r="B126" s="273"/>
      <c r="C126" s="276"/>
      <c r="D126" s="276"/>
      <c r="E126" s="276"/>
      <c r="F126" s="276"/>
      <c r="G126" s="276"/>
    </row>
    <row r="127" spans="2:7" s="256" customFormat="1" x14ac:dyDescent="0.25">
      <c r="B127" s="273"/>
      <c r="C127" s="276"/>
      <c r="D127" s="276"/>
      <c r="E127" s="276"/>
      <c r="F127" s="276"/>
      <c r="G127" s="276"/>
    </row>
    <row r="128" spans="2:7" s="256" customFormat="1" x14ac:dyDescent="0.25">
      <c r="B128" s="273"/>
      <c r="C128" s="276"/>
      <c r="D128" s="276"/>
      <c r="E128" s="276"/>
      <c r="F128" s="276"/>
      <c r="G128" s="276"/>
    </row>
    <row r="129" spans="2:7" s="256" customFormat="1" x14ac:dyDescent="0.25">
      <c r="B129" s="273"/>
      <c r="C129" s="276"/>
      <c r="D129" s="276"/>
      <c r="E129" s="276"/>
      <c r="F129" s="276"/>
      <c r="G129" s="276"/>
    </row>
    <row r="130" spans="2:7" s="256" customFormat="1" x14ac:dyDescent="0.25">
      <c r="B130" s="273"/>
      <c r="C130" s="276"/>
      <c r="D130" s="276"/>
      <c r="E130" s="276"/>
      <c r="F130" s="276"/>
      <c r="G130" s="276"/>
    </row>
    <row r="131" spans="2:7" s="256" customFormat="1" x14ac:dyDescent="0.25">
      <c r="B131" s="273"/>
      <c r="C131" s="276"/>
      <c r="D131" s="276"/>
      <c r="E131" s="276"/>
      <c r="F131" s="276"/>
      <c r="G131" s="276"/>
    </row>
    <row r="132" spans="2:7" s="256" customFormat="1" x14ac:dyDescent="0.25">
      <c r="B132" s="273"/>
      <c r="C132" s="276"/>
      <c r="D132" s="276"/>
      <c r="E132" s="276"/>
      <c r="F132" s="276"/>
      <c r="G132" s="276"/>
    </row>
    <row r="133" spans="2:7" s="256" customFormat="1" x14ac:dyDescent="0.25">
      <c r="B133" s="273"/>
      <c r="C133" s="276"/>
      <c r="D133" s="276"/>
      <c r="E133" s="276"/>
      <c r="F133" s="276"/>
      <c r="G133" s="276"/>
    </row>
    <row r="134" spans="2:7" s="256" customFormat="1" x14ac:dyDescent="0.25">
      <c r="B134" s="273"/>
      <c r="C134" s="276"/>
      <c r="D134" s="276"/>
      <c r="E134" s="276"/>
      <c r="F134" s="276"/>
      <c r="G134" s="276"/>
    </row>
    <row r="135" spans="2:7" s="256" customFormat="1" x14ac:dyDescent="0.25">
      <c r="B135" s="273"/>
      <c r="C135" s="276"/>
      <c r="D135" s="276"/>
      <c r="E135" s="276"/>
      <c r="F135" s="276"/>
      <c r="G135" s="276"/>
    </row>
    <row r="136" spans="2:7" s="256" customFormat="1" x14ac:dyDescent="0.25">
      <c r="B136" s="273"/>
      <c r="C136" s="276"/>
      <c r="D136" s="276"/>
      <c r="E136" s="276"/>
      <c r="F136" s="276"/>
      <c r="G136" s="276"/>
    </row>
    <row r="137" spans="2:7" s="256" customFormat="1" x14ac:dyDescent="0.25">
      <c r="B137" s="273"/>
      <c r="C137" s="276"/>
      <c r="D137" s="276"/>
      <c r="E137" s="276"/>
      <c r="F137" s="276"/>
      <c r="G137" s="276"/>
    </row>
    <row r="138" spans="2:7" s="256" customFormat="1" x14ac:dyDescent="0.25">
      <c r="B138" s="273"/>
      <c r="C138" s="276"/>
      <c r="D138" s="276"/>
      <c r="E138" s="276"/>
      <c r="F138" s="276"/>
      <c r="G138" s="276"/>
    </row>
    <row r="139" spans="2:7" s="256" customFormat="1" x14ac:dyDescent="0.25">
      <c r="B139" s="273"/>
      <c r="C139" s="276"/>
      <c r="D139" s="276"/>
      <c r="E139" s="276"/>
      <c r="F139" s="276"/>
      <c r="G139" s="276"/>
    </row>
    <row r="140" spans="2:7" s="256" customFormat="1" x14ac:dyDescent="0.25">
      <c r="B140" s="273"/>
      <c r="C140" s="276"/>
      <c r="D140" s="276"/>
      <c r="E140" s="276"/>
      <c r="F140" s="276"/>
      <c r="G140" s="276"/>
    </row>
    <row r="141" spans="2:7" s="256" customFormat="1" x14ac:dyDescent="0.25">
      <c r="B141" s="273"/>
      <c r="C141" s="274"/>
      <c r="D141" s="274"/>
      <c r="E141" s="274"/>
      <c r="F141" s="274"/>
      <c r="G141" s="274"/>
    </row>
    <row r="142" spans="2:7" s="256" customFormat="1" x14ac:dyDescent="0.25">
      <c r="B142" s="273"/>
      <c r="C142" s="274"/>
      <c r="D142" s="274"/>
      <c r="E142" s="274"/>
      <c r="F142" s="274"/>
      <c r="G142" s="274"/>
    </row>
    <row r="143" spans="2:7" s="256" customFormat="1" x14ac:dyDescent="0.25">
      <c r="B143" s="273"/>
      <c r="C143" s="274"/>
      <c r="D143" s="274"/>
      <c r="E143" s="274"/>
      <c r="F143" s="274"/>
      <c r="G143" s="274"/>
    </row>
    <row r="144" spans="2:7" s="256" customFormat="1" x14ac:dyDescent="0.25">
      <c r="B144" s="273"/>
      <c r="C144" s="274"/>
      <c r="D144" s="274"/>
      <c r="E144" s="274"/>
      <c r="F144" s="274"/>
      <c r="G144" s="274"/>
    </row>
    <row r="145" spans="2:7" s="256" customFormat="1" x14ac:dyDescent="0.25">
      <c r="B145" s="273"/>
      <c r="C145" s="274"/>
      <c r="D145" s="274"/>
      <c r="E145" s="274"/>
      <c r="F145" s="274"/>
      <c r="G145" s="274"/>
    </row>
    <row r="146" spans="2:7" s="256" customFormat="1" x14ac:dyDescent="0.25">
      <c r="B146" s="273"/>
      <c r="C146" s="274"/>
      <c r="D146" s="274"/>
      <c r="E146" s="274"/>
      <c r="F146" s="274"/>
      <c r="G146" s="274"/>
    </row>
    <row r="147" spans="2:7" s="256" customFormat="1" x14ac:dyDescent="0.25">
      <c r="B147" s="273"/>
      <c r="C147" s="274"/>
      <c r="D147" s="274"/>
      <c r="E147" s="274"/>
      <c r="F147" s="274"/>
      <c r="G147" s="274"/>
    </row>
    <row r="148" spans="2:7" s="256" customFormat="1" x14ac:dyDescent="0.25">
      <c r="B148" s="273"/>
      <c r="C148" s="274"/>
      <c r="D148" s="274"/>
      <c r="E148" s="274"/>
      <c r="F148" s="274"/>
      <c r="G148" s="274"/>
    </row>
    <row r="149" spans="2:7" s="256" customFormat="1" x14ac:dyDescent="0.25">
      <c r="B149" s="273"/>
      <c r="C149" s="274"/>
      <c r="D149" s="274"/>
      <c r="E149" s="274"/>
      <c r="F149" s="274"/>
      <c r="G149" s="274"/>
    </row>
    <row r="150" spans="2:7" s="256" customFormat="1" x14ac:dyDescent="0.25">
      <c r="B150" s="273"/>
      <c r="C150" s="274"/>
      <c r="D150" s="274"/>
      <c r="E150" s="274"/>
      <c r="F150" s="274"/>
      <c r="G150" s="274"/>
    </row>
    <row r="151" spans="2:7" s="256" customFormat="1" x14ac:dyDescent="0.25">
      <c r="B151" s="273"/>
      <c r="C151" s="274"/>
      <c r="D151" s="274"/>
      <c r="E151" s="274"/>
      <c r="F151" s="274"/>
      <c r="G151" s="274"/>
    </row>
    <row r="152" spans="2:7" s="256" customFormat="1" x14ac:dyDescent="0.25">
      <c r="B152" s="273"/>
      <c r="C152" s="274"/>
      <c r="D152" s="274"/>
      <c r="E152" s="274"/>
      <c r="F152" s="274"/>
      <c r="G152" s="274"/>
    </row>
    <row r="153" spans="2:7" s="256" customFormat="1" x14ac:dyDescent="0.25">
      <c r="B153" s="273"/>
      <c r="C153" s="274"/>
      <c r="D153" s="274"/>
      <c r="E153" s="274"/>
      <c r="F153" s="274"/>
      <c r="G153" s="274"/>
    </row>
    <row r="154" spans="2:7" s="256" customFormat="1" x14ac:dyDescent="0.25">
      <c r="B154" s="273"/>
      <c r="C154" s="274"/>
      <c r="D154" s="274"/>
      <c r="E154" s="274"/>
      <c r="F154" s="274"/>
      <c r="G154" s="274"/>
    </row>
    <row r="155" spans="2:7" s="256" customFormat="1" x14ac:dyDescent="0.25">
      <c r="B155" s="273"/>
      <c r="C155" s="274"/>
      <c r="D155" s="274"/>
      <c r="E155" s="274"/>
      <c r="F155" s="274"/>
      <c r="G155" s="274"/>
    </row>
    <row r="156" spans="2:7" s="256" customFormat="1" x14ac:dyDescent="0.25">
      <c r="B156" s="273"/>
      <c r="C156" s="274"/>
      <c r="D156" s="274"/>
      <c r="E156" s="274"/>
      <c r="F156" s="274"/>
      <c r="G156" s="274"/>
    </row>
    <row r="157" spans="2:7" s="256" customFormat="1" x14ac:dyDescent="0.25">
      <c r="B157" s="273"/>
      <c r="C157" s="274"/>
      <c r="D157" s="274"/>
      <c r="E157" s="274"/>
      <c r="F157" s="274"/>
      <c r="G157" s="274"/>
    </row>
    <row r="158" spans="2:7" s="256" customFormat="1" x14ac:dyDescent="0.25">
      <c r="B158" s="273"/>
      <c r="C158" s="274"/>
      <c r="D158" s="274"/>
      <c r="E158" s="274"/>
      <c r="F158" s="274"/>
      <c r="G158" s="274"/>
    </row>
    <row r="159" spans="2:7" s="256" customFormat="1" x14ac:dyDescent="0.25">
      <c r="B159" s="273"/>
      <c r="C159" s="274"/>
      <c r="D159" s="274"/>
      <c r="E159" s="274"/>
      <c r="F159" s="274"/>
      <c r="G159" s="274"/>
    </row>
    <row r="160" spans="2:7" s="256" customFormat="1" x14ac:dyDescent="0.25">
      <c r="B160" s="273"/>
      <c r="C160" s="274"/>
      <c r="D160" s="274"/>
      <c r="E160" s="274"/>
      <c r="F160" s="274"/>
      <c r="G160" s="274"/>
    </row>
    <row r="161" spans="2:7" s="256" customFormat="1" x14ac:dyDescent="0.25">
      <c r="B161" s="273"/>
      <c r="C161" s="274"/>
      <c r="D161" s="274"/>
      <c r="E161" s="274"/>
      <c r="F161" s="274"/>
      <c r="G161" s="274"/>
    </row>
    <row r="162" spans="2:7" s="256" customFormat="1" x14ac:dyDescent="0.25">
      <c r="B162" s="273"/>
      <c r="C162" s="274"/>
      <c r="D162" s="274"/>
      <c r="E162" s="274"/>
      <c r="F162" s="274"/>
      <c r="G162" s="274"/>
    </row>
    <row r="163" spans="2:7" s="256" customFormat="1" x14ac:dyDescent="0.25">
      <c r="B163" s="273"/>
      <c r="C163" s="274"/>
      <c r="D163" s="274"/>
      <c r="E163" s="274"/>
      <c r="F163" s="274"/>
      <c r="G163" s="274"/>
    </row>
    <row r="164" spans="2:7" s="256" customFormat="1" x14ac:dyDescent="0.25">
      <c r="B164" s="273"/>
      <c r="C164" s="274"/>
      <c r="D164" s="274"/>
      <c r="E164" s="274"/>
      <c r="F164" s="274"/>
      <c r="G164" s="274"/>
    </row>
    <row r="165" spans="2:7" s="256" customFormat="1" x14ac:dyDescent="0.25">
      <c r="B165" s="273"/>
      <c r="C165" s="274"/>
      <c r="D165" s="274"/>
      <c r="E165" s="274"/>
      <c r="F165" s="274"/>
      <c r="G165" s="274"/>
    </row>
    <row r="166" spans="2:7" s="256" customFormat="1" x14ac:dyDescent="0.25">
      <c r="B166" s="273"/>
      <c r="C166" s="274"/>
      <c r="D166" s="274"/>
      <c r="E166" s="274"/>
      <c r="F166" s="274"/>
      <c r="G166" s="274"/>
    </row>
    <row r="167" spans="2:7" s="256" customFormat="1" x14ac:dyDescent="0.25">
      <c r="B167" s="273"/>
      <c r="C167" s="274"/>
      <c r="D167" s="274"/>
      <c r="E167" s="274"/>
      <c r="F167" s="274"/>
      <c r="G167" s="274"/>
    </row>
    <row r="168" spans="2:7" s="256" customFormat="1" x14ac:dyDescent="0.25">
      <c r="B168" s="273"/>
      <c r="C168" s="274"/>
      <c r="D168" s="274"/>
      <c r="E168" s="274"/>
      <c r="F168" s="274"/>
      <c r="G168" s="274"/>
    </row>
    <row r="169" spans="2:7" s="256" customFormat="1" x14ac:dyDescent="0.25">
      <c r="B169" s="273"/>
      <c r="C169" s="274"/>
      <c r="D169" s="274"/>
      <c r="E169" s="274"/>
      <c r="F169" s="274"/>
      <c r="G169" s="274"/>
    </row>
    <row r="170" spans="2:7" s="256" customFormat="1" x14ac:dyDescent="0.25">
      <c r="B170" s="273"/>
      <c r="C170" s="274"/>
      <c r="D170" s="274"/>
      <c r="E170" s="274"/>
      <c r="F170" s="274"/>
      <c r="G170" s="274"/>
    </row>
    <row r="171" spans="2:7" s="256" customFormat="1" x14ac:dyDescent="0.25">
      <c r="B171" s="273"/>
      <c r="C171" s="274"/>
      <c r="D171" s="274"/>
      <c r="E171" s="274"/>
      <c r="F171" s="274"/>
      <c r="G171" s="274"/>
    </row>
    <row r="172" spans="2:7" s="256" customFormat="1" x14ac:dyDescent="0.25">
      <c r="B172" s="273"/>
      <c r="C172" s="274"/>
      <c r="D172" s="274"/>
      <c r="E172" s="274"/>
      <c r="F172" s="274"/>
      <c r="G172" s="274"/>
    </row>
    <row r="173" spans="2:7" s="256" customFormat="1" x14ac:dyDescent="0.25">
      <c r="B173" s="273"/>
      <c r="C173" s="274"/>
      <c r="D173" s="274"/>
      <c r="E173" s="274"/>
      <c r="F173" s="274"/>
      <c r="G173" s="274"/>
    </row>
    <row r="174" spans="2:7" s="256" customFormat="1" x14ac:dyDescent="0.25">
      <c r="B174" s="273"/>
      <c r="C174" s="274"/>
      <c r="D174" s="274"/>
      <c r="E174" s="274"/>
      <c r="F174" s="274"/>
      <c r="G174" s="274"/>
    </row>
    <row r="175" spans="2:7" s="256" customFormat="1" x14ac:dyDescent="0.25">
      <c r="B175" s="273"/>
      <c r="C175" s="274"/>
      <c r="D175" s="274"/>
      <c r="E175" s="274"/>
      <c r="F175" s="274"/>
      <c r="G175" s="274"/>
    </row>
    <row r="176" spans="2:7" s="256" customFormat="1" x14ac:dyDescent="0.25">
      <c r="B176" s="273"/>
      <c r="C176" s="274"/>
      <c r="D176" s="274"/>
      <c r="E176" s="274"/>
      <c r="F176" s="274"/>
      <c r="G176" s="274"/>
    </row>
    <row r="177" spans="2:7" s="256" customFormat="1" x14ac:dyDescent="0.25">
      <c r="B177" s="273"/>
      <c r="C177" s="274"/>
      <c r="D177" s="274"/>
      <c r="E177" s="274"/>
      <c r="F177" s="274"/>
      <c r="G177" s="274"/>
    </row>
    <row r="178" spans="2:7" s="256" customFormat="1" x14ac:dyDescent="0.25">
      <c r="B178" s="273"/>
      <c r="C178" s="274"/>
      <c r="D178" s="274"/>
      <c r="E178" s="274"/>
      <c r="F178" s="274"/>
      <c r="G178" s="274"/>
    </row>
    <row r="179" spans="2:7" s="256" customFormat="1" x14ac:dyDescent="0.25">
      <c r="B179" s="273"/>
      <c r="C179" s="274"/>
      <c r="D179" s="274"/>
      <c r="E179" s="274"/>
      <c r="F179" s="274"/>
      <c r="G179" s="274"/>
    </row>
    <row r="180" spans="2:7" s="256" customFormat="1" x14ac:dyDescent="0.25">
      <c r="B180" s="273"/>
      <c r="C180" s="274"/>
      <c r="D180" s="274"/>
      <c r="E180" s="274"/>
      <c r="F180" s="274"/>
      <c r="G180" s="274"/>
    </row>
    <row r="181" spans="2:7" s="256" customFormat="1" x14ac:dyDescent="0.25">
      <c r="B181" s="273"/>
      <c r="C181" s="274"/>
      <c r="D181" s="274"/>
      <c r="E181" s="274"/>
      <c r="F181" s="274"/>
      <c r="G181" s="274"/>
    </row>
    <row r="182" spans="2:7" s="256" customFormat="1" x14ac:dyDescent="0.25">
      <c r="B182" s="273"/>
      <c r="C182" s="274"/>
      <c r="D182" s="274"/>
      <c r="E182" s="274"/>
      <c r="F182" s="274"/>
      <c r="G182" s="274"/>
    </row>
    <row r="183" spans="2:7" s="256" customFormat="1" x14ac:dyDescent="0.25">
      <c r="B183" s="273"/>
      <c r="C183" s="274"/>
      <c r="D183" s="274"/>
      <c r="E183" s="274"/>
      <c r="F183" s="274"/>
      <c r="G183" s="274"/>
    </row>
    <row r="184" spans="2:7" s="256" customFormat="1" x14ac:dyDescent="0.25">
      <c r="B184" s="273"/>
      <c r="C184" s="274"/>
      <c r="D184" s="274"/>
      <c r="E184" s="274"/>
      <c r="F184" s="274"/>
      <c r="G184" s="274"/>
    </row>
    <row r="185" spans="2:7" s="256" customFormat="1" x14ac:dyDescent="0.25">
      <c r="B185" s="273"/>
      <c r="C185" s="274"/>
      <c r="D185" s="274"/>
      <c r="E185" s="274"/>
      <c r="F185" s="274"/>
      <c r="G185" s="274"/>
    </row>
    <row r="186" spans="2:7" s="256" customFormat="1" x14ac:dyDescent="0.25">
      <c r="B186" s="273"/>
      <c r="C186" s="274"/>
      <c r="D186" s="274"/>
      <c r="E186" s="274"/>
      <c r="F186" s="274"/>
      <c r="G186" s="274"/>
    </row>
    <row r="187" spans="2:7" s="256" customFormat="1" x14ac:dyDescent="0.25">
      <c r="B187" s="273"/>
      <c r="C187" s="274"/>
      <c r="D187" s="274"/>
      <c r="E187" s="274"/>
      <c r="F187" s="274"/>
      <c r="G187" s="274"/>
    </row>
    <row r="188" spans="2:7" s="256" customFormat="1" x14ac:dyDescent="0.25">
      <c r="B188" s="273"/>
      <c r="C188" s="274"/>
      <c r="D188" s="274"/>
      <c r="E188" s="274"/>
      <c r="F188" s="274"/>
      <c r="G188" s="274"/>
    </row>
    <row r="189" spans="2:7" s="256" customFormat="1" x14ac:dyDescent="0.25">
      <c r="B189" s="273"/>
      <c r="C189" s="274"/>
      <c r="D189" s="274"/>
      <c r="E189" s="274"/>
      <c r="F189" s="274"/>
      <c r="G189" s="274"/>
    </row>
    <row r="190" spans="2:7" s="256" customFormat="1" x14ac:dyDescent="0.25">
      <c r="B190" s="273"/>
      <c r="C190" s="274"/>
      <c r="D190" s="274"/>
      <c r="E190" s="274"/>
      <c r="F190" s="274"/>
      <c r="G190" s="274"/>
    </row>
    <row r="191" spans="2:7" s="256" customFormat="1" x14ac:dyDescent="0.25">
      <c r="B191" s="273"/>
      <c r="C191" s="274"/>
      <c r="D191" s="274"/>
      <c r="E191" s="274"/>
      <c r="F191" s="274"/>
      <c r="G191" s="27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49C2-98FB-4537-8DF6-BA718B715566}">
  <sheetPr>
    <tabColor theme="4" tint="0.39997558519241921"/>
  </sheetPr>
  <dimension ref="A1:H514"/>
  <sheetViews>
    <sheetView zoomScale="120" zoomScaleNormal="120" workbookViewId="0">
      <selection activeCell="C14" sqref="C14"/>
    </sheetView>
  </sheetViews>
  <sheetFormatPr defaultColWidth="9.140625" defaultRowHeight="15" x14ac:dyDescent="0.25"/>
  <cols>
    <col min="1" max="1" width="8" style="256" customWidth="1"/>
    <col min="2" max="2" width="20.7109375" style="273" bestFit="1" customWidth="1"/>
    <col min="3" max="6" width="27.7109375" style="258" customWidth="1"/>
    <col min="7" max="7" width="59" style="258" bestFit="1" customWidth="1"/>
    <col min="8" max="8" width="132" style="258" bestFit="1" customWidth="1"/>
    <col min="9" max="9" width="66.140625" style="258" bestFit="1" customWidth="1"/>
    <col min="10" max="10" width="63.85546875" style="258" bestFit="1" customWidth="1"/>
    <col min="11" max="11" width="36.140625" style="258" bestFit="1" customWidth="1"/>
    <col min="12" max="16384" width="9.140625" style="258"/>
  </cols>
  <sheetData>
    <row r="1" spans="1:8" x14ac:dyDescent="0.25">
      <c r="B1" s="257"/>
      <c r="C1" s="256"/>
      <c r="D1" s="256"/>
      <c r="E1" s="256"/>
      <c r="F1" s="256"/>
      <c r="G1" s="256"/>
      <c r="H1" s="256"/>
    </row>
    <row r="2" spans="1:8" x14ac:dyDescent="0.25">
      <c r="B2" s="257"/>
      <c r="C2" s="256"/>
      <c r="D2" s="256"/>
      <c r="E2" s="256"/>
      <c r="F2" s="256"/>
      <c r="G2" s="256"/>
      <c r="H2" s="256"/>
    </row>
    <row r="3" spans="1:8" x14ac:dyDescent="0.25">
      <c r="B3" s="259" t="s">
        <v>197</v>
      </c>
      <c r="C3" s="260" t="s">
        <v>198</v>
      </c>
      <c r="D3" s="256"/>
      <c r="E3" s="256"/>
      <c r="F3" s="256"/>
      <c r="G3" s="256"/>
      <c r="H3" s="256"/>
    </row>
    <row r="4" spans="1:8" s="256" customFormat="1" ht="8.25" customHeight="1" x14ac:dyDescent="0.25">
      <c r="B4" s="257"/>
    </row>
    <row r="5" spans="1:8" s="264" customFormat="1" ht="30" x14ac:dyDescent="0.2">
      <c r="A5" s="261"/>
      <c r="B5" s="262" t="s">
        <v>199</v>
      </c>
      <c r="C5" s="263" t="s">
        <v>187</v>
      </c>
      <c r="D5" s="263" t="s">
        <v>167</v>
      </c>
      <c r="E5" s="263" t="s">
        <v>188</v>
      </c>
      <c r="F5" s="263" t="s">
        <v>169</v>
      </c>
      <c r="G5" s="261"/>
      <c r="H5" s="261"/>
    </row>
    <row r="6" spans="1:8" s="256" customFormat="1" x14ac:dyDescent="0.25">
      <c r="B6" s="265"/>
      <c r="C6" s="266"/>
      <c r="D6" s="266"/>
      <c r="E6" s="266"/>
      <c r="F6" s="266"/>
    </row>
    <row r="7" spans="1:8" s="256" customFormat="1" x14ac:dyDescent="0.25">
      <c r="B7" s="265"/>
      <c r="C7" s="266"/>
      <c r="D7" s="266"/>
      <c r="E7" s="266"/>
      <c r="F7" s="266"/>
    </row>
    <row r="8" spans="1:8" s="256" customFormat="1" x14ac:dyDescent="0.25">
      <c r="B8" s="265"/>
      <c r="C8" s="266"/>
      <c r="D8" s="266"/>
      <c r="E8" s="266"/>
      <c r="F8" s="266"/>
    </row>
    <row r="9" spans="1:8" s="256" customFormat="1" x14ac:dyDescent="0.25">
      <c r="B9" s="265"/>
      <c r="C9" s="266"/>
      <c r="D9" s="266"/>
      <c r="E9" s="266"/>
      <c r="F9" s="266"/>
    </row>
    <row r="10" spans="1:8" s="256" customFormat="1" x14ac:dyDescent="0.25">
      <c r="B10" s="265"/>
      <c r="C10" s="266"/>
      <c r="D10" s="266"/>
      <c r="E10" s="266"/>
      <c r="F10" s="266"/>
    </row>
    <row r="11" spans="1:8" s="256" customFormat="1" x14ac:dyDescent="0.25">
      <c r="B11" s="265"/>
      <c r="C11" s="266"/>
      <c r="D11" s="266"/>
      <c r="E11" s="266"/>
      <c r="F11" s="266"/>
    </row>
    <row r="12" spans="1:8" s="256" customFormat="1" x14ac:dyDescent="0.25">
      <c r="B12" s="265"/>
      <c r="C12" s="266"/>
      <c r="D12" s="266"/>
      <c r="E12" s="266"/>
      <c r="F12" s="266"/>
    </row>
    <row r="13" spans="1:8" s="256" customFormat="1" x14ac:dyDescent="0.25">
      <c r="B13" s="265"/>
      <c r="C13" s="266"/>
      <c r="D13" s="266"/>
      <c r="E13" s="266"/>
      <c r="F13" s="266"/>
    </row>
    <row r="14" spans="1:8" s="256" customFormat="1" x14ac:dyDescent="0.25">
      <c r="B14" s="265"/>
      <c r="C14" s="267"/>
      <c r="D14" s="266"/>
      <c r="E14" s="266"/>
      <c r="F14" s="266"/>
    </row>
    <row r="15" spans="1:8" s="256" customFormat="1" x14ac:dyDescent="0.25">
      <c r="B15" s="265"/>
      <c r="C15" s="266"/>
      <c r="D15" s="266"/>
      <c r="E15" s="266"/>
      <c r="F15" s="266"/>
    </row>
    <row r="16" spans="1:8" s="256" customFormat="1" x14ac:dyDescent="0.25">
      <c r="B16" s="265"/>
      <c r="C16" s="266"/>
      <c r="D16" s="266"/>
      <c r="E16" s="266"/>
      <c r="F16" s="266"/>
    </row>
    <row r="17" spans="2:6" s="256" customFormat="1" x14ac:dyDescent="0.25">
      <c r="B17" s="265"/>
      <c r="C17" s="267"/>
      <c r="D17" s="266"/>
      <c r="E17" s="266"/>
      <c r="F17" s="266"/>
    </row>
    <row r="18" spans="2:6" s="256" customFormat="1" x14ac:dyDescent="0.25">
      <c r="B18" s="265"/>
      <c r="C18" s="266"/>
      <c r="D18" s="266"/>
      <c r="E18" s="266"/>
      <c r="F18" s="266"/>
    </row>
    <row r="19" spans="2:6" s="256" customFormat="1" x14ac:dyDescent="0.25">
      <c r="B19" s="265"/>
      <c r="C19" s="266"/>
      <c r="D19" s="266"/>
      <c r="E19" s="266"/>
      <c r="F19" s="266"/>
    </row>
    <row r="20" spans="2:6" s="256" customFormat="1" x14ac:dyDescent="0.25">
      <c r="B20" s="265"/>
      <c r="C20" s="266"/>
      <c r="D20" s="266"/>
      <c r="E20" s="266"/>
      <c r="F20" s="266"/>
    </row>
    <row r="21" spans="2:6" s="256" customFormat="1" x14ac:dyDescent="0.25">
      <c r="B21" s="265"/>
      <c r="C21" s="266"/>
      <c r="D21" s="266"/>
      <c r="E21" s="266"/>
      <c r="F21" s="266"/>
    </row>
    <row r="22" spans="2:6" s="256" customFormat="1" x14ac:dyDescent="0.25">
      <c r="B22" s="265"/>
      <c r="C22" s="266"/>
      <c r="D22" s="266"/>
      <c r="E22" s="266"/>
      <c r="F22" s="266"/>
    </row>
    <row r="23" spans="2:6" s="256" customFormat="1" x14ac:dyDescent="0.25">
      <c r="B23" s="265"/>
      <c r="C23" s="267"/>
      <c r="D23" s="266"/>
      <c r="E23" s="266"/>
      <c r="F23" s="266"/>
    </row>
    <row r="24" spans="2:6" s="256" customFormat="1" x14ac:dyDescent="0.25">
      <c r="B24" s="265"/>
      <c r="C24" s="266"/>
      <c r="D24" s="266"/>
      <c r="E24" s="266"/>
      <c r="F24" s="266"/>
    </row>
    <row r="25" spans="2:6" s="256" customFormat="1" x14ac:dyDescent="0.25">
      <c r="B25" s="265"/>
      <c r="C25" s="266"/>
      <c r="D25" s="266"/>
      <c r="E25" s="266"/>
      <c r="F25" s="266"/>
    </row>
    <row r="26" spans="2:6" s="256" customFormat="1" x14ac:dyDescent="0.25">
      <c r="B26" s="265"/>
      <c r="C26" s="266"/>
      <c r="D26" s="266"/>
      <c r="E26" s="266"/>
      <c r="F26" s="266"/>
    </row>
    <row r="27" spans="2:6" s="256" customFormat="1" x14ac:dyDescent="0.25">
      <c r="B27" s="265"/>
      <c r="C27" s="266"/>
      <c r="D27" s="266"/>
      <c r="E27" s="266"/>
      <c r="F27" s="266"/>
    </row>
    <row r="28" spans="2:6" s="256" customFormat="1" x14ac:dyDescent="0.25">
      <c r="B28" s="265"/>
      <c r="C28" s="266"/>
      <c r="D28" s="266"/>
      <c r="E28" s="266"/>
      <c r="F28" s="266"/>
    </row>
    <row r="29" spans="2:6" s="256" customFormat="1" x14ac:dyDescent="0.25">
      <c r="B29" s="265"/>
      <c r="C29" s="266"/>
      <c r="D29" s="266"/>
      <c r="E29" s="266"/>
      <c r="F29" s="266"/>
    </row>
    <row r="30" spans="2:6" s="256" customFormat="1" x14ac:dyDescent="0.25">
      <c r="B30" s="265"/>
      <c r="C30" s="266"/>
      <c r="D30" s="266"/>
      <c r="E30" s="266"/>
      <c r="F30" s="266"/>
    </row>
    <row r="31" spans="2:6" s="256" customFormat="1" x14ac:dyDescent="0.25">
      <c r="B31" s="265"/>
      <c r="C31" s="266"/>
      <c r="D31" s="266"/>
      <c r="E31" s="266"/>
      <c r="F31" s="266"/>
    </row>
    <row r="32" spans="2:6" s="256" customFormat="1" x14ac:dyDescent="0.25">
      <c r="B32" s="265"/>
      <c r="C32" s="266"/>
      <c r="D32" s="266"/>
      <c r="E32" s="266"/>
      <c r="F32" s="266"/>
    </row>
    <row r="33" spans="2:6" s="256" customFormat="1" x14ac:dyDescent="0.25">
      <c r="B33" s="265"/>
      <c r="C33" s="266"/>
      <c r="D33" s="266"/>
      <c r="E33" s="266"/>
      <c r="F33" s="266"/>
    </row>
    <row r="34" spans="2:6" s="256" customFormat="1" x14ac:dyDescent="0.25">
      <c r="B34" s="265"/>
      <c r="C34" s="267"/>
      <c r="D34" s="266"/>
      <c r="E34" s="266"/>
      <c r="F34" s="266"/>
    </row>
    <row r="35" spans="2:6" s="256" customFormat="1" x14ac:dyDescent="0.25">
      <c r="B35" s="265"/>
      <c r="C35" s="266"/>
      <c r="D35" s="266"/>
      <c r="E35" s="266"/>
      <c r="F35" s="266"/>
    </row>
    <row r="36" spans="2:6" s="256" customFormat="1" x14ac:dyDescent="0.25">
      <c r="B36" s="265"/>
      <c r="C36" s="266"/>
      <c r="D36" s="266"/>
      <c r="E36" s="266"/>
      <c r="F36" s="266"/>
    </row>
    <row r="37" spans="2:6" s="256" customFormat="1" x14ac:dyDescent="0.25">
      <c r="B37" s="265"/>
      <c r="C37" s="266"/>
      <c r="D37" s="266"/>
      <c r="E37" s="266"/>
      <c r="F37" s="266"/>
    </row>
    <row r="38" spans="2:6" s="256" customFormat="1" x14ac:dyDescent="0.25">
      <c r="B38" s="265"/>
      <c r="C38" s="267"/>
      <c r="D38" s="266"/>
      <c r="E38" s="266"/>
      <c r="F38" s="266"/>
    </row>
    <row r="39" spans="2:6" s="256" customFormat="1" x14ac:dyDescent="0.25">
      <c r="B39" s="265"/>
      <c r="C39" s="266"/>
      <c r="D39" s="266"/>
      <c r="E39" s="266"/>
      <c r="F39" s="266"/>
    </row>
    <row r="40" spans="2:6" s="256" customFormat="1" x14ac:dyDescent="0.25">
      <c r="B40" s="265"/>
      <c r="C40" s="266"/>
      <c r="D40" s="266"/>
      <c r="E40" s="266"/>
      <c r="F40" s="266"/>
    </row>
    <row r="41" spans="2:6" s="256" customFormat="1" x14ac:dyDescent="0.25">
      <c r="B41" s="265"/>
      <c r="C41" s="266"/>
      <c r="D41" s="266"/>
      <c r="E41" s="266"/>
      <c r="F41" s="266"/>
    </row>
    <row r="42" spans="2:6" s="256" customFormat="1" x14ac:dyDescent="0.25">
      <c r="B42" s="265"/>
      <c r="C42" s="266"/>
      <c r="D42" s="266"/>
      <c r="E42" s="266"/>
      <c r="F42" s="266"/>
    </row>
    <row r="43" spans="2:6" s="256" customFormat="1" x14ac:dyDescent="0.25">
      <c r="B43" s="265"/>
      <c r="C43" s="266"/>
      <c r="D43" s="266"/>
      <c r="E43" s="266"/>
      <c r="F43" s="266"/>
    </row>
    <row r="44" spans="2:6" s="256" customFormat="1" x14ac:dyDescent="0.25">
      <c r="B44" s="265"/>
      <c r="C44" s="266"/>
      <c r="D44" s="266"/>
      <c r="E44" s="266"/>
      <c r="F44" s="266"/>
    </row>
    <row r="45" spans="2:6" s="256" customFormat="1" x14ac:dyDescent="0.25">
      <c r="B45" s="265"/>
      <c r="C45" s="266"/>
      <c r="D45" s="266"/>
      <c r="E45" s="266"/>
      <c r="F45" s="266"/>
    </row>
    <row r="46" spans="2:6" x14ac:dyDescent="0.25">
      <c r="B46" s="268"/>
      <c r="C46" s="269"/>
      <c r="D46" s="269"/>
      <c r="E46" s="269"/>
      <c r="F46" s="269"/>
    </row>
    <row r="47" spans="2:6" x14ac:dyDescent="0.25">
      <c r="B47" s="268"/>
      <c r="C47" s="269"/>
      <c r="D47" s="269"/>
      <c r="E47" s="269"/>
      <c r="F47" s="269"/>
    </row>
    <row r="48" spans="2:6" x14ac:dyDescent="0.25">
      <c r="B48" s="268"/>
      <c r="C48" s="270"/>
      <c r="D48" s="269"/>
      <c r="E48" s="269"/>
      <c r="F48" s="269"/>
    </row>
    <row r="49" spans="2:6" x14ac:dyDescent="0.25">
      <c r="B49" s="268"/>
      <c r="C49" s="269"/>
      <c r="D49" s="269"/>
      <c r="E49" s="269"/>
      <c r="F49" s="269"/>
    </row>
    <row r="50" spans="2:6" x14ac:dyDescent="0.25">
      <c r="B50" s="271"/>
      <c r="C50" s="272"/>
      <c r="D50" s="272"/>
      <c r="E50" s="272"/>
      <c r="F50" s="272"/>
    </row>
    <row r="51" spans="2:6" x14ac:dyDescent="0.25">
      <c r="B51" s="271"/>
      <c r="C51" s="272"/>
      <c r="D51" s="272"/>
      <c r="E51" s="272"/>
      <c r="F51" s="272"/>
    </row>
    <row r="52" spans="2:6" x14ac:dyDescent="0.25">
      <c r="B52" s="271"/>
      <c r="C52" s="272"/>
      <c r="D52" s="272"/>
      <c r="E52" s="272"/>
      <c r="F52" s="272"/>
    </row>
    <row r="53" spans="2:6" x14ac:dyDescent="0.25">
      <c r="B53" s="271"/>
      <c r="C53" s="272"/>
      <c r="D53" s="272"/>
      <c r="E53" s="272"/>
      <c r="F53" s="272"/>
    </row>
    <row r="54" spans="2:6" x14ac:dyDescent="0.25">
      <c r="B54" s="271"/>
      <c r="C54" s="272"/>
      <c r="D54" s="272"/>
      <c r="E54" s="272"/>
      <c r="F54" s="272"/>
    </row>
    <row r="55" spans="2:6" x14ac:dyDescent="0.25">
      <c r="B55" s="271"/>
      <c r="C55" s="272"/>
      <c r="D55" s="272"/>
      <c r="E55" s="272"/>
      <c r="F55" s="272"/>
    </row>
    <row r="56" spans="2:6" x14ac:dyDescent="0.25">
      <c r="B56" s="271"/>
      <c r="C56" s="272"/>
      <c r="D56" s="272"/>
      <c r="E56" s="272"/>
      <c r="F56" s="272"/>
    </row>
    <row r="57" spans="2:6" x14ac:dyDescent="0.25">
      <c r="B57" s="271"/>
      <c r="C57" s="272"/>
      <c r="D57" s="272"/>
      <c r="E57" s="272"/>
      <c r="F57" s="272"/>
    </row>
    <row r="58" spans="2:6" x14ac:dyDescent="0.25">
      <c r="B58" s="271"/>
      <c r="C58" s="272"/>
      <c r="D58" s="272"/>
      <c r="E58" s="272"/>
      <c r="F58" s="272"/>
    </row>
    <row r="59" spans="2:6" x14ac:dyDescent="0.25">
      <c r="B59" s="271"/>
      <c r="C59" s="272"/>
      <c r="D59" s="272"/>
      <c r="E59" s="272"/>
      <c r="F59" s="272"/>
    </row>
    <row r="60" spans="2:6" x14ac:dyDescent="0.25">
      <c r="B60" s="271"/>
      <c r="C60" s="272"/>
      <c r="D60" s="272"/>
      <c r="E60" s="272"/>
      <c r="F60" s="272"/>
    </row>
    <row r="61" spans="2:6" x14ac:dyDescent="0.25">
      <c r="B61" s="271"/>
      <c r="C61" s="272"/>
      <c r="D61" s="272"/>
      <c r="E61" s="272"/>
      <c r="F61" s="272"/>
    </row>
    <row r="62" spans="2:6" x14ac:dyDescent="0.25">
      <c r="B62" s="271"/>
      <c r="C62" s="272"/>
      <c r="D62" s="272"/>
      <c r="E62" s="272"/>
      <c r="F62" s="272"/>
    </row>
    <row r="63" spans="2:6" x14ac:dyDescent="0.25">
      <c r="B63" s="271"/>
      <c r="C63" s="272"/>
      <c r="D63" s="272"/>
      <c r="E63" s="272"/>
      <c r="F63" s="272"/>
    </row>
    <row r="64" spans="2:6" x14ac:dyDescent="0.25">
      <c r="B64" s="271"/>
      <c r="C64" s="272"/>
      <c r="D64" s="272"/>
      <c r="E64" s="272"/>
      <c r="F64" s="272"/>
    </row>
    <row r="65" spans="2:6" x14ac:dyDescent="0.25">
      <c r="B65" s="271"/>
      <c r="C65" s="272"/>
      <c r="D65" s="272"/>
      <c r="E65" s="272"/>
      <c r="F65" s="272"/>
    </row>
    <row r="66" spans="2:6" x14ac:dyDescent="0.25">
      <c r="B66" s="271"/>
      <c r="C66" s="272"/>
      <c r="D66" s="272"/>
      <c r="E66" s="272"/>
      <c r="F66" s="272"/>
    </row>
    <row r="67" spans="2:6" x14ac:dyDescent="0.25">
      <c r="B67" s="271"/>
      <c r="C67" s="272"/>
      <c r="D67" s="272"/>
      <c r="E67" s="272"/>
      <c r="F67" s="272"/>
    </row>
    <row r="68" spans="2:6" x14ac:dyDescent="0.25">
      <c r="B68" s="271"/>
      <c r="C68" s="272"/>
      <c r="D68" s="272"/>
      <c r="E68" s="272"/>
      <c r="F68" s="272"/>
    </row>
    <row r="69" spans="2:6" x14ac:dyDescent="0.25">
      <c r="B69" s="271"/>
      <c r="C69" s="272"/>
      <c r="D69" s="272"/>
      <c r="E69" s="272"/>
      <c r="F69" s="272"/>
    </row>
    <row r="70" spans="2:6" x14ac:dyDescent="0.25">
      <c r="B70" s="271"/>
      <c r="C70" s="272"/>
      <c r="D70" s="272"/>
      <c r="E70" s="272"/>
      <c r="F70" s="272"/>
    </row>
    <row r="71" spans="2:6" x14ac:dyDescent="0.25">
      <c r="B71" s="271"/>
      <c r="C71" s="272"/>
      <c r="D71" s="272"/>
      <c r="E71" s="272"/>
      <c r="F71" s="272"/>
    </row>
    <row r="72" spans="2:6" x14ac:dyDescent="0.25">
      <c r="B72" s="271"/>
      <c r="C72" s="272"/>
      <c r="D72" s="272"/>
      <c r="E72" s="272"/>
      <c r="F72" s="272"/>
    </row>
    <row r="73" spans="2:6" x14ac:dyDescent="0.25">
      <c r="B73" s="271"/>
      <c r="C73" s="272"/>
      <c r="D73" s="272"/>
      <c r="E73" s="272"/>
      <c r="F73" s="272"/>
    </row>
    <row r="74" spans="2:6" x14ac:dyDescent="0.25">
      <c r="B74" s="271"/>
      <c r="C74" s="272"/>
      <c r="D74" s="272"/>
      <c r="E74" s="272"/>
      <c r="F74" s="272"/>
    </row>
    <row r="75" spans="2:6" x14ac:dyDescent="0.25">
      <c r="B75" s="271"/>
      <c r="C75" s="272"/>
      <c r="D75" s="272"/>
      <c r="E75" s="272"/>
      <c r="F75" s="272"/>
    </row>
    <row r="76" spans="2:6" x14ac:dyDescent="0.25">
      <c r="B76" s="271"/>
      <c r="C76" s="272"/>
      <c r="D76" s="272"/>
      <c r="E76" s="272"/>
      <c r="F76" s="272"/>
    </row>
    <row r="77" spans="2:6" x14ac:dyDescent="0.25">
      <c r="B77" s="271"/>
      <c r="C77" s="272"/>
      <c r="D77" s="272"/>
      <c r="E77" s="272"/>
      <c r="F77" s="272"/>
    </row>
    <row r="78" spans="2:6" x14ac:dyDescent="0.25">
      <c r="B78" s="271"/>
      <c r="C78" s="272"/>
      <c r="D78" s="272"/>
      <c r="E78" s="272"/>
      <c r="F78" s="272"/>
    </row>
    <row r="79" spans="2:6" x14ac:dyDescent="0.25">
      <c r="B79" s="271"/>
      <c r="C79" s="272"/>
      <c r="D79" s="272"/>
      <c r="E79" s="272"/>
      <c r="F79" s="272"/>
    </row>
    <row r="80" spans="2:6" x14ac:dyDescent="0.25">
      <c r="B80" s="271"/>
      <c r="C80" s="272"/>
      <c r="D80" s="272"/>
      <c r="E80" s="272"/>
      <c r="F80" s="272"/>
    </row>
    <row r="81" spans="2:6" x14ac:dyDescent="0.25">
      <c r="B81" s="271"/>
      <c r="C81" s="272"/>
      <c r="D81" s="272"/>
      <c r="E81" s="272"/>
      <c r="F81" s="272"/>
    </row>
    <row r="82" spans="2:6" x14ac:dyDescent="0.25">
      <c r="B82" s="271"/>
      <c r="C82" s="272"/>
      <c r="D82" s="272"/>
      <c r="E82" s="272"/>
      <c r="F82" s="272"/>
    </row>
    <row r="83" spans="2:6" x14ac:dyDescent="0.25">
      <c r="B83" s="271"/>
      <c r="C83" s="272"/>
      <c r="D83" s="272"/>
      <c r="E83" s="272"/>
      <c r="F83" s="272"/>
    </row>
    <row r="84" spans="2:6" x14ac:dyDescent="0.25">
      <c r="B84" s="271"/>
      <c r="C84" s="272"/>
      <c r="D84" s="272"/>
      <c r="E84" s="272"/>
      <c r="F84" s="272"/>
    </row>
    <row r="85" spans="2:6" x14ac:dyDescent="0.25">
      <c r="B85" s="271"/>
      <c r="C85" s="272"/>
      <c r="D85" s="272"/>
      <c r="E85" s="272"/>
      <c r="F85" s="272"/>
    </row>
    <row r="86" spans="2:6" x14ac:dyDescent="0.25">
      <c r="B86" s="271"/>
      <c r="C86" s="272"/>
      <c r="D86" s="272"/>
      <c r="E86" s="272"/>
      <c r="F86" s="272"/>
    </row>
    <row r="87" spans="2:6" x14ac:dyDescent="0.25">
      <c r="B87" s="271"/>
      <c r="C87" s="272"/>
      <c r="D87" s="272"/>
      <c r="E87" s="272"/>
      <c r="F87" s="272"/>
    </row>
    <row r="88" spans="2:6" x14ac:dyDescent="0.25">
      <c r="B88" s="271"/>
      <c r="C88" s="272"/>
      <c r="D88" s="272"/>
      <c r="E88" s="272"/>
      <c r="F88" s="272"/>
    </row>
    <row r="89" spans="2:6" x14ac:dyDescent="0.25">
      <c r="B89" s="271"/>
      <c r="C89" s="272"/>
      <c r="D89" s="272"/>
      <c r="E89" s="272"/>
      <c r="F89" s="272"/>
    </row>
    <row r="90" spans="2:6" x14ac:dyDescent="0.25">
      <c r="B90" s="271"/>
      <c r="C90" s="272"/>
      <c r="D90" s="272"/>
      <c r="E90" s="272"/>
      <c r="F90" s="272"/>
    </row>
    <row r="91" spans="2:6" x14ac:dyDescent="0.25">
      <c r="B91" s="271"/>
      <c r="C91" s="272"/>
      <c r="D91" s="272"/>
      <c r="E91" s="272"/>
      <c r="F91" s="272"/>
    </row>
    <row r="92" spans="2:6" x14ac:dyDescent="0.25">
      <c r="B92" s="271"/>
      <c r="C92" s="272"/>
      <c r="D92" s="272"/>
      <c r="E92" s="272"/>
      <c r="F92" s="272"/>
    </row>
    <row r="93" spans="2:6" x14ac:dyDescent="0.25">
      <c r="B93" s="271"/>
      <c r="C93" s="272"/>
      <c r="D93" s="272"/>
      <c r="E93" s="272"/>
      <c r="F93" s="272"/>
    </row>
    <row r="94" spans="2:6" x14ac:dyDescent="0.25">
      <c r="B94" s="271"/>
      <c r="C94" s="272"/>
      <c r="D94" s="272"/>
      <c r="E94" s="272"/>
      <c r="F94" s="272"/>
    </row>
    <row r="95" spans="2:6" x14ac:dyDescent="0.25">
      <c r="B95" s="271"/>
      <c r="C95" s="272"/>
      <c r="D95" s="272"/>
      <c r="E95" s="272"/>
      <c r="F95" s="272"/>
    </row>
    <row r="96" spans="2:6" x14ac:dyDescent="0.25">
      <c r="B96" s="271"/>
      <c r="C96" s="272"/>
      <c r="D96" s="272"/>
      <c r="E96" s="272"/>
      <c r="F96" s="272"/>
    </row>
    <row r="97" spans="2:6" x14ac:dyDescent="0.25">
      <c r="B97" s="271"/>
      <c r="C97" s="272"/>
      <c r="D97" s="272"/>
      <c r="E97" s="272"/>
      <c r="F97" s="272"/>
    </row>
    <row r="98" spans="2:6" x14ac:dyDescent="0.25">
      <c r="B98" s="271"/>
      <c r="C98" s="272"/>
      <c r="D98" s="272"/>
      <c r="E98" s="272"/>
      <c r="F98" s="272"/>
    </row>
    <row r="99" spans="2:6" x14ac:dyDescent="0.25">
      <c r="B99" s="271"/>
      <c r="C99" s="272"/>
      <c r="D99" s="272"/>
      <c r="E99" s="272"/>
      <c r="F99" s="272"/>
    </row>
    <row r="100" spans="2:6" x14ac:dyDescent="0.25">
      <c r="B100" s="271"/>
      <c r="C100" s="272"/>
      <c r="D100" s="272"/>
      <c r="E100" s="272"/>
      <c r="F100" s="272"/>
    </row>
    <row r="101" spans="2:6" x14ac:dyDescent="0.25">
      <c r="B101" s="271"/>
      <c r="C101" s="272"/>
      <c r="D101" s="272"/>
      <c r="E101" s="272"/>
      <c r="F101" s="272"/>
    </row>
    <row r="102" spans="2:6" x14ac:dyDescent="0.25">
      <c r="B102" s="271"/>
      <c r="C102" s="272"/>
      <c r="D102" s="272"/>
      <c r="E102" s="272"/>
      <c r="F102" s="272"/>
    </row>
    <row r="103" spans="2:6" x14ac:dyDescent="0.25">
      <c r="B103" s="271"/>
      <c r="C103" s="272"/>
      <c r="D103" s="272"/>
      <c r="E103" s="272"/>
      <c r="F103" s="272"/>
    </row>
    <row r="104" spans="2:6" x14ac:dyDescent="0.25">
      <c r="B104" s="271"/>
      <c r="C104" s="272"/>
      <c r="D104" s="272"/>
      <c r="E104" s="272"/>
      <c r="F104" s="272"/>
    </row>
    <row r="105" spans="2:6" x14ac:dyDescent="0.25">
      <c r="B105" s="271"/>
      <c r="C105" s="272"/>
      <c r="D105" s="272"/>
      <c r="E105" s="272"/>
      <c r="F105" s="272"/>
    </row>
    <row r="106" spans="2:6" x14ac:dyDescent="0.25">
      <c r="B106" s="271"/>
      <c r="C106" s="272"/>
      <c r="D106" s="272"/>
      <c r="E106" s="272"/>
      <c r="F106" s="272"/>
    </row>
    <row r="107" spans="2:6" x14ac:dyDescent="0.25">
      <c r="B107" s="271"/>
      <c r="C107" s="272"/>
      <c r="D107" s="272"/>
      <c r="E107" s="272"/>
      <c r="F107" s="272"/>
    </row>
    <row r="108" spans="2:6" x14ac:dyDescent="0.25">
      <c r="B108" s="271"/>
      <c r="C108" s="272"/>
      <c r="D108" s="272"/>
      <c r="E108" s="272"/>
      <c r="F108" s="272"/>
    </row>
    <row r="109" spans="2:6" x14ac:dyDescent="0.25">
      <c r="B109" s="271"/>
      <c r="C109" s="272"/>
      <c r="D109" s="272"/>
      <c r="E109" s="272"/>
      <c r="F109" s="272"/>
    </row>
    <row r="110" spans="2:6" x14ac:dyDescent="0.25">
      <c r="B110" s="271"/>
      <c r="C110" s="272"/>
      <c r="D110" s="272"/>
      <c r="E110" s="272"/>
      <c r="F110" s="272"/>
    </row>
    <row r="111" spans="2:6" x14ac:dyDescent="0.25">
      <c r="B111" s="271"/>
      <c r="C111" s="272"/>
      <c r="D111" s="272"/>
      <c r="E111" s="272"/>
      <c r="F111" s="272"/>
    </row>
    <row r="112" spans="2:6" x14ac:dyDescent="0.25">
      <c r="B112" s="271"/>
      <c r="C112" s="272"/>
      <c r="D112" s="272"/>
      <c r="E112" s="272"/>
      <c r="F112" s="272"/>
    </row>
    <row r="113" spans="2:6" x14ac:dyDescent="0.25">
      <c r="B113" s="271"/>
      <c r="C113" s="272"/>
      <c r="D113" s="272"/>
      <c r="E113" s="272"/>
      <c r="F113" s="272"/>
    </row>
    <row r="114" spans="2:6" x14ac:dyDescent="0.25">
      <c r="B114" s="271"/>
      <c r="C114" s="272"/>
      <c r="D114" s="272"/>
      <c r="E114" s="272"/>
      <c r="F114" s="272"/>
    </row>
    <row r="115" spans="2:6" x14ac:dyDescent="0.25">
      <c r="B115" s="271"/>
      <c r="C115" s="272"/>
      <c r="D115" s="272"/>
      <c r="E115" s="272"/>
      <c r="F115" s="272"/>
    </row>
    <row r="116" spans="2:6" x14ac:dyDescent="0.25">
      <c r="B116" s="271"/>
      <c r="C116" s="272"/>
      <c r="D116" s="272"/>
      <c r="E116" s="272"/>
      <c r="F116" s="272"/>
    </row>
    <row r="117" spans="2:6" x14ac:dyDescent="0.25">
      <c r="B117" s="271"/>
      <c r="C117" s="272"/>
      <c r="D117" s="272"/>
      <c r="E117" s="272"/>
      <c r="F117" s="272"/>
    </row>
    <row r="118" spans="2:6" x14ac:dyDescent="0.25">
      <c r="B118" s="271"/>
      <c r="C118" s="272"/>
      <c r="D118" s="272"/>
      <c r="E118" s="272"/>
      <c r="F118" s="272"/>
    </row>
    <row r="119" spans="2:6" x14ac:dyDescent="0.25">
      <c r="B119" s="271"/>
      <c r="C119" s="272"/>
      <c r="D119" s="272"/>
      <c r="E119" s="272"/>
      <c r="F119" s="272"/>
    </row>
    <row r="120" spans="2:6" x14ac:dyDescent="0.25">
      <c r="B120" s="271"/>
      <c r="C120" s="272"/>
      <c r="D120" s="272"/>
      <c r="E120" s="272"/>
      <c r="F120" s="272"/>
    </row>
    <row r="121" spans="2:6" x14ac:dyDescent="0.25">
      <c r="B121" s="271"/>
      <c r="C121" s="272"/>
      <c r="D121" s="272"/>
      <c r="E121" s="272"/>
      <c r="F121" s="272"/>
    </row>
    <row r="122" spans="2:6" x14ac:dyDescent="0.25">
      <c r="B122" s="271"/>
      <c r="C122" s="272"/>
      <c r="D122" s="272"/>
      <c r="E122" s="272"/>
      <c r="F122" s="272"/>
    </row>
    <row r="123" spans="2:6" x14ac:dyDescent="0.25">
      <c r="B123" s="271"/>
      <c r="C123" s="272"/>
      <c r="D123" s="272"/>
      <c r="E123" s="272"/>
      <c r="F123" s="272"/>
    </row>
    <row r="124" spans="2:6" x14ac:dyDescent="0.25">
      <c r="B124" s="271"/>
      <c r="C124" s="272"/>
      <c r="D124" s="272"/>
      <c r="E124" s="272"/>
      <c r="F124" s="272"/>
    </row>
    <row r="125" spans="2:6" x14ac:dyDescent="0.25">
      <c r="B125" s="271"/>
      <c r="C125" s="272"/>
      <c r="D125" s="272"/>
      <c r="E125" s="272"/>
      <c r="F125" s="272"/>
    </row>
    <row r="126" spans="2:6" x14ac:dyDescent="0.25">
      <c r="B126" s="271"/>
      <c r="C126" s="272"/>
      <c r="D126" s="272"/>
      <c r="E126" s="272"/>
      <c r="F126" s="272"/>
    </row>
    <row r="127" spans="2:6" x14ac:dyDescent="0.25">
      <c r="B127" s="271"/>
      <c r="C127" s="272"/>
      <c r="D127" s="272"/>
      <c r="E127" s="272"/>
      <c r="F127" s="272"/>
    </row>
    <row r="128" spans="2:6" x14ac:dyDescent="0.25">
      <c r="B128" s="271"/>
      <c r="C128" s="272"/>
      <c r="D128" s="272"/>
      <c r="E128" s="272"/>
      <c r="F128" s="272"/>
    </row>
    <row r="129" spans="2:6" x14ac:dyDescent="0.25">
      <c r="B129" s="271"/>
      <c r="C129" s="272"/>
      <c r="D129" s="272"/>
      <c r="E129" s="272"/>
      <c r="F129" s="272"/>
    </row>
    <row r="130" spans="2:6" x14ac:dyDescent="0.25">
      <c r="B130" s="271"/>
      <c r="C130" s="272"/>
      <c r="D130" s="272"/>
      <c r="E130" s="272"/>
      <c r="F130" s="272"/>
    </row>
    <row r="131" spans="2:6" x14ac:dyDescent="0.25">
      <c r="B131" s="271"/>
      <c r="C131" s="272"/>
      <c r="D131" s="272"/>
      <c r="E131" s="272"/>
      <c r="F131" s="272"/>
    </row>
    <row r="132" spans="2:6" x14ac:dyDescent="0.25">
      <c r="B132" s="271"/>
      <c r="C132" s="272"/>
      <c r="D132" s="272"/>
      <c r="E132" s="272"/>
      <c r="F132" s="272"/>
    </row>
    <row r="133" spans="2:6" x14ac:dyDescent="0.25">
      <c r="B133" s="271"/>
      <c r="C133" s="272"/>
      <c r="D133" s="272"/>
      <c r="E133" s="272"/>
      <c r="F133" s="272"/>
    </row>
    <row r="134" spans="2:6" x14ac:dyDescent="0.25">
      <c r="B134" s="271"/>
      <c r="C134" s="272"/>
      <c r="D134" s="272"/>
      <c r="E134" s="272"/>
      <c r="F134" s="272"/>
    </row>
    <row r="135" spans="2:6" x14ac:dyDescent="0.25">
      <c r="B135" s="271"/>
      <c r="C135" s="272"/>
      <c r="D135" s="272"/>
      <c r="E135" s="272"/>
      <c r="F135" s="272"/>
    </row>
    <row r="136" spans="2:6" x14ac:dyDescent="0.25">
      <c r="B136" s="271"/>
      <c r="C136" s="272"/>
      <c r="D136" s="272"/>
      <c r="E136" s="272"/>
      <c r="F136" s="272"/>
    </row>
    <row r="137" spans="2:6" x14ac:dyDescent="0.25">
      <c r="B137" s="271"/>
      <c r="C137" s="272"/>
      <c r="D137" s="272"/>
      <c r="E137" s="272"/>
      <c r="F137" s="272"/>
    </row>
    <row r="138" spans="2:6" x14ac:dyDescent="0.25">
      <c r="B138" s="271"/>
      <c r="C138" s="272"/>
      <c r="D138" s="272"/>
      <c r="E138" s="272"/>
      <c r="F138" s="272"/>
    </row>
    <row r="139" spans="2:6" x14ac:dyDescent="0.25">
      <c r="B139" s="271"/>
      <c r="C139" s="272"/>
      <c r="D139" s="272"/>
      <c r="E139" s="272"/>
      <c r="F139" s="272"/>
    </row>
    <row r="140" spans="2:6" x14ac:dyDescent="0.25">
      <c r="B140" s="271"/>
      <c r="C140" s="272"/>
      <c r="D140" s="272"/>
      <c r="E140" s="272"/>
      <c r="F140" s="272"/>
    </row>
    <row r="141" spans="2:6" x14ac:dyDescent="0.25">
      <c r="B141" s="271"/>
      <c r="C141" s="272"/>
      <c r="D141" s="272"/>
      <c r="E141" s="272"/>
      <c r="F141" s="272"/>
    </row>
    <row r="142" spans="2:6" x14ac:dyDescent="0.25">
      <c r="B142" s="271"/>
      <c r="C142" s="272"/>
      <c r="D142" s="272"/>
      <c r="E142" s="272"/>
      <c r="F142" s="272"/>
    </row>
    <row r="143" spans="2:6" x14ac:dyDescent="0.25">
      <c r="B143" s="271"/>
      <c r="C143" s="272"/>
      <c r="D143" s="272"/>
      <c r="E143" s="272"/>
      <c r="F143" s="272"/>
    </row>
    <row r="144" spans="2:6" x14ac:dyDescent="0.25">
      <c r="B144" s="271"/>
      <c r="C144" s="272"/>
      <c r="D144" s="272"/>
      <c r="E144" s="272"/>
      <c r="F144" s="272"/>
    </row>
    <row r="145" spans="2:6" x14ac:dyDescent="0.25">
      <c r="B145" s="271"/>
      <c r="C145" s="272"/>
      <c r="D145" s="272"/>
      <c r="E145" s="272"/>
      <c r="F145" s="272"/>
    </row>
    <row r="146" spans="2:6" x14ac:dyDescent="0.25">
      <c r="B146" s="271"/>
      <c r="C146" s="272"/>
      <c r="D146" s="272"/>
      <c r="E146" s="272"/>
      <c r="F146" s="272"/>
    </row>
    <row r="147" spans="2:6" x14ac:dyDescent="0.25">
      <c r="B147" s="271"/>
      <c r="C147" s="272"/>
      <c r="D147" s="272"/>
      <c r="E147" s="272"/>
      <c r="F147" s="272"/>
    </row>
    <row r="148" spans="2:6" x14ac:dyDescent="0.25">
      <c r="B148" s="271"/>
      <c r="C148" s="272"/>
      <c r="D148" s="272"/>
      <c r="E148" s="272"/>
      <c r="F148" s="272"/>
    </row>
    <row r="149" spans="2:6" x14ac:dyDescent="0.25">
      <c r="B149" s="271"/>
      <c r="C149" s="272"/>
      <c r="D149" s="272"/>
      <c r="E149" s="272"/>
      <c r="F149" s="272"/>
    </row>
    <row r="150" spans="2:6" x14ac:dyDescent="0.25">
      <c r="B150" s="271"/>
      <c r="C150" s="272"/>
      <c r="D150" s="272"/>
      <c r="E150" s="272"/>
      <c r="F150" s="272"/>
    </row>
    <row r="151" spans="2:6" x14ac:dyDescent="0.25">
      <c r="B151" s="271"/>
      <c r="C151" s="272"/>
      <c r="D151" s="272"/>
      <c r="E151" s="272"/>
      <c r="F151" s="272"/>
    </row>
    <row r="152" spans="2:6" x14ac:dyDescent="0.25">
      <c r="B152" s="271"/>
      <c r="C152" s="272"/>
      <c r="D152" s="272"/>
      <c r="E152" s="272"/>
      <c r="F152" s="272"/>
    </row>
    <row r="153" spans="2:6" x14ac:dyDescent="0.25">
      <c r="B153" s="271"/>
      <c r="C153" s="272"/>
      <c r="D153" s="272"/>
      <c r="E153" s="272"/>
      <c r="F153" s="272"/>
    </row>
    <row r="154" spans="2:6" x14ac:dyDescent="0.25">
      <c r="B154" s="271"/>
      <c r="C154" s="272"/>
      <c r="D154" s="272"/>
      <c r="E154" s="272"/>
      <c r="F154" s="272"/>
    </row>
    <row r="155" spans="2:6" x14ac:dyDescent="0.25">
      <c r="B155" s="271"/>
      <c r="C155" s="272"/>
      <c r="D155" s="272"/>
      <c r="E155" s="272"/>
      <c r="F155" s="272"/>
    </row>
    <row r="156" spans="2:6" x14ac:dyDescent="0.25">
      <c r="B156" s="271"/>
      <c r="C156" s="272"/>
      <c r="D156" s="272"/>
      <c r="E156" s="272"/>
      <c r="F156" s="272"/>
    </row>
    <row r="157" spans="2:6" x14ac:dyDescent="0.25">
      <c r="B157" s="271"/>
      <c r="C157" s="272"/>
      <c r="D157" s="272"/>
      <c r="E157" s="272"/>
      <c r="F157" s="272"/>
    </row>
    <row r="158" spans="2:6" x14ac:dyDescent="0.25">
      <c r="B158" s="271"/>
      <c r="C158" s="272"/>
      <c r="D158" s="272"/>
      <c r="E158" s="272"/>
      <c r="F158" s="272"/>
    </row>
    <row r="159" spans="2:6" x14ac:dyDescent="0.25">
      <c r="B159" s="271"/>
      <c r="C159" s="272"/>
      <c r="D159" s="272"/>
      <c r="E159" s="272"/>
      <c r="F159" s="272"/>
    </row>
    <row r="160" spans="2:6" x14ac:dyDescent="0.25">
      <c r="B160" s="271"/>
      <c r="C160" s="272"/>
      <c r="D160" s="272"/>
      <c r="E160" s="272"/>
      <c r="F160" s="272"/>
    </row>
    <row r="161" spans="2:6" x14ac:dyDescent="0.25">
      <c r="B161" s="271"/>
      <c r="C161" s="272"/>
      <c r="D161" s="272"/>
      <c r="E161" s="272"/>
      <c r="F161" s="272"/>
    </row>
    <row r="162" spans="2:6" x14ac:dyDescent="0.25">
      <c r="B162" s="271"/>
      <c r="C162" s="272"/>
      <c r="D162" s="272"/>
      <c r="E162" s="272"/>
      <c r="F162" s="272"/>
    </row>
    <row r="163" spans="2:6" x14ac:dyDescent="0.25">
      <c r="B163" s="271"/>
      <c r="C163" s="272"/>
      <c r="D163" s="272"/>
      <c r="E163" s="272"/>
      <c r="F163" s="272"/>
    </row>
    <row r="164" spans="2:6" x14ac:dyDescent="0.25">
      <c r="B164" s="271"/>
      <c r="C164" s="272"/>
      <c r="D164" s="272"/>
      <c r="E164" s="272"/>
      <c r="F164" s="272"/>
    </row>
    <row r="165" spans="2:6" x14ac:dyDescent="0.25">
      <c r="B165" s="271"/>
      <c r="C165" s="272"/>
      <c r="D165" s="272"/>
      <c r="E165" s="272"/>
      <c r="F165" s="272"/>
    </row>
    <row r="166" spans="2:6" x14ac:dyDescent="0.25">
      <c r="B166" s="271"/>
      <c r="C166" s="272"/>
      <c r="D166" s="272"/>
      <c r="E166" s="272"/>
      <c r="F166" s="272"/>
    </row>
    <row r="167" spans="2:6" x14ac:dyDescent="0.25">
      <c r="B167" s="271"/>
      <c r="C167" s="272"/>
      <c r="D167" s="272"/>
      <c r="E167" s="272"/>
      <c r="F167" s="272"/>
    </row>
    <row r="168" spans="2:6" x14ac:dyDescent="0.25">
      <c r="B168" s="271"/>
      <c r="C168" s="272"/>
      <c r="D168" s="272"/>
      <c r="E168" s="272"/>
      <c r="F168" s="272"/>
    </row>
    <row r="169" spans="2:6" x14ac:dyDescent="0.25">
      <c r="B169" s="271"/>
      <c r="C169" s="272"/>
      <c r="D169" s="272"/>
      <c r="E169" s="272"/>
      <c r="F169" s="272"/>
    </row>
    <row r="170" spans="2:6" x14ac:dyDescent="0.25">
      <c r="B170" s="271"/>
      <c r="C170" s="272"/>
      <c r="D170" s="272"/>
      <c r="E170" s="272"/>
      <c r="F170" s="272"/>
    </row>
    <row r="171" spans="2:6" x14ac:dyDescent="0.25">
      <c r="B171" s="271"/>
      <c r="C171" s="272"/>
      <c r="D171" s="272"/>
      <c r="E171" s="272"/>
      <c r="F171" s="272"/>
    </row>
    <row r="172" spans="2:6" x14ac:dyDescent="0.25">
      <c r="B172" s="271"/>
      <c r="C172" s="272"/>
      <c r="D172" s="272"/>
      <c r="E172" s="272"/>
      <c r="F172" s="272"/>
    </row>
    <row r="173" spans="2:6" x14ac:dyDescent="0.25">
      <c r="B173" s="271"/>
      <c r="C173" s="272"/>
      <c r="D173" s="272"/>
      <c r="E173" s="272"/>
      <c r="F173" s="272"/>
    </row>
    <row r="174" spans="2:6" x14ac:dyDescent="0.25">
      <c r="B174" s="271"/>
      <c r="C174" s="272"/>
      <c r="D174" s="272"/>
      <c r="E174" s="272"/>
      <c r="F174" s="272"/>
    </row>
    <row r="175" spans="2:6" x14ac:dyDescent="0.25">
      <c r="B175" s="271"/>
      <c r="C175" s="272"/>
      <c r="D175" s="272"/>
      <c r="E175" s="272"/>
      <c r="F175" s="272"/>
    </row>
    <row r="176" spans="2:6" x14ac:dyDescent="0.25">
      <c r="B176" s="271"/>
      <c r="C176" s="272"/>
      <c r="D176" s="272"/>
      <c r="E176" s="272"/>
      <c r="F176" s="272"/>
    </row>
    <row r="177" spans="2:6" x14ac:dyDescent="0.25">
      <c r="B177" s="271"/>
      <c r="C177" s="272"/>
      <c r="D177" s="272"/>
      <c r="E177" s="272"/>
      <c r="F177" s="272"/>
    </row>
    <row r="178" spans="2:6" x14ac:dyDescent="0.25">
      <c r="B178" s="271"/>
      <c r="C178" s="272"/>
      <c r="D178" s="272"/>
      <c r="E178" s="272"/>
      <c r="F178" s="272"/>
    </row>
    <row r="179" spans="2:6" x14ac:dyDescent="0.25">
      <c r="B179" s="271"/>
      <c r="C179" s="272"/>
      <c r="D179" s="272"/>
      <c r="E179" s="272"/>
      <c r="F179" s="272"/>
    </row>
    <row r="180" spans="2:6" x14ac:dyDescent="0.25">
      <c r="B180" s="271"/>
      <c r="C180" s="272"/>
      <c r="D180" s="272"/>
      <c r="E180" s="272"/>
      <c r="F180" s="272"/>
    </row>
    <row r="181" spans="2:6" x14ac:dyDescent="0.25">
      <c r="B181" s="271"/>
      <c r="C181" s="272"/>
      <c r="D181" s="272"/>
      <c r="E181" s="272"/>
      <c r="F181" s="272"/>
    </row>
    <row r="182" spans="2:6" x14ac:dyDescent="0.25">
      <c r="B182" s="271"/>
      <c r="C182" s="272"/>
      <c r="D182" s="272"/>
      <c r="E182" s="272"/>
      <c r="F182" s="272"/>
    </row>
    <row r="183" spans="2:6" x14ac:dyDescent="0.25">
      <c r="B183" s="271"/>
      <c r="C183" s="272"/>
      <c r="D183" s="272"/>
      <c r="E183" s="272"/>
      <c r="F183" s="272"/>
    </row>
    <row r="184" spans="2:6" x14ac:dyDescent="0.25">
      <c r="B184" s="271"/>
      <c r="C184" s="272"/>
      <c r="D184" s="272"/>
      <c r="E184" s="272"/>
      <c r="F184" s="272"/>
    </row>
    <row r="185" spans="2:6" x14ac:dyDescent="0.25">
      <c r="B185" s="271"/>
      <c r="C185" s="272"/>
      <c r="D185" s="272"/>
      <c r="E185" s="272"/>
      <c r="F185" s="272"/>
    </row>
    <row r="186" spans="2:6" x14ac:dyDescent="0.25">
      <c r="B186" s="271"/>
      <c r="C186" s="272"/>
      <c r="D186" s="272"/>
      <c r="E186" s="272"/>
      <c r="F186" s="272"/>
    </row>
    <row r="187" spans="2:6" x14ac:dyDescent="0.25">
      <c r="B187" s="271"/>
      <c r="C187" s="272"/>
      <c r="D187" s="272"/>
      <c r="E187" s="272"/>
      <c r="F187" s="272"/>
    </row>
    <row r="188" spans="2:6" x14ac:dyDescent="0.25">
      <c r="B188" s="271"/>
      <c r="C188" s="272"/>
      <c r="D188" s="272"/>
      <c r="E188" s="272"/>
      <c r="F188" s="272"/>
    </row>
    <row r="189" spans="2:6" x14ac:dyDescent="0.25">
      <c r="B189" s="271"/>
      <c r="C189" s="272"/>
      <c r="D189" s="272"/>
      <c r="E189" s="272"/>
      <c r="F189" s="272"/>
    </row>
    <row r="190" spans="2:6" x14ac:dyDescent="0.25">
      <c r="B190" s="271"/>
      <c r="C190" s="272"/>
      <c r="D190" s="272"/>
      <c r="E190" s="272"/>
      <c r="F190" s="272"/>
    </row>
    <row r="191" spans="2:6" x14ac:dyDescent="0.25">
      <c r="B191" s="271"/>
      <c r="C191" s="272"/>
      <c r="D191" s="272"/>
      <c r="E191" s="272"/>
      <c r="F191" s="272"/>
    </row>
    <row r="192" spans="2:6" x14ac:dyDescent="0.25">
      <c r="B192" s="271"/>
      <c r="C192" s="272"/>
      <c r="D192" s="272"/>
      <c r="E192" s="272"/>
      <c r="F192" s="272"/>
    </row>
    <row r="193" spans="2:6" x14ac:dyDescent="0.25">
      <c r="B193" s="271"/>
      <c r="C193" s="272"/>
      <c r="D193" s="272"/>
      <c r="E193" s="272"/>
      <c r="F193" s="272"/>
    </row>
    <row r="194" spans="2:6" x14ac:dyDescent="0.25">
      <c r="B194" s="271"/>
      <c r="C194" s="272"/>
      <c r="D194" s="272"/>
      <c r="E194" s="272"/>
      <c r="F194" s="272"/>
    </row>
    <row r="195" spans="2:6" x14ac:dyDescent="0.25">
      <c r="B195" s="271"/>
      <c r="C195" s="272"/>
      <c r="D195" s="272"/>
      <c r="E195" s="272"/>
      <c r="F195" s="272"/>
    </row>
    <row r="196" spans="2:6" x14ac:dyDescent="0.25">
      <c r="B196" s="271"/>
      <c r="C196" s="272"/>
      <c r="D196" s="272"/>
      <c r="E196" s="272"/>
      <c r="F196" s="272"/>
    </row>
    <row r="197" spans="2:6" x14ac:dyDescent="0.25">
      <c r="B197" s="271"/>
      <c r="C197" s="272"/>
      <c r="D197" s="272"/>
      <c r="E197" s="272"/>
      <c r="F197" s="272"/>
    </row>
    <row r="198" spans="2:6" x14ac:dyDescent="0.25">
      <c r="B198" s="271"/>
      <c r="C198" s="272"/>
      <c r="D198" s="272"/>
      <c r="E198" s="272"/>
      <c r="F198" s="272"/>
    </row>
    <row r="199" spans="2:6" x14ac:dyDescent="0.25">
      <c r="B199" s="271"/>
      <c r="C199" s="272"/>
      <c r="D199" s="272"/>
      <c r="E199" s="272"/>
      <c r="F199" s="272"/>
    </row>
    <row r="200" spans="2:6" x14ac:dyDescent="0.25">
      <c r="B200" s="271"/>
      <c r="C200" s="272"/>
      <c r="D200" s="272"/>
      <c r="E200" s="272"/>
      <c r="F200" s="272"/>
    </row>
    <row r="201" spans="2:6" x14ac:dyDescent="0.25">
      <c r="B201" s="271"/>
      <c r="C201" s="272"/>
      <c r="D201" s="272"/>
      <c r="E201" s="272"/>
      <c r="F201" s="272"/>
    </row>
    <row r="202" spans="2:6" x14ac:dyDescent="0.25">
      <c r="B202" s="271"/>
      <c r="C202" s="272"/>
      <c r="D202" s="272"/>
      <c r="E202" s="272"/>
      <c r="F202" s="272"/>
    </row>
    <row r="203" spans="2:6" x14ac:dyDescent="0.25">
      <c r="B203" s="271"/>
      <c r="C203" s="272"/>
      <c r="D203" s="272"/>
      <c r="E203" s="272"/>
      <c r="F203" s="272"/>
    </row>
    <row r="204" spans="2:6" x14ac:dyDescent="0.25">
      <c r="B204" s="271"/>
      <c r="C204" s="272"/>
      <c r="D204" s="272"/>
      <c r="E204" s="272"/>
      <c r="F204" s="272"/>
    </row>
    <row r="205" spans="2:6" x14ac:dyDescent="0.25">
      <c r="B205" s="271"/>
      <c r="C205" s="272"/>
      <c r="D205" s="272"/>
      <c r="E205" s="272"/>
      <c r="F205" s="272"/>
    </row>
    <row r="206" spans="2:6" x14ac:dyDescent="0.25">
      <c r="B206" s="271"/>
      <c r="C206" s="272"/>
      <c r="D206" s="272"/>
      <c r="E206" s="272"/>
      <c r="F206" s="272"/>
    </row>
    <row r="207" spans="2:6" x14ac:dyDescent="0.25">
      <c r="B207" s="271"/>
      <c r="C207" s="272"/>
      <c r="D207" s="272"/>
      <c r="E207" s="272"/>
      <c r="F207" s="272"/>
    </row>
    <row r="208" spans="2:6" x14ac:dyDescent="0.25">
      <c r="B208" s="271"/>
      <c r="C208" s="272"/>
      <c r="D208" s="272"/>
      <c r="E208" s="272"/>
      <c r="F208" s="272"/>
    </row>
    <row r="209" spans="2:6" x14ac:dyDescent="0.25">
      <c r="B209" s="271"/>
      <c r="C209" s="272"/>
      <c r="D209" s="272"/>
      <c r="E209" s="272"/>
      <c r="F209" s="272"/>
    </row>
    <row r="210" spans="2:6" x14ac:dyDescent="0.25">
      <c r="B210" s="271"/>
      <c r="C210" s="272"/>
      <c r="D210" s="272"/>
      <c r="E210" s="272"/>
      <c r="F210" s="272"/>
    </row>
    <row r="211" spans="2:6" x14ac:dyDescent="0.25">
      <c r="B211" s="271"/>
      <c r="C211" s="272"/>
      <c r="D211" s="272"/>
      <c r="E211" s="272"/>
      <c r="F211" s="272"/>
    </row>
    <row r="212" spans="2:6" x14ac:dyDescent="0.25">
      <c r="B212" s="271"/>
      <c r="C212" s="272"/>
      <c r="D212" s="272"/>
      <c r="E212" s="272"/>
      <c r="F212" s="272"/>
    </row>
    <row r="213" spans="2:6" x14ac:dyDescent="0.25">
      <c r="B213" s="271"/>
      <c r="C213" s="272"/>
      <c r="D213" s="272"/>
      <c r="E213" s="272"/>
      <c r="F213" s="272"/>
    </row>
    <row r="214" spans="2:6" x14ac:dyDescent="0.25">
      <c r="B214" s="271"/>
      <c r="C214" s="272"/>
      <c r="D214" s="272"/>
      <c r="E214" s="272"/>
      <c r="F214" s="272"/>
    </row>
    <row r="215" spans="2:6" x14ac:dyDescent="0.25">
      <c r="B215" s="271"/>
      <c r="C215" s="272"/>
      <c r="D215" s="272"/>
      <c r="E215" s="272"/>
      <c r="F215" s="272"/>
    </row>
    <row r="216" spans="2:6" x14ac:dyDescent="0.25">
      <c r="B216" s="271"/>
      <c r="C216" s="272"/>
      <c r="D216" s="272"/>
      <c r="E216" s="272"/>
      <c r="F216" s="272"/>
    </row>
    <row r="217" spans="2:6" x14ac:dyDescent="0.25">
      <c r="B217" s="271"/>
      <c r="C217" s="272"/>
      <c r="D217" s="272"/>
      <c r="E217" s="272"/>
      <c r="F217" s="272"/>
    </row>
    <row r="218" spans="2:6" x14ac:dyDescent="0.25">
      <c r="B218" s="271"/>
      <c r="C218" s="272"/>
      <c r="D218" s="272"/>
      <c r="E218" s="272"/>
      <c r="F218" s="272"/>
    </row>
    <row r="219" spans="2:6" x14ac:dyDescent="0.25">
      <c r="B219" s="271"/>
      <c r="C219" s="272"/>
      <c r="D219" s="272"/>
      <c r="E219" s="272"/>
      <c r="F219" s="272"/>
    </row>
    <row r="220" spans="2:6" x14ac:dyDescent="0.25">
      <c r="B220" s="271"/>
      <c r="C220" s="272"/>
      <c r="D220" s="272"/>
      <c r="E220" s="272"/>
      <c r="F220" s="272"/>
    </row>
    <row r="221" spans="2:6" x14ac:dyDescent="0.25">
      <c r="B221" s="271"/>
      <c r="C221" s="272"/>
      <c r="D221" s="272"/>
      <c r="E221" s="272"/>
      <c r="F221" s="272"/>
    </row>
    <row r="222" spans="2:6" x14ac:dyDescent="0.25">
      <c r="B222" s="271"/>
      <c r="C222" s="272"/>
      <c r="D222" s="272"/>
      <c r="E222" s="272"/>
      <c r="F222" s="272"/>
    </row>
    <row r="223" spans="2:6" x14ac:dyDescent="0.25">
      <c r="B223" s="271"/>
      <c r="C223" s="272"/>
      <c r="D223" s="272"/>
      <c r="E223" s="272"/>
      <c r="F223" s="272"/>
    </row>
    <row r="224" spans="2:6" x14ac:dyDescent="0.25">
      <c r="B224" s="271"/>
      <c r="C224" s="272"/>
      <c r="D224" s="272"/>
      <c r="E224" s="272"/>
      <c r="F224" s="272"/>
    </row>
    <row r="225" spans="2:6" x14ac:dyDescent="0.25">
      <c r="B225" s="271"/>
      <c r="C225" s="272"/>
      <c r="D225" s="272"/>
      <c r="E225" s="272"/>
      <c r="F225" s="272"/>
    </row>
    <row r="226" spans="2:6" x14ac:dyDescent="0.25">
      <c r="B226" s="271"/>
      <c r="C226" s="272"/>
      <c r="D226" s="272"/>
      <c r="E226" s="272"/>
      <c r="F226" s="272"/>
    </row>
    <row r="227" spans="2:6" x14ac:dyDescent="0.25">
      <c r="B227" s="271"/>
      <c r="C227" s="272"/>
      <c r="D227" s="272"/>
      <c r="E227" s="272"/>
      <c r="F227" s="272"/>
    </row>
    <row r="228" spans="2:6" x14ac:dyDescent="0.25">
      <c r="B228" s="271"/>
      <c r="C228" s="272"/>
      <c r="D228" s="272"/>
      <c r="E228" s="272"/>
      <c r="F228" s="272"/>
    </row>
    <row r="229" spans="2:6" x14ac:dyDescent="0.25">
      <c r="B229" s="271"/>
      <c r="C229" s="272"/>
      <c r="D229" s="272"/>
      <c r="E229" s="272"/>
      <c r="F229" s="272"/>
    </row>
    <row r="230" spans="2:6" x14ac:dyDescent="0.25">
      <c r="B230" s="271"/>
      <c r="C230" s="272"/>
      <c r="D230" s="272"/>
      <c r="E230" s="272"/>
      <c r="F230" s="272"/>
    </row>
    <row r="231" spans="2:6" x14ac:dyDescent="0.25">
      <c r="B231" s="271"/>
      <c r="C231" s="272"/>
      <c r="D231" s="272"/>
      <c r="E231" s="272"/>
      <c r="F231" s="272"/>
    </row>
    <row r="232" spans="2:6" x14ac:dyDescent="0.25">
      <c r="B232" s="271"/>
      <c r="C232" s="272"/>
      <c r="D232" s="272"/>
      <c r="E232" s="272"/>
      <c r="F232" s="272"/>
    </row>
    <row r="233" spans="2:6" x14ac:dyDescent="0.25">
      <c r="B233" s="271"/>
      <c r="C233" s="272"/>
      <c r="D233" s="272"/>
      <c r="E233" s="272"/>
      <c r="F233" s="272"/>
    </row>
    <row r="234" spans="2:6" x14ac:dyDescent="0.25">
      <c r="B234" s="271"/>
      <c r="C234" s="272"/>
      <c r="D234" s="272"/>
      <c r="E234" s="272"/>
      <c r="F234" s="272"/>
    </row>
    <row r="235" spans="2:6" x14ac:dyDescent="0.25">
      <c r="B235" s="271"/>
      <c r="C235" s="272"/>
      <c r="D235" s="272"/>
      <c r="E235" s="272"/>
      <c r="F235" s="272"/>
    </row>
    <row r="236" spans="2:6" x14ac:dyDescent="0.25">
      <c r="B236" s="271"/>
      <c r="C236" s="272"/>
      <c r="D236" s="272"/>
      <c r="E236" s="272"/>
      <c r="F236" s="272"/>
    </row>
    <row r="237" spans="2:6" x14ac:dyDescent="0.25">
      <c r="B237" s="271"/>
      <c r="C237" s="272"/>
      <c r="D237" s="272"/>
      <c r="E237" s="272"/>
      <c r="F237" s="272"/>
    </row>
    <row r="238" spans="2:6" x14ac:dyDescent="0.25">
      <c r="B238" s="271"/>
      <c r="C238" s="272"/>
      <c r="D238" s="272"/>
      <c r="E238" s="272"/>
      <c r="F238" s="272"/>
    </row>
    <row r="239" spans="2:6" x14ac:dyDescent="0.25">
      <c r="B239" s="271"/>
      <c r="C239" s="272"/>
      <c r="D239" s="272"/>
      <c r="E239" s="272"/>
      <c r="F239" s="272"/>
    </row>
    <row r="240" spans="2:6" x14ac:dyDescent="0.25">
      <c r="B240" s="271"/>
      <c r="C240" s="272"/>
      <c r="D240" s="272"/>
      <c r="E240" s="272"/>
      <c r="F240" s="272"/>
    </row>
    <row r="241" spans="2:6" x14ac:dyDescent="0.25">
      <c r="B241" s="271"/>
      <c r="C241" s="272"/>
      <c r="D241" s="272"/>
      <c r="E241" s="272"/>
      <c r="F241" s="272"/>
    </row>
    <row r="242" spans="2:6" x14ac:dyDescent="0.25">
      <c r="B242" s="271"/>
      <c r="C242" s="272"/>
      <c r="D242" s="272"/>
      <c r="E242" s="272"/>
      <c r="F242" s="272"/>
    </row>
    <row r="243" spans="2:6" x14ac:dyDescent="0.25">
      <c r="B243" s="271"/>
      <c r="C243" s="272"/>
      <c r="D243" s="272"/>
      <c r="E243" s="272"/>
      <c r="F243" s="272"/>
    </row>
    <row r="244" spans="2:6" x14ac:dyDescent="0.25">
      <c r="B244" s="271"/>
      <c r="C244" s="272"/>
      <c r="D244" s="272"/>
      <c r="E244" s="272"/>
      <c r="F244" s="272"/>
    </row>
    <row r="245" spans="2:6" x14ac:dyDescent="0.25">
      <c r="B245" s="271"/>
      <c r="C245" s="272"/>
      <c r="D245" s="272"/>
      <c r="E245" s="272"/>
      <c r="F245" s="272"/>
    </row>
    <row r="246" spans="2:6" x14ac:dyDescent="0.25">
      <c r="B246" s="271"/>
      <c r="C246" s="272"/>
      <c r="D246" s="272"/>
      <c r="E246" s="272"/>
      <c r="F246" s="272"/>
    </row>
    <row r="247" spans="2:6" x14ac:dyDescent="0.25">
      <c r="B247" s="271"/>
      <c r="C247" s="272"/>
      <c r="D247" s="272"/>
      <c r="E247" s="272"/>
      <c r="F247" s="272"/>
    </row>
    <row r="248" spans="2:6" x14ac:dyDescent="0.25">
      <c r="B248" s="271"/>
      <c r="C248" s="272"/>
      <c r="D248" s="272"/>
      <c r="E248" s="272"/>
      <c r="F248" s="272"/>
    </row>
    <row r="249" spans="2:6" x14ac:dyDescent="0.25">
      <c r="B249" s="271"/>
      <c r="C249" s="272"/>
      <c r="D249" s="272"/>
      <c r="E249" s="272"/>
      <c r="F249" s="272"/>
    </row>
    <row r="250" spans="2:6" x14ac:dyDescent="0.25">
      <c r="B250" s="271"/>
      <c r="C250" s="272"/>
      <c r="D250" s="272"/>
      <c r="E250" s="272"/>
      <c r="F250" s="272"/>
    </row>
    <row r="251" spans="2:6" x14ac:dyDescent="0.25">
      <c r="B251" s="271"/>
      <c r="C251" s="272"/>
      <c r="D251" s="272"/>
      <c r="E251" s="272"/>
      <c r="F251" s="272"/>
    </row>
    <row r="252" spans="2:6" x14ac:dyDescent="0.25">
      <c r="B252" s="271"/>
      <c r="C252" s="272"/>
      <c r="D252" s="272"/>
      <c r="E252" s="272"/>
      <c r="F252" s="272"/>
    </row>
    <row r="253" spans="2:6" x14ac:dyDescent="0.25">
      <c r="B253" s="271"/>
      <c r="C253" s="272"/>
      <c r="D253" s="272"/>
      <c r="E253" s="272"/>
      <c r="F253" s="272"/>
    </row>
    <row r="254" spans="2:6" x14ac:dyDescent="0.25">
      <c r="B254" s="271"/>
      <c r="C254" s="272"/>
      <c r="D254" s="272"/>
      <c r="E254" s="272"/>
      <c r="F254" s="272"/>
    </row>
    <row r="255" spans="2:6" x14ac:dyDescent="0.25">
      <c r="B255" s="271"/>
      <c r="C255" s="272"/>
      <c r="D255" s="272"/>
      <c r="E255" s="272"/>
      <c r="F255" s="272"/>
    </row>
    <row r="256" spans="2:6" x14ac:dyDescent="0.25">
      <c r="B256" s="271"/>
      <c r="C256" s="272"/>
      <c r="D256" s="272"/>
      <c r="E256" s="272"/>
      <c r="F256" s="272"/>
    </row>
    <row r="257" spans="2:6" x14ac:dyDescent="0.25">
      <c r="B257" s="271"/>
      <c r="C257" s="272"/>
      <c r="D257" s="272"/>
      <c r="E257" s="272"/>
      <c r="F257" s="272"/>
    </row>
    <row r="258" spans="2:6" x14ac:dyDescent="0.25">
      <c r="B258" s="271"/>
      <c r="C258" s="272"/>
      <c r="D258" s="272"/>
      <c r="E258" s="272"/>
      <c r="F258" s="272"/>
    </row>
    <row r="259" spans="2:6" x14ac:dyDescent="0.25">
      <c r="B259" s="271"/>
      <c r="C259" s="272"/>
      <c r="D259" s="272"/>
      <c r="E259" s="272"/>
      <c r="F259" s="272"/>
    </row>
    <row r="260" spans="2:6" x14ac:dyDescent="0.25">
      <c r="B260" s="271"/>
      <c r="C260" s="272"/>
      <c r="D260" s="272"/>
      <c r="E260" s="272"/>
      <c r="F260" s="272"/>
    </row>
    <row r="261" spans="2:6" x14ac:dyDescent="0.25">
      <c r="B261" s="271"/>
      <c r="C261" s="272"/>
      <c r="D261" s="272"/>
      <c r="E261" s="272"/>
      <c r="F261" s="272"/>
    </row>
    <row r="262" spans="2:6" x14ac:dyDescent="0.25">
      <c r="B262" s="271"/>
      <c r="C262" s="272"/>
      <c r="D262" s="272"/>
      <c r="E262" s="272"/>
      <c r="F262" s="272"/>
    </row>
    <row r="263" spans="2:6" x14ac:dyDescent="0.25">
      <c r="B263" s="271"/>
      <c r="C263" s="272"/>
      <c r="D263" s="272"/>
      <c r="E263" s="272"/>
      <c r="F263" s="272"/>
    </row>
    <row r="264" spans="2:6" x14ac:dyDescent="0.25">
      <c r="B264" s="271"/>
      <c r="C264" s="272"/>
      <c r="D264" s="272"/>
      <c r="E264" s="272"/>
      <c r="F264" s="272"/>
    </row>
    <row r="265" spans="2:6" x14ac:dyDescent="0.25">
      <c r="B265" s="271"/>
      <c r="C265" s="272"/>
      <c r="D265" s="272"/>
      <c r="E265" s="272"/>
      <c r="F265" s="272"/>
    </row>
    <row r="266" spans="2:6" x14ac:dyDescent="0.25">
      <c r="B266" s="271"/>
      <c r="C266" s="272"/>
      <c r="D266" s="272"/>
      <c r="E266" s="272"/>
      <c r="F266" s="272"/>
    </row>
    <row r="267" spans="2:6" x14ac:dyDescent="0.25">
      <c r="B267" s="271"/>
      <c r="C267" s="272"/>
      <c r="D267" s="272"/>
      <c r="E267" s="272"/>
      <c r="F267" s="272"/>
    </row>
    <row r="268" spans="2:6" x14ac:dyDescent="0.25">
      <c r="B268" s="271"/>
      <c r="C268" s="272"/>
      <c r="D268" s="272"/>
      <c r="E268" s="272"/>
      <c r="F268" s="272"/>
    </row>
    <row r="269" spans="2:6" x14ac:dyDescent="0.25">
      <c r="B269" s="271"/>
      <c r="C269" s="272"/>
      <c r="D269" s="272"/>
      <c r="E269" s="272"/>
      <c r="F269" s="272"/>
    </row>
    <row r="270" spans="2:6" x14ac:dyDescent="0.25">
      <c r="B270" s="271"/>
      <c r="C270" s="272"/>
      <c r="D270" s="272"/>
      <c r="E270" s="272"/>
      <c r="F270" s="272"/>
    </row>
    <row r="271" spans="2:6" x14ac:dyDescent="0.25">
      <c r="B271" s="271"/>
      <c r="C271" s="272"/>
      <c r="D271" s="272"/>
      <c r="E271" s="272"/>
      <c r="F271" s="272"/>
    </row>
    <row r="272" spans="2:6" x14ac:dyDescent="0.25">
      <c r="B272" s="271"/>
      <c r="C272" s="272"/>
      <c r="D272" s="272"/>
      <c r="E272" s="272"/>
      <c r="F272" s="272"/>
    </row>
    <row r="273" spans="2:6" x14ac:dyDescent="0.25">
      <c r="B273" s="271"/>
      <c r="C273" s="272"/>
      <c r="D273" s="272"/>
      <c r="E273" s="272"/>
      <c r="F273" s="272"/>
    </row>
    <row r="274" spans="2:6" x14ac:dyDescent="0.25">
      <c r="B274" s="271"/>
      <c r="C274" s="272"/>
      <c r="D274" s="272"/>
      <c r="E274" s="272"/>
      <c r="F274" s="272"/>
    </row>
    <row r="275" spans="2:6" x14ac:dyDescent="0.25">
      <c r="B275" s="271"/>
      <c r="C275" s="272"/>
      <c r="D275" s="272"/>
      <c r="E275" s="272"/>
      <c r="F275" s="272"/>
    </row>
    <row r="276" spans="2:6" x14ac:dyDescent="0.25">
      <c r="B276" s="271"/>
      <c r="C276" s="272"/>
      <c r="D276" s="272"/>
      <c r="E276" s="272"/>
      <c r="F276" s="272"/>
    </row>
    <row r="277" spans="2:6" x14ac:dyDescent="0.25">
      <c r="B277" s="271"/>
      <c r="C277" s="272"/>
      <c r="D277" s="272"/>
      <c r="E277" s="272"/>
      <c r="F277" s="272"/>
    </row>
    <row r="278" spans="2:6" x14ac:dyDescent="0.25">
      <c r="B278" s="271"/>
      <c r="C278" s="272"/>
      <c r="D278" s="272"/>
      <c r="E278" s="272"/>
      <c r="F278" s="272"/>
    </row>
    <row r="279" spans="2:6" x14ac:dyDescent="0.25">
      <c r="B279" s="271"/>
      <c r="C279" s="272"/>
      <c r="D279" s="272"/>
      <c r="E279" s="272"/>
      <c r="F279" s="272"/>
    </row>
    <row r="280" spans="2:6" x14ac:dyDescent="0.25">
      <c r="B280" s="271"/>
      <c r="C280" s="272"/>
      <c r="D280" s="272"/>
      <c r="E280" s="272"/>
      <c r="F280" s="272"/>
    </row>
    <row r="281" spans="2:6" x14ac:dyDescent="0.25">
      <c r="B281" s="271"/>
      <c r="C281" s="272"/>
      <c r="D281" s="272"/>
      <c r="E281" s="272"/>
      <c r="F281" s="272"/>
    </row>
    <row r="282" spans="2:6" x14ac:dyDescent="0.25">
      <c r="B282" s="271"/>
      <c r="C282" s="272"/>
      <c r="D282" s="272"/>
      <c r="E282" s="272"/>
      <c r="F282" s="272"/>
    </row>
    <row r="283" spans="2:6" x14ac:dyDescent="0.25">
      <c r="B283" s="271"/>
      <c r="C283" s="272"/>
      <c r="D283" s="272"/>
      <c r="E283" s="272"/>
      <c r="F283" s="272"/>
    </row>
    <row r="284" spans="2:6" x14ac:dyDescent="0.25">
      <c r="B284" s="271"/>
      <c r="C284" s="272"/>
      <c r="D284" s="272"/>
      <c r="E284" s="272"/>
      <c r="F284" s="272"/>
    </row>
    <row r="285" spans="2:6" x14ac:dyDescent="0.25">
      <c r="B285" s="271"/>
      <c r="C285" s="272"/>
      <c r="D285" s="272"/>
      <c r="E285" s="272"/>
      <c r="F285" s="272"/>
    </row>
    <row r="286" spans="2:6" x14ac:dyDescent="0.25">
      <c r="B286" s="271"/>
      <c r="C286" s="272"/>
      <c r="D286" s="272"/>
      <c r="E286" s="272"/>
      <c r="F286" s="272"/>
    </row>
    <row r="287" spans="2:6" x14ac:dyDescent="0.25">
      <c r="B287" s="271"/>
      <c r="C287" s="272"/>
      <c r="D287" s="272"/>
      <c r="E287" s="272"/>
      <c r="F287" s="272"/>
    </row>
    <row r="288" spans="2:6" x14ac:dyDescent="0.25">
      <c r="B288" s="271"/>
      <c r="C288" s="272"/>
      <c r="D288" s="272"/>
      <c r="E288" s="272"/>
      <c r="F288" s="272"/>
    </row>
    <row r="289" spans="2:6" x14ac:dyDescent="0.25">
      <c r="B289" s="271"/>
      <c r="C289" s="272"/>
      <c r="D289" s="272"/>
      <c r="E289" s="272"/>
      <c r="F289" s="272"/>
    </row>
    <row r="290" spans="2:6" x14ac:dyDescent="0.25">
      <c r="B290" s="271"/>
      <c r="C290" s="272"/>
      <c r="D290" s="272"/>
      <c r="E290" s="272"/>
      <c r="F290" s="272"/>
    </row>
    <row r="291" spans="2:6" x14ac:dyDescent="0.25">
      <c r="B291" s="271"/>
      <c r="C291" s="272"/>
      <c r="D291" s="272"/>
      <c r="E291" s="272"/>
      <c r="F291" s="272"/>
    </row>
    <row r="292" spans="2:6" x14ac:dyDescent="0.25">
      <c r="B292" s="271"/>
      <c r="C292" s="272"/>
      <c r="D292" s="272"/>
      <c r="E292" s="272"/>
      <c r="F292" s="272"/>
    </row>
    <row r="293" spans="2:6" x14ac:dyDescent="0.25">
      <c r="B293" s="271"/>
      <c r="C293" s="272"/>
      <c r="D293" s="272"/>
      <c r="E293" s="272"/>
      <c r="F293" s="272"/>
    </row>
    <row r="294" spans="2:6" x14ac:dyDescent="0.25">
      <c r="B294" s="271"/>
      <c r="C294" s="272"/>
      <c r="D294" s="272"/>
      <c r="E294" s="272"/>
      <c r="F294" s="272"/>
    </row>
    <row r="295" spans="2:6" x14ac:dyDescent="0.25">
      <c r="B295" s="271"/>
      <c r="C295" s="272"/>
      <c r="D295" s="272"/>
      <c r="E295" s="272"/>
      <c r="F295" s="272"/>
    </row>
    <row r="296" spans="2:6" x14ac:dyDescent="0.25">
      <c r="B296" s="271"/>
      <c r="C296" s="272"/>
      <c r="D296" s="272"/>
      <c r="E296" s="272"/>
      <c r="F296" s="272"/>
    </row>
    <row r="297" spans="2:6" x14ac:dyDescent="0.25">
      <c r="B297" s="271"/>
      <c r="C297" s="272"/>
      <c r="D297" s="272"/>
      <c r="E297" s="272"/>
      <c r="F297" s="272"/>
    </row>
    <row r="298" spans="2:6" x14ac:dyDescent="0.25">
      <c r="B298" s="271"/>
      <c r="C298" s="272"/>
      <c r="D298" s="272"/>
      <c r="E298" s="272"/>
      <c r="F298" s="272"/>
    </row>
    <row r="299" spans="2:6" x14ac:dyDescent="0.25">
      <c r="B299" s="271"/>
      <c r="C299" s="272"/>
      <c r="D299" s="272"/>
      <c r="E299" s="272"/>
      <c r="F299" s="272"/>
    </row>
    <row r="300" spans="2:6" x14ac:dyDescent="0.25">
      <c r="B300" s="271"/>
      <c r="C300" s="272"/>
      <c r="D300" s="272"/>
      <c r="E300" s="272"/>
      <c r="F300" s="272"/>
    </row>
    <row r="301" spans="2:6" x14ac:dyDescent="0.25">
      <c r="B301" s="271"/>
      <c r="C301" s="272"/>
      <c r="D301" s="272"/>
      <c r="E301" s="272"/>
      <c r="F301" s="272"/>
    </row>
    <row r="302" spans="2:6" x14ac:dyDescent="0.25">
      <c r="B302" s="271"/>
      <c r="C302" s="272"/>
      <c r="D302" s="272"/>
      <c r="E302" s="272"/>
      <c r="F302" s="272"/>
    </row>
    <row r="303" spans="2:6" x14ac:dyDescent="0.25">
      <c r="B303" s="271"/>
      <c r="C303" s="272"/>
      <c r="D303" s="272"/>
      <c r="E303" s="272"/>
      <c r="F303" s="272"/>
    </row>
    <row r="304" spans="2:6" x14ac:dyDescent="0.25">
      <c r="B304" s="271"/>
      <c r="C304" s="272"/>
      <c r="D304" s="272"/>
      <c r="E304" s="272"/>
      <c r="F304" s="272"/>
    </row>
    <row r="305" spans="2:6" x14ac:dyDescent="0.25">
      <c r="B305" s="271"/>
      <c r="C305" s="272"/>
      <c r="D305" s="272"/>
      <c r="E305" s="272"/>
      <c r="F305" s="272"/>
    </row>
    <row r="306" spans="2:6" x14ac:dyDescent="0.25">
      <c r="B306" s="271"/>
      <c r="C306" s="272"/>
      <c r="D306" s="272"/>
      <c r="E306" s="272"/>
      <c r="F306" s="272"/>
    </row>
    <row r="307" spans="2:6" x14ac:dyDescent="0.25">
      <c r="B307" s="271"/>
      <c r="C307" s="272"/>
      <c r="D307" s="272"/>
      <c r="E307" s="272"/>
      <c r="F307" s="272"/>
    </row>
    <row r="308" spans="2:6" x14ac:dyDescent="0.25">
      <c r="B308" s="271"/>
      <c r="C308" s="272"/>
      <c r="D308" s="272"/>
      <c r="E308" s="272"/>
      <c r="F308" s="272"/>
    </row>
    <row r="309" spans="2:6" x14ac:dyDescent="0.25">
      <c r="B309" s="271"/>
      <c r="C309" s="272"/>
      <c r="D309" s="272"/>
      <c r="E309" s="272"/>
      <c r="F309" s="272"/>
    </row>
    <row r="310" spans="2:6" x14ac:dyDescent="0.25">
      <c r="B310" s="271"/>
      <c r="C310" s="272"/>
      <c r="D310" s="272"/>
      <c r="E310" s="272"/>
      <c r="F310" s="272"/>
    </row>
    <row r="311" spans="2:6" x14ac:dyDescent="0.25">
      <c r="B311" s="271"/>
      <c r="C311" s="272"/>
      <c r="D311" s="272"/>
      <c r="E311" s="272"/>
      <c r="F311" s="272"/>
    </row>
    <row r="312" spans="2:6" x14ac:dyDescent="0.25">
      <c r="B312" s="271"/>
      <c r="C312" s="272"/>
      <c r="D312" s="272"/>
      <c r="E312" s="272"/>
      <c r="F312" s="272"/>
    </row>
    <row r="313" spans="2:6" x14ac:dyDescent="0.25">
      <c r="B313" s="271"/>
      <c r="C313" s="272"/>
      <c r="D313" s="272"/>
      <c r="E313" s="272"/>
      <c r="F313" s="272"/>
    </row>
    <row r="314" spans="2:6" x14ac:dyDescent="0.25">
      <c r="B314" s="271"/>
      <c r="C314" s="272"/>
      <c r="D314" s="272"/>
      <c r="E314" s="272"/>
      <c r="F314" s="272"/>
    </row>
    <row r="315" spans="2:6" x14ac:dyDescent="0.25">
      <c r="B315" s="271"/>
      <c r="C315" s="272"/>
      <c r="D315" s="272"/>
      <c r="E315" s="272"/>
      <c r="F315" s="272"/>
    </row>
    <row r="316" spans="2:6" x14ac:dyDescent="0.25">
      <c r="B316" s="271"/>
      <c r="C316" s="272"/>
      <c r="D316" s="272"/>
      <c r="E316" s="272"/>
      <c r="F316" s="272"/>
    </row>
    <row r="317" spans="2:6" x14ac:dyDescent="0.25">
      <c r="B317" s="271"/>
      <c r="C317" s="272"/>
      <c r="D317" s="272"/>
      <c r="E317" s="272"/>
      <c r="F317" s="272"/>
    </row>
    <row r="318" spans="2:6" x14ac:dyDescent="0.25">
      <c r="B318" s="271"/>
      <c r="C318" s="272"/>
      <c r="D318" s="272"/>
      <c r="E318" s="272"/>
      <c r="F318" s="272"/>
    </row>
    <row r="319" spans="2:6" x14ac:dyDescent="0.25">
      <c r="B319" s="271"/>
      <c r="C319" s="272"/>
      <c r="D319" s="272"/>
      <c r="E319" s="272"/>
      <c r="F319" s="272"/>
    </row>
    <row r="320" spans="2:6" x14ac:dyDescent="0.25">
      <c r="B320" s="271"/>
      <c r="C320" s="272"/>
      <c r="D320" s="272"/>
      <c r="E320" s="272"/>
      <c r="F320" s="272"/>
    </row>
    <row r="321" spans="2:6" x14ac:dyDescent="0.25">
      <c r="B321" s="271"/>
      <c r="C321" s="272"/>
      <c r="D321" s="272"/>
      <c r="E321" s="272"/>
      <c r="F321" s="272"/>
    </row>
    <row r="322" spans="2:6" x14ac:dyDescent="0.25">
      <c r="B322" s="271"/>
      <c r="C322" s="272"/>
      <c r="D322" s="272"/>
      <c r="E322" s="272"/>
      <c r="F322" s="272"/>
    </row>
    <row r="323" spans="2:6" x14ac:dyDescent="0.25">
      <c r="B323" s="271"/>
      <c r="C323" s="272"/>
      <c r="D323" s="272"/>
      <c r="E323" s="272"/>
      <c r="F323" s="272"/>
    </row>
    <row r="324" spans="2:6" x14ac:dyDescent="0.25">
      <c r="B324" s="271"/>
      <c r="C324" s="272"/>
      <c r="D324" s="272"/>
      <c r="E324" s="272"/>
      <c r="F324" s="272"/>
    </row>
    <row r="325" spans="2:6" x14ac:dyDescent="0.25">
      <c r="B325" s="271"/>
      <c r="C325" s="272"/>
      <c r="D325" s="272"/>
      <c r="E325" s="272"/>
      <c r="F325" s="272"/>
    </row>
    <row r="326" spans="2:6" x14ac:dyDescent="0.25">
      <c r="B326" s="271"/>
      <c r="C326" s="272"/>
      <c r="D326" s="272"/>
      <c r="E326" s="272"/>
      <c r="F326" s="272"/>
    </row>
    <row r="327" spans="2:6" x14ac:dyDescent="0.25">
      <c r="B327" s="271"/>
      <c r="C327" s="272"/>
      <c r="D327" s="272"/>
      <c r="E327" s="272"/>
      <c r="F327" s="272"/>
    </row>
    <row r="328" spans="2:6" x14ac:dyDescent="0.25">
      <c r="B328" s="271"/>
      <c r="C328" s="272"/>
      <c r="D328" s="272"/>
      <c r="E328" s="272"/>
      <c r="F328" s="272"/>
    </row>
    <row r="329" spans="2:6" x14ac:dyDescent="0.25">
      <c r="B329" s="271"/>
      <c r="C329" s="272"/>
      <c r="D329" s="272"/>
      <c r="E329" s="272"/>
      <c r="F329" s="272"/>
    </row>
    <row r="330" spans="2:6" x14ac:dyDescent="0.25">
      <c r="B330" s="271"/>
      <c r="C330" s="272"/>
      <c r="D330" s="272"/>
      <c r="E330" s="272"/>
      <c r="F330" s="272"/>
    </row>
    <row r="331" spans="2:6" x14ac:dyDescent="0.25">
      <c r="B331" s="271"/>
      <c r="C331" s="272"/>
      <c r="D331" s="272"/>
      <c r="E331" s="272"/>
      <c r="F331" s="272"/>
    </row>
    <row r="332" spans="2:6" x14ac:dyDescent="0.25">
      <c r="B332" s="271"/>
      <c r="C332" s="272"/>
      <c r="D332" s="272"/>
      <c r="E332" s="272"/>
      <c r="F332" s="272"/>
    </row>
    <row r="333" spans="2:6" x14ac:dyDescent="0.25">
      <c r="B333" s="271"/>
      <c r="C333" s="272"/>
      <c r="D333" s="272"/>
      <c r="E333" s="272"/>
      <c r="F333" s="272"/>
    </row>
    <row r="334" spans="2:6" x14ac:dyDescent="0.25">
      <c r="B334" s="271"/>
      <c r="C334" s="272"/>
      <c r="D334" s="272"/>
      <c r="E334" s="272"/>
      <c r="F334" s="272"/>
    </row>
    <row r="335" spans="2:6" x14ac:dyDescent="0.25">
      <c r="B335" s="271"/>
      <c r="C335" s="272"/>
      <c r="D335" s="272"/>
      <c r="E335" s="272"/>
      <c r="F335" s="272"/>
    </row>
    <row r="336" spans="2:6" x14ac:dyDescent="0.25">
      <c r="B336" s="271"/>
      <c r="C336" s="272"/>
      <c r="D336" s="272"/>
      <c r="E336" s="272"/>
      <c r="F336" s="272"/>
    </row>
    <row r="337" spans="2:6" x14ac:dyDescent="0.25">
      <c r="B337" s="271"/>
      <c r="C337" s="272"/>
      <c r="D337" s="272"/>
      <c r="E337" s="272"/>
      <c r="F337" s="272"/>
    </row>
    <row r="338" spans="2:6" x14ac:dyDescent="0.25">
      <c r="B338" s="271"/>
      <c r="C338" s="272"/>
      <c r="D338" s="272"/>
      <c r="E338" s="272"/>
      <c r="F338" s="272"/>
    </row>
    <row r="339" spans="2:6" x14ac:dyDescent="0.25">
      <c r="B339" s="271"/>
      <c r="C339" s="272"/>
      <c r="D339" s="272"/>
      <c r="E339" s="272"/>
      <c r="F339" s="272"/>
    </row>
    <row r="340" spans="2:6" x14ac:dyDescent="0.25">
      <c r="B340" s="271"/>
      <c r="C340" s="272"/>
      <c r="D340" s="272"/>
      <c r="E340" s="272"/>
      <c r="F340" s="272"/>
    </row>
    <row r="341" spans="2:6" x14ac:dyDescent="0.25">
      <c r="B341" s="271"/>
      <c r="C341" s="272"/>
      <c r="D341" s="272"/>
      <c r="E341" s="272"/>
      <c r="F341" s="272"/>
    </row>
    <row r="342" spans="2:6" x14ac:dyDescent="0.25">
      <c r="B342" s="271"/>
      <c r="C342" s="272"/>
      <c r="D342" s="272"/>
      <c r="E342" s="272"/>
      <c r="F342" s="272"/>
    </row>
    <row r="343" spans="2:6" x14ac:dyDescent="0.25">
      <c r="B343" s="271"/>
      <c r="C343" s="272"/>
      <c r="D343" s="272"/>
      <c r="E343" s="272"/>
      <c r="F343" s="272"/>
    </row>
    <row r="344" spans="2:6" x14ac:dyDescent="0.25">
      <c r="B344" s="271"/>
      <c r="C344" s="272"/>
      <c r="D344" s="272"/>
      <c r="E344" s="272"/>
      <c r="F344" s="272"/>
    </row>
    <row r="345" spans="2:6" x14ac:dyDescent="0.25">
      <c r="B345" s="271"/>
      <c r="C345" s="272"/>
      <c r="D345" s="272"/>
      <c r="E345" s="272"/>
      <c r="F345" s="272"/>
    </row>
    <row r="346" spans="2:6" x14ac:dyDescent="0.25">
      <c r="B346" s="271"/>
      <c r="C346" s="272"/>
      <c r="D346" s="272"/>
      <c r="E346" s="272"/>
      <c r="F346" s="272"/>
    </row>
    <row r="347" spans="2:6" x14ac:dyDescent="0.25">
      <c r="B347" s="271"/>
      <c r="C347" s="272"/>
      <c r="D347" s="272"/>
      <c r="E347" s="272"/>
      <c r="F347" s="272"/>
    </row>
    <row r="348" spans="2:6" x14ac:dyDescent="0.25">
      <c r="B348" s="271"/>
      <c r="C348" s="272"/>
      <c r="D348" s="272"/>
      <c r="E348" s="272"/>
      <c r="F348" s="272"/>
    </row>
    <row r="349" spans="2:6" x14ac:dyDescent="0.25">
      <c r="B349" s="271"/>
      <c r="C349" s="272"/>
      <c r="D349" s="272"/>
      <c r="E349" s="272"/>
      <c r="F349" s="272"/>
    </row>
    <row r="350" spans="2:6" x14ac:dyDescent="0.25">
      <c r="B350" s="271"/>
      <c r="C350" s="272"/>
      <c r="D350" s="272"/>
      <c r="E350" s="272"/>
      <c r="F350" s="272"/>
    </row>
    <row r="351" spans="2:6" x14ac:dyDescent="0.25">
      <c r="B351" s="271"/>
      <c r="C351" s="272"/>
      <c r="D351" s="272"/>
      <c r="E351" s="272"/>
      <c r="F351" s="272"/>
    </row>
    <row r="352" spans="2:6" x14ac:dyDescent="0.25">
      <c r="B352" s="271"/>
      <c r="C352" s="272"/>
      <c r="D352" s="272"/>
      <c r="E352" s="272"/>
      <c r="F352" s="272"/>
    </row>
    <row r="353" spans="2:6" x14ac:dyDescent="0.25">
      <c r="B353" s="271"/>
      <c r="C353" s="272"/>
      <c r="D353" s="272"/>
      <c r="E353" s="272"/>
      <c r="F353" s="272"/>
    </row>
    <row r="354" spans="2:6" x14ac:dyDescent="0.25">
      <c r="B354" s="271"/>
      <c r="C354" s="272"/>
      <c r="D354" s="272"/>
      <c r="E354" s="272"/>
      <c r="F354" s="272"/>
    </row>
    <row r="355" spans="2:6" x14ac:dyDescent="0.25">
      <c r="B355" s="271"/>
      <c r="C355" s="272"/>
      <c r="D355" s="272"/>
      <c r="E355" s="272"/>
      <c r="F355" s="272"/>
    </row>
    <row r="356" spans="2:6" x14ac:dyDescent="0.25">
      <c r="B356" s="271"/>
      <c r="C356" s="272"/>
      <c r="D356" s="272"/>
      <c r="E356" s="272"/>
      <c r="F356" s="272"/>
    </row>
    <row r="357" spans="2:6" x14ac:dyDescent="0.25">
      <c r="B357" s="271"/>
      <c r="C357" s="272"/>
      <c r="D357" s="272"/>
      <c r="E357" s="272"/>
      <c r="F357" s="272"/>
    </row>
    <row r="358" spans="2:6" x14ac:dyDescent="0.25">
      <c r="B358" s="271"/>
      <c r="C358" s="272"/>
      <c r="D358" s="272"/>
      <c r="E358" s="272"/>
      <c r="F358" s="272"/>
    </row>
    <row r="359" spans="2:6" x14ac:dyDescent="0.25">
      <c r="B359" s="271"/>
      <c r="C359" s="272"/>
      <c r="D359" s="272"/>
      <c r="E359" s="272"/>
      <c r="F359" s="272"/>
    </row>
    <row r="360" spans="2:6" x14ac:dyDescent="0.25">
      <c r="B360" s="271"/>
      <c r="C360" s="272"/>
      <c r="D360" s="272"/>
      <c r="E360" s="272"/>
      <c r="F360" s="272"/>
    </row>
    <row r="361" spans="2:6" x14ac:dyDescent="0.25">
      <c r="B361" s="271"/>
      <c r="C361" s="272"/>
      <c r="D361" s="272"/>
      <c r="E361" s="272"/>
      <c r="F361" s="272"/>
    </row>
    <row r="362" spans="2:6" x14ac:dyDescent="0.25">
      <c r="B362" s="271"/>
      <c r="C362" s="272"/>
      <c r="D362" s="272"/>
      <c r="E362" s="272"/>
      <c r="F362" s="272"/>
    </row>
    <row r="363" spans="2:6" x14ac:dyDescent="0.25">
      <c r="B363" s="271"/>
      <c r="C363" s="272"/>
      <c r="D363" s="272"/>
      <c r="E363" s="272"/>
      <c r="F363" s="272"/>
    </row>
    <row r="364" spans="2:6" x14ac:dyDescent="0.25">
      <c r="B364" s="271"/>
      <c r="C364" s="272"/>
      <c r="D364" s="272"/>
      <c r="E364" s="272"/>
      <c r="F364" s="272"/>
    </row>
    <row r="365" spans="2:6" x14ac:dyDescent="0.25">
      <c r="B365" s="271"/>
      <c r="C365" s="272"/>
      <c r="D365" s="272"/>
      <c r="E365" s="272"/>
      <c r="F365" s="272"/>
    </row>
    <row r="366" spans="2:6" x14ac:dyDescent="0.25">
      <c r="B366" s="271"/>
      <c r="C366" s="272"/>
      <c r="D366" s="272"/>
      <c r="E366" s="272"/>
      <c r="F366" s="272"/>
    </row>
    <row r="367" spans="2:6" x14ac:dyDescent="0.25">
      <c r="B367" s="271"/>
      <c r="C367" s="272"/>
      <c r="D367" s="272"/>
      <c r="E367" s="272"/>
      <c r="F367" s="272"/>
    </row>
    <row r="368" spans="2:6" x14ac:dyDescent="0.25">
      <c r="B368" s="271"/>
      <c r="C368" s="272"/>
      <c r="D368" s="272"/>
      <c r="E368" s="272"/>
      <c r="F368" s="272"/>
    </row>
    <row r="369" spans="2:6" x14ac:dyDescent="0.25">
      <c r="B369" s="271"/>
      <c r="C369" s="272"/>
      <c r="D369" s="272"/>
      <c r="E369" s="272"/>
      <c r="F369" s="272"/>
    </row>
    <row r="370" spans="2:6" x14ac:dyDescent="0.25">
      <c r="B370" s="271"/>
      <c r="C370" s="272"/>
      <c r="D370" s="272"/>
      <c r="E370" s="272"/>
      <c r="F370" s="272"/>
    </row>
    <row r="371" spans="2:6" x14ac:dyDescent="0.25">
      <c r="B371" s="271"/>
      <c r="C371" s="272"/>
      <c r="D371" s="272"/>
      <c r="E371" s="272"/>
      <c r="F371" s="272"/>
    </row>
    <row r="372" spans="2:6" x14ac:dyDescent="0.25">
      <c r="B372" s="271"/>
      <c r="C372" s="272"/>
      <c r="D372" s="272"/>
      <c r="E372" s="272"/>
      <c r="F372" s="272"/>
    </row>
    <row r="373" spans="2:6" x14ac:dyDescent="0.25">
      <c r="B373" s="271"/>
      <c r="C373" s="272"/>
      <c r="D373" s="272"/>
      <c r="E373" s="272"/>
      <c r="F373" s="272"/>
    </row>
    <row r="374" spans="2:6" x14ac:dyDescent="0.25">
      <c r="B374" s="271"/>
      <c r="C374" s="272"/>
      <c r="D374" s="272"/>
      <c r="E374" s="272"/>
      <c r="F374" s="272"/>
    </row>
    <row r="375" spans="2:6" x14ac:dyDescent="0.25">
      <c r="B375" s="271"/>
      <c r="C375" s="272"/>
      <c r="D375" s="272"/>
      <c r="E375" s="272"/>
      <c r="F375" s="272"/>
    </row>
    <row r="376" spans="2:6" x14ac:dyDescent="0.25">
      <c r="B376" s="271"/>
      <c r="C376" s="272"/>
      <c r="D376" s="272"/>
      <c r="E376" s="272"/>
      <c r="F376" s="272"/>
    </row>
    <row r="377" spans="2:6" x14ac:dyDescent="0.25">
      <c r="B377" s="271"/>
      <c r="C377" s="272"/>
      <c r="D377" s="272"/>
      <c r="E377" s="272"/>
      <c r="F377" s="272"/>
    </row>
    <row r="378" spans="2:6" x14ac:dyDescent="0.25">
      <c r="B378" s="271"/>
      <c r="C378" s="272"/>
      <c r="D378" s="272"/>
      <c r="E378" s="272"/>
      <c r="F378" s="272"/>
    </row>
    <row r="379" spans="2:6" x14ac:dyDescent="0.25">
      <c r="B379" s="271"/>
      <c r="C379" s="272"/>
      <c r="D379" s="272"/>
      <c r="E379" s="272"/>
      <c r="F379" s="272"/>
    </row>
    <row r="380" spans="2:6" x14ac:dyDescent="0.25">
      <c r="B380" s="271"/>
      <c r="C380" s="272"/>
      <c r="D380" s="272"/>
      <c r="E380" s="272"/>
      <c r="F380" s="272"/>
    </row>
    <row r="381" spans="2:6" x14ac:dyDescent="0.25">
      <c r="B381" s="271"/>
      <c r="C381" s="272"/>
      <c r="D381" s="272"/>
      <c r="E381" s="272"/>
      <c r="F381" s="272"/>
    </row>
    <row r="382" spans="2:6" x14ac:dyDescent="0.25">
      <c r="B382" s="271"/>
      <c r="C382" s="272"/>
      <c r="D382" s="272"/>
      <c r="E382" s="272"/>
      <c r="F382" s="272"/>
    </row>
    <row r="383" spans="2:6" x14ac:dyDescent="0.25">
      <c r="B383" s="271"/>
      <c r="C383" s="272"/>
      <c r="D383" s="272"/>
      <c r="E383" s="272"/>
      <c r="F383" s="272"/>
    </row>
    <row r="384" spans="2:6" x14ac:dyDescent="0.25">
      <c r="B384" s="271"/>
      <c r="C384" s="272"/>
      <c r="D384" s="272"/>
      <c r="E384" s="272"/>
      <c r="F384" s="272"/>
    </row>
    <row r="385" spans="2:6" x14ac:dyDescent="0.25">
      <c r="B385" s="271"/>
      <c r="C385" s="272"/>
      <c r="D385" s="272"/>
      <c r="E385" s="272"/>
      <c r="F385" s="272"/>
    </row>
    <row r="386" spans="2:6" x14ac:dyDescent="0.25">
      <c r="B386" s="271"/>
      <c r="C386" s="272"/>
      <c r="D386" s="272"/>
      <c r="E386" s="272"/>
      <c r="F386" s="272"/>
    </row>
    <row r="387" spans="2:6" x14ac:dyDescent="0.25">
      <c r="B387" s="271"/>
      <c r="C387" s="272"/>
      <c r="D387" s="272"/>
      <c r="E387" s="272"/>
      <c r="F387" s="272"/>
    </row>
    <row r="388" spans="2:6" x14ac:dyDescent="0.25">
      <c r="B388" s="271"/>
      <c r="C388" s="272"/>
      <c r="D388" s="272"/>
      <c r="E388" s="272"/>
      <c r="F388" s="272"/>
    </row>
    <row r="389" spans="2:6" x14ac:dyDescent="0.25">
      <c r="B389" s="271"/>
      <c r="C389" s="272"/>
      <c r="D389" s="272"/>
      <c r="E389" s="272"/>
      <c r="F389" s="272"/>
    </row>
    <row r="390" spans="2:6" x14ac:dyDescent="0.25">
      <c r="B390" s="271"/>
      <c r="C390" s="272"/>
      <c r="D390" s="272"/>
      <c r="E390" s="272"/>
      <c r="F390" s="272"/>
    </row>
    <row r="391" spans="2:6" x14ac:dyDescent="0.25">
      <c r="B391" s="271"/>
      <c r="C391" s="272"/>
      <c r="D391" s="272"/>
      <c r="E391" s="272"/>
      <c r="F391" s="272"/>
    </row>
    <row r="392" spans="2:6" x14ac:dyDescent="0.25">
      <c r="B392" s="271"/>
      <c r="C392" s="272"/>
      <c r="D392" s="272"/>
      <c r="E392" s="272"/>
      <c r="F392" s="272"/>
    </row>
    <row r="393" spans="2:6" x14ac:dyDescent="0.25">
      <c r="B393" s="271"/>
      <c r="C393" s="272"/>
      <c r="D393" s="272"/>
      <c r="E393" s="272"/>
      <c r="F393" s="272"/>
    </row>
    <row r="394" spans="2:6" x14ac:dyDescent="0.25">
      <c r="B394" s="271"/>
      <c r="C394" s="272"/>
      <c r="D394" s="272"/>
      <c r="E394" s="272"/>
      <c r="F394" s="272"/>
    </row>
    <row r="395" spans="2:6" x14ac:dyDescent="0.25">
      <c r="B395" s="271"/>
      <c r="C395" s="272"/>
      <c r="D395" s="272"/>
      <c r="E395" s="272"/>
      <c r="F395" s="272"/>
    </row>
    <row r="396" spans="2:6" x14ac:dyDescent="0.25">
      <c r="B396" s="271"/>
      <c r="C396" s="272"/>
      <c r="D396" s="272"/>
      <c r="E396" s="272"/>
      <c r="F396" s="272"/>
    </row>
    <row r="397" spans="2:6" x14ac:dyDescent="0.25">
      <c r="B397" s="271"/>
      <c r="C397" s="272"/>
      <c r="D397" s="272"/>
      <c r="E397" s="272"/>
      <c r="F397" s="272"/>
    </row>
    <row r="398" spans="2:6" x14ac:dyDescent="0.25">
      <c r="B398" s="271"/>
      <c r="C398" s="272"/>
      <c r="D398" s="272"/>
      <c r="E398" s="272"/>
      <c r="F398" s="272"/>
    </row>
    <row r="399" spans="2:6" x14ac:dyDescent="0.25">
      <c r="B399" s="271"/>
      <c r="C399" s="272"/>
      <c r="D399" s="272"/>
      <c r="E399" s="272"/>
      <c r="F399" s="272"/>
    </row>
    <row r="400" spans="2:6" x14ac:dyDescent="0.25">
      <c r="B400" s="271"/>
      <c r="C400" s="272"/>
      <c r="D400" s="272"/>
      <c r="E400" s="272"/>
      <c r="F400" s="272"/>
    </row>
    <row r="401" spans="2:6" x14ac:dyDescent="0.25">
      <c r="B401" s="271"/>
      <c r="C401" s="272"/>
      <c r="D401" s="272"/>
      <c r="E401" s="272"/>
      <c r="F401" s="272"/>
    </row>
    <row r="402" spans="2:6" x14ac:dyDescent="0.25">
      <c r="B402" s="271"/>
      <c r="C402" s="272"/>
      <c r="D402" s="272"/>
      <c r="E402" s="272"/>
      <c r="F402" s="272"/>
    </row>
    <row r="403" spans="2:6" x14ac:dyDescent="0.25">
      <c r="B403" s="271"/>
      <c r="C403" s="272"/>
      <c r="D403" s="272"/>
      <c r="E403" s="272"/>
      <c r="F403" s="272"/>
    </row>
    <row r="404" spans="2:6" x14ac:dyDescent="0.25">
      <c r="B404" s="271"/>
      <c r="C404" s="272"/>
      <c r="D404" s="272"/>
      <c r="E404" s="272"/>
      <c r="F404" s="272"/>
    </row>
    <row r="405" spans="2:6" x14ac:dyDescent="0.25">
      <c r="B405" s="271"/>
      <c r="C405" s="272"/>
      <c r="D405" s="272"/>
      <c r="E405" s="272"/>
      <c r="F405" s="272"/>
    </row>
    <row r="406" spans="2:6" x14ac:dyDescent="0.25">
      <c r="B406" s="271"/>
      <c r="C406" s="272"/>
      <c r="D406" s="272"/>
      <c r="E406" s="272"/>
      <c r="F406" s="272"/>
    </row>
    <row r="407" spans="2:6" x14ac:dyDescent="0.25">
      <c r="B407" s="271"/>
      <c r="C407" s="272"/>
      <c r="D407" s="272"/>
      <c r="E407" s="272"/>
      <c r="F407" s="272"/>
    </row>
    <row r="408" spans="2:6" x14ac:dyDescent="0.25">
      <c r="B408" s="271"/>
      <c r="C408" s="272"/>
      <c r="D408" s="272"/>
      <c r="E408" s="272"/>
      <c r="F408" s="272"/>
    </row>
    <row r="409" spans="2:6" x14ac:dyDescent="0.25">
      <c r="B409" s="271"/>
      <c r="C409" s="272"/>
      <c r="D409" s="272"/>
      <c r="E409" s="272"/>
      <c r="F409" s="272"/>
    </row>
    <row r="410" spans="2:6" x14ac:dyDescent="0.25">
      <c r="B410" s="271"/>
      <c r="C410" s="272"/>
      <c r="D410" s="272"/>
      <c r="E410" s="272"/>
      <c r="F410" s="272"/>
    </row>
    <row r="411" spans="2:6" x14ac:dyDescent="0.25">
      <c r="B411" s="271"/>
      <c r="C411" s="272"/>
      <c r="D411" s="272"/>
      <c r="E411" s="272"/>
      <c r="F411" s="272"/>
    </row>
    <row r="412" spans="2:6" x14ac:dyDescent="0.25">
      <c r="B412" s="271"/>
      <c r="C412" s="272"/>
      <c r="D412" s="272"/>
      <c r="E412" s="272"/>
      <c r="F412" s="272"/>
    </row>
    <row r="413" spans="2:6" x14ac:dyDescent="0.25">
      <c r="B413" s="271"/>
      <c r="C413" s="272"/>
      <c r="D413" s="272"/>
      <c r="E413" s="272"/>
      <c r="F413" s="272"/>
    </row>
    <row r="414" spans="2:6" x14ac:dyDescent="0.25">
      <c r="B414" s="271"/>
      <c r="C414" s="272"/>
      <c r="D414" s="272"/>
      <c r="E414" s="272"/>
      <c r="F414" s="272"/>
    </row>
    <row r="415" spans="2:6" x14ac:dyDescent="0.25">
      <c r="B415" s="271"/>
      <c r="C415" s="272"/>
      <c r="D415" s="272"/>
      <c r="E415" s="272"/>
      <c r="F415" s="272"/>
    </row>
    <row r="416" spans="2:6" x14ac:dyDescent="0.25">
      <c r="B416" s="271"/>
      <c r="C416" s="272"/>
      <c r="D416" s="272"/>
      <c r="E416" s="272"/>
      <c r="F416" s="272"/>
    </row>
    <row r="417" spans="2:6" x14ac:dyDescent="0.25">
      <c r="B417" s="271"/>
      <c r="C417" s="272"/>
      <c r="D417" s="272"/>
      <c r="E417" s="272"/>
      <c r="F417" s="272"/>
    </row>
    <row r="418" spans="2:6" x14ac:dyDescent="0.25">
      <c r="B418" s="271"/>
      <c r="C418" s="272"/>
      <c r="D418" s="272"/>
      <c r="E418" s="272"/>
      <c r="F418" s="272"/>
    </row>
    <row r="419" spans="2:6" x14ac:dyDescent="0.25">
      <c r="B419" s="271"/>
      <c r="C419" s="272"/>
      <c r="D419" s="272"/>
      <c r="E419" s="272"/>
      <c r="F419" s="272"/>
    </row>
    <row r="420" spans="2:6" x14ac:dyDescent="0.25">
      <c r="B420" s="271"/>
      <c r="C420" s="272"/>
      <c r="D420" s="272"/>
      <c r="E420" s="272"/>
      <c r="F420" s="272"/>
    </row>
    <row r="421" spans="2:6" x14ac:dyDescent="0.25">
      <c r="B421" s="271"/>
      <c r="C421" s="272"/>
      <c r="D421" s="272"/>
      <c r="E421" s="272"/>
      <c r="F421" s="272"/>
    </row>
    <row r="422" spans="2:6" x14ac:dyDescent="0.25">
      <c r="B422" s="271"/>
      <c r="C422" s="272"/>
      <c r="D422" s="272"/>
      <c r="E422" s="272"/>
      <c r="F422" s="272"/>
    </row>
    <row r="423" spans="2:6" x14ac:dyDescent="0.25">
      <c r="B423" s="271"/>
      <c r="C423" s="272"/>
      <c r="D423" s="272"/>
      <c r="E423" s="272"/>
      <c r="F423" s="272"/>
    </row>
    <row r="424" spans="2:6" x14ac:dyDescent="0.25">
      <c r="B424" s="271"/>
      <c r="C424" s="272"/>
      <c r="D424" s="272"/>
      <c r="E424" s="272"/>
      <c r="F424" s="272"/>
    </row>
    <row r="425" spans="2:6" x14ac:dyDescent="0.25">
      <c r="B425" s="271"/>
      <c r="C425" s="272"/>
      <c r="D425" s="272"/>
      <c r="E425" s="272"/>
      <c r="F425" s="272"/>
    </row>
    <row r="426" spans="2:6" x14ac:dyDescent="0.25">
      <c r="B426" s="271"/>
      <c r="C426" s="272"/>
      <c r="D426" s="272"/>
      <c r="E426" s="272"/>
      <c r="F426" s="272"/>
    </row>
    <row r="427" spans="2:6" x14ac:dyDescent="0.25">
      <c r="B427" s="271"/>
      <c r="C427" s="272"/>
      <c r="D427" s="272"/>
      <c r="E427" s="272"/>
      <c r="F427" s="272"/>
    </row>
    <row r="428" spans="2:6" x14ac:dyDescent="0.25">
      <c r="B428" s="271"/>
      <c r="C428" s="272"/>
      <c r="D428" s="272"/>
      <c r="E428" s="272"/>
      <c r="F428" s="272"/>
    </row>
    <row r="429" spans="2:6" x14ac:dyDescent="0.25">
      <c r="B429" s="271"/>
      <c r="C429" s="272"/>
      <c r="D429" s="272"/>
      <c r="E429" s="272"/>
      <c r="F429" s="272"/>
    </row>
    <row r="430" spans="2:6" x14ac:dyDescent="0.25">
      <c r="B430" s="271"/>
      <c r="C430" s="272"/>
      <c r="D430" s="272"/>
      <c r="E430" s="272"/>
      <c r="F430" s="272"/>
    </row>
    <row r="431" spans="2:6" x14ac:dyDescent="0.25">
      <c r="B431" s="271"/>
      <c r="C431" s="272"/>
      <c r="D431" s="272"/>
      <c r="E431" s="272"/>
      <c r="F431" s="272"/>
    </row>
    <row r="432" spans="2:6" x14ac:dyDescent="0.25">
      <c r="B432" s="271"/>
      <c r="C432" s="272"/>
      <c r="D432" s="272"/>
      <c r="E432" s="272"/>
      <c r="F432" s="272"/>
    </row>
    <row r="433" spans="2:6" x14ac:dyDescent="0.25">
      <c r="B433" s="271"/>
      <c r="C433" s="272"/>
      <c r="D433" s="272"/>
      <c r="E433" s="272"/>
      <c r="F433" s="272"/>
    </row>
    <row r="434" spans="2:6" x14ac:dyDescent="0.25">
      <c r="B434" s="271"/>
      <c r="C434" s="272"/>
      <c r="D434" s="272"/>
      <c r="E434" s="272"/>
      <c r="F434" s="272"/>
    </row>
    <row r="435" spans="2:6" x14ac:dyDescent="0.25">
      <c r="B435" s="271"/>
      <c r="C435" s="272"/>
      <c r="D435" s="272"/>
      <c r="E435" s="272"/>
      <c r="F435" s="272"/>
    </row>
    <row r="436" spans="2:6" x14ac:dyDescent="0.25">
      <c r="B436" s="271"/>
      <c r="C436" s="272"/>
      <c r="D436" s="272"/>
      <c r="E436" s="272"/>
      <c r="F436" s="272"/>
    </row>
    <row r="437" spans="2:6" x14ac:dyDescent="0.25">
      <c r="B437" s="271"/>
      <c r="C437" s="272"/>
      <c r="D437" s="272"/>
      <c r="E437" s="272"/>
      <c r="F437" s="272"/>
    </row>
    <row r="438" spans="2:6" x14ac:dyDescent="0.25">
      <c r="B438" s="271"/>
      <c r="C438" s="272"/>
      <c r="D438" s="272"/>
      <c r="E438" s="272"/>
      <c r="F438" s="272"/>
    </row>
    <row r="439" spans="2:6" x14ac:dyDescent="0.25">
      <c r="B439" s="271"/>
      <c r="C439" s="272"/>
      <c r="D439" s="272"/>
      <c r="E439" s="272"/>
      <c r="F439" s="272"/>
    </row>
    <row r="440" spans="2:6" x14ac:dyDescent="0.25">
      <c r="B440" s="271"/>
      <c r="C440" s="272"/>
      <c r="D440" s="272"/>
      <c r="E440" s="272"/>
      <c r="F440" s="272"/>
    </row>
    <row r="441" spans="2:6" x14ac:dyDescent="0.25">
      <c r="B441" s="271"/>
      <c r="C441" s="272"/>
      <c r="D441" s="272"/>
      <c r="E441" s="272"/>
      <c r="F441" s="272"/>
    </row>
    <row r="442" spans="2:6" x14ac:dyDescent="0.25">
      <c r="B442" s="271"/>
      <c r="C442" s="272"/>
      <c r="D442" s="272"/>
      <c r="E442" s="272"/>
      <c r="F442" s="272"/>
    </row>
    <row r="443" spans="2:6" x14ac:dyDescent="0.25">
      <c r="B443" s="271"/>
      <c r="C443" s="272"/>
      <c r="D443" s="272"/>
      <c r="E443" s="272"/>
      <c r="F443" s="272"/>
    </row>
    <row r="444" spans="2:6" x14ac:dyDescent="0.25">
      <c r="B444" s="271"/>
      <c r="C444" s="272"/>
      <c r="D444" s="272"/>
      <c r="E444" s="272"/>
      <c r="F444" s="272"/>
    </row>
    <row r="445" spans="2:6" x14ac:dyDescent="0.25">
      <c r="B445" s="271"/>
      <c r="C445" s="272"/>
      <c r="D445" s="272"/>
      <c r="E445" s="272"/>
      <c r="F445" s="272"/>
    </row>
    <row r="446" spans="2:6" x14ac:dyDescent="0.25">
      <c r="B446" s="271"/>
      <c r="C446" s="272"/>
      <c r="D446" s="272"/>
      <c r="E446" s="272"/>
      <c r="F446" s="272"/>
    </row>
    <row r="447" spans="2:6" x14ac:dyDescent="0.25">
      <c r="B447" s="271"/>
      <c r="C447" s="272"/>
      <c r="D447" s="272"/>
      <c r="E447" s="272"/>
      <c r="F447" s="272"/>
    </row>
    <row r="448" spans="2:6" x14ac:dyDescent="0.25">
      <c r="B448" s="271"/>
      <c r="C448" s="272"/>
      <c r="D448" s="272"/>
      <c r="E448" s="272"/>
      <c r="F448" s="272"/>
    </row>
    <row r="449" spans="2:6" x14ac:dyDescent="0.25">
      <c r="B449" s="271"/>
      <c r="C449" s="272"/>
      <c r="D449" s="272"/>
      <c r="E449" s="272"/>
      <c r="F449" s="272"/>
    </row>
    <row r="450" spans="2:6" x14ac:dyDescent="0.25">
      <c r="B450" s="271"/>
      <c r="C450" s="272"/>
      <c r="D450" s="272"/>
      <c r="E450" s="272"/>
      <c r="F450" s="272"/>
    </row>
    <row r="451" spans="2:6" x14ac:dyDescent="0.25">
      <c r="B451" s="271"/>
      <c r="C451" s="272"/>
      <c r="D451" s="272"/>
      <c r="E451" s="272"/>
      <c r="F451" s="272"/>
    </row>
    <row r="452" spans="2:6" x14ac:dyDescent="0.25">
      <c r="B452" s="271"/>
      <c r="C452" s="272"/>
      <c r="D452" s="272"/>
      <c r="E452" s="272"/>
      <c r="F452" s="272"/>
    </row>
    <row r="453" spans="2:6" x14ac:dyDescent="0.25">
      <c r="B453" s="271"/>
      <c r="C453" s="272"/>
      <c r="D453" s="272"/>
      <c r="E453" s="272"/>
      <c r="F453" s="272"/>
    </row>
    <row r="454" spans="2:6" x14ac:dyDescent="0.25">
      <c r="B454" s="271"/>
      <c r="C454" s="272"/>
      <c r="D454" s="272"/>
      <c r="E454" s="272"/>
      <c r="F454" s="272"/>
    </row>
    <row r="455" spans="2:6" x14ac:dyDescent="0.25">
      <c r="B455" s="271"/>
      <c r="C455" s="272"/>
      <c r="D455" s="272"/>
      <c r="E455" s="272"/>
      <c r="F455" s="272"/>
    </row>
    <row r="456" spans="2:6" x14ac:dyDescent="0.25">
      <c r="B456" s="271"/>
      <c r="C456" s="272"/>
      <c r="D456" s="272"/>
      <c r="E456" s="272"/>
      <c r="F456" s="272"/>
    </row>
    <row r="457" spans="2:6" x14ac:dyDescent="0.25">
      <c r="B457" s="271"/>
      <c r="C457" s="272"/>
      <c r="D457" s="272"/>
      <c r="E457" s="272"/>
      <c r="F457" s="272"/>
    </row>
    <row r="458" spans="2:6" x14ac:dyDescent="0.25">
      <c r="B458" s="271"/>
      <c r="C458" s="272"/>
      <c r="D458" s="272"/>
      <c r="E458" s="272"/>
      <c r="F458" s="272"/>
    </row>
    <row r="459" spans="2:6" x14ac:dyDescent="0.25">
      <c r="B459" s="271"/>
      <c r="C459" s="272"/>
      <c r="D459" s="272"/>
      <c r="E459" s="272"/>
      <c r="F459" s="272"/>
    </row>
    <row r="460" spans="2:6" x14ac:dyDescent="0.25">
      <c r="B460" s="271"/>
      <c r="C460" s="272"/>
      <c r="D460" s="272"/>
      <c r="E460" s="272"/>
      <c r="F460" s="272"/>
    </row>
    <row r="461" spans="2:6" x14ac:dyDescent="0.25">
      <c r="B461" s="271"/>
      <c r="C461" s="272"/>
      <c r="D461" s="272"/>
      <c r="E461" s="272"/>
      <c r="F461" s="272"/>
    </row>
    <row r="462" spans="2:6" x14ac:dyDescent="0.25">
      <c r="B462" s="271"/>
      <c r="C462" s="272"/>
      <c r="D462" s="272"/>
      <c r="E462" s="272"/>
      <c r="F462" s="272"/>
    </row>
    <row r="463" spans="2:6" x14ac:dyDescent="0.25">
      <c r="B463" s="271"/>
      <c r="C463" s="272"/>
      <c r="D463" s="272"/>
      <c r="E463" s="272"/>
      <c r="F463" s="272"/>
    </row>
    <row r="464" spans="2:6" x14ac:dyDescent="0.25">
      <c r="B464" s="271"/>
      <c r="C464" s="272"/>
      <c r="D464" s="272"/>
      <c r="E464" s="272"/>
      <c r="F464" s="272"/>
    </row>
    <row r="465" spans="2:6" x14ac:dyDescent="0.25">
      <c r="B465" s="271"/>
      <c r="C465" s="272"/>
      <c r="D465" s="272"/>
      <c r="E465" s="272"/>
      <c r="F465" s="272"/>
    </row>
    <row r="466" spans="2:6" x14ac:dyDescent="0.25">
      <c r="B466" s="271"/>
      <c r="C466" s="272"/>
      <c r="D466" s="272"/>
      <c r="E466" s="272"/>
      <c r="F466" s="272"/>
    </row>
    <row r="467" spans="2:6" x14ac:dyDescent="0.25">
      <c r="B467" s="271"/>
      <c r="C467" s="272"/>
      <c r="D467" s="272"/>
      <c r="E467" s="272"/>
      <c r="F467" s="272"/>
    </row>
    <row r="468" spans="2:6" x14ac:dyDescent="0.25">
      <c r="B468" s="271"/>
      <c r="C468" s="272"/>
      <c r="D468" s="272"/>
      <c r="E468" s="272"/>
      <c r="F468" s="272"/>
    </row>
    <row r="469" spans="2:6" x14ac:dyDescent="0.25">
      <c r="B469" s="271"/>
      <c r="C469" s="272"/>
      <c r="D469" s="272"/>
      <c r="E469" s="272"/>
      <c r="F469" s="272"/>
    </row>
    <row r="470" spans="2:6" x14ac:dyDescent="0.25">
      <c r="B470" s="271"/>
      <c r="C470" s="272"/>
      <c r="D470" s="272"/>
      <c r="E470" s="272"/>
      <c r="F470" s="272"/>
    </row>
    <row r="471" spans="2:6" x14ac:dyDescent="0.25">
      <c r="B471" s="271"/>
      <c r="C471" s="272"/>
      <c r="D471" s="272"/>
      <c r="E471" s="272"/>
      <c r="F471" s="272"/>
    </row>
    <row r="472" spans="2:6" x14ac:dyDescent="0.25">
      <c r="B472" s="271"/>
      <c r="C472" s="272"/>
      <c r="D472" s="272"/>
      <c r="E472" s="272"/>
      <c r="F472" s="272"/>
    </row>
    <row r="473" spans="2:6" x14ac:dyDescent="0.25">
      <c r="B473" s="271"/>
      <c r="C473" s="272"/>
      <c r="D473" s="272"/>
      <c r="E473" s="272"/>
      <c r="F473" s="272"/>
    </row>
    <row r="474" spans="2:6" x14ac:dyDescent="0.25">
      <c r="B474" s="271"/>
      <c r="C474" s="272"/>
      <c r="D474" s="272"/>
      <c r="E474" s="272"/>
      <c r="F474" s="272"/>
    </row>
    <row r="475" spans="2:6" x14ac:dyDescent="0.25">
      <c r="B475" s="271"/>
      <c r="C475" s="272"/>
      <c r="D475" s="272"/>
      <c r="E475" s="272"/>
      <c r="F475" s="272"/>
    </row>
    <row r="476" spans="2:6" x14ac:dyDescent="0.25">
      <c r="B476" s="271"/>
      <c r="C476" s="272"/>
      <c r="D476" s="272"/>
      <c r="E476" s="272"/>
      <c r="F476" s="272"/>
    </row>
    <row r="477" spans="2:6" x14ac:dyDescent="0.25">
      <c r="B477" s="271"/>
      <c r="C477" s="272"/>
      <c r="D477" s="272"/>
      <c r="E477" s="272"/>
      <c r="F477" s="272"/>
    </row>
    <row r="478" spans="2:6" x14ac:dyDescent="0.25">
      <c r="B478" s="271"/>
      <c r="C478" s="272"/>
      <c r="D478" s="272"/>
      <c r="E478" s="272"/>
      <c r="F478" s="272"/>
    </row>
    <row r="479" spans="2:6" x14ac:dyDescent="0.25">
      <c r="B479" s="271"/>
      <c r="C479" s="272"/>
      <c r="D479" s="272"/>
      <c r="E479" s="272"/>
      <c r="F479" s="272"/>
    </row>
    <row r="480" spans="2:6" x14ac:dyDescent="0.25">
      <c r="B480" s="271"/>
      <c r="C480" s="272"/>
      <c r="D480" s="272"/>
      <c r="E480" s="272"/>
      <c r="F480" s="272"/>
    </row>
    <row r="481" spans="2:6" x14ac:dyDescent="0.25">
      <c r="B481" s="271"/>
      <c r="C481" s="272"/>
      <c r="D481" s="272"/>
      <c r="E481" s="272"/>
      <c r="F481" s="272"/>
    </row>
    <row r="482" spans="2:6" x14ac:dyDescent="0.25">
      <c r="B482" s="271"/>
      <c r="C482" s="272"/>
      <c r="D482" s="272"/>
      <c r="E482" s="272"/>
      <c r="F482" s="272"/>
    </row>
    <row r="483" spans="2:6" x14ac:dyDescent="0.25">
      <c r="B483" s="271"/>
      <c r="C483" s="272"/>
      <c r="D483" s="272"/>
      <c r="E483" s="272"/>
      <c r="F483" s="272"/>
    </row>
    <row r="484" spans="2:6" x14ac:dyDescent="0.25">
      <c r="B484" s="271"/>
      <c r="C484" s="272"/>
      <c r="D484" s="272"/>
      <c r="E484" s="272"/>
      <c r="F484" s="272"/>
    </row>
    <row r="485" spans="2:6" x14ac:dyDescent="0.25">
      <c r="B485" s="271"/>
      <c r="C485" s="272"/>
      <c r="D485" s="272"/>
      <c r="E485" s="272"/>
      <c r="F485" s="272"/>
    </row>
    <row r="486" spans="2:6" x14ac:dyDescent="0.25">
      <c r="B486" s="271"/>
      <c r="C486" s="272"/>
      <c r="D486" s="272"/>
      <c r="E486" s="272"/>
      <c r="F486" s="272"/>
    </row>
    <row r="487" spans="2:6" x14ac:dyDescent="0.25">
      <c r="B487" s="271"/>
      <c r="C487" s="272"/>
      <c r="D487" s="272"/>
      <c r="E487" s="272"/>
      <c r="F487" s="272"/>
    </row>
    <row r="488" spans="2:6" x14ac:dyDescent="0.25">
      <c r="B488" s="271"/>
      <c r="C488" s="272"/>
      <c r="D488" s="272"/>
      <c r="E488" s="272"/>
      <c r="F488" s="272"/>
    </row>
    <row r="489" spans="2:6" x14ac:dyDescent="0.25">
      <c r="B489" s="271"/>
      <c r="C489" s="272"/>
      <c r="D489" s="272"/>
      <c r="E489" s="272"/>
      <c r="F489" s="272"/>
    </row>
    <row r="490" spans="2:6" x14ac:dyDescent="0.25">
      <c r="B490" s="271"/>
      <c r="C490" s="272"/>
      <c r="D490" s="272"/>
      <c r="E490" s="272"/>
      <c r="F490" s="272"/>
    </row>
    <row r="491" spans="2:6" x14ac:dyDescent="0.25">
      <c r="B491" s="271"/>
      <c r="C491" s="272"/>
      <c r="D491" s="272"/>
      <c r="E491" s="272"/>
      <c r="F491" s="272"/>
    </row>
    <row r="492" spans="2:6" x14ac:dyDescent="0.25">
      <c r="B492" s="271"/>
      <c r="C492" s="272"/>
      <c r="D492" s="272"/>
      <c r="E492" s="272"/>
      <c r="F492" s="272"/>
    </row>
    <row r="493" spans="2:6" x14ac:dyDescent="0.25">
      <c r="B493" s="271"/>
      <c r="C493" s="272"/>
      <c r="D493" s="272"/>
      <c r="E493" s="272"/>
      <c r="F493" s="272"/>
    </row>
    <row r="494" spans="2:6" x14ac:dyDescent="0.25">
      <c r="B494" s="271"/>
      <c r="C494" s="272"/>
      <c r="D494" s="272"/>
      <c r="E494" s="272"/>
      <c r="F494" s="272"/>
    </row>
    <row r="495" spans="2:6" x14ac:dyDescent="0.25">
      <c r="B495" s="271"/>
      <c r="C495" s="272"/>
      <c r="D495" s="272"/>
      <c r="E495" s="272"/>
      <c r="F495" s="272"/>
    </row>
    <row r="496" spans="2:6" x14ac:dyDescent="0.25">
      <c r="B496" s="271"/>
      <c r="C496" s="272"/>
      <c r="D496" s="272"/>
      <c r="E496" s="272"/>
      <c r="F496" s="272"/>
    </row>
    <row r="497" spans="2:6" x14ac:dyDescent="0.25">
      <c r="B497" s="271"/>
      <c r="C497" s="272"/>
      <c r="D497" s="272"/>
      <c r="E497" s="272"/>
      <c r="F497" s="272"/>
    </row>
    <row r="498" spans="2:6" x14ac:dyDescent="0.25">
      <c r="B498" s="271"/>
      <c r="C498" s="272"/>
      <c r="D498" s="272"/>
      <c r="E498" s="272"/>
      <c r="F498" s="272"/>
    </row>
    <row r="499" spans="2:6" x14ac:dyDescent="0.25">
      <c r="B499" s="271"/>
      <c r="C499" s="272"/>
      <c r="D499" s="272"/>
      <c r="E499" s="272"/>
      <c r="F499" s="272"/>
    </row>
    <row r="500" spans="2:6" x14ac:dyDescent="0.25">
      <c r="B500" s="271"/>
      <c r="C500" s="272"/>
      <c r="D500" s="272"/>
      <c r="E500" s="272"/>
      <c r="F500" s="272"/>
    </row>
    <row r="501" spans="2:6" x14ac:dyDescent="0.25">
      <c r="B501" s="271"/>
      <c r="C501" s="272"/>
      <c r="D501" s="272"/>
      <c r="E501" s="272"/>
      <c r="F501" s="272"/>
    </row>
    <row r="502" spans="2:6" x14ac:dyDescent="0.25">
      <c r="B502" s="271"/>
      <c r="C502" s="272"/>
      <c r="D502" s="272"/>
      <c r="E502" s="272"/>
      <c r="F502" s="272"/>
    </row>
    <row r="503" spans="2:6" x14ac:dyDescent="0.25">
      <c r="B503" s="271"/>
      <c r="C503" s="272"/>
      <c r="D503" s="272"/>
      <c r="E503" s="272"/>
      <c r="F503" s="272"/>
    </row>
    <row r="504" spans="2:6" x14ac:dyDescent="0.25">
      <c r="B504" s="271"/>
      <c r="C504" s="272"/>
      <c r="D504" s="272"/>
      <c r="E504" s="272"/>
      <c r="F504" s="272"/>
    </row>
    <row r="505" spans="2:6" x14ac:dyDescent="0.25">
      <c r="B505" s="271"/>
      <c r="C505" s="272"/>
      <c r="D505" s="272"/>
      <c r="E505" s="272"/>
      <c r="F505" s="272"/>
    </row>
    <row r="506" spans="2:6" x14ac:dyDescent="0.25">
      <c r="B506" s="271"/>
      <c r="C506" s="272"/>
      <c r="D506" s="272"/>
      <c r="E506" s="272"/>
      <c r="F506" s="272"/>
    </row>
    <row r="507" spans="2:6" x14ac:dyDescent="0.25">
      <c r="B507" s="271"/>
      <c r="C507" s="272"/>
      <c r="D507" s="272"/>
      <c r="E507" s="272"/>
      <c r="F507" s="272"/>
    </row>
    <row r="508" spans="2:6" x14ac:dyDescent="0.25">
      <c r="B508" s="271"/>
      <c r="C508" s="272"/>
      <c r="D508" s="272"/>
      <c r="E508" s="272"/>
      <c r="F508" s="272"/>
    </row>
    <row r="509" spans="2:6" x14ac:dyDescent="0.25">
      <c r="B509" s="271"/>
      <c r="C509" s="272"/>
      <c r="D509" s="272"/>
      <c r="E509" s="272"/>
      <c r="F509" s="272"/>
    </row>
    <row r="510" spans="2:6" x14ac:dyDescent="0.25">
      <c r="B510" s="271"/>
      <c r="C510" s="272"/>
      <c r="D510" s="272"/>
      <c r="E510" s="272"/>
      <c r="F510" s="272"/>
    </row>
    <row r="511" spans="2:6" x14ac:dyDescent="0.25">
      <c r="B511" s="271"/>
      <c r="C511" s="272"/>
      <c r="D511" s="272"/>
      <c r="E511" s="272"/>
      <c r="F511" s="272"/>
    </row>
    <row r="512" spans="2:6" x14ac:dyDescent="0.25">
      <c r="B512" s="271"/>
      <c r="C512" s="272"/>
      <c r="D512" s="272"/>
      <c r="E512" s="272"/>
      <c r="F512" s="272"/>
    </row>
    <row r="513" spans="2:6" x14ac:dyDescent="0.25">
      <c r="B513" s="271"/>
      <c r="C513" s="272"/>
      <c r="D513" s="272"/>
      <c r="E513" s="272"/>
      <c r="F513" s="272"/>
    </row>
    <row r="514" spans="2:6" x14ac:dyDescent="0.25">
      <c r="B514" s="271"/>
      <c r="C514" s="272"/>
      <c r="D514" s="272"/>
      <c r="E514" s="272"/>
      <c r="F514" s="27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007E-2681-4A28-9E14-D1839538025F}">
  <sheetPr>
    <tabColor theme="4" tint="0.39997558519241921"/>
  </sheetPr>
  <dimension ref="B1:AH366"/>
  <sheetViews>
    <sheetView zoomScale="120" zoomScaleNormal="120" workbookViewId="0">
      <selection activeCell="C14" sqref="C14"/>
    </sheetView>
  </sheetViews>
  <sheetFormatPr defaultColWidth="9.140625" defaultRowHeight="15" x14ac:dyDescent="0.25"/>
  <cols>
    <col min="1" max="1" width="9.140625" style="258"/>
    <col min="2" max="2" width="20.7109375" style="273" bestFit="1" customWidth="1"/>
    <col min="3" max="3" width="16.85546875" style="258" bestFit="1" customWidth="1"/>
    <col min="4" max="4" width="22.85546875" style="258" bestFit="1" customWidth="1"/>
    <col min="5" max="5" width="23.85546875" style="258" bestFit="1" customWidth="1"/>
    <col min="6" max="6" width="24" style="258" bestFit="1" customWidth="1"/>
    <col min="7" max="9" width="23" style="258" bestFit="1" customWidth="1"/>
    <col min="10" max="10" width="11.28515625" style="258" bestFit="1" customWidth="1"/>
    <col min="11" max="16384" width="9.140625" style="258"/>
  </cols>
  <sheetData>
    <row r="1" spans="2:34" s="256" customFormat="1" x14ac:dyDescent="0.25">
      <c r="B1" s="257"/>
    </row>
    <row r="2" spans="2:34" s="256" customFormat="1" x14ac:dyDescent="0.25">
      <c r="B2" s="257"/>
    </row>
    <row r="3" spans="2:34" x14ac:dyDescent="0.25">
      <c r="B3" s="259" t="s">
        <v>197</v>
      </c>
      <c r="C3" s="260" t="s">
        <v>201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</row>
    <row r="4" spans="2:34" s="256" customFormat="1" x14ac:dyDescent="0.25">
      <c r="B4" s="257"/>
      <c r="C4" s="279"/>
      <c r="D4" s="279"/>
      <c r="E4" s="279"/>
      <c r="F4" s="279"/>
      <c r="G4" s="279"/>
    </row>
    <row r="5" spans="2:34" s="264" customFormat="1" ht="45" x14ac:dyDescent="0.2">
      <c r="B5" s="262" t="s">
        <v>199</v>
      </c>
      <c r="C5" s="263" t="s">
        <v>46</v>
      </c>
      <c r="D5" s="263" t="s">
        <v>146</v>
      </c>
      <c r="E5" s="263" t="s">
        <v>113</v>
      </c>
      <c r="F5" s="263" t="s">
        <v>145</v>
      </c>
      <c r="G5" s="263" t="s">
        <v>124</v>
      </c>
      <c r="H5" s="263" t="s">
        <v>140</v>
      </c>
      <c r="I5" s="263" t="s">
        <v>563</v>
      </c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</row>
    <row r="6" spans="2:34" s="261" customFormat="1" x14ac:dyDescent="0.2">
      <c r="B6" s="265" t="s">
        <v>202</v>
      </c>
      <c r="C6" s="280">
        <v>10532.97</v>
      </c>
      <c r="D6" s="280">
        <v>241674.84</v>
      </c>
      <c r="E6" s="280">
        <v>100000</v>
      </c>
      <c r="F6" s="280">
        <v>737.30986594994113</v>
      </c>
      <c r="G6" s="280">
        <v>16917.283907945573</v>
      </c>
      <c r="H6" s="280"/>
      <c r="I6" s="280"/>
    </row>
    <row r="7" spans="2:34" s="256" customFormat="1" x14ac:dyDescent="0.25">
      <c r="B7" s="265" t="s">
        <v>203</v>
      </c>
      <c r="C7" s="281">
        <v>0</v>
      </c>
      <c r="D7" s="281">
        <v>0</v>
      </c>
      <c r="E7" s="281">
        <v>30000</v>
      </c>
      <c r="F7" s="281">
        <v>0</v>
      </c>
      <c r="G7" s="281">
        <v>0</v>
      </c>
      <c r="H7" s="281"/>
      <c r="I7" s="281"/>
    </row>
    <row r="8" spans="2:34" s="256" customFormat="1" x14ac:dyDescent="0.25">
      <c r="B8" s="265" t="s">
        <v>204</v>
      </c>
      <c r="C8" s="281">
        <v>0</v>
      </c>
      <c r="D8" s="281">
        <v>0</v>
      </c>
      <c r="E8" s="281">
        <v>60000</v>
      </c>
      <c r="F8" s="281">
        <v>0</v>
      </c>
      <c r="G8" s="281">
        <v>0</v>
      </c>
      <c r="H8" s="281"/>
      <c r="I8" s="281"/>
    </row>
    <row r="9" spans="2:34" s="256" customFormat="1" x14ac:dyDescent="0.25">
      <c r="B9" s="265" t="s">
        <v>205</v>
      </c>
      <c r="C9" s="281">
        <v>982144.8</v>
      </c>
      <c r="D9" s="281">
        <v>332719.2</v>
      </c>
      <c r="E9" s="281">
        <v>150000</v>
      </c>
      <c r="F9" s="281">
        <v>68750.412415870407</v>
      </c>
      <c r="G9" s="281">
        <v>23290.437640843254</v>
      </c>
      <c r="H9" s="281"/>
      <c r="I9" s="281"/>
    </row>
    <row r="10" spans="2:34" s="256" customFormat="1" x14ac:dyDescent="0.25">
      <c r="B10" s="265" t="s">
        <v>206</v>
      </c>
      <c r="C10" s="281">
        <v>480504.13</v>
      </c>
      <c r="D10" s="281">
        <v>0.01</v>
      </c>
      <c r="E10" s="281">
        <v>2100</v>
      </c>
      <c r="F10" s="281">
        <v>33635.229417212839</v>
      </c>
      <c r="G10" s="281">
        <v>6.9999875791312849E-4</v>
      </c>
      <c r="H10" s="281"/>
      <c r="I10" s="281"/>
    </row>
    <row r="11" spans="2:34" s="256" customFormat="1" x14ac:dyDescent="0.25">
      <c r="B11" s="265" t="s">
        <v>207</v>
      </c>
      <c r="C11" s="281">
        <v>1524520.62</v>
      </c>
      <c r="D11" s="281">
        <v>0</v>
      </c>
      <c r="E11" s="281">
        <v>1</v>
      </c>
      <c r="F11" s="281">
        <v>106716.72268272666</v>
      </c>
      <c r="G11" s="281">
        <v>0</v>
      </c>
      <c r="H11" s="281"/>
      <c r="I11" s="281"/>
    </row>
    <row r="12" spans="2:34" s="256" customFormat="1" x14ac:dyDescent="0.25">
      <c r="B12" s="265" t="s">
        <v>208</v>
      </c>
      <c r="C12" s="281">
        <v>0</v>
      </c>
      <c r="D12" s="281">
        <v>0</v>
      </c>
      <c r="E12" s="281">
        <v>0</v>
      </c>
      <c r="F12" s="281">
        <v>2050407</v>
      </c>
      <c r="G12" s="281">
        <v>0</v>
      </c>
      <c r="H12" s="281"/>
      <c r="I12" s="281"/>
    </row>
    <row r="13" spans="2:34" s="256" customFormat="1" x14ac:dyDescent="0.25">
      <c r="B13" s="265" t="s">
        <v>209</v>
      </c>
      <c r="C13" s="281">
        <v>0</v>
      </c>
      <c r="D13" s="281"/>
      <c r="E13" s="281">
        <v>0</v>
      </c>
      <c r="F13" s="281">
        <v>0</v>
      </c>
      <c r="G13" s="281">
        <v>0</v>
      </c>
      <c r="H13" s="281"/>
      <c r="I13" s="281"/>
    </row>
    <row r="14" spans="2:34" s="256" customFormat="1" x14ac:dyDescent="0.25">
      <c r="B14" s="265" t="s">
        <v>210</v>
      </c>
      <c r="C14" s="281">
        <v>367561</v>
      </c>
      <c r="D14" s="281">
        <v>0</v>
      </c>
      <c r="E14" s="281">
        <v>19968</v>
      </c>
      <c r="F14" s="281">
        <v>25729.013933290506</v>
      </c>
      <c r="G14" s="281">
        <v>0</v>
      </c>
      <c r="H14" s="281"/>
      <c r="I14" s="281"/>
    </row>
    <row r="15" spans="2:34" s="256" customFormat="1" x14ac:dyDescent="0.25">
      <c r="B15" s="265" t="s">
        <v>211</v>
      </c>
      <c r="C15" s="281">
        <v>140365.73000000001</v>
      </c>
      <c r="D15" s="281">
        <v>5442.48</v>
      </c>
      <c r="E15" s="281">
        <v>1</v>
      </c>
      <c r="F15" s="281">
        <v>9825.6011000000017</v>
      </c>
      <c r="G15" s="281">
        <v>380.97360000000003</v>
      </c>
      <c r="H15" s="281"/>
      <c r="I15" s="281"/>
    </row>
    <row r="16" spans="2:34" s="256" customFormat="1" x14ac:dyDescent="0.25">
      <c r="B16" s="265" t="s">
        <v>212</v>
      </c>
      <c r="C16" s="281">
        <v>0</v>
      </c>
      <c r="D16" s="281">
        <v>0</v>
      </c>
      <c r="E16" s="281">
        <v>50000</v>
      </c>
      <c r="F16" s="281">
        <v>0</v>
      </c>
      <c r="G16" s="281">
        <v>0</v>
      </c>
      <c r="H16" s="281"/>
      <c r="I16" s="281"/>
    </row>
    <row r="17" spans="2:9" s="256" customFormat="1" x14ac:dyDescent="0.25">
      <c r="B17" s="265" t="s">
        <v>213</v>
      </c>
      <c r="C17" s="281">
        <v>0</v>
      </c>
      <c r="D17" s="281">
        <v>0</v>
      </c>
      <c r="E17" s="281">
        <v>150000</v>
      </c>
      <c r="F17" s="281">
        <v>0</v>
      </c>
      <c r="G17" s="281">
        <v>0</v>
      </c>
      <c r="H17" s="281"/>
      <c r="I17" s="281"/>
    </row>
    <row r="18" spans="2:9" s="256" customFormat="1" x14ac:dyDescent="0.25">
      <c r="B18" s="265" t="s">
        <v>214</v>
      </c>
      <c r="C18" s="281">
        <v>0</v>
      </c>
      <c r="D18" s="281">
        <v>0</v>
      </c>
      <c r="E18" s="281">
        <v>30000</v>
      </c>
      <c r="F18" s="281">
        <v>0</v>
      </c>
      <c r="G18" s="281">
        <v>0</v>
      </c>
      <c r="H18" s="281"/>
      <c r="I18" s="281"/>
    </row>
    <row r="19" spans="2:9" s="256" customFormat="1" x14ac:dyDescent="0.25">
      <c r="B19" s="265" t="s">
        <v>215</v>
      </c>
      <c r="C19" s="281">
        <v>203823</v>
      </c>
      <c r="D19" s="281">
        <v>0</v>
      </c>
      <c r="E19" s="281"/>
      <c r="F19" s="281">
        <v>14267.999999999998</v>
      </c>
      <c r="G19" s="281">
        <v>0</v>
      </c>
      <c r="H19" s="281"/>
      <c r="I19" s="281"/>
    </row>
    <row r="20" spans="2:9" s="256" customFormat="1" x14ac:dyDescent="0.25">
      <c r="B20" s="265" t="s">
        <v>216</v>
      </c>
      <c r="C20" s="281">
        <v>105551.66</v>
      </c>
      <c r="D20" s="281">
        <v>5029.9399999999996</v>
      </c>
      <c r="E20" s="281">
        <v>50000</v>
      </c>
      <c r="F20" s="281">
        <v>7388.786122256548</v>
      </c>
      <c r="G20" s="281">
        <v>352.10389744493932</v>
      </c>
      <c r="H20" s="281"/>
      <c r="I20" s="281"/>
    </row>
    <row r="21" spans="2:9" s="256" customFormat="1" x14ac:dyDescent="0.25">
      <c r="B21" s="265" t="s">
        <v>217</v>
      </c>
      <c r="C21" s="281">
        <v>166401.4</v>
      </c>
      <c r="D21" s="281">
        <v>1013.27</v>
      </c>
      <c r="E21" s="281">
        <v>70000</v>
      </c>
      <c r="F21" s="281">
        <v>11645.39754391894</v>
      </c>
      <c r="G21" s="281">
        <v>70.927555401793327</v>
      </c>
      <c r="H21" s="281"/>
      <c r="I21" s="281"/>
    </row>
    <row r="22" spans="2:9" s="256" customFormat="1" x14ac:dyDescent="0.25">
      <c r="B22" s="265" t="s">
        <v>218</v>
      </c>
      <c r="C22" s="281">
        <v>300172.75</v>
      </c>
      <c r="D22" s="281">
        <v>23906.87</v>
      </c>
      <c r="E22" s="281">
        <v>20000</v>
      </c>
      <c r="F22" s="281">
        <v>21011.561398862414</v>
      </c>
      <c r="G22" s="281">
        <v>1673.4809</v>
      </c>
      <c r="H22" s="281"/>
      <c r="I22" s="281"/>
    </row>
    <row r="23" spans="2:9" s="256" customFormat="1" x14ac:dyDescent="0.25">
      <c r="B23" s="265" t="s">
        <v>219</v>
      </c>
      <c r="C23" s="281">
        <v>157649.45000000001</v>
      </c>
      <c r="D23" s="281">
        <v>483.11</v>
      </c>
      <c r="E23" s="281">
        <v>10000</v>
      </c>
      <c r="F23" s="281">
        <v>11035.011244525896</v>
      </c>
      <c r="G23" s="281">
        <v>33.816320211348064</v>
      </c>
      <c r="H23" s="281"/>
      <c r="I23" s="281"/>
    </row>
    <row r="24" spans="2:9" s="256" customFormat="1" x14ac:dyDescent="0.25">
      <c r="B24" s="265" t="s">
        <v>220</v>
      </c>
      <c r="C24" s="281">
        <v>225628.97</v>
      </c>
      <c r="D24" s="281">
        <v>676.03</v>
      </c>
      <c r="E24" s="281">
        <v>1</v>
      </c>
      <c r="F24" s="281">
        <v>15793.6789455381</v>
      </c>
      <c r="G24" s="281">
        <v>47.321054461898768</v>
      </c>
      <c r="H24" s="281"/>
      <c r="I24" s="281"/>
    </row>
    <row r="25" spans="2:9" s="256" customFormat="1" x14ac:dyDescent="0.25">
      <c r="B25" s="265" t="s">
        <v>221</v>
      </c>
      <c r="C25" s="281">
        <v>6012.45</v>
      </c>
      <c r="D25" s="281">
        <v>0.01</v>
      </c>
      <c r="E25" s="281">
        <v>30000</v>
      </c>
      <c r="F25" s="281">
        <v>420.85432811309977</v>
      </c>
      <c r="G25" s="281">
        <v>6.9997143945163759E-4</v>
      </c>
      <c r="H25" s="281"/>
      <c r="I25" s="281"/>
    </row>
    <row r="26" spans="2:9" s="256" customFormat="1" x14ac:dyDescent="0.25">
      <c r="B26" s="265" t="s">
        <v>222</v>
      </c>
      <c r="C26" s="281">
        <v>239824.43</v>
      </c>
      <c r="D26" s="281">
        <v>-0.01</v>
      </c>
      <c r="E26" s="281">
        <v>1</v>
      </c>
      <c r="F26" s="281">
        <v>16787.807088890688</v>
      </c>
      <c r="G26" s="281">
        <v>-7.0000404416225182E-4</v>
      </c>
      <c r="H26" s="281"/>
      <c r="I26" s="281"/>
    </row>
    <row r="27" spans="2:9" s="256" customFormat="1" x14ac:dyDescent="0.25">
      <c r="B27" s="265" t="s">
        <v>223</v>
      </c>
      <c r="C27" s="281">
        <v>113810.39</v>
      </c>
      <c r="D27" s="281">
        <v>163.46</v>
      </c>
      <c r="E27" s="281">
        <v>40000</v>
      </c>
      <c r="F27" s="281">
        <v>7966.8561614017217</v>
      </c>
      <c r="G27" s="281">
        <v>11.442385076992755</v>
      </c>
      <c r="H27" s="281"/>
      <c r="I27" s="281"/>
    </row>
    <row r="28" spans="2:9" s="256" customFormat="1" x14ac:dyDescent="0.25">
      <c r="B28" s="265" t="s">
        <v>224</v>
      </c>
      <c r="C28" s="281">
        <v>102739.89</v>
      </c>
      <c r="D28" s="281">
        <v>12753.1</v>
      </c>
      <c r="E28" s="281">
        <v>100000</v>
      </c>
      <c r="F28" s="281">
        <v>7191.8712544294822</v>
      </c>
      <c r="G28" s="281">
        <v>892.72680061137532</v>
      </c>
      <c r="H28" s="281"/>
      <c r="I28" s="281"/>
    </row>
    <row r="29" spans="2:9" s="256" customFormat="1" x14ac:dyDescent="0.25">
      <c r="B29" s="265" t="s">
        <v>225</v>
      </c>
      <c r="C29" s="281">
        <v>127671.83</v>
      </c>
      <c r="D29" s="281">
        <v>46857.14</v>
      </c>
      <c r="E29" s="281">
        <v>150000</v>
      </c>
      <c r="F29" s="281">
        <v>8976.7147198679977</v>
      </c>
      <c r="G29" s="281">
        <v>3294.5652801320039</v>
      </c>
      <c r="H29" s="281"/>
      <c r="I29" s="281"/>
    </row>
    <row r="30" spans="2:9" s="256" customFormat="1" x14ac:dyDescent="0.25">
      <c r="B30" s="265" t="s">
        <v>226</v>
      </c>
      <c r="C30" s="281">
        <v>0</v>
      </c>
      <c r="D30" s="281">
        <v>0</v>
      </c>
      <c r="E30" s="281">
        <v>15000</v>
      </c>
      <c r="F30" s="281">
        <v>0</v>
      </c>
      <c r="G30" s="281">
        <v>0</v>
      </c>
      <c r="H30" s="281"/>
      <c r="I30" s="281"/>
    </row>
    <row r="31" spans="2:9" s="256" customFormat="1" x14ac:dyDescent="0.25">
      <c r="B31" s="265" t="s">
        <v>227</v>
      </c>
      <c r="C31" s="281">
        <v>296005.65000000002</v>
      </c>
      <c r="D31" s="281">
        <v>20154.349999999999</v>
      </c>
      <c r="E31" s="281">
        <v>1</v>
      </c>
      <c r="F31" s="281">
        <v>20720.208249462303</v>
      </c>
      <c r="G31" s="281">
        <v>1410.7917505377027</v>
      </c>
      <c r="H31" s="281"/>
      <c r="I31" s="281"/>
    </row>
    <row r="32" spans="2:9" s="256" customFormat="1" x14ac:dyDescent="0.25">
      <c r="B32" s="265" t="s">
        <v>228</v>
      </c>
      <c r="C32" s="281">
        <v>164347.95000000001</v>
      </c>
      <c r="D32" s="281">
        <v>18229.8</v>
      </c>
      <c r="E32" s="281">
        <v>80000</v>
      </c>
      <c r="F32" s="281">
        <v>11504.733185652076</v>
      </c>
      <c r="G32" s="281">
        <v>1276.127782718313</v>
      </c>
      <c r="H32" s="281"/>
      <c r="I32" s="281"/>
    </row>
    <row r="33" spans="2:9" s="256" customFormat="1" x14ac:dyDescent="0.25">
      <c r="B33" s="265" t="s">
        <v>229</v>
      </c>
      <c r="C33" s="281">
        <v>98669.36</v>
      </c>
      <c r="D33" s="281">
        <v>0.36</v>
      </c>
      <c r="E33" s="281"/>
      <c r="F33" s="281">
        <v>6906.6549780844161</v>
      </c>
      <c r="G33" s="281">
        <v>2.5199269480519478E-2</v>
      </c>
      <c r="H33" s="281"/>
      <c r="I33" s="281"/>
    </row>
    <row r="34" spans="2:9" s="256" customFormat="1" x14ac:dyDescent="0.25">
      <c r="B34" s="265" t="s">
        <v>230</v>
      </c>
      <c r="C34" s="281">
        <v>42829.16</v>
      </c>
      <c r="D34" s="281">
        <v>8665.92</v>
      </c>
      <c r="E34" s="281">
        <v>50000</v>
      </c>
      <c r="F34" s="281">
        <v>2997.9542901785717</v>
      </c>
      <c r="G34" s="281">
        <v>606.59681493506491</v>
      </c>
      <c r="H34" s="281"/>
      <c r="I34" s="281"/>
    </row>
    <row r="35" spans="2:9" s="256" customFormat="1" x14ac:dyDescent="0.25">
      <c r="B35" s="265" t="s">
        <v>231</v>
      </c>
      <c r="C35" s="281">
        <v>151042.46</v>
      </c>
      <c r="D35" s="281">
        <v>13548.3</v>
      </c>
      <c r="E35" s="281">
        <v>13000</v>
      </c>
      <c r="F35" s="281">
        <v>10573.437282722312</v>
      </c>
      <c r="G35" s="281">
        <v>948.35860664447125</v>
      </c>
      <c r="H35" s="281"/>
      <c r="I35" s="281"/>
    </row>
    <row r="36" spans="2:9" s="256" customFormat="1" x14ac:dyDescent="0.25">
      <c r="B36" s="265" t="s">
        <v>232</v>
      </c>
      <c r="C36" s="281">
        <v>11955.76</v>
      </c>
      <c r="D36" s="281">
        <v>6038.47</v>
      </c>
      <c r="E36" s="281">
        <v>40000</v>
      </c>
      <c r="F36" s="281">
        <v>836.92307940806188</v>
      </c>
      <c r="G36" s="281">
        <v>422.70294044989191</v>
      </c>
      <c r="H36" s="281"/>
      <c r="I36" s="281"/>
    </row>
    <row r="37" spans="2:9" s="256" customFormat="1" x14ac:dyDescent="0.25">
      <c r="B37" s="265" t="s">
        <v>233</v>
      </c>
      <c r="C37" s="281">
        <v>14447.45</v>
      </c>
      <c r="D37" s="281">
        <v>2369.61</v>
      </c>
      <c r="E37" s="281">
        <v>80000</v>
      </c>
      <c r="F37" s="281">
        <v>1011.3371560117034</v>
      </c>
      <c r="G37" s="281">
        <v>165.87526783320882</v>
      </c>
      <c r="H37" s="281"/>
      <c r="I37" s="281"/>
    </row>
    <row r="38" spans="2:9" s="256" customFormat="1" x14ac:dyDescent="0.25">
      <c r="B38" s="265" t="s">
        <v>234</v>
      </c>
      <c r="C38" s="281">
        <v>174767</v>
      </c>
      <c r="D38" s="281">
        <v>228273.46</v>
      </c>
      <c r="E38" s="281">
        <v>120000</v>
      </c>
      <c r="F38" s="281">
        <v>12233.819999504103</v>
      </c>
      <c r="G38" s="281">
        <v>15979.311999999998</v>
      </c>
      <c r="H38" s="281"/>
      <c r="I38" s="281"/>
    </row>
    <row r="39" spans="2:9" s="256" customFormat="1" x14ac:dyDescent="0.25">
      <c r="B39" s="265" t="s">
        <v>235</v>
      </c>
      <c r="C39" s="281">
        <v>554669.96</v>
      </c>
      <c r="D39" s="281">
        <v>0</v>
      </c>
      <c r="E39" s="281">
        <v>1</v>
      </c>
      <c r="F39" s="281">
        <v>41600.349915120263</v>
      </c>
      <c r="G39" s="281">
        <v>0</v>
      </c>
      <c r="H39" s="281"/>
      <c r="I39" s="281"/>
    </row>
    <row r="40" spans="2:9" s="256" customFormat="1" x14ac:dyDescent="0.25">
      <c r="B40" s="265" t="s">
        <v>236</v>
      </c>
      <c r="C40" s="281">
        <v>71914</v>
      </c>
      <c r="D40" s="281">
        <v>0</v>
      </c>
      <c r="E40" s="281">
        <v>1</v>
      </c>
      <c r="F40" s="281">
        <v>5393.55</v>
      </c>
      <c r="G40" s="281">
        <v>0</v>
      </c>
      <c r="H40" s="281"/>
      <c r="I40" s="281"/>
    </row>
    <row r="41" spans="2:9" s="256" customFormat="1" x14ac:dyDescent="0.25">
      <c r="B41" s="265" t="s">
        <v>237</v>
      </c>
      <c r="C41" s="281">
        <v>36185.9</v>
      </c>
      <c r="D41" s="281">
        <v>118693.79</v>
      </c>
      <c r="E41" s="281">
        <v>110000</v>
      </c>
      <c r="F41" s="281">
        <v>2532.9725145446409</v>
      </c>
      <c r="G41" s="281">
        <v>8308.432503188631</v>
      </c>
      <c r="H41" s="281"/>
      <c r="I41" s="281"/>
    </row>
    <row r="42" spans="2:9" s="256" customFormat="1" x14ac:dyDescent="0.25">
      <c r="B42" s="265" t="s">
        <v>238</v>
      </c>
      <c r="C42" s="281">
        <v>130178.55</v>
      </c>
      <c r="D42" s="281">
        <v>2093.02</v>
      </c>
      <c r="E42" s="281">
        <v>1</v>
      </c>
      <c r="F42" s="281">
        <v>9112.4985000000015</v>
      </c>
      <c r="G42" s="281">
        <v>146.51140000000001</v>
      </c>
      <c r="H42" s="281"/>
      <c r="I42" s="281"/>
    </row>
    <row r="43" spans="2:9" s="256" customFormat="1" x14ac:dyDescent="0.25">
      <c r="B43" s="265" t="s">
        <v>239</v>
      </c>
      <c r="C43" s="281">
        <v>9399.2099999999991</v>
      </c>
      <c r="D43" s="281">
        <v>94088.42</v>
      </c>
      <c r="E43" s="281">
        <v>20000</v>
      </c>
      <c r="F43" s="281">
        <v>657.94470000000001</v>
      </c>
      <c r="G43" s="281">
        <v>6586.1894000000002</v>
      </c>
      <c r="H43" s="281"/>
      <c r="I43" s="281"/>
    </row>
    <row r="44" spans="2:9" s="256" customFormat="1" x14ac:dyDescent="0.25">
      <c r="B44" s="265" t="s">
        <v>240</v>
      </c>
      <c r="C44" s="281">
        <v>72133.03</v>
      </c>
      <c r="D44" s="281">
        <v>2092.06</v>
      </c>
      <c r="E44" s="281">
        <v>2000</v>
      </c>
      <c r="F44" s="281">
        <v>6491.9726999999993</v>
      </c>
      <c r="G44" s="281">
        <v>188.28540000000001</v>
      </c>
      <c r="H44" s="281"/>
      <c r="I44" s="281"/>
    </row>
    <row r="45" spans="2:9" s="256" customFormat="1" x14ac:dyDescent="0.25">
      <c r="B45" s="265" t="s">
        <v>241</v>
      </c>
      <c r="C45" s="281">
        <v>54057.84</v>
      </c>
      <c r="D45" s="281">
        <v>212552.34</v>
      </c>
      <c r="E45" s="281">
        <v>100000</v>
      </c>
      <c r="F45" s="281">
        <v>3782.375504065149</v>
      </c>
      <c r="G45" s="281">
        <v>14872.084495934851</v>
      </c>
      <c r="H45" s="281"/>
      <c r="I45" s="281"/>
    </row>
    <row r="46" spans="2:9" s="256" customFormat="1" x14ac:dyDescent="0.25">
      <c r="B46" s="268" t="s">
        <v>242</v>
      </c>
      <c r="C46" s="281">
        <v>143053.10999999999</v>
      </c>
      <c r="D46" s="281">
        <v>7509.68</v>
      </c>
      <c r="E46" s="281">
        <v>1000</v>
      </c>
      <c r="F46" s="281">
        <v>10728.983249999999</v>
      </c>
      <c r="G46" s="281">
        <v>563.226</v>
      </c>
      <c r="H46" s="281"/>
      <c r="I46" s="281"/>
    </row>
    <row r="47" spans="2:9" s="256" customFormat="1" x14ac:dyDescent="0.25">
      <c r="B47" s="268" t="s">
        <v>243</v>
      </c>
      <c r="C47" s="281">
        <v>881337.14</v>
      </c>
      <c r="D47" s="281">
        <v>-0.01</v>
      </c>
      <c r="E47" s="281">
        <v>100000</v>
      </c>
      <c r="F47" s="281">
        <v>66100.604950052919</v>
      </c>
      <c r="G47" s="281">
        <v>-7.5000362460673022E-4</v>
      </c>
      <c r="H47" s="281"/>
      <c r="I47" s="281"/>
    </row>
    <row r="48" spans="2:9" s="256" customFormat="1" x14ac:dyDescent="0.25">
      <c r="B48" s="268" t="s">
        <v>244</v>
      </c>
      <c r="C48" s="281">
        <v>3498575.96</v>
      </c>
      <c r="D48" s="281">
        <v>7611.92</v>
      </c>
      <c r="E48" s="281">
        <v>7000</v>
      </c>
      <c r="F48" s="281">
        <v>262393.44615437905</v>
      </c>
      <c r="G48" s="281">
        <v>570.89454209004543</v>
      </c>
      <c r="H48" s="281"/>
      <c r="I48" s="281"/>
    </row>
    <row r="49" spans="2:9" s="256" customFormat="1" x14ac:dyDescent="0.25">
      <c r="B49" s="268" t="s">
        <v>245</v>
      </c>
      <c r="C49" s="281">
        <v>713585.27</v>
      </c>
      <c r="D49" s="281">
        <v>229360.64000000001</v>
      </c>
      <c r="E49" s="281">
        <v>1</v>
      </c>
      <c r="F49" s="281">
        <v>49951.01532915303</v>
      </c>
      <c r="G49" s="281">
        <v>16055.259723262434</v>
      </c>
      <c r="H49" s="281"/>
      <c r="I49" s="281"/>
    </row>
    <row r="50" spans="2:9" s="256" customFormat="1" x14ac:dyDescent="0.25">
      <c r="B50" s="271" t="s">
        <v>246</v>
      </c>
      <c r="C50" s="281">
        <v>39792.370000000003</v>
      </c>
      <c r="D50" s="281">
        <v>10198</v>
      </c>
      <c r="E50" s="281">
        <v>1</v>
      </c>
      <c r="F50" s="281">
        <v>2785.3753729180889</v>
      </c>
      <c r="G50" s="281">
        <v>713.83679969347565</v>
      </c>
      <c r="H50" s="281"/>
      <c r="I50" s="281"/>
    </row>
    <row r="51" spans="2:9" s="256" customFormat="1" x14ac:dyDescent="0.25">
      <c r="B51" s="271" t="s">
        <v>247</v>
      </c>
      <c r="C51" s="281">
        <v>1843634.29</v>
      </c>
      <c r="D51" s="281">
        <v>2.11</v>
      </c>
      <c r="E51" s="281">
        <v>1</v>
      </c>
      <c r="F51" s="281">
        <v>129054.71916029627</v>
      </c>
      <c r="G51" s="281">
        <v>0.14770036492878699</v>
      </c>
      <c r="H51" s="281"/>
      <c r="I51" s="281"/>
    </row>
    <row r="52" spans="2:9" s="256" customFormat="1" x14ac:dyDescent="0.25">
      <c r="B52" s="271" t="s">
        <v>248</v>
      </c>
      <c r="C52" s="281">
        <v>14761.33</v>
      </c>
      <c r="D52" s="281">
        <v>4614.2299999999996</v>
      </c>
      <c r="E52" s="281">
        <v>50</v>
      </c>
      <c r="F52" s="281">
        <v>1033.50379863119</v>
      </c>
      <c r="G52" s="281">
        <v>323.0619620832266</v>
      </c>
      <c r="H52" s="281"/>
      <c r="I52" s="281"/>
    </row>
    <row r="53" spans="2:9" s="256" customFormat="1" x14ac:dyDescent="0.25">
      <c r="B53" s="271" t="s">
        <v>249</v>
      </c>
      <c r="C53" s="281">
        <v>0</v>
      </c>
      <c r="D53" s="281">
        <v>0</v>
      </c>
      <c r="E53" s="281">
        <v>1</v>
      </c>
      <c r="F53" s="281">
        <v>0</v>
      </c>
      <c r="G53" s="281">
        <v>0</v>
      </c>
      <c r="H53" s="281"/>
      <c r="I53" s="281"/>
    </row>
    <row r="54" spans="2:9" s="256" customFormat="1" x14ac:dyDescent="0.25">
      <c r="B54" s="271" t="s">
        <v>250</v>
      </c>
      <c r="C54" s="281">
        <v>0</v>
      </c>
      <c r="D54" s="281">
        <v>7935.61</v>
      </c>
      <c r="E54" s="281">
        <v>1000</v>
      </c>
      <c r="F54" s="281">
        <v>0</v>
      </c>
      <c r="G54" s="281">
        <v>714.20489999999995</v>
      </c>
      <c r="H54" s="281"/>
      <c r="I54" s="281"/>
    </row>
    <row r="55" spans="2:9" s="256" customFormat="1" x14ac:dyDescent="0.25">
      <c r="B55" s="271" t="s">
        <v>251</v>
      </c>
      <c r="C55" s="281">
        <v>0</v>
      </c>
      <c r="D55" s="281">
        <v>0</v>
      </c>
      <c r="E55" s="281">
        <v>50000</v>
      </c>
      <c r="F55" s="281">
        <v>0</v>
      </c>
      <c r="G55" s="281">
        <v>0</v>
      </c>
      <c r="H55" s="281"/>
      <c r="I55" s="281"/>
    </row>
    <row r="56" spans="2:9" s="256" customFormat="1" x14ac:dyDescent="0.25">
      <c r="B56" s="271" t="s">
        <v>252</v>
      </c>
      <c r="C56" s="281">
        <v>30341.32</v>
      </c>
      <c r="D56" s="281">
        <v>0</v>
      </c>
      <c r="E56" s="281">
        <v>1</v>
      </c>
      <c r="F56" s="281">
        <v>2123.8924000000002</v>
      </c>
      <c r="G56" s="281">
        <v>0</v>
      </c>
      <c r="H56" s="281"/>
      <c r="I56" s="281"/>
    </row>
    <row r="57" spans="2:9" s="256" customFormat="1" x14ac:dyDescent="0.25">
      <c r="B57" s="271" t="s">
        <v>253</v>
      </c>
      <c r="C57" s="281">
        <v>656193.34</v>
      </c>
      <c r="D57" s="281">
        <v>220010.89</v>
      </c>
      <c r="E57" s="281">
        <v>150000</v>
      </c>
      <c r="F57" s="281">
        <v>45929.282942848607</v>
      </c>
      <c r="G57" s="281">
        <v>15399.337057151393</v>
      </c>
      <c r="H57" s="281"/>
      <c r="I57" s="281"/>
    </row>
    <row r="58" spans="2:9" s="256" customFormat="1" x14ac:dyDescent="0.25">
      <c r="B58" s="271" t="s">
        <v>254</v>
      </c>
      <c r="C58" s="281">
        <v>9316.74</v>
      </c>
      <c r="D58" s="281">
        <v>33008.26</v>
      </c>
      <c r="E58" s="281">
        <v>15000</v>
      </c>
      <c r="F58" s="281">
        <v>652.22683095097466</v>
      </c>
      <c r="G58" s="281">
        <v>2310.7731690490255</v>
      </c>
      <c r="H58" s="281"/>
      <c r="I58" s="281"/>
    </row>
    <row r="59" spans="2:9" s="256" customFormat="1" x14ac:dyDescent="0.25">
      <c r="B59" s="271" t="s">
        <v>255</v>
      </c>
      <c r="C59" s="281">
        <v>319838.62</v>
      </c>
      <c r="D59" s="281">
        <v>180210.81</v>
      </c>
      <c r="E59" s="281">
        <v>170000</v>
      </c>
      <c r="F59" s="281">
        <v>22388.805827842403</v>
      </c>
      <c r="G59" s="281">
        <v>12614.814412243899</v>
      </c>
      <c r="H59" s="281"/>
      <c r="I59" s="281"/>
    </row>
    <row r="60" spans="2:9" s="256" customFormat="1" x14ac:dyDescent="0.25">
      <c r="B60" s="271" t="s">
        <v>256</v>
      </c>
      <c r="C60" s="281">
        <v>110170.55</v>
      </c>
      <c r="D60" s="281">
        <v>651.01</v>
      </c>
      <c r="E60" s="281">
        <v>1</v>
      </c>
      <c r="F60" s="281">
        <v>7711.9385000000011</v>
      </c>
      <c r="G60" s="281">
        <v>45.570700000000002</v>
      </c>
      <c r="H60" s="281"/>
      <c r="I60" s="281"/>
    </row>
    <row r="61" spans="2:9" s="256" customFormat="1" x14ac:dyDescent="0.25">
      <c r="B61" s="271" t="s">
        <v>257</v>
      </c>
      <c r="C61" s="281">
        <v>131426.5</v>
      </c>
      <c r="D61" s="281">
        <v>0</v>
      </c>
      <c r="E61" s="281">
        <v>1</v>
      </c>
      <c r="F61" s="281">
        <v>11827.966628264792</v>
      </c>
      <c r="G61" s="281">
        <v>0</v>
      </c>
      <c r="H61" s="281"/>
      <c r="I61" s="281"/>
    </row>
    <row r="62" spans="2:9" s="256" customFormat="1" x14ac:dyDescent="0.25">
      <c r="B62" s="271" t="s">
        <v>258</v>
      </c>
      <c r="C62" s="281">
        <v>18410.650000000001</v>
      </c>
      <c r="D62" s="281">
        <v>10678.27</v>
      </c>
      <c r="E62" s="281">
        <v>30000</v>
      </c>
      <c r="F62" s="281">
        <v>1288.7455000000002</v>
      </c>
      <c r="G62" s="281">
        <v>747.47890000000018</v>
      </c>
      <c r="H62" s="281"/>
      <c r="I62" s="281"/>
    </row>
    <row r="63" spans="2:9" s="256" customFormat="1" x14ac:dyDescent="0.25">
      <c r="B63" s="271" t="s">
        <v>259</v>
      </c>
      <c r="C63" s="281">
        <v>53880.18</v>
      </c>
      <c r="D63" s="281">
        <v>0</v>
      </c>
      <c r="E63" s="281">
        <v>1</v>
      </c>
      <c r="F63" s="281">
        <v>4849.2161999999998</v>
      </c>
      <c r="G63" s="281">
        <v>0</v>
      </c>
      <c r="H63" s="281"/>
      <c r="I63" s="281"/>
    </row>
    <row r="64" spans="2:9" s="256" customFormat="1" x14ac:dyDescent="0.25">
      <c r="B64" s="271" t="s">
        <v>260</v>
      </c>
      <c r="C64" s="281">
        <v>76492.02</v>
      </c>
      <c r="D64" s="281">
        <v>13507.97</v>
      </c>
      <c r="E64" s="281">
        <v>1</v>
      </c>
      <c r="F64" s="281">
        <v>5354.4414000000006</v>
      </c>
      <c r="G64" s="281">
        <v>945.55790000000013</v>
      </c>
      <c r="H64" s="281"/>
      <c r="I64" s="281"/>
    </row>
    <row r="65" spans="2:9" s="256" customFormat="1" x14ac:dyDescent="0.25">
      <c r="B65" s="271" t="s">
        <v>261</v>
      </c>
      <c r="C65" s="281">
        <v>27969.040000000001</v>
      </c>
      <c r="D65" s="281">
        <v>0</v>
      </c>
      <c r="E65" s="281">
        <v>40000</v>
      </c>
      <c r="F65" s="281">
        <v>1957.784177295877</v>
      </c>
      <c r="G65" s="281">
        <v>0</v>
      </c>
      <c r="H65" s="281"/>
      <c r="I65" s="281"/>
    </row>
    <row r="66" spans="2:9" s="256" customFormat="1" x14ac:dyDescent="0.25">
      <c r="B66" s="271" t="s">
        <v>262</v>
      </c>
      <c r="C66" s="281">
        <v>126880.88</v>
      </c>
      <c r="D66" s="281">
        <v>1998.37</v>
      </c>
      <c r="E66" s="281">
        <v>1</v>
      </c>
      <c r="F66" s="281">
        <v>8882.1239544421951</v>
      </c>
      <c r="G66" s="281">
        <v>139.89318206839872</v>
      </c>
      <c r="H66" s="281"/>
      <c r="I66" s="281"/>
    </row>
    <row r="67" spans="2:9" s="256" customFormat="1" x14ac:dyDescent="0.25">
      <c r="B67" s="271" t="s">
        <v>263</v>
      </c>
      <c r="C67" s="281">
        <v>2645372.9900000002</v>
      </c>
      <c r="D67" s="281">
        <v>58091.32</v>
      </c>
      <c r="E67" s="281">
        <v>50000</v>
      </c>
      <c r="F67" s="281">
        <v>185176.10930000004</v>
      </c>
      <c r="G67" s="281">
        <v>4066.3924000000002</v>
      </c>
      <c r="H67" s="281"/>
      <c r="I67" s="281"/>
    </row>
    <row r="68" spans="2:9" s="256" customFormat="1" x14ac:dyDescent="0.25">
      <c r="B68" s="271" t="s">
        <v>264</v>
      </c>
      <c r="C68" s="281">
        <v>125292.37</v>
      </c>
      <c r="D68" s="281">
        <v>7833</v>
      </c>
      <c r="E68" s="281">
        <v>1</v>
      </c>
      <c r="F68" s="281">
        <v>8770.5829464477574</v>
      </c>
      <c r="G68" s="281">
        <v>548.31731748330151</v>
      </c>
      <c r="H68" s="281"/>
      <c r="I68" s="281"/>
    </row>
    <row r="69" spans="2:9" s="256" customFormat="1" x14ac:dyDescent="0.25">
      <c r="B69" s="271" t="s">
        <v>265</v>
      </c>
      <c r="C69" s="281">
        <v>97590.92</v>
      </c>
      <c r="D69" s="281">
        <v>1614.93</v>
      </c>
      <c r="E69" s="281">
        <v>22000</v>
      </c>
      <c r="F69" s="281">
        <v>6831.348213888843</v>
      </c>
      <c r="G69" s="281">
        <v>113.04483215298626</v>
      </c>
      <c r="H69" s="281"/>
      <c r="I69" s="281"/>
    </row>
    <row r="70" spans="2:9" s="256" customFormat="1" x14ac:dyDescent="0.25">
      <c r="B70" s="271" t="s">
        <v>266</v>
      </c>
      <c r="C70" s="281">
        <v>635581.64</v>
      </c>
      <c r="D70" s="281">
        <v>1613.21</v>
      </c>
      <c r="E70" s="281">
        <v>1</v>
      </c>
      <c r="F70" s="281">
        <v>44490.971647761362</v>
      </c>
      <c r="G70" s="281">
        <v>112.9253519215645</v>
      </c>
      <c r="H70" s="281"/>
      <c r="I70" s="281"/>
    </row>
    <row r="71" spans="2:9" s="256" customFormat="1" x14ac:dyDescent="0.25">
      <c r="B71" s="271" t="s">
        <v>267</v>
      </c>
      <c r="C71" s="281">
        <v>0</v>
      </c>
      <c r="D71" s="281">
        <v>613.5</v>
      </c>
      <c r="E71" s="281">
        <v>50000</v>
      </c>
      <c r="F71" s="281">
        <v>0</v>
      </c>
      <c r="G71" s="281">
        <v>42.945017379258765</v>
      </c>
      <c r="H71" s="281"/>
      <c r="I71" s="281"/>
    </row>
    <row r="72" spans="2:9" s="256" customFormat="1" x14ac:dyDescent="0.25">
      <c r="B72" s="271" t="s">
        <v>268</v>
      </c>
      <c r="C72" s="281">
        <v>1899484.02</v>
      </c>
      <c r="D72" s="281">
        <v>0</v>
      </c>
      <c r="E72" s="281">
        <v>20000</v>
      </c>
      <c r="F72" s="281">
        <v>132964.36336798355</v>
      </c>
      <c r="G72" s="281">
        <v>0</v>
      </c>
      <c r="H72" s="281"/>
      <c r="I72" s="281"/>
    </row>
    <row r="73" spans="2:9" s="256" customFormat="1" x14ac:dyDescent="0.25">
      <c r="B73" s="271" t="s">
        <v>269</v>
      </c>
      <c r="C73" s="281">
        <v>66856.100000000006</v>
      </c>
      <c r="D73" s="281">
        <v>163080</v>
      </c>
      <c r="E73" s="281">
        <v>160000</v>
      </c>
      <c r="F73" s="281">
        <v>5014.2075000000004</v>
      </c>
      <c r="G73" s="281">
        <v>12231</v>
      </c>
      <c r="H73" s="281"/>
      <c r="I73" s="281"/>
    </row>
    <row r="74" spans="2:9" s="256" customFormat="1" x14ac:dyDescent="0.25">
      <c r="B74" s="271" t="s">
        <v>270</v>
      </c>
      <c r="C74" s="281">
        <v>89365.69</v>
      </c>
      <c r="D74" s="281">
        <v>101527.31</v>
      </c>
      <c r="E74" s="281">
        <v>60000</v>
      </c>
      <c r="F74" s="281">
        <v>6259.3247378075675</v>
      </c>
      <c r="G74" s="281">
        <v>7111.1452621924318</v>
      </c>
      <c r="H74" s="281"/>
      <c r="I74" s="281"/>
    </row>
    <row r="75" spans="2:9" s="256" customFormat="1" x14ac:dyDescent="0.25">
      <c r="B75" s="271" t="s">
        <v>271</v>
      </c>
      <c r="C75" s="281">
        <v>139212.94</v>
      </c>
      <c r="D75" s="281">
        <v>2229.0500000000002</v>
      </c>
      <c r="E75" s="281">
        <v>1</v>
      </c>
      <c r="F75" s="281">
        <v>9744.9058000000023</v>
      </c>
      <c r="G75" s="281">
        <v>156.03350000000003</v>
      </c>
      <c r="H75" s="281"/>
      <c r="I75" s="281"/>
    </row>
    <row r="76" spans="2:9" s="256" customFormat="1" x14ac:dyDescent="0.25">
      <c r="B76" s="271" t="s">
        <v>272</v>
      </c>
      <c r="C76" s="281">
        <v>525852.16000000003</v>
      </c>
      <c r="D76" s="281">
        <v>24122.63</v>
      </c>
      <c r="E76" s="281">
        <v>1</v>
      </c>
      <c r="F76" s="281">
        <v>36809.651200000008</v>
      </c>
      <c r="G76" s="281">
        <v>1688.5841000000003</v>
      </c>
      <c r="H76" s="281"/>
      <c r="I76" s="281"/>
    </row>
    <row r="77" spans="2:9" s="256" customFormat="1" x14ac:dyDescent="0.25">
      <c r="B77" s="271" t="s">
        <v>273</v>
      </c>
      <c r="C77" s="281">
        <v>24474.76</v>
      </c>
      <c r="D77" s="281">
        <v>53247.360000000001</v>
      </c>
      <c r="E77" s="281">
        <v>1</v>
      </c>
      <c r="F77" s="281">
        <v>2202.7284</v>
      </c>
      <c r="G77" s="281">
        <v>4792.2624000000005</v>
      </c>
      <c r="H77" s="281"/>
      <c r="I77" s="281"/>
    </row>
    <row r="78" spans="2:9" s="256" customFormat="1" x14ac:dyDescent="0.25">
      <c r="B78" s="271" t="s">
        <v>274</v>
      </c>
      <c r="C78" s="281">
        <v>11914.48</v>
      </c>
      <c r="D78" s="281">
        <v>0</v>
      </c>
      <c r="E78" s="281">
        <v>1</v>
      </c>
      <c r="F78" s="281">
        <v>1072.3031999999998</v>
      </c>
      <c r="G78" s="281">
        <v>0</v>
      </c>
      <c r="H78" s="281"/>
      <c r="I78" s="281"/>
    </row>
    <row r="79" spans="2:9" s="256" customFormat="1" x14ac:dyDescent="0.25">
      <c r="B79" s="271" t="s">
        <v>275</v>
      </c>
      <c r="C79" s="281">
        <v>309506.14</v>
      </c>
      <c r="D79" s="281">
        <v>147378.84</v>
      </c>
      <c r="E79" s="281">
        <v>140000</v>
      </c>
      <c r="F79" s="281">
        <v>21665.429800000002</v>
      </c>
      <c r="G79" s="281">
        <v>10316.5188</v>
      </c>
      <c r="H79" s="281"/>
      <c r="I79" s="281"/>
    </row>
    <row r="80" spans="2:9" s="256" customFormat="1" x14ac:dyDescent="0.25">
      <c r="B80" s="271" t="s">
        <v>276</v>
      </c>
      <c r="C80" s="281">
        <v>60409.4</v>
      </c>
      <c r="D80" s="281">
        <v>48319.8</v>
      </c>
      <c r="E80" s="281">
        <v>48000</v>
      </c>
      <c r="F80" s="281">
        <v>5436.8460000000005</v>
      </c>
      <c r="G80" s="281">
        <v>4348.7820000000002</v>
      </c>
      <c r="H80" s="281"/>
      <c r="I80" s="281"/>
    </row>
    <row r="81" spans="2:9" s="256" customFormat="1" x14ac:dyDescent="0.25">
      <c r="B81" s="271" t="s">
        <v>277</v>
      </c>
      <c r="C81" s="281">
        <v>120451.56</v>
      </c>
      <c r="D81" s="281">
        <v>0.01</v>
      </c>
      <c r="E81" s="281">
        <v>1</v>
      </c>
      <c r="F81" s="281">
        <v>8431.6092000000008</v>
      </c>
      <c r="G81" s="281">
        <v>7.000000000000001E-4</v>
      </c>
      <c r="H81" s="281"/>
      <c r="I81" s="281"/>
    </row>
    <row r="82" spans="2:9" s="256" customFormat="1" x14ac:dyDescent="0.25">
      <c r="B82" s="271" t="s">
        <v>278</v>
      </c>
      <c r="C82" s="281">
        <v>19002.09</v>
      </c>
      <c r="D82" s="281">
        <v>997.92</v>
      </c>
      <c r="E82" s="281">
        <v>900</v>
      </c>
      <c r="F82" s="281">
        <v>1330.1463000000003</v>
      </c>
      <c r="G82" s="281">
        <v>69.854399999999998</v>
      </c>
      <c r="H82" s="281"/>
      <c r="I82" s="281"/>
    </row>
    <row r="83" spans="2:9" s="256" customFormat="1" x14ac:dyDescent="0.25">
      <c r="B83" s="271" t="s">
        <v>279</v>
      </c>
      <c r="C83" s="281">
        <v>10583.68</v>
      </c>
      <c r="D83" s="281">
        <v>37998.1</v>
      </c>
      <c r="E83" s="281">
        <v>1</v>
      </c>
      <c r="F83" s="281">
        <v>793.77599999999995</v>
      </c>
      <c r="G83" s="281">
        <v>2849.8575000000001</v>
      </c>
      <c r="H83" s="281"/>
      <c r="I83" s="281"/>
    </row>
    <row r="84" spans="2:9" s="256" customFormat="1" x14ac:dyDescent="0.25">
      <c r="B84" s="271" t="s">
        <v>280</v>
      </c>
      <c r="C84" s="281">
        <v>34493.68</v>
      </c>
      <c r="D84" s="281">
        <v>-420</v>
      </c>
      <c r="E84" s="281">
        <v>1</v>
      </c>
      <c r="F84" s="281">
        <v>2414.5576000000005</v>
      </c>
      <c r="G84" s="281">
        <v>-29.400000000000006</v>
      </c>
      <c r="H84" s="281"/>
      <c r="I84" s="281"/>
    </row>
    <row r="85" spans="2:9" s="256" customFormat="1" x14ac:dyDescent="0.25">
      <c r="B85" s="271" t="s">
        <v>281</v>
      </c>
      <c r="C85" s="281">
        <v>69310.75</v>
      </c>
      <c r="D85" s="281">
        <v>152</v>
      </c>
      <c r="E85" s="281">
        <v>1</v>
      </c>
      <c r="F85" s="281">
        <v>6237.9674999999997</v>
      </c>
      <c r="G85" s="281">
        <v>13.68</v>
      </c>
      <c r="H85" s="281"/>
      <c r="I85" s="281"/>
    </row>
    <row r="86" spans="2:9" s="256" customFormat="1" x14ac:dyDescent="0.25">
      <c r="B86" s="271" t="s">
        <v>282</v>
      </c>
      <c r="C86" s="281">
        <v>117591.87</v>
      </c>
      <c r="D86" s="281">
        <v>0</v>
      </c>
      <c r="E86" s="281">
        <v>1</v>
      </c>
      <c r="F86" s="281">
        <v>8230.9912743431996</v>
      </c>
      <c r="G86" s="281">
        <v>0</v>
      </c>
      <c r="H86" s="281"/>
      <c r="I86" s="281"/>
    </row>
    <row r="87" spans="2:9" s="256" customFormat="1" x14ac:dyDescent="0.25">
      <c r="B87" s="271" t="s">
        <v>283</v>
      </c>
      <c r="C87" s="281">
        <v>1816.81</v>
      </c>
      <c r="D87" s="281">
        <v>0</v>
      </c>
      <c r="E87" s="281">
        <v>1</v>
      </c>
      <c r="F87" s="281">
        <v>127.18005510314713</v>
      </c>
      <c r="G87" s="281">
        <v>0</v>
      </c>
      <c r="H87" s="281"/>
      <c r="I87" s="281"/>
    </row>
    <row r="88" spans="2:9" s="256" customFormat="1" x14ac:dyDescent="0.25">
      <c r="B88" s="271" t="s">
        <v>284</v>
      </c>
      <c r="C88" s="281">
        <v>622453.42000000004</v>
      </c>
      <c r="D88" s="281">
        <v>0.01</v>
      </c>
      <c r="E88" s="281"/>
      <c r="F88" s="281">
        <v>43572.14941081588</v>
      </c>
      <c r="G88" s="281">
        <v>7.0000658701201894E-4</v>
      </c>
      <c r="H88" s="281"/>
      <c r="I88" s="281"/>
    </row>
    <row r="89" spans="2:9" s="256" customFormat="1" x14ac:dyDescent="0.25">
      <c r="B89" s="271" t="s">
        <v>285</v>
      </c>
      <c r="C89" s="281">
        <v>984349.39</v>
      </c>
      <c r="D89" s="281">
        <v>0</v>
      </c>
      <c r="E89" s="281">
        <v>20000</v>
      </c>
      <c r="F89" s="281">
        <v>68901.009999999995</v>
      </c>
      <c r="G89" s="281">
        <v>0</v>
      </c>
      <c r="H89" s="281"/>
      <c r="I89" s="281"/>
    </row>
    <row r="90" spans="2:9" s="256" customFormat="1" x14ac:dyDescent="0.25">
      <c r="B90" s="271" t="s">
        <v>286</v>
      </c>
      <c r="C90" s="281">
        <v>177224.63</v>
      </c>
      <c r="D90" s="281">
        <v>0</v>
      </c>
      <c r="E90" s="281">
        <v>1</v>
      </c>
      <c r="F90" s="281">
        <v>13291.847250000001</v>
      </c>
      <c r="G90" s="281">
        <v>0</v>
      </c>
      <c r="H90" s="281"/>
      <c r="I90" s="281"/>
    </row>
    <row r="91" spans="2:9" s="256" customFormat="1" x14ac:dyDescent="0.25">
      <c r="B91" s="271" t="s">
        <v>287</v>
      </c>
      <c r="C91" s="281">
        <v>26254</v>
      </c>
      <c r="D91" s="281">
        <v>2081.17</v>
      </c>
      <c r="E91" s="281">
        <v>1</v>
      </c>
      <c r="F91" s="281">
        <v>1837.7800000000004</v>
      </c>
      <c r="G91" s="281">
        <v>145.68190000000004</v>
      </c>
      <c r="H91" s="281"/>
      <c r="I91" s="281"/>
    </row>
    <row r="92" spans="2:9" s="256" customFormat="1" x14ac:dyDescent="0.25">
      <c r="B92" s="271" t="s">
        <v>288</v>
      </c>
      <c r="C92" s="281">
        <v>655722.93000000005</v>
      </c>
      <c r="D92" s="281">
        <v>24100.01</v>
      </c>
      <c r="E92" s="281">
        <v>1</v>
      </c>
      <c r="F92" s="281">
        <v>45900.740122033014</v>
      </c>
      <c r="G92" s="281">
        <v>1687.0056625111411</v>
      </c>
      <c r="H92" s="281"/>
      <c r="I92" s="281"/>
    </row>
    <row r="93" spans="2:9" s="256" customFormat="1" x14ac:dyDescent="0.25">
      <c r="B93" s="271" t="s">
        <v>289</v>
      </c>
      <c r="C93" s="281">
        <v>0</v>
      </c>
      <c r="D93" s="281">
        <v>0</v>
      </c>
      <c r="E93" s="281">
        <v>17000</v>
      </c>
      <c r="F93" s="281">
        <v>0</v>
      </c>
      <c r="G93" s="281">
        <v>0</v>
      </c>
      <c r="H93" s="281"/>
      <c r="I93" s="281"/>
    </row>
    <row r="94" spans="2:9" s="256" customFormat="1" x14ac:dyDescent="0.25">
      <c r="B94" s="271" t="s">
        <v>290</v>
      </c>
      <c r="C94" s="281">
        <v>0</v>
      </c>
      <c r="D94" s="281">
        <v>0</v>
      </c>
      <c r="E94" s="281">
        <v>30000</v>
      </c>
      <c r="F94" s="281">
        <v>0</v>
      </c>
      <c r="G94" s="281">
        <v>0</v>
      </c>
      <c r="H94" s="281"/>
      <c r="I94" s="281"/>
    </row>
    <row r="95" spans="2:9" s="256" customFormat="1" x14ac:dyDescent="0.25">
      <c r="B95" s="271" t="s">
        <v>291</v>
      </c>
      <c r="C95" s="281">
        <v>0</v>
      </c>
      <c r="D95" s="281">
        <v>0</v>
      </c>
      <c r="E95" s="281">
        <v>10000</v>
      </c>
      <c r="F95" s="281">
        <v>0</v>
      </c>
      <c r="G95" s="281">
        <v>0</v>
      </c>
      <c r="H95" s="281"/>
      <c r="I95" s="281"/>
    </row>
    <row r="96" spans="2:9" s="256" customFormat="1" x14ac:dyDescent="0.25">
      <c r="B96" s="271" t="s">
        <v>292</v>
      </c>
      <c r="C96" s="281">
        <v>0</v>
      </c>
      <c r="D96" s="281">
        <v>0</v>
      </c>
      <c r="E96" s="281">
        <v>15000</v>
      </c>
      <c r="F96" s="281">
        <v>0</v>
      </c>
      <c r="G96" s="281">
        <v>0</v>
      </c>
      <c r="H96" s="281"/>
      <c r="I96" s="281"/>
    </row>
    <row r="97" spans="2:9" s="256" customFormat="1" x14ac:dyDescent="0.25">
      <c r="B97" s="271" t="s">
        <v>293</v>
      </c>
      <c r="C97" s="281">
        <v>0</v>
      </c>
      <c r="D97" s="281">
        <v>0</v>
      </c>
      <c r="E97" s="281">
        <v>40000</v>
      </c>
      <c r="F97" s="281">
        <v>0</v>
      </c>
      <c r="G97" s="281">
        <v>0</v>
      </c>
      <c r="H97" s="281"/>
      <c r="I97" s="281"/>
    </row>
    <row r="98" spans="2:9" s="256" customFormat="1" x14ac:dyDescent="0.25">
      <c r="B98" s="271" t="s">
        <v>294</v>
      </c>
      <c r="C98" s="281">
        <v>0</v>
      </c>
      <c r="D98" s="281">
        <v>0</v>
      </c>
      <c r="E98" s="281">
        <v>10000</v>
      </c>
      <c r="F98" s="281">
        <v>0</v>
      </c>
      <c r="G98" s="281">
        <v>0</v>
      </c>
      <c r="H98" s="281"/>
      <c r="I98" s="281"/>
    </row>
    <row r="99" spans="2:9" s="256" customFormat="1" x14ac:dyDescent="0.25">
      <c r="B99" s="271" t="s">
        <v>295</v>
      </c>
      <c r="C99" s="281">
        <v>0</v>
      </c>
      <c r="D99" s="281">
        <v>0</v>
      </c>
      <c r="E99" s="281">
        <v>20000</v>
      </c>
      <c r="F99" s="281">
        <v>0</v>
      </c>
      <c r="G99" s="281">
        <v>0</v>
      </c>
      <c r="H99" s="281"/>
      <c r="I99" s="281"/>
    </row>
    <row r="100" spans="2:9" s="256" customFormat="1" x14ac:dyDescent="0.25">
      <c r="B100" s="271" t="s">
        <v>296</v>
      </c>
      <c r="C100" s="281">
        <v>0</v>
      </c>
      <c r="D100" s="281">
        <v>0</v>
      </c>
      <c r="E100" s="281">
        <v>5000</v>
      </c>
      <c r="F100" s="281">
        <v>0</v>
      </c>
      <c r="G100" s="281">
        <v>0</v>
      </c>
      <c r="H100" s="281"/>
      <c r="I100" s="281"/>
    </row>
    <row r="101" spans="2:9" s="256" customFormat="1" x14ac:dyDescent="0.25">
      <c r="B101" s="271" t="s">
        <v>297</v>
      </c>
      <c r="C101" s="281">
        <v>1053.73</v>
      </c>
      <c r="D101" s="281">
        <v>313284.8</v>
      </c>
      <c r="E101" s="281">
        <v>100000</v>
      </c>
      <c r="F101" s="281">
        <v>73.761100000000013</v>
      </c>
      <c r="G101" s="281">
        <v>21929.936000000002</v>
      </c>
      <c r="H101" s="281"/>
      <c r="I101" s="281"/>
    </row>
    <row r="102" spans="2:9" s="256" customFormat="1" x14ac:dyDescent="0.25">
      <c r="B102" s="271" t="s">
        <v>298</v>
      </c>
      <c r="C102" s="281">
        <v>575.63</v>
      </c>
      <c r="D102" s="281">
        <v>0</v>
      </c>
      <c r="E102" s="281">
        <v>450000</v>
      </c>
      <c r="F102" s="281">
        <v>40.2941</v>
      </c>
      <c r="G102" s="281">
        <v>0</v>
      </c>
      <c r="H102" s="281"/>
      <c r="I102" s="281"/>
    </row>
    <row r="103" spans="2:9" s="256" customFormat="1" x14ac:dyDescent="0.25">
      <c r="B103" s="271" t="s">
        <v>299</v>
      </c>
      <c r="C103" s="281">
        <v>34640.620000000003</v>
      </c>
      <c r="D103" s="281">
        <v>663.32</v>
      </c>
      <c r="E103" s="281">
        <v>80000</v>
      </c>
      <c r="F103" s="281">
        <v>2424.8434000000002</v>
      </c>
      <c r="G103" s="281">
        <v>46.432400000000008</v>
      </c>
      <c r="H103" s="281"/>
      <c r="I103" s="281"/>
    </row>
    <row r="104" spans="2:9" s="256" customFormat="1" x14ac:dyDescent="0.25">
      <c r="B104" s="271" t="s">
        <v>300</v>
      </c>
      <c r="C104" s="281">
        <v>1000000</v>
      </c>
      <c r="D104" s="281">
        <v>999800</v>
      </c>
      <c r="E104" s="281">
        <v>800000</v>
      </c>
      <c r="F104" s="281">
        <v>70000.000000000015</v>
      </c>
      <c r="G104" s="281">
        <v>69986.000000000015</v>
      </c>
      <c r="H104" s="281"/>
      <c r="I104" s="281"/>
    </row>
    <row r="105" spans="2:9" s="256" customFormat="1" x14ac:dyDescent="0.25">
      <c r="B105" s="271" t="s">
        <v>301</v>
      </c>
      <c r="C105" s="281">
        <v>20296.95</v>
      </c>
      <c r="D105" s="281">
        <v>1284.6600000000001</v>
      </c>
      <c r="E105" s="281">
        <v>20000</v>
      </c>
      <c r="F105" s="281">
        <v>1710</v>
      </c>
      <c r="G105" s="281">
        <v>108</v>
      </c>
      <c r="H105" s="281"/>
      <c r="I105" s="281"/>
    </row>
    <row r="106" spans="2:9" s="256" customFormat="1" x14ac:dyDescent="0.25">
      <c r="B106" s="271" t="s">
        <v>302</v>
      </c>
      <c r="C106" s="281">
        <v>0</v>
      </c>
      <c r="D106" s="281">
        <v>0</v>
      </c>
      <c r="E106" s="281">
        <v>20000</v>
      </c>
      <c r="F106" s="281">
        <v>0</v>
      </c>
      <c r="G106" s="281">
        <v>0</v>
      </c>
      <c r="H106" s="281"/>
      <c r="I106" s="281"/>
    </row>
    <row r="107" spans="2:9" s="256" customFormat="1" x14ac:dyDescent="0.25">
      <c r="B107" s="271" t="s">
        <v>303</v>
      </c>
      <c r="C107" s="281">
        <v>362523.96</v>
      </c>
      <c r="D107" s="281">
        <v>15514.05</v>
      </c>
      <c r="E107" s="281">
        <v>30000</v>
      </c>
      <c r="F107" s="281">
        <v>25329.505204360801</v>
      </c>
      <c r="G107" s="281">
        <v>1083.9647956392007</v>
      </c>
      <c r="H107" s="281"/>
      <c r="I107" s="281"/>
    </row>
    <row r="108" spans="2:9" s="256" customFormat="1" x14ac:dyDescent="0.25">
      <c r="B108" s="271" t="s">
        <v>304</v>
      </c>
      <c r="C108" s="281">
        <v>87673.02</v>
      </c>
      <c r="D108" s="281">
        <v>326.98</v>
      </c>
      <c r="E108" s="281">
        <v>100</v>
      </c>
      <c r="F108" s="281">
        <v>7890.5718000000006</v>
      </c>
      <c r="G108" s="281">
        <v>29.4282</v>
      </c>
      <c r="H108" s="281"/>
      <c r="I108" s="281"/>
    </row>
    <row r="109" spans="2:9" s="256" customFormat="1" x14ac:dyDescent="0.25">
      <c r="B109" s="271" t="s">
        <v>305</v>
      </c>
      <c r="C109" s="281">
        <v>9540.2000000000007</v>
      </c>
      <c r="D109" s="281">
        <v>3480.68</v>
      </c>
      <c r="E109" s="281">
        <v>20000</v>
      </c>
      <c r="F109" s="281">
        <v>858.61800000000005</v>
      </c>
      <c r="G109" s="281">
        <v>313.26119999999997</v>
      </c>
      <c r="H109" s="281"/>
      <c r="I109" s="281"/>
    </row>
    <row r="110" spans="2:9" s="256" customFormat="1" x14ac:dyDescent="0.25">
      <c r="B110" s="271" t="s">
        <v>306</v>
      </c>
      <c r="C110" s="281">
        <v>13238.81</v>
      </c>
      <c r="D110" s="281">
        <v>32996.6</v>
      </c>
      <c r="E110" s="281">
        <v>30000</v>
      </c>
      <c r="F110" s="281">
        <v>926.71670000000017</v>
      </c>
      <c r="G110" s="281">
        <v>2309.7620000000002</v>
      </c>
      <c r="H110" s="281"/>
      <c r="I110" s="281"/>
    </row>
    <row r="111" spans="2:9" s="256" customFormat="1" x14ac:dyDescent="0.25">
      <c r="B111" s="271" t="s">
        <v>307</v>
      </c>
      <c r="C111" s="281">
        <v>95685.81</v>
      </c>
      <c r="D111" s="281">
        <v>42058.46</v>
      </c>
      <c r="E111" s="281">
        <v>5000</v>
      </c>
      <c r="F111" s="281">
        <v>6698.2577743973779</v>
      </c>
      <c r="G111" s="281">
        <v>2944.2025591274314</v>
      </c>
      <c r="H111" s="281"/>
      <c r="I111" s="281"/>
    </row>
    <row r="112" spans="2:9" s="256" customFormat="1" x14ac:dyDescent="0.25">
      <c r="B112" s="271" t="s">
        <v>308</v>
      </c>
      <c r="C112" s="281">
        <v>43804.24</v>
      </c>
      <c r="D112" s="281">
        <v>4402.58</v>
      </c>
      <c r="E112" s="281">
        <v>30000</v>
      </c>
      <c r="F112" s="281">
        <v>3066.3662533692718</v>
      </c>
      <c r="G112" s="281">
        <v>308.18758046614869</v>
      </c>
      <c r="H112" s="281"/>
      <c r="I112" s="281"/>
    </row>
    <row r="113" spans="2:9" s="256" customFormat="1" x14ac:dyDescent="0.25">
      <c r="B113" s="271" t="s">
        <v>309</v>
      </c>
      <c r="C113" s="281">
        <v>0</v>
      </c>
      <c r="D113" s="281">
        <v>4409.04</v>
      </c>
      <c r="E113" s="281">
        <v>4000</v>
      </c>
      <c r="F113" s="281">
        <v>0</v>
      </c>
      <c r="G113" s="281">
        <v>396.81360000000001</v>
      </c>
      <c r="H113" s="281"/>
      <c r="I113" s="281"/>
    </row>
    <row r="114" spans="2:9" s="256" customFormat="1" x14ac:dyDescent="0.25">
      <c r="B114" s="271" t="s">
        <v>310</v>
      </c>
      <c r="C114" s="281">
        <v>0</v>
      </c>
      <c r="D114" s="281">
        <v>0</v>
      </c>
      <c r="E114" s="281">
        <v>30000</v>
      </c>
      <c r="F114" s="281">
        <v>0</v>
      </c>
      <c r="G114" s="281">
        <v>0</v>
      </c>
      <c r="H114" s="281"/>
      <c r="I114" s="281"/>
    </row>
    <row r="115" spans="2:9" s="256" customFormat="1" x14ac:dyDescent="0.25">
      <c r="B115" s="271" t="s">
        <v>311</v>
      </c>
      <c r="C115" s="281">
        <v>7073.07</v>
      </c>
      <c r="D115" s="281">
        <v>0</v>
      </c>
      <c r="E115" s="281">
        <v>20000</v>
      </c>
      <c r="F115" s="281">
        <v>495.11490000000003</v>
      </c>
      <c r="G115" s="281">
        <v>0</v>
      </c>
      <c r="H115" s="281"/>
      <c r="I115" s="281"/>
    </row>
    <row r="116" spans="2:9" s="256" customFormat="1" x14ac:dyDescent="0.25">
      <c r="B116" s="271" t="s">
        <v>312</v>
      </c>
      <c r="C116" s="281">
        <v>263446.52</v>
      </c>
      <c r="D116" s="281">
        <v>5303.48</v>
      </c>
      <c r="E116" s="281">
        <v>1</v>
      </c>
      <c r="F116" s="281">
        <v>18441.746533060465</v>
      </c>
      <c r="G116" s="281">
        <v>371.25346693953486</v>
      </c>
      <c r="H116" s="281"/>
      <c r="I116" s="281"/>
    </row>
    <row r="117" spans="2:9" s="256" customFormat="1" x14ac:dyDescent="0.25">
      <c r="B117" s="271" t="s">
        <v>313</v>
      </c>
      <c r="C117" s="281">
        <v>23448.58</v>
      </c>
      <c r="D117" s="281">
        <v>0</v>
      </c>
      <c r="E117" s="281">
        <v>1</v>
      </c>
      <c r="F117" s="281">
        <v>1641.4006000000004</v>
      </c>
      <c r="G117" s="281">
        <v>0</v>
      </c>
      <c r="H117" s="281"/>
      <c r="I117" s="281"/>
    </row>
    <row r="118" spans="2:9" s="256" customFormat="1" x14ac:dyDescent="0.25">
      <c r="B118" s="271" t="s">
        <v>314</v>
      </c>
      <c r="C118" s="281">
        <v>18759.36</v>
      </c>
      <c r="D118" s="281">
        <v>81.59</v>
      </c>
      <c r="E118" s="281">
        <v>30000</v>
      </c>
      <c r="F118" s="281">
        <v>1688.3424</v>
      </c>
      <c r="G118" s="281">
        <v>7.3431000000000006</v>
      </c>
      <c r="H118" s="281"/>
      <c r="I118" s="281"/>
    </row>
    <row r="119" spans="2:9" s="256" customFormat="1" x14ac:dyDescent="0.25">
      <c r="B119" s="271" t="s">
        <v>315</v>
      </c>
      <c r="C119" s="281">
        <v>4288.82</v>
      </c>
      <c r="D119" s="281">
        <v>0.86</v>
      </c>
      <c r="E119" s="281">
        <v>15000</v>
      </c>
      <c r="F119" s="281">
        <v>385.99379999999996</v>
      </c>
      <c r="G119" s="281">
        <v>7.7399999999999997E-2</v>
      </c>
      <c r="H119" s="281"/>
      <c r="I119" s="281"/>
    </row>
    <row r="120" spans="2:9" s="256" customFormat="1" x14ac:dyDescent="0.25">
      <c r="B120" s="271" t="s">
        <v>316</v>
      </c>
      <c r="C120" s="281">
        <v>1552.28</v>
      </c>
      <c r="D120" s="281">
        <v>72553.600000000006</v>
      </c>
      <c r="E120" s="281">
        <v>30000</v>
      </c>
      <c r="F120" s="281">
        <v>139.70519999999999</v>
      </c>
      <c r="G120" s="281">
        <v>6529.8240000000005</v>
      </c>
      <c r="H120" s="281"/>
      <c r="I120" s="281"/>
    </row>
    <row r="121" spans="2:9" s="256" customFormat="1" x14ac:dyDescent="0.25">
      <c r="B121" s="271" t="s">
        <v>317</v>
      </c>
      <c r="C121" s="281">
        <v>18759.810000000001</v>
      </c>
      <c r="D121" s="281">
        <v>41174.550000000003</v>
      </c>
      <c r="E121" s="281">
        <v>20000</v>
      </c>
      <c r="F121" s="281">
        <v>1687.8750791816246</v>
      </c>
      <c r="G121" s="281">
        <v>3704.5949208183756</v>
      </c>
      <c r="H121" s="281"/>
      <c r="I121" s="281"/>
    </row>
    <row r="122" spans="2:9" s="256" customFormat="1" x14ac:dyDescent="0.25">
      <c r="B122" s="271" t="s">
        <v>318</v>
      </c>
      <c r="C122" s="281">
        <v>129597.59</v>
      </c>
      <c r="D122" s="281">
        <v>2.41</v>
      </c>
      <c r="E122" s="281">
        <v>1</v>
      </c>
      <c r="F122" s="281">
        <v>9075.35123454321</v>
      </c>
      <c r="G122" s="281">
        <v>0.16870000000000002</v>
      </c>
      <c r="H122" s="281"/>
      <c r="I122" s="281"/>
    </row>
    <row r="123" spans="2:9" s="256" customFormat="1" x14ac:dyDescent="0.25">
      <c r="B123" s="271" t="s">
        <v>319</v>
      </c>
      <c r="C123" s="281">
        <v>0</v>
      </c>
      <c r="D123" s="281">
        <v>0</v>
      </c>
      <c r="E123" s="281">
        <v>5000</v>
      </c>
      <c r="F123" s="281">
        <v>0</v>
      </c>
      <c r="G123" s="281">
        <v>0</v>
      </c>
      <c r="H123" s="281"/>
      <c r="I123" s="281"/>
    </row>
    <row r="124" spans="2:9" s="256" customFormat="1" x14ac:dyDescent="0.25">
      <c r="B124" s="271" t="s">
        <v>320</v>
      </c>
      <c r="C124" s="281">
        <v>184238.48</v>
      </c>
      <c r="D124" s="281">
        <v>3126.93</v>
      </c>
      <c r="E124" s="281">
        <v>9300</v>
      </c>
      <c r="F124" s="281">
        <v>12896.693600000002</v>
      </c>
      <c r="G124" s="281">
        <v>218.88510000000002</v>
      </c>
      <c r="H124" s="281"/>
      <c r="I124" s="281"/>
    </row>
    <row r="125" spans="2:9" s="256" customFormat="1" x14ac:dyDescent="0.25">
      <c r="B125" s="271" t="s">
        <v>321</v>
      </c>
      <c r="C125" s="281">
        <v>940</v>
      </c>
      <c r="D125" s="281">
        <v>0</v>
      </c>
      <c r="E125" s="281">
        <v>10000</v>
      </c>
      <c r="F125" s="281">
        <v>65.800000000000011</v>
      </c>
      <c r="G125" s="281">
        <v>0</v>
      </c>
      <c r="H125" s="281"/>
      <c r="I125" s="281"/>
    </row>
    <row r="126" spans="2:9" s="256" customFormat="1" x14ac:dyDescent="0.25">
      <c r="B126" s="271" t="s">
        <v>322</v>
      </c>
      <c r="C126" s="281">
        <v>27241.41</v>
      </c>
      <c r="D126" s="281">
        <v>287.27999999999997</v>
      </c>
      <c r="E126" s="281">
        <v>50000</v>
      </c>
      <c r="F126" s="281">
        <v>1906.8987000000004</v>
      </c>
      <c r="G126" s="281">
        <v>20.1096</v>
      </c>
      <c r="H126" s="281"/>
      <c r="I126" s="281"/>
    </row>
    <row r="127" spans="2:9" s="256" customFormat="1" x14ac:dyDescent="0.25">
      <c r="B127" s="271" t="s">
        <v>323</v>
      </c>
      <c r="C127" s="281">
        <v>14496.35</v>
      </c>
      <c r="D127" s="281">
        <v>1.71</v>
      </c>
      <c r="E127" s="281">
        <v>20000</v>
      </c>
      <c r="F127" s="281">
        <v>1304.7196091301303</v>
      </c>
      <c r="G127" s="281">
        <v>0.15390567498801577</v>
      </c>
      <c r="H127" s="281"/>
      <c r="I127" s="281"/>
    </row>
    <row r="128" spans="2:9" s="256" customFormat="1" x14ac:dyDescent="0.25">
      <c r="B128" s="271" t="s">
        <v>324</v>
      </c>
      <c r="C128" s="281">
        <v>0</v>
      </c>
      <c r="D128" s="281">
        <v>71541.539999999994</v>
      </c>
      <c r="E128" s="281">
        <v>30000</v>
      </c>
      <c r="F128" s="281">
        <v>0</v>
      </c>
      <c r="G128" s="281">
        <v>5007.7553569145539</v>
      </c>
      <c r="H128" s="281"/>
      <c r="I128" s="281"/>
    </row>
    <row r="129" spans="2:9" s="256" customFormat="1" x14ac:dyDescent="0.25">
      <c r="B129" s="271" t="s">
        <v>325</v>
      </c>
      <c r="C129" s="281">
        <v>49780.7</v>
      </c>
      <c r="D129" s="281">
        <v>47014.38</v>
      </c>
      <c r="E129" s="281">
        <v>45000</v>
      </c>
      <c r="F129" s="281">
        <v>4480.2629999999999</v>
      </c>
      <c r="G129" s="281">
        <v>4231.2942000000003</v>
      </c>
      <c r="H129" s="281"/>
      <c r="I129" s="281"/>
    </row>
    <row r="130" spans="2:9" s="256" customFormat="1" x14ac:dyDescent="0.25">
      <c r="B130" s="271" t="s">
        <v>326</v>
      </c>
      <c r="C130" s="281">
        <v>217499.35</v>
      </c>
      <c r="D130" s="281">
        <v>499.07</v>
      </c>
      <c r="E130" s="281">
        <v>30000</v>
      </c>
      <c r="F130" s="281">
        <v>15224.954500000002</v>
      </c>
      <c r="G130" s="281">
        <v>34.934900000000006</v>
      </c>
      <c r="H130" s="281"/>
      <c r="I130" s="281"/>
    </row>
    <row r="131" spans="2:9" s="256" customFormat="1" x14ac:dyDescent="0.25">
      <c r="B131" s="271" t="s">
        <v>327</v>
      </c>
      <c r="C131" s="281">
        <v>107678.74</v>
      </c>
      <c r="D131" s="281">
        <v>186281.74</v>
      </c>
      <c r="E131" s="281">
        <v>100000</v>
      </c>
      <c r="F131" s="281">
        <v>7535.64599671221</v>
      </c>
      <c r="G131" s="281">
        <v>13036.494003287788</v>
      </c>
      <c r="H131" s="281"/>
      <c r="I131" s="281"/>
    </row>
    <row r="132" spans="2:9" s="256" customFormat="1" x14ac:dyDescent="0.25">
      <c r="B132" s="271" t="s">
        <v>328</v>
      </c>
      <c r="C132" s="281">
        <v>98272.3</v>
      </c>
      <c r="D132" s="281">
        <v>1861.64</v>
      </c>
      <c r="E132" s="281">
        <v>1800</v>
      </c>
      <c r="F132" s="281">
        <v>6878.6289993206256</v>
      </c>
      <c r="G132" s="281">
        <v>130.30661631299208</v>
      </c>
      <c r="H132" s="281"/>
      <c r="I132" s="281"/>
    </row>
    <row r="133" spans="2:9" s="256" customFormat="1" x14ac:dyDescent="0.25">
      <c r="B133" s="271" t="s">
        <v>329</v>
      </c>
      <c r="C133" s="281">
        <v>46296.33</v>
      </c>
      <c r="D133" s="281">
        <v>125301.38</v>
      </c>
      <c r="E133" s="281">
        <v>30000</v>
      </c>
      <c r="F133" s="281">
        <v>3239.3024717229623</v>
      </c>
      <c r="G133" s="281">
        <v>8767.1975282770381</v>
      </c>
      <c r="H133" s="281"/>
      <c r="I133" s="281"/>
    </row>
    <row r="134" spans="2:9" s="256" customFormat="1" x14ac:dyDescent="0.25">
      <c r="B134" s="271" t="s">
        <v>330</v>
      </c>
      <c r="C134" s="281">
        <v>77864.98</v>
      </c>
      <c r="D134" s="281">
        <v>10431.32</v>
      </c>
      <c r="E134" s="281">
        <v>40000</v>
      </c>
      <c r="F134" s="281">
        <v>5451.7558664156932</v>
      </c>
      <c r="G134" s="281">
        <v>730.19240000000002</v>
      </c>
      <c r="H134" s="281"/>
      <c r="I134" s="281"/>
    </row>
    <row r="135" spans="2:9" s="256" customFormat="1" x14ac:dyDescent="0.25">
      <c r="B135" s="271" t="s">
        <v>331</v>
      </c>
      <c r="C135" s="281">
        <v>50554.64</v>
      </c>
      <c r="D135" s="281">
        <v>19836.689999999999</v>
      </c>
      <c r="E135" s="281">
        <v>50000</v>
      </c>
      <c r="F135" s="281">
        <v>3537.9248309358554</v>
      </c>
      <c r="G135" s="281">
        <v>1388.5683000000001</v>
      </c>
      <c r="H135" s="281"/>
      <c r="I135" s="281"/>
    </row>
    <row r="136" spans="2:9" s="256" customFormat="1" x14ac:dyDescent="0.25">
      <c r="B136" s="271" t="s">
        <v>332</v>
      </c>
      <c r="C136" s="281">
        <v>5133.18</v>
      </c>
      <c r="D136" s="281">
        <v>63193.96</v>
      </c>
      <c r="E136" s="281">
        <v>64000</v>
      </c>
      <c r="F136" s="281">
        <v>461.9862</v>
      </c>
      <c r="G136" s="281">
        <v>5687.4564</v>
      </c>
      <c r="H136" s="281"/>
      <c r="I136" s="281"/>
    </row>
    <row r="137" spans="2:9" s="256" customFormat="1" x14ac:dyDescent="0.25">
      <c r="B137" s="271" t="s">
        <v>333</v>
      </c>
      <c r="C137" s="281">
        <v>1465.63</v>
      </c>
      <c r="D137" s="281">
        <v>1444.88</v>
      </c>
      <c r="E137" s="281">
        <v>40000</v>
      </c>
      <c r="F137" s="281">
        <v>131.9067</v>
      </c>
      <c r="G137" s="281">
        <v>130.03919999999999</v>
      </c>
      <c r="H137" s="281"/>
      <c r="I137" s="281"/>
    </row>
    <row r="138" spans="2:9" s="256" customFormat="1" x14ac:dyDescent="0.25">
      <c r="B138" s="271" t="s">
        <v>334</v>
      </c>
      <c r="C138" s="281">
        <v>29837.73</v>
      </c>
      <c r="D138" s="281">
        <v>26700.16</v>
      </c>
      <c r="E138" s="281">
        <v>30000</v>
      </c>
      <c r="F138" s="281">
        <v>2685.3957</v>
      </c>
      <c r="G138" s="281">
        <v>2403.0144</v>
      </c>
      <c r="H138" s="281"/>
      <c r="I138" s="281"/>
    </row>
    <row r="139" spans="2:9" s="256" customFormat="1" x14ac:dyDescent="0.25">
      <c r="B139" s="271" t="s">
        <v>335</v>
      </c>
      <c r="C139" s="281">
        <v>49012.959999999999</v>
      </c>
      <c r="D139" s="281">
        <v>12444.96</v>
      </c>
      <c r="E139" s="281">
        <v>15000</v>
      </c>
      <c r="F139" s="281">
        <v>4411.2650771894505</v>
      </c>
      <c r="G139" s="281">
        <v>1120.0714552848801</v>
      </c>
      <c r="H139" s="281"/>
      <c r="I139" s="281"/>
    </row>
    <row r="140" spans="2:9" x14ac:dyDescent="0.25">
      <c r="B140" s="271" t="s">
        <v>336</v>
      </c>
      <c r="C140" s="272">
        <v>8976.2900000000009</v>
      </c>
      <c r="D140" s="272">
        <v>70266.47</v>
      </c>
      <c r="E140" s="272">
        <v>65000</v>
      </c>
      <c r="F140" s="272">
        <v>807.86609999999996</v>
      </c>
      <c r="G140" s="272">
        <v>6323.9823000000006</v>
      </c>
      <c r="H140" s="272"/>
      <c r="I140" s="272"/>
    </row>
    <row r="141" spans="2:9" x14ac:dyDescent="0.25">
      <c r="B141" s="271" t="s">
        <v>337</v>
      </c>
      <c r="C141" s="272">
        <v>196135.73</v>
      </c>
      <c r="D141" s="272">
        <v>1476241.23</v>
      </c>
      <c r="E141" s="272">
        <v>500000</v>
      </c>
      <c r="F141" s="272">
        <v>13729.51748218668</v>
      </c>
      <c r="G141" s="272">
        <v>103337.00940267113</v>
      </c>
      <c r="H141" s="272"/>
      <c r="I141" s="272"/>
    </row>
    <row r="142" spans="2:9" x14ac:dyDescent="0.25">
      <c r="B142" s="271" t="s">
        <v>338</v>
      </c>
      <c r="C142" s="272">
        <v>0</v>
      </c>
      <c r="D142" s="272">
        <v>0</v>
      </c>
      <c r="E142" s="272">
        <v>20000</v>
      </c>
      <c r="F142" s="272">
        <v>0</v>
      </c>
      <c r="G142" s="272">
        <v>0</v>
      </c>
      <c r="H142" s="272"/>
      <c r="I142" s="272"/>
    </row>
    <row r="143" spans="2:9" x14ac:dyDescent="0.25">
      <c r="B143" s="271" t="s">
        <v>339</v>
      </c>
      <c r="C143" s="272">
        <v>29269.17</v>
      </c>
      <c r="D143" s="272">
        <v>181.92</v>
      </c>
      <c r="E143" s="272">
        <v>30000</v>
      </c>
      <c r="F143" s="272">
        <v>2634.2252999999996</v>
      </c>
      <c r="G143" s="272">
        <v>16.372799999999998</v>
      </c>
      <c r="H143" s="272"/>
      <c r="I143" s="272"/>
    </row>
    <row r="144" spans="2:9" x14ac:dyDescent="0.25">
      <c r="B144" s="271" t="s">
        <v>340</v>
      </c>
      <c r="C144" s="272">
        <v>16200.02</v>
      </c>
      <c r="D144" s="272">
        <v>21631.16</v>
      </c>
      <c r="E144" s="272">
        <v>10000</v>
      </c>
      <c r="F144" s="272">
        <v>1134.0014000000001</v>
      </c>
      <c r="G144" s="272">
        <v>1514.1812000000002</v>
      </c>
      <c r="H144" s="272"/>
      <c r="I144" s="272"/>
    </row>
    <row r="145" spans="2:9" x14ac:dyDescent="0.25">
      <c r="B145" s="271" t="s">
        <v>341</v>
      </c>
      <c r="C145" s="272">
        <v>164863.5</v>
      </c>
      <c r="D145" s="272">
        <v>0</v>
      </c>
      <c r="E145" s="272">
        <v>1</v>
      </c>
      <c r="F145" s="272">
        <v>11540.445000000002</v>
      </c>
      <c r="G145" s="272">
        <v>0</v>
      </c>
      <c r="H145" s="272"/>
      <c r="I145" s="272"/>
    </row>
    <row r="146" spans="2:9" x14ac:dyDescent="0.25">
      <c r="B146" s="271" t="s">
        <v>342</v>
      </c>
      <c r="C146" s="272">
        <v>54830.16</v>
      </c>
      <c r="D146" s="272">
        <v>1141</v>
      </c>
      <c r="E146" s="272">
        <v>7500</v>
      </c>
      <c r="F146" s="272">
        <v>4934.7143999999998</v>
      </c>
      <c r="G146" s="272">
        <v>102.69</v>
      </c>
      <c r="H146" s="272"/>
      <c r="I146" s="272"/>
    </row>
    <row r="147" spans="2:9" x14ac:dyDescent="0.25">
      <c r="B147" s="271" t="s">
        <v>343</v>
      </c>
      <c r="C147" s="272">
        <v>43771.97</v>
      </c>
      <c r="D147" s="272">
        <v>1872.31</v>
      </c>
      <c r="E147" s="272">
        <v>4000</v>
      </c>
      <c r="F147" s="272">
        <v>3939.4773</v>
      </c>
      <c r="G147" s="272">
        <v>168.50789999999998</v>
      </c>
      <c r="H147" s="272"/>
      <c r="I147" s="272"/>
    </row>
    <row r="148" spans="2:9" x14ac:dyDescent="0.25">
      <c r="B148" s="271" t="s">
        <v>344</v>
      </c>
      <c r="C148" s="272">
        <v>328706.84999999998</v>
      </c>
      <c r="D148" s="272">
        <v>22643.38</v>
      </c>
      <c r="E148" s="272">
        <v>15000</v>
      </c>
      <c r="F148" s="272">
        <v>22997.49871150931</v>
      </c>
      <c r="G148" s="272">
        <v>1584.2112884906892</v>
      </c>
      <c r="H148" s="272"/>
      <c r="I148" s="272"/>
    </row>
    <row r="149" spans="2:9" x14ac:dyDescent="0.25">
      <c r="B149" s="271" t="s">
        <v>345</v>
      </c>
      <c r="C149" s="272">
        <v>672892.48</v>
      </c>
      <c r="D149" s="272">
        <v>-0.01</v>
      </c>
      <c r="E149" s="272">
        <v>1</v>
      </c>
      <c r="F149" s="272">
        <v>47102.843535940832</v>
      </c>
      <c r="G149" s="272">
        <v>-7.0000549769765356E-4</v>
      </c>
      <c r="H149" s="272"/>
      <c r="I149" s="272"/>
    </row>
    <row r="150" spans="2:9" x14ac:dyDescent="0.25">
      <c r="B150" s="271" t="s">
        <v>346</v>
      </c>
      <c r="C150" s="272">
        <v>1442877.12</v>
      </c>
      <c r="D150" s="272">
        <v>13420.9</v>
      </c>
      <c r="E150" s="272">
        <v>10000</v>
      </c>
      <c r="F150" s="272">
        <v>101001.18295195233</v>
      </c>
      <c r="G150" s="272">
        <v>939.46099601319975</v>
      </c>
      <c r="H150" s="272"/>
      <c r="I150" s="272"/>
    </row>
    <row r="151" spans="2:9" x14ac:dyDescent="0.25">
      <c r="B151" s="271" t="s">
        <v>347</v>
      </c>
      <c r="C151" s="272">
        <v>41717.67</v>
      </c>
      <c r="D151" s="272">
        <v>68020.58</v>
      </c>
      <c r="E151" s="272">
        <v>75000</v>
      </c>
      <c r="F151" s="272">
        <v>2920.2618595030722</v>
      </c>
      <c r="G151" s="272">
        <v>4761.481296421337</v>
      </c>
      <c r="H151" s="272"/>
      <c r="I151" s="272"/>
    </row>
    <row r="152" spans="2:9" x14ac:dyDescent="0.25">
      <c r="B152" s="271" t="s">
        <v>348</v>
      </c>
      <c r="C152" s="272">
        <v>847953.72</v>
      </c>
      <c r="D152" s="272">
        <v>1514769.03</v>
      </c>
      <c r="E152" s="272">
        <v>40000</v>
      </c>
      <c r="F152" s="272">
        <v>59345.296608194076</v>
      </c>
      <c r="G152" s="272">
        <v>106013.35339180591</v>
      </c>
      <c r="H152" s="272"/>
      <c r="I152" s="272"/>
    </row>
    <row r="153" spans="2:9" x14ac:dyDescent="0.25">
      <c r="B153" s="271" t="s">
        <v>349</v>
      </c>
      <c r="C153" s="272">
        <v>557576.76</v>
      </c>
      <c r="D153" s="272">
        <v>266414.45</v>
      </c>
      <c r="E153" s="272">
        <v>100000</v>
      </c>
      <c r="F153" s="272">
        <v>39030.540334306534</v>
      </c>
      <c r="G153" s="272">
        <v>18649.091358052821</v>
      </c>
      <c r="H153" s="272"/>
      <c r="I153" s="272"/>
    </row>
    <row r="154" spans="2:9" x14ac:dyDescent="0.25">
      <c r="B154" s="271" t="s">
        <v>350</v>
      </c>
      <c r="C154" s="272">
        <v>251546.12</v>
      </c>
      <c r="D154" s="272">
        <v>137884.89000000001</v>
      </c>
      <c r="E154" s="272">
        <v>30000</v>
      </c>
      <c r="F154" s="272">
        <v>17608.428569154985</v>
      </c>
      <c r="G154" s="272">
        <v>9652.0520226302542</v>
      </c>
      <c r="H154" s="272"/>
      <c r="I154" s="272"/>
    </row>
    <row r="155" spans="2:9" x14ac:dyDescent="0.25">
      <c r="B155" s="271" t="s">
        <v>351</v>
      </c>
      <c r="C155" s="272">
        <v>448249.85</v>
      </c>
      <c r="D155" s="272">
        <v>8989.32</v>
      </c>
      <c r="E155" s="272">
        <v>8000</v>
      </c>
      <c r="F155" s="272">
        <v>31377.078715639764</v>
      </c>
      <c r="G155" s="272">
        <v>629.24416202275324</v>
      </c>
      <c r="H155" s="272"/>
      <c r="I155" s="272"/>
    </row>
    <row r="156" spans="2:9" x14ac:dyDescent="0.25">
      <c r="B156" s="271" t="s">
        <v>352</v>
      </c>
      <c r="C156" s="272">
        <v>63015.19</v>
      </c>
      <c r="D156" s="272">
        <v>-0.02</v>
      </c>
      <c r="E156" s="272">
        <v>1000</v>
      </c>
      <c r="F156" s="272">
        <v>4411.0633000000007</v>
      </c>
      <c r="G156" s="272">
        <v>-1.4000000000000002E-3</v>
      </c>
      <c r="H156" s="272"/>
      <c r="I156" s="272"/>
    </row>
    <row r="157" spans="2:9" x14ac:dyDescent="0.25">
      <c r="B157" s="271" t="s">
        <v>353</v>
      </c>
      <c r="C157" s="272">
        <v>9679.17</v>
      </c>
      <c r="D157" s="272">
        <v>1603.77</v>
      </c>
      <c r="E157" s="272">
        <v>20000</v>
      </c>
      <c r="F157" s="272">
        <v>677.58044451450201</v>
      </c>
      <c r="G157" s="272">
        <v>112.27028655339484</v>
      </c>
      <c r="H157" s="272"/>
      <c r="I157" s="272"/>
    </row>
    <row r="158" spans="2:9" x14ac:dyDescent="0.25">
      <c r="B158" s="271" t="s">
        <v>354</v>
      </c>
      <c r="C158" s="272">
        <v>1914413.72</v>
      </c>
      <c r="D158" s="272">
        <v>219451.78</v>
      </c>
      <c r="E158" s="272">
        <v>245000</v>
      </c>
      <c r="F158" s="272">
        <v>133896.8560680341</v>
      </c>
      <c r="G158" s="272">
        <v>15348.773931965912</v>
      </c>
      <c r="H158" s="272"/>
      <c r="I158" s="272"/>
    </row>
    <row r="159" spans="2:9" x14ac:dyDescent="0.25">
      <c r="B159" s="271" t="s">
        <v>355</v>
      </c>
      <c r="C159" s="272">
        <v>2798248.78</v>
      </c>
      <c r="D159" s="272">
        <v>231177.99</v>
      </c>
      <c r="E159" s="272">
        <v>150000</v>
      </c>
      <c r="F159" s="272">
        <v>195877.53439431926</v>
      </c>
      <c r="G159" s="272">
        <v>16182.469196836242</v>
      </c>
      <c r="H159" s="272"/>
      <c r="I159" s="272"/>
    </row>
    <row r="160" spans="2:9" x14ac:dyDescent="0.25">
      <c r="B160" s="271" t="s">
        <v>356</v>
      </c>
      <c r="C160" s="272">
        <v>164373.78</v>
      </c>
      <c r="D160" s="272">
        <v>-0.01</v>
      </c>
      <c r="E160" s="272">
        <v>1</v>
      </c>
      <c r="F160" s="272">
        <v>11506.214566191446</v>
      </c>
      <c r="G160" s="272">
        <v>-7.0000303979086249E-4</v>
      </c>
      <c r="H160" s="272"/>
      <c r="I160" s="272"/>
    </row>
    <row r="161" spans="2:9" x14ac:dyDescent="0.25">
      <c r="B161" s="271" t="s">
        <v>357</v>
      </c>
      <c r="C161" s="272">
        <v>273710.52</v>
      </c>
      <c r="D161" s="272">
        <v>412.63</v>
      </c>
      <c r="E161" s="272">
        <v>1000</v>
      </c>
      <c r="F161" s="272">
        <v>19159.736400000002</v>
      </c>
      <c r="G161" s="272">
        <v>28.8841</v>
      </c>
      <c r="H161" s="272"/>
      <c r="I161" s="272"/>
    </row>
    <row r="162" spans="2:9" x14ac:dyDescent="0.25">
      <c r="B162" s="271" t="s">
        <v>358</v>
      </c>
      <c r="C162" s="272">
        <v>630581.1</v>
      </c>
      <c r="D162" s="272">
        <v>11850.01</v>
      </c>
      <c r="E162" s="272">
        <v>1</v>
      </c>
      <c r="F162" s="272">
        <v>44140.462166548452</v>
      </c>
      <c r="G162" s="272">
        <v>829.49666280549934</v>
      </c>
      <c r="H162" s="272"/>
      <c r="I162" s="272"/>
    </row>
    <row r="163" spans="2:9" x14ac:dyDescent="0.25">
      <c r="B163" s="271" t="s">
        <v>359</v>
      </c>
      <c r="C163" s="272">
        <v>227444.39</v>
      </c>
      <c r="D163" s="272">
        <v>71.819999999999993</v>
      </c>
      <c r="E163" s="272">
        <v>1</v>
      </c>
      <c r="F163" s="272">
        <v>15921.087321223091</v>
      </c>
      <c r="G163" s="272">
        <v>5.027393691311719</v>
      </c>
      <c r="H163" s="272"/>
      <c r="I163" s="272"/>
    </row>
    <row r="164" spans="2:9" x14ac:dyDescent="0.25">
      <c r="B164" s="271" t="s">
        <v>360</v>
      </c>
      <c r="C164" s="272">
        <v>227098.23</v>
      </c>
      <c r="D164" s="272">
        <v>11571.68</v>
      </c>
      <c r="E164" s="272">
        <v>7000</v>
      </c>
      <c r="F164" s="272">
        <v>15893.123606484371</v>
      </c>
      <c r="G164" s="272">
        <v>809.82639351563023</v>
      </c>
      <c r="H164" s="272"/>
      <c r="I164" s="272"/>
    </row>
    <row r="165" spans="2:9" x14ac:dyDescent="0.25">
      <c r="B165" s="271" t="s">
        <v>361</v>
      </c>
      <c r="C165" s="272">
        <v>247032.14</v>
      </c>
      <c r="D165" s="272">
        <v>152431.09</v>
      </c>
      <c r="E165" s="272">
        <v>50000</v>
      </c>
      <c r="F165" s="272">
        <v>17291.1390734216</v>
      </c>
      <c r="G165" s="272">
        <v>10669.490926578399</v>
      </c>
      <c r="H165" s="272"/>
      <c r="I165" s="272"/>
    </row>
    <row r="166" spans="2:9" x14ac:dyDescent="0.25">
      <c r="B166" s="271" t="s">
        <v>362</v>
      </c>
      <c r="C166" s="272">
        <v>13120657.289999999</v>
      </c>
      <c r="D166" s="272">
        <v>1457108.9</v>
      </c>
      <c r="E166" s="272">
        <v>300000</v>
      </c>
      <c r="F166" s="272">
        <v>918445.74200383469</v>
      </c>
      <c r="G166" s="272">
        <v>101997.59320448582</v>
      </c>
      <c r="H166" s="272"/>
      <c r="I166" s="272"/>
    </row>
    <row r="167" spans="2:9" x14ac:dyDescent="0.25">
      <c r="B167" s="271" t="s">
        <v>363</v>
      </c>
      <c r="C167" s="272">
        <v>11609.28</v>
      </c>
      <c r="D167" s="272">
        <v>59943</v>
      </c>
      <c r="E167" s="272">
        <v>75000</v>
      </c>
      <c r="F167" s="272">
        <v>812.64960000000019</v>
      </c>
      <c r="G167" s="272">
        <v>4196.01</v>
      </c>
      <c r="H167" s="272"/>
      <c r="I167" s="272"/>
    </row>
    <row r="168" spans="2:9" x14ac:dyDescent="0.25">
      <c r="B168" s="271" t="s">
        <v>364</v>
      </c>
      <c r="C168" s="272">
        <v>90191.83</v>
      </c>
      <c r="D168" s="272">
        <v>225394.16</v>
      </c>
      <c r="E168" s="272">
        <v>165000</v>
      </c>
      <c r="F168" s="272">
        <v>6311.9107465743327</v>
      </c>
      <c r="G168" s="272">
        <v>15773.799253425666</v>
      </c>
      <c r="H168" s="272"/>
      <c r="I168" s="272"/>
    </row>
    <row r="169" spans="2:9" x14ac:dyDescent="0.25">
      <c r="B169" s="271" t="s">
        <v>365</v>
      </c>
      <c r="C169" s="272">
        <v>424148.51</v>
      </c>
      <c r="D169" s="272">
        <v>1005525.63</v>
      </c>
      <c r="E169" s="272">
        <v>900000</v>
      </c>
      <c r="F169" s="272">
        <v>29686.260110473493</v>
      </c>
      <c r="G169" s="272">
        <v>70376.989889526507</v>
      </c>
      <c r="H169" s="272"/>
      <c r="I169" s="272"/>
    </row>
    <row r="170" spans="2:9" x14ac:dyDescent="0.25">
      <c r="B170" s="271" t="s">
        <v>366</v>
      </c>
      <c r="C170" s="272">
        <v>81071.039999999994</v>
      </c>
      <c r="D170" s="272">
        <v>41665.79</v>
      </c>
      <c r="E170" s="272">
        <v>80000</v>
      </c>
      <c r="F170" s="272">
        <v>5610.8038174621252</v>
      </c>
      <c r="G170" s="272">
        <v>2883.6261825378742</v>
      </c>
      <c r="H170" s="272"/>
      <c r="I170" s="272"/>
    </row>
    <row r="171" spans="2:9" x14ac:dyDescent="0.25">
      <c r="B171" s="271" t="s">
        <v>367</v>
      </c>
      <c r="C171" s="272">
        <v>3960000</v>
      </c>
      <c r="D171" s="272">
        <v>440000</v>
      </c>
      <c r="E171" s="272">
        <v>440000</v>
      </c>
      <c r="F171" s="272">
        <v>277200.00000000006</v>
      </c>
      <c r="G171" s="272">
        <v>30800.000000000004</v>
      </c>
      <c r="H171" s="272"/>
      <c r="I171" s="272"/>
    </row>
    <row r="172" spans="2:9" x14ac:dyDescent="0.25">
      <c r="B172" s="271" t="s">
        <v>368</v>
      </c>
      <c r="C172" s="272">
        <v>12411.36</v>
      </c>
      <c r="D172" s="272">
        <v>5832.09</v>
      </c>
      <c r="E172" s="272">
        <v>30000</v>
      </c>
      <c r="F172" s="272">
        <v>1117.0987775999999</v>
      </c>
      <c r="G172" s="272">
        <v>524.9239897846154</v>
      </c>
      <c r="H172" s="272"/>
      <c r="I172" s="272"/>
    </row>
    <row r="173" spans="2:9" x14ac:dyDescent="0.25">
      <c r="B173" s="271" t="s">
        <v>369</v>
      </c>
      <c r="C173" s="272">
        <v>0</v>
      </c>
      <c r="D173" s="272">
        <v>0</v>
      </c>
      <c r="E173" s="272">
        <v>40000</v>
      </c>
      <c r="F173" s="272">
        <v>0</v>
      </c>
      <c r="G173" s="272">
        <v>0</v>
      </c>
      <c r="H173" s="272"/>
      <c r="I173" s="272"/>
    </row>
    <row r="174" spans="2:9" x14ac:dyDescent="0.25">
      <c r="B174" s="271" t="s">
        <v>370</v>
      </c>
      <c r="C174" s="272">
        <v>0</v>
      </c>
      <c r="D174" s="272">
        <v>0</v>
      </c>
      <c r="E174" s="272">
        <v>70000</v>
      </c>
      <c r="F174" s="272">
        <v>0</v>
      </c>
      <c r="G174" s="272">
        <v>0</v>
      </c>
      <c r="H174" s="272"/>
      <c r="I174" s="272"/>
    </row>
    <row r="175" spans="2:9" x14ac:dyDescent="0.25">
      <c r="B175" s="271" t="s">
        <v>371</v>
      </c>
      <c r="C175" s="272">
        <v>109306.82</v>
      </c>
      <c r="D175" s="272">
        <v>131188.66</v>
      </c>
      <c r="E175" s="272">
        <v>100000</v>
      </c>
      <c r="F175" s="272">
        <v>7651.5468673149035</v>
      </c>
      <c r="G175" s="272">
        <v>9183.2895737909112</v>
      </c>
      <c r="H175" s="272"/>
      <c r="I175" s="272"/>
    </row>
    <row r="176" spans="2:9" x14ac:dyDescent="0.25">
      <c r="B176" s="271" t="s">
        <v>372</v>
      </c>
      <c r="C176" s="272">
        <v>0</v>
      </c>
      <c r="D176" s="272">
        <v>0</v>
      </c>
      <c r="E176" s="272">
        <v>120000</v>
      </c>
      <c r="F176" s="272">
        <v>0</v>
      </c>
      <c r="G176" s="272">
        <v>0</v>
      </c>
      <c r="H176" s="272"/>
      <c r="I176" s="272"/>
    </row>
    <row r="177" spans="2:9" x14ac:dyDescent="0.25">
      <c r="B177" s="271" t="s">
        <v>373</v>
      </c>
      <c r="C177" s="272">
        <v>0</v>
      </c>
      <c r="D177" s="272">
        <v>0</v>
      </c>
      <c r="E177" s="272">
        <v>20000</v>
      </c>
      <c r="F177" s="272">
        <v>0</v>
      </c>
      <c r="G177" s="272">
        <v>0</v>
      </c>
      <c r="H177" s="272"/>
      <c r="I177" s="272"/>
    </row>
    <row r="178" spans="2:9" x14ac:dyDescent="0.25">
      <c r="B178" s="271" t="s">
        <v>374</v>
      </c>
      <c r="C178" s="272">
        <v>0</v>
      </c>
      <c r="D178" s="272">
        <v>0</v>
      </c>
      <c r="E178" s="272">
        <v>60000</v>
      </c>
      <c r="F178" s="272">
        <v>0</v>
      </c>
      <c r="G178" s="272">
        <v>0</v>
      </c>
      <c r="H178" s="272"/>
      <c r="I178" s="272"/>
    </row>
    <row r="179" spans="2:9" x14ac:dyDescent="0.25">
      <c r="B179" s="271" t="s">
        <v>375</v>
      </c>
      <c r="C179" s="272">
        <v>1125.1099999999999</v>
      </c>
      <c r="D179" s="272">
        <v>0</v>
      </c>
      <c r="E179" s="272">
        <v>50000</v>
      </c>
      <c r="F179" s="272">
        <v>78.7577</v>
      </c>
      <c r="G179" s="272">
        <v>0</v>
      </c>
      <c r="H179" s="272"/>
      <c r="I179" s="272"/>
    </row>
    <row r="180" spans="2:9" x14ac:dyDescent="0.25">
      <c r="B180" s="271" t="s">
        <v>376</v>
      </c>
      <c r="C180" s="272">
        <v>10590.64</v>
      </c>
      <c r="D180" s="272">
        <v>326.56</v>
      </c>
      <c r="E180" s="272">
        <v>20000</v>
      </c>
      <c r="F180" s="272">
        <v>953.15759999999989</v>
      </c>
      <c r="G180" s="272">
        <v>29.3904</v>
      </c>
      <c r="H180" s="272"/>
      <c r="I180" s="272"/>
    </row>
    <row r="181" spans="2:9" x14ac:dyDescent="0.25">
      <c r="B181" s="271" t="s">
        <v>377</v>
      </c>
      <c r="C181" s="272">
        <v>390.83</v>
      </c>
      <c r="D181" s="272">
        <v>0</v>
      </c>
      <c r="E181" s="272">
        <v>60000</v>
      </c>
      <c r="F181" s="272">
        <v>27.3581</v>
      </c>
      <c r="G181" s="272">
        <v>0</v>
      </c>
      <c r="H181" s="272"/>
      <c r="I181" s="272"/>
    </row>
    <row r="182" spans="2:9" x14ac:dyDescent="0.25">
      <c r="B182" s="271" t="s">
        <v>378</v>
      </c>
      <c r="C182" s="272">
        <v>0</v>
      </c>
      <c r="D182" s="272">
        <v>0</v>
      </c>
      <c r="E182" s="272">
        <v>30000</v>
      </c>
      <c r="F182" s="272">
        <v>0</v>
      </c>
      <c r="G182" s="272">
        <v>0</v>
      </c>
      <c r="H182" s="272"/>
      <c r="I182" s="272"/>
    </row>
    <row r="183" spans="2:9" x14ac:dyDescent="0.25">
      <c r="B183" s="271" t="s">
        <v>379</v>
      </c>
      <c r="C183" s="272">
        <v>15127.85</v>
      </c>
      <c r="D183" s="272">
        <v>2668.68</v>
      </c>
      <c r="E183" s="272">
        <v>60000</v>
      </c>
      <c r="F183" s="272">
        <v>1058.9301857314688</v>
      </c>
      <c r="G183" s="272">
        <v>186.80419280055366</v>
      </c>
      <c r="H183" s="272"/>
      <c r="I183" s="272"/>
    </row>
    <row r="184" spans="2:9" x14ac:dyDescent="0.25">
      <c r="B184" s="271" t="s">
        <v>380</v>
      </c>
      <c r="C184" s="272">
        <v>0</v>
      </c>
      <c r="D184" s="272">
        <v>0</v>
      </c>
      <c r="E184" s="272">
        <v>70000</v>
      </c>
      <c r="F184" s="272">
        <v>0</v>
      </c>
      <c r="G184" s="272">
        <v>0</v>
      </c>
      <c r="H184" s="272"/>
      <c r="I184" s="272"/>
    </row>
    <row r="185" spans="2:9" x14ac:dyDescent="0.25">
      <c r="B185" s="271" t="s">
        <v>381</v>
      </c>
      <c r="C185" s="272">
        <v>0</v>
      </c>
      <c r="D185" s="272">
        <v>0</v>
      </c>
      <c r="E185" s="272">
        <v>5000</v>
      </c>
      <c r="F185" s="272">
        <v>0</v>
      </c>
      <c r="G185" s="272">
        <v>0</v>
      </c>
      <c r="H185" s="272"/>
      <c r="I185" s="272"/>
    </row>
    <row r="186" spans="2:9" x14ac:dyDescent="0.25">
      <c r="B186" s="271" t="s">
        <v>382</v>
      </c>
      <c r="C186" s="272">
        <v>35.39</v>
      </c>
      <c r="D186" s="272">
        <v>0</v>
      </c>
      <c r="E186" s="272">
        <v>25000</v>
      </c>
      <c r="F186" s="272">
        <v>3.184910647405029</v>
      </c>
      <c r="G186" s="272">
        <v>0</v>
      </c>
      <c r="H186" s="272"/>
      <c r="I186" s="272"/>
    </row>
    <row r="187" spans="2:9" x14ac:dyDescent="0.25">
      <c r="B187" s="271" t="s">
        <v>383</v>
      </c>
      <c r="C187" s="272">
        <v>0</v>
      </c>
      <c r="D187" s="272">
        <v>0</v>
      </c>
      <c r="E187" s="272">
        <v>20000</v>
      </c>
      <c r="F187" s="272">
        <v>0</v>
      </c>
      <c r="G187" s="272">
        <v>0</v>
      </c>
      <c r="H187" s="272"/>
      <c r="I187" s="272"/>
    </row>
    <row r="188" spans="2:9" x14ac:dyDescent="0.25">
      <c r="B188" s="271" t="s">
        <v>384</v>
      </c>
      <c r="C188" s="272">
        <v>0</v>
      </c>
      <c r="D188" s="272">
        <v>64531.13</v>
      </c>
      <c r="E188" s="272">
        <v>80000</v>
      </c>
      <c r="F188" s="272">
        <v>0</v>
      </c>
      <c r="G188" s="272">
        <v>4517.21248047279</v>
      </c>
      <c r="H188" s="272"/>
      <c r="I188" s="272"/>
    </row>
    <row r="189" spans="2:9" x14ac:dyDescent="0.25">
      <c r="B189" s="271" t="s">
        <v>385</v>
      </c>
      <c r="C189" s="272">
        <v>61066.28</v>
      </c>
      <c r="D189" s="272">
        <v>11750.84</v>
      </c>
      <c r="E189" s="272">
        <v>30000</v>
      </c>
      <c r="F189" s="272">
        <v>4274.6396000000004</v>
      </c>
      <c r="G189" s="272">
        <v>822.55880000000002</v>
      </c>
      <c r="H189" s="272"/>
      <c r="I189" s="272"/>
    </row>
    <row r="190" spans="2:9" x14ac:dyDescent="0.25">
      <c r="B190" s="271" t="s">
        <v>386</v>
      </c>
      <c r="C190" s="272">
        <v>206458.2</v>
      </c>
      <c r="D190" s="272">
        <v>3500</v>
      </c>
      <c r="E190" s="272">
        <v>1</v>
      </c>
      <c r="F190" s="272">
        <v>14452.074000000004</v>
      </c>
      <c r="G190" s="272">
        <v>245.00000000000003</v>
      </c>
      <c r="H190" s="272"/>
      <c r="I190" s="272"/>
    </row>
    <row r="191" spans="2:9" x14ac:dyDescent="0.25">
      <c r="B191" s="271" t="s">
        <v>387</v>
      </c>
      <c r="C191" s="272">
        <v>1063567.58</v>
      </c>
      <c r="D191" s="272">
        <v>28005.55</v>
      </c>
      <c r="E191" s="272">
        <v>40000</v>
      </c>
      <c r="F191" s="272">
        <v>74419.887324392286</v>
      </c>
      <c r="G191" s="272">
        <v>1959.6026756077256</v>
      </c>
      <c r="H191" s="272"/>
      <c r="I191" s="272"/>
    </row>
    <row r="192" spans="2:9" x14ac:dyDescent="0.25">
      <c r="B192" s="271" t="s">
        <v>388</v>
      </c>
      <c r="C192" s="272">
        <v>13239.62</v>
      </c>
      <c r="D192" s="272">
        <v>131.38999999999999</v>
      </c>
      <c r="E192" s="272">
        <v>20000</v>
      </c>
      <c r="F192" s="272">
        <v>926.77340000000027</v>
      </c>
      <c r="G192" s="272">
        <v>9.1973000000000003</v>
      </c>
      <c r="H192" s="272"/>
      <c r="I192" s="272"/>
    </row>
    <row r="193" spans="2:9" x14ac:dyDescent="0.25">
      <c r="B193" s="271" t="s">
        <v>389</v>
      </c>
      <c r="C193" s="272">
        <v>2808.68</v>
      </c>
      <c r="D193" s="272">
        <v>41.58</v>
      </c>
      <c r="E193" s="272">
        <v>20000</v>
      </c>
      <c r="F193" s="272">
        <v>196.60759999999999</v>
      </c>
      <c r="G193" s="272">
        <v>2.9106000000000005</v>
      </c>
      <c r="H193" s="272"/>
      <c r="I193" s="272"/>
    </row>
    <row r="194" spans="2:9" x14ac:dyDescent="0.25">
      <c r="B194" s="271" t="s">
        <v>390</v>
      </c>
      <c r="C194" s="272">
        <v>8732614</v>
      </c>
      <c r="D194" s="272">
        <v>0</v>
      </c>
      <c r="E194" s="272"/>
      <c r="F194" s="272">
        <v>611283</v>
      </c>
      <c r="G194" s="272">
        <v>0</v>
      </c>
      <c r="H194" s="272"/>
      <c r="I194" s="272"/>
    </row>
    <row r="195" spans="2:9" x14ac:dyDescent="0.25">
      <c r="B195" s="271" t="s">
        <v>391</v>
      </c>
      <c r="C195" s="272">
        <v>136049.38</v>
      </c>
      <c r="D195" s="272">
        <v>0.03</v>
      </c>
      <c r="E195" s="272">
        <v>1000</v>
      </c>
      <c r="F195" s="272">
        <v>9523.4566000000013</v>
      </c>
      <c r="G195" s="272">
        <v>2.0999999999999999E-3</v>
      </c>
      <c r="H195" s="272"/>
      <c r="I195" s="272"/>
    </row>
    <row r="196" spans="2:9" x14ac:dyDescent="0.25">
      <c r="B196" s="271" t="s">
        <v>392</v>
      </c>
      <c r="C196" s="272">
        <v>101682.42</v>
      </c>
      <c r="D196" s="272">
        <v>1079289.47</v>
      </c>
      <c r="E196" s="272">
        <v>200000</v>
      </c>
      <c r="F196" s="272">
        <v>7117.8028016942362</v>
      </c>
      <c r="G196" s="272">
        <v>75550.61743618107</v>
      </c>
      <c r="H196" s="272"/>
      <c r="I196" s="272"/>
    </row>
    <row r="197" spans="2:9" x14ac:dyDescent="0.25">
      <c r="B197" s="271" t="s">
        <v>393</v>
      </c>
      <c r="C197" s="272">
        <v>31476.81</v>
      </c>
      <c r="D197" s="272">
        <v>396405.7</v>
      </c>
      <c r="E197" s="272">
        <v>30000</v>
      </c>
      <c r="F197" s="272">
        <v>2203.3767000000003</v>
      </c>
      <c r="G197" s="272">
        <v>27748.399000000005</v>
      </c>
      <c r="H197" s="272"/>
      <c r="I197" s="272"/>
    </row>
    <row r="198" spans="2:9" x14ac:dyDescent="0.25">
      <c r="B198" s="271" t="s">
        <v>394</v>
      </c>
      <c r="C198" s="272">
        <v>1084.17</v>
      </c>
      <c r="D198" s="272">
        <v>41.71</v>
      </c>
      <c r="E198" s="272">
        <v>5000</v>
      </c>
      <c r="F198" s="272">
        <v>75.891900000000021</v>
      </c>
      <c r="G198" s="272">
        <v>2.9197000000000006</v>
      </c>
      <c r="H198" s="272"/>
      <c r="I198" s="272"/>
    </row>
    <row r="199" spans="2:9" x14ac:dyDescent="0.25">
      <c r="B199" s="271" t="s">
        <v>395</v>
      </c>
      <c r="C199" s="272">
        <v>381920.37</v>
      </c>
      <c r="D199" s="272">
        <v>67397.710000000006</v>
      </c>
      <c r="E199" s="272">
        <v>90000</v>
      </c>
      <c r="F199" s="272">
        <v>26734.666963997672</v>
      </c>
      <c r="G199" s="272">
        <v>4717.882240703987</v>
      </c>
      <c r="H199" s="272"/>
      <c r="I199" s="272"/>
    </row>
    <row r="200" spans="2:9" x14ac:dyDescent="0.25">
      <c r="B200" s="271" t="s">
        <v>396</v>
      </c>
      <c r="C200" s="272">
        <v>239258.45</v>
      </c>
      <c r="D200" s="272">
        <v>0</v>
      </c>
      <c r="E200" s="272">
        <v>1</v>
      </c>
      <c r="F200" s="272">
        <v>16748.198170244847</v>
      </c>
      <c r="G200" s="272">
        <v>0</v>
      </c>
      <c r="H200" s="272"/>
      <c r="I200" s="272"/>
    </row>
    <row r="201" spans="2:9" x14ac:dyDescent="0.25">
      <c r="B201" s="271" t="s">
        <v>397</v>
      </c>
      <c r="C201" s="272">
        <v>206117.23</v>
      </c>
      <c r="D201" s="272">
        <v>86047.1</v>
      </c>
      <c r="E201" s="272">
        <v>20000</v>
      </c>
      <c r="F201" s="272">
        <v>14396.146724734674</v>
      </c>
      <c r="G201" s="272">
        <v>6009.9132752653268</v>
      </c>
      <c r="H201" s="272"/>
      <c r="I201" s="272"/>
    </row>
    <row r="202" spans="2:9" x14ac:dyDescent="0.25">
      <c r="B202" s="271" t="s">
        <v>398</v>
      </c>
      <c r="C202" s="272">
        <v>91950.23</v>
      </c>
      <c r="D202" s="272">
        <v>4528.1899999999996</v>
      </c>
      <c r="E202" s="272">
        <v>8000</v>
      </c>
      <c r="F202" s="272">
        <v>6434.4580508874415</v>
      </c>
      <c r="G202" s="272">
        <v>316.97329999999999</v>
      </c>
      <c r="H202" s="272"/>
      <c r="I202" s="272"/>
    </row>
    <row r="203" spans="2:9" x14ac:dyDescent="0.25">
      <c r="B203" s="271" t="s">
        <v>399</v>
      </c>
      <c r="C203" s="272">
        <v>561583.09</v>
      </c>
      <c r="D203" s="272">
        <v>52864.14</v>
      </c>
      <c r="E203" s="272">
        <v>50000</v>
      </c>
      <c r="F203" s="272">
        <v>39310.816300000006</v>
      </c>
      <c r="G203" s="272">
        <v>3700.4898000000003</v>
      </c>
      <c r="H203" s="272"/>
      <c r="I203" s="272"/>
    </row>
    <row r="204" spans="2:9" x14ac:dyDescent="0.25">
      <c r="B204" s="271" t="s">
        <v>400</v>
      </c>
      <c r="C204" s="272">
        <v>297299.65000000002</v>
      </c>
      <c r="D204" s="272">
        <v>607834.14</v>
      </c>
      <c r="E204" s="272">
        <v>300000</v>
      </c>
      <c r="F204" s="272">
        <v>20810.915865371924</v>
      </c>
      <c r="G204" s="272">
        <v>42548.267875998841</v>
      </c>
      <c r="H204" s="272"/>
      <c r="I204" s="272"/>
    </row>
    <row r="205" spans="2:9" x14ac:dyDescent="0.25">
      <c r="B205" s="271" t="s">
        <v>401</v>
      </c>
      <c r="C205" s="272">
        <v>614386.79</v>
      </c>
      <c r="D205" s="272">
        <v>2222.0100000000002</v>
      </c>
      <c r="E205" s="272">
        <v>1</v>
      </c>
      <c r="F205" s="272">
        <v>42988</v>
      </c>
      <c r="G205" s="272">
        <v>155.47195777192934</v>
      </c>
      <c r="H205" s="272"/>
      <c r="I205" s="272"/>
    </row>
    <row r="206" spans="2:9" x14ac:dyDescent="0.25">
      <c r="B206" s="271" t="s">
        <v>402</v>
      </c>
      <c r="C206" s="272">
        <v>9772.14</v>
      </c>
      <c r="D206" s="272">
        <v>128019.82</v>
      </c>
      <c r="E206" s="272">
        <v>20000</v>
      </c>
      <c r="F206" s="272">
        <v>684.0498</v>
      </c>
      <c r="G206" s="272">
        <v>8961.3874000000014</v>
      </c>
      <c r="H206" s="272"/>
      <c r="I206" s="272"/>
    </row>
    <row r="207" spans="2:9" x14ac:dyDescent="0.25">
      <c r="B207" s="271" t="s">
        <v>403</v>
      </c>
      <c r="C207" s="272">
        <v>314113.23</v>
      </c>
      <c r="D207" s="272">
        <v>-0.05</v>
      </c>
      <c r="E207" s="272">
        <v>1</v>
      </c>
      <c r="F207" s="272">
        <v>21988.325887743409</v>
      </c>
      <c r="G207" s="272">
        <v>-3.500063637520682E-3</v>
      </c>
      <c r="H207" s="272"/>
      <c r="I207" s="272"/>
    </row>
    <row r="208" spans="2:9" x14ac:dyDescent="0.25">
      <c r="B208" s="271" t="s">
        <v>404</v>
      </c>
      <c r="C208" s="272">
        <v>80594.61</v>
      </c>
      <c r="D208" s="272">
        <v>207960.54</v>
      </c>
      <c r="E208" s="272">
        <v>200000</v>
      </c>
      <c r="F208" s="272">
        <v>5641.4747304859884</v>
      </c>
      <c r="G208" s="272">
        <v>14556.855990099344</v>
      </c>
      <c r="H208" s="272"/>
      <c r="I208" s="272"/>
    </row>
    <row r="209" spans="2:9" x14ac:dyDescent="0.25">
      <c r="B209" s="271" t="s">
        <v>405</v>
      </c>
      <c r="C209" s="272">
        <v>2192499.19</v>
      </c>
      <c r="D209" s="272">
        <v>1650714.81</v>
      </c>
      <c r="E209" s="272">
        <v>900000</v>
      </c>
      <c r="F209" s="272">
        <v>153474.95470971693</v>
      </c>
      <c r="G209" s="272">
        <v>115550.04529028309</v>
      </c>
      <c r="H209" s="272"/>
      <c r="I209" s="272"/>
    </row>
    <row r="210" spans="2:9" x14ac:dyDescent="0.25">
      <c r="B210" s="271" t="s">
        <v>406</v>
      </c>
      <c r="C210" s="272">
        <v>7923936.4900000002</v>
      </c>
      <c r="D210" s="272">
        <v>7900000</v>
      </c>
      <c r="E210" s="272">
        <v>1</v>
      </c>
      <c r="F210" s="272">
        <v>554675.55430000008</v>
      </c>
      <c r="G210" s="272">
        <v>553000.00000000012</v>
      </c>
      <c r="H210" s="272"/>
      <c r="I210" s="272"/>
    </row>
    <row r="211" spans="2:9" x14ac:dyDescent="0.25">
      <c r="B211" s="271" t="s">
        <v>407</v>
      </c>
      <c r="C211" s="272">
        <v>193403.09</v>
      </c>
      <c r="D211" s="272">
        <v>49957.29</v>
      </c>
      <c r="E211" s="272">
        <v>68000</v>
      </c>
      <c r="F211" s="272">
        <v>13538.157120033353</v>
      </c>
      <c r="G211" s="272">
        <v>3496.9950134254373</v>
      </c>
      <c r="H211" s="272"/>
      <c r="I211" s="272"/>
    </row>
    <row r="212" spans="2:9" x14ac:dyDescent="0.25">
      <c r="B212" s="271" t="s">
        <v>408</v>
      </c>
      <c r="C212" s="272">
        <v>0</v>
      </c>
      <c r="D212" s="272">
        <v>0</v>
      </c>
      <c r="E212" s="272">
        <v>1000000</v>
      </c>
      <c r="F212" s="272">
        <v>0</v>
      </c>
      <c r="G212" s="272">
        <v>0</v>
      </c>
      <c r="H212" s="272"/>
      <c r="I212" s="272"/>
    </row>
    <row r="213" spans="2:9" x14ac:dyDescent="0.25">
      <c r="B213" s="271" t="s">
        <v>409</v>
      </c>
      <c r="C213" s="272">
        <v>17426.21</v>
      </c>
      <c r="D213" s="272">
        <v>187.12</v>
      </c>
      <c r="E213" s="272">
        <v>48000</v>
      </c>
      <c r="F213" s="272">
        <v>1219.1489633362914</v>
      </c>
      <c r="G213" s="272">
        <v>13.097132535561077</v>
      </c>
      <c r="H213" s="272"/>
      <c r="I213" s="272"/>
    </row>
    <row r="214" spans="2:9" x14ac:dyDescent="0.25">
      <c r="B214" s="271" t="s">
        <v>410</v>
      </c>
      <c r="C214" s="272">
        <v>0</v>
      </c>
      <c r="D214" s="272">
        <v>0</v>
      </c>
      <c r="E214" s="272">
        <v>100000</v>
      </c>
      <c r="F214" s="272">
        <v>0</v>
      </c>
      <c r="G214" s="272">
        <v>0</v>
      </c>
      <c r="H214" s="272"/>
      <c r="I214" s="272"/>
    </row>
    <row r="215" spans="2:9" x14ac:dyDescent="0.25">
      <c r="B215" s="271" t="s">
        <v>411</v>
      </c>
      <c r="C215" s="272">
        <v>0</v>
      </c>
      <c r="D215" s="272">
        <v>0</v>
      </c>
      <c r="E215" s="272">
        <v>300000</v>
      </c>
      <c r="F215" s="272">
        <v>0</v>
      </c>
      <c r="G215" s="272">
        <v>0</v>
      </c>
      <c r="H215" s="272"/>
      <c r="I215" s="272"/>
    </row>
    <row r="216" spans="2:9" x14ac:dyDescent="0.25">
      <c r="B216" s="271" t="s">
        <v>412</v>
      </c>
      <c r="C216" s="272">
        <v>1122409.3899999999</v>
      </c>
      <c r="D216" s="272">
        <v>356866.76</v>
      </c>
      <c r="E216" s="272">
        <v>350000</v>
      </c>
      <c r="F216" s="272">
        <v>78568.661540216184</v>
      </c>
      <c r="G216" s="272">
        <v>24980.67454816425</v>
      </c>
      <c r="H216" s="272"/>
      <c r="I216" s="272"/>
    </row>
    <row r="217" spans="2:9" x14ac:dyDescent="0.25">
      <c r="B217" s="271" t="s">
        <v>413</v>
      </c>
      <c r="C217" s="272">
        <v>166824</v>
      </c>
      <c r="D217" s="272">
        <v>58286.71</v>
      </c>
      <c r="E217" s="272">
        <v>34931</v>
      </c>
      <c r="F217" s="272">
        <v>11675.827533927639</v>
      </c>
      <c r="G217" s="272">
        <v>4079.4224660723607</v>
      </c>
      <c r="H217" s="272"/>
      <c r="I217" s="272"/>
    </row>
    <row r="218" spans="2:9" x14ac:dyDescent="0.25">
      <c r="B218" s="271" t="s">
        <v>414</v>
      </c>
      <c r="C218" s="272">
        <v>30842.86</v>
      </c>
      <c r="D218" s="272">
        <v>4908.7700000000004</v>
      </c>
      <c r="E218" s="272">
        <v>30000</v>
      </c>
      <c r="F218" s="272">
        <v>2159.0002000000004</v>
      </c>
      <c r="G218" s="272">
        <v>343.61390000000006</v>
      </c>
      <c r="H218" s="272"/>
      <c r="I218" s="272"/>
    </row>
    <row r="219" spans="2:9" x14ac:dyDescent="0.25">
      <c r="B219" s="271" t="s">
        <v>415</v>
      </c>
      <c r="C219" s="272">
        <v>0</v>
      </c>
      <c r="D219" s="272">
        <v>0</v>
      </c>
      <c r="E219" s="272">
        <v>100000</v>
      </c>
      <c r="F219" s="272">
        <v>0</v>
      </c>
      <c r="G219" s="272">
        <v>0</v>
      </c>
      <c r="H219" s="272"/>
      <c r="I219" s="272"/>
    </row>
    <row r="220" spans="2:9" x14ac:dyDescent="0.25">
      <c r="B220" s="271" t="s">
        <v>416</v>
      </c>
      <c r="C220" s="272">
        <v>261530</v>
      </c>
      <c r="D220" s="272">
        <v>257545.33</v>
      </c>
      <c r="E220" s="272">
        <v>200000</v>
      </c>
      <c r="F220" s="272">
        <v>18307.100000000002</v>
      </c>
      <c r="G220" s="272">
        <v>18028.1731</v>
      </c>
      <c r="H220" s="272"/>
      <c r="I220" s="272"/>
    </row>
    <row r="221" spans="2:9" x14ac:dyDescent="0.25">
      <c r="B221" s="271" t="s">
        <v>417</v>
      </c>
      <c r="C221" s="272">
        <v>0</v>
      </c>
      <c r="D221" s="272">
        <v>0</v>
      </c>
      <c r="E221" s="272">
        <v>1000</v>
      </c>
      <c r="F221" s="272">
        <v>0</v>
      </c>
      <c r="G221" s="272">
        <v>0</v>
      </c>
      <c r="H221" s="272"/>
      <c r="I221" s="272"/>
    </row>
    <row r="222" spans="2:9" x14ac:dyDescent="0.25">
      <c r="B222" s="271" t="s">
        <v>418</v>
      </c>
      <c r="C222" s="272">
        <v>100389.55</v>
      </c>
      <c r="D222" s="272">
        <v>2211.3200000000002</v>
      </c>
      <c r="E222" s="272">
        <v>1</v>
      </c>
      <c r="F222" s="272">
        <v>7023.5299504965215</v>
      </c>
      <c r="G222" s="272">
        <v>154.79454545454547</v>
      </c>
      <c r="H222" s="272"/>
      <c r="I222" s="272"/>
    </row>
    <row r="223" spans="2:9" x14ac:dyDescent="0.25">
      <c r="B223" s="271" t="s">
        <v>419</v>
      </c>
      <c r="C223" s="272">
        <v>1714312.41</v>
      </c>
      <c r="D223" s="272">
        <v>427025.19</v>
      </c>
      <c r="E223" s="272">
        <v>400000</v>
      </c>
      <c r="F223" s="272">
        <v>120094.21402091936</v>
      </c>
      <c r="G223" s="272">
        <v>29914.765979080647</v>
      </c>
      <c r="H223" s="272"/>
      <c r="I223" s="272"/>
    </row>
    <row r="224" spans="2:9" x14ac:dyDescent="0.25">
      <c r="B224" s="271" t="s">
        <v>420</v>
      </c>
      <c r="C224" s="272">
        <v>151884.29</v>
      </c>
      <c r="D224" s="272">
        <v>771084.54</v>
      </c>
      <c r="E224" s="272">
        <v>1000000</v>
      </c>
      <c r="F224" s="272">
        <v>10631.911922116225</v>
      </c>
      <c r="G224" s="272">
        <v>53975.976803035424</v>
      </c>
      <c r="H224" s="272"/>
      <c r="I224" s="272"/>
    </row>
    <row r="225" spans="2:9" x14ac:dyDescent="0.25">
      <c r="B225" s="271" t="s">
        <v>421</v>
      </c>
      <c r="C225" s="272">
        <v>7047.92</v>
      </c>
      <c r="D225" s="272">
        <v>81.540000000000006</v>
      </c>
      <c r="E225" s="272">
        <v>1000000</v>
      </c>
      <c r="F225" s="272">
        <v>493.35440000000011</v>
      </c>
      <c r="G225" s="272">
        <v>5.7078000000000007</v>
      </c>
      <c r="H225" s="272"/>
      <c r="I225" s="272"/>
    </row>
    <row r="226" spans="2:9" x14ac:dyDescent="0.25">
      <c r="B226" s="271" t="s">
        <v>422</v>
      </c>
      <c r="C226" s="272">
        <v>3661.69</v>
      </c>
      <c r="D226" s="272">
        <v>0</v>
      </c>
      <c r="E226" s="272">
        <v>1</v>
      </c>
      <c r="F226" s="272">
        <v>256.31097199772165</v>
      </c>
      <c r="G226" s="272">
        <v>0</v>
      </c>
      <c r="H226" s="272"/>
      <c r="I226" s="272"/>
    </row>
    <row r="227" spans="2:9" x14ac:dyDescent="0.25">
      <c r="B227" s="271" t="s">
        <v>423</v>
      </c>
      <c r="C227" s="272">
        <v>137761.74</v>
      </c>
      <c r="D227" s="272">
        <v>55030.45</v>
      </c>
      <c r="E227" s="272">
        <v>93000</v>
      </c>
      <c r="F227" s="272">
        <v>9643.3217999999997</v>
      </c>
      <c r="G227" s="272">
        <v>3852.1315000000004</v>
      </c>
      <c r="H227" s="272"/>
      <c r="I227" s="272"/>
    </row>
    <row r="228" spans="2:9" x14ac:dyDescent="0.25">
      <c r="B228" s="271" t="s">
        <v>424</v>
      </c>
      <c r="C228" s="272">
        <v>163428.74</v>
      </c>
      <c r="D228" s="272">
        <v>17127.849999999999</v>
      </c>
      <c r="E228" s="272">
        <v>60000</v>
      </c>
      <c r="F228" s="272">
        <v>11439.97338504572</v>
      </c>
      <c r="G228" s="272">
        <v>1198.9454739910209</v>
      </c>
      <c r="H228" s="272"/>
      <c r="I228" s="272"/>
    </row>
    <row r="229" spans="2:9" x14ac:dyDescent="0.25">
      <c r="B229" s="271" t="s">
        <v>425</v>
      </c>
      <c r="C229" s="272">
        <v>0</v>
      </c>
      <c r="D229" s="272">
        <v>0</v>
      </c>
      <c r="E229" s="272">
        <v>100000</v>
      </c>
      <c r="F229" s="272">
        <v>0</v>
      </c>
      <c r="G229" s="272">
        <v>0</v>
      </c>
      <c r="H229" s="272"/>
      <c r="I229" s="272"/>
    </row>
    <row r="230" spans="2:9" x14ac:dyDescent="0.25">
      <c r="B230" s="271" t="s">
        <v>426</v>
      </c>
      <c r="C230" s="272">
        <v>0</v>
      </c>
      <c r="D230" s="272">
        <v>232911.68</v>
      </c>
      <c r="E230" s="272">
        <v>100000</v>
      </c>
      <c r="F230" s="272">
        <v>0</v>
      </c>
      <c r="G230" s="272">
        <v>16303.94187782062</v>
      </c>
      <c r="H230" s="272"/>
      <c r="I230" s="272"/>
    </row>
    <row r="231" spans="2:9" x14ac:dyDescent="0.25">
      <c r="B231" s="271" t="s">
        <v>427</v>
      </c>
      <c r="C231" s="272">
        <v>18326.990000000002</v>
      </c>
      <c r="D231" s="272">
        <v>0.02</v>
      </c>
      <c r="E231" s="272">
        <v>30000</v>
      </c>
      <c r="F231" s="272">
        <v>1282.8893000000003</v>
      </c>
      <c r="G231" s="272">
        <v>1.4000000000000002E-3</v>
      </c>
      <c r="H231" s="272"/>
      <c r="I231" s="272"/>
    </row>
    <row r="232" spans="2:9" x14ac:dyDescent="0.25">
      <c r="B232" s="271" t="s">
        <v>428</v>
      </c>
      <c r="C232" s="272">
        <v>268810.83</v>
      </c>
      <c r="D232" s="272">
        <v>1105937.9300000002</v>
      </c>
      <c r="E232" s="272">
        <v>550000</v>
      </c>
      <c r="F232" s="272">
        <v>18778.75534158677</v>
      </c>
      <c r="G232" s="272">
        <v>77259.304658413239</v>
      </c>
      <c r="H232" s="272"/>
      <c r="I232" s="272"/>
    </row>
    <row r="233" spans="2:9" x14ac:dyDescent="0.25">
      <c r="B233" s="271" t="s">
        <v>429</v>
      </c>
      <c r="C233" s="272">
        <v>38211.03</v>
      </c>
      <c r="D233" s="272">
        <v>0</v>
      </c>
      <c r="E233" s="272">
        <v>100000</v>
      </c>
      <c r="F233" s="272">
        <v>2674.7721000000001</v>
      </c>
      <c r="G233" s="272">
        <v>0</v>
      </c>
      <c r="H233" s="272"/>
      <c r="I233" s="272"/>
    </row>
    <row r="234" spans="2:9" x14ac:dyDescent="0.25">
      <c r="B234" s="271" t="s">
        <v>430</v>
      </c>
      <c r="C234" s="272">
        <v>0</v>
      </c>
      <c r="D234" s="272">
        <v>0</v>
      </c>
      <c r="E234" s="272">
        <v>30000</v>
      </c>
      <c r="F234" s="272">
        <v>0</v>
      </c>
      <c r="G234" s="272">
        <v>0</v>
      </c>
      <c r="H234" s="272"/>
      <c r="I234" s="272"/>
    </row>
    <row r="235" spans="2:9" x14ac:dyDescent="0.25">
      <c r="B235" s="271" t="s">
        <v>431</v>
      </c>
      <c r="C235" s="272">
        <v>29478.84</v>
      </c>
      <c r="D235" s="272">
        <v>13821.28</v>
      </c>
      <c r="E235" s="272">
        <v>38000</v>
      </c>
      <c r="F235" s="272">
        <v>2653.0956000000001</v>
      </c>
      <c r="G235" s="272">
        <v>1243.9152000000001</v>
      </c>
      <c r="H235" s="272"/>
      <c r="I235" s="272"/>
    </row>
    <row r="236" spans="2:9" x14ac:dyDescent="0.25">
      <c r="B236" s="271" t="s">
        <v>432</v>
      </c>
      <c r="C236" s="272">
        <v>0</v>
      </c>
      <c r="D236" s="272">
        <v>0</v>
      </c>
      <c r="E236" s="272">
        <v>10000</v>
      </c>
      <c r="F236" s="272">
        <v>0</v>
      </c>
      <c r="G236" s="272">
        <v>0</v>
      </c>
      <c r="H236" s="272"/>
      <c r="I236" s="272"/>
    </row>
    <row r="237" spans="2:9" x14ac:dyDescent="0.25">
      <c r="B237" s="271" t="s">
        <v>433</v>
      </c>
      <c r="C237" s="272">
        <v>0</v>
      </c>
      <c r="D237" s="272">
        <v>0</v>
      </c>
      <c r="E237" s="272">
        <v>20000</v>
      </c>
      <c r="F237" s="272">
        <v>0</v>
      </c>
      <c r="G237" s="272">
        <v>0</v>
      </c>
      <c r="H237" s="272"/>
      <c r="I237" s="272"/>
    </row>
    <row r="238" spans="2:9" x14ac:dyDescent="0.25">
      <c r="B238" s="271" t="s">
        <v>434</v>
      </c>
      <c r="C238" s="272">
        <v>0</v>
      </c>
      <c r="D238" s="272">
        <v>0</v>
      </c>
      <c r="E238" s="272">
        <v>40000</v>
      </c>
      <c r="F238" s="272">
        <v>0</v>
      </c>
      <c r="G238" s="272">
        <v>0</v>
      </c>
      <c r="H238" s="272"/>
      <c r="I238" s="272"/>
    </row>
    <row r="239" spans="2:9" x14ac:dyDescent="0.25">
      <c r="B239" s="271" t="s">
        <v>435</v>
      </c>
      <c r="C239" s="272">
        <v>0</v>
      </c>
      <c r="D239" s="272">
        <v>23100</v>
      </c>
      <c r="E239" s="272">
        <v>25000</v>
      </c>
      <c r="F239" s="272">
        <v>0</v>
      </c>
      <c r="G239" s="272">
        <v>1617.0000000000002</v>
      </c>
      <c r="H239" s="272"/>
      <c r="I239" s="272"/>
    </row>
    <row r="240" spans="2:9" x14ac:dyDescent="0.25">
      <c r="B240" s="271" t="s">
        <v>436</v>
      </c>
      <c r="C240" s="272">
        <v>0</v>
      </c>
      <c r="D240" s="272">
        <v>0</v>
      </c>
      <c r="E240" s="272">
        <v>10000</v>
      </c>
      <c r="F240" s="272">
        <v>0</v>
      </c>
      <c r="G240" s="272">
        <v>0</v>
      </c>
      <c r="H240" s="272"/>
      <c r="I240" s="272"/>
    </row>
    <row r="241" spans="2:9" x14ac:dyDescent="0.25">
      <c r="B241" s="271" t="s">
        <v>437</v>
      </c>
      <c r="C241" s="272">
        <v>0</v>
      </c>
      <c r="D241" s="272">
        <v>0</v>
      </c>
      <c r="E241" s="272">
        <v>15000</v>
      </c>
      <c r="F241" s="272">
        <v>0</v>
      </c>
      <c r="G241" s="272">
        <v>0</v>
      </c>
      <c r="H241" s="272"/>
      <c r="I241" s="272"/>
    </row>
    <row r="242" spans="2:9" x14ac:dyDescent="0.25">
      <c r="B242" s="271" t="s">
        <v>438</v>
      </c>
      <c r="C242" s="272">
        <v>0</v>
      </c>
      <c r="D242" s="272">
        <v>0</v>
      </c>
      <c r="E242" s="272">
        <v>70000</v>
      </c>
      <c r="F242" s="272">
        <v>0</v>
      </c>
      <c r="G242" s="272">
        <v>0</v>
      </c>
      <c r="H242" s="272"/>
      <c r="I242" s="272"/>
    </row>
    <row r="243" spans="2:9" x14ac:dyDescent="0.25">
      <c r="B243" s="271" t="s">
        <v>439</v>
      </c>
      <c r="C243" s="272">
        <v>0</v>
      </c>
      <c r="D243" s="272">
        <v>0</v>
      </c>
      <c r="E243" s="272">
        <v>4000</v>
      </c>
      <c r="F243" s="272">
        <v>0</v>
      </c>
      <c r="G243" s="272">
        <v>0</v>
      </c>
      <c r="H243" s="272"/>
      <c r="I243" s="272"/>
    </row>
    <row r="244" spans="2:9" x14ac:dyDescent="0.25">
      <c r="B244" s="271" t="s">
        <v>440</v>
      </c>
      <c r="C244" s="272">
        <v>0</v>
      </c>
      <c r="D244" s="272">
        <v>0</v>
      </c>
      <c r="E244" s="272">
        <v>40000</v>
      </c>
      <c r="F244" s="272">
        <v>0</v>
      </c>
      <c r="G244" s="272">
        <v>0</v>
      </c>
      <c r="H244" s="272"/>
      <c r="I244" s="272"/>
    </row>
    <row r="245" spans="2:9" x14ac:dyDescent="0.25">
      <c r="B245" s="271" t="s">
        <v>441</v>
      </c>
      <c r="C245" s="272">
        <v>0</v>
      </c>
      <c r="D245" s="272">
        <v>0</v>
      </c>
      <c r="E245" s="272">
        <v>40000</v>
      </c>
      <c r="F245" s="272">
        <v>0</v>
      </c>
      <c r="G245" s="272">
        <v>0</v>
      </c>
      <c r="H245" s="272"/>
      <c r="I245" s="272"/>
    </row>
    <row r="246" spans="2:9" x14ac:dyDescent="0.25">
      <c r="B246" s="271" t="s">
        <v>442</v>
      </c>
      <c r="C246" s="272">
        <v>0</v>
      </c>
      <c r="D246" s="272">
        <v>0</v>
      </c>
      <c r="E246" s="272">
        <v>50000</v>
      </c>
      <c r="F246" s="272">
        <v>0</v>
      </c>
      <c r="G246" s="272">
        <v>0</v>
      </c>
      <c r="H246" s="272"/>
      <c r="I246" s="272"/>
    </row>
    <row r="247" spans="2:9" x14ac:dyDescent="0.25">
      <c r="B247" s="271" t="s">
        <v>443</v>
      </c>
      <c r="C247" s="272">
        <v>0</v>
      </c>
      <c r="D247" s="272">
        <v>0</v>
      </c>
      <c r="E247" s="272">
        <v>5000</v>
      </c>
      <c r="F247" s="272">
        <v>0</v>
      </c>
      <c r="G247" s="272">
        <v>0</v>
      </c>
      <c r="H247" s="272"/>
      <c r="I247" s="272"/>
    </row>
    <row r="248" spans="2:9" x14ac:dyDescent="0.25">
      <c r="B248" s="271" t="s">
        <v>444</v>
      </c>
      <c r="C248" s="272">
        <v>0</v>
      </c>
      <c r="D248" s="272">
        <v>0</v>
      </c>
      <c r="E248" s="272">
        <v>5000</v>
      </c>
      <c r="F248" s="272">
        <v>0</v>
      </c>
      <c r="G248" s="272">
        <v>0</v>
      </c>
      <c r="H248" s="272"/>
      <c r="I248" s="272"/>
    </row>
    <row r="249" spans="2:9" x14ac:dyDescent="0.25">
      <c r="B249" s="271" t="s">
        <v>445</v>
      </c>
      <c r="C249" s="272">
        <v>0</v>
      </c>
      <c r="D249" s="272">
        <v>0</v>
      </c>
      <c r="E249" s="272">
        <v>60000</v>
      </c>
      <c r="F249" s="272">
        <v>0</v>
      </c>
      <c r="G249" s="272">
        <v>0</v>
      </c>
      <c r="H249" s="272"/>
      <c r="I249" s="272"/>
    </row>
    <row r="250" spans="2:9" x14ac:dyDescent="0.25">
      <c r="B250" s="271" t="s">
        <v>446</v>
      </c>
      <c r="C250" s="272">
        <v>0</v>
      </c>
      <c r="D250" s="272">
        <v>0</v>
      </c>
      <c r="E250" s="272">
        <v>60000</v>
      </c>
      <c r="F250" s="272">
        <v>0</v>
      </c>
      <c r="G250" s="272">
        <v>0</v>
      </c>
      <c r="H250" s="272"/>
      <c r="I250" s="272"/>
    </row>
    <row r="251" spans="2:9" x14ac:dyDescent="0.25">
      <c r="B251" s="271" t="s">
        <v>447</v>
      </c>
      <c r="C251" s="272">
        <v>0</v>
      </c>
      <c r="D251" s="272">
        <v>0</v>
      </c>
      <c r="E251" s="272">
        <v>5000</v>
      </c>
      <c r="F251" s="272">
        <v>0</v>
      </c>
      <c r="G251" s="272">
        <v>0</v>
      </c>
      <c r="H251" s="272"/>
      <c r="I251" s="272"/>
    </row>
    <row r="252" spans="2:9" x14ac:dyDescent="0.25">
      <c r="B252" s="271" t="s">
        <v>448</v>
      </c>
      <c r="C252" s="272">
        <v>0</v>
      </c>
      <c r="D252" s="272">
        <v>0</v>
      </c>
      <c r="E252" s="272">
        <v>5000</v>
      </c>
      <c r="F252" s="272">
        <v>0</v>
      </c>
      <c r="G252" s="272">
        <v>0</v>
      </c>
      <c r="H252" s="272"/>
      <c r="I252" s="272"/>
    </row>
    <row r="253" spans="2:9" x14ac:dyDescent="0.25">
      <c r="B253" s="271" t="s">
        <v>449</v>
      </c>
      <c r="C253" s="272">
        <v>0</v>
      </c>
      <c r="D253" s="272">
        <v>0</v>
      </c>
      <c r="E253" s="272">
        <v>150000</v>
      </c>
      <c r="F253" s="272">
        <v>0</v>
      </c>
      <c r="G253" s="272">
        <v>0</v>
      </c>
      <c r="H253" s="272"/>
      <c r="I253" s="272"/>
    </row>
    <row r="254" spans="2:9" x14ac:dyDescent="0.25">
      <c r="B254" s="271" t="s">
        <v>450</v>
      </c>
      <c r="C254" s="272">
        <v>8448.2900000000009</v>
      </c>
      <c r="D254" s="272">
        <v>16008.31</v>
      </c>
      <c r="E254" s="272">
        <v>10000</v>
      </c>
      <c r="F254" s="272">
        <v>591.38030000000015</v>
      </c>
      <c r="G254" s="272">
        <v>1120.5817000000002</v>
      </c>
      <c r="H254" s="272"/>
      <c r="I254" s="272"/>
    </row>
    <row r="255" spans="2:9" x14ac:dyDescent="0.25">
      <c r="B255" s="271" t="s">
        <v>451</v>
      </c>
      <c r="C255" s="272">
        <v>4062600.6100000003</v>
      </c>
      <c r="D255" s="272">
        <v>254412</v>
      </c>
      <c r="E255" s="272">
        <v>1</v>
      </c>
      <c r="F255" s="272">
        <v>304695.27904347738</v>
      </c>
      <c r="G255" s="272">
        <v>27650.914609523763</v>
      </c>
      <c r="H255" s="272"/>
      <c r="I255" s="272"/>
    </row>
    <row r="256" spans="2:9" x14ac:dyDescent="0.25">
      <c r="B256" s="271" t="s">
        <v>452</v>
      </c>
      <c r="C256" s="272">
        <v>619937.92000000004</v>
      </c>
      <c r="D256" s="272">
        <v>0</v>
      </c>
      <c r="E256" s="272">
        <v>0</v>
      </c>
      <c r="F256" s="272">
        <v>43395.994399956122</v>
      </c>
      <c r="G256" s="272">
        <v>0</v>
      </c>
      <c r="H256" s="272"/>
      <c r="I256" s="272"/>
    </row>
    <row r="257" spans="2:9" x14ac:dyDescent="0.25">
      <c r="B257" s="271" t="s">
        <v>453</v>
      </c>
      <c r="C257" s="272">
        <v>1460662.92</v>
      </c>
      <c r="D257" s="272">
        <v>1893.22</v>
      </c>
      <c r="E257" s="272">
        <v>1</v>
      </c>
      <c r="F257" s="272">
        <v>109549.64424045678</v>
      </c>
      <c r="G257" s="272">
        <v>141.99140310135184</v>
      </c>
      <c r="H257" s="272"/>
      <c r="I257" s="272"/>
    </row>
    <row r="258" spans="2:9" x14ac:dyDescent="0.25">
      <c r="B258" s="271" t="s">
        <v>454</v>
      </c>
      <c r="C258" s="272">
        <v>0</v>
      </c>
      <c r="D258" s="272">
        <v>0</v>
      </c>
      <c r="E258" s="272">
        <v>25000</v>
      </c>
      <c r="F258" s="272">
        <v>0</v>
      </c>
      <c r="G258" s="272">
        <v>0</v>
      </c>
      <c r="H258" s="272"/>
      <c r="I258" s="272"/>
    </row>
    <row r="259" spans="2:9" x14ac:dyDescent="0.25">
      <c r="B259" s="271" t="s">
        <v>455</v>
      </c>
      <c r="C259" s="272">
        <v>0</v>
      </c>
      <c r="D259" s="272">
        <v>0</v>
      </c>
      <c r="E259" s="272">
        <v>20000</v>
      </c>
      <c r="F259" s="272">
        <v>0</v>
      </c>
      <c r="G259" s="272">
        <v>0</v>
      </c>
      <c r="H259" s="272"/>
      <c r="I259" s="272"/>
    </row>
    <row r="260" spans="2:9" x14ac:dyDescent="0.25">
      <c r="B260" s="271" t="s">
        <v>456</v>
      </c>
      <c r="C260" s="272">
        <v>0</v>
      </c>
      <c r="D260" s="272">
        <v>0</v>
      </c>
      <c r="E260" s="272">
        <v>20000</v>
      </c>
      <c r="F260" s="272">
        <v>0</v>
      </c>
      <c r="G260" s="272">
        <v>0</v>
      </c>
      <c r="H260" s="272"/>
      <c r="I260" s="272"/>
    </row>
    <row r="261" spans="2:9" x14ac:dyDescent="0.25">
      <c r="B261" s="271" t="s">
        <v>457</v>
      </c>
      <c r="C261" s="272">
        <v>11793.91</v>
      </c>
      <c r="D261" s="272">
        <v>6430.27</v>
      </c>
      <c r="E261" s="272">
        <v>40000</v>
      </c>
      <c r="F261" s="272">
        <v>825.57370000000003</v>
      </c>
      <c r="G261" s="272">
        <v>450.11890000000005</v>
      </c>
      <c r="H261" s="272"/>
      <c r="I261" s="272"/>
    </row>
    <row r="262" spans="2:9" x14ac:dyDescent="0.25">
      <c r="B262" s="271" t="s">
        <v>458</v>
      </c>
      <c r="C262" s="272">
        <v>77320.84</v>
      </c>
      <c r="D262" s="272">
        <v>2225.4899999999998</v>
      </c>
      <c r="E262" s="272">
        <v>2000</v>
      </c>
      <c r="F262" s="272">
        <v>5408.9176240311781</v>
      </c>
      <c r="G262" s="272">
        <v>155.7843</v>
      </c>
      <c r="H262" s="272"/>
      <c r="I262" s="272"/>
    </row>
    <row r="263" spans="2:9" x14ac:dyDescent="0.25">
      <c r="B263" s="271" t="s">
        <v>459</v>
      </c>
      <c r="C263" s="272">
        <v>55131.51</v>
      </c>
      <c r="D263" s="272">
        <v>1554.39</v>
      </c>
      <c r="E263" s="272">
        <v>4000</v>
      </c>
      <c r="F263" s="272">
        <v>3859.2057000000009</v>
      </c>
      <c r="G263" s="272">
        <v>108.80730000000001</v>
      </c>
      <c r="H263" s="272"/>
      <c r="I263" s="272"/>
    </row>
    <row r="264" spans="2:9" x14ac:dyDescent="0.25">
      <c r="B264" s="271" t="s">
        <v>460</v>
      </c>
      <c r="C264" s="272">
        <v>19206.89</v>
      </c>
      <c r="D264" s="272">
        <v>3.94</v>
      </c>
      <c r="E264" s="272">
        <v>700</v>
      </c>
      <c r="F264" s="272">
        <v>1344.4823000000001</v>
      </c>
      <c r="G264" s="272">
        <v>0.27580000000000005</v>
      </c>
      <c r="H264" s="272"/>
      <c r="I264" s="272"/>
    </row>
    <row r="265" spans="2:9" x14ac:dyDescent="0.25">
      <c r="B265" s="271" t="s">
        <v>461</v>
      </c>
      <c r="C265" s="272">
        <v>9787.19</v>
      </c>
      <c r="D265" s="272">
        <v>-0.01</v>
      </c>
      <c r="E265" s="272">
        <v>1</v>
      </c>
      <c r="F265" s="272">
        <v>685.10330000000022</v>
      </c>
      <c r="G265" s="272">
        <v>-7.000000000000001E-4</v>
      </c>
      <c r="H265" s="272"/>
      <c r="I265" s="272"/>
    </row>
    <row r="266" spans="2:9" x14ac:dyDescent="0.25">
      <c r="B266" s="271" t="s">
        <v>462</v>
      </c>
      <c r="C266" s="272">
        <v>16142.56</v>
      </c>
      <c r="D266" s="272">
        <v>2668.73</v>
      </c>
      <c r="E266" s="272">
        <v>3500</v>
      </c>
      <c r="F266" s="272">
        <v>1129.9792000000002</v>
      </c>
      <c r="G266" s="272">
        <v>186.81110000000004</v>
      </c>
      <c r="H266" s="272"/>
      <c r="I266" s="272"/>
    </row>
    <row r="267" spans="2:9" x14ac:dyDescent="0.25">
      <c r="B267" s="271" t="s">
        <v>463</v>
      </c>
      <c r="C267" s="272">
        <v>16194.63</v>
      </c>
      <c r="D267" s="272">
        <v>487.24</v>
      </c>
      <c r="E267" s="272">
        <v>3800</v>
      </c>
      <c r="F267" s="272">
        <v>1133.6241</v>
      </c>
      <c r="G267" s="272">
        <v>34.1068</v>
      </c>
      <c r="H267" s="272"/>
      <c r="I267" s="272"/>
    </row>
    <row r="268" spans="2:9" x14ac:dyDescent="0.25">
      <c r="B268" s="271" t="s">
        <v>464</v>
      </c>
      <c r="C268" s="272">
        <v>9614.7999999999993</v>
      </c>
      <c r="D268" s="272">
        <v>385.2</v>
      </c>
      <c r="E268" s="272">
        <v>300</v>
      </c>
      <c r="F268" s="272">
        <v>673.03600000000006</v>
      </c>
      <c r="G268" s="272">
        <v>26.964000000000002</v>
      </c>
      <c r="H268" s="272"/>
      <c r="I268" s="272"/>
    </row>
    <row r="269" spans="2:9" x14ac:dyDescent="0.25">
      <c r="B269" s="271" t="s">
        <v>465</v>
      </c>
      <c r="C269" s="272">
        <v>18989.84</v>
      </c>
      <c r="D269" s="272">
        <v>241.7</v>
      </c>
      <c r="E269" s="272">
        <v>1</v>
      </c>
      <c r="F269" s="272">
        <v>1329.2888000000003</v>
      </c>
      <c r="G269" s="272">
        <v>16.919</v>
      </c>
      <c r="H269" s="272"/>
      <c r="I269" s="272"/>
    </row>
    <row r="270" spans="2:9" x14ac:dyDescent="0.25">
      <c r="B270" s="271" t="s">
        <v>466</v>
      </c>
      <c r="C270" s="272">
        <v>0</v>
      </c>
      <c r="D270" s="272">
        <v>0</v>
      </c>
      <c r="E270" s="272">
        <v>1</v>
      </c>
      <c r="F270" s="272">
        <v>0</v>
      </c>
      <c r="G270" s="272">
        <v>0</v>
      </c>
      <c r="H270" s="272"/>
      <c r="I270" s="272"/>
    </row>
    <row r="271" spans="2:9" x14ac:dyDescent="0.25">
      <c r="B271" s="271" t="s">
        <v>467</v>
      </c>
      <c r="C271" s="272">
        <v>4352.51</v>
      </c>
      <c r="D271" s="272">
        <v>8792.9</v>
      </c>
      <c r="E271" s="272">
        <v>400</v>
      </c>
      <c r="F271" s="272">
        <v>304.67570000000006</v>
      </c>
      <c r="G271" s="272">
        <v>615.50300000000004</v>
      </c>
      <c r="H271" s="272"/>
      <c r="I271" s="272"/>
    </row>
    <row r="272" spans="2:9" x14ac:dyDescent="0.25">
      <c r="B272" s="271" t="s">
        <v>468</v>
      </c>
      <c r="C272" s="272">
        <v>41402.78</v>
      </c>
      <c r="D272" s="272">
        <v>5642.69</v>
      </c>
      <c r="E272" s="272">
        <v>8000</v>
      </c>
      <c r="F272" s="272">
        <v>2898.1946000000003</v>
      </c>
      <c r="G272" s="272">
        <v>394.98830000000004</v>
      </c>
      <c r="H272" s="272"/>
      <c r="I272" s="272"/>
    </row>
    <row r="273" spans="2:9" x14ac:dyDescent="0.25">
      <c r="B273" s="271" t="s">
        <v>469</v>
      </c>
      <c r="C273" s="272">
        <v>105932.35</v>
      </c>
      <c r="D273" s="272">
        <v>4612.34</v>
      </c>
      <c r="E273" s="272">
        <v>16000</v>
      </c>
      <c r="F273" s="272">
        <v>7415.2645000000011</v>
      </c>
      <c r="G273" s="272">
        <v>322.86380000000008</v>
      </c>
      <c r="H273" s="272"/>
      <c r="I273" s="272"/>
    </row>
    <row r="274" spans="2:9" x14ac:dyDescent="0.25">
      <c r="B274" s="271" t="s">
        <v>470</v>
      </c>
      <c r="C274" s="272">
        <v>36620.61</v>
      </c>
      <c r="D274" s="272">
        <v>3198.53</v>
      </c>
      <c r="E274" s="272">
        <v>10000</v>
      </c>
      <c r="F274" s="272">
        <v>2563.4427000000001</v>
      </c>
      <c r="G274" s="272">
        <v>223.89710000000005</v>
      </c>
      <c r="H274" s="272"/>
      <c r="I274" s="272"/>
    </row>
    <row r="275" spans="2:9" x14ac:dyDescent="0.25">
      <c r="B275" s="271" t="s">
        <v>471</v>
      </c>
      <c r="C275" s="272">
        <v>72306.25</v>
      </c>
      <c r="D275" s="272">
        <v>193.75</v>
      </c>
      <c r="E275" s="272">
        <v>1</v>
      </c>
      <c r="F275" s="272">
        <v>5035.078131896551</v>
      </c>
      <c r="G275" s="272">
        <v>13.562500000000002</v>
      </c>
      <c r="H275" s="272"/>
      <c r="I275" s="272"/>
    </row>
    <row r="276" spans="2:9" x14ac:dyDescent="0.25">
      <c r="B276" s="271" t="s">
        <v>472</v>
      </c>
      <c r="C276" s="272">
        <v>33121.699999999997</v>
      </c>
      <c r="D276" s="272">
        <v>7151.46</v>
      </c>
      <c r="E276" s="272">
        <v>23000</v>
      </c>
      <c r="F276" s="272">
        <v>2318.5190000000002</v>
      </c>
      <c r="G276" s="272">
        <v>500.6022000000001</v>
      </c>
      <c r="H276" s="272"/>
      <c r="I276" s="272"/>
    </row>
    <row r="277" spans="2:9" x14ac:dyDescent="0.25">
      <c r="B277" s="271" t="s">
        <v>473</v>
      </c>
      <c r="C277" s="272">
        <v>43303.29</v>
      </c>
      <c r="D277" s="272">
        <v>437.17</v>
      </c>
      <c r="E277" s="272">
        <v>30000</v>
      </c>
      <c r="F277" s="272">
        <v>3031.2303000000002</v>
      </c>
      <c r="G277" s="272">
        <v>30.601900000000008</v>
      </c>
      <c r="H277" s="272"/>
      <c r="I277" s="272"/>
    </row>
    <row r="278" spans="2:9" x14ac:dyDescent="0.25">
      <c r="B278" s="271" t="s">
        <v>474</v>
      </c>
      <c r="C278" s="272">
        <v>10884.7</v>
      </c>
      <c r="D278" s="272">
        <v>83.65</v>
      </c>
      <c r="E278" s="272">
        <v>30000</v>
      </c>
      <c r="F278" s="272">
        <v>761.9290000000002</v>
      </c>
      <c r="G278" s="272">
        <v>5.855500000000001</v>
      </c>
      <c r="H278" s="272"/>
      <c r="I278" s="272"/>
    </row>
    <row r="279" spans="2:9" x14ac:dyDescent="0.25">
      <c r="B279" s="271" t="s">
        <v>475</v>
      </c>
      <c r="C279" s="272">
        <v>1870.62</v>
      </c>
      <c r="D279" s="272">
        <v>0</v>
      </c>
      <c r="E279" s="272">
        <v>15000</v>
      </c>
      <c r="F279" s="272">
        <v>130.9434</v>
      </c>
      <c r="G279" s="272">
        <v>0</v>
      </c>
      <c r="H279" s="272"/>
      <c r="I279" s="272"/>
    </row>
    <row r="280" spans="2:9" x14ac:dyDescent="0.25">
      <c r="B280" s="271" t="s">
        <v>476</v>
      </c>
      <c r="C280" s="272">
        <v>3693.22</v>
      </c>
      <c r="D280" s="272">
        <v>1168.92</v>
      </c>
      <c r="E280" s="272">
        <v>15000</v>
      </c>
      <c r="F280" s="272">
        <v>258.52539999999999</v>
      </c>
      <c r="G280" s="272">
        <v>81.824400000000026</v>
      </c>
      <c r="H280" s="272"/>
      <c r="I280" s="272"/>
    </row>
    <row r="281" spans="2:9" x14ac:dyDescent="0.25">
      <c r="B281" s="271" t="s">
        <v>477</v>
      </c>
      <c r="C281" s="272">
        <v>55467.48</v>
      </c>
      <c r="D281" s="272">
        <v>62676.89</v>
      </c>
      <c r="E281" s="272">
        <v>20000</v>
      </c>
      <c r="F281" s="272">
        <v>0</v>
      </c>
      <c r="G281" s="272">
        <v>0</v>
      </c>
      <c r="H281" s="272"/>
      <c r="I281" s="272"/>
    </row>
    <row r="282" spans="2:9" x14ac:dyDescent="0.25">
      <c r="B282" s="271" t="s">
        <v>478</v>
      </c>
      <c r="C282" s="272">
        <v>37969.410000000003</v>
      </c>
      <c r="D282" s="272">
        <v>42.36</v>
      </c>
      <c r="E282" s="272">
        <v>12000</v>
      </c>
      <c r="F282" s="272">
        <v>2657.1156289959663</v>
      </c>
      <c r="G282" s="272">
        <v>2.9652000000000003</v>
      </c>
      <c r="H282" s="272"/>
      <c r="I282" s="272"/>
    </row>
    <row r="283" spans="2:9" x14ac:dyDescent="0.25">
      <c r="B283" s="271" t="s">
        <v>479</v>
      </c>
      <c r="C283" s="272">
        <v>17026.509999999998</v>
      </c>
      <c r="D283" s="272">
        <v>84.25</v>
      </c>
      <c r="E283" s="272">
        <v>8000</v>
      </c>
      <c r="F283" s="272">
        <v>1191.8557000000001</v>
      </c>
      <c r="G283" s="272">
        <v>5.8975000000000009</v>
      </c>
      <c r="H283" s="272"/>
      <c r="I283" s="272"/>
    </row>
    <row r="284" spans="2:9" x14ac:dyDescent="0.25">
      <c r="B284" s="271" t="s">
        <v>480</v>
      </c>
      <c r="C284" s="272">
        <v>23306.37</v>
      </c>
      <c r="D284" s="272">
        <v>1203.5899999999999</v>
      </c>
      <c r="E284" s="272">
        <v>10000</v>
      </c>
      <c r="F284" s="272">
        <v>1631.4459000000002</v>
      </c>
      <c r="G284" s="272">
        <v>84.251300000000015</v>
      </c>
      <c r="H284" s="272"/>
      <c r="I284" s="272"/>
    </row>
    <row r="285" spans="2:9" x14ac:dyDescent="0.25">
      <c r="B285" s="271" t="s">
        <v>481</v>
      </c>
      <c r="C285" s="272">
        <v>10635.68</v>
      </c>
      <c r="D285" s="272">
        <v>173.87</v>
      </c>
      <c r="E285" s="272">
        <v>28000</v>
      </c>
      <c r="F285" s="272">
        <v>744.49760000000015</v>
      </c>
      <c r="G285" s="272">
        <v>12.170900000000003</v>
      </c>
      <c r="H285" s="272"/>
      <c r="I285" s="272"/>
    </row>
    <row r="286" spans="2:9" x14ac:dyDescent="0.25">
      <c r="B286" s="271" t="s">
        <v>482</v>
      </c>
      <c r="C286" s="272">
        <v>29353.62</v>
      </c>
      <c r="D286" s="272">
        <v>1079.96</v>
      </c>
      <c r="E286" s="272">
        <v>20000</v>
      </c>
      <c r="F286" s="272">
        <v>2054.7534000000005</v>
      </c>
      <c r="G286" s="272">
        <v>75.597200000000015</v>
      </c>
      <c r="H286" s="272"/>
      <c r="I286" s="272"/>
    </row>
    <row r="287" spans="2:9" x14ac:dyDescent="0.25">
      <c r="B287" s="271" t="s">
        <v>483</v>
      </c>
      <c r="C287" s="272">
        <v>11073.39</v>
      </c>
      <c r="D287" s="272">
        <v>83.6</v>
      </c>
      <c r="E287" s="272">
        <v>2500</v>
      </c>
      <c r="F287" s="272">
        <v>775.13729999999998</v>
      </c>
      <c r="G287" s="272">
        <v>5.8520000000000003</v>
      </c>
      <c r="H287" s="272"/>
      <c r="I287" s="272"/>
    </row>
    <row r="288" spans="2:9" x14ac:dyDescent="0.25">
      <c r="B288" s="271" t="s">
        <v>484</v>
      </c>
      <c r="C288" s="272">
        <v>118006.36</v>
      </c>
      <c r="D288" s="272">
        <v>9692.64</v>
      </c>
      <c r="E288" s="272">
        <v>50000</v>
      </c>
      <c r="F288" s="272">
        <v>8260.4452000000001</v>
      </c>
      <c r="G288" s="272">
        <v>678.48480000000006</v>
      </c>
      <c r="H288" s="272"/>
      <c r="I288" s="272"/>
    </row>
    <row r="289" spans="2:9" x14ac:dyDescent="0.25">
      <c r="B289" s="271" t="s">
        <v>485</v>
      </c>
      <c r="C289" s="272">
        <v>35221.199999999997</v>
      </c>
      <c r="D289" s="272">
        <v>18070.05</v>
      </c>
      <c r="E289" s="272">
        <v>70000</v>
      </c>
      <c r="F289" s="272">
        <v>2465.4840000000004</v>
      </c>
      <c r="G289" s="272">
        <v>1264.9035000000001</v>
      </c>
      <c r="H289" s="272"/>
      <c r="I289" s="272"/>
    </row>
    <row r="290" spans="2:9" x14ac:dyDescent="0.25">
      <c r="B290" s="271" t="s">
        <v>486</v>
      </c>
      <c r="C290" s="272">
        <v>24337.54</v>
      </c>
      <c r="D290" s="272">
        <v>2238.38</v>
      </c>
      <c r="E290" s="272">
        <v>15000</v>
      </c>
      <c r="F290" s="272">
        <v>1703.6278000000002</v>
      </c>
      <c r="G290" s="272">
        <v>156.68660000000003</v>
      </c>
      <c r="H290" s="272"/>
      <c r="I290" s="272"/>
    </row>
    <row r="291" spans="2:9" x14ac:dyDescent="0.25">
      <c r="B291" s="271" t="s">
        <v>487</v>
      </c>
      <c r="C291" s="272">
        <v>12884.17</v>
      </c>
      <c r="D291" s="272">
        <v>288.04000000000002</v>
      </c>
      <c r="E291" s="272">
        <v>50000</v>
      </c>
      <c r="F291" s="272">
        <v>901.36889241820472</v>
      </c>
      <c r="G291" s="272">
        <v>20.162800000000004</v>
      </c>
      <c r="H291" s="272"/>
      <c r="I291" s="272"/>
    </row>
    <row r="292" spans="2:9" x14ac:dyDescent="0.25">
      <c r="B292" s="271" t="s">
        <v>488</v>
      </c>
      <c r="C292" s="272">
        <v>32256.54</v>
      </c>
      <c r="D292" s="272">
        <v>7149.64</v>
      </c>
      <c r="E292" s="272">
        <v>50000</v>
      </c>
      <c r="F292" s="272">
        <v>2257.4890893864872</v>
      </c>
      <c r="G292" s="272">
        <v>500.47480000000013</v>
      </c>
      <c r="H292" s="272"/>
      <c r="I292" s="272"/>
    </row>
    <row r="293" spans="2:9" x14ac:dyDescent="0.25">
      <c r="B293" s="271" t="s">
        <v>489</v>
      </c>
      <c r="C293" s="272">
        <v>8104.32</v>
      </c>
      <c r="D293" s="272">
        <v>82.88</v>
      </c>
      <c r="E293" s="272">
        <v>15000</v>
      </c>
      <c r="F293" s="272">
        <v>567.30240000000003</v>
      </c>
      <c r="G293" s="272">
        <v>5.8016000000000005</v>
      </c>
      <c r="H293" s="272"/>
      <c r="I293" s="272"/>
    </row>
    <row r="294" spans="2:9" x14ac:dyDescent="0.25">
      <c r="B294" s="271" t="s">
        <v>490</v>
      </c>
      <c r="C294" s="272">
        <v>25158.07</v>
      </c>
      <c r="D294" s="272">
        <v>18652.419999999998</v>
      </c>
      <c r="E294" s="272">
        <v>10000</v>
      </c>
      <c r="F294" s="272">
        <v>1761.0649000000003</v>
      </c>
      <c r="G294" s="272">
        <v>1305.6694</v>
      </c>
      <c r="H294" s="272"/>
      <c r="I294" s="272"/>
    </row>
    <row r="295" spans="2:9" x14ac:dyDescent="0.25">
      <c r="B295" s="271" t="s">
        <v>491</v>
      </c>
      <c r="C295" s="272">
        <v>61722.53</v>
      </c>
      <c r="D295" s="272">
        <v>19221.86</v>
      </c>
      <c r="E295" s="272">
        <v>30000</v>
      </c>
      <c r="F295" s="272">
        <v>4339.1238897210787</v>
      </c>
      <c r="G295" s="272">
        <v>1351.3061102789211</v>
      </c>
      <c r="H295" s="272"/>
      <c r="I295" s="272"/>
    </row>
    <row r="296" spans="2:9" x14ac:dyDescent="0.25">
      <c r="B296" s="271" t="s">
        <v>492</v>
      </c>
      <c r="C296" s="272">
        <v>78355.73</v>
      </c>
      <c r="D296" s="272">
        <v>128567.81</v>
      </c>
      <c r="E296" s="272">
        <v>110000</v>
      </c>
      <c r="F296" s="272">
        <v>5484.9011</v>
      </c>
      <c r="G296" s="272">
        <v>8999.7467000000015</v>
      </c>
      <c r="H296" s="272"/>
      <c r="I296" s="272"/>
    </row>
    <row r="297" spans="2:9" x14ac:dyDescent="0.25">
      <c r="B297" s="271" t="s">
        <v>493</v>
      </c>
      <c r="C297" s="272">
        <v>0</v>
      </c>
      <c r="D297" s="272">
        <v>0</v>
      </c>
      <c r="E297" s="272">
        <v>12000</v>
      </c>
      <c r="F297" s="272">
        <v>0</v>
      </c>
      <c r="G297" s="272">
        <v>0</v>
      </c>
      <c r="H297" s="272"/>
      <c r="I297" s="272"/>
    </row>
    <row r="298" spans="2:9" x14ac:dyDescent="0.25">
      <c r="B298" s="271" t="s">
        <v>494</v>
      </c>
      <c r="C298" s="272">
        <v>0</v>
      </c>
      <c r="D298" s="272">
        <v>0</v>
      </c>
      <c r="E298" s="272">
        <v>40000</v>
      </c>
      <c r="F298" s="272">
        <v>0</v>
      </c>
      <c r="G298" s="272">
        <v>0</v>
      </c>
      <c r="H298" s="272"/>
      <c r="I298" s="272"/>
    </row>
    <row r="299" spans="2:9" x14ac:dyDescent="0.25">
      <c r="B299" s="271" t="s">
        <v>495</v>
      </c>
      <c r="C299" s="272">
        <v>0</v>
      </c>
      <c r="D299" s="272">
        <v>0</v>
      </c>
      <c r="E299" s="272">
        <v>25000</v>
      </c>
      <c r="F299" s="272">
        <v>0</v>
      </c>
      <c r="G299" s="272">
        <v>0</v>
      </c>
      <c r="H299" s="272"/>
      <c r="I299" s="272"/>
    </row>
    <row r="300" spans="2:9" x14ac:dyDescent="0.25">
      <c r="B300" s="271" t="s">
        <v>496</v>
      </c>
      <c r="C300" s="272">
        <v>0</v>
      </c>
      <c r="D300" s="272">
        <v>0</v>
      </c>
      <c r="E300" s="272">
        <v>15000</v>
      </c>
      <c r="F300" s="272">
        <v>0</v>
      </c>
      <c r="G300" s="272">
        <v>0</v>
      </c>
      <c r="H300" s="272"/>
      <c r="I300" s="272"/>
    </row>
    <row r="301" spans="2:9" x14ac:dyDescent="0.25">
      <c r="B301" s="271" t="s">
        <v>497</v>
      </c>
      <c r="C301" s="272">
        <v>0</v>
      </c>
      <c r="D301" s="272">
        <v>0</v>
      </c>
      <c r="E301" s="272">
        <v>20000</v>
      </c>
      <c r="F301" s="272">
        <v>0</v>
      </c>
      <c r="G301" s="272">
        <v>0</v>
      </c>
      <c r="H301" s="272"/>
      <c r="I301" s="272"/>
    </row>
    <row r="302" spans="2:9" x14ac:dyDescent="0.25">
      <c r="B302" s="271" t="s">
        <v>498</v>
      </c>
      <c r="C302" s="272">
        <v>0</v>
      </c>
      <c r="D302" s="272">
        <v>0</v>
      </c>
      <c r="E302" s="272">
        <v>15000</v>
      </c>
      <c r="F302" s="272">
        <v>0</v>
      </c>
      <c r="G302" s="272">
        <v>0</v>
      </c>
      <c r="H302" s="272"/>
      <c r="I302" s="272"/>
    </row>
    <row r="303" spans="2:9" x14ac:dyDescent="0.25">
      <c r="B303" s="271" t="s">
        <v>499</v>
      </c>
      <c r="C303" s="272">
        <v>39239.83</v>
      </c>
      <c r="D303" s="272">
        <v>4993.33</v>
      </c>
      <c r="E303" s="272">
        <v>5000</v>
      </c>
      <c r="F303" s="272">
        <v>2746.7881000000002</v>
      </c>
      <c r="G303" s="272">
        <v>349.53310000000005</v>
      </c>
      <c r="H303" s="272"/>
      <c r="I303" s="272"/>
    </row>
    <row r="304" spans="2:9" x14ac:dyDescent="0.25">
      <c r="B304" s="271" t="s">
        <v>500</v>
      </c>
      <c r="C304" s="272">
        <v>18478.54</v>
      </c>
      <c r="D304" s="272">
        <v>24.06</v>
      </c>
      <c r="E304" s="272">
        <v>1000</v>
      </c>
      <c r="F304" s="272">
        <v>1293.4978000000003</v>
      </c>
      <c r="G304" s="272">
        <v>1.6842000000000001</v>
      </c>
      <c r="H304" s="272"/>
      <c r="I304" s="272"/>
    </row>
    <row r="305" spans="2:9" x14ac:dyDescent="0.25">
      <c r="B305" s="271" t="s">
        <v>501</v>
      </c>
      <c r="C305" s="272">
        <v>1743.89</v>
      </c>
      <c r="D305" s="272">
        <v>9.69</v>
      </c>
      <c r="E305" s="272">
        <v>2000</v>
      </c>
      <c r="F305" s="272">
        <v>122.07230000000001</v>
      </c>
      <c r="G305" s="272">
        <v>0.67830000000000013</v>
      </c>
      <c r="H305" s="272"/>
      <c r="I305" s="272"/>
    </row>
    <row r="306" spans="2:9" x14ac:dyDescent="0.25">
      <c r="B306" s="271" t="s">
        <v>502</v>
      </c>
      <c r="C306" s="272">
        <v>25019.17</v>
      </c>
      <c r="D306" s="272">
        <v>13.14</v>
      </c>
      <c r="E306" s="272"/>
      <c r="F306" s="272">
        <v>1751.3418999999999</v>
      </c>
      <c r="G306" s="272">
        <v>0.91980000000000028</v>
      </c>
      <c r="H306" s="272"/>
      <c r="I306" s="272"/>
    </row>
    <row r="307" spans="2:9" x14ac:dyDescent="0.25">
      <c r="B307" s="271" t="s">
        <v>503</v>
      </c>
      <c r="C307" s="272">
        <v>669.21</v>
      </c>
      <c r="D307" s="272">
        <v>0</v>
      </c>
      <c r="E307" s="272">
        <v>1000</v>
      </c>
      <c r="F307" s="272">
        <v>46.844700000000003</v>
      </c>
      <c r="G307" s="272">
        <v>0</v>
      </c>
      <c r="H307" s="272"/>
      <c r="I307" s="272"/>
    </row>
    <row r="308" spans="2:9" x14ac:dyDescent="0.25">
      <c r="B308" s="271" t="s">
        <v>504</v>
      </c>
      <c r="C308" s="272">
        <v>24740.48</v>
      </c>
      <c r="D308" s="272">
        <v>0</v>
      </c>
      <c r="E308" s="272">
        <v>150</v>
      </c>
      <c r="F308" s="272">
        <v>1731.8336000000002</v>
      </c>
      <c r="G308" s="272">
        <v>0</v>
      </c>
      <c r="H308" s="272"/>
      <c r="I308" s="272"/>
    </row>
    <row r="309" spans="2:9" x14ac:dyDescent="0.25">
      <c r="B309" s="271" t="s">
        <v>505</v>
      </c>
      <c r="C309" s="272">
        <v>4780.3599999999997</v>
      </c>
      <c r="D309" s="272">
        <v>0</v>
      </c>
      <c r="E309" s="272">
        <v>27000</v>
      </c>
      <c r="F309" s="272">
        <v>334.62520000000001</v>
      </c>
      <c r="G309" s="272">
        <v>0</v>
      </c>
      <c r="H309" s="272"/>
      <c r="I309" s="272"/>
    </row>
    <row r="310" spans="2:9" x14ac:dyDescent="0.25">
      <c r="B310" s="271" t="s">
        <v>506</v>
      </c>
      <c r="C310" s="272">
        <v>4476.74</v>
      </c>
      <c r="D310" s="272">
        <v>0</v>
      </c>
      <c r="E310" s="272">
        <v>60000</v>
      </c>
      <c r="F310" s="272">
        <v>313.37180000000001</v>
      </c>
      <c r="G310" s="272">
        <v>0</v>
      </c>
      <c r="H310" s="272"/>
      <c r="I310" s="272"/>
    </row>
    <row r="311" spans="2:9" x14ac:dyDescent="0.25">
      <c r="B311" s="271" t="s">
        <v>507</v>
      </c>
      <c r="C311" s="272">
        <v>59792.79</v>
      </c>
      <c r="D311" s="272">
        <v>5661.19</v>
      </c>
      <c r="E311" s="272">
        <v>10000</v>
      </c>
      <c r="F311" s="272">
        <v>4185.4953000000005</v>
      </c>
      <c r="G311" s="272">
        <v>396.28330000000005</v>
      </c>
      <c r="H311" s="272"/>
      <c r="I311" s="272"/>
    </row>
    <row r="312" spans="2:9" x14ac:dyDescent="0.25">
      <c r="B312" s="271" t="s">
        <v>508</v>
      </c>
      <c r="C312" s="272">
        <v>56731.66</v>
      </c>
      <c r="D312" s="272">
        <v>5531.86</v>
      </c>
      <c r="E312" s="272">
        <v>28000</v>
      </c>
      <c r="F312" s="272">
        <v>3971.2162000000003</v>
      </c>
      <c r="G312" s="272">
        <v>387.23020000000002</v>
      </c>
      <c r="H312" s="272"/>
      <c r="I312" s="272"/>
    </row>
    <row r="313" spans="2:9" x14ac:dyDescent="0.25">
      <c r="B313" s="271" t="s">
        <v>509</v>
      </c>
      <c r="C313" s="272">
        <v>90835.12</v>
      </c>
      <c r="D313" s="272">
        <v>27490.03</v>
      </c>
      <c r="E313" s="272">
        <v>40000</v>
      </c>
      <c r="F313" s="272">
        <v>6358.4584000000004</v>
      </c>
      <c r="G313" s="272">
        <v>1924.3021000000003</v>
      </c>
      <c r="H313" s="272"/>
      <c r="I313" s="272"/>
    </row>
    <row r="314" spans="2:9" x14ac:dyDescent="0.25">
      <c r="B314" s="271" t="s">
        <v>510</v>
      </c>
      <c r="C314" s="272">
        <v>166606.22</v>
      </c>
      <c r="D314" s="272">
        <v>1817.66</v>
      </c>
      <c r="E314" s="272">
        <v>3000</v>
      </c>
      <c r="F314" s="272">
        <v>11662.435400000002</v>
      </c>
      <c r="G314" s="272">
        <v>127.23620000000003</v>
      </c>
      <c r="H314" s="272"/>
      <c r="I314" s="272"/>
    </row>
    <row r="315" spans="2:9" x14ac:dyDescent="0.25">
      <c r="B315" s="271" t="s">
        <v>511</v>
      </c>
      <c r="C315" s="272">
        <v>167392.85</v>
      </c>
      <c r="D315" s="272">
        <v>22338.57</v>
      </c>
      <c r="E315" s="272">
        <v>22000</v>
      </c>
      <c r="F315" s="272">
        <v>11715.347309718127</v>
      </c>
      <c r="G315" s="272">
        <v>1563.6999000000001</v>
      </c>
      <c r="H315" s="272"/>
      <c r="I315" s="272"/>
    </row>
    <row r="316" spans="2:9" x14ac:dyDescent="0.25">
      <c r="B316" s="271" t="s">
        <v>512</v>
      </c>
      <c r="C316" s="272">
        <v>180556.36</v>
      </c>
      <c r="D316" s="272">
        <v>4905.2</v>
      </c>
      <c r="E316" s="272">
        <v>5000</v>
      </c>
      <c r="F316" s="272">
        <v>12635.626168592564</v>
      </c>
      <c r="G316" s="272">
        <v>343.36400000000003</v>
      </c>
      <c r="H316" s="272"/>
      <c r="I316" s="272"/>
    </row>
    <row r="317" spans="2:9" x14ac:dyDescent="0.25">
      <c r="B317" s="271" t="s">
        <v>513</v>
      </c>
      <c r="C317" s="272">
        <v>177757.1</v>
      </c>
      <c r="D317" s="272">
        <v>1697.51</v>
      </c>
      <c r="E317" s="272">
        <v>12000</v>
      </c>
      <c r="F317" s="272">
        <v>12442.997000000003</v>
      </c>
      <c r="G317" s="272">
        <v>118.82570000000003</v>
      </c>
      <c r="H317" s="272"/>
      <c r="I317" s="272"/>
    </row>
    <row r="318" spans="2:9" x14ac:dyDescent="0.25">
      <c r="B318" s="271" t="s">
        <v>514</v>
      </c>
      <c r="C318" s="272">
        <v>6622.59</v>
      </c>
      <c r="D318" s="272">
        <v>8325.07</v>
      </c>
      <c r="E318" s="272">
        <v>10000</v>
      </c>
      <c r="F318" s="272">
        <v>463.58130000000006</v>
      </c>
      <c r="G318" s="272">
        <v>582.75490000000002</v>
      </c>
      <c r="H318" s="272"/>
      <c r="I318" s="272"/>
    </row>
    <row r="319" spans="2:9" x14ac:dyDescent="0.25">
      <c r="B319" s="271" t="s">
        <v>515</v>
      </c>
      <c r="C319" s="272">
        <v>34917.58</v>
      </c>
      <c r="D319" s="272">
        <v>14800.83</v>
      </c>
      <c r="E319" s="272">
        <v>14000</v>
      </c>
      <c r="F319" s="272">
        <v>2444.2306000000008</v>
      </c>
      <c r="G319" s="272">
        <v>1036.0581</v>
      </c>
      <c r="H319" s="272"/>
      <c r="I319" s="272"/>
    </row>
    <row r="320" spans="2:9" x14ac:dyDescent="0.25">
      <c r="B320" s="271" t="s">
        <v>516</v>
      </c>
      <c r="C320" s="272">
        <v>115000.02</v>
      </c>
      <c r="D320" s="272">
        <v>-0.02</v>
      </c>
      <c r="E320" s="272"/>
      <c r="F320" s="272">
        <v>8050.001400000001</v>
      </c>
      <c r="G320" s="272">
        <v>-1.4000000000000002E-3</v>
      </c>
      <c r="H320" s="272"/>
      <c r="I320" s="272"/>
    </row>
    <row r="321" spans="2:9" x14ac:dyDescent="0.25">
      <c r="B321" s="271" t="s">
        <v>517</v>
      </c>
      <c r="C321" s="272">
        <v>62809.89</v>
      </c>
      <c r="D321" s="272">
        <v>4635.2299999999996</v>
      </c>
      <c r="E321" s="272">
        <v>30000</v>
      </c>
      <c r="F321" s="272">
        <v>4396.6923000000006</v>
      </c>
      <c r="G321" s="272">
        <v>324.46609999999998</v>
      </c>
      <c r="H321" s="272"/>
      <c r="I321" s="272"/>
    </row>
    <row r="322" spans="2:9" x14ac:dyDescent="0.25">
      <c r="B322" s="271" t="s">
        <v>518</v>
      </c>
      <c r="C322" s="272">
        <v>38375.08</v>
      </c>
      <c r="D322" s="272">
        <v>12.87</v>
      </c>
      <c r="E322" s="272">
        <v>3000</v>
      </c>
      <c r="F322" s="272">
        <v>2686.2556000000004</v>
      </c>
      <c r="G322" s="272">
        <v>0.90090000000000003</v>
      </c>
      <c r="H322" s="272"/>
      <c r="I322" s="272"/>
    </row>
    <row r="323" spans="2:9" x14ac:dyDescent="0.25">
      <c r="B323" s="271" t="s">
        <v>519</v>
      </c>
      <c r="C323" s="272">
        <v>169631.02</v>
      </c>
      <c r="D323" s="272">
        <v>2.41</v>
      </c>
      <c r="E323" s="272">
        <v>1</v>
      </c>
      <c r="F323" s="272">
        <v>11874.171400000001</v>
      </c>
      <c r="G323" s="272">
        <v>0.16870000000000002</v>
      </c>
      <c r="H323" s="272"/>
      <c r="I323" s="272"/>
    </row>
    <row r="324" spans="2:9" x14ac:dyDescent="0.25">
      <c r="B324" s="271" t="s">
        <v>520</v>
      </c>
      <c r="C324" s="272">
        <v>170000.02</v>
      </c>
      <c r="D324" s="272">
        <v>0</v>
      </c>
      <c r="E324" s="272"/>
      <c r="F324" s="272">
        <v>11900.001400000001</v>
      </c>
      <c r="G324" s="272">
        <v>0</v>
      </c>
      <c r="H324" s="272"/>
      <c r="I324" s="272"/>
    </row>
    <row r="325" spans="2:9" x14ac:dyDescent="0.25">
      <c r="B325" s="271" t="s">
        <v>521</v>
      </c>
      <c r="C325" s="272">
        <v>14398.56</v>
      </c>
      <c r="D325" s="272">
        <v>1871.12</v>
      </c>
      <c r="E325" s="272">
        <v>10000</v>
      </c>
      <c r="F325" s="272">
        <v>1007.8992000000002</v>
      </c>
      <c r="G325" s="272">
        <v>130.97839999999999</v>
      </c>
      <c r="H325" s="272"/>
      <c r="I325" s="272"/>
    </row>
    <row r="326" spans="2:9" x14ac:dyDescent="0.25">
      <c r="B326" s="271" t="s">
        <v>522</v>
      </c>
      <c r="C326" s="272">
        <v>126537.57</v>
      </c>
      <c r="D326" s="272">
        <v>3417.42</v>
      </c>
      <c r="E326" s="272">
        <v>1</v>
      </c>
      <c r="F326" s="272">
        <v>8857.6299000000017</v>
      </c>
      <c r="G326" s="272">
        <v>239.21940000000004</v>
      </c>
      <c r="H326" s="272"/>
      <c r="I326" s="272"/>
    </row>
    <row r="327" spans="2:9" x14ac:dyDescent="0.25">
      <c r="B327" s="271" t="s">
        <v>523</v>
      </c>
      <c r="C327" s="272">
        <v>9644.8799999999992</v>
      </c>
      <c r="D327" s="272">
        <v>3428.26</v>
      </c>
      <c r="E327" s="272">
        <v>20000</v>
      </c>
      <c r="F327" s="272">
        <v>675.14160000000004</v>
      </c>
      <c r="G327" s="272">
        <v>239.97820000000004</v>
      </c>
      <c r="H327" s="272"/>
      <c r="I327" s="272"/>
    </row>
    <row r="328" spans="2:9" x14ac:dyDescent="0.25">
      <c r="B328" s="271" t="s">
        <v>524</v>
      </c>
      <c r="C328" s="272">
        <v>37708.879999999997</v>
      </c>
      <c r="D328" s="272">
        <v>1280.9100000000001</v>
      </c>
      <c r="E328" s="272">
        <v>10000</v>
      </c>
      <c r="F328" s="272">
        <v>2639.6216000000004</v>
      </c>
      <c r="G328" s="272">
        <v>89.66370000000002</v>
      </c>
      <c r="H328" s="272"/>
      <c r="I328" s="272"/>
    </row>
    <row r="329" spans="2:9" x14ac:dyDescent="0.25">
      <c r="B329" s="271" t="s">
        <v>525</v>
      </c>
      <c r="C329" s="272">
        <v>17758.61</v>
      </c>
      <c r="D329" s="272">
        <v>540.80999999999995</v>
      </c>
      <c r="E329" s="272">
        <v>20000</v>
      </c>
      <c r="F329" s="272">
        <v>1243.1027000000004</v>
      </c>
      <c r="G329" s="272">
        <v>37.856699999999996</v>
      </c>
      <c r="H329" s="272"/>
      <c r="I329" s="272"/>
    </row>
    <row r="330" spans="2:9" x14ac:dyDescent="0.25">
      <c r="B330" s="271" t="s">
        <v>526</v>
      </c>
      <c r="C330" s="272">
        <v>76225.69</v>
      </c>
      <c r="D330" s="272">
        <v>63130.39</v>
      </c>
      <c r="E330" s="272">
        <v>60000</v>
      </c>
      <c r="F330" s="272">
        <v>5335.7983000000004</v>
      </c>
      <c r="G330" s="272">
        <v>4419.1273000000001</v>
      </c>
      <c r="H330" s="272"/>
      <c r="I330" s="272"/>
    </row>
    <row r="331" spans="2:9" x14ac:dyDescent="0.25">
      <c r="B331" s="271" t="s">
        <v>527</v>
      </c>
      <c r="C331" s="272">
        <v>65858.45</v>
      </c>
      <c r="D331" s="272">
        <v>141.55000000000001</v>
      </c>
      <c r="E331" s="272">
        <v>1</v>
      </c>
      <c r="F331" s="272">
        <v>4610.0915000000005</v>
      </c>
      <c r="G331" s="272">
        <v>9.9085000000000019</v>
      </c>
      <c r="H331" s="272"/>
      <c r="I331" s="272"/>
    </row>
    <row r="332" spans="2:9" x14ac:dyDescent="0.25">
      <c r="B332" s="271" t="s">
        <v>528</v>
      </c>
      <c r="C332" s="272">
        <v>135035.19</v>
      </c>
      <c r="D332" s="272">
        <v>8583.09</v>
      </c>
      <c r="E332" s="272">
        <v>48000</v>
      </c>
      <c r="F332" s="272">
        <v>9452.4633000000013</v>
      </c>
      <c r="G332" s="272">
        <v>600.81630000000007</v>
      </c>
      <c r="H332" s="272"/>
      <c r="I332" s="272"/>
    </row>
    <row r="333" spans="2:9" x14ac:dyDescent="0.25">
      <c r="B333" s="271" t="s">
        <v>529</v>
      </c>
      <c r="C333" s="272">
        <v>1754.28</v>
      </c>
      <c r="D333" s="272">
        <v>0</v>
      </c>
      <c r="E333" s="272">
        <v>5000</v>
      </c>
      <c r="F333" s="272">
        <v>122.79960000000001</v>
      </c>
      <c r="G333" s="272">
        <v>0</v>
      </c>
      <c r="H333" s="272"/>
      <c r="I333" s="272"/>
    </row>
    <row r="334" spans="2:9" x14ac:dyDescent="0.25">
      <c r="B334" s="271" t="s">
        <v>530</v>
      </c>
      <c r="C334" s="272">
        <v>30297.08</v>
      </c>
      <c r="D334" s="272">
        <v>1441.09</v>
      </c>
      <c r="E334" s="272"/>
      <c r="F334" s="272">
        <v>2120.7956000000004</v>
      </c>
      <c r="G334" s="272">
        <v>100.87630000000001</v>
      </c>
      <c r="H334" s="272"/>
      <c r="I334" s="272"/>
    </row>
    <row r="335" spans="2:9" x14ac:dyDescent="0.25">
      <c r="B335" s="271" t="s">
        <v>531</v>
      </c>
      <c r="C335" s="272">
        <v>19729.45</v>
      </c>
      <c r="D335" s="272">
        <v>744.35</v>
      </c>
      <c r="E335" s="272">
        <v>8000</v>
      </c>
      <c r="F335" s="272">
        <v>1381.0615000000003</v>
      </c>
      <c r="G335" s="272">
        <v>52.104500000000009</v>
      </c>
      <c r="H335" s="272"/>
      <c r="I335" s="272"/>
    </row>
    <row r="336" spans="2:9" x14ac:dyDescent="0.25">
      <c r="B336" s="271" t="s">
        <v>532</v>
      </c>
      <c r="C336" s="272">
        <v>0</v>
      </c>
      <c r="D336" s="272">
        <v>0</v>
      </c>
      <c r="E336" s="272">
        <v>10000</v>
      </c>
      <c r="F336" s="272">
        <v>0</v>
      </c>
      <c r="G336" s="272">
        <v>0</v>
      </c>
      <c r="H336" s="272"/>
      <c r="I336" s="272"/>
    </row>
    <row r="337" spans="2:9" x14ac:dyDescent="0.25">
      <c r="B337" s="271" t="s">
        <v>533</v>
      </c>
      <c r="C337" s="272">
        <v>0</v>
      </c>
      <c r="D337" s="272">
        <v>0</v>
      </c>
      <c r="E337" s="272">
        <v>20000</v>
      </c>
      <c r="F337" s="272">
        <v>0</v>
      </c>
      <c r="G337" s="272">
        <v>0</v>
      </c>
      <c r="H337" s="272"/>
      <c r="I337" s="272"/>
    </row>
    <row r="338" spans="2:9" x14ac:dyDescent="0.25">
      <c r="B338" s="271" t="s">
        <v>534</v>
      </c>
      <c r="C338" s="272">
        <v>0</v>
      </c>
      <c r="D338" s="272">
        <v>0</v>
      </c>
      <c r="E338" s="272">
        <v>15000</v>
      </c>
      <c r="F338" s="272">
        <v>0</v>
      </c>
      <c r="G338" s="272">
        <v>0</v>
      </c>
      <c r="H338" s="272"/>
      <c r="I338" s="272"/>
    </row>
    <row r="339" spans="2:9" x14ac:dyDescent="0.25">
      <c r="B339" s="271" t="s">
        <v>535</v>
      </c>
      <c r="C339" s="272">
        <v>0</v>
      </c>
      <c r="D339" s="272">
        <v>0</v>
      </c>
      <c r="E339" s="272">
        <v>30000</v>
      </c>
      <c r="F339" s="272">
        <v>0</v>
      </c>
      <c r="G339" s="272">
        <v>0</v>
      </c>
      <c r="H339" s="272"/>
      <c r="I339" s="272"/>
    </row>
    <row r="340" spans="2:9" x14ac:dyDescent="0.25">
      <c r="B340" s="271" t="s">
        <v>536</v>
      </c>
      <c r="C340" s="272">
        <v>0</v>
      </c>
      <c r="D340" s="272">
        <v>0</v>
      </c>
      <c r="E340" s="272">
        <v>30000</v>
      </c>
      <c r="F340" s="272">
        <v>0</v>
      </c>
      <c r="G340" s="272">
        <v>0</v>
      </c>
      <c r="H340" s="272"/>
      <c r="I340" s="272"/>
    </row>
    <row r="341" spans="2:9" x14ac:dyDescent="0.25">
      <c r="B341" s="271" t="s">
        <v>537</v>
      </c>
      <c r="C341" s="272">
        <v>0</v>
      </c>
      <c r="D341" s="272">
        <v>0</v>
      </c>
      <c r="E341" s="272">
        <v>20000</v>
      </c>
      <c r="F341" s="272">
        <v>0</v>
      </c>
      <c r="G341" s="272">
        <v>0</v>
      </c>
      <c r="H341" s="272"/>
      <c r="I341" s="272"/>
    </row>
    <row r="342" spans="2:9" x14ac:dyDescent="0.25">
      <c r="B342" s="271" t="s">
        <v>538</v>
      </c>
      <c r="C342" s="272">
        <v>0</v>
      </c>
      <c r="D342" s="272">
        <v>0</v>
      </c>
      <c r="E342" s="272">
        <v>30000</v>
      </c>
      <c r="F342" s="272">
        <v>0</v>
      </c>
      <c r="G342" s="272">
        <v>0</v>
      </c>
      <c r="H342" s="272"/>
      <c r="I342" s="272"/>
    </row>
    <row r="343" spans="2:9" x14ac:dyDescent="0.25">
      <c r="B343" s="271" t="s">
        <v>539</v>
      </c>
      <c r="C343" s="272">
        <v>0</v>
      </c>
      <c r="D343" s="272">
        <v>0</v>
      </c>
      <c r="E343" s="272">
        <v>30000</v>
      </c>
      <c r="F343" s="272">
        <v>0</v>
      </c>
      <c r="G343" s="272">
        <v>0</v>
      </c>
      <c r="H343" s="272"/>
      <c r="I343" s="272"/>
    </row>
    <row r="344" spans="2:9" x14ac:dyDescent="0.25">
      <c r="B344" s="271" t="s">
        <v>540</v>
      </c>
      <c r="C344" s="272">
        <v>0</v>
      </c>
      <c r="D344" s="272">
        <v>0</v>
      </c>
      <c r="E344" s="272">
        <v>25000</v>
      </c>
      <c r="F344" s="272">
        <v>0</v>
      </c>
      <c r="G344" s="272">
        <v>0</v>
      </c>
      <c r="H344" s="272"/>
      <c r="I344" s="272"/>
    </row>
    <row r="345" spans="2:9" x14ac:dyDescent="0.25">
      <c r="B345" s="271" t="s">
        <v>541</v>
      </c>
      <c r="C345" s="272">
        <v>0</v>
      </c>
      <c r="D345" s="272">
        <v>0</v>
      </c>
      <c r="E345" s="272">
        <v>30000</v>
      </c>
      <c r="F345" s="272">
        <v>0</v>
      </c>
      <c r="G345" s="272">
        <v>0</v>
      </c>
      <c r="H345" s="272"/>
      <c r="I345" s="272"/>
    </row>
    <row r="346" spans="2:9" x14ac:dyDescent="0.25">
      <c r="B346" s="271" t="s">
        <v>542</v>
      </c>
      <c r="C346" s="272">
        <v>0</v>
      </c>
      <c r="D346" s="272">
        <v>0</v>
      </c>
      <c r="E346" s="272">
        <v>50000</v>
      </c>
      <c r="F346" s="272">
        <v>0</v>
      </c>
      <c r="G346" s="272">
        <v>0</v>
      </c>
      <c r="H346" s="272"/>
      <c r="I346" s="272"/>
    </row>
    <row r="347" spans="2:9" x14ac:dyDescent="0.25">
      <c r="B347" s="271" t="s">
        <v>543</v>
      </c>
      <c r="C347" s="272">
        <v>0</v>
      </c>
      <c r="D347" s="272">
        <v>0</v>
      </c>
      <c r="E347" s="272">
        <v>20000</v>
      </c>
      <c r="F347" s="272">
        <v>0</v>
      </c>
      <c r="G347" s="272">
        <v>0</v>
      </c>
      <c r="H347" s="272"/>
      <c r="I347" s="272"/>
    </row>
    <row r="348" spans="2:9" x14ac:dyDescent="0.25">
      <c r="B348" s="271" t="s">
        <v>544</v>
      </c>
      <c r="C348" s="272">
        <v>0</v>
      </c>
      <c r="D348" s="272">
        <v>0</v>
      </c>
      <c r="E348" s="272">
        <v>20000</v>
      </c>
      <c r="F348" s="272">
        <v>0</v>
      </c>
      <c r="G348" s="272">
        <v>0</v>
      </c>
      <c r="H348" s="272"/>
      <c r="I348" s="272"/>
    </row>
    <row r="349" spans="2:9" x14ac:dyDescent="0.25">
      <c r="B349" s="271" t="s">
        <v>545</v>
      </c>
      <c r="C349" s="272">
        <v>0</v>
      </c>
      <c r="D349" s="272">
        <v>0</v>
      </c>
      <c r="E349" s="272">
        <v>25000</v>
      </c>
      <c r="F349" s="272">
        <v>0</v>
      </c>
      <c r="G349" s="272">
        <v>0</v>
      </c>
      <c r="H349" s="272"/>
      <c r="I349" s="272"/>
    </row>
    <row r="350" spans="2:9" x14ac:dyDescent="0.25">
      <c r="B350" s="271" t="s">
        <v>546</v>
      </c>
      <c r="C350" s="272">
        <v>0</v>
      </c>
      <c r="D350" s="272">
        <v>0</v>
      </c>
      <c r="E350" s="272">
        <v>20000</v>
      </c>
      <c r="F350" s="272">
        <v>0</v>
      </c>
      <c r="G350" s="272">
        <v>0</v>
      </c>
      <c r="H350" s="272"/>
      <c r="I350" s="272"/>
    </row>
    <row r="351" spans="2:9" x14ac:dyDescent="0.25">
      <c r="B351" s="271" t="s">
        <v>547</v>
      </c>
      <c r="C351" s="272">
        <v>24155.3</v>
      </c>
      <c r="D351" s="272">
        <v>3345.07</v>
      </c>
      <c r="E351" s="272">
        <v>1</v>
      </c>
      <c r="F351" s="272">
        <v>1690.8710000000001</v>
      </c>
      <c r="G351" s="272">
        <v>234.15490000000005</v>
      </c>
      <c r="H351" s="272"/>
      <c r="I351" s="272"/>
    </row>
    <row r="352" spans="2:9" x14ac:dyDescent="0.25">
      <c r="B352" s="271" t="s">
        <v>548</v>
      </c>
      <c r="C352" s="272">
        <v>0</v>
      </c>
      <c r="D352" s="272">
        <v>0</v>
      </c>
      <c r="E352" s="272">
        <v>40000</v>
      </c>
      <c r="F352" s="272">
        <v>0</v>
      </c>
      <c r="G352" s="272">
        <v>0</v>
      </c>
      <c r="H352" s="272"/>
      <c r="I352" s="272"/>
    </row>
    <row r="353" spans="2:9" x14ac:dyDescent="0.25">
      <c r="B353" s="271" t="s">
        <v>549</v>
      </c>
      <c r="C353" s="272">
        <v>0</v>
      </c>
      <c r="D353" s="272">
        <v>0</v>
      </c>
      <c r="E353" s="272">
        <v>30000</v>
      </c>
      <c r="F353" s="272">
        <v>0</v>
      </c>
      <c r="G353" s="272">
        <v>0</v>
      </c>
      <c r="H353" s="272"/>
      <c r="I353" s="272"/>
    </row>
    <row r="354" spans="2:9" x14ac:dyDescent="0.25">
      <c r="B354" s="271" t="s">
        <v>550</v>
      </c>
      <c r="C354" s="272">
        <v>78411.64</v>
      </c>
      <c r="D354" s="272">
        <v>8700</v>
      </c>
      <c r="E354" s="272">
        <v>800</v>
      </c>
      <c r="F354" s="272">
        <v>5489.1190054542549</v>
      </c>
      <c r="G354" s="272">
        <v>609.03375248180009</v>
      </c>
      <c r="H354" s="272"/>
      <c r="I354" s="272"/>
    </row>
    <row r="355" spans="2:9" x14ac:dyDescent="0.25">
      <c r="B355" s="271" t="s">
        <v>551</v>
      </c>
      <c r="C355" s="272">
        <v>166233.93</v>
      </c>
      <c r="D355" s="272">
        <v>2236.89</v>
      </c>
      <c r="E355" s="272">
        <v>900</v>
      </c>
      <c r="F355" s="272">
        <v>11636.427001597665</v>
      </c>
      <c r="G355" s="272">
        <v>156.57613507958018</v>
      </c>
      <c r="H355" s="272"/>
      <c r="I355" s="272"/>
    </row>
    <row r="356" spans="2:9" x14ac:dyDescent="0.25">
      <c r="B356" s="271" t="s">
        <v>552</v>
      </c>
      <c r="C356" s="272">
        <v>62322.66</v>
      </c>
      <c r="D356" s="272">
        <v>1144.1099999999999</v>
      </c>
      <c r="E356" s="272">
        <v>60000</v>
      </c>
      <c r="F356" s="272">
        <v>4381.5737297896212</v>
      </c>
      <c r="G356" s="272">
        <v>80.086985957685812</v>
      </c>
      <c r="H356" s="272"/>
      <c r="I356" s="272"/>
    </row>
    <row r="357" spans="2:9" x14ac:dyDescent="0.25">
      <c r="B357" s="271" t="s">
        <v>553</v>
      </c>
      <c r="C357" s="272">
        <v>0</v>
      </c>
      <c r="D357" s="272">
        <v>0</v>
      </c>
      <c r="E357" s="272">
        <v>30000</v>
      </c>
      <c r="F357" s="272">
        <v>0</v>
      </c>
      <c r="G357" s="272">
        <v>0</v>
      </c>
      <c r="H357" s="272"/>
      <c r="I357" s="272"/>
    </row>
    <row r="358" spans="2:9" x14ac:dyDescent="0.25">
      <c r="B358" s="271" t="s">
        <v>554</v>
      </c>
      <c r="C358" s="272">
        <v>8898.41</v>
      </c>
      <c r="D358" s="272">
        <v>0</v>
      </c>
      <c r="E358" s="272">
        <v>1</v>
      </c>
      <c r="F358" s="272">
        <v>800.8569</v>
      </c>
      <c r="G358" s="272">
        <v>0</v>
      </c>
      <c r="H358" s="272"/>
      <c r="I358" s="272"/>
    </row>
    <row r="359" spans="2:9" x14ac:dyDescent="0.25">
      <c r="B359" s="271" t="s">
        <v>555</v>
      </c>
      <c r="C359" s="272">
        <v>26459.7</v>
      </c>
      <c r="D359" s="272">
        <v>3361.51</v>
      </c>
      <c r="E359" s="272">
        <v>3500</v>
      </c>
      <c r="F359" s="272">
        <v>2381.3729999999996</v>
      </c>
      <c r="G359" s="272">
        <v>302.53590000000003</v>
      </c>
      <c r="H359" s="272"/>
      <c r="I359" s="272"/>
    </row>
    <row r="360" spans="2:9" x14ac:dyDescent="0.25">
      <c r="B360" s="271" t="s">
        <v>556</v>
      </c>
      <c r="C360" s="272">
        <v>23898.49</v>
      </c>
      <c r="D360" s="272">
        <v>88.6</v>
      </c>
      <c r="E360" s="272">
        <v>6000</v>
      </c>
      <c r="F360" s="272">
        <v>2150.8641000000002</v>
      </c>
      <c r="G360" s="272">
        <v>7.9739999999999993</v>
      </c>
      <c r="H360" s="272"/>
      <c r="I360" s="272"/>
    </row>
    <row r="361" spans="2:9" x14ac:dyDescent="0.25">
      <c r="B361" s="271" t="s">
        <v>557</v>
      </c>
      <c r="C361" s="272">
        <v>25174.94</v>
      </c>
      <c r="D361" s="272">
        <v>1651.15</v>
      </c>
      <c r="E361" s="272">
        <v>3500</v>
      </c>
      <c r="F361" s="272">
        <v>2265.7446</v>
      </c>
      <c r="G361" s="272">
        <v>148.60350000000003</v>
      </c>
      <c r="H361" s="272"/>
      <c r="I361" s="272"/>
    </row>
    <row r="362" spans="2:9" x14ac:dyDescent="0.25">
      <c r="B362" s="271" t="s">
        <v>558</v>
      </c>
      <c r="C362" s="272">
        <v>28901.96</v>
      </c>
      <c r="D362" s="272">
        <v>1029.8800000000001</v>
      </c>
      <c r="E362" s="272">
        <v>1</v>
      </c>
      <c r="F362" s="272">
        <v>2601.1763999999998</v>
      </c>
      <c r="G362" s="272">
        <v>92.689200000000014</v>
      </c>
      <c r="H362" s="272"/>
      <c r="I362" s="272"/>
    </row>
    <row r="363" spans="2:9" x14ac:dyDescent="0.25">
      <c r="B363" s="271" t="s">
        <v>559</v>
      </c>
      <c r="C363" s="272">
        <v>25549.91</v>
      </c>
      <c r="D363" s="272">
        <v>-0.02</v>
      </c>
      <c r="E363" s="272">
        <v>4000</v>
      </c>
      <c r="F363" s="272">
        <v>2299.4919</v>
      </c>
      <c r="G363" s="272">
        <v>-1.8000000000000002E-3</v>
      </c>
      <c r="H363" s="272"/>
      <c r="I363" s="272"/>
    </row>
    <row r="364" spans="2:9" x14ac:dyDescent="0.25">
      <c r="B364" s="271" t="s">
        <v>560</v>
      </c>
      <c r="C364" s="272">
        <v>0</v>
      </c>
      <c r="D364" s="272">
        <v>0</v>
      </c>
      <c r="E364" s="272">
        <v>5000</v>
      </c>
      <c r="F364" s="272">
        <v>0</v>
      </c>
      <c r="G364" s="272">
        <v>0</v>
      </c>
      <c r="H364" s="272"/>
      <c r="I364" s="272"/>
    </row>
    <row r="365" spans="2:9" x14ac:dyDescent="0.25">
      <c r="B365" s="271" t="s">
        <v>561</v>
      </c>
      <c r="C365" s="272">
        <v>30001.17</v>
      </c>
      <c r="D365" s="272">
        <v>0</v>
      </c>
      <c r="E365" s="272"/>
      <c r="F365" s="272">
        <v>2700.1052999999997</v>
      </c>
      <c r="G365" s="272">
        <v>0</v>
      </c>
      <c r="H365" s="272"/>
      <c r="I365" s="272"/>
    </row>
    <row r="366" spans="2:9" x14ac:dyDescent="0.25">
      <c r="B366" s="271" t="s">
        <v>562</v>
      </c>
      <c r="C366" s="272">
        <v>29988.11</v>
      </c>
      <c r="D366" s="272">
        <v>0.01</v>
      </c>
      <c r="E366" s="272">
        <v>1</v>
      </c>
      <c r="F366" s="272">
        <v>2698.9299000000001</v>
      </c>
      <c r="G366" s="272">
        <v>9.0000000000000008E-4</v>
      </c>
      <c r="H366" s="272"/>
      <c r="I366" s="272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5EF5-F1FD-42C6-B206-2C007BCE0A69}">
  <sheetPr>
    <tabColor theme="4" tint="0.39997558519241921"/>
  </sheetPr>
  <dimension ref="A1:AB244"/>
  <sheetViews>
    <sheetView zoomScale="130" zoomScaleNormal="130" workbookViewId="0">
      <selection activeCell="C14" sqref="C14"/>
    </sheetView>
  </sheetViews>
  <sheetFormatPr defaultColWidth="9.140625" defaultRowHeight="15" x14ac:dyDescent="0.25"/>
  <cols>
    <col min="1" max="1" width="1.42578125" style="258" customWidth="1"/>
    <col min="2" max="2" width="20.7109375" style="273" bestFit="1" customWidth="1"/>
    <col min="3" max="3" width="32.5703125" style="258" customWidth="1"/>
    <col min="4" max="4" width="26.140625" style="258" customWidth="1"/>
    <col min="5" max="5" width="23.5703125" style="258" customWidth="1"/>
    <col min="6" max="6" width="19" style="258" customWidth="1"/>
    <col min="7" max="7" width="23" style="258" bestFit="1" customWidth="1"/>
    <col min="8" max="8" width="11.28515625" style="258" bestFit="1" customWidth="1"/>
    <col min="9" max="16384" width="9.140625" style="258"/>
  </cols>
  <sheetData>
    <row r="1" spans="1:28" s="256" customFormat="1" ht="7.5" customHeight="1" x14ac:dyDescent="0.25">
      <c r="B1" s="257"/>
    </row>
    <row r="2" spans="1:28" s="256" customFormat="1" x14ac:dyDescent="0.25">
      <c r="B2" s="257"/>
    </row>
    <row r="3" spans="1:28" x14ac:dyDescent="0.25">
      <c r="A3" s="259"/>
      <c r="B3" s="260" t="s">
        <v>564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</row>
    <row r="4" spans="1:28" s="256" customFormat="1" x14ac:dyDescent="0.25">
      <c r="B4" s="257"/>
    </row>
    <row r="5" spans="1:28" s="264" customFormat="1" ht="45" x14ac:dyDescent="0.2">
      <c r="B5" s="262" t="s">
        <v>199</v>
      </c>
      <c r="C5" s="263" t="s">
        <v>190</v>
      </c>
      <c r="D5" s="263" t="s">
        <v>191</v>
      </c>
      <c r="E5" s="263" t="s">
        <v>172</v>
      </c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</row>
    <row r="6" spans="1:28" s="256" customFormat="1" x14ac:dyDescent="0.25">
      <c r="B6" s="265"/>
      <c r="C6" s="281"/>
      <c r="D6" s="281"/>
      <c r="E6" s="281"/>
    </row>
    <row r="7" spans="1:28" s="256" customFormat="1" x14ac:dyDescent="0.25">
      <c r="B7" s="265"/>
      <c r="C7" s="281"/>
      <c r="D7" s="281"/>
      <c r="E7" s="281"/>
    </row>
    <row r="8" spans="1:28" s="256" customFormat="1" x14ac:dyDescent="0.25">
      <c r="B8" s="265"/>
      <c r="C8" s="281"/>
      <c r="D8" s="281"/>
      <c r="E8" s="281"/>
    </row>
    <row r="9" spans="1:28" s="256" customFormat="1" x14ac:dyDescent="0.25">
      <c r="B9" s="265"/>
      <c r="C9" s="281"/>
      <c r="D9" s="281"/>
      <c r="E9" s="281"/>
    </row>
    <row r="10" spans="1:28" s="256" customFormat="1" x14ac:dyDescent="0.25">
      <c r="B10" s="265"/>
      <c r="C10" s="281"/>
      <c r="D10" s="281"/>
      <c r="E10" s="281"/>
    </row>
    <row r="11" spans="1:28" s="256" customFormat="1" x14ac:dyDescent="0.25">
      <c r="B11" s="265"/>
      <c r="C11" s="281"/>
      <c r="D11" s="281"/>
      <c r="E11" s="281"/>
    </row>
    <row r="12" spans="1:28" s="256" customFormat="1" x14ac:dyDescent="0.25">
      <c r="B12" s="265"/>
      <c r="C12" s="281"/>
      <c r="D12" s="281"/>
      <c r="E12" s="281"/>
    </row>
    <row r="13" spans="1:28" s="256" customFormat="1" x14ac:dyDescent="0.25">
      <c r="B13" s="265"/>
      <c r="C13" s="281"/>
      <c r="D13" s="281"/>
      <c r="E13" s="281"/>
    </row>
    <row r="14" spans="1:28" s="256" customFormat="1" x14ac:dyDescent="0.25">
      <c r="B14" s="265"/>
      <c r="C14" s="281"/>
      <c r="D14" s="281"/>
      <c r="E14" s="281"/>
    </row>
    <row r="15" spans="1:28" s="256" customFormat="1" x14ac:dyDescent="0.25">
      <c r="B15" s="265"/>
      <c r="C15" s="281"/>
      <c r="D15" s="281"/>
      <c r="E15" s="281"/>
    </row>
    <row r="16" spans="1:28" s="256" customFormat="1" x14ac:dyDescent="0.25">
      <c r="B16" s="265"/>
      <c r="C16" s="281"/>
      <c r="D16" s="281"/>
      <c r="E16" s="281"/>
    </row>
    <row r="17" spans="2:5" s="256" customFormat="1" x14ac:dyDescent="0.25">
      <c r="B17" s="265"/>
      <c r="C17" s="281"/>
      <c r="D17" s="281"/>
      <c r="E17" s="281"/>
    </row>
    <row r="18" spans="2:5" s="256" customFormat="1" x14ac:dyDescent="0.25">
      <c r="B18" s="265"/>
      <c r="C18" s="281"/>
      <c r="D18" s="281"/>
      <c r="E18" s="281"/>
    </row>
    <row r="19" spans="2:5" s="256" customFormat="1" x14ac:dyDescent="0.25">
      <c r="B19" s="265"/>
      <c r="C19" s="281"/>
      <c r="D19" s="281"/>
      <c r="E19" s="281"/>
    </row>
    <row r="20" spans="2:5" s="256" customFormat="1" x14ac:dyDescent="0.25">
      <c r="B20" s="265"/>
      <c r="C20" s="281"/>
      <c r="D20" s="281"/>
      <c r="E20" s="281"/>
    </row>
    <row r="21" spans="2:5" s="256" customFormat="1" x14ac:dyDescent="0.25">
      <c r="B21" s="265"/>
      <c r="C21" s="281"/>
      <c r="D21" s="281"/>
      <c r="E21" s="281"/>
    </row>
    <row r="22" spans="2:5" s="256" customFormat="1" x14ac:dyDescent="0.25">
      <c r="B22" s="265"/>
      <c r="C22" s="281"/>
      <c r="D22" s="281"/>
      <c r="E22" s="281"/>
    </row>
    <row r="23" spans="2:5" s="256" customFormat="1" x14ac:dyDescent="0.25">
      <c r="B23" s="265"/>
      <c r="C23" s="281"/>
      <c r="D23" s="281"/>
      <c r="E23" s="281"/>
    </row>
    <row r="24" spans="2:5" s="256" customFormat="1" x14ac:dyDescent="0.25">
      <c r="B24" s="265"/>
      <c r="C24" s="281"/>
      <c r="D24" s="281"/>
      <c r="E24" s="281"/>
    </row>
    <row r="25" spans="2:5" s="256" customFormat="1" x14ac:dyDescent="0.25">
      <c r="B25" s="265"/>
      <c r="C25" s="281"/>
      <c r="D25" s="281"/>
      <c r="E25" s="281"/>
    </row>
    <row r="26" spans="2:5" s="256" customFormat="1" x14ac:dyDescent="0.25">
      <c r="B26" s="265"/>
      <c r="C26" s="281"/>
      <c r="D26" s="281"/>
      <c r="E26" s="281"/>
    </row>
    <row r="27" spans="2:5" s="256" customFormat="1" x14ac:dyDescent="0.25">
      <c r="B27" s="265"/>
      <c r="C27" s="281"/>
      <c r="D27" s="281"/>
      <c r="E27" s="281"/>
    </row>
    <row r="28" spans="2:5" s="256" customFormat="1" x14ac:dyDescent="0.25">
      <c r="B28" s="265"/>
      <c r="C28" s="281"/>
      <c r="D28" s="281"/>
      <c r="E28" s="281"/>
    </row>
    <row r="29" spans="2:5" s="256" customFormat="1" x14ac:dyDescent="0.25">
      <c r="B29" s="265"/>
      <c r="C29" s="281"/>
      <c r="D29" s="281"/>
      <c r="E29" s="281"/>
    </row>
    <row r="30" spans="2:5" s="256" customFormat="1" x14ac:dyDescent="0.25">
      <c r="B30" s="265"/>
      <c r="C30" s="281"/>
      <c r="D30" s="281"/>
      <c r="E30" s="281"/>
    </row>
    <row r="31" spans="2:5" s="256" customFormat="1" x14ac:dyDescent="0.25">
      <c r="B31" s="265"/>
      <c r="C31" s="281"/>
      <c r="D31" s="281"/>
      <c r="E31" s="281"/>
    </row>
    <row r="32" spans="2:5" s="256" customFormat="1" x14ac:dyDescent="0.25">
      <c r="B32" s="265"/>
      <c r="C32" s="281"/>
      <c r="D32" s="281"/>
      <c r="E32" s="281"/>
    </row>
    <row r="33" spans="2:5" s="256" customFormat="1" x14ac:dyDescent="0.25">
      <c r="B33" s="265"/>
      <c r="C33" s="281"/>
      <c r="D33" s="281"/>
      <c r="E33" s="281"/>
    </row>
    <row r="34" spans="2:5" s="256" customFormat="1" x14ac:dyDescent="0.25">
      <c r="B34" s="265"/>
      <c r="C34" s="281"/>
      <c r="D34" s="281"/>
      <c r="E34" s="281"/>
    </row>
    <row r="35" spans="2:5" s="256" customFormat="1" x14ac:dyDescent="0.25">
      <c r="B35" s="265"/>
      <c r="C35" s="281"/>
      <c r="D35" s="281"/>
      <c r="E35" s="281"/>
    </row>
    <row r="36" spans="2:5" s="256" customFormat="1" x14ac:dyDescent="0.25">
      <c r="B36" s="265"/>
      <c r="C36" s="281"/>
      <c r="D36" s="281"/>
      <c r="E36" s="281"/>
    </row>
    <row r="37" spans="2:5" s="256" customFormat="1" x14ac:dyDescent="0.25">
      <c r="B37" s="265"/>
      <c r="C37" s="281"/>
      <c r="D37" s="281"/>
      <c r="E37" s="281"/>
    </row>
    <row r="38" spans="2:5" s="256" customFormat="1" x14ac:dyDescent="0.25">
      <c r="B38" s="265"/>
      <c r="C38" s="281"/>
      <c r="D38" s="281"/>
      <c r="E38" s="281"/>
    </row>
    <row r="39" spans="2:5" s="256" customFormat="1" x14ac:dyDescent="0.25">
      <c r="B39" s="265"/>
      <c r="C39" s="281"/>
      <c r="D39" s="281"/>
      <c r="E39" s="281"/>
    </row>
    <row r="40" spans="2:5" s="256" customFormat="1" x14ac:dyDescent="0.25">
      <c r="B40" s="265"/>
      <c r="C40" s="281"/>
      <c r="D40" s="281"/>
      <c r="E40" s="281"/>
    </row>
    <row r="41" spans="2:5" s="256" customFormat="1" x14ac:dyDescent="0.25">
      <c r="B41" s="265"/>
      <c r="C41" s="281"/>
      <c r="D41" s="281"/>
      <c r="E41" s="281"/>
    </row>
    <row r="42" spans="2:5" s="256" customFormat="1" x14ac:dyDescent="0.25">
      <c r="B42" s="265"/>
      <c r="C42" s="281"/>
      <c r="D42" s="281"/>
      <c r="E42" s="281"/>
    </row>
    <row r="43" spans="2:5" s="256" customFormat="1" x14ac:dyDescent="0.25">
      <c r="B43" s="265"/>
      <c r="C43" s="281"/>
      <c r="D43" s="281"/>
      <c r="E43" s="281"/>
    </row>
    <row r="44" spans="2:5" s="256" customFormat="1" x14ac:dyDescent="0.25">
      <c r="B44" s="265"/>
      <c r="C44" s="281"/>
      <c r="D44" s="281"/>
      <c r="E44" s="281"/>
    </row>
    <row r="45" spans="2:5" s="256" customFormat="1" x14ac:dyDescent="0.25">
      <c r="B45" s="265"/>
      <c r="C45" s="281"/>
      <c r="D45" s="281"/>
      <c r="E45" s="281"/>
    </row>
    <row r="46" spans="2:5" s="256" customFormat="1" x14ac:dyDescent="0.25">
      <c r="B46" s="277"/>
      <c r="C46" s="281"/>
      <c r="D46" s="281"/>
      <c r="E46" s="281"/>
    </row>
    <row r="47" spans="2:5" s="256" customFormat="1" x14ac:dyDescent="0.25">
      <c r="B47" s="277"/>
      <c r="C47" s="281"/>
      <c r="D47" s="281"/>
      <c r="E47" s="281"/>
    </row>
    <row r="48" spans="2:5" s="256" customFormat="1" x14ac:dyDescent="0.25">
      <c r="B48" s="277"/>
      <c r="C48" s="281"/>
      <c r="D48" s="281"/>
      <c r="E48" s="281"/>
    </row>
    <row r="49" spans="2:5" s="256" customFormat="1" x14ac:dyDescent="0.25">
      <c r="B49" s="277"/>
      <c r="C49" s="281"/>
      <c r="D49" s="281"/>
      <c r="E49" s="281"/>
    </row>
    <row r="50" spans="2:5" s="256" customFormat="1" x14ac:dyDescent="0.25">
      <c r="B50" s="273"/>
      <c r="C50" s="281"/>
      <c r="D50" s="281"/>
      <c r="E50" s="281"/>
    </row>
    <row r="51" spans="2:5" s="256" customFormat="1" x14ac:dyDescent="0.25">
      <c r="B51" s="273"/>
      <c r="C51" s="281"/>
      <c r="D51" s="281"/>
      <c r="E51" s="281"/>
    </row>
    <row r="52" spans="2:5" s="256" customFormat="1" x14ac:dyDescent="0.25">
      <c r="B52" s="273"/>
      <c r="C52" s="281"/>
      <c r="D52" s="281"/>
      <c r="E52" s="281"/>
    </row>
    <row r="53" spans="2:5" s="256" customFormat="1" x14ac:dyDescent="0.25">
      <c r="B53" s="273"/>
      <c r="C53" s="281"/>
      <c r="D53" s="281"/>
      <c r="E53" s="281"/>
    </row>
    <row r="54" spans="2:5" s="256" customFormat="1" x14ac:dyDescent="0.25">
      <c r="B54" s="273"/>
      <c r="C54" s="281"/>
      <c r="D54" s="281"/>
      <c r="E54" s="281"/>
    </row>
    <row r="55" spans="2:5" s="256" customFormat="1" x14ac:dyDescent="0.25">
      <c r="B55" s="273"/>
      <c r="C55" s="281"/>
      <c r="D55" s="281"/>
      <c r="E55" s="281"/>
    </row>
    <row r="56" spans="2:5" s="256" customFormat="1" x14ac:dyDescent="0.25">
      <c r="B56" s="273"/>
      <c r="C56" s="281"/>
      <c r="D56" s="281"/>
      <c r="E56" s="281"/>
    </row>
    <row r="57" spans="2:5" s="256" customFormat="1" x14ac:dyDescent="0.25">
      <c r="B57" s="273"/>
      <c r="C57" s="281"/>
      <c r="D57" s="281"/>
      <c r="E57" s="281"/>
    </row>
    <row r="58" spans="2:5" s="256" customFormat="1" x14ac:dyDescent="0.25">
      <c r="B58" s="273"/>
      <c r="C58" s="281"/>
      <c r="D58" s="281"/>
      <c r="E58" s="281"/>
    </row>
    <row r="59" spans="2:5" s="256" customFormat="1" x14ac:dyDescent="0.25">
      <c r="B59" s="273"/>
      <c r="C59" s="281"/>
      <c r="D59" s="281"/>
      <c r="E59" s="281"/>
    </row>
    <row r="60" spans="2:5" s="256" customFormat="1" x14ac:dyDescent="0.25">
      <c r="B60" s="273"/>
      <c r="C60" s="281"/>
      <c r="D60" s="281"/>
      <c r="E60" s="281"/>
    </row>
    <row r="61" spans="2:5" s="256" customFormat="1" x14ac:dyDescent="0.25">
      <c r="B61" s="273"/>
      <c r="C61" s="281"/>
      <c r="D61" s="281"/>
      <c r="E61" s="281"/>
    </row>
    <row r="62" spans="2:5" s="256" customFormat="1" x14ac:dyDescent="0.25">
      <c r="B62" s="273"/>
      <c r="C62" s="281"/>
      <c r="D62" s="281"/>
      <c r="E62" s="281"/>
    </row>
    <row r="63" spans="2:5" s="256" customFormat="1" x14ac:dyDescent="0.25">
      <c r="B63" s="273"/>
      <c r="C63" s="281"/>
      <c r="D63" s="281"/>
      <c r="E63" s="281"/>
    </row>
    <row r="64" spans="2:5" s="256" customFormat="1" x14ac:dyDescent="0.25">
      <c r="B64" s="273"/>
      <c r="C64" s="281"/>
      <c r="D64" s="281"/>
      <c r="E64" s="281"/>
    </row>
    <row r="65" spans="2:5" s="256" customFormat="1" x14ac:dyDescent="0.25">
      <c r="B65" s="273"/>
      <c r="C65" s="281"/>
      <c r="D65" s="281"/>
      <c r="E65" s="281"/>
    </row>
    <row r="66" spans="2:5" s="256" customFormat="1" x14ac:dyDescent="0.25">
      <c r="B66" s="273"/>
      <c r="C66" s="281"/>
      <c r="D66" s="281"/>
      <c r="E66" s="281"/>
    </row>
    <row r="67" spans="2:5" s="256" customFormat="1" x14ac:dyDescent="0.25">
      <c r="B67" s="273"/>
      <c r="C67" s="281"/>
      <c r="D67" s="281"/>
      <c r="E67" s="281"/>
    </row>
    <row r="68" spans="2:5" s="256" customFormat="1" x14ac:dyDescent="0.25">
      <c r="B68" s="273"/>
      <c r="C68" s="281"/>
      <c r="D68" s="281"/>
      <c r="E68" s="281"/>
    </row>
    <row r="69" spans="2:5" s="256" customFormat="1" x14ac:dyDescent="0.25">
      <c r="B69" s="273"/>
      <c r="C69" s="281"/>
      <c r="D69" s="281"/>
      <c r="E69" s="281"/>
    </row>
    <row r="70" spans="2:5" s="256" customFormat="1" x14ac:dyDescent="0.25">
      <c r="B70" s="273"/>
      <c r="C70" s="281"/>
      <c r="D70" s="281"/>
      <c r="E70" s="281"/>
    </row>
    <row r="71" spans="2:5" s="256" customFormat="1" x14ac:dyDescent="0.25">
      <c r="B71" s="273"/>
      <c r="C71" s="281"/>
      <c r="D71" s="281"/>
      <c r="E71" s="281"/>
    </row>
    <row r="72" spans="2:5" s="256" customFormat="1" x14ac:dyDescent="0.25">
      <c r="B72" s="273"/>
      <c r="C72" s="281"/>
      <c r="D72" s="281"/>
      <c r="E72" s="281"/>
    </row>
    <row r="73" spans="2:5" s="256" customFormat="1" x14ac:dyDescent="0.25">
      <c r="B73" s="273"/>
      <c r="C73" s="281"/>
      <c r="D73" s="281"/>
      <c r="E73" s="281"/>
    </row>
    <row r="74" spans="2:5" s="256" customFormat="1" x14ac:dyDescent="0.25">
      <c r="B74" s="273"/>
      <c r="C74" s="281"/>
      <c r="D74" s="281"/>
      <c r="E74" s="281"/>
    </row>
    <row r="75" spans="2:5" s="256" customFormat="1" x14ac:dyDescent="0.25">
      <c r="B75" s="273"/>
      <c r="C75" s="281"/>
      <c r="D75" s="281"/>
      <c r="E75" s="281"/>
    </row>
    <row r="76" spans="2:5" s="256" customFormat="1" x14ac:dyDescent="0.25">
      <c r="B76" s="273"/>
      <c r="C76" s="281"/>
      <c r="D76" s="281"/>
      <c r="E76" s="281"/>
    </row>
    <row r="77" spans="2:5" s="256" customFormat="1" x14ac:dyDescent="0.25">
      <c r="B77" s="273"/>
      <c r="C77" s="281"/>
      <c r="D77" s="281"/>
      <c r="E77" s="281"/>
    </row>
    <row r="78" spans="2:5" s="256" customFormat="1" x14ac:dyDescent="0.25">
      <c r="B78" s="273"/>
      <c r="C78" s="281"/>
      <c r="D78" s="281"/>
      <c r="E78" s="281"/>
    </row>
    <row r="79" spans="2:5" s="256" customFormat="1" x14ac:dyDescent="0.25">
      <c r="B79" s="273"/>
      <c r="C79" s="281"/>
      <c r="D79" s="281"/>
      <c r="E79" s="281"/>
    </row>
    <row r="80" spans="2:5" s="256" customFormat="1" x14ac:dyDescent="0.25">
      <c r="B80" s="273"/>
      <c r="C80" s="281"/>
      <c r="D80" s="281"/>
      <c r="E80" s="281"/>
    </row>
    <row r="81" spans="2:5" s="256" customFormat="1" x14ac:dyDescent="0.25">
      <c r="B81" s="273"/>
      <c r="C81" s="281"/>
      <c r="D81" s="281"/>
      <c r="E81" s="281"/>
    </row>
    <row r="82" spans="2:5" s="256" customFormat="1" x14ac:dyDescent="0.25">
      <c r="B82" s="273"/>
      <c r="C82" s="281"/>
      <c r="D82" s="281"/>
      <c r="E82" s="281"/>
    </row>
    <row r="83" spans="2:5" s="256" customFormat="1" x14ac:dyDescent="0.25">
      <c r="B83" s="273"/>
      <c r="C83" s="281"/>
      <c r="D83" s="281"/>
      <c r="E83" s="281"/>
    </row>
    <row r="84" spans="2:5" s="256" customFormat="1" x14ac:dyDescent="0.25">
      <c r="B84" s="273"/>
      <c r="C84" s="281"/>
      <c r="D84" s="281"/>
      <c r="E84" s="281"/>
    </row>
    <row r="85" spans="2:5" s="256" customFormat="1" x14ac:dyDescent="0.25">
      <c r="B85" s="273"/>
      <c r="C85" s="281"/>
      <c r="D85" s="281"/>
      <c r="E85" s="281"/>
    </row>
    <row r="86" spans="2:5" s="256" customFormat="1" x14ac:dyDescent="0.25">
      <c r="B86" s="273"/>
      <c r="C86" s="281"/>
      <c r="D86" s="281"/>
      <c r="E86" s="281"/>
    </row>
    <row r="87" spans="2:5" s="256" customFormat="1" x14ac:dyDescent="0.25">
      <c r="B87" s="273"/>
      <c r="C87" s="281"/>
      <c r="D87" s="281"/>
      <c r="E87" s="281"/>
    </row>
    <row r="88" spans="2:5" s="256" customFormat="1" x14ac:dyDescent="0.25">
      <c r="B88" s="273"/>
      <c r="C88" s="281"/>
      <c r="D88" s="281"/>
      <c r="E88" s="281"/>
    </row>
    <row r="89" spans="2:5" s="256" customFormat="1" x14ac:dyDescent="0.25">
      <c r="B89" s="273"/>
      <c r="C89" s="281"/>
      <c r="D89" s="281"/>
      <c r="E89" s="281"/>
    </row>
    <row r="90" spans="2:5" s="256" customFormat="1" x14ac:dyDescent="0.25">
      <c r="B90" s="273"/>
      <c r="C90" s="281"/>
      <c r="D90" s="281"/>
      <c r="E90" s="281"/>
    </row>
    <row r="91" spans="2:5" s="256" customFormat="1" x14ac:dyDescent="0.25">
      <c r="B91" s="273"/>
      <c r="C91" s="281"/>
      <c r="D91" s="281"/>
      <c r="E91" s="281"/>
    </row>
    <row r="92" spans="2:5" s="256" customFormat="1" x14ac:dyDescent="0.25">
      <c r="B92" s="273"/>
      <c r="C92" s="281"/>
      <c r="D92" s="281"/>
      <c r="E92" s="281"/>
    </row>
    <row r="93" spans="2:5" s="256" customFormat="1" x14ac:dyDescent="0.25">
      <c r="B93" s="273"/>
      <c r="C93" s="281"/>
      <c r="D93" s="281"/>
      <c r="E93" s="281"/>
    </row>
    <row r="94" spans="2:5" s="256" customFormat="1" x14ac:dyDescent="0.25">
      <c r="B94" s="273"/>
      <c r="C94" s="281"/>
      <c r="D94" s="281"/>
      <c r="E94" s="281"/>
    </row>
    <row r="95" spans="2:5" s="256" customFormat="1" x14ac:dyDescent="0.25">
      <c r="B95" s="273"/>
      <c r="C95" s="281"/>
      <c r="D95" s="281"/>
      <c r="E95" s="281"/>
    </row>
    <row r="96" spans="2:5" s="256" customFormat="1" x14ac:dyDescent="0.25">
      <c r="B96" s="273"/>
      <c r="C96" s="281"/>
      <c r="D96" s="281"/>
      <c r="E96" s="281"/>
    </row>
    <row r="97" spans="2:5" s="256" customFormat="1" x14ac:dyDescent="0.25">
      <c r="B97" s="273"/>
      <c r="C97" s="281"/>
      <c r="D97" s="281"/>
      <c r="E97" s="281"/>
    </row>
    <row r="98" spans="2:5" s="256" customFormat="1" x14ac:dyDescent="0.25">
      <c r="B98" s="273"/>
      <c r="C98" s="281"/>
      <c r="D98" s="281"/>
      <c r="E98" s="281"/>
    </row>
    <row r="99" spans="2:5" s="256" customFormat="1" x14ac:dyDescent="0.25">
      <c r="B99" s="273"/>
      <c r="C99" s="281"/>
      <c r="D99" s="281"/>
      <c r="E99" s="281"/>
    </row>
    <row r="100" spans="2:5" s="256" customFormat="1" x14ac:dyDescent="0.25">
      <c r="B100" s="273"/>
      <c r="C100" s="281"/>
      <c r="D100" s="281"/>
      <c r="E100" s="281"/>
    </row>
    <row r="101" spans="2:5" s="256" customFormat="1" x14ac:dyDescent="0.25">
      <c r="B101" s="273"/>
      <c r="C101" s="281"/>
      <c r="D101" s="281"/>
      <c r="E101" s="281"/>
    </row>
    <row r="102" spans="2:5" s="256" customFormat="1" x14ac:dyDescent="0.25">
      <c r="B102" s="273"/>
      <c r="C102" s="281"/>
      <c r="D102" s="281"/>
      <c r="E102" s="281"/>
    </row>
    <row r="103" spans="2:5" s="256" customFormat="1" x14ac:dyDescent="0.25">
      <c r="B103" s="273"/>
      <c r="C103" s="281"/>
      <c r="D103" s="281"/>
      <c r="E103" s="281"/>
    </row>
    <row r="104" spans="2:5" s="256" customFormat="1" x14ac:dyDescent="0.25">
      <c r="B104" s="273"/>
      <c r="C104" s="281"/>
      <c r="D104" s="281"/>
      <c r="E104" s="281"/>
    </row>
    <row r="105" spans="2:5" s="256" customFormat="1" x14ac:dyDescent="0.25">
      <c r="B105" s="273"/>
      <c r="C105" s="281"/>
      <c r="D105" s="281"/>
      <c r="E105" s="281"/>
    </row>
    <row r="106" spans="2:5" s="256" customFormat="1" x14ac:dyDescent="0.25">
      <c r="B106" s="273"/>
      <c r="C106" s="281"/>
      <c r="D106" s="281"/>
      <c r="E106" s="281"/>
    </row>
    <row r="107" spans="2:5" s="256" customFormat="1" x14ac:dyDescent="0.25">
      <c r="B107" s="273"/>
      <c r="C107" s="281"/>
      <c r="D107" s="281"/>
      <c r="E107" s="281"/>
    </row>
    <row r="108" spans="2:5" s="256" customFormat="1" x14ac:dyDescent="0.25">
      <c r="B108" s="273"/>
      <c r="C108" s="281"/>
      <c r="D108" s="281"/>
      <c r="E108" s="281"/>
    </row>
    <row r="109" spans="2:5" s="256" customFormat="1" x14ac:dyDescent="0.25">
      <c r="B109" s="273"/>
      <c r="C109" s="281"/>
      <c r="D109" s="281"/>
      <c r="E109" s="281"/>
    </row>
    <row r="110" spans="2:5" s="256" customFormat="1" x14ac:dyDescent="0.25">
      <c r="B110" s="273"/>
      <c r="C110" s="281"/>
      <c r="D110" s="281"/>
      <c r="E110" s="281"/>
    </row>
    <row r="111" spans="2:5" s="256" customFormat="1" x14ac:dyDescent="0.25">
      <c r="B111" s="273"/>
      <c r="C111" s="281"/>
      <c r="D111" s="281"/>
      <c r="E111" s="281"/>
    </row>
    <row r="112" spans="2:5" s="256" customFormat="1" x14ac:dyDescent="0.25">
      <c r="B112" s="273"/>
      <c r="C112" s="281"/>
      <c r="D112" s="281"/>
      <c r="E112" s="281"/>
    </row>
    <row r="113" spans="2:5" s="256" customFormat="1" x14ac:dyDescent="0.25">
      <c r="B113" s="273"/>
      <c r="C113" s="281"/>
      <c r="D113" s="281"/>
      <c r="E113" s="281"/>
    </row>
    <row r="114" spans="2:5" s="256" customFormat="1" x14ac:dyDescent="0.25">
      <c r="B114" s="273"/>
      <c r="C114" s="281"/>
      <c r="D114" s="263"/>
      <c r="E114" s="281"/>
    </row>
    <row r="115" spans="2:5" s="256" customFormat="1" x14ac:dyDescent="0.25">
      <c r="B115" s="273"/>
      <c r="C115" s="281"/>
      <c r="D115" s="281"/>
      <c r="E115" s="281"/>
    </row>
    <row r="116" spans="2:5" s="256" customFormat="1" x14ac:dyDescent="0.25">
      <c r="B116" s="273"/>
      <c r="C116" s="281"/>
      <c r="D116" s="281"/>
      <c r="E116" s="281"/>
    </row>
    <row r="117" spans="2:5" s="256" customFormat="1" x14ac:dyDescent="0.25">
      <c r="B117" s="273"/>
      <c r="C117" s="281"/>
      <c r="D117" s="281"/>
      <c r="E117" s="281"/>
    </row>
    <row r="118" spans="2:5" s="256" customFormat="1" x14ac:dyDescent="0.25">
      <c r="B118" s="273"/>
      <c r="C118" s="281"/>
      <c r="D118" s="281"/>
      <c r="E118" s="281"/>
    </row>
    <row r="119" spans="2:5" s="256" customFormat="1" x14ac:dyDescent="0.25">
      <c r="B119" s="273"/>
      <c r="C119" s="281"/>
      <c r="D119" s="281"/>
      <c r="E119" s="281"/>
    </row>
    <row r="120" spans="2:5" s="256" customFormat="1" x14ac:dyDescent="0.25">
      <c r="B120" s="273"/>
      <c r="C120" s="281"/>
      <c r="D120" s="281"/>
      <c r="E120" s="281"/>
    </row>
    <row r="121" spans="2:5" s="256" customFormat="1" x14ac:dyDescent="0.25">
      <c r="B121" s="273"/>
      <c r="C121" s="281"/>
      <c r="D121" s="281"/>
      <c r="E121" s="281"/>
    </row>
    <row r="122" spans="2:5" s="256" customFormat="1" x14ac:dyDescent="0.25">
      <c r="B122" s="273"/>
      <c r="C122" s="281"/>
      <c r="D122" s="281"/>
      <c r="E122" s="281"/>
    </row>
    <row r="123" spans="2:5" s="256" customFormat="1" x14ac:dyDescent="0.25">
      <c r="B123" s="273"/>
      <c r="C123" s="281"/>
      <c r="D123" s="281"/>
      <c r="E123" s="281"/>
    </row>
    <row r="124" spans="2:5" s="256" customFormat="1" x14ac:dyDescent="0.25">
      <c r="B124" s="273"/>
      <c r="C124" s="281"/>
      <c r="D124" s="281"/>
      <c r="E124" s="281"/>
    </row>
    <row r="125" spans="2:5" s="256" customFormat="1" x14ac:dyDescent="0.25">
      <c r="B125" s="273"/>
      <c r="C125" s="281"/>
      <c r="D125" s="281"/>
      <c r="E125" s="281"/>
    </row>
    <row r="126" spans="2:5" s="256" customFormat="1" x14ac:dyDescent="0.25">
      <c r="B126" s="273"/>
      <c r="C126" s="281"/>
      <c r="D126" s="281"/>
      <c r="E126" s="281"/>
    </row>
    <row r="127" spans="2:5" s="256" customFormat="1" x14ac:dyDescent="0.25">
      <c r="B127" s="273"/>
      <c r="C127" s="281"/>
      <c r="D127" s="281"/>
      <c r="E127" s="281"/>
    </row>
    <row r="128" spans="2:5" s="256" customFormat="1" x14ac:dyDescent="0.25">
      <c r="B128" s="273"/>
      <c r="C128" s="281"/>
      <c r="D128" s="281"/>
      <c r="E128" s="281"/>
    </row>
    <row r="129" spans="2:5" s="256" customFormat="1" x14ac:dyDescent="0.25">
      <c r="B129" s="273"/>
      <c r="C129" s="281"/>
      <c r="D129" s="281"/>
      <c r="E129" s="281"/>
    </row>
    <row r="130" spans="2:5" s="256" customFormat="1" x14ac:dyDescent="0.25">
      <c r="B130" s="273"/>
      <c r="C130" s="281"/>
      <c r="D130" s="281"/>
      <c r="E130" s="281"/>
    </row>
    <row r="131" spans="2:5" s="256" customFormat="1" x14ac:dyDescent="0.25">
      <c r="B131" s="273"/>
      <c r="C131" s="281"/>
      <c r="D131" s="281"/>
      <c r="E131" s="281"/>
    </row>
    <row r="132" spans="2:5" s="256" customFormat="1" x14ac:dyDescent="0.25">
      <c r="B132" s="273"/>
      <c r="C132" s="281"/>
      <c r="D132" s="281"/>
      <c r="E132" s="281"/>
    </row>
    <row r="133" spans="2:5" s="256" customFormat="1" x14ac:dyDescent="0.25">
      <c r="B133" s="273"/>
      <c r="D133" s="281"/>
      <c r="E133" s="281"/>
    </row>
    <row r="134" spans="2:5" s="256" customFormat="1" x14ac:dyDescent="0.25">
      <c r="B134" s="273"/>
      <c r="D134" s="281"/>
      <c r="E134" s="281"/>
    </row>
    <row r="135" spans="2:5" s="256" customFormat="1" x14ac:dyDescent="0.25">
      <c r="B135" s="273"/>
      <c r="D135" s="281"/>
      <c r="E135" s="281"/>
    </row>
    <row r="136" spans="2:5" s="256" customFormat="1" x14ac:dyDescent="0.25">
      <c r="B136" s="273"/>
      <c r="D136" s="281"/>
      <c r="E136" s="281"/>
    </row>
    <row r="137" spans="2:5" s="256" customFormat="1" x14ac:dyDescent="0.25">
      <c r="B137" s="273"/>
      <c r="D137" s="281"/>
      <c r="E137" s="281"/>
    </row>
    <row r="138" spans="2:5" s="256" customFormat="1" x14ac:dyDescent="0.25">
      <c r="B138" s="273"/>
      <c r="D138" s="281"/>
      <c r="E138" s="281"/>
    </row>
    <row r="139" spans="2:5" s="256" customFormat="1" x14ac:dyDescent="0.25">
      <c r="B139" s="273"/>
      <c r="D139" s="281"/>
      <c r="E139" s="281"/>
    </row>
    <row r="140" spans="2:5" s="256" customFormat="1" x14ac:dyDescent="0.25">
      <c r="B140" s="273"/>
      <c r="D140" s="281"/>
      <c r="E140" s="281"/>
    </row>
    <row r="141" spans="2:5" s="256" customFormat="1" x14ac:dyDescent="0.25">
      <c r="B141" s="273"/>
      <c r="D141" s="281"/>
      <c r="E141" s="281"/>
    </row>
    <row r="142" spans="2:5" s="256" customFormat="1" x14ac:dyDescent="0.25">
      <c r="B142" s="273"/>
      <c r="D142" s="281"/>
      <c r="E142" s="281"/>
    </row>
    <row r="143" spans="2:5" s="256" customFormat="1" x14ac:dyDescent="0.25">
      <c r="B143" s="273"/>
      <c r="D143" s="281"/>
      <c r="E143" s="281"/>
    </row>
    <row r="144" spans="2:5" s="256" customFormat="1" x14ac:dyDescent="0.25">
      <c r="B144" s="273"/>
      <c r="D144" s="281"/>
      <c r="E144" s="281"/>
    </row>
    <row r="145" spans="2:5" s="256" customFormat="1" x14ac:dyDescent="0.25">
      <c r="B145" s="273"/>
      <c r="D145" s="281"/>
      <c r="E145" s="281"/>
    </row>
    <row r="146" spans="2:5" s="256" customFormat="1" x14ac:dyDescent="0.25">
      <c r="B146" s="273"/>
      <c r="D146" s="281"/>
      <c r="E146" s="281"/>
    </row>
    <row r="147" spans="2:5" s="256" customFormat="1" x14ac:dyDescent="0.25">
      <c r="B147" s="273"/>
      <c r="D147" s="281"/>
      <c r="E147" s="281"/>
    </row>
    <row r="148" spans="2:5" s="256" customFormat="1" x14ac:dyDescent="0.25">
      <c r="B148" s="273"/>
      <c r="D148" s="281"/>
      <c r="E148" s="281"/>
    </row>
    <row r="149" spans="2:5" s="256" customFormat="1" x14ac:dyDescent="0.25">
      <c r="B149" s="273"/>
      <c r="D149" s="281"/>
      <c r="E149" s="281"/>
    </row>
    <row r="150" spans="2:5" s="256" customFormat="1" x14ac:dyDescent="0.25">
      <c r="B150" s="273"/>
      <c r="D150" s="281"/>
      <c r="E150" s="281"/>
    </row>
    <row r="151" spans="2:5" s="256" customFormat="1" x14ac:dyDescent="0.25">
      <c r="B151" s="273"/>
      <c r="D151" s="281"/>
      <c r="E151" s="281"/>
    </row>
    <row r="152" spans="2:5" s="256" customFormat="1" x14ac:dyDescent="0.25">
      <c r="B152" s="273"/>
      <c r="D152" s="281"/>
      <c r="E152" s="281"/>
    </row>
    <row r="153" spans="2:5" s="256" customFormat="1" x14ac:dyDescent="0.25">
      <c r="B153" s="273"/>
      <c r="D153" s="281"/>
      <c r="E153" s="281"/>
    </row>
    <row r="154" spans="2:5" s="256" customFormat="1" x14ac:dyDescent="0.25">
      <c r="B154" s="273"/>
      <c r="D154" s="281"/>
    </row>
    <row r="155" spans="2:5" s="256" customFormat="1" x14ac:dyDescent="0.25">
      <c r="B155" s="273"/>
      <c r="D155" s="281"/>
    </row>
    <row r="156" spans="2:5" s="256" customFormat="1" x14ac:dyDescent="0.25">
      <c r="B156" s="273"/>
      <c r="D156" s="281"/>
    </row>
    <row r="157" spans="2:5" s="256" customFormat="1" x14ac:dyDescent="0.25">
      <c r="B157" s="273"/>
      <c r="D157" s="281"/>
    </row>
    <row r="158" spans="2:5" s="256" customFormat="1" x14ac:dyDescent="0.25">
      <c r="B158" s="273"/>
      <c r="D158" s="281"/>
    </row>
    <row r="159" spans="2:5" s="256" customFormat="1" x14ac:dyDescent="0.25">
      <c r="B159" s="273"/>
      <c r="D159" s="281"/>
    </row>
    <row r="160" spans="2:5" s="256" customFormat="1" x14ac:dyDescent="0.25">
      <c r="B160" s="273"/>
      <c r="D160" s="281"/>
    </row>
    <row r="161" spans="2:4" s="256" customFormat="1" x14ac:dyDescent="0.25">
      <c r="B161" s="273"/>
      <c r="D161" s="281"/>
    </row>
    <row r="162" spans="2:4" s="256" customFormat="1" x14ac:dyDescent="0.25">
      <c r="B162" s="273"/>
      <c r="D162" s="281"/>
    </row>
    <row r="163" spans="2:4" s="256" customFormat="1" x14ac:dyDescent="0.25">
      <c r="B163" s="273"/>
      <c r="D163" s="281"/>
    </row>
    <row r="164" spans="2:4" s="256" customFormat="1" x14ac:dyDescent="0.25">
      <c r="B164" s="273"/>
      <c r="D164" s="281"/>
    </row>
    <row r="165" spans="2:4" s="256" customFormat="1" x14ac:dyDescent="0.25">
      <c r="B165" s="273"/>
      <c r="D165" s="281"/>
    </row>
    <row r="166" spans="2:4" s="256" customFormat="1" x14ac:dyDescent="0.25">
      <c r="B166" s="273"/>
      <c r="D166" s="281"/>
    </row>
    <row r="167" spans="2:4" s="256" customFormat="1" x14ac:dyDescent="0.25">
      <c r="B167" s="273"/>
      <c r="D167" s="281"/>
    </row>
    <row r="168" spans="2:4" s="256" customFormat="1" x14ac:dyDescent="0.25">
      <c r="B168" s="273"/>
      <c r="D168" s="281"/>
    </row>
    <row r="169" spans="2:4" s="256" customFormat="1" x14ac:dyDescent="0.25">
      <c r="B169" s="273"/>
      <c r="D169" s="281"/>
    </row>
    <row r="170" spans="2:4" s="256" customFormat="1" x14ac:dyDescent="0.25">
      <c r="B170" s="273"/>
      <c r="D170" s="281"/>
    </row>
    <row r="171" spans="2:4" s="256" customFormat="1" x14ac:dyDescent="0.25">
      <c r="B171" s="273"/>
      <c r="D171" s="281"/>
    </row>
    <row r="172" spans="2:4" s="256" customFormat="1" x14ac:dyDescent="0.25">
      <c r="B172" s="273"/>
      <c r="D172" s="281"/>
    </row>
    <row r="173" spans="2:4" s="256" customFormat="1" x14ac:dyDescent="0.25">
      <c r="B173" s="273"/>
      <c r="D173" s="281"/>
    </row>
    <row r="174" spans="2:4" s="256" customFormat="1" x14ac:dyDescent="0.25">
      <c r="B174" s="273"/>
      <c r="D174" s="281"/>
    </row>
    <row r="175" spans="2:4" s="256" customFormat="1" x14ac:dyDescent="0.25">
      <c r="B175" s="273"/>
      <c r="D175" s="281"/>
    </row>
    <row r="176" spans="2:4" s="256" customFormat="1" x14ac:dyDescent="0.25">
      <c r="B176" s="273"/>
      <c r="D176" s="281"/>
    </row>
    <row r="177" spans="2:4" s="256" customFormat="1" x14ac:dyDescent="0.25">
      <c r="B177" s="273"/>
      <c r="D177" s="281"/>
    </row>
    <row r="178" spans="2:4" s="256" customFormat="1" x14ac:dyDescent="0.25">
      <c r="B178" s="273"/>
      <c r="D178" s="281"/>
    </row>
    <row r="179" spans="2:4" s="256" customFormat="1" x14ac:dyDescent="0.25">
      <c r="B179" s="273"/>
      <c r="D179" s="281"/>
    </row>
    <row r="180" spans="2:4" s="256" customFormat="1" x14ac:dyDescent="0.25">
      <c r="B180" s="273"/>
      <c r="D180" s="281"/>
    </row>
    <row r="181" spans="2:4" s="256" customFormat="1" x14ac:dyDescent="0.25">
      <c r="B181" s="273"/>
      <c r="D181" s="281"/>
    </row>
    <row r="182" spans="2:4" s="256" customFormat="1" x14ac:dyDescent="0.25">
      <c r="B182" s="273"/>
      <c r="D182" s="281"/>
    </row>
    <row r="183" spans="2:4" s="256" customFormat="1" x14ac:dyDescent="0.25">
      <c r="B183" s="273"/>
      <c r="D183" s="281"/>
    </row>
    <row r="184" spans="2:4" s="256" customFormat="1" x14ac:dyDescent="0.25">
      <c r="B184" s="273"/>
      <c r="D184" s="281"/>
    </row>
    <row r="185" spans="2:4" s="256" customFormat="1" x14ac:dyDescent="0.25">
      <c r="B185" s="273"/>
      <c r="D185" s="281"/>
    </row>
    <row r="186" spans="2:4" s="256" customFormat="1" x14ac:dyDescent="0.25">
      <c r="B186" s="273"/>
      <c r="D186" s="281"/>
    </row>
    <row r="187" spans="2:4" s="256" customFormat="1" x14ac:dyDescent="0.25">
      <c r="B187" s="273"/>
      <c r="D187" s="281"/>
    </row>
    <row r="188" spans="2:4" s="256" customFormat="1" x14ac:dyDescent="0.25">
      <c r="B188" s="273"/>
      <c r="D188" s="281"/>
    </row>
    <row r="189" spans="2:4" s="256" customFormat="1" x14ac:dyDescent="0.25">
      <c r="B189" s="273"/>
      <c r="D189" s="281"/>
    </row>
    <row r="190" spans="2:4" s="256" customFormat="1" x14ac:dyDescent="0.25">
      <c r="B190" s="273"/>
      <c r="D190" s="281"/>
    </row>
    <row r="191" spans="2:4" s="256" customFormat="1" x14ac:dyDescent="0.25">
      <c r="B191" s="273"/>
      <c r="D191" s="281"/>
    </row>
    <row r="192" spans="2:4" s="256" customFormat="1" x14ac:dyDescent="0.25">
      <c r="B192" s="273"/>
      <c r="D192" s="281"/>
    </row>
    <row r="193" spans="2:4" s="256" customFormat="1" x14ac:dyDescent="0.25">
      <c r="B193" s="273"/>
      <c r="D193" s="281"/>
    </row>
    <row r="194" spans="2:4" s="256" customFormat="1" x14ac:dyDescent="0.25">
      <c r="B194" s="273"/>
      <c r="D194" s="281"/>
    </row>
    <row r="195" spans="2:4" s="256" customFormat="1" x14ac:dyDescent="0.25">
      <c r="B195" s="273"/>
      <c r="D195" s="281"/>
    </row>
    <row r="196" spans="2:4" s="256" customFormat="1" x14ac:dyDescent="0.25">
      <c r="B196" s="273"/>
      <c r="D196" s="281"/>
    </row>
    <row r="197" spans="2:4" s="256" customFormat="1" x14ac:dyDescent="0.25">
      <c r="B197" s="273"/>
      <c r="D197" s="281"/>
    </row>
    <row r="198" spans="2:4" s="256" customFormat="1" x14ac:dyDescent="0.25">
      <c r="B198" s="273"/>
      <c r="D198" s="281"/>
    </row>
    <row r="199" spans="2:4" s="256" customFormat="1" x14ac:dyDescent="0.25">
      <c r="B199" s="273"/>
      <c r="D199" s="281"/>
    </row>
    <row r="200" spans="2:4" s="256" customFormat="1" x14ac:dyDescent="0.25">
      <c r="B200" s="273"/>
      <c r="D200" s="281"/>
    </row>
    <row r="201" spans="2:4" s="256" customFormat="1" x14ac:dyDescent="0.25">
      <c r="B201" s="273"/>
      <c r="D201" s="281"/>
    </row>
    <row r="202" spans="2:4" s="256" customFormat="1" x14ac:dyDescent="0.25">
      <c r="B202" s="273"/>
      <c r="D202" s="281"/>
    </row>
    <row r="203" spans="2:4" s="256" customFormat="1" x14ac:dyDescent="0.25">
      <c r="B203" s="273"/>
      <c r="D203" s="281"/>
    </row>
    <row r="204" spans="2:4" s="256" customFormat="1" x14ac:dyDescent="0.25">
      <c r="B204" s="273"/>
      <c r="D204" s="281"/>
    </row>
    <row r="205" spans="2:4" s="256" customFormat="1" x14ac:dyDescent="0.25">
      <c r="B205" s="273"/>
      <c r="D205" s="281"/>
    </row>
    <row r="206" spans="2:4" s="256" customFormat="1" x14ac:dyDescent="0.25">
      <c r="B206" s="273"/>
      <c r="D206" s="281"/>
    </row>
    <row r="207" spans="2:4" s="256" customFormat="1" x14ac:dyDescent="0.25">
      <c r="B207" s="273"/>
      <c r="D207" s="281"/>
    </row>
    <row r="208" spans="2:4" s="256" customFormat="1" x14ac:dyDescent="0.25">
      <c r="B208" s="273"/>
      <c r="D208" s="281"/>
    </row>
    <row r="209" spans="2:4" s="256" customFormat="1" x14ac:dyDescent="0.25">
      <c r="B209" s="273"/>
      <c r="D209" s="281"/>
    </row>
    <row r="210" spans="2:4" s="256" customFormat="1" x14ac:dyDescent="0.25">
      <c r="B210" s="273"/>
      <c r="D210" s="281"/>
    </row>
    <row r="211" spans="2:4" s="256" customFormat="1" x14ac:dyDescent="0.25">
      <c r="B211" s="273"/>
      <c r="D211" s="281"/>
    </row>
    <row r="212" spans="2:4" s="256" customFormat="1" x14ac:dyDescent="0.25">
      <c r="B212" s="273"/>
      <c r="D212" s="281"/>
    </row>
    <row r="213" spans="2:4" s="256" customFormat="1" x14ac:dyDescent="0.25">
      <c r="B213" s="273"/>
      <c r="D213" s="281"/>
    </row>
    <row r="214" spans="2:4" s="256" customFormat="1" x14ac:dyDescent="0.25">
      <c r="B214" s="273"/>
      <c r="D214" s="281"/>
    </row>
    <row r="215" spans="2:4" s="256" customFormat="1" x14ac:dyDescent="0.25">
      <c r="B215" s="273"/>
      <c r="D215" s="281"/>
    </row>
    <row r="216" spans="2:4" s="256" customFormat="1" x14ac:dyDescent="0.25">
      <c r="B216" s="273"/>
      <c r="D216" s="281"/>
    </row>
    <row r="217" spans="2:4" s="256" customFormat="1" x14ac:dyDescent="0.25">
      <c r="B217" s="273"/>
      <c r="D217" s="281"/>
    </row>
    <row r="218" spans="2:4" s="256" customFormat="1" x14ac:dyDescent="0.25">
      <c r="B218" s="273"/>
      <c r="D218" s="281"/>
    </row>
    <row r="219" spans="2:4" s="256" customFormat="1" x14ac:dyDescent="0.25">
      <c r="B219" s="273"/>
      <c r="D219" s="281"/>
    </row>
    <row r="220" spans="2:4" s="256" customFormat="1" x14ac:dyDescent="0.25">
      <c r="B220" s="273"/>
      <c r="D220" s="281"/>
    </row>
    <row r="221" spans="2:4" s="256" customFormat="1" x14ac:dyDescent="0.25">
      <c r="B221" s="273"/>
      <c r="D221" s="281"/>
    </row>
    <row r="222" spans="2:4" s="256" customFormat="1" x14ac:dyDescent="0.25">
      <c r="B222" s="273"/>
      <c r="D222" s="281"/>
    </row>
    <row r="223" spans="2:4" s="256" customFormat="1" x14ac:dyDescent="0.25">
      <c r="B223" s="273"/>
      <c r="D223" s="281"/>
    </row>
    <row r="224" spans="2:4" s="256" customFormat="1" x14ac:dyDescent="0.25">
      <c r="B224" s="273"/>
      <c r="D224" s="281"/>
    </row>
    <row r="225" spans="2:4" s="256" customFormat="1" x14ac:dyDescent="0.25">
      <c r="B225" s="273"/>
      <c r="D225" s="281"/>
    </row>
    <row r="226" spans="2:4" s="256" customFormat="1" x14ac:dyDescent="0.25">
      <c r="B226" s="273"/>
      <c r="D226" s="281"/>
    </row>
    <row r="227" spans="2:4" s="256" customFormat="1" x14ac:dyDescent="0.25">
      <c r="B227" s="273"/>
      <c r="D227" s="281"/>
    </row>
    <row r="228" spans="2:4" s="256" customFormat="1" x14ac:dyDescent="0.25">
      <c r="B228" s="273"/>
      <c r="D228" s="281"/>
    </row>
    <row r="229" spans="2:4" s="256" customFormat="1" x14ac:dyDescent="0.25">
      <c r="B229" s="273"/>
      <c r="D229" s="281"/>
    </row>
    <row r="230" spans="2:4" s="256" customFormat="1" x14ac:dyDescent="0.25">
      <c r="B230" s="273"/>
      <c r="D230" s="281"/>
    </row>
    <row r="231" spans="2:4" s="256" customFormat="1" x14ac:dyDescent="0.25">
      <c r="B231" s="273"/>
      <c r="D231" s="281"/>
    </row>
    <row r="232" spans="2:4" s="256" customFormat="1" x14ac:dyDescent="0.25">
      <c r="B232" s="273"/>
      <c r="D232" s="281"/>
    </row>
    <row r="233" spans="2:4" s="256" customFormat="1" x14ac:dyDescent="0.25">
      <c r="B233" s="273"/>
      <c r="D233" s="281"/>
    </row>
    <row r="234" spans="2:4" s="256" customFormat="1" x14ac:dyDescent="0.25">
      <c r="B234" s="273"/>
      <c r="D234" s="281"/>
    </row>
    <row r="235" spans="2:4" s="256" customFormat="1" x14ac:dyDescent="0.25">
      <c r="B235" s="273"/>
      <c r="D235" s="281"/>
    </row>
    <row r="236" spans="2:4" s="256" customFormat="1" x14ac:dyDescent="0.25">
      <c r="B236" s="273"/>
      <c r="D236" s="281"/>
    </row>
    <row r="237" spans="2:4" s="256" customFormat="1" x14ac:dyDescent="0.25">
      <c r="B237" s="273"/>
      <c r="D237" s="281"/>
    </row>
    <row r="238" spans="2:4" s="256" customFormat="1" x14ac:dyDescent="0.25">
      <c r="B238" s="273"/>
      <c r="D238" s="281"/>
    </row>
    <row r="239" spans="2:4" s="256" customFormat="1" x14ac:dyDescent="0.25">
      <c r="B239" s="273"/>
      <c r="D239" s="281"/>
    </row>
    <row r="240" spans="2:4" s="256" customFormat="1" x14ac:dyDescent="0.25">
      <c r="B240" s="273"/>
      <c r="D240" s="281"/>
    </row>
    <row r="241" spans="2:4" s="256" customFormat="1" x14ac:dyDescent="0.25">
      <c r="B241" s="273"/>
      <c r="D241" s="281"/>
    </row>
    <row r="242" spans="2:4" x14ac:dyDescent="0.25">
      <c r="D242" s="256"/>
    </row>
    <row r="243" spans="2:4" x14ac:dyDescent="0.25">
      <c r="D243" s="256"/>
    </row>
    <row r="244" spans="2:4" x14ac:dyDescent="0.25">
      <c r="D244" s="256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80FB904E6CC49926E3CC880C12E7D" ma:contentTypeVersion="14" ma:contentTypeDescription="Create a new document." ma:contentTypeScope="" ma:versionID="6154286fefa2227c019cfb45ff9dfa11">
  <xsd:schema xmlns:xsd="http://www.w3.org/2001/XMLSchema" xmlns:xs="http://www.w3.org/2001/XMLSchema" xmlns:p="http://schemas.microsoft.com/office/2006/metadata/properties" xmlns:ns2="bd8de9ef-0285-4012-9e7a-b91537000444" xmlns:ns3="566f8f9c-ed1f-4e0f-8d7c-43e24169b3b8" targetNamespace="http://schemas.microsoft.com/office/2006/metadata/properties" ma:root="true" ma:fieldsID="19ca3b1c5af71c9ae102f2af4d1b671e" ns2:_="" ns3:_="">
    <xsd:import namespace="bd8de9ef-0285-4012-9e7a-b91537000444"/>
    <xsd:import namespace="566f8f9c-ed1f-4e0f-8d7c-43e24169b3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de9ef-0285-4012-9e7a-b91537000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f8f9c-ed1f-4e0f-8d7c-43e24169b3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c1e7951-b5aa-41d2-9f9e-172cd5e1612d}" ma:internalName="TaxCatchAll" ma:showField="CatchAllData" ma:web="566f8f9c-ed1f-4e0f-8d7c-43e24169b3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de9ef-0285-4012-9e7a-b91537000444">
      <Terms xmlns="http://schemas.microsoft.com/office/infopath/2007/PartnerControls"/>
    </lcf76f155ced4ddcb4097134ff3c332f>
    <TaxCatchAll xmlns="566f8f9c-ed1f-4e0f-8d7c-43e24169b3b8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C6552B-DF92-4E50-8F6E-E56ED7427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de9ef-0285-4012-9e7a-b91537000444"/>
    <ds:schemaRef ds:uri="566f8f9c-ed1f-4e0f-8d7c-43e24169b3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72B00-CE45-4A0E-9955-8E980629D66D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566f8f9c-ed1f-4e0f-8d7c-43e24169b3b8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d8de9ef-0285-4012-9e7a-b9153700044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CC5B447-1613-4D06-AA25-508EB05B3F4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ACBB4AD-BC2E-46BF-B6E9-543516858E2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f9e35db-544f-4f60-bdcc-5ea416e6dc70}" enabled="0" method="" siteId="{0f9e35db-544f-4f60-bdcc-5ea416e6dc7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Annex I APR report </vt:lpstr>
      <vt:lpstr>Data field </vt:lpstr>
      <vt:lpstr>Format for EDW</vt:lpstr>
      <vt:lpstr>Template for analysis tables</vt:lpstr>
      <vt:lpstr>TemplateforMacro</vt:lpstr>
      <vt:lpstr>Date</vt:lpstr>
      <vt:lpstr>Phaseout </vt:lpstr>
      <vt:lpstr>Financial </vt:lpstr>
      <vt:lpstr>Narrative &amp; Indicators </vt:lpstr>
      <vt:lpstr>CLO and TRF</vt:lpstr>
      <vt:lpstr>Annual Summary</vt:lpstr>
      <vt:lpstr>Total Funds</vt:lpstr>
      <vt:lpstr>Summary Data by Project Type</vt:lpstr>
      <vt:lpstr>Cumulative Completed Investment</vt:lpstr>
      <vt:lpstr>Cumulative Ongoing Investment</vt:lpstr>
      <vt:lpstr>Cumulative Completed Non-Invest</vt:lpstr>
      <vt:lpstr>Cumulative Ongoing Non-Invest</vt:lpstr>
      <vt:lpstr>Project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Kataria</dc:creator>
  <cp:lastModifiedBy>Rony Salim Aoun</cp:lastModifiedBy>
  <cp:lastPrinted>2008-03-26T22:56:37Z</cp:lastPrinted>
  <dcterms:created xsi:type="dcterms:W3CDTF">1999-06-05T18:56:22Z</dcterms:created>
  <dcterms:modified xsi:type="dcterms:W3CDTF">2025-04-18T17:10:20Z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Laura Duong</vt:lpwstr>
  </property>
  <property fmtid="{D5CDD505-2E9C-101B-9397-08002B2CF9AE}" pid="3" name="Order">
    <vt:lpwstr>7443400.00000000</vt:lpwstr>
  </property>
  <property fmtid="{D5CDD505-2E9C-101B-9397-08002B2CF9AE}" pid="4" name="display_urn:schemas-microsoft-com:office:office#Author">
    <vt:lpwstr>Laura Duong</vt:lpwstr>
  </property>
  <property fmtid="{D5CDD505-2E9C-101B-9397-08002B2CF9AE}" pid="5" name="TaxCatchAll">
    <vt:lpwstr/>
  </property>
  <property fmtid="{D5CDD505-2E9C-101B-9397-08002B2CF9AE}" pid="6" name="lcf76f155ced4ddcb4097134ff3c332f">
    <vt:lpwstr/>
  </property>
  <property fmtid="{D5CDD505-2E9C-101B-9397-08002B2CF9AE}" pid="7" name="MediaServiceImageTags">
    <vt:lpwstr/>
  </property>
  <property fmtid="{D5CDD505-2E9C-101B-9397-08002B2CF9AE}" pid="8" name="ContentTypeId">
    <vt:lpwstr>0x010100AE580FB904E6CC49926E3CC880C12E7D</vt:lpwstr>
  </property>
</Properties>
</file>