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irma_gina_un_org/Documents/MFL/MFL/Ferm/2024_2026_FERM/"/>
    </mc:Choice>
  </mc:AlternateContent>
  <xr:revisionPtr revIDLastSave="64" documentId="8_{9B54D1C3-8526-4E8F-AA5A-14034FFCC3E6}" xr6:coauthVersionLast="47" xr6:coauthVersionMax="47" xr10:uidLastSave="{B477690C-F673-4E9D-9F6A-42026B41336A}"/>
  <bookViews>
    <workbookView xWindow="-110" yWindow="-110" windowWidth="19420" windowHeight="11620" xr2:uid="{3968223A-0A7A-47AD-9969-56C7751A6AA8}"/>
  </bookViews>
  <sheets>
    <sheet name="UN_Scale_Assessment" sheetId="1" r:id="rId1"/>
    <sheet name="Countries_Currencies" sheetId="2" r:id="rId2"/>
    <sheet name="Sheet2" sheetId="3" r:id="rId3"/>
  </sheets>
  <externalReferences>
    <externalReference r:id="rId4"/>
  </externalReferences>
  <definedNames>
    <definedName name="_xlnm._FilterDatabase" localSheetId="1" hidden="1">Countries_Currencies!$A$1:$J$51</definedName>
    <definedName name="_xlnm.Print_Titles" localSheetId="1">Countries_Currencies!$1:$1</definedName>
    <definedName name="_xlnm.Print_Titles" localSheetId="0">UN_Scale_Assessment!$1:$1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2" l="1"/>
  <c r="D2" i="2"/>
  <c r="E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E49" i="2"/>
  <c r="D50" i="2"/>
  <c r="E50" i="2"/>
  <c r="E51" i="2"/>
  <c r="D51" i="2"/>
  <c r="J48" i="2"/>
  <c r="F47" i="2"/>
  <c r="J46" i="2"/>
  <c r="F46" i="2"/>
  <c r="J45" i="2"/>
  <c r="J44" i="2"/>
  <c r="J43" i="2"/>
  <c r="J42" i="2"/>
  <c r="J41" i="2"/>
  <c r="J40" i="2"/>
  <c r="J39" i="2"/>
  <c r="J38" i="2"/>
  <c r="J37" i="2"/>
  <c r="J35" i="2"/>
  <c r="J34" i="2"/>
  <c r="J33" i="2"/>
  <c r="J32" i="2"/>
  <c r="J31" i="2"/>
  <c r="J30" i="2"/>
  <c r="J29" i="2"/>
  <c r="J27" i="2"/>
  <c r="J25" i="2"/>
  <c r="J24" i="2"/>
  <c r="J23" i="2"/>
  <c r="J22" i="2"/>
  <c r="J21" i="2"/>
  <c r="J18" i="2"/>
  <c r="J17" i="2"/>
  <c r="J16" i="2"/>
  <c r="J15" i="2"/>
  <c r="J14" i="2"/>
  <c r="J13" i="2"/>
  <c r="J11" i="2"/>
  <c r="J10" i="2"/>
  <c r="J9" i="2"/>
  <c r="J8" i="2"/>
  <c r="J7" i="2"/>
  <c r="J4" i="2"/>
  <c r="J3" i="2"/>
  <c r="J2" i="2"/>
  <c r="L1" i="1"/>
  <c r="E43" i="1"/>
  <c r="J43" i="1"/>
  <c r="E50" i="1"/>
  <c r="E49" i="1"/>
  <c r="E48" i="1"/>
  <c r="J48" i="1"/>
  <c r="E47" i="1"/>
  <c r="E46" i="1"/>
  <c r="J46" i="1"/>
  <c r="E45" i="1"/>
  <c r="J45" i="1"/>
  <c r="E44" i="1"/>
  <c r="J44" i="1"/>
  <c r="E42" i="1"/>
  <c r="E41" i="1"/>
  <c r="E40" i="1"/>
  <c r="E39" i="1"/>
  <c r="E38" i="1"/>
  <c r="J38" i="1"/>
  <c r="E37" i="1"/>
  <c r="J37" i="1"/>
  <c r="E36" i="1"/>
  <c r="E35" i="1"/>
  <c r="J35" i="1"/>
  <c r="E34" i="1"/>
  <c r="J34" i="1"/>
  <c r="E33" i="1"/>
  <c r="J33" i="1"/>
  <c r="E32" i="1"/>
  <c r="J32" i="1"/>
  <c r="E31" i="1"/>
  <c r="J31" i="1"/>
  <c r="E30" i="1"/>
  <c r="J30" i="1"/>
  <c r="E29" i="1"/>
  <c r="J29" i="1"/>
  <c r="E28" i="1"/>
  <c r="E27" i="1"/>
  <c r="J27" i="1"/>
  <c r="E26" i="1"/>
  <c r="E25" i="1"/>
  <c r="J25" i="1"/>
  <c r="E24" i="1"/>
  <c r="J24" i="1"/>
  <c r="E23" i="1"/>
  <c r="J23" i="1"/>
  <c r="E22" i="1"/>
  <c r="J22" i="1"/>
  <c r="E21" i="1"/>
  <c r="J21" i="1"/>
  <c r="E20" i="1"/>
  <c r="E19" i="1"/>
  <c r="E18" i="1"/>
  <c r="E17" i="1"/>
  <c r="E16" i="1"/>
  <c r="E15" i="1"/>
  <c r="E14" i="1"/>
  <c r="J14" i="1"/>
  <c r="E13" i="1"/>
  <c r="E12" i="1"/>
  <c r="E11" i="1"/>
  <c r="E10" i="1"/>
  <c r="J10" i="1"/>
  <c r="E9" i="1"/>
  <c r="J9" i="1"/>
  <c r="E8" i="1"/>
  <c r="J8" i="1"/>
  <c r="E7" i="1"/>
  <c r="J7" i="1"/>
  <c r="E6" i="1"/>
  <c r="E5" i="1"/>
  <c r="E4" i="1"/>
  <c r="E3" i="1"/>
  <c r="E2" i="1"/>
  <c r="J2" i="1"/>
  <c r="J13" i="1"/>
  <c r="J11" i="1"/>
  <c r="D50" i="1"/>
  <c r="D48" i="1"/>
  <c r="F47" i="1"/>
  <c r="D47" i="1"/>
  <c r="F46" i="1"/>
  <c r="D46" i="1"/>
  <c r="D45" i="1"/>
  <c r="D44" i="1"/>
  <c r="D43" i="1"/>
  <c r="J42" i="1"/>
  <c r="D42" i="1"/>
  <c r="J41" i="1"/>
  <c r="D41" i="1"/>
  <c r="J40" i="1"/>
  <c r="D40" i="1"/>
  <c r="J39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J18" i="1"/>
  <c r="D18" i="1"/>
  <c r="J17" i="1"/>
  <c r="D17" i="1"/>
  <c r="J16" i="1"/>
  <c r="D16" i="1"/>
  <c r="J15" i="1"/>
  <c r="D15" i="1"/>
  <c r="D14" i="1"/>
  <c r="D13" i="1"/>
  <c r="D12" i="1"/>
  <c r="D11" i="1"/>
  <c r="D10" i="1"/>
  <c r="D9" i="1"/>
  <c r="D8" i="1"/>
  <c r="D7" i="1"/>
  <c r="D6" i="1"/>
  <c r="D5" i="1"/>
  <c r="J4" i="1"/>
  <c r="D4" i="1"/>
  <c r="D3" i="1"/>
  <c r="D2" i="1"/>
  <c r="D51" i="1"/>
  <c r="E51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tc={29185C2F-85F5-4699-901A-91606A628E41}</author>
  </authors>
  <commentList>
    <comment ref="C51" authorId="0" shapeId="0" xr:uid="{29185C2F-85F5-4699-901A-91606A628E41}">
      <text>
        <t>[Threaded comment]
Your version of Excel allows you to read this threaded comment; however, any edits to it will get removed if the file is opened in a newer version of Excel. Learn more: https://go.microsoft.com/fwlink/?linkid=870924
Comment:
    (100-22)- 46.057(total of all except USA)=31.963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tc={136D4A24-DFC7-4B0D-87D5-D01E2726789F}</author>
  </authors>
  <commentList>
    <comment ref="C51" authorId="0" shapeId="0" xr:uid="{136D4A24-DFC7-4B0D-87D5-D01E2726789F}">
      <text>
        <t>[Threaded comment]
Your version of Excel allows you to read this threaded comment; however, any edits to it will get removed if the file is opened in a newer version of Excel. Learn more: https://go.microsoft.com/fwlink/?linkid=870924
Comment:
    (100-22)- 46.057(total of all except USA)=31.963</t>
      </text>
    </comment>
  </commentList>
</comments>
</file>

<file path=xl/sharedStrings.xml><?xml version="1.0" encoding="utf-8"?>
<sst xmlns="http://schemas.openxmlformats.org/spreadsheetml/2006/main" count="320" uniqueCount="93">
  <si>
    <t>No</t>
  </si>
  <si>
    <t>Country</t>
  </si>
  <si>
    <t>United Nations Scale of
Assessment for the period 2022-24*</t>
  </si>
  <si>
    <t>Adjusted UN Scale of Assessment using 2022-24 scale
with no party contributing more than 22%</t>
  </si>
  <si>
    <t>Average inflation rate
for the period 2021 -2023 (percent)**</t>
  </si>
  <si>
    <t>Qualifying for fixed exchange 
rate mechanism, use 1=Yes, 0=No</t>
  </si>
  <si>
    <t>Fixed exchange rate mechanism
users' currencies rate of Exchange
01 Jan - 30 June 2023***</t>
  </si>
  <si>
    <t>Fixed exchange mechanism
users national currencies</t>
  </si>
  <si>
    <t>Fixed exchange mechanism
users contribution amount in national currencies</t>
  </si>
  <si>
    <t>Andorra</t>
  </si>
  <si>
    <t>Euro</t>
  </si>
  <si>
    <t>Australia</t>
  </si>
  <si>
    <t>Australian Dollar</t>
  </si>
  <si>
    <t>Austria</t>
  </si>
  <si>
    <t>Azerbaijan</t>
  </si>
  <si>
    <t>N/A</t>
  </si>
  <si>
    <t>Belarus</t>
  </si>
  <si>
    <t>Belgium</t>
  </si>
  <si>
    <t>Bulgaria</t>
  </si>
  <si>
    <t>Bulgarian Lev</t>
  </si>
  <si>
    <t>Canada</t>
  </si>
  <si>
    <t>Canadian Dollar</t>
  </si>
  <si>
    <t>Croatia</t>
  </si>
  <si>
    <t>Cyprus</t>
  </si>
  <si>
    <t>Czechia</t>
  </si>
  <si>
    <t>Denmark</t>
  </si>
  <si>
    <t>Danish Krone</t>
  </si>
  <si>
    <t>Estonia</t>
  </si>
  <si>
    <t>Finland</t>
  </si>
  <si>
    <t xml:space="preserve">France </t>
  </si>
  <si>
    <t xml:space="preserve">Germany </t>
  </si>
  <si>
    <t>Greece</t>
  </si>
  <si>
    <t>Holy See</t>
  </si>
  <si>
    <t>Hungary</t>
  </si>
  <si>
    <t>Iceland</t>
  </si>
  <si>
    <t>Iceland Krona</t>
  </si>
  <si>
    <t xml:space="preserve">Ireland </t>
  </si>
  <si>
    <t>Israel</t>
  </si>
  <si>
    <t>Israel Shekel</t>
  </si>
  <si>
    <t>Italy</t>
  </si>
  <si>
    <t xml:space="preserve">Japan </t>
  </si>
  <si>
    <t>Japanese Yen</t>
  </si>
  <si>
    <t>Kazakhstan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</si>
  <si>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</si>
  <si>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</si>
  <si>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</si>
  <si>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</si>
  <si>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</si>
  <si>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</si>
  <si>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</si>
  <si>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</si>
  <si>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New Zealand Dollar</t>
  </si>
  <si>
    <t>Norway</t>
  </si>
  <si>
    <t>Norwegian Krone</t>
  </si>
  <si>
    <t>Poland</t>
  </si>
  <si>
    <t>Portugal</t>
  </si>
  <si>
    <t>Romania</t>
  </si>
  <si>
    <t>Romanian Leu</t>
  </si>
  <si>
    <t>Russian Federation</t>
  </si>
  <si>
    <t>Russian Rouble</t>
  </si>
  <si>
    <t>San Marino</t>
  </si>
  <si>
    <t>Slovakia</t>
  </si>
  <si>
    <t>Slovenia</t>
  </si>
  <si>
    <t>Spain</t>
  </si>
  <si>
    <t xml:space="preserve">Sweden </t>
  </si>
  <si>
    <t>Swedish Krona</t>
  </si>
  <si>
    <t>Switzerland</t>
  </si>
  <si>
    <t>Swiss Franc</t>
  </si>
  <si>
    <t>Tajikistan</t>
  </si>
  <si>
    <t>Tajikistan Somoni</t>
  </si>
  <si>
    <t>Ukraine</t>
  </si>
  <si>
    <t>United Kingdom</t>
  </si>
  <si>
    <t>U.K. Pound</t>
  </si>
  <si>
    <t>United States of America</t>
  </si>
  <si>
    <t>US Dollar</t>
  </si>
  <si>
    <t>Uzbekistan</t>
  </si>
  <si>
    <t>* Data extracted from UN Contribution website https://undocs.org/en/A/RES/76/238</t>
  </si>
  <si>
    <t xml:space="preserve">  UNGA adopted resolution 76/238 on 24th December 2021 for years 2022, 2023 and 2024</t>
  </si>
  <si>
    <t>** Average inflation obtained from IMF website, as at 07 April 2023  https://www.imf.org/en/Publications/SPROLLs/world-economic-outlook-databases#sort=%40imfdate%20descending</t>
  </si>
  <si>
    <t>*** Data extracted from UN Treasury https://treasury.un.org/operationalrates/OpRatesExport.php</t>
  </si>
  <si>
    <t>Annual contributions 
for years 2024, 2025 and 2026 in (United States Dollar)</t>
  </si>
  <si>
    <t>Total</t>
  </si>
  <si>
    <t>Parties/Countries</t>
  </si>
  <si>
    <t>Annual contribution to 40MFL
in National Currency</t>
  </si>
  <si>
    <t>EUR</t>
  </si>
  <si>
    <t>BGN (Bulgarian Lev)</t>
  </si>
  <si>
    <t>CAD (Canadian Dollar)</t>
  </si>
  <si>
    <t>DKK (Danish Krone)</t>
  </si>
  <si>
    <t>AUD (Australian Dollar)</t>
  </si>
  <si>
    <t>ISK ( Iceland Krona)</t>
  </si>
  <si>
    <t>ILS (Israel Sheqel)</t>
  </si>
  <si>
    <t>JPY (Japanese Yen)</t>
  </si>
  <si>
    <t>NZD (New Zealand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</si>
</sst>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000"/>
    <numFmt numFmtId="166" formatCode="0.00000"/>
    <numFmt numFmtId="167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0"/>
      <color rgb="FF0000CC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37" fontId="2" fillId="0" borderId="0" xfId="0" applyNumberFormat="1" applyFont="1" applyAlignment="1">
      <alignment horizontal="left" vertical="center" indent="1"/>
    </xf>
    <xf numFmtId="167" fontId="1" fillId="3" borderId="0" xfId="1" applyNumberFormat="1" applyFont="1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37" fontId="7" fillId="0" borderId="1" xfId="0" applyNumberFormat="1" applyFont="1" applyBorder="1" applyAlignment="1">
      <alignment horizontal="left" vertical="center" indent="1"/>
    </xf>
    <xf numFmtId="164" fontId="7" fillId="2" borderId="1" xfId="0" applyNumberFormat="1" applyFont="1" applyFill="1" applyBorder="1"/>
    <xf numFmtId="165" fontId="7" fillId="2" borderId="1" xfId="0" applyNumberFormat="1" applyFont="1" applyFill="1" applyBorder="1"/>
    <xf numFmtId="3" fontId="7" fillId="2" borderId="1" xfId="0" applyNumberFormat="1" applyFont="1" applyFill="1" applyBorder="1"/>
    <xf numFmtId="164" fontId="7" fillId="0" borderId="1" xfId="0" applyNumberFormat="1" applyFont="1" applyBorder="1"/>
    <xf numFmtId="0" fontId="7" fillId="0" borderId="1" xfId="0" applyFont="1" applyBorder="1"/>
    <xf numFmtId="166" fontId="7" fillId="0" borderId="1" xfId="0" applyNumberFormat="1" applyFont="1" applyBorder="1"/>
    <xf numFmtId="3" fontId="7" fillId="0" borderId="1" xfId="0" applyNumberFormat="1" applyFont="1" applyBorder="1"/>
    <xf numFmtId="37" fontId="7" fillId="2" borderId="1" xfId="0" applyNumberFormat="1" applyFont="1" applyFill="1" applyBorder="1" applyAlignment="1">
      <alignment horizontal="left" vertical="center" indent="1"/>
    </xf>
    <xf numFmtId="0" fontId="7" fillId="2" borderId="1" xfId="0" applyFont="1" applyFill="1" applyBorder="1"/>
    <xf numFmtId="37" fontId="7" fillId="0" borderId="1" xfId="0" quotePrefix="1" applyNumberFormat="1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/>
    <xf numFmtId="165" fontId="5" fillId="0" borderId="1" xfId="0" applyNumberFormat="1" applyFont="1" applyBorder="1"/>
    <xf numFmtId="3" fontId="5" fillId="0" borderId="1" xfId="0" applyNumberFormat="1" applyFont="1" applyBorder="1"/>
    <xf numFmtId="166" fontId="7" fillId="3" borderId="1" xfId="0" applyNumberFormat="1" applyFont="1" applyFill="1" applyBorder="1"/>
    <xf numFmtId="3" fontId="7" fillId="3" borderId="1" xfId="0" applyNumberFormat="1" applyFont="1" applyFill="1" applyBorder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LF_Scale_Assesment_2024_2026_2905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_Exch_Rate_Jan_June2023"/>
      <sheetName val="Av_Infl_Rate_2021_23"/>
      <sheetName val="UN_Scale_Assessment"/>
    </sheetNames>
    <sheetDataSet>
      <sheetData sheetId="0"/>
      <sheetData sheetId="1">
        <row r="43">
          <cell r="H43">
            <v>6.9939999999999998</v>
          </cell>
        </row>
        <row r="44">
          <cell r="H44">
            <v>16.868333333333336</v>
          </cell>
        </row>
      </sheetData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irma Gina" id="{957B6839-71C6-4DFD-93FC-CF3F3B98D9BF}" userId="S::girma.gina@un.org::90e5efff-ae20-4b95-841a-5944e2503dd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1" dT="2023-05-29T19:34:10.24" personId="{957B6839-71C6-4DFD-93FC-CF3F3B98D9BF}" id="{29185C2F-85F5-4699-901A-91606A628E41}">
    <text>(100-22)- 46.057(total of all except USA)=31.963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1" dT="2023-05-29T19:34:10.24" personId="{957B6839-71C6-4DFD-93FC-CF3F3B98D9BF}" id="{136D4A24-DFC7-4B0D-87D5-D01E2726789F}">
    <text>(100-22)- 46.057(total of all except USA)=31.963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F288-118C-4AA1-8CA7-5BE626C8F32C}">
  <dimension ref="A1:L56"/>
  <sheetViews>
    <sheetView tabSelected="1"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J46" sqref="J46"/>
    </sheetView>
  </sheetViews>
  <sheetFormatPr defaultColWidth="8.7265625" defaultRowHeight="14.5" x14ac:dyDescent="0.35"/>
  <cols>
    <col min="1" max="1" width="4.81640625" style="7" customWidth="1"/>
    <col min="2" max="2" width="20.81640625" style="1" customWidth="1"/>
    <col min="3" max="3" width="10.08984375" style="1" customWidth="1"/>
    <col min="4" max="4" width="14" style="1" customWidth="1"/>
    <col min="5" max="5" width="12.1796875" style="1" bestFit="1" customWidth="1"/>
    <col min="6" max="6" width="9.453125" style="1" customWidth="1"/>
    <col min="7" max="7" width="8.36328125" style="1" customWidth="1"/>
    <col min="8" max="8" width="11.54296875" style="1" customWidth="1"/>
    <col min="9" max="9" width="13.6328125" style="1" customWidth="1"/>
    <col min="10" max="10" width="11.26953125" style="1" bestFit="1" customWidth="1"/>
    <col min="11" max="11" width="8.7265625" style="1"/>
    <col min="12" max="12" width="14.6328125" style="1" bestFit="1" customWidth="1"/>
    <col min="13" max="16384" width="8.7265625" style="1"/>
  </cols>
  <sheetData>
    <row r="1" spans="1:12" ht="117.5" x14ac:dyDescent="0.35">
      <c r="A1" s="8" t="s">
        <v>0</v>
      </c>
      <c r="B1" s="9" t="s">
        <v>1</v>
      </c>
      <c r="C1" s="10" t="s">
        <v>2</v>
      </c>
      <c r="D1" s="10" t="s">
        <v>3</v>
      </c>
      <c r="E1" s="10" t="s">
        <v>80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L1" s="5">
        <f>525600000/3</f>
        <v>175200000</v>
      </c>
    </row>
    <row r="2" spans="1:12" x14ac:dyDescent="0.35">
      <c r="A2" s="11">
        <v>1</v>
      </c>
      <c r="B2" s="12" t="s">
        <v>9</v>
      </c>
      <c r="C2" s="13">
        <v>5.0000000000000001E-3</v>
      </c>
      <c r="D2" s="14">
        <f>(C2/46.037)*$C$51+C2</f>
        <v>8.4714468796837326E-3</v>
      </c>
      <c r="E2" s="15">
        <f>($L$1*D2)/100</f>
        <v>14841.974933205898</v>
      </c>
      <c r="F2" s="16">
        <v>4.4923333333333302</v>
      </c>
      <c r="G2" s="17">
        <v>1</v>
      </c>
      <c r="H2" s="18">
        <v>0.92357999999999996</v>
      </c>
      <c r="I2" s="17" t="s">
        <v>10</v>
      </c>
      <c r="J2" s="19">
        <f>E2*H2</f>
        <v>13707.751208810303</v>
      </c>
    </row>
    <row r="3" spans="1:12" x14ac:dyDescent="0.35">
      <c r="A3" s="11">
        <v>2</v>
      </c>
      <c r="B3" s="20" t="s">
        <v>11</v>
      </c>
      <c r="C3" s="13">
        <v>2.1110000000000002</v>
      </c>
      <c r="D3" s="14">
        <f t="shared" ref="D3:D50" si="0">(C3/46.037)*$C$51+C3</f>
        <v>3.576644872602472</v>
      </c>
      <c r="E3" s="15">
        <f t="shared" ref="E3:E50" si="1">($L$1*D3)/100</f>
        <v>6266281.8167995308</v>
      </c>
      <c r="F3" s="16">
        <v>4.9276666666666671</v>
      </c>
      <c r="G3" s="17">
        <v>1</v>
      </c>
      <c r="H3" s="18">
        <v>1.48183</v>
      </c>
      <c r="I3" s="21" t="s">
        <v>12</v>
      </c>
      <c r="J3" s="19">
        <f>E3*H3</f>
        <v>9285564.3845880479</v>
      </c>
    </row>
    <row r="4" spans="1:12" x14ac:dyDescent="0.35">
      <c r="A4" s="11">
        <v>3</v>
      </c>
      <c r="B4" s="12" t="s">
        <v>13</v>
      </c>
      <c r="C4" s="13">
        <v>0.67900000000000005</v>
      </c>
      <c r="D4" s="14">
        <f t="shared" si="0"/>
        <v>1.150422486261051</v>
      </c>
      <c r="E4" s="15">
        <f t="shared" si="1"/>
        <v>2015540.1959293613</v>
      </c>
      <c r="F4" s="16">
        <v>6.5130000000000008</v>
      </c>
      <c r="G4" s="17">
        <v>1</v>
      </c>
      <c r="H4" s="18">
        <v>0.92357999999999996</v>
      </c>
      <c r="I4" s="17" t="s">
        <v>10</v>
      </c>
      <c r="J4" s="19">
        <f>E4*H4</f>
        <v>1861512.6141564394</v>
      </c>
    </row>
    <row r="5" spans="1:12" x14ac:dyDescent="0.35">
      <c r="A5" s="11">
        <v>4</v>
      </c>
      <c r="B5" s="22" t="s">
        <v>14</v>
      </c>
      <c r="C5" s="13">
        <v>0.03</v>
      </c>
      <c r="D5" s="14">
        <f t="shared" si="0"/>
        <v>5.0828681278102396E-2</v>
      </c>
      <c r="E5" s="15">
        <f t="shared" si="1"/>
        <v>89051.8495992354</v>
      </c>
      <c r="F5" s="16">
        <v>10.571</v>
      </c>
      <c r="G5" s="17">
        <v>0</v>
      </c>
      <c r="H5" s="18" t="s">
        <v>15</v>
      </c>
      <c r="I5" s="17" t="s">
        <v>15</v>
      </c>
      <c r="J5" s="19">
        <v>0</v>
      </c>
    </row>
    <row r="6" spans="1:12" x14ac:dyDescent="0.35">
      <c r="A6" s="11">
        <v>5</v>
      </c>
      <c r="B6" s="12" t="s">
        <v>16</v>
      </c>
      <c r="C6" s="13">
        <v>4.1000000000000002E-2</v>
      </c>
      <c r="D6" s="14">
        <f t="shared" si="0"/>
        <v>6.9465864413406617E-2</v>
      </c>
      <c r="E6" s="15">
        <f t="shared" si="1"/>
        <v>121704.19445228839</v>
      </c>
      <c r="F6" s="16">
        <v>10.586</v>
      </c>
      <c r="G6" s="17">
        <v>0</v>
      </c>
      <c r="H6" s="17" t="s">
        <v>15</v>
      </c>
      <c r="I6" s="17" t="s">
        <v>15</v>
      </c>
      <c r="J6" s="19">
        <v>0</v>
      </c>
    </row>
    <row r="7" spans="1:12" x14ac:dyDescent="0.35">
      <c r="A7" s="11">
        <v>6</v>
      </c>
      <c r="B7" s="12" t="s">
        <v>17</v>
      </c>
      <c r="C7" s="13">
        <v>0.82799999999999996</v>
      </c>
      <c r="D7" s="14">
        <f t="shared" si="0"/>
        <v>1.4028716032756261</v>
      </c>
      <c r="E7" s="15">
        <f t="shared" si="1"/>
        <v>2457831.048938897</v>
      </c>
      <c r="F7" s="16">
        <v>6.0789999999999997</v>
      </c>
      <c r="G7" s="17">
        <v>1</v>
      </c>
      <c r="H7" s="18">
        <v>0.92357999999999996</v>
      </c>
      <c r="I7" s="17" t="s">
        <v>10</v>
      </c>
      <c r="J7" s="19">
        <f t="shared" ref="J7:J18" si="2">E7*H7</f>
        <v>2270003.6001789863</v>
      </c>
    </row>
    <row r="8" spans="1:12" x14ac:dyDescent="0.35">
      <c r="A8" s="11">
        <v>7</v>
      </c>
      <c r="B8" s="12" t="s">
        <v>18</v>
      </c>
      <c r="C8" s="13">
        <v>5.6000000000000001E-2</v>
      </c>
      <c r="D8" s="14">
        <f t="shared" si="0"/>
        <v>9.4880205052457811E-2</v>
      </c>
      <c r="E8" s="15">
        <f t="shared" si="1"/>
        <v>166230.11925190609</v>
      </c>
      <c r="F8" s="16">
        <v>7.7980000000000009</v>
      </c>
      <c r="G8" s="17">
        <v>1</v>
      </c>
      <c r="H8" s="18">
        <v>1.80633</v>
      </c>
      <c r="I8" s="17" t="s">
        <v>19</v>
      </c>
      <c r="J8" s="19">
        <f t="shared" si="2"/>
        <v>300266.45130829554</v>
      </c>
    </row>
    <row r="9" spans="1:12" x14ac:dyDescent="0.35">
      <c r="A9" s="11">
        <v>8</v>
      </c>
      <c r="B9" s="12" t="s">
        <v>20</v>
      </c>
      <c r="C9" s="13">
        <v>2.6280000000000001</v>
      </c>
      <c r="D9" s="14">
        <f t="shared" si="0"/>
        <v>4.45259247996177</v>
      </c>
      <c r="E9" s="15">
        <f t="shared" si="1"/>
        <v>7800942.0248930212</v>
      </c>
      <c r="F9" s="16">
        <v>4.6990000000000007</v>
      </c>
      <c r="G9" s="17">
        <v>1</v>
      </c>
      <c r="H9" s="18">
        <v>1.3465800000000001</v>
      </c>
      <c r="I9" s="17" t="s">
        <v>21</v>
      </c>
      <c r="J9" s="19">
        <f t="shared" si="2"/>
        <v>10504592.511880446</v>
      </c>
    </row>
    <row r="10" spans="1:12" x14ac:dyDescent="0.35">
      <c r="A10" s="23">
        <v>9</v>
      </c>
      <c r="B10" s="20" t="s">
        <v>22</v>
      </c>
      <c r="C10" s="13">
        <v>9.0999999999999998E-2</v>
      </c>
      <c r="D10" s="14">
        <f t="shared" si="0"/>
        <v>0.15418033321024394</v>
      </c>
      <c r="E10" s="15">
        <f t="shared" si="1"/>
        <v>270123.94378434739</v>
      </c>
      <c r="F10" s="13">
        <v>6.9283333333333337</v>
      </c>
      <c r="G10" s="21">
        <v>1</v>
      </c>
      <c r="H10" s="18">
        <v>0.92357999999999996</v>
      </c>
      <c r="I10" s="17" t="s">
        <v>10</v>
      </c>
      <c r="J10" s="19">
        <f t="shared" si="2"/>
        <v>249481.07200034754</v>
      </c>
    </row>
    <row r="11" spans="1:12" x14ac:dyDescent="0.35">
      <c r="A11" s="11">
        <v>10</v>
      </c>
      <c r="B11" s="12" t="s">
        <v>23</v>
      </c>
      <c r="C11" s="13">
        <v>3.5999999999999997E-2</v>
      </c>
      <c r="D11" s="14">
        <f t="shared" si="0"/>
        <v>6.0994417533722867E-2</v>
      </c>
      <c r="E11" s="15">
        <f t="shared" si="1"/>
        <v>106862.21951908246</v>
      </c>
      <c r="F11" s="16">
        <v>4.7426666666666666</v>
      </c>
      <c r="G11" s="17">
        <v>1</v>
      </c>
      <c r="H11" s="18">
        <v>0.92357999999999996</v>
      </c>
      <c r="I11" s="17" t="s">
        <v>10</v>
      </c>
      <c r="J11" s="19">
        <f t="shared" si="2"/>
        <v>98695.808703434173</v>
      </c>
    </row>
    <row r="12" spans="1:12" x14ac:dyDescent="0.35">
      <c r="A12" s="11">
        <v>11</v>
      </c>
      <c r="B12" s="12" t="s">
        <v>24</v>
      </c>
      <c r="C12" s="13">
        <v>0.34</v>
      </c>
      <c r="D12" s="14">
        <f t="shared" si="0"/>
        <v>0.57605838781849394</v>
      </c>
      <c r="E12" s="15">
        <f t="shared" si="1"/>
        <v>1009254.2954580013</v>
      </c>
      <c r="F12" s="16">
        <v>10.238333333333332</v>
      </c>
      <c r="G12" s="17">
        <v>0</v>
      </c>
      <c r="H12" s="18" t="s">
        <v>15</v>
      </c>
      <c r="I12" s="17" t="s">
        <v>15</v>
      </c>
      <c r="J12" s="19" t="s">
        <v>15</v>
      </c>
    </row>
    <row r="13" spans="1:12" x14ac:dyDescent="0.35">
      <c r="A13" s="11">
        <v>12</v>
      </c>
      <c r="B13" s="12" t="s">
        <v>25</v>
      </c>
      <c r="C13" s="13">
        <v>0.55300000000000005</v>
      </c>
      <c r="D13" s="14">
        <f t="shared" si="0"/>
        <v>0.93694202489302092</v>
      </c>
      <c r="E13" s="15">
        <f t="shared" si="1"/>
        <v>1641522.4276125727</v>
      </c>
      <c r="F13" s="16">
        <v>5.093</v>
      </c>
      <c r="G13" s="17">
        <v>1</v>
      </c>
      <c r="H13" s="18">
        <v>6.87758</v>
      </c>
      <c r="I13" s="17" t="s">
        <v>26</v>
      </c>
      <c r="J13" s="19">
        <f t="shared" si="2"/>
        <v>11289701.817699678</v>
      </c>
    </row>
    <row r="14" spans="1:12" x14ac:dyDescent="0.35">
      <c r="A14" s="11">
        <v>13</v>
      </c>
      <c r="B14" s="12" t="s">
        <v>27</v>
      </c>
      <c r="C14" s="13">
        <v>4.3999999999999997E-2</v>
      </c>
      <c r="D14" s="14">
        <f t="shared" si="0"/>
        <v>7.4548732541216842E-2</v>
      </c>
      <c r="E14" s="15">
        <f t="shared" si="1"/>
        <v>130609.3794122119</v>
      </c>
      <c r="F14" s="16">
        <v>11.227333333333332</v>
      </c>
      <c r="G14" s="17">
        <v>1</v>
      </c>
      <c r="H14" s="18">
        <v>0.92357999999999996</v>
      </c>
      <c r="I14" s="17" t="s">
        <v>10</v>
      </c>
      <c r="J14" s="19">
        <f t="shared" si="2"/>
        <v>120628.21063753066</v>
      </c>
    </row>
    <row r="15" spans="1:12" x14ac:dyDescent="0.35">
      <c r="A15" s="11">
        <v>14</v>
      </c>
      <c r="B15" s="12" t="s">
        <v>28</v>
      </c>
      <c r="C15" s="13">
        <v>0.41699999999999998</v>
      </c>
      <c r="D15" s="14">
        <f t="shared" si="0"/>
        <v>0.70651866976562328</v>
      </c>
      <c r="E15" s="15">
        <f t="shared" si="1"/>
        <v>1237820.7094293719</v>
      </c>
      <c r="F15" s="16">
        <v>4.8426666666666671</v>
      </c>
      <c r="G15" s="17">
        <v>1</v>
      </c>
      <c r="H15" s="18">
        <v>0.92357999999999996</v>
      </c>
      <c r="I15" s="17" t="s">
        <v>10</v>
      </c>
      <c r="J15" s="19">
        <f t="shared" si="2"/>
        <v>1143226.4508147791</v>
      </c>
    </row>
    <row r="16" spans="1:12" x14ac:dyDescent="0.35">
      <c r="A16" s="11">
        <v>15</v>
      </c>
      <c r="B16" s="12" t="s">
        <v>29</v>
      </c>
      <c r="C16" s="13">
        <v>4.3179999999999996</v>
      </c>
      <c r="D16" s="14">
        <f t="shared" si="0"/>
        <v>7.3159415252948712</v>
      </c>
      <c r="E16" s="15">
        <f t="shared" si="1"/>
        <v>12817529.552316613</v>
      </c>
      <c r="F16" s="16">
        <v>4.3383333333333338</v>
      </c>
      <c r="G16" s="17">
        <v>1</v>
      </c>
      <c r="H16" s="18">
        <v>0.92357999999999996</v>
      </c>
      <c r="I16" s="17" t="s">
        <v>10</v>
      </c>
      <c r="J16" s="19">
        <f t="shared" si="2"/>
        <v>11838013.943928577</v>
      </c>
    </row>
    <row r="17" spans="1:10" x14ac:dyDescent="0.35">
      <c r="A17" s="11">
        <v>16</v>
      </c>
      <c r="B17" s="12" t="s">
        <v>30</v>
      </c>
      <c r="C17" s="13">
        <v>6.1109999999999998</v>
      </c>
      <c r="D17" s="14">
        <f t="shared" si="0"/>
        <v>10.353802376349458</v>
      </c>
      <c r="E17" s="15">
        <f t="shared" si="1"/>
        <v>18139861.763364252</v>
      </c>
      <c r="F17" s="16">
        <v>6.0236666666666663</v>
      </c>
      <c r="G17" s="17">
        <v>1</v>
      </c>
      <c r="H17" s="18">
        <v>0.92357999999999996</v>
      </c>
      <c r="I17" s="17" t="s">
        <v>10</v>
      </c>
      <c r="J17" s="19">
        <f t="shared" si="2"/>
        <v>16753613.527407955</v>
      </c>
    </row>
    <row r="18" spans="1:10" x14ac:dyDescent="0.35">
      <c r="A18" s="11">
        <v>17</v>
      </c>
      <c r="B18" s="12" t="s">
        <v>31</v>
      </c>
      <c r="C18" s="13">
        <v>0.32500000000000001</v>
      </c>
      <c r="D18" s="14">
        <f t="shared" si="0"/>
        <v>0.55064404717944271</v>
      </c>
      <c r="E18" s="15">
        <f t="shared" si="1"/>
        <v>964728.3706583837</v>
      </c>
      <c r="F18" s="16">
        <v>4.6206666666666667</v>
      </c>
      <c r="G18" s="17">
        <v>1</v>
      </c>
      <c r="H18" s="18">
        <v>0.92357999999999996</v>
      </c>
      <c r="I18" s="17" t="s">
        <v>10</v>
      </c>
      <c r="J18" s="19">
        <f t="shared" si="2"/>
        <v>891003.82857267</v>
      </c>
    </row>
    <row r="19" spans="1:10" x14ac:dyDescent="0.35">
      <c r="A19" s="11">
        <v>18</v>
      </c>
      <c r="B19" s="12" t="s">
        <v>32</v>
      </c>
      <c r="C19" s="13">
        <v>1E-3</v>
      </c>
      <c r="D19" s="14">
        <f t="shared" si="0"/>
        <v>1.6942893759367464E-3</v>
      </c>
      <c r="E19" s="15">
        <f t="shared" si="1"/>
        <v>2968.3949866411799</v>
      </c>
      <c r="F19" s="16"/>
      <c r="G19" s="17" t="s">
        <v>15</v>
      </c>
      <c r="H19" s="18"/>
      <c r="I19" s="17"/>
      <c r="J19" s="19">
        <v>0</v>
      </c>
    </row>
    <row r="20" spans="1:10" x14ac:dyDescent="0.35">
      <c r="A20" s="11">
        <v>19</v>
      </c>
      <c r="B20" s="12" t="s">
        <v>33</v>
      </c>
      <c r="C20" s="13">
        <v>0.22800000000000001</v>
      </c>
      <c r="D20" s="14">
        <f t="shared" si="0"/>
        <v>0.38629797771357821</v>
      </c>
      <c r="E20" s="15">
        <f t="shared" si="1"/>
        <v>676794.05695418909</v>
      </c>
      <c r="F20" s="16">
        <v>12.436</v>
      </c>
      <c r="G20" s="17">
        <v>0</v>
      </c>
      <c r="H20" s="18" t="s">
        <v>15</v>
      </c>
      <c r="I20" s="17" t="s">
        <v>15</v>
      </c>
      <c r="J20" s="19">
        <v>0</v>
      </c>
    </row>
    <row r="21" spans="1:10" x14ac:dyDescent="0.35">
      <c r="A21" s="11">
        <v>20</v>
      </c>
      <c r="B21" s="12" t="s">
        <v>34</v>
      </c>
      <c r="C21" s="13">
        <v>3.5999999999999997E-2</v>
      </c>
      <c r="D21" s="14">
        <f t="shared" si="0"/>
        <v>6.0994417533722867E-2</v>
      </c>
      <c r="E21" s="15">
        <f t="shared" si="1"/>
        <v>106862.21951908246</v>
      </c>
      <c r="F21" s="16">
        <v>6.95</v>
      </c>
      <c r="G21" s="17">
        <v>1</v>
      </c>
      <c r="H21" s="18">
        <v>139.11332999999999</v>
      </c>
      <c r="I21" s="17" t="s">
        <v>35</v>
      </c>
      <c r="J21" s="19">
        <f t="shared" ref="J21:J27" si="3">E21*H21</f>
        <v>14865959.208490558</v>
      </c>
    </row>
    <row r="22" spans="1:10" x14ac:dyDescent="0.35">
      <c r="A22" s="11">
        <v>21</v>
      </c>
      <c r="B22" s="12" t="s">
        <v>36</v>
      </c>
      <c r="C22" s="13">
        <v>0.439</v>
      </c>
      <c r="D22" s="14">
        <f t="shared" si="0"/>
        <v>0.7437930360362317</v>
      </c>
      <c r="E22" s="15">
        <f t="shared" si="1"/>
        <v>1303125.3991354781</v>
      </c>
      <c r="F22" s="16">
        <v>5.1680000000000001</v>
      </c>
      <c r="G22" s="17">
        <v>1</v>
      </c>
      <c r="H22" s="18">
        <v>0.92357999999999996</v>
      </c>
      <c r="I22" s="17" t="s">
        <v>10</v>
      </c>
      <c r="J22" s="19">
        <f t="shared" si="3"/>
        <v>1203540.5561335448</v>
      </c>
    </row>
    <row r="23" spans="1:10" x14ac:dyDescent="0.35">
      <c r="A23" s="11">
        <v>22</v>
      </c>
      <c r="B23" s="12" t="s">
        <v>37</v>
      </c>
      <c r="C23" s="13">
        <v>0.56100000000000005</v>
      </c>
      <c r="D23" s="14">
        <f t="shared" si="0"/>
        <v>0.95049633990051485</v>
      </c>
      <c r="E23" s="15">
        <f t="shared" si="1"/>
        <v>1665269.5875057022</v>
      </c>
      <c r="F23" s="16">
        <v>3.3879999999999999</v>
      </c>
      <c r="G23" s="17">
        <v>1</v>
      </c>
      <c r="H23" s="18">
        <v>3.5965799999999999</v>
      </c>
      <c r="I23" s="17" t="s">
        <v>38</v>
      </c>
      <c r="J23" s="19">
        <f t="shared" si="3"/>
        <v>5989275.2930312585</v>
      </c>
    </row>
    <row r="24" spans="1:10" x14ac:dyDescent="0.35">
      <c r="A24" s="11">
        <v>23</v>
      </c>
      <c r="B24" s="12" t="s">
        <v>39</v>
      </c>
      <c r="C24" s="13">
        <v>3.1890000000000001</v>
      </c>
      <c r="D24" s="14">
        <f t="shared" si="0"/>
        <v>5.4030888198622851</v>
      </c>
      <c r="E24" s="15">
        <f t="shared" si="1"/>
        <v>9466211.6123987231</v>
      </c>
      <c r="F24" s="16">
        <v>5.0430000000000001</v>
      </c>
      <c r="G24" s="17">
        <v>1</v>
      </c>
      <c r="H24" s="18">
        <v>0.92357999999999996</v>
      </c>
      <c r="I24" s="17" t="s">
        <v>10</v>
      </c>
      <c r="J24" s="19">
        <f t="shared" si="3"/>
        <v>8742803.7209792119</v>
      </c>
    </row>
    <row r="25" spans="1:10" x14ac:dyDescent="0.35">
      <c r="A25" s="11">
        <v>24</v>
      </c>
      <c r="B25" s="12" t="s">
        <v>40</v>
      </c>
      <c r="C25" s="13">
        <v>8.0329999999999995</v>
      </c>
      <c r="D25" s="14">
        <f t="shared" si="0"/>
        <v>13.610226556899883</v>
      </c>
      <c r="E25" s="15">
        <f t="shared" si="1"/>
        <v>23845116.927688595</v>
      </c>
      <c r="F25" s="16">
        <v>1.665</v>
      </c>
      <c r="G25" s="17">
        <v>1</v>
      </c>
      <c r="H25" s="18">
        <v>135.215</v>
      </c>
      <c r="I25" s="17" t="s">
        <v>41</v>
      </c>
      <c r="J25" s="19">
        <f t="shared" si="3"/>
        <v>3224217485.3774133</v>
      </c>
    </row>
    <row r="26" spans="1:10" x14ac:dyDescent="0.35">
      <c r="A26" s="11">
        <v>25</v>
      </c>
      <c r="B26" s="12" t="s">
        <v>42</v>
      </c>
      <c r="C26" s="13">
        <v>0.13300000000000001</v>
      </c>
      <c r="D26" s="14">
        <f t="shared" si="0"/>
        <v>0.22534048699958731</v>
      </c>
      <c r="E26" s="15">
        <f t="shared" si="1"/>
        <v>394796.53322327696</v>
      </c>
      <c r="F26" s="16">
        <v>12.595000000000001</v>
      </c>
      <c r="G26" s="17">
        <v>0</v>
      </c>
      <c r="H26" s="18" t="s">
        <v>15</v>
      </c>
      <c r="I26" s="17" t="s">
        <v>15</v>
      </c>
      <c r="J26" s="19">
        <v>0</v>
      </c>
    </row>
    <row r="27" spans="1:10" x14ac:dyDescent="0.35">
      <c r="A27" s="11">
        <v>26</v>
      </c>
      <c r="B27" s="12" t="s">
        <v>43</v>
      </c>
      <c r="C27" s="13">
        <v>0.05</v>
      </c>
      <c r="D27" s="14">
        <f t="shared" si="0"/>
        <v>8.4714468796837333E-2</v>
      </c>
      <c r="E27" s="15">
        <f t="shared" si="1"/>
        <v>148419.749332059</v>
      </c>
      <c r="F27" s="13">
        <v>10.065</v>
      </c>
      <c r="G27" s="21">
        <v>1</v>
      </c>
      <c r="H27" s="18">
        <v>0.92357999999999996</v>
      </c>
      <c r="I27" s="17" t="s">
        <v>10</v>
      </c>
      <c r="J27" s="19">
        <f t="shared" si="3"/>
        <v>137077.51208810305</v>
      </c>
    </row>
    <row r="28" spans="1:10" x14ac:dyDescent="0.35">
      <c r="A28" s="11">
        <v>27</v>
      </c>
      <c r="B28" s="12" t="s">
        <v>44</v>
      </c>
      <c r="C28" s="13">
        <v>0.01</v>
      </c>
      <c r="D28" s="14">
        <f t="shared" si="0"/>
        <v>1.6942893759367465E-2</v>
      </c>
      <c r="E28" s="15">
        <f t="shared" si="1"/>
        <v>29683.949866411796</v>
      </c>
      <c r="F28" s="16" t="s">
        <v>15</v>
      </c>
      <c r="G28" s="17" t="s">
        <v>15</v>
      </c>
      <c r="H28" s="18" t="s">
        <v>15</v>
      </c>
      <c r="I28" s="17" t="s">
        <v>15</v>
      </c>
      <c r="J28" s="19">
        <v>0</v>
      </c>
    </row>
    <row r="29" spans="1:10" x14ac:dyDescent="0.35">
      <c r="A29" s="11">
        <v>28</v>
      </c>
      <c r="B29" s="12" t="s">
        <v>45</v>
      </c>
      <c r="C29" s="13">
        <v>7.6999999999999999E-2</v>
      </c>
      <c r="D29" s="14">
        <f t="shared" si="0"/>
        <v>0.1304602819471295</v>
      </c>
      <c r="E29" s="15">
        <f t="shared" si="1"/>
        <v>228566.41397137087</v>
      </c>
      <c r="F29" s="13">
        <v>11.334</v>
      </c>
      <c r="G29" s="21">
        <v>1</v>
      </c>
      <c r="H29" s="18">
        <v>0.92357999999999996</v>
      </c>
      <c r="I29" s="17" t="s">
        <v>10</v>
      </c>
      <c r="J29" s="19">
        <f t="shared" ref="J29:J48" si="4">E29*H29</f>
        <v>211099.36861567869</v>
      </c>
    </row>
    <row r="30" spans="1:10" x14ac:dyDescent="0.35">
      <c r="A30" s="11">
        <v>29</v>
      </c>
      <c r="B30" s="12" t="s">
        <v>46</v>
      </c>
      <c r="C30" s="13">
        <v>6.8000000000000005E-2</v>
      </c>
      <c r="D30" s="14">
        <f t="shared" si="0"/>
        <v>0.11521167756369878</v>
      </c>
      <c r="E30" s="15">
        <f t="shared" si="1"/>
        <v>201850.85909160026</v>
      </c>
      <c r="F30" s="16">
        <v>4.7519999999999998</v>
      </c>
      <c r="G30" s="17">
        <v>1</v>
      </c>
      <c r="H30" s="18">
        <v>0.92357999999999996</v>
      </c>
      <c r="I30" s="17" t="s">
        <v>10</v>
      </c>
      <c r="J30" s="19">
        <f t="shared" si="4"/>
        <v>186425.41643982017</v>
      </c>
    </row>
    <row r="31" spans="1:10" x14ac:dyDescent="0.35">
      <c r="A31" s="11">
        <v>30</v>
      </c>
      <c r="B31" s="12" t="s">
        <v>47</v>
      </c>
      <c r="C31" s="13">
        <v>1.9E-2</v>
      </c>
      <c r="D31" s="14">
        <f t="shared" si="0"/>
        <v>3.2191498142798182E-2</v>
      </c>
      <c r="E31" s="15">
        <f t="shared" si="1"/>
        <v>56399.504746182414</v>
      </c>
      <c r="F31" s="16">
        <v>4.2080000000000002</v>
      </c>
      <c r="G31" s="17">
        <v>1</v>
      </c>
      <c r="H31" s="18">
        <v>0.92357999999999996</v>
      </c>
      <c r="I31" s="17" t="s">
        <v>10</v>
      </c>
      <c r="J31" s="19">
        <f t="shared" si="4"/>
        <v>52089.454593479153</v>
      </c>
    </row>
    <row r="32" spans="1:10" x14ac:dyDescent="0.35">
      <c r="A32" s="11">
        <v>31</v>
      </c>
      <c r="B32" s="12" t="s">
        <v>48</v>
      </c>
      <c r="C32" s="13">
        <v>1.0999999999999999E-2</v>
      </c>
      <c r="D32" s="14">
        <f t="shared" si="0"/>
        <v>1.863718313530421E-2</v>
      </c>
      <c r="E32" s="15">
        <f t="shared" si="1"/>
        <v>32652.344853052975</v>
      </c>
      <c r="F32" s="16" t="s">
        <v>15</v>
      </c>
      <c r="G32" s="17">
        <v>1</v>
      </c>
      <c r="H32" s="18">
        <v>0.92357999999999996</v>
      </c>
      <c r="I32" s="17" t="s">
        <v>10</v>
      </c>
      <c r="J32" s="19">
        <f t="shared" si="4"/>
        <v>30157.052659382665</v>
      </c>
    </row>
    <row r="33" spans="1:10" x14ac:dyDescent="0.35">
      <c r="A33" s="11">
        <v>32</v>
      </c>
      <c r="B33" s="12" t="s">
        <v>49</v>
      </c>
      <c r="C33" s="13">
        <v>1.377</v>
      </c>
      <c r="D33" s="14">
        <f t="shared" si="0"/>
        <v>2.3330364706648998</v>
      </c>
      <c r="E33" s="15">
        <f t="shared" si="1"/>
        <v>4087479.8966049044</v>
      </c>
      <c r="F33" s="16">
        <v>6.1050000000000004</v>
      </c>
      <c r="G33" s="17">
        <v>1</v>
      </c>
      <c r="H33" s="18">
        <v>0.92357999999999996</v>
      </c>
      <c r="I33" s="17" t="s">
        <v>10</v>
      </c>
      <c r="J33" s="19">
        <f t="shared" si="4"/>
        <v>3775114.6829063576</v>
      </c>
    </row>
    <row r="34" spans="1:10" x14ac:dyDescent="0.35">
      <c r="A34" s="11">
        <v>33</v>
      </c>
      <c r="B34" s="12" t="s">
        <v>50</v>
      </c>
      <c r="C34" s="13">
        <v>0.309</v>
      </c>
      <c r="D34" s="14">
        <f t="shared" si="0"/>
        <v>0.52353541716445462</v>
      </c>
      <c r="E34" s="15">
        <f t="shared" si="1"/>
        <v>917234.05087212438</v>
      </c>
      <c r="F34" s="16">
        <v>5.5209999999999999</v>
      </c>
      <c r="G34" s="17">
        <v>1</v>
      </c>
      <c r="H34" s="18">
        <v>1.6035000000000001</v>
      </c>
      <c r="I34" s="17" t="s">
        <v>51</v>
      </c>
      <c r="J34" s="19">
        <f t="shared" si="4"/>
        <v>1470784.8005734517</v>
      </c>
    </row>
    <row r="35" spans="1:10" x14ac:dyDescent="0.35">
      <c r="A35" s="11">
        <v>34</v>
      </c>
      <c r="B35" s="12" t="s">
        <v>52</v>
      </c>
      <c r="C35" s="13">
        <v>0.67900000000000005</v>
      </c>
      <c r="D35" s="14">
        <f t="shared" si="0"/>
        <v>1.150422486261051</v>
      </c>
      <c r="E35" s="15">
        <f t="shared" si="1"/>
        <v>2015540.1959293613</v>
      </c>
      <c r="F35" s="16">
        <v>4.7160000000000002</v>
      </c>
      <c r="G35" s="17">
        <v>1</v>
      </c>
      <c r="H35" s="18">
        <v>10.34144</v>
      </c>
      <c r="I35" s="17" t="s">
        <v>53</v>
      </c>
      <c r="J35" s="19">
        <f t="shared" si="4"/>
        <v>20843588.003791735</v>
      </c>
    </row>
    <row r="36" spans="1:10" x14ac:dyDescent="0.35">
      <c r="A36" s="11">
        <v>35</v>
      </c>
      <c r="B36" s="12" t="s">
        <v>54</v>
      </c>
      <c r="C36" s="13">
        <v>0.83699999999999997</v>
      </c>
      <c r="D36" s="14">
        <f t="shared" si="0"/>
        <v>1.4181202076590567</v>
      </c>
      <c r="E36" s="15">
        <f t="shared" si="1"/>
        <v>2484546.6038186671</v>
      </c>
      <c r="F36" s="13">
        <v>10.462</v>
      </c>
      <c r="G36" s="21">
        <v>0</v>
      </c>
      <c r="H36" s="18" t="s">
        <v>15</v>
      </c>
      <c r="I36" s="17" t="s">
        <v>15</v>
      </c>
      <c r="J36" s="19">
        <v>0</v>
      </c>
    </row>
    <row r="37" spans="1:10" x14ac:dyDescent="0.35">
      <c r="A37" s="11">
        <v>36</v>
      </c>
      <c r="B37" s="12" t="s">
        <v>55</v>
      </c>
      <c r="C37" s="13">
        <v>0.35299999999999998</v>
      </c>
      <c r="D37" s="14">
        <f t="shared" si="0"/>
        <v>0.59808414970567148</v>
      </c>
      <c r="E37" s="15">
        <f t="shared" si="1"/>
        <v>1047843.4302843363</v>
      </c>
      <c r="F37" s="16">
        <v>4.9219999999999997</v>
      </c>
      <c r="G37" s="17">
        <v>1</v>
      </c>
      <c r="H37" s="18">
        <v>0.92357999999999996</v>
      </c>
      <c r="I37" s="17" t="s">
        <v>10</v>
      </c>
      <c r="J37" s="19">
        <f t="shared" si="4"/>
        <v>967767.23534200725</v>
      </c>
    </row>
    <row r="38" spans="1:10" x14ac:dyDescent="0.35">
      <c r="A38" s="11">
        <v>37</v>
      </c>
      <c r="B38" s="12" t="s">
        <v>56</v>
      </c>
      <c r="C38" s="13">
        <v>0.312</v>
      </c>
      <c r="D38" s="14">
        <f t="shared" si="0"/>
        <v>0.52861828529226496</v>
      </c>
      <c r="E38" s="15">
        <f t="shared" si="1"/>
        <v>926139.23583204823</v>
      </c>
      <c r="F38" s="16">
        <v>9.7739999999999991</v>
      </c>
      <c r="G38" s="17">
        <v>1</v>
      </c>
      <c r="H38" s="18">
        <v>4.5565800000000003</v>
      </c>
      <c r="I38" s="17" t="s">
        <v>57</v>
      </c>
      <c r="J38" s="19">
        <f t="shared" si="4"/>
        <v>4220027.5192075949</v>
      </c>
    </row>
    <row r="39" spans="1:10" x14ac:dyDescent="0.35">
      <c r="A39" s="11">
        <v>38</v>
      </c>
      <c r="B39" s="12" t="s">
        <v>58</v>
      </c>
      <c r="C39" s="13">
        <v>1.8660000000000001</v>
      </c>
      <c r="D39" s="14">
        <f t="shared" si="0"/>
        <v>3.1615439754979695</v>
      </c>
      <c r="E39" s="15">
        <f t="shared" si="1"/>
        <v>5539025.0450724419</v>
      </c>
      <c r="F39" s="16">
        <v>9.1639999999999997</v>
      </c>
      <c r="G39" s="17">
        <v>1</v>
      </c>
      <c r="H39" s="18">
        <v>77.445499999999996</v>
      </c>
      <c r="I39" s="17" t="s">
        <v>59</v>
      </c>
      <c r="J39" s="19">
        <f t="shared" si="4"/>
        <v>428972564.12815779</v>
      </c>
    </row>
    <row r="40" spans="1:10" x14ac:dyDescent="0.35">
      <c r="A40" s="11">
        <v>39</v>
      </c>
      <c r="B40" s="12" t="s">
        <v>60</v>
      </c>
      <c r="C40" s="13">
        <v>2E-3</v>
      </c>
      <c r="D40" s="14">
        <f t="shared" si="0"/>
        <v>3.3885787518734929E-3</v>
      </c>
      <c r="E40" s="15">
        <f t="shared" si="1"/>
        <v>5936.7899732823598</v>
      </c>
      <c r="F40" s="16">
        <v>4.6079999999999997</v>
      </c>
      <c r="G40" s="17">
        <v>1</v>
      </c>
      <c r="H40" s="18">
        <v>0.92357999999999996</v>
      </c>
      <c r="I40" s="17" t="s">
        <v>10</v>
      </c>
      <c r="J40" s="19">
        <f t="shared" si="4"/>
        <v>5483.100483524122</v>
      </c>
    </row>
    <row r="41" spans="1:10" x14ac:dyDescent="0.35">
      <c r="A41" s="11">
        <v>40</v>
      </c>
      <c r="B41" s="12" t="s">
        <v>61</v>
      </c>
      <c r="C41" s="13">
        <v>0.155</v>
      </c>
      <c r="D41" s="14">
        <f t="shared" si="0"/>
        <v>0.26261485327019574</v>
      </c>
      <c r="E41" s="15">
        <f t="shared" si="1"/>
        <v>460101.22292938293</v>
      </c>
      <c r="F41" s="16">
        <v>8.1579999999999995</v>
      </c>
      <c r="G41" s="17">
        <v>1</v>
      </c>
      <c r="H41" s="18">
        <v>0.92357999999999996</v>
      </c>
      <c r="I41" s="17" t="s">
        <v>10</v>
      </c>
      <c r="J41" s="19">
        <f t="shared" si="4"/>
        <v>424940.28747311945</v>
      </c>
    </row>
    <row r="42" spans="1:10" x14ac:dyDescent="0.35">
      <c r="A42" s="11">
        <v>41</v>
      </c>
      <c r="B42" s="12" t="s">
        <v>62</v>
      </c>
      <c r="C42" s="13">
        <v>7.9000000000000001E-2</v>
      </c>
      <c r="D42" s="14">
        <f t="shared" si="0"/>
        <v>0.13384886069900298</v>
      </c>
      <c r="E42" s="15">
        <f t="shared" si="1"/>
        <v>234503.20394465324</v>
      </c>
      <c r="F42" s="16">
        <v>5.726</v>
      </c>
      <c r="G42" s="17">
        <v>1</v>
      </c>
      <c r="H42" s="18">
        <v>0.92357999999999996</v>
      </c>
      <c r="I42" s="17" t="s">
        <v>10</v>
      </c>
      <c r="J42" s="19">
        <f t="shared" si="4"/>
        <v>216582.46909920283</v>
      </c>
    </row>
    <row r="43" spans="1:10" x14ac:dyDescent="0.35">
      <c r="A43" s="11">
        <v>42</v>
      </c>
      <c r="B43" s="12" t="s">
        <v>63</v>
      </c>
      <c r="C43" s="13">
        <v>2.1339999999999999</v>
      </c>
      <c r="D43" s="14">
        <f t="shared" si="0"/>
        <v>3.6156135282490167</v>
      </c>
      <c r="E43" s="15">
        <f t="shared" si="1"/>
        <v>6334554.9014922772</v>
      </c>
      <c r="F43" s="16">
        <v>5.2119999999999997</v>
      </c>
      <c r="G43" s="17">
        <v>1</v>
      </c>
      <c r="H43" s="18">
        <v>0.92357999999999996</v>
      </c>
      <c r="I43" s="17" t="s">
        <v>10</v>
      </c>
      <c r="J43" s="19">
        <f t="shared" si="4"/>
        <v>5850468.2159202369</v>
      </c>
    </row>
    <row r="44" spans="1:10" x14ac:dyDescent="0.35">
      <c r="A44" s="11">
        <v>43</v>
      </c>
      <c r="B44" s="12" t="s">
        <v>64</v>
      </c>
      <c r="C44" s="13">
        <v>0.871</v>
      </c>
      <c r="D44" s="14">
        <f t="shared" si="0"/>
        <v>1.4757260464409061</v>
      </c>
      <c r="E44" s="15">
        <f t="shared" si="1"/>
        <v>2585472.0333644678</v>
      </c>
      <c r="F44" s="16">
        <v>5.8419999999999996</v>
      </c>
      <c r="G44" s="17">
        <v>1</v>
      </c>
      <c r="H44" s="27">
        <v>10.49558</v>
      </c>
      <c r="I44" s="21" t="s">
        <v>65</v>
      </c>
      <c r="J44" s="28">
        <f t="shared" si="4"/>
        <v>27136028.563939441</v>
      </c>
    </row>
    <row r="45" spans="1:10" x14ac:dyDescent="0.35">
      <c r="A45" s="11">
        <v>44</v>
      </c>
      <c r="B45" s="12" t="s">
        <v>66</v>
      </c>
      <c r="C45" s="13">
        <v>1.1339999999999999</v>
      </c>
      <c r="D45" s="14">
        <f t="shared" si="0"/>
        <v>1.9213241523122706</v>
      </c>
      <c r="E45" s="15">
        <f t="shared" si="1"/>
        <v>3366159.9148510979</v>
      </c>
      <c r="F45" s="16">
        <v>1.954</v>
      </c>
      <c r="G45" s="17">
        <v>1</v>
      </c>
      <c r="H45" s="18">
        <v>0.91049999999999998</v>
      </c>
      <c r="I45" s="17" t="s">
        <v>67</v>
      </c>
      <c r="J45" s="19">
        <f t="shared" si="4"/>
        <v>3064888.6024719244</v>
      </c>
    </row>
    <row r="46" spans="1:10" x14ac:dyDescent="0.35">
      <c r="A46" s="11">
        <v>45</v>
      </c>
      <c r="B46" s="12" t="s">
        <v>68</v>
      </c>
      <c r="C46" s="13">
        <v>3.0000000000000001E-3</v>
      </c>
      <c r="D46" s="14">
        <f t="shared" si="0"/>
        <v>5.0828681278102398E-3</v>
      </c>
      <c r="E46" s="15">
        <f t="shared" si="1"/>
        <v>8905.1849599235393</v>
      </c>
      <c r="F46" s="16">
        <f>[1]Av_Infl_Rate_2021_23!H43</f>
        <v>6.9939999999999998</v>
      </c>
      <c r="G46" s="17">
        <v>1</v>
      </c>
      <c r="H46" s="27">
        <v>10.698829999999999</v>
      </c>
      <c r="I46" s="17" t="s">
        <v>69</v>
      </c>
      <c r="J46" s="15">
        <f t="shared" si="4"/>
        <v>95275.060004778759</v>
      </c>
    </row>
    <row r="47" spans="1:10" x14ac:dyDescent="0.35">
      <c r="A47" s="11">
        <v>46</v>
      </c>
      <c r="B47" s="12" t="s">
        <v>70</v>
      </c>
      <c r="C47" s="13">
        <v>5.6000000000000001E-2</v>
      </c>
      <c r="D47" s="14">
        <f t="shared" si="0"/>
        <v>9.4880205052457811E-2</v>
      </c>
      <c r="E47" s="15">
        <f t="shared" si="1"/>
        <v>166230.11925190609</v>
      </c>
      <c r="F47" s="16">
        <f>[1]Av_Infl_Rate_2021_23!H44</f>
        <v>16.868333333333336</v>
      </c>
      <c r="G47" s="17">
        <v>0</v>
      </c>
      <c r="H47" s="18" t="s">
        <v>15</v>
      </c>
      <c r="I47" s="17" t="s">
        <v>15</v>
      </c>
      <c r="J47" s="19">
        <v>0</v>
      </c>
    </row>
    <row r="48" spans="1:10" x14ac:dyDescent="0.35">
      <c r="A48" s="11">
        <v>47</v>
      </c>
      <c r="B48" s="12" t="s">
        <v>71</v>
      </c>
      <c r="C48" s="13">
        <v>4.375</v>
      </c>
      <c r="D48" s="14">
        <f t="shared" si="0"/>
        <v>7.4125160197232667</v>
      </c>
      <c r="E48" s="15">
        <f t="shared" si="1"/>
        <v>12986728.066555165</v>
      </c>
      <c r="F48" s="16">
        <v>6.165</v>
      </c>
      <c r="G48" s="17">
        <v>1</v>
      </c>
      <c r="H48" s="18">
        <v>0.80925000000000002</v>
      </c>
      <c r="I48" s="17" t="s">
        <v>72</v>
      </c>
      <c r="J48" s="19">
        <f t="shared" si="4"/>
        <v>10509509.687859768</v>
      </c>
    </row>
    <row r="49" spans="1:10" x14ac:dyDescent="0.35">
      <c r="A49" s="11">
        <v>48</v>
      </c>
      <c r="B49" s="12" t="s">
        <v>73</v>
      </c>
      <c r="C49" s="13">
        <v>22</v>
      </c>
      <c r="D49" s="14">
        <v>22</v>
      </c>
      <c r="E49" s="15">
        <f t="shared" si="1"/>
        <v>38544000</v>
      </c>
      <c r="F49" s="16">
        <v>5.7290000000000001</v>
      </c>
      <c r="G49" s="17" t="s">
        <v>15</v>
      </c>
      <c r="H49" s="18" t="s">
        <v>15</v>
      </c>
      <c r="I49" s="17" t="s">
        <v>74</v>
      </c>
      <c r="J49" s="19">
        <v>0</v>
      </c>
    </row>
    <row r="50" spans="1:10" x14ac:dyDescent="0.35">
      <c r="A50" s="11">
        <v>49</v>
      </c>
      <c r="B50" s="12" t="s">
        <v>75</v>
      </c>
      <c r="C50" s="13">
        <v>2.7E-2</v>
      </c>
      <c r="D50" s="14">
        <f t="shared" si="0"/>
        <v>4.5745813150292157E-2</v>
      </c>
      <c r="E50" s="15">
        <f t="shared" si="1"/>
        <v>80146.664639311857</v>
      </c>
      <c r="F50" s="16">
        <v>11.377000000000001</v>
      </c>
      <c r="G50" s="17">
        <v>0</v>
      </c>
      <c r="H50" s="18" t="s">
        <v>15</v>
      </c>
      <c r="I50" s="17" t="s">
        <v>15</v>
      </c>
      <c r="J50" s="17">
        <v>0</v>
      </c>
    </row>
    <row r="51" spans="1:10" x14ac:dyDescent="0.35">
      <c r="A51" s="6"/>
      <c r="B51" s="24" t="s">
        <v>81</v>
      </c>
      <c r="C51" s="25">
        <v>31.963000000000001</v>
      </c>
      <c r="D51" s="25">
        <f>SUM(D2:D50)</f>
        <v>100.00000000000001</v>
      </c>
      <c r="E51" s="26">
        <f>SUM(E2:E50)</f>
        <v>175200000.00000003</v>
      </c>
      <c r="F51" s="2"/>
      <c r="G51" s="2"/>
      <c r="H51" s="2"/>
      <c r="I51" s="2"/>
      <c r="J51" s="2"/>
    </row>
    <row r="52" spans="1:10" x14ac:dyDescent="0.35"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5">
      <c r="B53" s="4" t="s">
        <v>76</v>
      </c>
    </row>
    <row r="54" spans="1:10" x14ac:dyDescent="0.35">
      <c r="B54" s="4" t="s">
        <v>77</v>
      </c>
    </row>
    <row r="55" spans="1:10" x14ac:dyDescent="0.35">
      <c r="B55" s="1" t="s">
        <v>78</v>
      </c>
    </row>
    <row r="56" spans="1:10" x14ac:dyDescent="0.35">
      <c r="B56" s="1" t="s">
        <v>79</v>
      </c>
    </row>
  </sheetData>
  <pageMargins left="0.70866141732283472" right="0.70866141732283472" top="0.74803149606299213" bottom="0.74803149606299213" header="0.31496062992125984" footer="0.31496062992125984"/>
  <pageSetup scale="82" orientation="landscape" r:id="rId1"/>
  <headerFooter>
    <oddHeader>&amp;C&amp;"-,Bold"&amp;14&amp;K0000CCMultilateral Fund UN adjusted scale for all non-A5 parties</oddHeader>
    <oddFooter>&amp;R&amp;K0000CC&amp;P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8CCC-5D82-4F69-96AD-DBED3313A0E1}">
  <sheetPr filterMode="1"/>
  <dimension ref="A1:L5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defaultColWidth="8.7265625" defaultRowHeight="14.5" x14ac:dyDescent="0.35"/>
  <cols>
    <col min="1" max="1" width="4.81640625" style="7" customWidth="1"/>
    <col min="2" max="2" width="20.81640625" style="1" customWidth="1"/>
    <col min="3" max="3" width="10.08984375" style="1" customWidth="1"/>
    <col min="4" max="4" width="14" style="1" customWidth="1"/>
    <col min="5" max="5" width="12.1796875" style="1" bestFit="1" customWidth="1"/>
    <col min="6" max="6" width="9.453125" style="1" customWidth="1"/>
    <col min="7" max="7" width="8.36328125" style="1" customWidth="1"/>
    <col min="8" max="8" width="11.54296875" style="1" customWidth="1"/>
    <col min="9" max="9" width="13.6328125" style="1" customWidth="1"/>
    <col min="10" max="10" width="11.26953125" style="1" bestFit="1" customWidth="1"/>
    <col min="11" max="11" width="8.7265625" style="1"/>
    <col min="12" max="12" width="14.6328125" style="1" bestFit="1" customWidth="1"/>
    <col min="13" max="16384" width="8.7265625" style="1"/>
  </cols>
  <sheetData>
    <row r="1" spans="1:12" ht="117.5" x14ac:dyDescent="0.35">
      <c r="A1" s="8" t="s">
        <v>0</v>
      </c>
      <c r="B1" s="9" t="s">
        <v>1</v>
      </c>
      <c r="C1" s="10" t="s">
        <v>2</v>
      </c>
      <c r="D1" s="10" t="s">
        <v>3</v>
      </c>
      <c r="E1" s="10" t="s">
        <v>80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L1" s="5">
        <f>525600000/3</f>
        <v>175200000</v>
      </c>
    </row>
    <row r="2" spans="1:12" hidden="1" x14ac:dyDescent="0.35">
      <c r="A2" s="11">
        <v>1</v>
      </c>
      <c r="B2" s="12" t="s">
        <v>9</v>
      </c>
      <c r="C2" s="13">
        <v>5.0000000000000001E-3</v>
      </c>
      <c r="D2" s="14">
        <f>(C2/46.037)*$C$51+C2</f>
        <v>8.4714468796837326E-3</v>
      </c>
      <c r="E2" s="15">
        <f>($L$1*D2)/100</f>
        <v>14841.974933205898</v>
      </c>
      <c r="F2" s="16">
        <v>4.4923333333333302</v>
      </c>
      <c r="G2" s="17">
        <v>1</v>
      </c>
      <c r="H2" s="18">
        <v>0.92357999999999996</v>
      </c>
      <c r="I2" s="17" t="s">
        <v>10</v>
      </c>
      <c r="J2" s="19">
        <f>E2*H2</f>
        <v>13707.751208810303</v>
      </c>
    </row>
    <row r="3" spans="1:12" hidden="1" x14ac:dyDescent="0.35">
      <c r="A3" s="11">
        <v>2</v>
      </c>
      <c r="B3" s="20" t="s">
        <v>11</v>
      </c>
      <c r="C3" s="13">
        <v>2.1110000000000002</v>
      </c>
      <c r="D3" s="14">
        <f t="shared" ref="D3:D50" si="0">(C3/46.037)*$C$51+C3</f>
        <v>3.576644872602472</v>
      </c>
      <c r="E3" s="15">
        <f t="shared" ref="E3:E50" si="1">($L$1*D3)/100</f>
        <v>6266281.8167995308</v>
      </c>
      <c r="F3" s="16">
        <v>4.9276666666666671</v>
      </c>
      <c r="G3" s="17">
        <v>1</v>
      </c>
      <c r="H3" s="18">
        <v>1.48183</v>
      </c>
      <c r="I3" s="21" t="s">
        <v>12</v>
      </c>
      <c r="J3" s="19">
        <f>E3*H3</f>
        <v>9285564.3845880479</v>
      </c>
    </row>
    <row r="4" spans="1:12" hidden="1" x14ac:dyDescent="0.35">
      <c r="A4" s="11">
        <v>3</v>
      </c>
      <c r="B4" s="12" t="s">
        <v>13</v>
      </c>
      <c r="C4" s="13">
        <v>0.67900000000000005</v>
      </c>
      <c r="D4" s="14">
        <f t="shared" si="0"/>
        <v>1.150422486261051</v>
      </c>
      <c r="E4" s="15">
        <f t="shared" si="1"/>
        <v>2015540.1959293613</v>
      </c>
      <c r="F4" s="16">
        <v>6.5130000000000008</v>
      </c>
      <c r="G4" s="17">
        <v>1</v>
      </c>
      <c r="H4" s="18">
        <v>0.92357999999999996</v>
      </c>
      <c r="I4" s="17" t="s">
        <v>10</v>
      </c>
      <c r="J4" s="19">
        <f>E4*H4</f>
        <v>1861512.6141564394</v>
      </c>
    </row>
    <row r="5" spans="1:12" hidden="1" x14ac:dyDescent="0.35">
      <c r="A5" s="11">
        <v>4</v>
      </c>
      <c r="B5" s="22" t="s">
        <v>14</v>
      </c>
      <c r="C5" s="13">
        <v>0.03</v>
      </c>
      <c r="D5" s="14">
        <f t="shared" si="0"/>
        <v>5.0828681278102396E-2</v>
      </c>
      <c r="E5" s="15">
        <f t="shared" si="1"/>
        <v>89051.8495992354</v>
      </c>
      <c r="F5" s="16">
        <v>10.571</v>
      </c>
      <c r="G5" s="17">
        <v>0</v>
      </c>
      <c r="H5" s="18" t="s">
        <v>15</v>
      </c>
      <c r="I5" s="17" t="s">
        <v>15</v>
      </c>
      <c r="J5" s="19">
        <v>0</v>
      </c>
    </row>
    <row r="6" spans="1:12" hidden="1" x14ac:dyDescent="0.35">
      <c r="A6" s="11">
        <v>5</v>
      </c>
      <c r="B6" s="12" t="s">
        <v>16</v>
      </c>
      <c r="C6" s="13">
        <v>4.1000000000000002E-2</v>
      </c>
      <c r="D6" s="14">
        <f t="shared" si="0"/>
        <v>6.9465864413406617E-2</v>
      </c>
      <c r="E6" s="15">
        <f t="shared" si="1"/>
        <v>121704.19445228839</v>
      </c>
      <c r="F6" s="16">
        <v>10.586</v>
      </c>
      <c r="G6" s="17">
        <v>0</v>
      </c>
      <c r="H6" s="17" t="s">
        <v>15</v>
      </c>
      <c r="I6" s="17" t="s">
        <v>15</v>
      </c>
      <c r="J6" s="19">
        <v>0</v>
      </c>
    </row>
    <row r="7" spans="1:12" hidden="1" x14ac:dyDescent="0.35">
      <c r="A7" s="11">
        <v>6</v>
      </c>
      <c r="B7" s="12" t="s">
        <v>17</v>
      </c>
      <c r="C7" s="13">
        <v>0.82799999999999996</v>
      </c>
      <c r="D7" s="14">
        <f t="shared" si="0"/>
        <v>1.4028716032756261</v>
      </c>
      <c r="E7" s="15">
        <f t="shared" si="1"/>
        <v>2457831.048938897</v>
      </c>
      <c r="F7" s="16">
        <v>6.0789999999999997</v>
      </c>
      <c r="G7" s="17">
        <v>1</v>
      </c>
      <c r="H7" s="18">
        <v>0.92357999999999996</v>
      </c>
      <c r="I7" s="17" t="s">
        <v>10</v>
      </c>
      <c r="J7" s="19">
        <f t="shared" ref="J7:J18" si="2">E7*H7</f>
        <v>2270003.6001789863</v>
      </c>
    </row>
    <row r="8" spans="1:12" hidden="1" x14ac:dyDescent="0.35">
      <c r="A8" s="11">
        <v>7</v>
      </c>
      <c r="B8" s="12" t="s">
        <v>18</v>
      </c>
      <c r="C8" s="13">
        <v>5.6000000000000001E-2</v>
      </c>
      <c r="D8" s="14">
        <f t="shared" si="0"/>
        <v>9.4880205052457811E-2</v>
      </c>
      <c r="E8" s="15">
        <f t="shared" si="1"/>
        <v>166230.11925190609</v>
      </c>
      <c r="F8" s="16">
        <v>7.7980000000000009</v>
      </c>
      <c r="G8" s="17">
        <v>1</v>
      </c>
      <c r="H8" s="18">
        <v>1.80633</v>
      </c>
      <c r="I8" s="17" t="s">
        <v>19</v>
      </c>
      <c r="J8" s="19">
        <f t="shared" si="2"/>
        <v>300266.45130829554</v>
      </c>
    </row>
    <row r="9" spans="1:12" hidden="1" x14ac:dyDescent="0.35">
      <c r="A9" s="11">
        <v>8</v>
      </c>
      <c r="B9" s="12" t="s">
        <v>20</v>
      </c>
      <c r="C9" s="13">
        <v>2.6280000000000001</v>
      </c>
      <c r="D9" s="14">
        <f t="shared" si="0"/>
        <v>4.45259247996177</v>
      </c>
      <c r="E9" s="15">
        <f t="shared" si="1"/>
        <v>7800942.0248930212</v>
      </c>
      <c r="F9" s="16">
        <v>4.6990000000000007</v>
      </c>
      <c r="G9" s="17">
        <v>1</v>
      </c>
      <c r="H9" s="18">
        <v>1.3465800000000001</v>
      </c>
      <c r="I9" s="17" t="s">
        <v>21</v>
      </c>
      <c r="J9" s="19">
        <f t="shared" si="2"/>
        <v>10504592.511880446</v>
      </c>
    </row>
    <row r="10" spans="1:12" hidden="1" x14ac:dyDescent="0.35">
      <c r="A10" s="23">
        <v>9</v>
      </c>
      <c r="B10" s="20" t="s">
        <v>22</v>
      </c>
      <c r="C10" s="13">
        <v>9.0999999999999998E-2</v>
      </c>
      <c r="D10" s="14">
        <f t="shared" si="0"/>
        <v>0.15418033321024394</v>
      </c>
      <c r="E10" s="15">
        <f t="shared" si="1"/>
        <v>270123.94378434739</v>
      </c>
      <c r="F10" s="13">
        <v>6.9283333333333337</v>
      </c>
      <c r="G10" s="21">
        <v>1</v>
      </c>
      <c r="H10" s="18">
        <v>0.92357999999999996</v>
      </c>
      <c r="I10" s="17" t="s">
        <v>10</v>
      </c>
      <c r="J10" s="19">
        <f t="shared" si="2"/>
        <v>249481.07200034754</v>
      </c>
    </row>
    <row r="11" spans="1:12" hidden="1" x14ac:dyDescent="0.35">
      <c r="A11" s="11">
        <v>10</v>
      </c>
      <c r="B11" s="12" t="s">
        <v>23</v>
      </c>
      <c r="C11" s="13">
        <v>3.5999999999999997E-2</v>
      </c>
      <c r="D11" s="14">
        <f t="shared" si="0"/>
        <v>6.0994417533722867E-2</v>
      </c>
      <c r="E11" s="15">
        <f t="shared" si="1"/>
        <v>106862.21951908246</v>
      </c>
      <c r="F11" s="16">
        <v>4.7426666666666666</v>
      </c>
      <c r="G11" s="17">
        <v>1</v>
      </c>
      <c r="H11" s="18">
        <v>0.92357999999999996</v>
      </c>
      <c r="I11" s="17" t="s">
        <v>10</v>
      </c>
      <c r="J11" s="19">
        <f t="shared" si="2"/>
        <v>98695.808703434173</v>
      </c>
    </row>
    <row r="12" spans="1:12" hidden="1" x14ac:dyDescent="0.35">
      <c r="A12" s="11">
        <v>11</v>
      </c>
      <c r="B12" s="12" t="s">
        <v>24</v>
      </c>
      <c r="C12" s="13">
        <v>0.34</v>
      </c>
      <c r="D12" s="14">
        <f t="shared" si="0"/>
        <v>0.57605838781849394</v>
      </c>
      <c r="E12" s="15">
        <f t="shared" si="1"/>
        <v>1009254.2954580013</v>
      </c>
      <c r="F12" s="16">
        <v>10.238333333333332</v>
      </c>
      <c r="G12" s="17">
        <v>0</v>
      </c>
      <c r="H12" s="18" t="s">
        <v>15</v>
      </c>
      <c r="I12" s="17" t="s">
        <v>15</v>
      </c>
      <c r="J12" s="19" t="s">
        <v>15</v>
      </c>
    </row>
    <row r="13" spans="1:12" hidden="1" x14ac:dyDescent="0.35">
      <c r="A13" s="11">
        <v>12</v>
      </c>
      <c r="B13" s="12" t="s">
        <v>25</v>
      </c>
      <c r="C13" s="13">
        <v>0.55300000000000005</v>
      </c>
      <c r="D13" s="14">
        <f t="shared" si="0"/>
        <v>0.93694202489302092</v>
      </c>
      <c r="E13" s="15">
        <f t="shared" si="1"/>
        <v>1641522.4276125727</v>
      </c>
      <c r="F13" s="16">
        <v>5.093</v>
      </c>
      <c r="G13" s="17">
        <v>1</v>
      </c>
      <c r="H13" s="18">
        <v>6.87758</v>
      </c>
      <c r="I13" s="17" t="s">
        <v>26</v>
      </c>
      <c r="J13" s="19">
        <f t="shared" si="2"/>
        <v>11289701.817699678</v>
      </c>
    </row>
    <row r="14" spans="1:12" hidden="1" x14ac:dyDescent="0.35">
      <c r="A14" s="11">
        <v>13</v>
      </c>
      <c r="B14" s="12" t="s">
        <v>27</v>
      </c>
      <c r="C14" s="13">
        <v>4.3999999999999997E-2</v>
      </c>
      <c r="D14" s="14">
        <f t="shared" si="0"/>
        <v>7.4548732541216842E-2</v>
      </c>
      <c r="E14" s="15">
        <f t="shared" si="1"/>
        <v>130609.3794122119</v>
      </c>
      <c r="F14" s="16">
        <v>11.227333333333332</v>
      </c>
      <c r="G14" s="17">
        <v>1</v>
      </c>
      <c r="H14" s="18">
        <v>0.92357999999999996</v>
      </c>
      <c r="I14" s="17" t="s">
        <v>10</v>
      </c>
      <c r="J14" s="19">
        <f t="shared" si="2"/>
        <v>120628.21063753066</v>
      </c>
    </row>
    <row r="15" spans="1:12" hidden="1" x14ac:dyDescent="0.35">
      <c r="A15" s="11">
        <v>14</v>
      </c>
      <c r="B15" s="12" t="s">
        <v>28</v>
      </c>
      <c r="C15" s="13">
        <v>0.41699999999999998</v>
      </c>
      <c r="D15" s="14">
        <f t="shared" si="0"/>
        <v>0.70651866976562328</v>
      </c>
      <c r="E15" s="15">
        <f t="shared" si="1"/>
        <v>1237820.7094293719</v>
      </c>
      <c r="F15" s="16">
        <v>4.8426666666666671</v>
      </c>
      <c r="G15" s="17">
        <v>1</v>
      </c>
      <c r="H15" s="18">
        <v>0.92357999999999996</v>
      </c>
      <c r="I15" s="17" t="s">
        <v>10</v>
      </c>
      <c r="J15" s="19">
        <f t="shared" si="2"/>
        <v>1143226.4508147791</v>
      </c>
    </row>
    <row r="16" spans="1:12" hidden="1" x14ac:dyDescent="0.35">
      <c r="A16" s="11">
        <v>15</v>
      </c>
      <c r="B16" s="12" t="s">
        <v>29</v>
      </c>
      <c r="C16" s="13">
        <v>4.3179999999999996</v>
      </c>
      <c r="D16" s="14">
        <f t="shared" si="0"/>
        <v>7.3159415252948712</v>
      </c>
      <c r="E16" s="15">
        <f t="shared" si="1"/>
        <v>12817529.552316613</v>
      </c>
      <c r="F16" s="16">
        <v>4.3383333333333338</v>
      </c>
      <c r="G16" s="17">
        <v>1</v>
      </c>
      <c r="H16" s="18">
        <v>0.92357999999999996</v>
      </c>
      <c r="I16" s="17" t="s">
        <v>10</v>
      </c>
      <c r="J16" s="19">
        <f t="shared" si="2"/>
        <v>11838013.943928577</v>
      </c>
    </row>
    <row r="17" spans="1:10" hidden="1" x14ac:dyDescent="0.35">
      <c r="A17" s="11">
        <v>16</v>
      </c>
      <c r="B17" s="12" t="s">
        <v>30</v>
      </c>
      <c r="C17" s="13">
        <v>6.1109999999999998</v>
      </c>
      <c r="D17" s="14">
        <f t="shared" si="0"/>
        <v>10.353802376349458</v>
      </c>
      <c r="E17" s="15">
        <f t="shared" si="1"/>
        <v>18139861.763364252</v>
      </c>
      <c r="F17" s="16">
        <v>6.0236666666666663</v>
      </c>
      <c r="G17" s="17">
        <v>1</v>
      </c>
      <c r="H17" s="18">
        <v>0.92357999999999996</v>
      </c>
      <c r="I17" s="17" t="s">
        <v>10</v>
      </c>
      <c r="J17" s="19">
        <f t="shared" si="2"/>
        <v>16753613.527407955</v>
      </c>
    </row>
    <row r="18" spans="1:10" hidden="1" x14ac:dyDescent="0.35">
      <c r="A18" s="11">
        <v>17</v>
      </c>
      <c r="B18" s="12" t="s">
        <v>31</v>
      </c>
      <c r="C18" s="13">
        <v>0.32500000000000001</v>
      </c>
      <c r="D18" s="14">
        <f t="shared" si="0"/>
        <v>0.55064404717944271</v>
      </c>
      <c r="E18" s="15">
        <f t="shared" si="1"/>
        <v>964728.3706583837</v>
      </c>
      <c r="F18" s="16">
        <v>4.6206666666666667</v>
      </c>
      <c r="G18" s="17">
        <v>1</v>
      </c>
      <c r="H18" s="18">
        <v>0.92357999999999996</v>
      </c>
      <c r="I18" s="17" t="s">
        <v>10</v>
      </c>
      <c r="J18" s="19">
        <f t="shared" si="2"/>
        <v>891003.82857267</v>
      </c>
    </row>
    <row r="19" spans="1:10" hidden="1" x14ac:dyDescent="0.35">
      <c r="A19" s="11">
        <v>18</v>
      </c>
      <c r="B19" s="12" t="s">
        <v>32</v>
      </c>
      <c r="C19" s="13">
        <v>1E-3</v>
      </c>
      <c r="D19" s="14">
        <f t="shared" si="0"/>
        <v>1.6942893759367464E-3</v>
      </c>
      <c r="E19" s="15">
        <f t="shared" si="1"/>
        <v>2968.3949866411799</v>
      </c>
      <c r="F19" s="16"/>
      <c r="G19" s="17" t="s">
        <v>15</v>
      </c>
      <c r="H19" s="18"/>
      <c r="I19" s="17"/>
      <c r="J19" s="19">
        <v>0</v>
      </c>
    </row>
    <row r="20" spans="1:10" hidden="1" x14ac:dyDescent="0.35">
      <c r="A20" s="11">
        <v>19</v>
      </c>
      <c r="B20" s="12" t="s">
        <v>33</v>
      </c>
      <c r="C20" s="13">
        <v>0.22800000000000001</v>
      </c>
      <c r="D20" s="14">
        <f t="shared" si="0"/>
        <v>0.38629797771357821</v>
      </c>
      <c r="E20" s="15">
        <f t="shared" si="1"/>
        <v>676794.05695418909</v>
      </c>
      <c r="F20" s="16">
        <v>12.436</v>
      </c>
      <c r="G20" s="17">
        <v>0</v>
      </c>
      <c r="H20" s="18" t="s">
        <v>15</v>
      </c>
      <c r="I20" s="17" t="s">
        <v>15</v>
      </c>
      <c r="J20" s="19">
        <v>0</v>
      </c>
    </row>
    <row r="21" spans="1:10" hidden="1" x14ac:dyDescent="0.35">
      <c r="A21" s="11">
        <v>20</v>
      </c>
      <c r="B21" s="12" t="s">
        <v>34</v>
      </c>
      <c r="C21" s="13">
        <v>3.5999999999999997E-2</v>
      </c>
      <c r="D21" s="14">
        <f t="shared" si="0"/>
        <v>6.0994417533722867E-2</v>
      </c>
      <c r="E21" s="15">
        <f t="shared" si="1"/>
        <v>106862.21951908246</v>
      </c>
      <c r="F21" s="16">
        <v>6.95</v>
      </c>
      <c r="G21" s="17">
        <v>1</v>
      </c>
      <c r="H21" s="18">
        <v>139.11332999999999</v>
      </c>
      <c r="I21" s="17" t="s">
        <v>35</v>
      </c>
      <c r="J21" s="19">
        <f t="shared" ref="J21:J27" si="3">E21*H21</f>
        <v>14865959.208490558</v>
      </c>
    </row>
    <row r="22" spans="1:10" hidden="1" x14ac:dyDescent="0.35">
      <c r="A22" s="11">
        <v>21</v>
      </c>
      <c r="B22" s="12" t="s">
        <v>36</v>
      </c>
      <c r="C22" s="13">
        <v>0.439</v>
      </c>
      <c r="D22" s="14">
        <f t="shared" si="0"/>
        <v>0.7437930360362317</v>
      </c>
      <c r="E22" s="15">
        <f t="shared" si="1"/>
        <v>1303125.3991354781</v>
      </c>
      <c r="F22" s="16">
        <v>5.1680000000000001</v>
      </c>
      <c r="G22" s="17">
        <v>1</v>
      </c>
      <c r="H22" s="18">
        <v>0.92357999999999996</v>
      </c>
      <c r="I22" s="17" t="s">
        <v>10</v>
      </c>
      <c r="J22" s="19">
        <f t="shared" si="3"/>
        <v>1203540.5561335448</v>
      </c>
    </row>
    <row r="23" spans="1:10" hidden="1" x14ac:dyDescent="0.35">
      <c r="A23" s="11">
        <v>22</v>
      </c>
      <c r="B23" s="12" t="s">
        <v>37</v>
      </c>
      <c r="C23" s="13">
        <v>0.56100000000000005</v>
      </c>
      <c r="D23" s="14">
        <f t="shared" si="0"/>
        <v>0.95049633990051485</v>
      </c>
      <c r="E23" s="15">
        <f t="shared" si="1"/>
        <v>1665269.5875057022</v>
      </c>
      <c r="F23" s="16">
        <v>3.3879999999999999</v>
      </c>
      <c r="G23" s="17">
        <v>1</v>
      </c>
      <c r="H23" s="18">
        <v>3.5965799999999999</v>
      </c>
      <c r="I23" s="17" t="s">
        <v>38</v>
      </c>
      <c r="J23" s="19">
        <f t="shared" si="3"/>
        <v>5989275.2930312585</v>
      </c>
    </row>
    <row r="24" spans="1:10" hidden="1" x14ac:dyDescent="0.35">
      <c r="A24" s="11">
        <v>23</v>
      </c>
      <c r="B24" s="12" t="s">
        <v>39</v>
      </c>
      <c r="C24" s="13">
        <v>3.1890000000000001</v>
      </c>
      <c r="D24" s="14">
        <f t="shared" si="0"/>
        <v>5.4030888198622851</v>
      </c>
      <c r="E24" s="15">
        <f t="shared" si="1"/>
        <v>9466211.6123987231</v>
      </c>
      <c r="F24" s="16">
        <v>5.0430000000000001</v>
      </c>
      <c r="G24" s="17">
        <v>1</v>
      </c>
      <c r="H24" s="18">
        <v>0.92357999999999996</v>
      </c>
      <c r="I24" s="17" t="s">
        <v>10</v>
      </c>
      <c r="J24" s="19">
        <f t="shared" si="3"/>
        <v>8742803.7209792119</v>
      </c>
    </row>
    <row r="25" spans="1:10" hidden="1" x14ac:dyDescent="0.35">
      <c r="A25" s="11">
        <v>24</v>
      </c>
      <c r="B25" s="12" t="s">
        <v>40</v>
      </c>
      <c r="C25" s="13">
        <v>8.0329999999999995</v>
      </c>
      <c r="D25" s="14">
        <f t="shared" si="0"/>
        <v>13.610226556899883</v>
      </c>
      <c r="E25" s="15">
        <f t="shared" si="1"/>
        <v>23845116.927688595</v>
      </c>
      <c r="F25" s="16">
        <v>1.665</v>
      </c>
      <c r="G25" s="17">
        <v>1</v>
      </c>
      <c r="H25" s="18">
        <v>135.215</v>
      </c>
      <c r="I25" s="17" t="s">
        <v>41</v>
      </c>
      <c r="J25" s="19">
        <f t="shared" si="3"/>
        <v>3224217485.3774133</v>
      </c>
    </row>
    <row r="26" spans="1:10" hidden="1" x14ac:dyDescent="0.35">
      <c r="A26" s="11">
        <v>25</v>
      </c>
      <c r="B26" s="12" t="s">
        <v>42</v>
      </c>
      <c r="C26" s="13">
        <v>0.13300000000000001</v>
      </c>
      <c r="D26" s="14">
        <f t="shared" si="0"/>
        <v>0.22534048699958731</v>
      </c>
      <c r="E26" s="15">
        <f t="shared" si="1"/>
        <v>394796.53322327696</v>
      </c>
      <c r="F26" s="16">
        <v>12.595000000000001</v>
      </c>
      <c r="G26" s="17">
        <v>0</v>
      </c>
      <c r="H26" s="18" t="s">
        <v>15</v>
      </c>
      <c r="I26" s="17" t="s">
        <v>15</v>
      </c>
      <c r="J26" s="19">
        <v>0</v>
      </c>
    </row>
    <row r="27" spans="1:10" hidden="1" x14ac:dyDescent="0.35">
      <c r="A27" s="11">
        <v>26</v>
      </c>
      <c r="B27" s="12" t="s">
        <v>43</v>
      </c>
      <c r="C27" s="13">
        <v>0.05</v>
      </c>
      <c r="D27" s="14">
        <f t="shared" si="0"/>
        <v>8.4714468796837333E-2</v>
      </c>
      <c r="E27" s="15">
        <f t="shared" si="1"/>
        <v>148419.749332059</v>
      </c>
      <c r="F27" s="13">
        <v>10.065</v>
      </c>
      <c r="G27" s="21">
        <v>1</v>
      </c>
      <c r="H27" s="18">
        <v>0.92357999999999996</v>
      </c>
      <c r="I27" s="17" t="s">
        <v>10</v>
      </c>
      <c r="J27" s="19">
        <f t="shared" si="3"/>
        <v>137077.51208810305</v>
      </c>
    </row>
    <row r="28" spans="1:10" hidden="1" x14ac:dyDescent="0.35">
      <c r="A28" s="11">
        <v>27</v>
      </c>
      <c r="B28" s="12" t="s">
        <v>44</v>
      </c>
      <c r="C28" s="13">
        <v>0.01</v>
      </c>
      <c r="D28" s="14">
        <f t="shared" si="0"/>
        <v>1.6942893759367465E-2</v>
      </c>
      <c r="E28" s="15">
        <f t="shared" si="1"/>
        <v>29683.949866411796</v>
      </c>
      <c r="F28" s="16" t="s">
        <v>15</v>
      </c>
      <c r="G28" s="17" t="s">
        <v>15</v>
      </c>
      <c r="H28" s="18" t="s">
        <v>15</v>
      </c>
      <c r="I28" s="17" t="s">
        <v>15</v>
      </c>
      <c r="J28" s="19">
        <v>0</v>
      </c>
    </row>
    <row r="29" spans="1:10" hidden="1" x14ac:dyDescent="0.35">
      <c r="A29" s="11">
        <v>28</v>
      </c>
      <c r="B29" s="12" t="s">
        <v>45</v>
      </c>
      <c r="C29" s="13">
        <v>7.6999999999999999E-2</v>
      </c>
      <c r="D29" s="14">
        <f t="shared" si="0"/>
        <v>0.1304602819471295</v>
      </c>
      <c r="E29" s="15">
        <f t="shared" si="1"/>
        <v>228566.41397137087</v>
      </c>
      <c r="F29" s="13">
        <v>11.334</v>
      </c>
      <c r="G29" s="21">
        <v>1</v>
      </c>
      <c r="H29" s="18">
        <v>0.92357999999999996</v>
      </c>
      <c r="I29" s="17" t="s">
        <v>10</v>
      </c>
      <c r="J29" s="19">
        <f t="shared" ref="J29:J48" si="4">E29*H29</f>
        <v>211099.36861567869</v>
      </c>
    </row>
    <row r="30" spans="1:10" hidden="1" x14ac:dyDescent="0.35">
      <c r="A30" s="11">
        <v>29</v>
      </c>
      <c r="B30" s="12" t="s">
        <v>46</v>
      </c>
      <c r="C30" s="13">
        <v>6.8000000000000005E-2</v>
      </c>
      <c r="D30" s="14">
        <f t="shared" si="0"/>
        <v>0.11521167756369878</v>
      </c>
      <c r="E30" s="15">
        <f t="shared" si="1"/>
        <v>201850.85909160026</v>
      </c>
      <c r="F30" s="16">
        <v>4.7519999999999998</v>
      </c>
      <c r="G30" s="17">
        <v>1</v>
      </c>
      <c r="H30" s="18">
        <v>0.92357999999999996</v>
      </c>
      <c r="I30" s="17" t="s">
        <v>10</v>
      </c>
      <c r="J30" s="19">
        <f t="shared" si="4"/>
        <v>186425.41643982017</v>
      </c>
    </row>
    <row r="31" spans="1:10" hidden="1" x14ac:dyDescent="0.35">
      <c r="A31" s="11">
        <v>30</v>
      </c>
      <c r="B31" s="12" t="s">
        <v>47</v>
      </c>
      <c r="C31" s="13">
        <v>1.9E-2</v>
      </c>
      <c r="D31" s="14">
        <f t="shared" si="0"/>
        <v>3.2191498142798182E-2</v>
      </c>
      <c r="E31" s="15">
        <f t="shared" si="1"/>
        <v>56399.504746182414</v>
      </c>
      <c r="F31" s="16">
        <v>4.2080000000000002</v>
      </c>
      <c r="G31" s="17">
        <v>1</v>
      </c>
      <c r="H31" s="18">
        <v>0.92357999999999996</v>
      </c>
      <c r="I31" s="17" t="s">
        <v>10</v>
      </c>
      <c r="J31" s="19">
        <f t="shared" si="4"/>
        <v>52089.454593479153</v>
      </c>
    </row>
    <row r="32" spans="1:10" hidden="1" x14ac:dyDescent="0.35">
      <c r="A32" s="11">
        <v>31</v>
      </c>
      <c r="B32" s="12" t="s">
        <v>48</v>
      </c>
      <c r="C32" s="13">
        <v>1.0999999999999999E-2</v>
      </c>
      <c r="D32" s="14">
        <f t="shared" si="0"/>
        <v>1.863718313530421E-2</v>
      </c>
      <c r="E32" s="15">
        <f t="shared" si="1"/>
        <v>32652.344853052975</v>
      </c>
      <c r="F32" s="16" t="s">
        <v>15</v>
      </c>
      <c r="G32" s="17">
        <v>1</v>
      </c>
      <c r="H32" s="18">
        <v>0.92357999999999996</v>
      </c>
      <c r="I32" s="17" t="s">
        <v>10</v>
      </c>
      <c r="J32" s="19">
        <f t="shared" si="4"/>
        <v>30157.052659382665</v>
      </c>
    </row>
    <row r="33" spans="1:10" hidden="1" x14ac:dyDescent="0.35">
      <c r="A33" s="11">
        <v>32</v>
      </c>
      <c r="B33" s="12" t="s">
        <v>49</v>
      </c>
      <c r="C33" s="13">
        <v>1.377</v>
      </c>
      <c r="D33" s="14">
        <f t="shared" si="0"/>
        <v>2.3330364706648998</v>
      </c>
      <c r="E33" s="15">
        <f t="shared" si="1"/>
        <v>4087479.8966049044</v>
      </c>
      <c r="F33" s="16">
        <v>6.1050000000000004</v>
      </c>
      <c r="G33" s="17">
        <v>1</v>
      </c>
      <c r="H33" s="18">
        <v>0.92357999999999996</v>
      </c>
      <c r="I33" s="17" t="s">
        <v>10</v>
      </c>
      <c r="J33" s="19">
        <f t="shared" si="4"/>
        <v>3775114.6829063576</v>
      </c>
    </row>
    <row r="34" spans="1:10" x14ac:dyDescent="0.35">
      <c r="A34" s="11">
        <v>33</v>
      </c>
      <c r="B34" s="12" t="s">
        <v>50</v>
      </c>
      <c r="C34" s="13">
        <v>0.309</v>
      </c>
      <c r="D34" s="14">
        <f t="shared" si="0"/>
        <v>0.52353541716445462</v>
      </c>
      <c r="E34" s="15">
        <f t="shared" si="1"/>
        <v>917234.05087212438</v>
      </c>
      <c r="F34" s="16">
        <v>5.5209999999999999</v>
      </c>
      <c r="G34" s="17">
        <v>1</v>
      </c>
      <c r="H34" s="18">
        <v>1.6035000000000001</v>
      </c>
      <c r="I34" s="17" t="s">
        <v>51</v>
      </c>
      <c r="J34" s="19">
        <f t="shared" si="4"/>
        <v>1470784.8005734517</v>
      </c>
    </row>
    <row r="35" spans="1:10" hidden="1" x14ac:dyDescent="0.35">
      <c r="A35" s="11">
        <v>34</v>
      </c>
      <c r="B35" s="12" t="s">
        <v>52</v>
      </c>
      <c r="C35" s="13">
        <v>0.67900000000000005</v>
      </c>
      <c r="D35" s="14">
        <f t="shared" si="0"/>
        <v>1.150422486261051</v>
      </c>
      <c r="E35" s="15">
        <f t="shared" si="1"/>
        <v>2015540.1959293613</v>
      </c>
      <c r="F35" s="16">
        <v>4.7160000000000002</v>
      </c>
      <c r="G35" s="17">
        <v>1</v>
      </c>
      <c r="H35" s="18">
        <v>10.34144</v>
      </c>
      <c r="I35" s="17" t="s">
        <v>53</v>
      </c>
      <c r="J35" s="19">
        <f t="shared" si="4"/>
        <v>20843588.003791735</v>
      </c>
    </row>
    <row r="36" spans="1:10" hidden="1" x14ac:dyDescent="0.35">
      <c r="A36" s="11">
        <v>35</v>
      </c>
      <c r="B36" s="12" t="s">
        <v>54</v>
      </c>
      <c r="C36" s="13">
        <v>0.83699999999999997</v>
      </c>
      <c r="D36" s="14">
        <f t="shared" si="0"/>
        <v>1.4181202076590567</v>
      </c>
      <c r="E36" s="15">
        <f t="shared" si="1"/>
        <v>2484546.6038186671</v>
      </c>
      <c r="F36" s="13">
        <v>10.462</v>
      </c>
      <c r="G36" s="21">
        <v>0</v>
      </c>
      <c r="H36" s="18" t="s">
        <v>15</v>
      </c>
      <c r="I36" s="17" t="s">
        <v>15</v>
      </c>
      <c r="J36" s="19">
        <v>0</v>
      </c>
    </row>
    <row r="37" spans="1:10" hidden="1" x14ac:dyDescent="0.35">
      <c r="A37" s="11">
        <v>36</v>
      </c>
      <c r="B37" s="12" t="s">
        <v>55</v>
      </c>
      <c r="C37" s="13">
        <v>0.35299999999999998</v>
      </c>
      <c r="D37" s="14">
        <f t="shared" si="0"/>
        <v>0.59808414970567148</v>
      </c>
      <c r="E37" s="15">
        <f t="shared" si="1"/>
        <v>1047843.4302843363</v>
      </c>
      <c r="F37" s="16">
        <v>4.9219999999999997</v>
      </c>
      <c r="G37" s="17">
        <v>1</v>
      </c>
      <c r="H37" s="18">
        <v>0.92357999999999996</v>
      </c>
      <c r="I37" s="17" t="s">
        <v>10</v>
      </c>
      <c r="J37" s="19">
        <f t="shared" si="4"/>
        <v>967767.23534200725</v>
      </c>
    </row>
    <row r="38" spans="1:10" hidden="1" x14ac:dyDescent="0.35">
      <c r="A38" s="11">
        <v>37</v>
      </c>
      <c r="B38" s="12" t="s">
        <v>56</v>
      </c>
      <c r="C38" s="13">
        <v>0.312</v>
      </c>
      <c r="D38" s="14">
        <f t="shared" si="0"/>
        <v>0.52861828529226496</v>
      </c>
      <c r="E38" s="15">
        <f t="shared" si="1"/>
        <v>926139.23583204823</v>
      </c>
      <c r="F38" s="16">
        <v>9.7739999999999991</v>
      </c>
      <c r="G38" s="17">
        <v>1</v>
      </c>
      <c r="H38" s="18">
        <v>4.5565800000000003</v>
      </c>
      <c r="I38" s="17" t="s">
        <v>57</v>
      </c>
      <c r="J38" s="19">
        <f t="shared" si="4"/>
        <v>4220027.5192075949</v>
      </c>
    </row>
    <row r="39" spans="1:10" hidden="1" x14ac:dyDescent="0.35">
      <c r="A39" s="11">
        <v>38</v>
      </c>
      <c r="B39" s="12" t="s">
        <v>58</v>
      </c>
      <c r="C39" s="13">
        <v>1.8660000000000001</v>
      </c>
      <c r="D39" s="14">
        <f t="shared" si="0"/>
        <v>3.1615439754979695</v>
      </c>
      <c r="E39" s="15">
        <f t="shared" si="1"/>
        <v>5539025.0450724419</v>
      </c>
      <c r="F39" s="16">
        <v>9.1639999999999997</v>
      </c>
      <c r="G39" s="17">
        <v>1</v>
      </c>
      <c r="H39" s="18">
        <v>77.445499999999996</v>
      </c>
      <c r="I39" s="17" t="s">
        <v>59</v>
      </c>
      <c r="J39" s="19">
        <f t="shared" si="4"/>
        <v>428972564.12815779</v>
      </c>
    </row>
    <row r="40" spans="1:10" hidden="1" x14ac:dyDescent="0.35">
      <c r="A40" s="11">
        <v>39</v>
      </c>
      <c r="B40" s="12" t="s">
        <v>60</v>
      </c>
      <c r="C40" s="13">
        <v>2E-3</v>
      </c>
      <c r="D40" s="14">
        <f t="shared" si="0"/>
        <v>3.3885787518734929E-3</v>
      </c>
      <c r="E40" s="15">
        <f t="shared" si="1"/>
        <v>5936.7899732823598</v>
      </c>
      <c r="F40" s="16">
        <v>4.6079999999999997</v>
      </c>
      <c r="G40" s="17">
        <v>1</v>
      </c>
      <c r="H40" s="18">
        <v>0.92357999999999996</v>
      </c>
      <c r="I40" s="17" t="s">
        <v>10</v>
      </c>
      <c r="J40" s="19">
        <f t="shared" si="4"/>
        <v>5483.100483524122</v>
      </c>
    </row>
    <row r="41" spans="1:10" hidden="1" x14ac:dyDescent="0.35">
      <c r="A41" s="11">
        <v>40</v>
      </c>
      <c r="B41" s="12" t="s">
        <v>61</v>
      </c>
      <c r="C41" s="13">
        <v>0.155</v>
      </c>
      <c r="D41" s="14">
        <f t="shared" si="0"/>
        <v>0.26261485327019574</v>
      </c>
      <c r="E41" s="15">
        <f t="shared" si="1"/>
        <v>460101.22292938293</v>
      </c>
      <c r="F41" s="16">
        <v>8.1579999999999995</v>
      </c>
      <c r="G41" s="17">
        <v>1</v>
      </c>
      <c r="H41" s="18">
        <v>0.92357999999999996</v>
      </c>
      <c r="I41" s="17" t="s">
        <v>10</v>
      </c>
      <c r="J41" s="19">
        <f t="shared" si="4"/>
        <v>424940.28747311945</v>
      </c>
    </row>
    <row r="42" spans="1:10" hidden="1" x14ac:dyDescent="0.35">
      <c r="A42" s="11">
        <v>41</v>
      </c>
      <c r="B42" s="12" t="s">
        <v>62</v>
      </c>
      <c r="C42" s="13">
        <v>7.9000000000000001E-2</v>
      </c>
      <c r="D42" s="14">
        <f t="shared" si="0"/>
        <v>0.13384886069900298</v>
      </c>
      <c r="E42" s="15">
        <f t="shared" si="1"/>
        <v>234503.20394465324</v>
      </c>
      <c r="F42" s="16">
        <v>5.726</v>
      </c>
      <c r="G42" s="17">
        <v>1</v>
      </c>
      <c r="H42" s="18">
        <v>0.92357999999999996</v>
      </c>
      <c r="I42" s="17" t="s">
        <v>10</v>
      </c>
      <c r="J42" s="19">
        <f t="shared" si="4"/>
        <v>216582.46909920283</v>
      </c>
    </row>
    <row r="43" spans="1:10" hidden="1" x14ac:dyDescent="0.35">
      <c r="A43" s="11">
        <v>42</v>
      </c>
      <c r="B43" s="12" t="s">
        <v>63</v>
      </c>
      <c r="C43" s="13">
        <v>2.1339999999999999</v>
      </c>
      <c r="D43" s="14">
        <f t="shared" si="0"/>
        <v>3.6156135282490167</v>
      </c>
      <c r="E43" s="15">
        <f t="shared" si="1"/>
        <v>6334554.9014922772</v>
      </c>
      <c r="F43" s="16">
        <v>5.2119999999999997</v>
      </c>
      <c r="G43" s="17">
        <v>1</v>
      </c>
      <c r="H43" s="18">
        <v>0.92357999999999996</v>
      </c>
      <c r="I43" s="17" t="s">
        <v>10</v>
      </c>
      <c r="J43" s="19">
        <f t="shared" si="4"/>
        <v>5850468.2159202369</v>
      </c>
    </row>
    <row r="44" spans="1:10" hidden="1" x14ac:dyDescent="0.35">
      <c r="A44" s="11">
        <v>43</v>
      </c>
      <c r="B44" s="12" t="s">
        <v>64</v>
      </c>
      <c r="C44" s="13">
        <v>0.871</v>
      </c>
      <c r="D44" s="14">
        <f t="shared" si="0"/>
        <v>1.4757260464409061</v>
      </c>
      <c r="E44" s="15">
        <f t="shared" si="1"/>
        <v>2585472.0333644678</v>
      </c>
      <c r="F44" s="16">
        <v>5.8419999999999996</v>
      </c>
      <c r="G44" s="17">
        <v>1</v>
      </c>
      <c r="H44" s="27">
        <v>10.49558</v>
      </c>
      <c r="I44" s="21" t="s">
        <v>65</v>
      </c>
      <c r="J44" s="28">
        <f t="shared" si="4"/>
        <v>27136028.563939441</v>
      </c>
    </row>
    <row r="45" spans="1:10" hidden="1" x14ac:dyDescent="0.35">
      <c r="A45" s="11">
        <v>44</v>
      </c>
      <c r="B45" s="12" t="s">
        <v>66</v>
      </c>
      <c r="C45" s="13">
        <v>1.1339999999999999</v>
      </c>
      <c r="D45" s="14">
        <f t="shared" si="0"/>
        <v>1.9213241523122706</v>
      </c>
      <c r="E45" s="15">
        <f t="shared" si="1"/>
        <v>3366159.9148510979</v>
      </c>
      <c r="F45" s="16">
        <v>1.954</v>
      </c>
      <c r="G45" s="17">
        <v>1</v>
      </c>
      <c r="H45" s="18">
        <v>0.91049999999999998</v>
      </c>
      <c r="I45" s="17" t="s">
        <v>67</v>
      </c>
      <c r="J45" s="19">
        <f t="shared" si="4"/>
        <v>3064888.6024719244</v>
      </c>
    </row>
    <row r="46" spans="1:10" hidden="1" x14ac:dyDescent="0.35">
      <c r="A46" s="11">
        <v>45</v>
      </c>
      <c r="B46" s="12" t="s">
        <v>68</v>
      </c>
      <c r="C46" s="13">
        <v>3.0000000000000001E-3</v>
      </c>
      <c r="D46" s="14">
        <f t="shared" si="0"/>
        <v>5.0828681278102398E-3</v>
      </c>
      <c r="E46" s="15">
        <f t="shared" si="1"/>
        <v>8905.1849599235393</v>
      </c>
      <c r="F46" s="16">
        <f>[1]Av_Infl_Rate_2021_23!H43</f>
        <v>6.9939999999999998</v>
      </c>
      <c r="G46" s="17">
        <v>1</v>
      </c>
      <c r="H46" s="27">
        <v>10.698829999999999</v>
      </c>
      <c r="I46" s="17" t="s">
        <v>69</v>
      </c>
      <c r="J46" s="15">
        <f t="shared" si="4"/>
        <v>95275.060004778759</v>
      </c>
    </row>
    <row r="47" spans="1:10" hidden="1" x14ac:dyDescent="0.35">
      <c r="A47" s="11">
        <v>46</v>
      </c>
      <c r="B47" s="12" t="s">
        <v>70</v>
      </c>
      <c r="C47" s="13">
        <v>5.6000000000000001E-2</v>
      </c>
      <c r="D47" s="14">
        <f t="shared" si="0"/>
        <v>9.4880205052457811E-2</v>
      </c>
      <c r="E47" s="15">
        <f t="shared" si="1"/>
        <v>166230.11925190609</v>
      </c>
      <c r="F47" s="16">
        <f>[1]Av_Infl_Rate_2021_23!H44</f>
        <v>16.868333333333336</v>
      </c>
      <c r="G47" s="17">
        <v>0</v>
      </c>
      <c r="H47" s="18" t="s">
        <v>15</v>
      </c>
      <c r="I47" s="17" t="s">
        <v>15</v>
      </c>
      <c r="J47" s="19">
        <v>0</v>
      </c>
    </row>
    <row r="48" spans="1:10" hidden="1" x14ac:dyDescent="0.35">
      <c r="A48" s="11">
        <v>47</v>
      </c>
      <c r="B48" s="12" t="s">
        <v>71</v>
      </c>
      <c r="C48" s="13">
        <v>4.375</v>
      </c>
      <c r="D48" s="14">
        <f t="shared" si="0"/>
        <v>7.4125160197232667</v>
      </c>
      <c r="E48" s="15">
        <f t="shared" si="1"/>
        <v>12986728.066555165</v>
      </c>
      <c r="F48" s="16">
        <v>6.165</v>
      </c>
      <c r="G48" s="17">
        <v>1</v>
      </c>
      <c r="H48" s="18">
        <v>0.80925000000000002</v>
      </c>
      <c r="I48" s="17" t="s">
        <v>72</v>
      </c>
      <c r="J48" s="19">
        <f t="shared" si="4"/>
        <v>10509509.687859768</v>
      </c>
    </row>
    <row r="49" spans="1:10" hidden="1" x14ac:dyDescent="0.35">
      <c r="A49" s="11">
        <v>48</v>
      </c>
      <c r="B49" s="12" t="s">
        <v>73</v>
      </c>
      <c r="C49" s="13">
        <v>22</v>
      </c>
      <c r="D49" s="14">
        <v>22</v>
      </c>
      <c r="E49" s="15">
        <f t="shared" si="1"/>
        <v>38544000</v>
      </c>
      <c r="F49" s="16">
        <v>5.7290000000000001</v>
      </c>
      <c r="G49" s="17" t="s">
        <v>15</v>
      </c>
      <c r="H49" s="18" t="s">
        <v>15</v>
      </c>
      <c r="I49" s="17" t="s">
        <v>74</v>
      </c>
      <c r="J49" s="19">
        <v>0</v>
      </c>
    </row>
    <row r="50" spans="1:10" hidden="1" x14ac:dyDescent="0.35">
      <c r="A50" s="11">
        <v>49</v>
      </c>
      <c r="B50" s="12" t="s">
        <v>75</v>
      </c>
      <c r="C50" s="13">
        <v>2.7E-2</v>
      </c>
      <c r="D50" s="14">
        <f t="shared" si="0"/>
        <v>4.5745813150292157E-2</v>
      </c>
      <c r="E50" s="15">
        <f t="shared" si="1"/>
        <v>80146.664639311857</v>
      </c>
      <c r="F50" s="16">
        <v>11.377000000000001</v>
      </c>
      <c r="G50" s="17">
        <v>0</v>
      </c>
      <c r="H50" s="18" t="s">
        <v>15</v>
      </c>
      <c r="I50" s="17" t="s">
        <v>15</v>
      </c>
      <c r="J50" s="17">
        <v>0</v>
      </c>
    </row>
    <row r="51" spans="1:10" hidden="1" x14ac:dyDescent="0.35">
      <c r="A51" s="6"/>
      <c r="B51" s="24" t="s">
        <v>81</v>
      </c>
      <c r="C51" s="25">
        <v>31.963000000000001</v>
      </c>
      <c r="D51" s="25">
        <f>SUM(D2:D50)</f>
        <v>100.00000000000001</v>
      </c>
      <c r="E51" s="26">
        <f>SUM(E2:E50)</f>
        <v>175200000.00000003</v>
      </c>
      <c r="F51" s="2"/>
      <c r="G51" s="2"/>
      <c r="H51" s="2"/>
      <c r="I51" s="2"/>
      <c r="J51" s="2"/>
    </row>
    <row r="52" spans="1:10" x14ac:dyDescent="0.35"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5">
      <c r="B53" s="4" t="s">
        <v>76</v>
      </c>
    </row>
    <row r="54" spans="1:10" x14ac:dyDescent="0.35">
      <c r="B54" s="4" t="s">
        <v>77</v>
      </c>
    </row>
    <row r="55" spans="1:10" x14ac:dyDescent="0.35">
      <c r="B55" s="1" t="s">
        <v>78</v>
      </c>
    </row>
    <row r="56" spans="1:10" x14ac:dyDescent="0.35">
      <c r="B56" s="1" t="s">
        <v>79</v>
      </c>
    </row>
  </sheetData>
  <autoFilter ref="A1:J51" xr:uid="{7A558CCC-5D82-4F69-96AD-DBED3313A0E1}">
    <filterColumn colId="8">
      <filters>
        <filter val="New Zealand Dollar"/>
      </filters>
    </filterColumn>
  </autoFilter>
  <pageMargins left="0.70866141732283472" right="0.70866141732283472" top="0.74803149606299213" bottom="0.74803149606299213" header="0.31496062992125984" footer="0.31496062992125984"/>
  <pageSetup scale="82" orientation="landscape" r:id="rId1"/>
  <headerFooter>
    <oddHeader>&amp;C&amp;"-,Bold"&amp;14&amp;K0000CCMultilateral Fund UN adjusted scale for all non-A5 parties</oddHeader>
    <oddFooter>&amp;R&amp;K0000CC&amp;P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EC58-7832-4CFD-BB5C-159095B66EAA}">
  <dimension ref="A3:B34"/>
  <sheetViews>
    <sheetView topLeftCell="A24" workbookViewId="0">
      <selection activeCell="A35" sqref="A35"/>
    </sheetView>
  </sheetViews>
  <sheetFormatPr defaultRowHeight="14.5" x14ac:dyDescent="0.35"/>
  <cols>
    <col min="1" max="1" width="22.90625" customWidth="1"/>
    <col min="2" max="2" width="26.54296875" customWidth="1"/>
  </cols>
  <sheetData>
    <row r="3" spans="1:2" ht="29" x14ac:dyDescent="0.35">
      <c r="A3" t="s">
        <v>82</v>
      </c>
      <c r="B3" s="29" t="s">
        <v>83</v>
      </c>
    </row>
    <row r="4" spans="1:2" x14ac:dyDescent="0.35">
      <c r="A4" s="12" t="s">
        <v>9</v>
      </c>
      <c r="B4" t="s">
        <v>84</v>
      </c>
    </row>
    <row r="5" spans="1:2" x14ac:dyDescent="0.35">
      <c r="A5" s="12" t="s">
        <v>13</v>
      </c>
      <c r="B5" t="s">
        <v>84</v>
      </c>
    </row>
    <row r="6" spans="1:2" x14ac:dyDescent="0.35">
      <c r="A6" s="12" t="s">
        <v>17</v>
      </c>
      <c r="B6" t="s">
        <v>84</v>
      </c>
    </row>
    <row r="7" spans="1:2" x14ac:dyDescent="0.35">
      <c r="A7" s="20" t="s">
        <v>22</v>
      </c>
      <c r="B7" t="s">
        <v>84</v>
      </c>
    </row>
    <row r="8" spans="1:2" x14ac:dyDescent="0.35">
      <c r="A8" s="12" t="s">
        <v>23</v>
      </c>
      <c r="B8" t="s">
        <v>84</v>
      </c>
    </row>
    <row r="9" spans="1:2" x14ac:dyDescent="0.35">
      <c r="A9" s="12" t="s">
        <v>27</v>
      </c>
      <c r="B9" t="s">
        <v>84</v>
      </c>
    </row>
    <row r="10" spans="1:2" x14ac:dyDescent="0.35">
      <c r="A10" s="12" t="s">
        <v>28</v>
      </c>
      <c r="B10" t="s">
        <v>84</v>
      </c>
    </row>
    <row r="11" spans="1:2" x14ac:dyDescent="0.35">
      <c r="A11" s="12" t="s">
        <v>29</v>
      </c>
      <c r="B11" t="s">
        <v>84</v>
      </c>
    </row>
    <row r="12" spans="1:2" x14ac:dyDescent="0.35">
      <c r="A12" s="12" t="s">
        <v>30</v>
      </c>
      <c r="B12" t="s">
        <v>84</v>
      </c>
    </row>
    <row r="13" spans="1:2" x14ac:dyDescent="0.35">
      <c r="A13" s="12" t="s">
        <v>31</v>
      </c>
      <c r="B13" t="s">
        <v>84</v>
      </c>
    </row>
    <row r="14" spans="1:2" x14ac:dyDescent="0.35">
      <c r="A14" s="12" t="s">
        <v>36</v>
      </c>
      <c r="B14" t="s">
        <v>84</v>
      </c>
    </row>
    <row r="15" spans="1:2" x14ac:dyDescent="0.35">
      <c r="A15" s="12" t="s">
        <v>39</v>
      </c>
      <c r="B15" t="s">
        <v>84</v>
      </c>
    </row>
    <row r="16" spans="1:2" x14ac:dyDescent="0.35">
      <c r="A16" s="12" t="s">
        <v>43</v>
      </c>
      <c r="B16" t="s">
        <v>84</v>
      </c>
    </row>
    <row r="17" spans="1:2" x14ac:dyDescent="0.35">
      <c r="A17" s="12" t="s">
        <v>45</v>
      </c>
      <c r="B17" t="s">
        <v>84</v>
      </c>
    </row>
    <row r="18" spans="1:2" x14ac:dyDescent="0.35">
      <c r="A18" s="12" t="s">
        <v>46</v>
      </c>
      <c r="B18" t="s">
        <v>84</v>
      </c>
    </row>
    <row r="19" spans="1:2" x14ac:dyDescent="0.35">
      <c r="A19" s="12" t="s">
        <v>47</v>
      </c>
      <c r="B19" t="s">
        <v>84</v>
      </c>
    </row>
    <row r="20" spans="1:2" x14ac:dyDescent="0.35">
      <c r="A20" s="12" t="s">
        <v>48</v>
      </c>
      <c r="B20" t="s">
        <v>84</v>
      </c>
    </row>
    <row r="21" spans="1:2" x14ac:dyDescent="0.35">
      <c r="A21" s="12" t="s">
        <v>49</v>
      </c>
      <c r="B21" t="s">
        <v>84</v>
      </c>
    </row>
    <row r="22" spans="1:2" x14ac:dyDescent="0.35">
      <c r="A22" s="12" t="s">
        <v>55</v>
      </c>
      <c r="B22" t="s">
        <v>84</v>
      </c>
    </row>
    <row r="23" spans="1:2" x14ac:dyDescent="0.35">
      <c r="A23" s="12" t="s">
        <v>60</v>
      </c>
      <c r="B23" t="s">
        <v>84</v>
      </c>
    </row>
    <row r="24" spans="1:2" x14ac:dyDescent="0.35">
      <c r="A24" s="12" t="s">
        <v>61</v>
      </c>
      <c r="B24" t="s">
        <v>84</v>
      </c>
    </row>
    <row r="25" spans="1:2" x14ac:dyDescent="0.35">
      <c r="A25" s="12" t="s">
        <v>62</v>
      </c>
      <c r="B25" t="s">
        <v>84</v>
      </c>
    </row>
    <row r="26" spans="1:2" x14ac:dyDescent="0.35">
      <c r="A26" s="12" t="s">
        <v>63</v>
      </c>
      <c r="B26" t="s">
        <v>84</v>
      </c>
    </row>
    <row r="27" spans="1:2" x14ac:dyDescent="0.35">
      <c r="A27" s="20" t="s">
        <v>11</v>
      </c>
      <c r="B27" t="s">
        <v>88</v>
      </c>
    </row>
    <row r="28" spans="1:2" x14ac:dyDescent="0.35">
      <c r="A28" s="12" t="s">
        <v>18</v>
      </c>
      <c r="B28" t="s">
        <v>85</v>
      </c>
    </row>
    <row r="29" spans="1:2" x14ac:dyDescent="0.35">
      <c r="A29" s="12" t="s">
        <v>20</v>
      </c>
      <c r="B29" t="s">
        <v>86</v>
      </c>
    </row>
    <row r="30" spans="1:2" x14ac:dyDescent="0.35">
      <c r="A30" s="12" t="s">
        <v>25</v>
      </c>
      <c r="B30" t="s">
        <v>87</v>
      </c>
    </row>
    <row r="31" spans="1:2" x14ac:dyDescent="0.35">
      <c r="A31" s="12" t="s">
        <v>34</v>
      </c>
      <c r="B31" t="s">
        <v>89</v>
      </c>
    </row>
    <row r="32" spans="1:2" x14ac:dyDescent="0.35">
      <c r="A32" s="12" t="s">
        <v>37</v>
      </c>
      <c r="B32" t="s">
        <v>90</v>
      </c>
    </row>
    <row r="33" spans="1:2" x14ac:dyDescent="0.35">
      <c r="A33" s="12" t="s">
        <v>40</v>
      </c>
      <c r="B33" t="s">
        <v>91</v>
      </c>
    </row>
    <row r="34" spans="1:2" x14ac:dyDescent="0.35">
      <c r="A34" s="12" t="s">
        <v>50</v>
      </c>
      <c r="B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UN_Scale_Assessment</vt:lpstr>
      <vt:lpstr>Countries_Currencies</vt:lpstr>
      <vt:lpstr>Sheet2</vt:lpstr>
      <vt:lpstr>Countries_Currencies!Print_Titles</vt:lpstr>
      <vt:lpstr>UN_Scale_Assessment!Print_Titles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Girma Gina</dc:creator>
  <cp:lastModifiedBy>Girma Gina</cp:lastModifiedBy>
  <dcterms:created xsi:type="dcterms:W3CDTF">2023-07-10T12:45:41Z</dcterms:created>
  <dcterms:modified xsi:type="dcterms:W3CDTF">2024-04-29T06:02:52Z</dcterms:modified>
</cp:coreProperties>
</file>